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6945" windowWidth="14805" windowHeight="1110" firstSheet="3" activeTab="3"/>
  </bookViews>
  <sheets>
    <sheet name="IVI" sheetId="12" r:id="rId1"/>
    <sheet name="Acer Aspire 5349 ZRL" sheetId="2" r:id="rId2"/>
    <sheet name="Intel NUC i5" sheetId="1" r:id="rId3"/>
    <sheet name="ASUS MeMO Pad 8 K011" sheetId="19" r:id="rId4"/>
    <sheet name="ZTE Geek V975" sheetId="13" r:id="rId5"/>
    <sheet name="Toshiba Excite Go AT7-C8" sheetId="20" r:id="rId6"/>
    <sheet name="Google Nexus 7" sheetId="21" r:id="rId7"/>
    <sheet name="Google Nexus 4" sheetId="23" r:id="rId8"/>
    <sheet name="beta Google Nexus 5" sheetId="22" r:id="rId9"/>
    <sheet name="beta ASUS MeMO Pad 8 K011 " sheetId="24" r:id="rId10"/>
    <sheet name="share mode ASUS MeMO Pad 8 K011" sheetId="25" r:id="rId11"/>
    <sheet name="share mode Google Nexus 4" sheetId="26" r:id="rId12"/>
  </sheets>
  <externalReferences>
    <externalReference r:id="rId13"/>
  </externalReferences>
  <definedNames>
    <definedName name="_xlnm._FilterDatabase" localSheetId="1" hidden="1">'Acer Aspire 5349 ZRL'!#REF!</definedName>
    <definedName name="_xlnm._FilterDatabase" localSheetId="3" hidden="1">'ASUS MeMO Pad 8 K011'!$A$2:$WD$2</definedName>
    <definedName name="_xlnm._FilterDatabase" localSheetId="7" hidden="1">'Google Nexus 4'!$A$2:$MV$74</definedName>
    <definedName name="_xlnm._FilterDatabase" localSheetId="6" hidden="1">'Google Nexus 7'!$CY$1:$CY$95</definedName>
    <definedName name="_xlnm._FilterDatabase" localSheetId="2" hidden="1">'Intel NUC i5'!$CU$2:$DA$93</definedName>
    <definedName name="_xlnm._FilterDatabase" localSheetId="0" hidden="1">IVI!$R$2:$X$90</definedName>
    <definedName name="_xlnm._FilterDatabase" localSheetId="5" hidden="1">'Toshiba Excite Go AT7-C8'!$CI$1:$CI$96</definedName>
    <definedName name="_xlnm._FilterDatabase" localSheetId="4" hidden="1">'ZTE Geek V975'!$NG$1:$NG$96</definedName>
    <definedName name="report_details_20_2" localSheetId="3">'ASUS MeMO Pad 8 K011'!$VY$2:$WD$73</definedName>
    <definedName name="report_details_20_2" localSheetId="7">'Google Nexus 4'!$MX$2:$NC$73</definedName>
    <definedName name="report_details_20_2" localSheetId="6">'Google Nexus 7'!$PF$2:$PK$73</definedName>
    <definedName name="report_details_20_2" localSheetId="5">'Toshiba Excite Go AT7-C8'!$PF$2:$PK$73</definedName>
    <definedName name="report_details_20_2" localSheetId="4">'ZTE Geek V975'!$ZL$2:$ZQ$73</definedName>
  </definedNames>
  <calcPr calcId="145621"/>
</workbook>
</file>

<file path=xl/calcChain.xml><?xml version="1.0" encoding="utf-8"?>
<calcChain xmlns="http://schemas.openxmlformats.org/spreadsheetml/2006/main">
  <c r="ZO74" i="19" l="1"/>
  <c r="ZR74" i="19" s="1"/>
  <c r="ZN74" i="19"/>
  <c r="ZR73" i="19"/>
  <c r="ZR72" i="19"/>
  <c r="ZR71" i="19"/>
  <c r="ZR70" i="19"/>
  <c r="ZR69" i="19"/>
  <c r="ZR68" i="19"/>
  <c r="ZR67" i="19"/>
  <c r="ZR66" i="19"/>
  <c r="ZR65" i="19"/>
  <c r="ZR64" i="19"/>
  <c r="ZR63" i="19"/>
  <c r="ZR62" i="19"/>
  <c r="ZR61" i="19"/>
  <c r="ZR60" i="19"/>
  <c r="ZR59" i="19"/>
  <c r="ZR58" i="19"/>
  <c r="ZR57" i="19"/>
  <c r="ZR56" i="19"/>
  <c r="ZR55" i="19"/>
  <c r="ZR54" i="19"/>
  <c r="ZR53" i="19"/>
  <c r="ZR52" i="19"/>
  <c r="ZR51" i="19"/>
  <c r="ZR50" i="19"/>
  <c r="ZR49" i="19"/>
  <c r="ZR48" i="19"/>
  <c r="ZR47" i="19"/>
  <c r="ZR46" i="19"/>
  <c r="ZR45" i="19"/>
  <c r="ZR44" i="19"/>
  <c r="ZR43" i="19"/>
  <c r="ZR42" i="19"/>
  <c r="ZR41" i="19"/>
  <c r="ZR40" i="19"/>
  <c r="ZR39" i="19"/>
  <c r="ZR38" i="19"/>
  <c r="ZR37" i="19"/>
  <c r="ZR36" i="19"/>
  <c r="ZR35" i="19"/>
  <c r="ZR34" i="19"/>
  <c r="ZR33" i="19"/>
  <c r="ZR32" i="19"/>
  <c r="ZR31" i="19"/>
  <c r="ZR30" i="19"/>
  <c r="ZR29" i="19"/>
  <c r="ZR28" i="19"/>
  <c r="ZR27" i="19"/>
  <c r="ZR26" i="19"/>
  <c r="ZR25" i="19"/>
  <c r="ZR24" i="19"/>
  <c r="ZR23" i="19"/>
  <c r="ZR22" i="19"/>
  <c r="ZR21" i="19"/>
  <c r="ZR20" i="19"/>
  <c r="ZR19" i="19"/>
  <c r="ZR18" i="19"/>
  <c r="ZR17" i="19"/>
  <c r="ZR16" i="19"/>
  <c r="ZR15" i="19"/>
  <c r="ZR14" i="19"/>
  <c r="ZR13" i="19"/>
  <c r="ZR12" i="19"/>
  <c r="ZR11" i="19"/>
  <c r="ZR10" i="19"/>
  <c r="ZR9" i="19"/>
  <c r="ZR8" i="19"/>
  <c r="ZR7" i="19"/>
  <c r="ZR6" i="19"/>
  <c r="ZR5" i="19"/>
  <c r="ZR4" i="19"/>
  <c r="ZR3" i="19"/>
  <c r="ZF74" i="19" l="1"/>
  <c r="ZG74" i="19"/>
  <c r="ZJ4" i="19"/>
  <c r="ZJ5" i="19"/>
  <c r="ZJ6" i="19"/>
  <c r="ZJ7" i="19"/>
  <c r="ZJ8" i="19"/>
  <c r="ZJ9" i="19"/>
  <c r="ZJ10" i="19"/>
  <c r="ZJ11" i="19"/>
  <c r="ZJ12" i="19"/>
  <c r="ZJ13" i="19"/>
  <c r="ZJ14" i="19"/>
  <c r="ZJ15" i="19"/>
  <c r="ZJ16" i="19"/>
  <c r="ZJ17" i="19"/>
  <c r="ZJ18" i="19"/>
  <c r="ZJ19" i="19"/>
  <c r="ZJ20" i="19"/>
  <c r="ZJ21" i="19"/>
  <c r="ZJ22" i="19"/>
  <c r="ZJ23" i="19"/>
  <c r="ZJ24" i="19"/>
  <c r="ZJ25" i="19"/>
  <c r="ZJ26" i="19"/>
  <c r="ZJ27" i="19"/>
  <c r="ZJ28" i="19"/>
  <c r="ZJ29" i="19"/>
  <c r="ZJ30" i="19"/>
  <c r="ZJ31" i="19"/>
  <c r="ZJ32" i="19"/>
  <c r="ZJ33" i="19"/>
  <c r="ZJ34" i="19"/>
  <c r="ZJ35" i="19"/>
  <c r="ZJ36" i="19"/>
  <c r="ZJ37" i="19"/>
  <c r="ZJ38" i="19"/>
  <c r="ZJ39" i="19"/>
  <c r="ZJ40" i="19"/>
  <c r="ZJ41" i="19"/>
  <c r="ZJ42" i="19"/>
  <c r="ZJ43" i="19"/>
  <c r="ZJ44" i="19"/>
  <c r="ZJ45" i="19"/>
  <c r="ZJ46" i="19"/>
  <c r="ZJ47" i="19"/>
  <c r="ZJ48" i="19"/>
  <c r="ZJ49" i="19"/>
  <c r="ZJ50" i="19"/>
  <c r="ZJ51" i="19"/>
  <c r="ZJ52" i="19"/>
  <c r="ZJ53" i="19"/>
  <c r="ZJ54" i="19"/>
  <c r="ZJ55" i="19"/>
  <c r="ZJ56" i="19"/>
  <c r="ZJ57" i="19"/>
  <c r="ZJ58" i="19"/>
  <c r="ZJ59" i="19"/>
  <c r="ZJ60" i="19"/>
  <c r="ZJ61" i="19"/>
  <c r="ZJ62" i="19"/>
  <c r="ZJ63" i="19"/>
  <c r="ZJ64" i="19"/>
  <c r="ZJ65" i="19"/>
  <c r="ZJ66" i="19"/>
  <c r="ZJ67" i="19"/>
  <c r="ZJ68" i="19"/>
  <c r="ZJ69" i="19"/>
  <c r="ZJ70" i="19"/>
  <c r="ZJ71" i="19"/>
  <c r="ZJ72" i="19"/>
  <c r="ZJ73" i="19"/>
  <c r="ZJ3" i="19"/>
  <c r="ZJ74" i="19" l="1"/>
  <c r="YG81" i="19"/>
  <c r="YG82" i="19"/>
  <c r="YG83" i="19"/>
  <c r="YG84" i="19"/>
  <c r="YG85" i="19"/>
  <c r="YG86" i="19"/>
  <c r="YG87" i="19"/>
  <c r="YG80" i="19"/>
  <c r="YC88" i="19"/>
  <c r="YD88" i="19"/>
  <c r="YG88" i="19" s="1"/>
  <c r="YV4" i="19" l="1"/>
  <c r="YV5" i="19"/>
  <c r="YV6" i="19"/>
  <c r="YV7" i="19"/>
  <c r="YV8" i="19"/>
  <c r="YV9" i="19"/>
  <c r="YV10" i="19"/>
  <c r="YV11" i="19"/>
  <c r="YV12" i="19"/>
  <c r="YV13" i="19"/>
  <c r="YV14" i="19"/>
  <c r="YV15" i="19"/>
  <c r="YV16" i="19"/>
  <c r="YV17" i="19"/>
  <c r="YV18" i="19"/>
  <c r="YV19" i="19"/>
  <c r="YV20" i="19"/>
  <c r="YV21" i="19"/>
  <c r="YV22" i="19"/>
  <c r="YV23" i="19"/>
  <c r="YV24" i="19"/>
  <c r="YV25" i="19"/>
  <c r="YV26" i="19"/>
  <c r="YV27" i="19"/>
  <c r="YV28" i="19"/>
  <c r="YV29" i="19"/>
  <c r="YV30" i="19"/>
  <c r="YV31" i="19"/>
  <c r="YV32" i="19"/>
  <c r="YV33" i="19"/>
  <c r="YV34" i="19"/>
  <c r="YV35" i="19"/>
  <c r="YV36" i="19"/>
  <c r="YV37" i="19"/>
  <c r="YV38" i="19"/>
  <c r="YV39" i="19"/>
  <c r="YV40" i="19"/>
  <c r="YV41" i="19"/>
  <c r="YV42" i="19"/>
  <c r="YV43" i="19"/>
  <c r="YV44" i="19"/>
  <c r="YV45" i="19"/>
  <c r="YV46" i="19"/>
  <c r="YV47" i="19"/>
  <c r="YV48" i="19"/>
  <c r="YV49" i="19"/>
  <c r="YV50" i="19"/>
  <c r="YV51" i="19"/>
  <c r="YV52" i="19"/>
  <c r="YV53" i="19"/>
  <c r="YV54" i="19"/>
  <c r="YV55" i="19"/>
  <c r="YV56" i="19"/>
  <c r="YV57" i="19"/>
  <c r="YV58" i="19"/>
  <c r="YV59" i="19"/>
  <c r="YV60" i="19"/>
  <c r="YV61" i="19"/>
  <c r="YV62" i="19"/>
  <c r="YV63" i="19"/>
  <c r="YV64" i="19"/>
  <c r="YV65" i="19"/>
  <c r="YV66" i="19"/>
  <c r="YV67" i="19"/>
  <c r="YV68" i="19"/>
  <c r="YV69" i="19"/>
  <c r="YV70" i="19"/>
  <c r="YV71" i="19"/>
  <c r="YV72" i="19"/>
  <c r="YV73" i="19"/>
  <c r="YV74" i="19"/>
  <c r="YV3" i="19"/>
  <c r="YR74" i="19"/>
  <c r="YS74" i="19"/>
  <c r="YG4" i="19" l="1"/>
  <c r="ZK4" i="19" s="1"/>
  <c r="YG5" i="19"/>
  <c r="ZK5" i="19" s="1"/>
  <c r="YG6" i="19"/>
  <c r="ZK6" i="19" s="1"/>
  <c r="YG7" i="19"/>
  <c r="ZK7" i="19" s="1"/>
  <c r="YG8" i="19"/>
  <c r="ZK8" i="19" s="1"/>
  <c r="YG9" i="19"/>
  <c r="ZK9" i="19" s="1"/>
  <c r="YG10" i="19"/>
  <c r="ZK10" i="19" s="1"/>
  <c r="YG11" i="19"/>
  <c r="ZK11" i="19" s="1"/>
  <c r="YG12" i="19"/>
  <c r="ZK12" i="19" s="1"/>
  <c r="YG13" i="19"/>
  <c r="ZK13" i="19" s="1"/>
  <c r="YG14" i="19"/>
  <c r="ZK14" i="19" s="1"/>
  <c r="YG15" i="19"/>
  <c r="ZK15" i="19" s="1"/>
  <c r="YG16" i="19"/>
  <c r="ZK16" i="19" s="1"/>
  <c r="YG17" i="19"/>
  <c r="ZK17" i="19" s="1"/>
  <c r="YG18" i="19"/>
  <c r="ZK18" i="19" s="1"/>
  <c r="YG19" i="19"/>
  <c r="ZK19" i="19" s="1"/>
  <c r="YG20" i="19"/>
  <c r="ZK20" i="19" s="1"/>
  <c r="YG21" i="19"/>
  <c r="ZK21" i="19" s="1"/>
  <c r="YG22" i="19"/>
  <c r="ZK22" i="19" s="1"/>
  <c r="YG23" i="19"/>
  <c r="ZK23" i="19" s="1"/>
  <c r="YG24" i="19"/>
  <c r="ZK24" i="19" s="1"/>
  <c r="YG25" i="19"/>
  <c r="ZK25" i="19" s="1"/>
  <c r="YG26" i="19"/>
  <c r="ZK26" i="19" s="1"/>
  <c r="YG27" i="19"/>
  <c r="ZK27" i="19" s="1"/>
  <c r="YG28" i="19"/>
  <c r="ZK28" i="19" s="1"/>
  <c r="YG29" i="19"/>
  <c r="ZK29" i="19" s="1"/>
  <c r="YG30" i="19"/>
  <c r="ZK30" i="19" s="1"/>
  <c r="YG31" i="19"/>
  <c r="ZK31" i="19" s="1"/>
  <c r="YG32" i="19"/>
  <c r="ZK32" i="19" s="1"/>
  <c r="YG33" i="19"/>
  <c r="ZK33" i="19" s="1"/>
  <c r="YG34" i="19"/>
  <c r="ZK34" i="19" s="1"/>
  <c r="YG35" i="19"/>
  <c r="ZK35" i="19" s="1"/>
  <c r="YG36" i="19"/>
  <c r="ZK36" i="19" s="1"/>
  <c r="YG37" i="19"/>
  <c r="ZK37" i="19" s="1"/>
  <c r="YG38" i="19"/>
  <c r="ZK38" i="19" s="1"/>
  <c r="YG39" i="19"/>
  <c r="ZK39" i="19" s="1"/>
  <c r="YG40" i="19"/>
  <c r="ZK40" i="19" s="1"/>
  <c r="YG41" i="19"/>
  <c r="ZK41" i="19" s="1"/>
  <c r="YG42" i="19"/>
  <c r="ZK42" i="19" s="1"/>
  <c r="YG43" i="19"/>
  <c r="ZK43" i="19" s="1"/>
  <c r="YG44" i="19"/>
  <c r="ZK44" i="19" s="1"/>
  <c r="YG45" i="19"/>
  <c r="ZK45" i="19" s="1"/>
  <c r="YG46" i="19"/>
  <c r="ZK46" i="19" s="1"/>
  <c r="YG47" i="19"/>
  <c r="ZK47" i="19" s="1"/>
  <c r="YG48" i="19"/>
  <c r="ZK48" i="19" s="1"/>
  <c r="YG49" i="19"/>
  <c r="ZK49" i="19" s="1"/>
  <c r="YG50" i="19"/>
  <c r="ZK50" i="19" s="1"/>
  <c r="YG51" i="19"/>
  <c r="ZK51" i="19" s="1"/>
  <c r="YG52" i="19"/>
  <c r="ZK52" i="19" s="1"/>
  <c r="YG53" i="19"/>
  <c r="ZK53" i="19" s="1"/>
  <c r="YG54" i="19"/>
  <c r="ZK54" i="19" s="1"/>
  <c r="YG55" i="19"/>
  <c r="ZK55" i="19" s="1"/>
  <c r="YG56" i="19"/>
  <c r="ZK56" i="19" s="1"/>
  <c r="YG57" i="19"/>
  <c r="ZK57" i="19" s="1"/>
  <c r="YG58" i="19"/>
  <c r="ZK58" i="19" s="1"/>
  <c r="YG59" i="19"/>
  <c r="ZK59" i="19" s="1"/>
  <c r="YG60" i="19"/>
  <c r="ZK60" i="19" s="1"/>
  <c r="YG61" i="19"/>
  <c r="ZK61" i="19" s="1"/>
  <c r="YG62" i="19"/>
  <c r="ZK62" i="19" s="1"/>
  <c r="YG63" i="19"/>
  <c r="ZK63" i="19" s="1"/>
  <c r="YG64" i="19"/>
  <c r="ZK64" i="19" s="1"/>
  <c r="YG65" i="19"/>
  <c r="ZK65" i="19" s="1"/>
  <c r="YG66" i="19"/>
  <c r="ZK66" i="19" s="1"/>
  <c r="YG67" i="19"/>
  <c r="ZK67" i="19" s="1"/>
  <c r="YG68" i="19"/>
  <c r="ZK68" i="19" s="1"/>
  <c r="YG69" i="19"/>
  <c r="ZK69" i="19" s="1"/>
  <c r="YG70" i="19"/>
  <c r="ZK70" i="19" s="1"/>
  <c r="YG71" i="19"/>
  <c r="ZK71" i="19" s="1"/>
  <c r="YG72" i="19"/>
  <c r="ZK72" i="19" s="1"/>
  <c r="YG73" i="19"/>
  <c r="ZK73" i="19" s="1"/>
  <c r="YG3" i="19"/>
  <c r="ZK3" i="19" s="1"/>
  <c r="YC74" i="19"/>
  <c r="YD74" i="19"/>
  <c r="YG74" i="19" l="1"/>
  <c r="XW74" i="19"/>
  <c r="XV74" i="19"/>
  <c r="XZ73" i="19"/>
  <c r="XZ72" i="19"/>
  <c r="XZ71" i="19"/>
  <c r="XZ70" i="19"/>
  <c r="XZ69" i="19"/>
  <c r="XZ68" i="19"/>
  <c r="XZ67" i="19"/>
  <c r="XZ66" i="19"/>
  <c r="XZ65" i="19"/>
  <c r="XZ64" i="19"/>
  <c r="XZ63" i="19"/>
  <c r="XZ62" i="19"/>
  <c r="XZ61" i="19"/>
  <c r="XZ60" i="19"/>
  <c r="XZ59" i="19"/>
  <c r="XZ58" i="19"/>
  <c r="XZ57" i="19"/>
  <c r="XZ56" i="19"/>
  <c r="XZ55" i="19"/>
  <c r="XZ54" i="19"/>
  <c r="XZ53" i="19"/>
  <c r="XZ52" i="19"/>
  <c r="XZ51" i="19"/>
  <c r="XZ50" i="19"/>
  <c r="XZ49" i="19"/>
  <c r="XZ48" i="19"/>
  <c r="XZ47" i="19"/>
  <c r="XZ46" i="19"/>
  <c r="XZ45" i="19"/>
  <c r="XZ44" i="19"/>
  <c r="XZ43" i="19"/>
  <c r="XZ42" i="19"/>
  <c r="XZ41" i="19"/>
  <c r="XZ40" i="19"/>
  <c r="XZ39" i="19"/>
  <c r="XZ38" i="19"/>
  <c r="XZ37" i="19"/>
  <c r="XZ36" i="19"/>
  <c r="XZ35" i="19"/>
  <c r="XZ34" i="19"/>
  <c r="XZ33" i="19"/>
  <c r="XZ32" i="19"/>
  <c r="XZ31" i="19"/>
  <c r="XZ30" i="19"/>
  <c r="XZ29" i="19"/>
  <c r="XZ28" i="19"/>
  <c r="XZ27" i="19"/>
  <c r="XZ26" i="19"/>
  <c r="XZ25" i="19"/>
  <c r="XZ24" i="19"/>
  <c r="XZ23" i="19"/>
  <c r="XZ22" i="19"/>
  <c r="XZ21" i="19"/>
  <c r="XZ20" i="19"/>
  <c r="XZ19" i="19"/>
  <c r="XZ18" i="19"/>
  <c r="XZ17" i="19"/>
  <c r="XZ16" i="19"/>
  <c r="XZ15" i="19"/>
  <c r="XZ14" i="19"/>
  <c r="XZ13" i="19"/>
  <c r="XZ12" i="19"/>
  <c r="XZ11" i="19"/>
  <c r="XZ10" i="19"/>
  <c r="XZ9" i="19"/>
  <c r="XZ8" i="19"/>
  <c r="XZ7" i="19"/>
  <c r="XZ6" i="19"/>
  <c r="XZ5" i="19"/>
  <c r="XZ4" i="19"/>
  <c r="XZ3" i="19"/>
  <c r="XI74" i="19"/>
  <c r="XH74" i="19"/>
  <c r="XL73" i="19"/>
  <c r="XL72" i="19"/>
  <c r="YH72" i="19" s="1"/>
  <c r="XL71" i="19"/>
  <c r="YH71" i="19" s="1"/>
  <c r="XL70" i="19"/>
  <c r="YH70" i="19" s="1"/>
  <c r="XL69" i="19"/>
  <c r="YH69" i="19" s="1"/>
  <c r="XL68" i="19"/>
  <c r="YH68" i="19" s="1"/>
  <c r="XL67" i="19"/>
  <c r="YH67" i="19" s="1"/>
  <c r="XL66" i="19"/>
  <c r="YH66" i="19" s="1"/>
  <c r="XL65" i="19"/>
  <c r="YH65" i="19" s="1"/>
  <c r="XL64" i="19"/>
  <c r="YH64" i="19" s="1"/>
  <c r="XL63" i="19"/>
  <c r="YH63" i="19" s="1"/>
  <c r="XL62" i="19"/>
  <c r="YH62" i="19" s="1"/>
  <c r="XL61" i="19"/>
  <c r="YH61" i="19" s="1"/>
  <c r="XL60" i="19"/>
  <c r="YH60" i="19" s="1"/>
  <c r="XL59" i="19"/>
  <c r="YH59" i="19" s="1"/>
  <c r="XL58" i="19"/>
  <c r="XL57" i="19"/>
  <c r="YH57" i="19" s="1"/>
  <c r="XL56" i="19"/>
  <c r="YH56" i="19" s="1"/>
  <c r="XL55" i="19"/>
  <c r="XL54" i="19"/>
  <c r="XL53" i="19"/>
  <c r="XL52" i="19"/>
  <c r="YH52" i="19" s="1"/>
  <c r="XL51" i="19"/>
  <c r="XL50" i="19"/>
  <c r="YH50" i="19" s="1"/>
  <c r="XL49" i="19"/>
  <c r="XL48" i="19"/>
  <c r="YH48" i="19" s="1"/>
  <c r="XL47" i="19"/>
  <c r="YH47" i="19" s="1"/>
  <c r="XL46" i="19"/>
  <c r="YH46" i="19" s="1"/>
  <c r="XL45" i="19"/>
  <c r="YH45" i="19" s="1"/>
  <c r="XL44" i="19"/>
  <c r="YH44" i="19" s="1"/>
  <c r="XL43" i="19"/>
  <c r="YH43" i="19" s="1"/>
  <c r="XL42" i="19"/>
  <c r="YH42" i="19" s="1"/>
  <c r="XL41" i="19"/>
  <c r="YH41" i="19" s="1"/>
  <c r="XL40" i="19"/>
  <c r="YH40" i="19" s="1"/>
  <c r="XL39" i="19"/>
  <c r="YH39" i="19" s="1"/>
  <c r="XL38" i="19"/>
  <c r="YH38" i="19" s="1"/>
  <c r="XL37" i="19"/>
  <c r="XL36" i="19"/>
  <c r="YH36" i="19" s="1"/>
  <c r="XL35" i="19"/>
  <c r="YH35" i="19" s="1"/>
  <c r="XL34" i="19"/>
  <c r="YH34" i="19" s="1"/>
  <c r="XL33" i="19"/>
  <c r="XL32" i="19"/>
  <c r="YH32" i="19" s="1"/>
  <c r="XL31" i="19"/>
  <c r="YH31" i="19" s="1"/>
  <c r="XL30" i="19"/>
  <c r="YH30" i="19" s="1"/>
  <c r="XL29" i="19"/>
  <c r="YH29" i="19" s="1"/>
  <c r="XL28" i="19"/>
  <c r="YH28" i="19" s="1"/>
  <c r="XL27" i="19"/>
  <c r="YH27" i="19" s="1"/>
  <c r="XL26" i="19"/>
  <c r="YH26" i="19" s="1"/>
  <c r="XL25" i="19"/>
  <c r="YH25" i="19" s="1"/>
  <c r="XL24" i="19"/>
  <c r="YH24" i="19" s="1"/>
  <c r="XL23" i="19"/>
  <c r="YH23" i="19" s="1"/>
  <c r="XL22" i="19"/>
  <c r="YH22" i="19" s="1"/>
  <c r="XL21" i="19"/>
  <c r="YH21" i="19" s="1"/>
  <c r="XL20" i="19"/>
  <c r="YH20" i="19" s="1"/>
  <c r="XL19" i="19"/>
  <c r="XL18" i="19"/>
  <c r="XL17" i="19"/>
  <c r="XL16" i="19"/>
  <c r="YH16" i="19" s="1"/>
  <c r="XL15" i="19"/>
  <c r="YH15" i="19" s="1"/>
  <c r="XL14" i="19"/>
  <c r="XL13" i="19"/>
  <c r="YH13" i="19" s="1"/>
  <c r="XL12" i="19"/>
  <c r="YH12" i="19" s="1"/>
  <c r="XL11" i="19"/>
  <c r="YH11" i="19" s="1"/>
  <c r="XL10" i="19"/>
  <c r="XL9" i="19"/>
  <c r="YH9" i="19" s="1"/>
  <c r="XL8" i="19"/>
  <c r="YH8" i="19" s="1"/>
  <c r="XL7" i="19"/>
  <c r="YH7" i="19" s="1"/>
  <c r="XL6" i="19"/>
  <c r="YH6" i="19" s="1"/>
  <c r="XL5" i="19"/>
  <c r="XL4" i="19"/>
  <c r="YH4" i="19" s="1"/>
  <c r="XL3" i="19"/>
  <c r="YH3" i="19" s="1"/>
  <c r="YH14" i="19" l="1"/>
  <c r="YH55" i="19"/>
  <c r="YH51" i="19"/>
  <c r="YH10" i="19"/>
  <c r="YH19" i="19"/>
  <c r="YH54" i="19"/>
  <c r="YH73" i="19"/>
  <c r="YH33" i="19"/>
  <c r="YH49" i="19"/>
  <c r="YH18" i="19"/>
  <c r="YH58" i="19"/>
  <c r="YH17" i="19"/>
  <c r="YH5" i="19"/>
  <c r="YH37" i="19"/>
  <c r="YH53" i="19"/>
  <c r="XL74" i="19"/>
  <c r="XZ74" i="19"/>
  <c r="FM8" i="25" l="1"/>
  <c r="FM9" i="25"/>
  <c r="FM11" i="25"/>
  <c r="FM12" i="25"/>
  <c r="FM14" i="25"/>
  <c r="FM17" i="25"/>
  <c r="FM21" i="25"/>
  <c r="FM22" i="25"/>
  <c r="FM31" i="25"/>
  <c r="FM42" i="25"/>
  <c r="FM43" i="25"/>
  <c r="FM55" i="25"/>
  <c r="FM4" i="25"/>
  <c r="WI94" i="19" l="1"/>
  <c r="WJ94" i="19"/>
  <c r="FI5" i="25" l="1"/>
  <c r="FI6" i="25"/>
  <c r="FI7" i="25"/>
  <c r="FI10" i="25"/>
  <c r="FI13" i="25"/>
  <c r="FI15" i="25"/>
  <c r="FI16" i="25"/>
  <c r="FI18" i="25"/>
  <c r="FI19" i="25"/>
  <c r="FI20" i="25"/>
  <c r="FI23" i="25"/>
  <c r="FI24" i="25"/>
  <c r="FI25" i="25"/>
  <c r="FI26" i="25"/>
  <c r="FI27" i="25"/>
  <c r="FI28" i="25"/>
  <c r="FI29" i="25"/>
  <c r="FI30" i="25"/>
  <c r="FI32" i="25"/>
  <c r="FI33" i="25"/>
  <c r="FI34" i="25"/>
  <c r="FI35" i="25"/>
  <c r="FI36" i="25"/>
  <c r="FI37" i="25"/>
  <c r="FI38" i="25"/>
  <c r="FI39" i="25"/>
  <c r="FI40" i="25"/>
  <c r="FI41" i="25"/>
  <c r="FI44" i="25"/>
  <c r="FI45" i="25"/>
  <c r="FI46" i="25"/>
  <c r="FI47" i="25"/>
  <c r="FI48" i="25"/>
  <c r="FI49" i="25"/>
  <c r="FI50" i="25"/>
  <c r="FI51" i="25"/>
  <c r="FI52" i="25"/>
  <c r="FI53" i="25"/>
  <c r="FI54" i="25"/>
  <c r="FI56" i="25"/>
  <c r="FI57" i="25"/>
  <c r="FI58" i="25"/>
  <c r="FI59" i="25"/>
  <c r="FI60" i="25"/>
  <c r="FI61" i="25"/>
  <c r="FI62" i="25"/>
  <c r="FI63" i="25"/>
  <c r="FI64" i="25"/>
  <c r="FI65" i="25"/>
  <c r="FI66" i="25"/>
  <c r="FI67" i="25"/>
  <c r="FI68" i="25"/>
  <c r="FI69" i="25"/>
  <c r="FI70" i="25"/>
  <c r="FI71" i="25"/>
  <c r="FI72" i="25"/>
  <c r="FI73" i="25"/>
  <c r="FI3" i="25"/>
  <c r="FB74" i="25"/>
  <c r="FC74" i="25"/>
  <c r="FF4" i="25"/>
  <c r="FF5" i="25"/>
  <c r="FF6" i="25"/>
  <c r="FF7" i="25"/>
  <c r="FF8" i="25"/>
  <c r="FF9" i="25"/>
  <c r="FF10" i="25"/>
  <c r="FF11" i="25"/>
  <c r="FF12" i="25"/>
  <c r="FF13" i="25"/>
  <c r="FF14" i="25"/>
  <c r="FF15" i="25"/>
  <c r="FF16" i="25"/>
  <c r="FF17" i="25"/>
  <c r="FF18" i="25"/>
  <c r="FF19" i="25"/>
  <c r="FF20" i="25"/>
  <c r="FF21" i="25"/>
  <c r="FF22" i="25"/>
  <c r="FF23" i="25"/>
  <c r="FF24" i="25"/>
  <c r="FF25" i="25"/>
  <c r="FF26" i="25"/>
  <c r="FF27" i="25"/>
  <c r="FF28" i="25"/>
  <c r="FF29" i="25"/>
  <c r="FF30" i="25"/>
  <c r="FF31" i="25"/>
  <c r="FF32" i="25"/>
  <c r="FF33" i="25"/>
  <c r="FF34" i="25"/>
  <c r="FF35" i="25"/>
  <c r="FF36" i="25"/>
  <c r="FF37" i="25"/>
  <c r="FF38" i="25"/>
  <c r="FF39" i="25"/>
  <c r="FF40" i="25"/>
  <c r="FF41" i="25"/>
  <c r="FF42" i="25"/>
  <c r="FF43" i="25"/>
  <c r="FF44" i="25"/>
  <c r="FF45" i="25"/>
  <c r="FF46" i="25"/>
  <c r="FF47" i="25"/>
  <c r="FF48" i="25"/>
  <c r="FF49" i="25"/>
  <c r="FF50" i="25"/>
  <c r="FF51" i="25"/>
  <c r="FF52" i="25"/>
  <c r="FF53" i="25"/>
  <c r="FF54" i="25"/>
  <c r="FF55" i="25"/>
  <c r="FF56" i="25"/>
  <c r="FF57" i="25"/>
  <c r="FF58" i="25"/>
  <c r="FF59" i="25"/>
  <c r="FF60" i="25"/>
  <c r="FF61" i="25"/>
  <c r="FF62" i="25"/>
  <c r="FF63" i="25"/>
  <c r="FF64" i="25"/>
  <c r="FF65" i="25"/>
  <c r="FF66" i="25"/>
  <c r="FF67" i="25"/>
  <c r="FF68" i="25"/>
  <c r="FF69" i="25"/>
  <c r="FF70" i="25"/>
  <c r="FF71" i="25"/>
  <c r="FF72" i="25"/>
  <c r="FF73" i="25"/>
  <c r="FF3" i="25"/>
  <c r="FF74" i="25" l="1"/>
  <c r="XA74" i="19"/>
  <c r="XB74" i="19"/>
  <c r="XE74" i="19" s="1"/>
  <c r="XE4" i="19"/>
  <c r="XE5" i="19"/>
  <c r="XE6" i="19"/>
  <c r="XE7" i="19"/>
  <c r="XE8" i="19"/>
  <c r="XE9" i="19"/>
  <c r="XE10" i="19"/>
  <c r="XE11" i="19"/>
  <c r="XE12" i="19"/>
  <c r="XE13" i="19"/>
  <c r="XE14" i="19"/>
  <c r="XE15" i="19"/>
  <c r="XE16" i="19"/>
  <c r="XE17" i="19"/>
  <c r="XE18" i="19"/>
  <c r="XE19" i="19"/>
  <c r="XE20" i="19"/>
  <c r="XE21" i="19"/>
  <c r="XE22" i="19"/>
  <c r="XE23" i="19"/>
  <c r="XE24" i="19"/>
  <c r="XE25" i="19"/>
  <c r="XE26" i="19"/>
  <c r="XE27" i="19"/>
  <c r="XE28" i="19"/>
  <c r="XE29" i="19"/>
  <c r="XE30" i="19"/>
  <c r="XE31" i="19"/>
  <c r="XE32" i="19"/>
  <c r="XE33" i="19"/>
  <c r="XE34" i="19"/>
  <c r="XE35" i="19"/>
  <c r="XE36" i="19"/>
  <c r="XE37" i="19"/>
  <c r="XE38" i="19"/>
  <c r="XE39" i="19"/>
  <c r="XE40" i="19"/>
  <c r="XE41" i="19"/>
  <c r="XE42" i="19"/>
  <c r="XE43" i="19"/>
  <c r="XE44" i="19"/>
  <c r="XE45" i="19"/>
  <c r="XE46" i="19"/>
  <c r="XE47" i="19"/>
  <c r="XE48" i="19"/>
  <c r="XE49" i="19"/>
  <c r="XE50" i="19"/>
  <c r="XE51" i="19"/>
  <c r="XE52" i="19"/>
  <c r="XE53" i="19"/>
  <c r="XE54" i="19"/>
  <c r="XE55" i="19"/>
  <c r="XE56" i="19"/>
  <c r="XE57" i="19"/>
  <c r="XE58" i="19"/>
  <c r="XE59" i="19"/>
  <c r="XE60" i="19"/>
  <c r="XE61" i="19"/>
  <c r="XE62" i="19"/>
  <c r="XE63" i="19"/>
  <c r="XE64" i="19"/>
  <c r="XE65" i="19"/>
  <c r="XE66" i="19"/>
  <c r="XE67" i="19"/>
  <c r="XE68" i="19"/>
  <c r="XE69" i="19"/>
  <c r="XE70" i="19"/>
  <c r="XE71" i="19"/>
  <c r="XE72" i="19"/>
  <c r="XE73" i="19"/>
  <c r="XE3" i="19"/>
  <c r="WG74" i="19" l="1"/>
  <c r="WH74" i="19"/>
  <c r="WK4" i="19"/>
  <c r="XM4" i="19" s="1"/>
  <c r="WK5" i="19"/>
  <c r="XM5" i="19" s="1"/>
  <c r="WK6" i="19"/>
  <c r="XM6" i="19" s="1"/>
  <c r="WK7" i="19"/>
  <c r="XM7" i="19" s="1"/>
  <c r="WK8" i="19"/>
  <c r="XM8" i="19" s="1"/>
  <c r="WK9" i="19"/>
  <c r="XM9" i="19" s="1"/>
  <c r="WK10" i="19"/>
  <c r="XM10" i="19" s="1"/>
  <c r="WK11" i="19"/>
  <c r="XM11" i="19" s="1"/>
  <c r="WK12" i="19"/>
  <c r="XM12" i="19" s="1"/>
  <c r="WK13" i="19"/>
  <c r="XM13" i="19" s="1"/>
  <c r="WK14" i="19"/>
  <c r="XM14" i="19" s="1"/>
  <c r="WK15" i="19"/>
  <c r="XM15" i="19" s="1"/>
  <c r="WK16" i="19"/>
  <c r="XM16" i="19" s="1"/>
  <c r="WK17" i="19"/>
  <c r="XM17" i="19" s="1"/>
  <c r="WK18" i="19"/>
  <c r="XM18" i="19" s="1"/>
  <c r="WK19" i="19"/>
  <c r="XM19" i="19" s="1"/>
  <c r="WK20" i="19"/>
  <c r="XM20" i="19" s="1"/>
  <c r="WK21" i="19"/>
  <c r="XM21" i="19" s="1"/>
  <c r="WK22" i="19"/>
  <c r="XM22" i="19" s="1"/>
  <c r="WK23" i="19"/>
  <c r="XM23" i="19" s="1"/>
  <c r="WK24" i="19"/>
  <c r="XM24" i="19" s="1"/>
  <c r="WK25" i="19"/>
  <c r="XM25" i="19" s="1"/>
  <c r="WK26" i="19"/>
  <c r="XM26" i="19" s="1"/>
  <c r="WK27" i="19"/>
  <c r="XM27" i="19" s="1"/>
  <c r="WK28" i="19"/>
  <c r="XM28" i="19" s="1"/>
  <c r="WK29" i="19"/>
  <c r="XM29" i="19" s="1"/>
  <c r="WK30" i="19"/>
  <c r="XM30" i="19" s="1"/>
  <c r="WK31" i="19"/>
  <c r="XM31" i="19" s="1"/>
  <c r="WK32" i="19"/>
  <c r="XM32" i="19" s="1"/>
  <c r="WK33" i="19"/>
  <c r="XM33" i="19" s="1"/>
  <c r="WK34" i="19"/>
  <c r="XM34" i="19" s="1"/>
  <c r="WK35" i="19"/>
  <c r="XM35" i="19" s="1"/>
  <c r="WK36" i="19"/>
  <c r="XM36" i="19" s="1"/>
  <c r="WK37" i="19"/>
  <c r="XM37" i="19" s="1"/>
  <c r="WK38" i="19"/>
  <c r="XM38" i="19" s="1"/>
  <c r="WK39" i="19"/>
  <c r="XM39" i="19" s="1"/>
  <c r="WK40" i="19"/>
  <c r="XM40" i="19" s="1"/>
  <c r="WK41" i="19"/>
  <c r="XM41" i="19" s="1"/>
  <c r="WK42" i="19"/>
  <c r="XM42" i="19" s="1"/>
  <c r="WK43" i="19"/>
  <c r="XM43" i="19" s="1"/>
  <c r="WK44" i="19"/>
  <c r="XM44" i="19" s="1"/>
  <c r="WK45" i="19"/>
  <c r="XM45" i="19" s="1"/>
  <c r="WK46" i="19"/>
  <c r="XM46" i="19" s="1"/>
  <c r="WK47" i="19"/>
  <c r="XM47" i="19" s="1"/>
  <c r="WK48" i="19"/>
  <c r="XM48" i="19" s="1"/>
  <c r="WK49" i="19"/>
  <c r="XM49" i="19" s="1"/>
  <c r="WK50" i="19"/>
  <c r="XM50" i="19" s="1"/>
  <c r="WK51" i="19"/>
  <c r="XM51" i="19" s="1"/>
  <c r="WK52" i="19"/>
  <c r="XM52" i="19" s="1"/>
  <c r="WK53" i="19"/>
  <c r="XM53" i="19" s="1"/>
  <c r="WK54" i="19"/>
  <c r="XM54" i="19" s="1"/>
  <c r="WK55" i="19"/>
  <c r="XM55" i="19" s="1"/>
  <c r="WK56" i="19"/>
  <c r="XM56" i="19" s="1"/>
  <c r="WK57" i="19"/>
  <c r="XM57" i="19" s="1"/>
  <c r="WK58" i="19"/>
  <c r="XM58" i="19" s="1"/>
  <c r="WK59" i="19"/>
  <c r="XM59" i="19" s="1"/>
  <c r="WK60" i="19"/>
  <c r="XM60" i="19" s="1"/>
  <c r="WK61" i="19"/>
  <c r="XM61" i="19" s="1"/>
  <c r="WK62" i="19"/>
  <c r="XM62" i="19" s="1"/>
  <c r="WK63" i="19"/>
  <c r="XM63" i="19" s="1"/>
  <c r="WK64" i="19"/>
  <c r="XM64" i="19" s="1"/>
  <c r="WK65" i="19"/>
  <c r="XM65" i="19" s="1"/>
  <c r="WK66" i="19"/>
  <c r="XM66" i="19" s="1"/>
  <c r="WK67" i="19"/>
  <c r="XM67" i="19" s="1"/>
  <c r="WK68" i="19"/>
  <c r="XM68" i="19" s="1"/>
  <c r="WK69" i="19"/>
  <c r="XM69" i="19" s="1"/>
  <c r="WK70" i="19"/>
  <c r="XM70" i="19" s="1"/>
  <c r="WK71" i="19"/>
  <c r="XM71" i="19" s="1"/>
  <c r="WK72" i="19"/>
  <c r="XM72" i="19" s="1"/>
  <c r="WK73" i="19"/>
  <c r="XM73" i="19" s="1"/>
  <c r="WK3" i="19"/>
  <c r="XM3" i="19" s="1"/>
  <c r="WK74" i="19" l="1"/>
  <c r="WA74" i="19"/>
  <c r="VZ74" i="19"/>
  <c r="WD73" i="19"/>
  <c r="WL73" i="19" s="1"/>
  <c r="WD72" i="19"/>
  <c r="WL72" i="19" s="1"/>
  <c r="WD71" i="19"/>
  <c r="WL71" i="19" s="1"/>
  <c r="WD70" i="19"/>
  <c r="WL70" i="19" s="1"/>
  <c r="WD69" i="19"/>
  <c r="WL69" i="19" s="1"/>
  <c r="WD68" i="19"/>
  <c r="WL68" i="19" s="1"/>
  <c r="WD67" i="19"/>
  <c r="WL67" i="19" s="1"/>
  <c r="WD66" i="19"/>
  <c r="WL66" i="19" s="1"/>
  <c r="WD65" i="19"/>
  <c r="WL65" i="19" s="1"/>
  <c r="WD64" i="19"/>
  <c r="WL64" i="19" s="1"/>
  <c r="WD63" i="19"/>
  <c r="WL63" i="19" s="1"/>
  <c r="WD62" i="19"/>
  <c r="WL62" i="19" s="1"/>
  <c r="WD61" i="19"/>
  <c r="WL61" i="19" s="1"/>
  <c r="WD60" i="19"/>
  <c r="WL60" i="19" s="1"/>
  <c r="WD59" i="19"/>
  <c r="WL59" i="19" s="1"/>
  <c r="WD58" i="19"/>
  <c r="WL58" i="19" s="1"/>
  <c r="WD57" i="19"/>
  <c r="WL57" i="19" s="1"/>
  <c r="WD56" i="19"/>
  <c r="WL56" i="19" s="1"/>
  <c r="WD55" i="19"/>
  <c r="WL55" i="19" s="1"/>
  <c r="WD54" i="19"/>
  <c r="WL54" i="19" s="1"/>
  <c r="WD53" i="19"/>
  <c r="WL53" i="19" s="1"/>
  <c r="WD52" i="19"/>
  <c r="WL52" i="19" s="1"/>
  <c r="WD51" i="19"/>
  <c r="WL51" i="19" s="1"/>
  <c r="WD50" i="19"/>
  <c r="WL50" i="19" s="1"/>
  <c r="WD49" i="19"/>
  <c r="WL49" i="19" s="1"/>
  <c r="WD48" i="19"/>
  <c r="WL48" i="19" s="1"/>
  <c r="WD47" i="19"/>
  <c r="WL47" i="19" s="1"/>
  <c r="WD46" i="19"/>
  <c r="WL46" i="19" s="1"/>
  <c r="WD45" i="19"/>
  <c r="WL45" i="19" s="1"/>
  <c r="WD44" i="19"/>
  <c r="WL44" i="19" s="1"/>
  <c r="WD43" i="19"/>
  <c r="WL43" i="19" s="1"/>
  <c r="WD42" i="19"/>
  <c r="WL42" i="19" s="1"/>
  <c r="WD41" i="19"/>
  <c r="WL41" i="19" s="1"/>
  <c r="WD40" i="19"/>
  <c r="WL40" i="19" s="1"/>
  <c r="WD39" i="19"/>
  <c r="WL39" i="19" s="1"/>
  <c r="WD38" i="19"/>
  <c r="WL38" i="19" s="1"/>
  <c r="WD37" i="19"/>
  <c r="WL37" i="19" s="1"/>
  <c r="WD36" i="19"/>
  <c r="WL36" i="19" s="1"/>
  <c r="WD35" i="19"/>
  <c r="WL35" i="19" s="1"/>
  <c r="WD34" i="19"/>
  <c r="WL34" i="19" s="1"/>
  <c r="WD33" i="19"/>
  <c r="WL33" i="19" s="1"/>
  <c r="WD32" i="19"/>
  <c r="WL32" i="19" s="1"/>
  <c r="WD31" i="19"/>
  <c r="WL31" i="19" s="1"/>
  <c r="WD30" i="19"/>
  <c r="WL30" i="19" s="1"/>
  <c r="WD29" i="19"/>
  <c r="WL29" i="19" s="1"/>
  <c r="WD28" i="19"/>
  <c r="WL28" i="19" s="1"/>
  <c r="WD27" i="19"/>
  <c r="WL27" i="19" s="1"/>
  <c r="WD26" i="19"/>
  <c r="WL26" i="19" s="1"/>
  <c r="WD25" i="19"/>
  <c r="WL25" i="19" s="1"/>
  <c r="WD24" i="19"/>
  <c r="WL24" i="19" s="1"/>
  <c r="WD23" i="19"/>
  <c r="WL23" i="19" s="1"/>
  <c r="WD22" i="19"/>
  <c r="WL22" i="19" s="1"/>
  <c r="WD21" i="19"/>
  <c r="WL21" i="19" s="1"/>
  <c r="WD20" i="19"/>
  <c r="WL20" i="19" s="1"/>
  <c r="WD19" i="19"/>
  <c r="WL19" i="19" s="1"/>
  <c r="WD18" i="19"/>
  <c r="WL18" i="19" s="1"/>
  <c r="WD17" i="19"/>
  <c r="WL17" i="19" s="1"/>
  <c r="WD16" i="19"/>
  <c r="WL16" i="19" s="1"/>
  <c r="WD15" i="19"/>
  <c r="WL15" i="19" s="1"/>
  <c r="WD14" i="19"/>
  <c r="WL14" i="19" s="1"/>
  <c r="WD13" i="19"/>
  <c r="WL13" i="19" s="1"/>
  <c r="WD12" i="19"/>
  <c r="WL12" i="19" s="1"/>
  <c r="WD11" i="19"/>
  <c r="WL11" i="19" s="1"/>
  <c r="WD10" i="19"/>
  <c r="WL10" i="19" s="1"/>
  <c r="WD9" i="19"/>
  <c r="WL9" i="19" s="1"/>
  <c r="WD8" i="19"/>
  <c r="WL8" i="19" s="1"/>
  <c r="WD7" i="19"/>
  <c r="WL7" i="19" s="1"/>
  <c r="WD6" i="19"/>
  <c r="WL6" i="19" s="1"/>
  <c r="WD5" i="19"/>
  <c r="WL5" i="19" s="1"/>
  <c r="WD4" i="19"/>
  <c r="WL4" i="19" s="1"/>
  <c r="WD3" i="19"/>
  <c r="WL3" i="19" s="1"/>
  <c r="WD74" i="19" l="1"/>
  <c r="EO74" i="25"/>
  <c r="EP74" i="25"/>
  <c r="ES4" i="25"/>
  <c r="FG4" i="25" s="1"/>
  <c r="ES5" i="25"/>
  <c r="FG5" i="25" s="1"/>
  <c r="ES6" i="25"/>
  <c r="FG6" i="25" s="1"/>
  <c r="ES7" i="25"/>
  <c r="FG7" i="25" s="1"/>
  <c r="ES8" i="25"/>
  <c r="FG8" i="25" s="1"/>
  <c r="ES9" i="25"/>
  <c r="FG9" i="25" s="1"/>
  <c r="ES10" i="25"/>
  <c r="FG10" i="25" s="1"/>
  <c r="ES11" i="25"/>
  <c r="FG11" i="25" s="1"/>
  <c r="ES12" i="25"/>
  <c r="FG12" i="25" s="1"/>
  <c r="ES13" i="25"/>
  <c r="FG13" i="25" s="1"/>
  <c r="ES14" i="25"/>
  <c r="FG14" i="25" s="1"/>
  <c r="ES15" i="25"/>
  <c r="FG15" i="25" s="1"/>
  <c r="ES16" i="25"/>
  <c r="FG16" i="25" s="1"/>
  <c r="ES17" i="25"/>
  <c r="FG17" i="25" s="1"/>
  <c r="ES18" i="25"/>
  <c r="FG18" i="25" s="1"/>
  <c r="ES19" i="25"/>
  <c r="FG19" i="25" s="1"/>
  <c r="ES20" i="25"/>
  <c r="FG20" i="25" s="1"/>
  <c r="ES21" i="25"/>
  <c r="FG21" i="25" s="1"/>
  <c r="ES22" i="25"/>
  <c r="FG22" i="25" s="1"/>
  <c r="ES23" i="25"/>
  <c r="FG23" i="25" s="1"/>
  <c r="ES24" i="25"/>
  <c r="FG24" i="25" s="1"/>
  <c r="ES25" i="25"/>
  <c r="FG25" i="25" s="1"/>
  <c r="ES26" i="25"/>
  <c r="FG26" i="25" s="1"/>
  <c r="ES27" i="25"/>
  <c r="FG27" i="25" s="1"/>
  <c r="ES28" i="25"/>
  <c r="FG28" i="25" s="1"/>
  <c r="ES29" i="25"/>
  <c r="FG29" i="25" s="1"/>
  <c r="ES30" i="25"/>
  <c r="FG30" i="25" s="1"/>
  <c r="ES31" i="25"/>
  <c r="FG31" i="25" s="1"/>
  <c r="ES32" i="25"/>
  <c r="FG32" i="25" s="1"/>
  <c r="ES33" i="25"/>
  <c r="FG33" i="25" s="1"/>
  <c r="ES34" i="25"/>
  <c r="FG34" i="25" s="1"/>
  <c r="ES35" i="25"/>
  <c r="FG35" i="25" s="1"/>
  <c r="ES36" i="25"/>
  <c r="FG36" i="25" s="1"/>
  <c r="ES37" i="25"/>
  <c r="FG37" i="25" s="1"/>
  <c r="ES38" i="25"/>
  <c r="FG38" i="25" s="1"/>
  <c r="ES39" i="25"/>
  <c r="FG39" i="25" s="1"/>
  <c r="ES40" i="25"/>
  <c r="FG40" i="25" s="1"/>
  <c r="ES41" i="25"/>
  <c r="FG41" i="25" s="1"/>
  <c r="ES42" i="25"/>
  <c r="FG42" i="25" s="1"/>
  <c r="ES43" i="25"/>
  <c r="FG43" i="25" s="1"/>
  <c r="ES44" i="25"/>
  <c r="FG44" i="25" s="1"/>
  <c r="ES45" i="25"/>
  <c r="FG45" i="25" s="1"/>
  <c r="ES46" i="25"/>
  <c r="FG46" i="25" s="1"/>
  <c r="ES47" i="25"/>
  <c r="FG47" i="25" s="1"/>
  <c r="ES48" i="25"/>
  <c r="FG48" i="25" s="1"/>
  <c r="ES49" i="25"/>
  <c r="FG49" i="25" s="1"/>
  <c r="ES50" i="25"/>
  <c r="FG50" i="25" s="1"/>
  <c r="ES51" i="25"/>
  <c r="FG51" i="25" s="1"/>
  <c r="ES52" i="25"/>
  <c r="FG52" i="25" s="1"/>
  <c r="ES53" i="25"/>
  <c r="FG53" i="25" s="1"/>
  <c r="ES54" i="25"/>
  <c r="FG54" i="25" s="1"/>
  <c r="ES55" i="25"/>
  <c r="FG55" i="25" s="1"/>
  <c r="ES56" i="25"/>
  <c r="FG56" i="25" s="1"/>
  <c r="ES57" i="25"/>
  <c r="FG57" i="25" s="1"/>
  <c r="ES58" i="25"/>
  <c r="FG58" i="25" s="1"/>
  <c r="ES59" i="25"/>
  <c r="FG59" i="25" s="1"/>
  <c r="ES60" i="25"/>
  <c r="FG60" i="25" s="1"/>
  <c r="ES61" i="25"/>
  <c r="FG61" i="25" s="1"/>
  <c r="ES62" i="25"/>
  <c r="FG62" i="25" s="1"/>
  <c r="ES63" i="25"/>
  <c r="FG63" i="25" s="1"/>
  <c r="ES64" i="25"/>
  <c r="FG64" i="25" s="1"/>
  <c r="ES65" i="25"/>
  <c r="FG65" i="25" s="1"/>
  <c r="ES66" i="25"/>
  <c r="FG66" i="25" s="1"/>
  <c r="ES67" i="25"/>
  <c r="FG67" i="25" s="1"/>
  <c r="ES68" i="25"/>
  <c r="FG68" i="25" s="1"/>
  <c r="ES69" i="25"/>
  <c r="FG69" i="25" s="1"/>
  <c r="ES70" i="25"/>
  <c r="FG70" i="25" s="1"/>
  <c r="ES71" i="25"/>
  <c r="FG71" i="25" s="1"/>
  <c r="ES72" i="25"/>
  <c r="FG72" i="25" s="1"/>
  <c r="ES73" i="25"/>
  <c r="FG73" i="25" s="1"/>
  <c r="ES3" i="25"/>
  <c r="FG3" i="25" s="1"/>
  <c r="ES74" i="25" l="1"/>
  <c r="BM74" i="25" l="1"/>
  <c r="BN74" i="25"/>
  <c r="AN74" i="24"/>
  <c r="AQ74" i="24" s="1"/>
  <c r="AM74" i="24"/>
  <c r="AR73" i="24"/>
  <c r="AQ73" i="24"/>
  <c r="AR72" i="24"/>
  <c r="AQ72" i="24"/>
  <c r="AR71" i="24"/>
  <c r="AQ71" i="24"/>
  <c r="AR70" i="24"/>
  <c r="AQ70" i="24"/>
  <c r="AR69" i="24"/>
  <c r="AQ69" i="24"/>
  <c r="AR68" i="24"/>
  <c r="AQ68" i="24"/>
  <c r="AR67" i="24"/>
  <c r="AQ67" i="24"/>
  <c r="AR66" i="24"/>
  <c r="AQ66" i="24"/>
  <c r="AR65" i="24"/>
  <c r="AQ65" i="24"/>
  <c r="AR64" i="24"/>
  <c r="AQ64" i="24"/>
  <c r="AR63" i="24"/>
  <c r="AQ63" i="24"/>
  <c r="AR62" i="24"/>
  <c r="AQ62" i="24"/>
  <c r="AR61" i="24"/>
  <c r="AQ61" i="24"/>
  <c r="AR60" i="24"/>
  <c r="AQ60" i="24"/>
  <c r="AR59" i="24"/>
  <c r="AQ59" i="24"/>
  <c r="AR58" i="24"/>
  <c r="AQ58" i="24"/>
  <c r="AR57" i="24"/>
  <c r="AQ57" i="24"/>
  <c r="AR56" i="24"/>
  <c r="AQ56" i="24"/>
  <c r="AR55" i="24"/>
  <c r="AQ55" i="24"/>
  <c r="AR54" i="24"/>
  <c r="AQ54" i="24"/>
  <c r="AR53" i="24"/>
  <c r="AQ53" i="24"/>
  <c r="AR52" i="24"/>
  <c r="AQ52" i="24"/>
  <c r="AR51" i="24"/>
  <c r="AQ51" i="24"/>
  <c r="AR50" i="24"/>
  <c r="AQ50" i="24"/>
  <c r="AR49" i="24"/>
  <c r="AQ49" i="24"/>
  <c r="AR48" i="24"/>
  <c r="AQ48" i="24"/>
  <c r="AR47" i="24"/>
  <c r="AQ47" i="24"/>
  <c r="AR46" i="24"/>
  <c r="AQ46" i="24"/>
  <c r="AR45" i="24"/>
  <c r="AQ45" i="24"/>
  <c r="AR44" i="24"/>
  <c r="AQ44" i="24"/>
  <c r="AR43" i="24"/>
  <c r="AQ43" i="24"/>
  <c r="AR42" i="24"/>
  <c r="AQ42" i="24"/>
  <c r="AR41" i="24"/>
  <c r="AQ41" i="24"/>
  <c r="AR40" i="24"/>
  <c r="AQ40" i="24"/>
  <c r="AR39" i="24"/>
  <c r="AQ39" i="24"/>
  <c r="AR38" i="24"/>
  <c r="AQ38" i="24"/>
  <c r="AR37" i="24"/>
  <c r="AQ37" i="24"/>
  <c r="AR36" i="24"/>
  <c r="AQ36" i="24"/>
  <c r="AR35" i="24"/>
  <c r="AQ35" i="24"/>
  <c r="AR34" i="24"/>
  <c r="AQ34" i="24"/>
  <c r="AR33" i="24"/>
  <c r="AQ33" i="24"/>
  <c r="AR32" i="24"/>
  <c r="AQ32" i="24"/>
  <c r="AR31" i="24"/>
  <c r="AQ31" i="24"/>
  <c r="AR30" i="24"/>
  <c r="AQ30" i="24"/>
  <c r="AR29" i="24"/>
  <c r="AQ29" i="24"/>
  <c r="AR28" i="24"/>
  <c r="AQ28" i="24"/>
  <c r="AR27" i="24"/>
  <c r="AQ27" i="24"/>
  <c r="AR26" i="24"/>
  <c r="AQ26" i="24"/>
  <c r="AR25" i="24"/>
  <c r="AQ25" i="24"/>
  <c r="AR24" i="24"/>
  <c r="AQ24" i="24"/>
  <c r="AR23" i="24"/>
  <c r="AQ23" i="24"/>
  <c r="AR22" i="24"/>
  <c r="AQ22" i="24"/>
  <c r="AR21" i="24"/>
  <c r="AQ21" i="24"/>
  <c r="AR20" i="24"/>
  <c r="AQ20" i="24"/>
  <c r="AR19" i="24"/>
  <c r="AQ19" i="24"/>
  <c r="AR18" i="24"/>
  <c r="AQ18" i="24"/>
  <c r="AR17" i="24"/>
  <c r="AQ17" i="24"/>
  <c r="AR16" i="24"/>
  <c r="AQ16" i="24"/>
  <c r="AR15" i="24"/>
  <c r="AQ15" i="24"/>
  <c r="AR14" i="24"/>
  <c r="AQ14" i="24"/>
  <c r="AR13" i="24"/>
  <c r="AQ13" i="24"/>
  <c r="AR12" i="24"/>
  <c r="AQ12" i="24"/>
  <c r="AR11" i="24"/>
  <c r="AQ11" i="24"/>
  <c r="AR10" i="24"/>
  <c r="AQ10" i="24"/>
  <c r="AR9" i="24"/>
  <c r="AQ9" i="24"/>
  <c r="AR8" i="24"/>
  <c r="AQ8" i="24"/>
  <c r="AR7" i="24"/>
  <c r="AQ7" i="24"/>
  <c r="AR6" i="24"/>
  <c r="AQ6" i="24"/>
  <c r="AR5" i="24"/>
  <c r="AQ5" i="24"/>
  <c r="AR4" i="24"/>
  <c r="AQ4" i="24"/>
  <c r="AR3" i="24"/>
  <c r="AQ3" i="24"/>
  <c r="HE3" i="12" l="1"/>
  <c r="HD4" i="12"/>
  <c r="HD5" i="12"/>
  <c r="HD6" i="12"/>
  <c r="HD7" i="12"/>
  <c r="HD8" i="12"/>
  <c r="HD9" i="12"/>
  <c r="HD10" i="12"/>
  <c r="HD11" i="12"/>
  <c r="HD12" i="12"/>
  <c r="HD13" i="12"/>
  <c r="HD14" i="12"/>
  <c r="HD15" i="12"/>
  <c r="HD16" i="12"/>
  <c r="HD17" i="12"/>
  <c r="HD18" i="12"/>
  <c r="HD19" i="12"/>
  <c r="HD20" i="12"/>
  <c r="HD21" i="12"/>
  <c r="HD22" i="12"/>
  <c r="HD23" i="12"/>
  <c r="HD24" i="12"/>
  <c r="HD25" i="12"/>
  <c r="HD26" i="12"/>
  <c r="HD27" i="12"/>
  <c r="HD28" i="12"/>
  <c r="HD29" i="12"/>
  <c r="HD30" i="12"/>
  <c r="HD31" i="12"/>
  <c r="HD32" i="12"/>
  <c r="HD33" i="12"/>
  <c r="HD34" i="12"/>
  <c r="HD35" i="12"/>
  <c r="HD36" i="12"/>
  <c r="HD37" i="12"/>
  <c r="HD38" i="12"/>
  <c r="HD39" i="12"/>
  <c r="HD40" i="12"/>
  <c r="HD41" i="12"/>
  <c r="HD42" i="12"/>
  <c r="HD43" i="12"/>
  <c r="HD44" i="12"/>
  <c r="HD45" i="12"/>
  <c r="HD46" i="12"/>
  <c r="HD47" i="12"/>
  <c r="HD48" i="12"/>
  <c r="HD49" i="12"/>
  <c r="HD50" i="12"/>
  <c r="HD51" i="12"/>
  <c r="HD52" i="12"/>
  <c r="HD53" i="12"/>
  <c r="HD54" i="12"/>
  <c r="HD55" i="12"/>
  <c r="HD56" i="12"/>
  <c r="HD57" i="12"/>
  <c r="HD58" i="12"/>
  <c r="HD59" i="12"/>
  <c r="HD60" i="12"/>
  <c r="HD61" i="12"/>
  <c r="HD62" i="12"/>
  <c r="HD63" i="12"/>
  <c r="HD64" i="12"/>
  <c r="HD65" i="12"/>
  <c r="HD66" i="12"/>
  <c r="HD67" i="12"/>
  <c r="HD68" i="12"/>
  <c r="HD69" i="12"/>
  <c r="HD70" i="12"/>
  <c r="HD71" i="12"/>
  <c r="HD72" i="12"/>
  <c r="HD73" i="12"/>
  <c r="HD74" i="12"/>
  <c r="HD75" i="12"/>
  <c r="HD76" i="12"/>
  <c r="HD3" i="12"/>
  <c r="GZ130" i="12" l="1"/>
  <c r="EF99" i="25"/>
  <c r="EF101" i="25" s="1"/>
  <c r="HB130" i="12"/>
  <c r="HC130" i="12"/>
  <c r="EE91" i="25"/>
  <c r="EF91" i="25"/>
  <c r="EJ59" i="25"/>
  <c r="HC134" i="12" l="1"/>
  <c r="BG4" i="24"/>
  <c r="BH4" i="24" s="1"/>
  <c r="BG5" i="24"/>
  <c r="BG6" i="24"/>
  <c r="BG7" i="24"/>
  <c r="BH7" i="24" s="1"/>
  <c r="BG8" i="24"/>
  <c r="BH8" i="24" s="1"/>
  <c r="BG9" i="24"/>
  <c r="BH9" i="24" s="1"/>
  <c r="BG10" i="24"/>
  <c r="BG11" i="24"/>
  <c r="BH11" i="24" s="1"/>
  <c r="BG12" i="24"/>
  <c r="BG13" i="24"/>
  <c r="BG14" i="24"/>
  <c r="BG15" i="24"/>
  <c r="BH15" i="24" s="1"/>
  <c r="BG16" i="24"/>
  <c r="BG17" i="24"/>
  <c r="BG18" i="24"/>
  <c r="BG19" i="24"/>
  <c r="BH19" i="24" s="1"/>
  <c r="BG20" i="24"/>
  <c r="BG21" i="24"/>
  <c r="BG22" i="24"/>
  <c r="BG23" i="24"/>
  <c r="BH23" i="24" s="1"/>
  <c r="BG24" i="24"/>
  <c r="BG25" i="24"/>
  <c r="BG26" i="24"/>
  <c r="BG27" i="24"/>
  <c r="BH27" i="24" s="1"/>
  <c r="BG28" i="24"/>
  <c r="BG29" i="24"/>
  <c r="BG30" i="24"/>
  <c r="BG31" i="24"/>
  <c r="BH31" i="24" s="1"/>
  <c r="BG32" i="24"/>
  <c r="BG33" i="24"/>
  <c r="BG34" i="24"/>
  <c r="BG35" i="24"/>
  <c r="BH35" i="24" s="1"/>
  <c r="BG36" i="24"/>
  <c r="BG37" i="24"/>
  <c r="BG38" i="24"/>
  <c r="BG39" i="24"/>
  <c r="BH39" i="24" s="1"/>
  <c r="BG40" i="24"/>
  <c r="BG41" i="24"/>
  <c r="BG42" i="24"/>
  <c r="BG43" i="24"/>
  <c r="BH43" i="24" s="1"/>
  <c r="BG44" i="24"/>
  <c r="BG45" i="24"/>
  <c r="BG46" i="24"/>
  <c r="BG47" i="24"/>
  <c r="BH47" i="24" s="1"/>
  <c r="BG48" i="24"/>
  <c r="BG49" i="24"/>
  <c r="BG50" i="24"/>
  <c r="BG51" i="24"/>
  <c r="BH51" i="24" s="1"/>
  <c r="BG52" i="24"/>
  <c r="BG53" i="24"/>
  <c r="BG54" i="24"/>
  <c r="BG55" i="24"/>
  <c r="BH55" i="24" s="1"/>
  <c r="BG56" i="24"/>
  <c r="BG57" i="24"/>
  <c r="BG58" i="24"/>
  <c r="BG59" i="24"/>
  <c r="BH59" i="24" s="1"/>
  <c r="BG60" i="24"/>
  <c r="BG61" i="24"/>
  <c r="BG62" i="24"/>
  <c r="BG63" i="24"/>
  <c r="BH63" i="24" s="1"/>
  <c r="BG64" i="24"/>
  <c r="BG65" i="24"/>
  <c r="BG66" i="24"/>
  <c r="BG67" i="24"/>
  <c r="BH67" i="24" s="1"/>
  <c r="BG68" i="24"/>
  <c r="BG69" i="24"/>
  <c r="BG70" i="24"/>
  <c r="BH70" i="24" s="1"/>
  <c r="BG71" i="24"/>
  <c r="BH71" i="24" s="1"/>
  <c r="BG72" i="24"/>
  <c r="BG73" i="24"/>
  <c r="BH73" i="24" s="1"/>
  <c r="BG3" i="24"/>
  <c r="BC74" i="24"/>
  <c r="BD74" i="24"/>
  <c r="BH5" i="24"/>
  <c r="BH6" i="24"/>
  <c r="BH10" i="24"/>
  <c r="BH12" i="24"/>
  <c r="BH13" i="24"/>
  <c r="BH14" i="24"/>
  <c r="BH16" i="24"/>
  <c r="BH17" i="24"/>
  <c r="BH18" i="24"/>
  <c r="BH20" i="24"/>
  <c r="BH21" i="24"/>
  <c r="BH22" i="24"/>
  <c r="BH24" i="24"/>
  <c r="BH25" i="24"/>
  <c r="BH26" i="24"/>
  <c r="BH28" i="24"/>
  <c r="BH29" i="24"/>
  <c r="BH30" i="24"/>
  <c r="BH32" i="24"/>
  <c r="BH33" i="24"/>
  <c r="BH34" i="24"/>
  <c r="BH36" i="24"/>
  <c r="BH37" i="24"/>
  <c r="BH38" i="24"/>
  <c r="BH40" i="24"/>
  <c r="BH41" i="24"/>
  <c r="BH42" i="24"/>
  <c r="BH44" i="24"/>
  <c r="BH45" i="24"/>
  <c r="BH46" i="24"/>
  <c r="BH48" i="24"/>
  <c r="BH49" i="24"/>
  <c r="BH50" i="24"/>
  <c r="BH52" i="24"/>
  <c r="BH53" i="24"/>
  <c r="BH54" i="24"/>
  <c r="BH56" i="24"/>
  <c r="BH57" i="24"/>
  <c r="BH58" i="24"/>
  <c r="BH60" i="24"/>
  <c r="BH61" i="24"/>
  <c r="BH62" i="24"/>
  <c r="BH64" i="24"/>
  <c r="BH65" i="24"/>
  <c r="BH66" i="24"/>
  <c r="BH68" i="24"/>
  <c r="BH69" i="24"/>
  <c r="BH72" i="24"/>
  <c r="BH3" i="24"/>
  <c r="BG74" i="24" l="1"/>
  <c r="VI74" i="19"/>
  <c r="VJ74" i="19"/>
  <c r="VM4" i="19"/>
  <c r="VM5" i="19"/>
  <c r="VM6" i="19"/>
  <c r="VM7" i="19"/>
  <c r="VM8" i="19"/>
  <c r="VM9" i="19"/>
  <c r="VM10" i="19"/>
  <c r="VM11" i="19"/>
  <c r="VM12" i="19"/>
  <c r="VM13" i="19"/>
  <c r="VM14" i="19"/>
  <c r="VM15" i="19"/>
  <c r="VM16" i="19"/>
  <c r="VM17" i="19"/>
  <c r="VM18" i="19"/>
  <c r="VM19" i="19"/>
  <c r="VM20" i="19"/>
  <c r="VM21" i="19"/>
  <c r="VM22" i="19"/>
  <c r="VM23" i="19"/>
  <c r="VM24" i="19"/>
  <c r="VM25" i="19"/>
  <c r="VM26" i="19"/>
  <c r="VM27" i="19"/>
  <c r="VM28" i="19"/>
  <c r="VM29" i="19"/>
  <c r="VM30" i="19"/>
  <c r="VM31" i="19"/>
  <c r="VM32" i="19"/>
  <c r="VM33" i="19"/>
  <c r="VM34" i="19"/>
  <c r="VM35" i="19"/>
  <c r="VM36" i="19"/>
  <c r="VM37" i="19"/>
  <c r="VM38" i="19"/>
  <c r="VM39" i="19"/>
  <c r="VM40" i="19"/>
  <c r="VM41" i="19"/>
  <c r="VM42" i="19"/>
  <c r="VM43" i="19"/>
  <c r="VM44" i="19"/>
  <c r="VM45" i="19"/>
  <c r="VM46" i="19"/>
  <c r="VM47" i="19"/>
  <c r="VM48" i="19"/>
  <c r="VM49" i="19"/>
  <c r="VM50" i="19"/>
  <c r="VM51" i="19"/>
  <c r="VM52" i="19"/>
  <c r="VM53" i="19"/>
  <c r="VM54" i="19"/>
  <c r="VM55" i="19"/>
  <c r="VM56" i="19"/>
  <c r="VM57" i="19"/>
  <c r="VM58" i="19"/>
  <c r="VM59" i="19"/>
  <c r="VM60" i="19"/>
  <c r="VM61" i="19"/>
  <c r="VM62" i="19"/>
  <c r="VM63" i="19"/>
  <c r="VM64" i="19"/>
  <c r="VM65" i="19"/>
  <c r="VM66" i="19"/>
  <c r="VM67" i="19"/>
  <c r="VM68" i="19"/>
  <c r="VM69" i="19"/>
  <c r="VM70" i="19"/>
  <c r="VM71" i="19"/>
  <c r="VM72" i="19"/>
  <c r="VM73" i="19"/>
  <c r="VM3" i="19"/>
  <c r="VM74" i="19" l="1"/>
  <c r="OZ74" i="21"/>
  <c r="PC74" i="21" s="1"/>
  <c r="OY74" i="21"/>
  <c r="PC73" i="21"/>
  <c r="PD73" i="21" s="1"/>
  <c r="PD72" i="21"/>
  <c r="PC72" i="21"/>
  <c r="PC71" i="21"/>
  <c r="PD71" i="21" s="1"/>
  <c r="PD70" i="21"/>
  <c r="PC70" i="21"/>
  <c r="PC69" i="21"/>
  <c r="PD69" i="21" s="1"/>
  <c r="PD68" i="21"/>
  <c r="PC68" i="21"/>
  <c r="PC67" i="21"/>
  <c r="PD67" i="21" s="1"/>
  <c r="PD66" i="21"/>
  <c r="PC66" i="21"/>
  <c r="PC65" i="21"/>
  <c r="PD65" i="21" s="1"/>
  <c r="PD64" i="21"/>
  <c r="PC64" i="21"/>
  <c r="PC63" i="21"/>
  <c r="PD63" i="21" s="1"/>
  <c r="PD62" i="21"/>
  <c r="PC62" i="21"/>
  <c r="PC61" i="21"/>
  <c r="PD61" i="21" s="1"/>
  <c r="PD60" i="21"/>
  <c r="PC60" i="21"/>
  <c r="PC59" i="21"/>
  <c r="PD59" i="21" s="1"/>
  <c r="PD58" i="21"/>
  <c r="PC58" i="21"/>
  <c r="PC57" i="21"/>
  <c r="PD57" i="21" s="1"/>
  <c r="PD56" i="21"/>
  <c r="PC56" i="21"/>
  <c r="PC55" i="21"/>
  <c r="PD55" i="21" s="1"/>
  <c r="PD54" i="21"/>
  <c r="PC54" i="21"/>
  <c r="PC53" i="21"/>
  <c r="PD53" i="21" s="1"/>
  <c r="PD52" i="21"/>
  <c r="PC52" i="21"/>
  <c r="PC51" i="21"/>
  <c r="PD51" i="21" s="1"/>
  <c r="PD50" i="21"/>
  <c r="PC50" i="21"/>
  <c r="PC49" i="21"/>
  <c r="PD49" i="21" s="1"/>
  <c r="PD48" i="21"/>
  <c r="PC48" i="21"/>
  <c r="PC47" i="21"/>
  <c r="PD47" i="21" s="1"/>
  <c r="PD46" i="21"/>
  <c r="PC46" i="21"/>
  <c r="PC45" i="21"/>
  <c r="PD45" i="21" s="1"/>
  <c r="PD44" i="21"/>
  <c r="PC44" i="21"/>
  <c r="PC43" i="21"/>
  <c r="PD43" i="21" s="1"/>
  <c r="PD42" i="21"/>
  <c r="PC42" i="21"/>
  <c r="PC41" i="21"/>
  <c r="PD41" i="21" s="1"/>
  <c r="PD40" i="21"/>
  <c r="PC40" i="21"/>
  <c r="PC39" i="21"/>
  <c r="PD39" i="21" s="1"/>
  <c r="PD38" i="21"/>
  <c r="PC38" i="21"/>
  <c r="PC37" i="21"/>
  <c r="PD37" i="21" s="1"/>
  <c r="PD36" i="21"/>
  <c r="PC36" i="21"/>
  <c r="PC35" i="21"/>
  <c r="PD35" i="21" s="1"/>
  <c r="PD34" i="21"/>
  <c r="PC34" i="21"/>
  <c r="PC33" i="21"/>
  <c r="PD33" i="21" s="1"/>
  <c r="PD32" i="21"/>
  <c r="PC32" i="21"/>
  <c r="PC31" i="21"/>
  <c r="PD31" i="21" s="1"/>
  <c r="PD30" i="21"/>
  <c r="PC30" i="21"/>
  <c r="PC29" i="21"/>
  <c r="PD29" i="21" s="1"/>
  <c r="PD28" i="21"/>
  <c r="PC28" i="21"/>
  <c r="PC27" i="21"/>
  <c r="PD27" i="21" s="1"/>
  <c r="PD26" i="21"/>
  <c r="PC26" i="21"/>
  <c r="PC25" i="21"/>
  <c r="PD25" i="21" s="1"/>
  <c r="PD24" i="21"/>
  <c r="PC24" i="21"/>
  <c r="PC23" i="21"/>
  <c r="PD23" i="21" s="1"/>
  <c r="PD22" i="21"/>
  <c r="PC22" i="21"/>
  <c r="PC21" i="21"/>
  <c r="PD21" i="21" s="1"/>
  <c r="PD20" i="21"/>
  <c r="PC20" i="21"/>
  <c r="PC19" i="21"/>
  <c r="PD19" i="21" s="1"/>
  <c r="PD18" i="21"/>
  <c r="PC18" i="21"/>
  <c r="PC17" i="21"/>
  <c r="PD17" i="21" s="1"/>
  <c r="PD16" i="21"/>
  <c r="PC16" i="21"/>
  <c r="PC15" i="21"/>
  <c r="PD15" i="21" s="1"/>
  <c r="PD14" i="21"/>
  <c r="PC14" i="21"/>
  <c r="PC13" i="21"/>
  <c r="PD13" i="21" s="1"/>
  <c r="PD12" i="21"/>
  <c r="PC12" i="21"/>
  <c r="PC11" i="21"/>
  <c r="PD11" i="21" s="1"/>
  <c r="PD10" i="21"/>
  <c r="PC10" i="21"/>
  <c r="PC9" i="21"/>
  <c r="PD9" i="21" s="1"/>
  <c r="PD8" i="21"/>
  <c r="PC8" i="21"/>
  <c r="PC7" i="21"/>
  <c r="PD7" i="21" s="1"/>
  <c r="PD6" i="21"/>
  <c r="PC6" i="21"/>
  <c r="PC5" i="21"/>
  <c r="PD5" i="21" s="1"/>
  <c r="PD4" i="21"/>
  <c r="PC4" i="21"/>
  <c r="PC3" i="21"/>
  <c r="PD3" i="21" s="1"/>
  <c r="PC74" i="20"/>
  <c r="OZ74" i="20"/>
  <c r="OY74" i="20"/>
  <c r="PC73" i="20"/>
  <c r="PD73" i="20" s="1"/>
  <c r="PD72" i="20"/>
  <c r="PC72" i="20"/>
  <c r="PC71" i="20"/>
  <c r="PD71" i="20" s="1"/>
  <c r="PD70" i="20"/>
  <c r="PC70" i="20"/>
  <c r="PC69" i="20"/>
  <c r="PD69" i="20" s="1"/>
  <c r="PD68" i="20"/>
  <c r="PC68" i="20"/>
  <c r="PC67" i="20"/>
  <c r="PD67" i="20" s="1"/>
  <c r="PD66" i="20"/>
  <c r="PC66" i="20"/>
  <c r="PC65" i="20"/>
  <c r="PD65" i="20" s="1"/>
  <c r="PD64" i="20"/>
  <c r="PC64" i="20"/>
  <c r="PC63" i="20"/>
  <c r="PD63" i="20" s="1"/>
  <c r="PD62" i="20"/>
  <c r="PC62" i="20"/>
  <c r="PC61" i="20"/>
  <c r="PD61" i="20" s="1"/>
  <c r="PD60" i="20"/>
  <c r="PC60" i="20"/>
  <c r="PC59" i="20"/>
  <c r="PD59" i="20" s="1"/>
  <c r="PD58" i="20"/>
  <c r="PC58" i="20"/>
  <c r="PC57" i="20"/>
  <c r="PD57" i="20" s="1"/>
  <c r="PD56" i="20"/>
  <c r="PC56" i="20"/>
  <c r="PC55" i="20"/>
  <c r="PD55" i="20" s="1"/>
  <c r="PD54" i="20"/>
  <c r="PC54" i="20"/>
  <c r="PC53" i="20"/>
  <c r="PD53" i="20" s="1"/>
  <c r="PD52" i="20"/>
  <c r="PC52" i="20"/>
  <c r="PC51" i="20"/>
  <c r="PD51" i="20" s="1"/>
  <c r="PD50" i="20"/>
  <c r="PC50" i="20"/>
  <c r="PC49" i="20"/>
  <c r="PD49" i="20" s="1"/>
  <c r="PD48" i="20"/>
  <c r="PC48" i="20"/>
  <c r="PC47" i="20"/>
  <c r="PD47" i="20" s="1"/>
  <c r="PD46" i="20"/>
  <c r="PC46" i="20"/>
  <c r="PC45" i="20"/>
  <c r="PD45" i="20" s="1"/>
  <c r="PD44" i="20"/>
  <c r="PC44" i="20"/>
  <c r="PC43" i="20"/>
  <c r="PD43" i="20" s="1"/>
  <c r="PD42" i="20"/>
  <c r="PC42" i="20"/>
  <c r="PC41" i="20"/>
  <c r="PD41" i="20" s="1"/>
  <c r="PD40" i="20"/>
  <c r="PC40" i="20"/>
  <c r="PC39" i="20"/>
  <c r="PD39" i="20" s="1"/>
  <c r="PD38" i="20"/>
  <c r="PC38" i="20"/>
  <c r="PC37" i="20"/>
  <c r="PD37" i="20" s="1"/>
  <c r="PD36" i="20"/>
  <c r="PC36" i="20"/>
  <c r="PC35" i="20"/>
  <c r="PD35" i="20" s="1"/>
  <c r="PD34" i="20"/>
  <c r="PC34" i="20"/>
  <c r="PC33" i="20"/>
  <c r="PD33" i="20" s="1"/>
  <c r="PD32" i="20"/>
  <c r="PC32" i="20"/>
  <c r="PC31" i="20"/>
  <c r="PD31" i="20" s="1"/>
  <c r="PD30" i="20"/>
  <c r="PC30" i="20"/>
  <c r="PC29" i="20"/>
  <c r="PD29" i="20" s="1"/>
  <c r="PD28" i="20"/>
  <c r="PC28" i="20"/>
  <c r="PC27" i="20"/>
  <c r="PD27" i="20" s="1"/>
  <c r="PD26" i="20"/>
  <c r="PC26" i="20"/>
  <c r="PC25" i="20"/>
  <c r="PD25" i="20" s="1"/>
  <c r="PD24" i="20"/>
  <c r="PC24" i="20"/>
  <c r="PC23" i="20"/>
  <c r="PD23" i="20" s="1"/>
  <c r="PD22" i="20"/>
  <c r="PC22" i="20"/>
  <c r="PC21" i="20"/>
  <c r="PD21" i="20" s="1"/>
  <c r="PD20" i="20"/>
  <c r="PC20" i="20"/>
  <c r="PC19" i="20"/>
  <c r="PD19" i="20" s="1"/>
  <c r="PD18" i="20"/>
  <c r="PC18" i="20"/>
  <c r="PC17" i="20"/>
  <c r="PD17" i="20" s="1"/>
  <c r="PD16" i="20"/>
  <c r="PC16" i="20"/>
  <c r="PC15" i="20"/>
  <c r="PD15" i="20" s="1"/>
  <c r="PD14" i="20"/>
  <c r="PC14" i="20"/>
  <c r="PC13" i="20"/>
  <c r="PD13" i="20" s="1"/>
  <c r="PD12" i="20"/>
  <c r="PC12" i="20"/>
  <c r="PC11" i="20"/>
  <c r="PD11" i="20" s="1"/>
  <c r="PD10" i="20"/>
  <c r="PC10" i="20"/>
  <c r="PC9" i="20"/>
  <c r="PD9" i="20" s="1"/>
  <c r="PD8" i="20"/>
  <c r="PC8" i="20"/>
  <c r="PC7" i="20"/>
  <c r="PD7" i="20" s="1"/>
  <c r="PD6" i="20"/>
  <c r="PC6" i="20"/>
  <c r="PC5" i="20"/>
  <c r="PD5" i="20" s="1"/>
  <c r="PD4" i="20"/>
  <c r="PC4" i="20"/>
  <c r="PC3" i="20"/>
  <c r="PD3" i="20" s="1"/>
  <c r="ZF74" i="13"/>
  <c r="ZE74" i="13"/>
  <c r="ZI73" i="13"/>
  <c r="ZJ73" i="13" s="1"/>
  <c r="ZI72" i="13"/>
  <c r="ZJ72" i="13" s="1"/>
  <c r="ZJ71" i="13"/>
  <c r="ZI71" i="13"/>
  <c r="ZI70" i="13"/>
  <c r="ZJ70" i="13" s="1"/>
  <c r="ZI69" i="13"/>
  <c r="ZJ69" i="13" s="1"/>
  <c r="ZI68" i="13"/>
  <c r="ZJ68" i="13" s="1"/>
  <c r="ZI67" i="13"/>
  <c r="ZJ67" i="13" s="1"/>
  <c r="ZI66" i="13"/>
  <c r="ZJ66" i="13" s="1"/>
  <c r="ZI65" i="13"/>
  <c r="ZJ65" i="13" s="1"/>
  <c r="ZI64" i="13"/>
  <c r="ZJ64" i="13" s="1"/>
  <c r="ZJ63" i="13"/>
  <c r="ZI63" i="13"/>
  <c r="ZI62" i="13"/>
  <c r="ZJ62" i="13" s="1"/>
  <c r="ZI61" i="13"/>
  <c r="ZJ61" i="13" s="1"/>
  <c r="ZI60" i="13"/>
  <c r="ZJ60" i="13" s="1"/>
  <c r="ZI59" i="13"/>
  <c r="ZJ59" i="13" s="1"/>
  <c r="ZI58" i="13"/>
  <c r="ZJ58" i="13" s="1"/>
  <c r="ZI57" i="13"/>
  <c r="ZJ57" i="13" s="1"/>
  <c r="ZI56" i="13"/>
  <c r="ZJ56" i="13" s="1"/>
  <c r="ZJ55" i="13"/>
  <c r="ZI55" i="13"/>
  <c r="ZI54" i="13"/>
  <c r="ZJ54" i="13" s="1"/>
  <c r="ZI53" i="13"/>
  <c r="ZJ53" i="13" s="1"/>
  <c r="ZI52" i="13"/>
  <c r="ZJ52" i="13" s="1"/>
  <c r="ZI51" i="13"/>
  <c r="ZJ51" i="13" s="1"/>
  <c r="ZI50" i="13"/>
  <c r="ZJ50" i="13" s="1"/>
  <c r="ZI49" i="13"/>
  <c r="ZJ49" i="13" s="1"/>
  <c r="ZI48" i="13"/>
  <c r="ZJ48" i="13" s="1"/>
  <c r="ZJ47" i="13"/>
  <c r="ZI47" i="13"/>
  <c r="ZI46" i="13"/>
  <c r="ZJ46" i="13" s="1"/>
  <c r="ZI45" i="13"/>
  <c r="ZJ45" i="13" s="1"/>
  <c r="ZI44" i="13"/>
  <c r="ZJ44" i="13" s="1"/>
  <c r="ZI43" i="13"/>
  <c r="ZJ43" i="13" s="1"/>
  <c r="ZI42" i="13"/>
  <c r="ZJ42" i="13" s="1"/>
  <c r="ZI41" i="13"/>
  <c r="ZJ41" i="13" s="1"/>
  <c r="ZI40" i="13"/>
  <c r="ZJ40" i="13" s="1"/>
  <c r="ZJ39" i="13"/>
  <c r="ZI39" i="13"/>
  <c r="ZI38" i="13"/>
  <c r="ZJ38" i="13" s="1"/>
  <c r="ZI37" i="13"/>
  <c r="ZJ37" i="13" s="1"/>
  <c r="ZI36" i="13"/>
  <c r="ZJ36" i="13" s="1"/>
  <c r="ZI35" i="13"/>
  <c r="ZJ35" i="13" s="1"/>
  <c r="ZI34" i="13"/>
  <c r="ZJ34" i="13" s="1"/>
  <c r="ZI33" i="13"/>
  <c r="ZJ33" i="13" s="1"/>
  <c r="ZI32" i="13"/>
  <c r="ZJ32" i="13" s="1"/>
  <c r="ZJ31" i="13"/>
  <c r="ZI31" i="13"/>
  <c r="ZI30" i="13"/>
  <c r="ZJ30" i="13" s="1"/>
  <c r="ZI29" i="13"/>
  <c r="ZJ29" i="13" s="1"/>
  <c r="ZI28" i="13"/>
  <c r="ZJ28" i="13" s="1"/>
  <c r="ZI27" i="13"/>
  <c r="ZJ27" i="13" s="1"/>
  <c r="ZI26" i="13"/>
  <c r="ZJ26" i="13" s="1"/>
  <c r="ZI25" i="13"/>
  <c r="ZJ25" i="13" s="1"/>
  <c r="ZI24" i="13"/>
  <c r="ZJ24" i="13" s="1"/>
  <c r="ZJ23" i="13"/>
  <c r="ZI23" i="13"/>
  <c r="ZI22" i="13"/>
  <c r="ZJ22" i="13" s="1"/>
  <c r="ZI21" i="13"/>
  <c r="ZJ21" i="13" s="1"/>
  <c r="ZI20" i="13"/>
  <c r="ZJ20" i="13" s="1"/>
  <c r="ZI19" i="13"/>
  <c r="ZJ19" i="13" s="1"/>
  <c r="ZI18" i="13"/>
  <c r="ZJ18" i="13" s="1"/>
  <c r="ZI17" i="13"/>
  <c r="ZJ17" i="13" s="1"/>
  <c r="ZI16" i="13"/>
  <c r="ZJ16" i="13" s="1"/>
  <c r="ZJ15" i="13"/>
  <c r="ZI15" i="13"/>
  <c r="ZI14" i="13"/>
  <c r="ZJ14" i="13" s="1"/>
  <c r="ZI13" i="13"/>
  <c r="ZJ13" i="13" s="1"/>
  <c r="ZI12" i="13"/>
  <c r="ZJ12" i="13" s="1"/>
  <c r="ZI11" i="13"/>
  <c r="ZJ11" i="13" s="1"/>
  <c r="ZI10" i="13"/>
  <c r="ZJ10" i="13" s="1"/>
  <c r="ZI9" i="13"/>
  <c r="ZJ9" i="13" s="1"/>
  <c r="ZI8" i="13"/>
  <c r="ZJ8" i="13" s="1"/>
  <c r="ZJ7" i="13"/>
  <c r="ZI7" i="13"/>
  <c r="ZI6" i="13"/>
  <c r="ZJ6" i="13" s="1"/>
  <c r="ZI5" i="13"/>
  <c r="ZJ5" i="13" s="1"/>
  <c r="ZI4" i="13"/>
  <c r="ZJ4" i="13" s="1"/>
  <c r="ZI3" i="13"/>
  <c r="ZJ3" i="13" s="1"/>
  <c r="VC88" i="19"/>
  <c r="VB88" i="19"/>
  <c r="VC74" i="19"/>
  <c r="VB74" i="19"/>
  <c r="VF73" i="19"/>
  <c r="VN73" i="19" s="1"/>
  <c r="VF72" i="19"/>
  <c r="VN72" i="19" s="1"/>
  <c r="VF71" i="19"/>
  <c r="VN71" i="19" s="1"/>
  <c r="VF70" i="19"/>
  <c r="VN70" i="19" s="1"/>
  <c r="VF69" i="19"/>
  <c r="VN69" i="19" s="1"/>
  <c r="VF68" i="19"/>
  <c r="VN68" i="19" s="1"/>
  <c r="VF67" i="19"/>
  <c r="VN67" i="19" s="1"/>
  <c r="VF66" i="19"/>
  <c r="VN66" i="19" s="1"/>
  <c r="VF65" i="19"/>
  <c r="VN65" i="19" s="1"/>
  <c r="VF64" i="19"/>
  <c r="VN64" i="19" s="1"/>
  <c r="VF63" i="19"/>
  <c r="VN63" i="19" s="1"/>
  <c r="VF62" i="19"/>
  <c r="VN62" i="19" s="1"/>
  <c r="VF61" i="19"/>
  <c r="VN61" i="19" s="1"/>
  <c r="VF60" i="19"/>
  <c r="VN60" i="19" s="1"/>
  <c r="VF59" i="19"/>
  <c r="VN59" i="19" s="1"/>
  <c r="VF58" i="19"/>
  <c r="VN58" i="19" s="1"/>
  <c r="VF57" i="19"/>
  <c r="VN57" i="19" s="1"/>
  <c r="VF56" i="19"/>
  <c r="VN56" i="19" s="1"/>
  <c r="VF55" i="19"/>
  <c r="VN55" i="19" s="1"/>
  <c r="VF54" i="19"/>
  <c r="VN54" i="19" s="1"/>
  <c r="VF53" i="19"/>
  <c r="VN53" i="19" s="1"/>
  <c r="VF52" i="19"/>
  <c r="VN52" i="19" s="1"/>
  <c r="VF51" i="19"/>
  <c r="VN51" i="19" s="1"/>
  <c r="VF50" i="19"/>
  <c r="VN50" i="19" s="1"/>
  <c r="VF49" i="19"/>
  <c r="VN49" i="19" s="1"/>
  <c r="VF48" i="19"/>
  <c r="VN48" i="19" s="1"/>
  <c r="VF47" i="19"/>
  <c r="VN47" i="19" s="1"/>
  <c r="VF46" i="19"/>
  <c r="VN46" i="19" s="1"/>
  <c r="VF45" i="19"/>
  <c r="VN45" i="19" s="1"/>
  <c r="VF44" i="19"/>
  <c r="VN44" i="19" s="1"/>
  <c r="VF43" i="19"/>
  <c r="VN43" i="19" s="1"/>
  <c r="VF42" i="19"/>
  <c r="VN42" i="19" s="1"/>
  <c r="VF41" i="19"/>
  <c r="VN41" i="19" s="1"/>
  <c r="VF40" i="19"/>
  <c r="VN40" i="19" s="1"/>
  <c r="VF39" i="19"/>
  <c r="VN39" i="19" s="1"/>
  <c r="VF38" i="19"/>
  <c r="VN38" i="19" s="1"/>
  <c r="VF37" i="19"/>
  <c r="VN37" i="19" s="1"/>
  <c r="VF36" i="19"/>
  <c r="VN36" i="19" s="1"/>
  <c r="VF35" i="19"/>
  <c r="VN35" i="19" s="1"/>
  <c r="VF34" i="19"/>
  <c r="VN34" i="19" s="1"/>
  <c r="VF33" i="19"/>
  <c r="VN33" i="19" s="1"/>
  <c r="VF32" i="19"/>
  <c r="VN32" i="19" s="1"/>
  <c r="VF31" i="19"/>
  <c r="VN31" i="19" s="1"/>
  <c r="VF30" i="19"/>
  <c r="VN30" i="19" s="1"/>
  <c r="VF29" i="19"/>
  <c r="VN29" i="19" s="1"/>
  <c r="VF28" i="19"/>
  <c r="VN28" i="19" s="1"/>
  <c r="VF27" i="19"/>
  <c r="VN27" i="19" s="1"/>
  <c r="VF26" i="19"/>
  <c r="VN26" i="19" s="1"/>
  <c r="VF25" i="19"/>
  <c r="VN25" i="19" s="1"/>
  <c r="VF24" i="19"/>
  <c r="VN24" i="19" s="1"/>
  <c r="VF23" i="19"/>
  <c r="VN23" i="19" s="1"/>
  <c r="VF22" i="19"/>
  <c r="VN22" i="19" s="1"/>
  <c r="VF21" i="19"/>
  <c r="VN21" i="19" s="1"/>
  <c r="VF20" i="19"/>
  <c r="VN20" i="19" s="1"/>
  <c r="VF19" i="19"/>
  <c r="VN19" i="19" s="1"/>
  <c r="VF18" i="19"/>
  <c r="VN18" i="19" s="1"/>
  <c r="VF17" i="19"/>
  <c r="VN17" i="19" s="1"/>
  <c r="VF16" i="19"/>
  <c r="VN16" i="19" s="1"/>
  <c r="VF15" i="19"/>
  <c r="VN15" i="19" s="1"/>
  <c r="VF14" i="19"/>
  <c r="VN14" i="19" s="1"/>
  <c r="VF13" i="19"/>
  <c r="VN13" i="19" s="1"/>
  <c r="VF12" i="19"/>
  <c r="VN12" i="19" s="1"/>
  <c r="VF11" i="19"/>
  <c r="VN11" i="19" s="1"/>
  <c r="VF10" i="19"/>
  <c r="VN10" i="19" s="1"/>
  <c r="VF9" i="19"/>
  <c r="VN9" i="19" s="1"/>
  <c r="VF8" i="19"/>
  <c r="VN8" i="19" s="1"/>
  <c r="VF7" i="19"/>
  <c r="VN7" i="19" s="1"/>
  <c r="VF6" i="19"/>
  <c r="VN6" i="19" s="1"/>
  <c r="VF5" i="19"/>
  <c r="VN5" i="19" s="1"/>
  <c r="VF4" i="19"/>
  <c r="VN4" i="19" s="1"/>
  <c r="VF3" i="19"/>
  <c r="VN3" i="19" s="1"/>
  <c r="ZI74" i="13" l="1"/>
  <c r="VF74" i="19"/>
  <c r="VF88" i="19"/>
  <c r="MV4" i="23"/>
  <c r="MV5" i="23"/>
  <c r="MV6" i="23"/>
  <c r="MV7" i="23"/>
  <c r="MV8" i="23"/>
  <c r="MV9" i="23"/>
  <c r="MV10" i="23"/>
  <c r="MV11" i="23"/>
  <c r="MV12" i="23"/>
  <c r="MV13" i="23"/>
  <c r="MV14" i="23"/>
  <c r="MV15" i="23"/>
  <c r="MV16" i="23"/>
  <c r="MV17" i="23"/>
  <c r="MV18" i="23"/>
  <c r="MV19" i="23"/>
  <c r="MV20" i="23"/>
  <c r="MV21" i="23"/>
  <c r="MV22" i="23"/>
  <c r="MV23" i="23"/>
  <c r="MV24" i="23"/>
  <c r="MV25" i="23"/>
  <c r="MV26" i="23"/>
  <c r="MV27" i="23"/>
  <c r="MV28" i="23"/>
  <c r="MV29" i="23"/>
  <c r="MV30" i="23"/>
  <c r="MV31" i="23"/>
  <c r="MV32" i="23"/>
  <c r="MV33" i="23"/>
  <c r="MV34" i="23"/>
  <c r="MV35" i="23"/>
  <c r="MV36" i="23"/>
  <c r="MV37" i="23"/>
  <c r="MV38" i="23"/>
  <c r="MV39" i="23"/>
  <c r="MV40" i="23"/>
  <c r="MV41" i="23"/>
  <c r="MV42" i="23"/>
  <c r="MV43" i="23"/>
  <c r="MV44" i="23"/>
  <c r="MV45" i="23"/>
  <c r="MV46" i="23"/>
  <c r="MV47" i="23"/>
  <c r="MV48" i="23"/>
  <c r="MV49" i="23"/>
  <c r="MV50" i="23"/>
  <c r="MV51" i="23"/>
  <c r="MV52" i="23"/>
  <c r="MV53" i="23"/>
  <c r="MV54" i="23"/>
  <c r="MV55" i="23"/>
  <c r="MV56" i="23"/>
  <c r="MV57" i="23"/>
  <c r="MV58" i="23"/>
  <c r="MV59" i="23"/>
  <c r="MV60" i="23"/>
  <c r="MV61" i="23"/>
  <c r="MV62" i="23"/>
  <c r="MV63" i="23"/>
  <c r="MV64" i="23"/>
  <c r="MV65" i="23"/>
  <c r="MV66" i="23"/>
  <c r="MV67" i="23"/>
  <c r="MV68" i="23"/>
  <c r="MV69" i="23"/>
  <c r="MV70" i="23"/>
  <c r="MV71" i="23"/>
  <c r="MV72" i="23"/>
  <c r="MV73" i="23"/>
  <c r="MV3" i="23"/>
  <c r="LJ89" i="23" l="1"/>
  <c r="LI89" i="23"/>
  <c r="LM89" i="23" s="1"/>
  <c r="LZ74" i="23"/>
  <c r="LY74" i="23"/>
  <c r="LR74" i="23"/>
  <c r="LU74" i="23" s="1"/>
  <c r="LQ74" i="23"/>
  <c r="LJ74" i="23"/>
  <c r="LI74" i="23"/>
  <c r="LB74" i="23"/>
  <c r="LA74" i="23"/>
  <c r="LE74" i="23" s="1"/>
  <c r="KT74" i="23"/>
  <c r="KS74" i="23"/>
  <c r="KL74" i="23"/>
  <c r="KO74" i="23" s="1"/>
  <c r="KK74" i="23"/>
  <c r="KD74" i="23"/>
  <c r="KC74" i="23"/>
  <c r="JV74" i="23"/>
  <c r="JU74" i="23"/>
  <c r="JY74" i="23" s="1"/>
  <c r="JN74" i="23"/>
  <c r="JM74" i="23"/>
  <c r="JF74" i="23"/>
  <c r="JE74" i="23"/>
  <c r="JI74" i="23" s="1"/>
  <c r="IX74" i="23"/>
  <c r="IW74" i="23"/>
  <c r="IP74" i="23"/>
  <c r="IO74" i="23"/>
  <c r="IS74" i="23" s="1"/>
  <c r="IH74" i="23"/>
  <c r="IG74" i="23"/>
  <c r="HZ74" i="23"/>
  <c r="IC74" i="23" s="1"/>
  <c r="HY74" i="23"/>
  <c r="HR74" i="23"/>
  <c r="HQ74" i="23"/>
  <c r="HJ74" i="23"/>
  <c r="HI74" i="23"/>
  <c r="MC73" i="23"/>
  <c r="LU73" i="23"/>
  <c r="LM73" i="23"/>
  <c r="LE73" i="23"/>
  <c r="LN73" i="23" s="1"/>
  <c r="KW73" i="23"/>
  <c r="KO73" i="23"/>
  <c r="KP73" i="23" s="1"/>
  <c r="KG73" i="23"/>
  <c r="JY73" i="23"/>
  <c r="JZ73" i="23" s="1"/>
  <c r="JQ73" i="23"/>
  <c r="JI73" i="23"/>
  <c r="JA73" i="23"/>
  <c r="IS73" i="23"/>
  <c r="IK73" i="23"/>
  <c r="IC73" i="23"/>
  <c r="HU73" i="23"/>
  <c r="HM73" i="23"/>
  <c r="MC72" i="23"/>
  <c r="LU72" i="23"/>
  <c r="LM72" i="23"/>
  <c r="LE72" i="23"/>
  <c r="KW72" i="23"/>
  <c r="KO72" i="23"/>
  <c r="KG72" i="23"/>
  <c r="JY72" i="23"/>
  <c r="JQ72" i="23"/>
  <c r="JI72" i="23"/>
  <c r="JA72" i="23"/>
  <c r="JB72" i="23" s="1"/>
  <c r="IS72" i="23"/>
  <c r="IK72" i="23"/>
  <c r="IC72" i="23"/>
  <c r="HU72" i="23"/>
  <c r="HM72" i="23"/>
  <c r="MC71" i="23"/>
  <c r="LU71" i="23"/>
  <c r="LN71" i="23"/>
  <c r="LM71" i="23"/>
  <c r="LE71" i="23"/>
  <c r="KW71" i="23"/>
  <c r="KO71" i="23"/>
  <c r="KP71" i="23" s="1"/>
  <c r="KG71" i="23"/>
  <c r="JY71" i="23"/>
  <c r="JQ71" i="23"/>
  <c r="JI71" i="23"/>
  <c r="JA71" i="23"/>
  <c r="JB71" i="23" s="1"/>
  <c r="IS71" i="23"/>
  <c r="IK71" i="23"/>
  <c r="IL71" i="23" s="1"/>
  <c r="IC71" i="23"/>
  <c r="HU71" i="23"/>
  <c r="HM71" i="23"/>
  <c r="MC70" i="23"/>
  <c r="MD70" i="23" s="1"/>
  <c r="LU70" i="23"/>
  <c r="LM70" i="23"/>
  <c r="LE70" i="23"/>
  <c r="KW70" i="23"/>
  <c r="KX70" i="23" s="1"/>
  <c r="KO70" i="23"/>
  <c r="KG70" i="23"/>
  <c r="JY70" i="23"/>
  <c r="JQ70" i="23"/>
  <c r="JR70" i="23" s="1"/>
  <c r="JI70" i="23"/>
  <c r="JA70" i="23"/>
  <c r="JB70" i="23" s="1"/>
  <c r="IS70" i="23"/>
  <c r="IK70" i="23"/>
  <c r="IL70" i="23" s="1"/>
  <c r="IC70" i="23"/>
  <c r="HU70" i="23"/>
  <c r="HM70" i="23"/>
  <c r="MC69" i="23"/>
  <c r="MD69" i="23" s="1"/>
  <c r="LU69" i="23"/>
  <c r="LM69" i="23"/>
  <c r="LE69" i="23"/>
  <c r="KW69" i="23"/>
  <c r="KO69" i="23"/>
  <c r="KG69" i="23"/>
  <c r="JY69" i="23"/>
  <c r="JQ69" i="23"/>
  <c r="JI69" i="23"/>
  <c r="JA69" i="23"/>
  <c r="JB69" i="23" s="1"/>
  <c r="IS69" i="23"/>
  <c r="IK69" i="23"/>
  <c r="IL69" i="23" s="1"/>
  <c r="IC69" i="23"/>
  <c r="HU69" i="23"/>
  <c r="HM69" i="23"/>
  <c r="MC68" i="23"/>
  <c r="MD68" i="23" s="1"/>
  <c r="LU68" i="23"/>
  <c r="LM68" i="23"/>
  <c r="LE68" i="23"/>
  <c r="KW68" i="23"/>
  <c r="KX68" i="23" s="1"/>
  <c r="KO68" i="23"/>
  <c r="KG68" i="23"/>
  <c r="JY68" i="23"/>
  <c r="JQ68" i="23"/>
  <c r="JR68" i="23" s="1"/>
  <c r="JI68" i="23"/>
  <c r="JA68" i="23"/>
  <c r="JB68" i="23" s="1"/>
  <c r="IS68" i="23"/>
  <c r="IK68" i="23"/>
  <c r="IL68" i="23" s="1"/>
  <c r="IC68" i="23"/>
  <c r="HU68" i="23"/>
  <c r="HM68" i="23"/>
  <c r="MC67" i="23"/>
  <c r="MD67" i="23" s="1"/>
  <c r="LU67" i="23"/>
  <c r="LM67" i="23"/>
  <c r="LE67" i="23"/>
  <c r="LN67" i="23" s="1"/>
  <c r="KW67" i="23"/>
  <c r="KO67" i="23"/>
  <c r="KP67" i="23" s="1"/>
  <c r="KG67" i="23"/>
  <c r="JY67" i="23"/>
  <c r="JZ67" i="23" s="1"/>
  <c r="JQ67" i="23"/>
  <c r="JI67" i="23"/>
  <c r="JA67" i="23"/>
  <c r="IS67" i="23"/>
  <c r="IK67" i="23"/>
  <c r="IC67" i="23"/>
  <c r="HU67" i="23"/>
  <c r="HM67" i="23"/>
  <c r="MC66" i="23"/>
  <c r="LU66" i="23"/>
  <c r="LM66" i="23"/>
  <c r="LE66" i="23"/>
  <c r="KW66" i="23"/>
  <c r="KO66" i="23"/>
  <c r="KG66" i="23"/>
  <c r="JY66" i="23"/>
  <c r="JQ66" i="23"/>
  <c r="JI66" i="23"/>
  <c r="JA66" i="23"/>
  <c r="IS66" i="23"/>
  <c r="IK66" i="23"/>
  <c r="IC66" i="23"/>
  <c r="HU66" i="23"/>
  <c r="HM66" i="23"/>
  <c r="MC65" i="23"/>
  <c r="LU65" i="23"/>
  <c r="LM65" i="23"/>
  <c r="LE65" i="23"/>
  <c r="LN65" i="23" s="1"/>
  <c r="KW65" i="23"/>
  <c r="KO65" i="23"/>
  <c r="KP65" i="23" s="1"/>
  <c r="KG65" i="23"/>
  <c r="JY65" i="23"/>
  <c r="JZ65" i="23" s="1"/>
  <c r="JQ65" i="23"/>
  <c r="JI65" i="23"/>
  <c r="JA65" i="23"/>
  <c r="IS65" i="23"/>
  <c r="IK65" i="23"/>
  <c r="IC65" i="23"/>
  <c r="HU65" i="23"/>
  <c r="HM65" i="23"/>
  <c r="MC64" i="23"/>
  <c r="MD64" i="23" s="1"/>
  <c r="LU64" i="23"/>
  <c r="LM64" i="23"/>
  <c r="LE64" i="23"/>
  <c r="KW64" i="23"/>
  <c r="KX64" i="23" s="1"/>
  <c r="KO64" i="23"/>
  <c r="KG64" i="23"/>
  <c r="JY64" i="23"/>
  <c r="JQ64" i="23"/>
  <c r="JR64" i="23" s="1"/>
  <c r="JI64" i="23"/>
  <c r="JA64" i="23"/>
  <c r="IS64" i="23"/>
  <c r="IK64" i="23"/>
  <c r="IL64" i="23" s="1"/>
  <c r="IC64" i="23"/>
  <c r="HU64" i="23"/>
  <c r="HM64" i="23"/>
  <c r="MC63" i="23"/>
  <c r="MD63" i="23" s="1"/>
  <c r="LU63" i="23"/>
  <c r="LM63" i="23"/>
  <c r="LN63" i="23" s="1"/>
  <c r="LE63" i="23"/>
  <c r="KW63" i="23"/>
  <c r="KO63" i="23"/>
  <c r="KG63" i="23"/>
  <c r="KP63" i="23" s="1"/>
  <c r="JY63" i="23"/>
  <c r="JQ63" i="23"/>
  <c r="JI63" i="23"/>
  <c r="JB63" i="23"/>
  <c r="JA63" i="23"/>
  <c r="IS63" i="23"/>
  <c r="IK63" i="23"/>
  <c r="IC63" i="23"/>
  <c r="HU63" i="23"/>
  <c r="HM63" i="23"/>
  <c r="MC62" i="23"/>
  <c r="LU62" i="23"/>
  <c r="LN62" i="23"/>
  <c r="LM62" i="23"/>
  <c r="LE62" i="23"/>
  <c r="KW62" i="23"/>
  <c r="KO62" i="23"/>
  <c r="KG62" i="23"/>
  <c r="JY62" i="23"/>
  <c r="JQ62" i="23"/>
  <c r="JI62" i="23"/>
  <c r="JA62" i="23"/>
  <c r="IS62" i="23"/>
  <c r="JB62" i="23" s="1"/>
  <c r="IK62" i="23"/>
  <c r="IC62" i="23"/>
  <c r="HU62" i="23"/>
  <c r="HM62" i="23"/>
  <c r="HV62" i="23" s="1"/>
  <c r="MC61" i="23"/>
  <c r="MD61" i="23" s="1"/>
  <c r="LU61" i="23"/>
  <c r="LM61" i="23"/>
  <c r="LE61" i="23"/>
  <c r="KW61" i="23"/>
  <c r="KO61" i="23"/>
  <c r="KG61" i="23"/>
  <c r="KP61" i="23" s="1"/>
  <c r="JY61" i="23"/>
  <c r="JQ61" i="23"/>
  <c r="JI61" i="23"/>
  <c r="JB61" i="23"/>
  <c r="JA61" i="23"/>
  <c r="JJ61" i="23" s="1"/>
  <c r="IS61" i="23"/>
  <c r="IK61" i="23"/>
  <c r="IC61" i="23"/>
  <c r="HU61" i="23"/>
  <c r="HM61" i="23"/>
  <c r="MC60" i="23"/>
  <c r="LU60" i="23"/>
  <c r="LN60" i="23"/>
  <c r="LM60" i="23"/>
  <c r="LE60" i="23"/>
  <c r="KW60" i="23"/>
  <c r="KO60" i="23"/>
  <c r="KG60" i="23"/>
  <c r="JY60" i="23"/>
  <c r="JQ60" i="23"/>
  <c r="JI60" i="23"/>
  <c r="JA60" i="23"/>
  <c r="IS60" i="23"/>
  <c r="JB60" i="23" s="1"/>
  <c r="IK60" i="23"/>
  <c r="IC60" i="23"/>
  <c r="HU60" i="23"/>
  <c r="HM60" i="23"/>
  <c r="HV60" i="23" s="1"/>
  <c r="MC59" i="23"/>
  <c r="MD59" i="23" s="1"/>
  <c r="LU59" i="23"/>
  <c r="LM59" i="23"/>
  <c r="LE59" i="23"/>
  <c r="KW59" i="23"/>
  <c r="KO59" i="23"/>
  <c r="KG59" i="23"/>
  <c r="KP59" i="23" s="1"/>
  <c r="JY59" i="23"/>
  <c r="JQ59" i="23"/>
  <c r="JI59" i="23"/>
  <c r="JB59" i="23"/>
  <c r="JA59" i="23"/>
  <c r="IS59" i="23"/>
  <c r="IK59" i="23"/>
  <c r="IC59" i="23"/>
  <c r="HU59" i="23"/>
  <c r="HM59" i="23"/>
  <c r="MC58" i="23"/>
  <c r="LU58" i="23"/>
  <c r="LN58" i="23"/>
  <c r="LM58" i="23"/>
  <c r="LE58" i="23"/>
  <c r="KW58" i="23"/>
  <c r="KO58" i="23"/>
  <c r="KG58" i="23"/>
  <c r="JY58" i="23"/>
  <c r="JQ58" i="23"/>
  <c r="JI58" i="23"/>
  <c r="JA58" i="23"/>
  <c r="IS58" i="23"/>
  <c r="JB58" i="23" s="1"/>
  <c r="IK58" i="23"/>
  <c r="IC58" i="23"/>
  <c r="HU58" i="23"/>
  <c r="HM58" i="23"/>
  <c r="HV58" i="23" s="1"/>
  <c r="MC57" i="23"/>
  <c r="MD57" i="23" s="1"/>
  <c r="LU57" i="23"/>
  <c r="LM57" i="23"/>
  <c r="LE57" i="23"/>
  <c r="KW57" i="23"/>
  <c r="KO57" i="23"/>
  <c r="KG57" i="23"/>
  <c r="KP57" i="23" s="1"/>
  <c r="JY57" i="23"/>
  <c r="JQ57" i="23"/>
  <c r="JI57" i="23"/>
  <c r="JB57" i="23"/>
  <c r="JA57" i="23"/>
  <c r="JJ57" i="23" s="1"/>
  <c r="IS57" i="23"/>
  <c r="IK57" i="23"/>
  <c r="IC57" i="23"/>
  <c r="HU57" i="23"/>
  <c r="HM57" i="23"/>
  <c r="MC56" i="23"/>
  <c r="LU56" i="23"/>
  <c r="LN56" i="23"/>
  <c r="LM56" i="23"/>
  <c r="LE56" i="23"/>
  <c r="KW56" i="23"/>
  <c r="KO56" i="23"/>
  <c r="KG56" i="23"/>
  <c r="JY56" i="23"/>
  <c r="JQ56" i="23"/>
  <c r="JI56" i="23"/>
  <c r="JA56" i="23"/>
  <c r="IS56" i="23"/>
  <c r="JB56" i="23" s="1"/>
  <c r="IK56" i="23"/>
  <c r="IC56" i="23"/>
  <c r="HU56" i="23"/>
  <c r="HM56" i="23"/>
  <c r="HV56" i="23" s="1"/>
  <c r="MC55" i="23"/>
  <c r="MD55" i="23" s="1"/>
  <c r="LU55" i="23"/>
  <c r="LM55" i="23"/>
  <c r="LE55" i="23"/>
  <c r="KW55" i="23"/>
  <c r="KO55" i="23"/>
  <c r="KG55" i="23"/>
  <c r="KP55" i="23" s="1"/>
  <c r="JY55" i="23"/>
  <c r="JQ55" i="23"/>
  <c r="JI55" i="23"/>
  <c r="JB55" i="23"/>
  <c r="JA55" i="23"/>
  <c r="IS55" i="23"/>
  <c r="IK55" i="23"/>
  <c r="IC55" i="23"/>
  <c r="HU55" i="23"/>
  <c r="HM55" i="23"/>
  <c r="MC54" i="23"/>
  <c r="LU54" i="23"/>
  <c r="LN54" i="23"/>
  <c r="LM54" i="23"/>
  <c r="LE54" i="23"/>
  <c r="KW54" i="23"/>
  <c r="KO54" i="23"/>
  <c r="KG54" i="23"/>
  <c r="JY54" i="23"/>
  <c r="JR54" i="23"/>
  <c r="JQ54" i="23"/>
  <c r="JZ54" i="23" s="1"/>
  <c r="JI54" i="23"/>
  <c r="JA54" i="23"/>
  <c r="IS54" i="23"/>
  <c r="IK54" i="23"/>
  <c r="IC54" i="23"/>
  <c r="HU54" i="23"/>
  <c r="HM54" i="23"/>
  <c r="MC53" i="23"/>
  <c r="MD53" i="23" s="1"/>
  <c r="LU53" i="23"/>
  <c r="LM53" i="23"/>
  <c r="LN53" i="23" s="1"/>
  <c r="LE53" i="23"/>
  <c r="LF53" i="23" s="1"/>
  <c r="KW53" i="23"/>
  <c r="KX53" i="23" s="1"/>
  <c r="KO53" i="23"/>
  <c r="KG53" i="23"/>
  <c r="KH53" i="23" s="1"/>
  <c r="JY53" i="23"/>
  <c r="JZ53" i="23" s="1"/>
  <c r="JQ53" i="23"/>
  <c r="JR53" i="23" s="1"/>
  <c r="JI53" i="23"/>
  <c r="JA53" i="23"/>
  <c r="JB53" i="23" s="1"/>
  <c r="IS53" i="23"/>
  <c r="IK53" i="23"/>
  <c r="IL53" i="23" s="1"/>
  <c r="IC53" i="23"/>
  <c r="HU53" i="23"/>
  <c r="HV53" i="23" s="1"/>
  <c r="HM53" i="23"/>
  <c r="MC52" i="23"/>
  <c r="LV52" i="23"/>
  <c r="LU52" i="23"/>
  <c r="MD52" i="23" s="1"/>
  <c r="LM52" i="23"/>
  <c r="LF52" i="23"/>
  <c r="LE52" i="23"/>
  <c r="LN52" i="23" s="1"/>
  <c r="KW52" i="23"/>
  <c r="KP52" i="23"/>
  <c r="KO52" i="23"/>
  <c r="KX52" i="23" s="1"/>
  <c r="KG52" i="23"/>
  <c r="JZ52" i="23"/>
  <c r="JY52" i="23"/>
  <c r="KH52" i="23" s="1"/>
  <c r="JQ52" i="23"/>
  <c r="JJ52" i="23"/>
  <c r="JI52" i="23"/>
  <c r="JR52" i="23" s="1"/>
  <c r="JA52" i="23"/>
  <c r="IT52" i="23"/>
  <c r="IS52" i="23"/>
  <c r="JB52" i="23" s="1"/>
  <c r="IK52" i="23"/>
  <c r="ID52" i="23"/>
  <c r="IC52" i="23"/>
  <c r="IL52" i="23" s="1"/>
  <c r="HU52" i="23"/>
  <c r="HM52" i="23"/>
  <c r="MC51" i="23"/>
  <c r="MD51" i="23" s="1"/>
  <c r="LU51" i="23"/>
  <c r="LM51" i="23"/>
  <c r="LE51" i="23"/>
  <c r="KW51" i="23"/>
  <c r="KX51" i="23" s="1"/>
  <c r="KO51" i="23"/>
  <c r="KP51" i="23" s="1"/>
  <c r="KG51" i="23"/>
  <c r="JY51" i="23"/>
  <c r="JQ51" i="23"/>
  <c r="JR51" i="23" s="1"/>
  <c r="JI51" i="23"/>
  <c r="JJ51" i="23" s="1"/>
  <c r="JA51" i="23"/>
  <c r="IS51" i="23"/>
  <c r="IK51" i="23"/>
  <c r="IL51" i="23" s="1"/>
  <c r="IC51" i="23"/>
  <c r="ID51" i="23" s="1"/>
  <c r="HU51" i="23"/>
  <c r="HV51" i="23" s="1"/>
  <c r="HM51" i="23"/>
  <c r="MD50" i="23"/>
  <c r="MC50" i="23"/>
  <c r="LU50" i="23"/>
  <c r="LN50" i="23"/>
  <c r="LM50" i="23"/>
  <c r="LV50" i="23" s="1"/>
  <c r="LE50" i="23"/>
  <c r="KX50" i="23"/>
  <c r="KW50" i="23"/>
  <c r="LF50" i="23" s="1"/>
  <c r="KO50" i="23"/>
  <c r="KH50" i="23"/>
  <c r="KG50" i="23"/>
  <c r="KP50" i="23" s="1"/>
  <c r="JY50" i="23"/>
  <c r="JR50" i="23"/>
  <c r="JQ50" i="23"/>
  <c r="JZ50" i="23" s="1"/>
  <c r="JI50" i="23"/>
  <c r="JB50" i="23"/>
  <c r="JA50" i="23"/>
  <c r="JJ50" i="23" s="1"/>
  <c r="IS50" i="23"/>
  <c r="IL50" i="23"/>
  <c r="IK50" i="23"/>
  <c r="IT50" i="23" s="1"/>
  <c r="IC50" i="23"/>
  <c r="HU50" i="23"/>
  <c r="HM50" i="23"/>
  <c r="MC49" i="23"/>
  <c r="LU49" i="23"/>
  <c r="LM49" i="23"/>
  <c r="LN49" i="23" s="1"/>
  <c r="LE49" i="23"/>
  <c r="KW49" i="23"/>
  <c r="KO49" i="23"/>
  <c r="KG49" i="23"/>
  <c r="KH49" i="23" s="1"/>
  <c r="JY49" i="23"/>
  <c r="JQ49" i="23"/>
  <c r="JI49" i="23"/>
  <c r="JA49" i="23"/>
  <c r="JB49" i="23" s="1"/>
  <c r="IS49" i="23"/>
  <c r="IK49" i="23"/>
  <c r="IC49" i="23"/>
  <c r="HU49" i="23"/>
  <c r="HV49" i="23" s="1"/>
  <c r="HM49" i="23"/>
  <c r="MC48" i="23"/>
  <c r="LU48" i="23"/>
  <c r="LV48" i="23" s="1"/>
  <c r="LM48" i="23"/>
  <c r="LE48" i="23"/>
  <c r="LF48" i="23" s="1"/>
  <c r="KW48" i="23"/>
  <c r="KX48" i="23" s="1"/>
  <c r="KO48" i="23"/>
  <c r="KP48" i="23" s="1"/>
  <c r="KG48" i="23"/>
  <c r="KH48" i="23" s="1"/>
  <c r="JZ48" i="23"/>
  <c r="JY48" i="23"/>
  <c r="JQ48" i="23"/>
  <c r="JI48" i="23"/>
  <c r="JJ48" i="23" s="1"/>
  <c r="JA48" i="23"/>
  <c r="IS48" i="23"/>
  <c r="IK48" i="23"/>
  <c r="IL48" i="23" s="1"/>
  <c r="IC48" i="23"/>
  <c r="ID48" i="23" s="1"/>
  <c r="HU48" i="23"/>
  <c r="HM48" i="23"/>
  <c r="HV48" i="23" s="1"/>
  <c r="MC47" i="23"/>
  <c r="LU47" i="23"/>
  <c r="LM47" i="23"/>
  <c r="LE47" i="23"/>
  <c r="LF47" i="23" s="1"/>
  <c r="KW47" i="23"/>
  <c r="KO47" i="23"/>
  <c r="KG47" i="23"/>
  <c r="JY47" i="23"/>
  <c r="JZ47" i="23" s="1"/>
  <c r="JQ47" i="23"/>
  <c r="JI47" i="23"/>
  <c r="JA47" i="23"/>
  <c r="IS47" i="23"/>
  <c r="IT47" i="23" s="1"/>
  <c r="IK47" i="23"/>
  <c r="IC47" i="23"/>
  <c r="HU47" i="23"/>
  <c r="HM47" i="23"/>
  <c r="MC46" i="23"/>
  <c r="MD46" i="23" s="1"/>
  <c r="LU46" i="23"/>
  <c r="LV46" i="23" s="1"/>
  <c r="LN46" i="23"/>
  <c r="LM46" i="23"/>
  <c r="LE46" i="23"/>
  <c r="KW46" i="23"/>
  <c r="KX46" i="23" s="1"/>
  <c r="KO46" i="23"/>
  <c r="KG46" i="23"/>
  <c r="JY46" i="23"/>
  <c r="JQ46" i="23"/>
  <c r="JR46" i="23" s="1"/>
  <c r="JI46" i="23"/>
  <c r="JJ46" i="23" s="1"/>
  <c r="JB46" i="23"/>
  <c r="JA46" i="23"/>
  <c r="IS46" i="23"/>
  <c r="IK46" i="23"/>
  <c r="IL46" i="23" s="1"/>
  <c r="IC46" i="23"/>
  <c r="HU46" i="23"/>
  <c r="HM46" i="23"/>
  <c r="MC45" i="23"/>
  <c r="LU45" i="23"/>
  <c r="LM45" i="23"/>
  <c r="LE45" i="23"/>
  <c r="KW45" i="23"/>
  <c r="KO45" i="23"/>
  <c r="KG45" i="23"/>
  <c r="JY45" i="23"/>
  <c r="JQ45" i="23"/>
  <c r="JI45" i="23"/>
  <c r="JA45" i="23"/>
  <c r="IS45" i="23"/>
  <c r="IK45" i="23"/>
  <c r="IC45" i="23"/>
  <c r="HU45" i="23"/>
  <c r="HV45" i="23" s="1"/>
  <c r="HM45" i="23"/>
  <c r="MC44" i="23"/>
  <c r="MD44" i="23" s="1"/>
  <c r="LU44" i="23"/>
  <c r="LV44" i="23" s="1"/>
  <c r="LM44" i="23"/>
  <c r="LN44" i="23" s="1"/>
  <c r="LF44" i="23"/>
  <c r="LE44" i="23"/>
  <c r="KW44" i="23"/>
  <c r="KO44" i="23"/>
  <c r="KP44" i="23" s="1"/>
  <c r="KG44" i="23"/>
  <c r="JY44" i="23"/>
  <c r="JQ44" i="23"/>
  <c r="JI44" i="23"/>
  <c r="JJ44" i="23" s="1"/>
  <c r="JA44" i="23"/>
  <c r="JB44" i="23" s="1"/>
  <c r="IT44" i="23"/>
  <c r="IS44" i="23"/>
  <c r="IK44" i="23"/>
  <c r="IC44" i="23"/>
  <c r="ID44" i="23" s="1"/>
  <c r="HU44" i="23"/>
  <c r="HM44" i="23"/>
  <c r="MC43" i="23"/>
  <c r="LU43" i="23"/>
  <c r="LM43" i="23"/>
  <c r="LE43" i="23"/>
  <c r="KW43" i="23"/>
  <c r="KO43" i="23"/>
  <c r="KG43" i="23"/>
  <c r="JY43" i="23"/>
  <c r="JQ43" i="23"/>
  <c r="JI43" i="23"/>
  <c r="JA43" i="23"/>
  <c r="IS43" i="23"/>
  <c r="IK43" i="23"/>
  <c r="IC43" i="23"/>
  <c r="HU43" i="23"/>
  <c r="HM43" i="23"/>
  <c r="MC42" i="23"/>
  <c r="LU42" i="23"/>
  <c r="LV42" i="23" s="1"/>
  <c r="LM42" i="23"/>
  <c r="LE42" i="23"/>
  <c r="LF42" i="23" s="1"/>
  <c r="KW42" i="23"/>
  <c r="KO42" i="23"/>
  <c r="KP42" i="23" s="1"/>
  <c r="KG42" i="23"/>
  <c r="JY42" i="23"/>
  <c r="JZ42" i="23" s="1"/>
  <c r="JQ42" i="23"/>
  <c r="JI42" i="23"/>
  <c r="JJ42" i="23" s="1"/>
  <c r="JA42" i="23"/>
  <c r="IS42" i="23"/>
  <c r="IT42" i="23" s="1"/>
  <c r="IK42" i="23"/>
  <c r="IC42" i="23"/>
  <c r="ID42" i="23" s="1"/>
  <c r="HV42" i="23"/>
  <c r="HU42" i="23"/>
  <c r="HM42" i="23"/>
  <c r="MC41" i="23"/>
  <c r="LU41" i="23"/>
  <c r="LV41" i="23" s="1"/>
  <c r="LM41" i="23"/>
  <c r="LE41" i="23"/>
  <c r="KW41" i="23"/>
  <c r="KO41" i="23"/>
  <c r="KG41" i="23"/>
  <c r="JY41" i="23"/>
  <c r="JQ41" i="23"/>
  <c r="JI41" i="23"/>
  <c r="JA41" i="23"/>
  <c r="IS41" i="23"/>
  <c r="IK41" i="23"/>
  <c r="IC41" i="23"/>
  <c r="HU41" i="23"/>
  <c r="HM41" i="23"/>
  <c r="HV41" i="23" s="1"/>
  <c r="MD40" i="23"/>
  <c r="MC40" i="23"/>
  <c r="LU40" i="23"/>
  <c r="LM40" i="23"/>
  <c r="LN40" i="23" s="1"/>
  <c r="LE40" i="23"/>
  <c r="KW40" i="23"/>
  <c r="KX40" i="23" s="1"/>
  <c r="KO40" i="23"/>
  <c r="KP40" i="23" s="1"/>
  <c r="KG40" i="23"/>
  <c r="JY40" i="23"/>
  <c r="JQ40" i="23"/>
  <c r="JR40" i="23" s="1"/>
  <c r="JI40" i="23"/>
  <c r="JB40" i="23"/>
  <c r="JA40" i="23"/>
  <c r="IS40" i="23"/>
  <c r="IT40" i="23" s="1"/>
  <c r="IK40" i="23"/>
  <c r="IC40" i="23"/>
  <c r="ID40" i="23" s="1"/>
  <c r="HU40" i="23"/>
  <c r="HM40" i="23"/>
  <c r="HV40" i="23" s="1"/>
  <c r="MC39" i="23"/>
  <c r="MD39" i="23" s="1"/>
  <c r="LU39" i="23"/>
  <c r="LM39" i="23"/>
  <c r="LE39" i="23"/>
  <c r="KW39" i="23"/>
  <c r="KO39" i="23"/>
  <c r="KG39" i="23"/>
  <c r="JY39" i="23"/>
  <c r="JQ39" i="23"/>
  <c r="JI39" i="23"/>
  <c r="JA39" i="23"/>
  <c r="IS39" i="23"/>
  <c r="IK39" i="23"/>
  <c r="IC39" i="23"/>
  <c r="HU39" i="23"/>
  <c r="HM39" i="23"/>
  <c r="MC38" i="23"/>
  <c r="MD38" i="23" s="1"/>
  <c r="LU38" i="23"/>
  <c r="LM38" i="23"/>
  <c r="LN38" i="23" s="1"/>
  <c r="LF38" i="23"/>
  <c r="LE38" i="23"/>
  <c r="KW38" i="23"/>
  <c r="KO38" i="23"/>
  <c r="KP38" i="23" s="1"/>
  <c r="KG38" i="23"/>
  <c r="JY38" i="23"/>
  <c r="JQ38" i="23"/>
  <c r="JR38" i="23" s="1"/>
  <c r="JJ38" i="23"/>
  <c r="JI38" i="23"/>
  <c r="JA38" i="23"/>
  <c r="IS38" i="23"/>
  <c r="IT38" i="23" s="1"/>
  <c r="IK38" i="23"/>
  <c r="IC38" i="23"/>
  <c r="ID38" i="23" s="1"/>
  <c r="HU38" i="23"/>
  <c r="HM38" i="23"/>
  <c r="MC37" i="23"/>
  <c r="LU37" i="23"/>
  <c r="LM37" i="23"/>
  <c r="LE37" i="23"/>
  <c r="KW37" i="23"/>
  <c r="KO37" i="23"/>
  <c r="KG37" i="23"/>
  <c r="JY37" i="23"/>
  <c r="JQ37" i="23"/>
  <c r="JI37" i="23"/>
  <c r="JA37" i="23"/>
  <c r="IS37" i="23"/>
  <c r="IK37" i="23"/>
  <c r="IC37" i="23"/>
  <c r="HU37" i="23"/>
  <c r="HM37" i="23"/>
  <c r="MC36" i="23"/>
  <c r="LU36" i="23"/>
  <c r="LV36" i="23" s="1"/>
  <c r="LM36" i="23"/>
  <c r="LE36" i="23"/>
  <c r="KW36" i="23"/>
  <c r="KX36" i="23" s="1"/>
  <c r="KO36" i="23"/>
  <c r="KG36" i="23"/>
  <c r="JY36" i="23"/>
  <c r="JZ36" i="23" s="1"/>
  <c r="JQ36" i="23"/>
  <c r="JR36" i="23" s="1"/>
  <c r="JI36" i="23"/>
  <c r="JJ36" i="23" s="1"/>
  <c r="JB36" i="23"/>
  <c r="JA36" i="23"/>
  <c r="IS36" i="23"/>
  <c r="IK36" i="23"/>
  <c r="IL36" i="23" s="1"/>
  <c r="IC36" i="23"/>
  <c r="HU36" i="23"/>
  <c r="HM36" i="23"/>
  <c r="MC35" i="23"/>
  <c r="LU35" i="23"/>
  <c r="LM35" i="23"/>
  <c r="LE35" i="23"/>
  <c r="KW35" i="23"/>
  <c r="KO35" i="23"/>
  <c r="KG35" i="23"/>
  <c r="JY35" i="23"/>
  <c r="JQ35" i="23"/>
  <c r="JI35" i="23"/>
  <c r="JA35" i="23"/>
  <c r="IS35" i="23"/>
  <c r="IK35" i="23"/>
  <c r="IC35" i="23"/>
  <c r="HU35" i="23"/>
  <c r="HM35" i="23"/>
  <c r="MC34" i="23"/>
  <c r="LU34" i="23"/>
  <c r="LM34" i="23"/>
  <c r="LN34" i="23" s="1"/>
  <c r="LE34" i="23"/>
  <c r="LF34" i="23" s="1"/>
  <c r="KW34" i="23"/>
  <c r="KX34" i="23" s="1"/>
  <c r="KP34" i="23"/>
  <c r="KO34" i="23"/>
  <c r="KG34" i="23"/>
  <c r="JY34" i="23"/>
  <c r="JZ34" i="23" s="1"/>
  <c r="JQ34" i="23"/>
  <c r="JI34" i="23"/>
  <c r="JA34" i="23"/>
  <c r="JB34" i="23" s="1"/>
  <c r="IS34" i="23"/>
  <c r="IT34" i="23" s="1"/>
  <c r="IK34" i="23"/>
  <c r="IL34" i="23" s="1"/>
  <c r="ID34" i="23"/>
  <c r="IC34" i="23"/>
  <c r="HU34" i="23"/>
  <c r="HM34" i="23"/>
  <c r="MC33" i="23"/>
  <c r="LU33" i="23"/>
  <c r="LM33" i="23"/>
  <c r="LE33" i="23"/>
  <c r="KW33" i="23"/>
  <c r="KO33" i="23"/>
  <c r="KX33" i="23" s="1"/>
  <c r="KG33" i="23"/>
  <c r="JY33" i="23"/>
  <c r="KH33" i="23" s="1"/>
  <c r="JQ33" i="23"/>
  <c r="JI33" i="23"/>
  <c r="JR33" i="23" s="1"/>
  <c r="JA33" i="23"/>
  <c r="IS33" i="23"/>
  <c r="IK33" i="23"/>
  <c r="IC33" i="23"/>
  <c r="IL33" i="23" s="1"/>
  <c r="HU33" i="23"/>
  <c r="HM33" i="23"/>
  <c r="MC32" i="23"/>
  <c r="LU32" i="23"/>
  <c r="LM32" i="23"/>
  <c r="LE32" i="23"/>
  <c r="KW32" i="23"/>
  <c r="KO32" i="23"/>
  <c r="KP32" i="23" s="1"/>
  <c r="KG32" i="23"/>
  <c r="KH32" i="23" s="1"/>
  <c r="JY32" i="23"/>
  <c r="JQ32" i="23"/>
  <c r="JI32" i="23"/>
  <c r="JA32" i="23"/>
  <c r="IS32" i="23"/>
  <c r="IT32" i="23" s="1"/>
  <c r="IL32" i="23"/>
  <c r="IK32" i="23"/>
  <c r="IC32" i="23"/>
  <c r="HU32" i="23"/>
  <c r="HV32" i="23" s="1"/>
  <c r="HM32" i="23"/>
  <c r="MC31" i="23"/>
  <c r="LU31" i="23"/>
  <c r="LM31" i="23"/>
  <c r="LN31" i="23" s="1"/>
  <c r="LE31" i="23"/>
  <c r="KW31" i="23"/>
  <c r="KO31" i="23"/>
  <c r="KG31" i="23"/>
  <c r="JY31" i="23"/>
  <c r="JQ31" i="23"/>
  <c r="JI31" i="23"/>
  <c r="JJ31" i="23" s="1"/>
  <c r="JA31" i="23"/>
  <c r="IS31" i="23"/>
  <c r="IK31" i="23"/>
  <c r="IL31" i="23" s="1"/>
  <c r="IC31" i="23"/>
  <c r="HU31" i="23"/>
  <c r="HM31" i="23"/>
  <c r="MC30" i="23"/>
  <c r="MD30" i="23" s="1"/>
  <c r="LU30" i="23"/>
  <c r="LV30" i="23" s="1"/>
  <c r="LM30" i="23"/>
  <c r="LE30" i="23"/>
  <c r="KW30" i="23"/>
  <c r="KO30" i="23"/>
  <c r="KG30" i="23"/>
  <c r="KH30" i="23" s="1"/>
  <c r="JZ30" i="23"/>
  <c r="JY30" i="23"/>
  <c r="JQ30" i="23"/>
  <c r="JI30" i="23"/>
  <c r="JJ30" i="23" s="1"/>
  <c r="JA30" i="23"/>
  <c r="IS30" i="23"/>
  <c r="IK30" i="23"/>
  <c r="IC30" i="23"/>
  <c r="HU30" i="23"/>
  <c r="HM30" i="23"/>
  <c r="MC29" i="23"/>
  <c r="LU29" i="23"/>
  <c r="LV29" i="23" s="1"/>
  <c r="LM29" i="23"/>
  <c r="LE29" i="23"/>
  <c r="LF29" i="23" s="1"/>
  <c r="KW29" i="23"/>
  <c r="KX29" i="23" s="1"/>
  <c r="KO29" i="23"/>
  <c r="KG29" i="23"/>
  <c r="KP29" i="23" s="1"/>
  <c r="JY29" i="23"/>
  <c r="JQ29" i="23"/>
  <c r="JI29" i="23"/>
  <c r="JA29" i="23"/>
  <c r="JB29" i="23" s="1"/>
  <c r="IS29" i="23"/>
  <c r="IK29" i="23"/>
  <c r="IC29" i="23"/>
  <c r="HU29" i="23"/>
  <c r="HM29" i="23"/>
  <c r="MC28" i="23"/>
  <c r="LU28" i="23"/>
  <c r="LV28" i="23" s="1"/>
  <c r="LN28" i="23"/>
  <c r="LM28" i="23"/>
  <c r="LE28" i="23"/>
  <c r="KW28" i="23"/>
  <c r="KO28" i="23"/>
  <c r="KG28" i="23"/>
  <c r="JY28" i="23"/>
  <c r="JQ28" i="23"/>
  <c r="JR28" i="23" s="1"/>
  <c r="JI28" i="23"/>
  <c r="JA28" i="23"/>
  <c r="JB28" i="23" s="1"/>
  <c r="IS28" i="23"/>
  <c r="IT28" i="23" s="1"/>
  <c r="IK28" i="23"/>
  <c r="IC28" i="23"/>
  <c r="HU28" i="23"/>
  <c r="HV28" i="23" s="1"/>
  <c r="HM28" i="23"/>
  <c r="MC27" i="23"/>
  <c r="MD27" i="23" s="1"/>
  <c r="LU27" i="23"/>
  <c r="LM27" i="23"/>
  <c r="LE27" i="23"/>
  <c r="KW27" i="23"/>
  <c r="KO27" i="23"/>
  <c r="KP27" i="23" s="1"/>
  <c r="KG27" i="23"/>
  <c r="JY27" i="23"/>
  <c r="JQ27" i="23"/>
  <c r="JR27" i="23" s="1"/>
  <c r="JI27" i="23"/>
  <c r="JA27" i="23"/>
  <c r="IS27" i="23"/>
  <c r="IK27" i="23"/>
  <c r="IL27" i="23" s="1"/>
  <c r="IC27" i="23"/>
  <c r="HU27" i="23"/>
  <c r="HM27" i="23"/>
  <c r="MC26" i="23"/>
  <c r="MD26" i="23" s="1"/>
  <c r="LU26" i="23"/>
  <c r="LM26" i="23"/>
  <c r="LE26" i="23"/>
  <c r="LF26" i="23" s="1"/>
  <c r="KW26" i="23"/>
  <c r="KO26" i="23"/>
  <c r="KP26" i="23" s="1"/>
  <c r="KG26" i="23"/>
  <c r="KH26" i="23" s="1"/>
  <c r="JY26" i="23"/>
  <c r="JQ26" i="23"/>
  <c r="JI26" i="23"/>
  <c r="JA26" i="23"/>
  <c r="JB26" i="23" s="1"/>
  <c r="IS26" i="23"/>
  <c r="IK26" i="23"/>
  <c r="IL26" i="23" s="1"/>
  <c r="ID26" i="23"/>
  <c r="IC26" i="23"/>
  <c r="HU26" i="23"/>
  <c r="HM26" i="23"/>
  <c r="MC25" i="23"/>
  <c r="LU25" i="23"/>
  <c r="LV25" i="23" s="1"/>
  <c r="LM25" i="23"/>
  <c r="LE25" i="23"/>
  <c r="LF25" i="23" s="1"/>
  <c r="KW25" i="23"/>
  <c r="KO25" i="23"/>
  <c r="KP25" i="23" s="1"/>
  <c r="KG25" i="23"/>
  <c r="JY25" i="23"/>
  <c r="JZ25" i="23" s="1"/>
  <c r="JQ25" i="23"/>
  <c r="JJ25" i="23"/>
  <c r="JI25" i="23"/>
  <c r="JA25" i="23"/>
  <c r="IS25" i="23"/>
  <c r="IK25" i="23"/>
  <c r="IC25" i="23"/>
  <c r="HU25" i="23"/>
  <c r="HV25" i="23" s="1"/>
  <c r="HM25" i="23"/>
  <c r="MC24" i="23"/>
  <c r="LU24" i="23"/>
  <c r="LM24" i="23"/>
  <c r="LE24" i="23"/>
  <c r="KX24" i="23"/>
  <c r="KW24" i="23"/>
  <c r="KO24" i="23"/>
  <c r="KP24" i="23" s="1"/>
  <c r="KG24" i="23"/>
  <c r="JY24" i="23"/>
  <c r="JZ24" i="23" s="1"/>
  <c r="JQ24" i="23"/>
  <c r="JI24" i="23"/>
  <c r="JA24" i="23"/>
  <c r="IS24" i="23"/>
  <c r="IT24" i="23" s="1"/>
  <c r="IK24" i="23"/>
  <c r="IC24" i="23"/>
  <c r="ID24" i="23" s="1"/>
  <c r="HV24" i="23"/>
  <c r="HU24" i="23"/>
  <c r="HM24" i="23"/>
  <c r="MC23" i="23"/>
  <c r="LU23" i="23"/>
  <c r="LM23" i="23"/>
  <c r="LE23" i="23"/>
  <c r="KW23" i="23"/>
  <c r="KX23" i="23" s="1"/>
  <c r="KP23" i="23"/>
  <c r="KO23" i="23"/>
  <c r="KG23" i="23"/>
  <c r="JY23" i="23"/>
  <c r="JZ23" i="23" s="1"/>
  <c r="JQ23" i="23"/>
  <c r="JI23" i="23"/>
  <c r="JJ23" i="23" s="1"/>
  <c r="JA23" i="23"/>
  <c r="JB23" i="23" s="1"/>
  <c r="IS23" i="23"/>
  <c r="IK23" i="23"/>
  <c r="IL23" i="23" s="1"/>
  <c r="ID23" i="23"/>
  <c r="IC23" i="23"/>
  <c r="HU23" i="23"/>
  <c r="HM23" i="23"/>
  <c r="MC22" i="23"/>
  <c r="LU22" i="23"/>
  <c r="LM22" i="23"/>
  <c r="LE22" i="23"/>
  <c r="LF22" i="23" s="1"/>
  <c r="KW22" i="23"/>
  <c r="KO22" i="23"/>
  <c r="KG22" i="23"/>
  <c r="JY22" i="23"/>
  <c r="JZ22" i="23" s="1"/>
  <c r="JQ22" i="23"/>
  <c r="JI22" i="23"/>
  <c r="JA22" i="23"/>
  <c r="IS22" i="23"/>
  <c r="IT22" i="23" s="1"/>
  <c r="IK22" i="23"/>
  <c r="IC22" i="23"/>
  <c r="HU22" i="23"/>
  <c r="HM22" i="23"/>
  <c r="MD21" i="23"/>
  <c r="MC21" i="23"/>
  <c r="LU21" i="23"/>
  <c r="LN21" i="23"/>
  <c r="LM21" i="23"/>
  <c r="LE21" i="23"/>
  <c r="KW21" i="23"/>
  <c r="KX21" i="23" s="1"/>
  <c r="KO21" i="23"/>
  <c r="KG21" i="23"/>
  <c r="KH21" i="23" s="1"/>
  <c r="JY21" i="23"/>
  <c r="JZ21" i="23" s="1"/>
  <c r="JQ21" i="23"/>
  <c r="JI21" i="23"/>
  <c r="JJ21" i="23" s="1"/>
  <c r="JA21" i="23"/>
  <c r="JB21" i="23" s="1"/>
  <c r="IS21" i="23"/>
  <c r="IL21" i="23"/>
  <c r="IK21" i="23"/>
  <c r="IC21" i="23"/>
  <c r="ID21" i="23" s="1"/>
  <c r="HU21" i="23"/>
  <c r="HM21" i="23"/>
  <c r="MC20" i="23"/>
  <c r="MD20" i="23" s="1"/>
  <c r="LU20" i="23"/>
  <c r="LM20" i="23"/>
  <c r="LE20" i="23"/>
  <c r="KW20" i="23"/>
  <c r="KX20" i="23" s="1"/>
  <c r="KO20" i="23"/>
  <c r="KG20" i="23"/>
  <c r="JY20" i="23"/>
  <c r="JQ20" i="23"/>
  <c r="JR20" i="23" s="1"/>
  <c r="JI20" i="23"/>
  <c r="JA20" i="23"/>
  <c r="IS20" i="23"/>
  <c r="IK20" i="23"/>
  <c r="IL20" i="23" s="1"/>
  <c r="IC20" i="23"/>
  <c r="HU20" i="23"/>
  <c r="HM20" i="23"/>
  <c r="MC19" i="23"/>
  <c r="LU19" i="23"/>
  <c r="LM19" i="23"/>
  <c r="LN19" i="23" s="1"/>
  <c r="LF19" i="23"/>
  <c r="LE19" i="23"/>
  <c r="KW19" i="23"/>
  <c r="KO19" i="23"/>
  <c r="KP19" i="23" s="1"/>
  <c r="KG19" i="23"/>
  <c r="JY19" i="23"/>
  <c r="JZ19" i="23" s="1"/>
  <c r="JQ19" i="23"/>
  <c r="JR19" i="23" s="1"/>
  <c r="JI19" i="23"/>
  <c r="JJ19" i="23" s="1"/>
  <c r="JA19" i="23"/>
  <c r="JB19" i="23" s="1"/>
  <c r="IT19" i="23"/>
  <c r="IS19" i="23"/>
  <c r="IK19" i="23"/>
  <c r="IC19" i="23"/>
  <c r="ID19" i="23" s="1"/>
  <c r="HU19" i="23"/>
  <c r="HM19" i="23"/>
  <c r="MC18" i="23"/>
  <c r="LU18" i="23"/>
  <c r="LV18" i="23" s="1"/>
  <c r="LM18" i="23"/>
  <c r="LE18" i="23"/>
  <c r="KW18" i="23"/>
  <c r="KO18" i="23"/>
  <c r="KP18" i="23" s="1"/>
  <c r="KG18" i="23"/>
  <c r="JY18" i="23"/>
  <c r="JQ18" i="23"/>
  <c r="JI18" i="23"/>
  <c r="JJ18" i="23" s="1"/>
  <c r="JA18" i="23"/>
  <c r="IS18" i="23"/>
  <c r="IK18" i="23"/>
  <c r="IC18" i="23"/>
  <c r="ID18" i="23" s="1"/>
  <c r="HU18" i="23"/>
  <c r="HM18" i="23"/>
  <c r="MC17" i="23"/>
  <c r="MD17" i="23" s="1"/>
  <c r="LU17" i="23"/>
  <c r="LM17" i="23"/>
  <c r="LN17" i="23" s="1"/>
  <c r="LE17" i="23"/>
  <c r="LF17" i="23" s="1"/>
  <c r="KW17" i="23"/>
  <c r="KX17" i="23" s="1"/>
  <c r="KO17" i="23"/>
  <c r="KP17" i="23" s="1"/>
  <c r="KH17" i="23"/>
  <c r="KG17" i="23"/>
  <c r="JY17" i="23"/>
  <c r="JQ17" i="23"/>
  <c r="JR17" i="23" s="1"/>
  <c r="JI17" i="23"/>
  <c r="JA17" i="23"/>
  <c r="JB17" i="23" s="1"/>
  <c r="IS17" i="23"/>
  <c r="IT17" i="23" s="1"/>
  <c r="IK17" i="23"/>
  <c r="IL17" i="23" s="1"/>
  <c r="IC17" i="23"/>
  <c r="ID17" i="23" s="1"/>
  <c r="HV17" i="23"/>
  <c r="HU17" i="23"/>
  <c r="HM17" i="23"/>
  <c r="MC16" i="23"/>
  <c r="LU16" i="23"/>
  <c r="LM16" i="23"/>
  <c r="LE16" i="23"/>
  <c r="KW16" i="23"/>
  <c r="KO16" i="23"/>
  <c r="KG16" i="23"/>
  <c r="JY16" i="23"/>
  <c r="JQ16" i="23"/>
  <c r="JI16" i="23"/>
  <c r="JA16" i="23"/>
  <c r="IS16" i="23"/>
  <c r="IK16" i="23"/>
  <c r="IC16" i="23"/>
  <c r="HU16" i="23"/>
  <c r="HM16" i="23"/>
  <c r="MC15" i="23"/>
  <c r="MD15" i="23" s="1"/>
  <c r="LV15" i="23"/>
  <c r="LU15" i="23"/>
  <c r="LM15" i="23"/>
  <c r="LE15" i="23"/>
  <c r="LF15" i="23" s="1"/>
  <c r="KW15" i="23"/>
  <c r="KO15" i="23"/>
  <c r="KP15" i="23" s="1"/>
  <c r="KG15" i="23"/>
  <c r="KH15" i="23" s="1"/>
  <c r="JY15" i="23"/>
  <c r="JZ15" i="23" s="1"/>
  <c r="JQ15" i="23"/>
  <c r="JR15" i="23" s="1"/>
  <c r="JJ15" i="23"/>
  <c r="JI15" i="23"/>
  <c r="JA15" i="23"/>
  <c r="IS15" i="23"/>
  <c r="IT15" i="23" s="1"/>
  <c r="IK15" i="23"/>
  <c r="IC15" i="23"/>
  <c r="ID15" i="23" s="1"/>
  <c r="HU15" i="23"/>
  <c r="HM15" i="23"/>
  <c r="MC14" i="23"/>
  <c r="LU14" i="23"/>
  <c r="LM14" i="23"/>
  <c r="LE14" i="23"/>
  <c r="KW14" i="23"/>
  <c r="KO14" i="23"/>
  <c r="KG14" i="23"/>
  <c r="JY14" i="23"/>
  <c r="JQ14" i="23"/>
  <c r="JI14" i="23"/>
  <c r="JA14" i="23"/>
  <c r="IS14" i="23"/>
  <c r="IK14" i="23"/>
  <c r="IC14" i="23"/>
  <c r="HU14" i="23"/>
  <c r="HV14" i="23" s="1"/>
  <c r="HM14" i="23"/>
  <c r="MC13" i="23"/>
  <c r="MD13" i="23" s="1"/>
  <c r="LU13" i="23"/>
  <c r="LV13" i="23" s="1"/>
  <c r="LM13" i="23"/>
  <c r="LN13" i="23" s="1"/>
  <c r="LE13" i="23"/>
  <c r="LF13" i="23" s="1"/>
  <c r="KX13" i="23"/>
  <c r="KW13" i="23"/>
  <c r="KO13" i="23"/>
  <c r="KG13" i="23"/>
  <c r="KH13" i="23" s="1"/>
  <c r="JY13" i="23"/>
  <c r="JQ13" i="23"/>
  <c r="JR13" i="23" s="1"/>
  <c r="JI13" i="23"/>
  <c r="JJ13" i="23" s="1"/>
  <c r="JA13" i="23"/>
  <c r="JB13" i="23" s="1"/>
  <c r="IS13" i="23"/>
  <c r="IT13" i="23" s="1"/>
  <c r="IL13" i="23"/>
  <c r="IK13" i="23"/>
  <c r="IC13" i="23"/>
  <c r="HU13" i="23"/>
  <c r="HV13" i="23" s="1"/>
  <c r="HM13" i="23"/>
  <c r="MC12" i="23"/>
  <c r="LU12" i="23"/>
  <c r="LM12" i="23"/>
  <c r="LN12" i="23" s="1"/>
  <c r="LE12" i="23"/>
  <c r="KW12" i="23"/>
  <c r="KO12" i="23"/>
  <c r="KG12" i="23"/>
  <c r="KH12" i="23" s="1"/>
  <c r="JY12" i="23"/>
  <c r="JQ12" i="23"/>
  <c r="JI12" i="23"/>
  <c r="JA12" i="23"/>
  <c r="JB12" i="23" s="1"/>
  <c r="IS12" i="23"/>
  <c r="IK12" i="23"/>
  <c r="IC12" i="23"/>
  <c r="HU12" i="23"/>
  <c r="HV12" i="23" s="1"/>
  <c r="HM12" i="23"/>
  <c r="MC11" i="23"/>
  <c r="LU11" i="23"/>
  <c r="LV11" i="23" s="1"/>
  <c r="LM11" i="23"/>
  <c r="LE11" i="23"/>
  <c r="LF11" i="23" s="1"/>
  <c r="KW11" i="23"/>
  <c r="KX11" i="23" s="1"/>
  <c r="KO11" i="23"/>
  <c r="KP11" i="23" s="1"/>
  <c r="KG11" i="23"/>
  <c r="KH11" i="23" s="1"/>
  <c r="JZ11" i="23"/>
  <c r="JY11" i="23"/>
  <c r="JQ11" i="23"/>
  <c r="JI11" i="23"/>
  <c r="JJ11" i="23" s="1"/>
  <c r="JA11" i="23"/>
  <c r="IS11" i="23"/>
  <c r="IT11" i="23" s="1"/>
  <c r="IK11" i="23"/>
  <c r="IL11" i="23" s="1"/>
  <c r="IC11" i="23"/>
  <c r="ID11" i="23" s="1"/>
  <c r="HU11" i="23"/>
  <c r="HM11" i="23"/>
  <c r="MC10" i="23"/>
  <c r="LU10" i="23"/>
  <c r="LM10" i="23"/>
  <c r="LE10" i="23"/>
  <c r="LF10" i="23" s="1"/>
  <c r="KW10" i="23"/>
  <c r="KO10" i="23"/>
  <c r="KG10" i="23"/>
  <c r="JY10" i="23"/>
  <c r="JZ10" i="23" s="1"/>
  <c r="JQ10" i="23"/>
  <c r="JI10" i="23"/>
  <c r="JA10" i="23"/>
  <c r="IS10" i="23"/>
  <c r="IT10" i="23" s="1"/>
  <c r="IK10" i="23"/>
  <c r="IC10" i="23"/>
  <c r="HU10" i="23"/>
  <c r="HM10" i="23"/>
  <c r="MC9" i="23"/>
  <c r="MD9" i="23" s="1"/>
  <c r="LU9" i="23"/>
  <c r="LV9" i="23" s="1"/>
  <c r="LN9" i="23"/>
  <c r="LM9" i="23"/>
  <c r="LE9" i="23"/>
  <c r="KW9" i="23"/>
  <c r="KX9" i="23" s="1"/>
  <c r="KO9" i="23"/>
  <c r="KG9" i="23"/>
  <c r="KH9" i="23" s="1"/>
  <c r="JY9" i="23"/>
  <c r="JZ9" i="23" s="1"/>
  <c r="JQ9" i="23"/>
  <c r="JR9" i="23" s="1"/>
  <c r="JI9" i="23"/>
  <c r="JJ9" i="23" s="1"/>
  <c r="JB9" i="23"/>
  <c r="JA9" i="23"/>
  <c r="IS9" i="23"/>
  <c r="IK9" i="23"/>
  <c r="IL9" i="23" s="1"/>
  <c r="IC9" i="23"/>
  <c r="HU9" i="23"/>
  <c r="HV9" i="23" s="1"/>
  <c r="HM9" i="23"/>
  <c r="MC8" i="23"/>
  <c r="LU8" i="23"/>
  <c r="LM8" i="23"/>
  <c r="LE8" i="23"/>
  <c r="KW8" i="23"/>
  <c r="KO8" i="23"/>
  <c r="KG8" i="23"/>
  <c r="JY8" i="23"/>
  <c r="JQ8" i="23"/>
  <c r="JI8" i="23"/>
  <c r="JA8" i="23"/>
  <c r="IS8" i="23"/>
  <c r="IK8" i="23"/>
  <c r="IC8" i="23"/>
  <c r="HU8" i="23"/>
  <c r="HM8" i="23"/>
  <c r="MC7" i="23"/>
  <c r="LU7" i="23"/>
  <c r="LV7" i="23" s="1"/>
  <c r="LM7" i="23"/>
  <c r="LN7" i="23" s="1"/>
  <c r="LE7" i="23"/>
  <c r="LF7" i="23" s="1"/>
  <c r="KW7" i="23"/>
  <c r="KX7" i="23" s="1"/>
  <c r="KP7" i="23"/>
  <c r="KO7" i="23"/>
  <c r="KG7" i="23"/>
  <c r="JY7" i="23"/>
  <c r="JZ7" i="23" s="1"/>
  <c r="JQ7" i="23"/>
  <c r="JI7" i="23"/>
  <c r="JJ7" i="23" s="1"/>
  <c r="JA7" i="23"/>
  <c r="JB7" i="23" s="1"/>
  <c r="IS7" i="23"/>
  <c r="IT7" i="23" s="1"/>
  <c r="IK7" i="23"/>
  <c r="IL7" i="23" s="1"/>
  <c r="ID7" i="23"/>
  <c r="IC7" i="23"/>
  <c r="HU7" i="23"/>
  <c r="HM7" i="23"/>
  <c r="MC6" i="23"/>
  <c r="LU6" i="23"/>
  <c r="LM6" i="23"/>
  <c r="LE6" i="23"/>
  <c r="KW6" i="23"/>
  <c r="KO6" i="23"/>
  <c r="KG6" i="23"/>
  <c r="JY6" i="23"/>
  <c r="JQ6" i="23"/>
  <c r="JI6" i="23"/>
  <c r="JA6" i="23"/>
  <c r="IS6" i="23"/>
  <c r="IK6" i="23"/>
  <c r="IC6" i="23"/>
  <c r="HU6" i="23"/>
  <c r="HM6" i="23"/>
  <c r="MD5" i="23"/>
  <c r="MC5" i="23"/>
  <c r="LU5" i="23"/>
  <c r="LM5" i="23"/>
  <c r="LN5" i="23" s="1"/>
  <c r="LE5" i="23"/>
  <c r="KW5" i="23"/>
  <c r="KX5" i="23" s="1"/>
  <c r="KO5" i="23"/>
  <c r="KP5" i="23" s="1"/>
  <c r="KG5" i="23"/>
  <c r="KH5" i="23" s="1"/>
  <c r="JY5" i="23"/>
  <c r="JZ5" i="23" s="1"/>
  <c r="JR5" i="23"/>
  <c r="JQ5" i="23"/>
  <c r="JI5" i="23"/>
  <c r="JA5" i="23"/>
  <c r="JB5" i="23" s="1"/>
  <c r="IS5" i="23"/>
  <c r="IK5" i="23"/>
  <c r="IL5" i="23" s="1"/>
  <c r="IC5" i="23"/>
  <c r="ID5" i="23" s="1"/>
  <c r="HU5" i="23"/>
  <c r="HV5" i="23" s="1"/>
  <c r="HM5" i="23"/>
  <c r="MC4" i="23"/>
  <c r="MD4" i="23" s="1"/>
  <c r="LU4" i="23"/>
  <c r="LM4" i="23"/>
  <c r="LE4" i="23"/>
  <c r="KW4" i="23"/>
  <c r="KX4" i="23" s="1"/>
  <c r="KO4" i="23"/>
  <c r="KG4" i="23"/>
  <c r="JY4" i="23"/>
  <c r="JQ4" i="23"/>
  <c r="JR4" i="23" s="1"/>
  <c r="JI4" i="23"/>
  <c r="JA4" i="23"/>
  <c r="IS4" i="23"/>
  <c r="IT4" i="23" s="1"/>
  <c r="IL4" i="23"/>
  <c r="IK4" i="23"/>
  <c r="IC4" i="23"/>
  <c r="HU4" i="23"/>
  <c r="HM4" i="23"/>
  <c r="MC3" i="23"/>
  <c r="LU3" i="23"/>
  <c r="LV3" i="23" s="1"/>
  <c r="LM3" i="23"/>
  <c r="LN3" i="23" s="1"/>
  <c r="LE3" i="23"/>
  <c r="KW3" i="23"/>
  <c r="KO3" i="23"/>
  <c r="KG3" i="23"/>
  <c r="KH3" i="23" s="1"/>
  <c r="JY3" i="23"/>
  <c r="JZ3" i="23" s="1"/>
  <c r="JQ3" i="23"/>
  <c r="JR3" i="23" s="1"/>
  <c r="JJ3" i="23"/>
  <c r="JI3" i="23"/>
  <c r="JA3" i="23"/>
  <c r="IS3" i="23"/>
  <c r="IK3" i="23"/>
  <c r="IL3" i="23" s="1"/>
  <c r="IC3" i="23"/>
  <c r="HU3" i="23"/>
  <c r="HM3" i="23"/>
  <c r="OB89" i="21"/>
  <c r="OE89" i="21" s="1"/>
  <c r="OA89" i="21"/>
  <c r="OR74" i="21"/>
  <c r="OQ74" i="21"/>
  <c r="OU74" i="21" s="1"/>
  <c r="OJ74" i="21"/>
  <c r="OM74" i="21" s="1"/>
  <c r="OI74" i="21"/>
  <c r="OB74" i="21"/>
  <c r="OA74" i="21"/>
  <c r="OE74" i="21" s="1"/>
  <c r="NT74" i="21"/>
  <c r="NW74" i="21" s="1"/>
  <c r="NS74" i="21"/>
  <c r="NL74" i="21"/>
  <c r="NK74" i="21"/>
  <c r="NO74" i="21" s="1"/>
  <c r="ND74" i="21"/>
  <c r="NG74" i="21" s="1"/>
  <c r="NC74" i="21"/>
  <c r="MV74" i="21"/>
  <c r="MU74" i="21"/>
  <c r="MY74" i="21" s="1"/>
  <c r="MN74" i="21"/>
  <c r="MQ74" i="21" s="1"/>
  <c r="MM74" i="21"/>
  <c r="MF74" i="21"/>
  <c r="ME74" i="21"/>
  <c r="MI74" i="21" s="1"/>
  <c r="LX74" i="21"/>
  <c r="MA74" i="21" s="1"/>
  <c r="LW74" i="21"/>
  <c r="LP74" i="21"/>
  <c r="LO74" i="21"/>
  <c r="LS74" i="21" s="1"/>
  <c r="LH74" i="21"/>
  <c r="LK74" i="21" s="1"/>
  <c r="LG74" i="21"/>
  <c r="KZ74" i="21"/>
  <c r="KY74" i="21"/>
  <c r="LC74" i="21" s="1"/>
  <c r="KR74" i="21"/>
  <c r="KU74" i="21" s="1"/>
  <c r="KQ74" i="21"/>
  <c r="KJ74" i="21"/>
  <c r="KI74" i="21"/>
  <c r="KM74" i="21" s="1"/>
  <c r="KB74" i="21"/>
  <c r="KE74" i="21" s="1"/>
  <c r="KA74" i="21"/>
  <c r="OV73" i="21"/>
  <c r="OU73" i="21"/>
  <c r="ON73" i="21"/>
  <c r="OM73" i="21"/>
  <c r="OF73" i="21"/>
  <c r="OE73" i="21"/>
  <c r="NX73" i="21"/>
  <c r="NW73" i="21"/>
  <c r="NP73" i="21"/>
  <c r="NO73" i="21"/>
  <c r="NH73" i="21"/>
  <c r="NG73" i="21"/>
  <c r="MZ73" i="21"/>
  <c r="MY73" i="21"/>
  <c r="MR73" i="21"/>
  <c r="MQ73" i="21"/>
  <c r="MJ73" i="21"/>
  <c r="MI73" i="21"/>
  <c r="MB73" i="21"/>
  <c r="MA73" i="21"/>
  <c r="LT73" i="21"/>
  <c r="LS73" i="21"/>
  <c r="LL73" i="21"/>
  <c r="LK73" i="21"/>
  <c r="LD73" i="21"/>
  <c r="LC73" i="21"/>
  <c r="KV73" i="21"/>
  <c r="KU73" i="21"/>
  <c r="KN73" i="21"/>
  <c r="KM73" i="21"/>
  <c r="KF73" i="21"/>
  <c r="KE73" i="21"/>
  <c r="OV72" i="21"/>
  <c r="OU72" i="21"/>
  <c r="ON72" i="21"/>
  <c r="OM72" i="21"/>
  <c r="OF72" i="21"/>
  <c r="OE72" i="21"/>
  <c r="NX72" i="21"/>
  <c r="NW72" i="21"/>
  <c r="NP72" i="21"/>
  <c r="NO72" i="21"/>
  <c r="NH72" i="21"/>
  <c r="NG72" i="21"/>
  <c r="MZ72" i="21"/>
  <c r="MY72" i="21"/>
  <c r="MR72" i="21"/>
  <c r="MQ72" i="21"/>
  <c r="MJ72" i="21"/>
  <c r="MI72" i="21"/>
  <c r="MB72" i="21"/>
  <c r="MA72" i="21"/>
  <c r="LT72" i="21"/>
  <c r="LS72" i="21"/>
  <c r="LL72" i="21"/>
  <c r="LK72" i="21"/>
  <c r="LD72" i="21"/>
  <c r="LC72" i="21"/>
  <c r="KV72" i="21"/>
  <c r="KU72" i="21"/>
  <c r="KN72" i="21"/>
  <c r="KM72" i="21"/>
  <c r="KF72" i="21"/>
  <c r="KE72" i="21"/>
  <c r="OV71" i="21"/>
  <c r="OU71" i="21"/>
  <c r="ON71" i="21"/>
  <c r="OM71" i="21"/>
  <c r="OF71" i="21"/>
  <c r="OE71" i="21"/>
  <c r="NX71" i="21"/>
  <c r="NW71" i="21"/>
  <c r="NP71" i="21"/>
  <c r="NO71" i="21"/>
  <c r="NH71" i="21"/>
  <c r="NG71" i="21"/>
  <c r="MZ71" i="21"/>
  <c r="MY71" i="21"/>
  <c r="MR71" i="21"/>
  <c r="MQ71" i="21"/>
  <c r="MJ71" i="21"/>
  <c r="MI71" i="21"/>
  <c r="MB71" i="21"/>
  <c r="MA71" i="21"/>
  <c r="LT71" i="21"/>
  <c r="LS71" i="21"/>
  <c r="LL71" i="21"/>
  <c r="LK71" i="21"/>
  <c r="LD71" i="21"/>
  <c r="LC71" i="21"/>
  <c r="KV71" i="21"/>
  <c r="KU71" i="21"/>
  <c r="KN71" i="21"/>
  <c r="KM71" i="21"/>
  <c r="KF71" i="21"/>
  <c r="KE71" i="21"/>
  <c r="OV70" i="21"/>
  <c r="OU70" i="21"/>
  <c r="ON70" i="21"/>
  <c r="OM70" i="21"/>
  <c r="OF70" i="21"/>
  <c r="OE70" i="21"/>
  <c r="NX70" i="21"/>
  <c r="NW70" i="21"/>
  <c r="NP70" i="21"/>
  <c r="NO70" i="21"/>
  <c r="NH70" i="21"/>
  <c r="NG70" i="21"/>
  <c r="MZ70" i="21"/>
  <c r="MY70" i="21"/>
  <c r="MR70" i="21"/>
  <c r="MQ70" i="21"/>
  <c r="MJ70" i="21"/>
  <c r="MI70" i="21"/>
  <c r="MB70" i="21"/>
  <c r="MA70" i="21"/>
  <c r="LT70" i="21"/>
  <c r="LS70" i="21"/>
  <c r="LL70" i="21"/>
  <c r="LK70" i="21"/>
  <c r="LD70" i="21"/>
  <c r="LC70" i="21"/>
  <c r="KV70" i="21"/>
  <c r="KU70" i="21"/>
  <c r="KN70" i="21"/>
  <c r="KM70" i="21"/>
  <c r="KF70" i="21"/>
  <c r="KE70" i="21"/>
  <c r="OV69" i="21"/>
  <c r="OU69" i="21"/>
  <c r="ON69" i="21"/>
  <c r="OM69" i="21"/>
  <c r="OF69" i="21"/>
  <c r="OE69" i="21"/>
  <c r="NX69" i="21"/>
  <c r="NW69" i="21"/>
  <c r="NP69" i="21"/>
  <c r="NO69" i="21"/>
  <c r="NH69" i="21"/>
  <c r="NG69" i="21"/>
  <c r="MZ69" i="21"/>
  <c r="MY69" i="21"/>
  <c r="MR69" i="21"/>
  <c r="MQ69" i="21"/>
  <c r="MJ69" i="21"/>
  <c r="MI69" i="21"/>
  <c r="MB69" i="21"/>
  <c r="MA69" i="21"/>
  <c r="LT69" i="21"/>
  <c r="LS69" i="21"/>
  <c r="LL69" i="21"/>
  <c r="LK69" i="21"/>
  <c r="LD69" i="21"/>
  <c r="LC69" i="21"/>
  <c r="KV69" i="21"/>
  <c r="KU69" i="21"/>
  <c r="KN69" i="21"/>
  <c r="KM69" i="21"/>
  <c r="KF69" i="21"/>
  <c r="KE69" i="21"/>
  <c r="OV68" i="21"/>
  <c r="OU68" i="21"/>
  <c r="ON68" i="21"/>
  <c r="OM68" i="21"/>
  <c r="OF68" i="21"/>
  <c r="OE68" i="21"/>
  <c r="NX68" i="21"/>
  <c r="NW68" i="21"/>
  <c r="NP68" i="21"/>
  <c r="NO68" i="21"/>
  <c r="NH68" i="21"/>
  <c r="NG68" i="21"/>
  <c r="MZ68" i="21"/>
  <c r="MY68" i="21"/>
  <c r="MR68" i="21"/>
  <c r="MQ68" i="21"/>
  <c r="MJ68" i="21"/>
  <c r="MI68" i="21"/>
  <c r="MB68" i="21"/>
  <c r="MA68" i="21"/>
  <c r="LT68" i="21"/>
  <c r="LS68" i="21"/>
  <c r="LL68" i="21"/>
  <c r="LK68" i="21"/>
  <c r="LD68" i="21"/>
  <c r="LC68" i="21"/>
  <c r="KV68" i="21"/>
  <c r="KU68" i="21"/>
  <c r="KN68" i="21"/>
  <c r="KM68" i="21"/>
  <c r="KF68" i="21"/>
  <c r="KE68" i="21"/>
  <c r="OV67" i="21"/>
  <c r="OU67" i="21"/>
  <c r="ON67" i="21"/>
  <c r="OM67" i="21"/>
  <c r="OF67" i="21"/>
  <c r="OE67" i="21"/>
  <c r="NX67" i="21"/>
  <c r="NW67" i="21"/>
  <c r="NP67" i="21"/>
  <c r="NO67" i="21"/>
  <c r="NH67" i="21"/>
  <c r="NG67" i="21"/>
  <c r="MZ67" i="21"/>
  <c r="MY67" i="21"/>
  <c r="MR67" i="21"/>
  <c r="MQ67" i="21"/>
  <c r="MJ67" i="21"/>
  <c r="MI67" i="21"/>
  <c r="MB67" i="21"/>
  <c r="MA67" i="21"/>
  <c r="LT67" i="21"/>
  <c r="LS67" i="21"/>
  <c r="LL67" i="21"/>
  <c r="LK67" i="21"/>
  <c r="LD67" i="21"/>
  <c r="LC67" i="21"/>
  <c r="KV67" i="21"/>
  <c r="KU67" i="21"/>
  <c r="KN67" i="21"/>
  <c r="KM67" i="21"/>
  <c r="KF67" i="21"/>
  <c r="KE67" i="21"/>
  <c r="OV66" i="21"/>
  <c r="OU66" i="21"/>
  <c r="ON66" i="21"/>
  <c r="OM66" i="21"/>
  <c r="OF66" i="21"/>
  <c r="OE66" i="21"/>
  <c r="NX66" i="21"/>
  <c r="NW66" i="21"/>
  <c r="NP66" i="21"/>
  <c r="NO66" i="21"/>
  <c r="NH66" i="21"/>
  <c r="NG66" i="21"/>
  <c r="MZ66" i="21"/>
  <c r="MY66" i="21"/>
  <c r="MR66" i="21"/>
  <c r="MQ66" i="21"/>
  <c r="MJ66" i="21"/>
  <c r="MI66" i="21"/>
  <c r="MB66" i="21"/>
  <c r="MA66" i="21"/>
  <c r="LT66" i="21"/>
  <c r="LS66" i="21"/>
  <c r="LL66" i="21"/>
  <c r="LK66" i="21"/>
  <c r="LD66" i="21"/>
  <c r="LC66" i="21"/>
  <c r="KV66" i="21"/>
  <c r="KU66" i="21"/>
  <c r="KN66" i="21"/>
  <c r="KM66" i="21"/>
  <c r="KF66" i="21"/>
  <c r="KE66" i="21"/>
  <c r="OV65" i="21"/>
  <c r="OU65" i="21"/>
  <c r="ON65" i="21"/>
  <c r="OM65" i="21"/>
  <c r="OF65" i="21"/>
  <c r="OE65" i="21"/>
  <c r="NX65" i="21"/>
  <c r="NW65" i="21"/>
  <c r="NP65" i="21"/>
  <c r="NO65" i="21"/>
  <c r="NH65" i="21"/>
  <c r="NG65" i="21"/>
  <c r="MZ65" i="21"/>
  <c r="MY65" i="21"/>
  <c r="MR65" i="21"/>
  <c r="MQ65" i="21"/>
  <c r="MJ65" i="21"/>
  <c r="MI65" i="21"/>
  <c r="MB65" i="21"/>
  <c r="MA65" i="21"/>
  <c r="LT65" i="21"/>
  <c r="LS65" i="21"/>
  <c r="LL65" i="21"/>
  <c r="LK65" i="21"/>
  <c r="LD65" i="21"/>
  <c r="LC65" i="21"/>
  <c r="KV65" i="21"/>
  <c r="KU65" i="21"/>
  <c r="KN65" i="21"/>
  <c r="KM65" i="21"/>
  <c r="KF65" i="21"/>
  <c r="KE65" i="21"/>
  <c r="OV64" i="21"/>
  <c r="OU64" i="21"/>
  <c r="ON64" i="21"/>
  <c r="OM64" i="21"/>
  <c r="OF64" i="21"/>
  <c r="OE64" i="21"/>
  <c r="NX64" i="21"/>
  <c r="NW64" i="21"/>
  <c r="NP64" i="21"/>
  <c r="NO64" i="21"/>
  <c r="NH64" i="21"/>
  <c r="NG64" i="21"/>
  <c r="MZ64" i="21"/>
  <c r="MY64" i="21"/>
  <c r="MR64" i="21"/>
  <c r="MQ64" i="21"/>
  <c r="MJ64" i="21"/>
  <c r="MI64" i="21"/>
  <c r="MB64" i="21"/>
  <c r="MA64" i="21"/>
  <c r="LT64" i="21"/>
  <c r="LS64" i="21"/>
  <c r="LL64" i="21"/>
  <c r="LK64" i="21"/>
  <c r="LD64" i="21"/>
  <c r="LC64" i="21"/>
  <c r="KV64" i="21"/>
  <c r="KU64" i="21"/>
  <c r="KN64" i="21"/>
  <c r="KM64" i="21"/>
  <c r="KF64" i="21"/>
  <c r="KE64" i="21"/>
  <c r="OV63" i="21"/>
  <c r="OU63" i="21"/>
  <c r="ON63" i="21"/>
  <c r="OM63" i="21"/>
  <c r="OF63" i="21"/>
  <c r="OE63" i="21"/>
  <c r="NX63" i="21"/>
  <c r="NW63" i="21"/>
  <c r="NP63" i="21"/>
  <c r="NO63" i="21"/>
  <c r="NH63" i="21"/>
  <c r="NG63" i="21"/>
  <c r="MZ63" i="21"/>
  <c r="MY63" i="21"/>
  <c r="MR63" i="21"/>
  <c r="MQ63" i="21"/>
  <c r="MJ63" i="21"/>
  <c r="MI63" i="21"/>
  <c r="MB63" i="21"/>
  <c r="MA63" i="21"/>
  <c r="LT63" i="21"/>
  <c r="LS63" i="21"/>
  <c r="LL63" i="21"/>
  <c r="LK63" i="21"/>
  <c r="LD63" i="21"/>
  <c r="LC63" i="21"/>
  <c r="KV63" i="21"/>
  <c r="KU63" i="21"/>
  <c r="KN63" i="21"/>
  <c r="KM63" i="21"/>
  <c r="KF63" i="21"/>
  <c r="KE63" i="21"/>
  <c r="OV62" i="21"/>
  <c r="OU62" i="21"/>
  <c r="ON62" i="21"/>
  <c r="OM62" i="21"/>
  <c r="OF62" i="21"/>
  <c r="OE62" i="21"/>
  <c r="NX62" i="21"/>
  <c r="NW62" i="21"/>
  <c r="NP62" i="21"/>
  <c r="NO62" i="21"/>
  <c r="NH62" i="21"/>
  <c r="NG62" i="21"/>
  <c r="MZ62" i="21"/>
  <c r="MY62" i="21"/>
  <c r="MR62" i="21"/>
  <c r="MQ62" i="21"/>
  <c r="MJ62" i="21"/>
  <c r="MI62" i="21"/>
  <c r="MB62" i="21"/>
  <c r="MA62" i="21"/>
  <c r="LT62" i="21"/>
  <c r="LS62" i="21"/>
  <c r="LL62" i="21"/>
  <c r="LK62" i="21"/>
  <c r="LD62" i="21"/>
  <c r="LC62" i="21"/>
  <c r="KV62" i="21"/>
  <c r="KU62" i="21"/>
  <c r="KN62" i="21"/>
  <c r="KM62" i="21"/>
  <c r="KF62" i="21"/>
  <c r="KE62" i="21"/>
  <c r="OV61" i="21"/>
  <c r="OU61" i="21"/>
  <c r="ON61" i="21"/>
  <c r="OM61" i="21"/>
  <c r="OF61" i="21"/>
  <c r="OE61" i="21"/>
  <c r="NX61" i="21"/>
  <c r="NW61" i="21"/>
  <c r="NP61" i="21"/>
  <c r="NO61" i="21"/>
  <c r="NH61" i="21"/>
  <c r="NG61" i="21"/>
  <c r="MZ61" i="21"/>
  <c r="MY61" i="21"/>
  <c r="MR61" i="21"/>
  <c r="MQ61" i="21"/>
  <c r="MJ61" i="21"/>
  <c r="MI61" i="21"/>
  <c r="MB61" i="21"/>
  <c r="MA61" i="21"/>
  <c r="LT61" i="21"/>
  <c r="LS61" i="21"/>
  <c r="LL61" i="21"/>
  <c r="LK61" i="21"/>
  <c r="LD61" i="21"/>
  <c r="LC61" i="21"/>
  <c r="KV61" i="21"/>
  <c r="KU61" i="21"/>
  <c r="KN61" i="21"/>
  <c r="KM61" i="21"/>
  <c r="KF61" i="21"/>
  <c r="KE61" i="21"/>
  <c r="OV60" i="21"/>
  <c r="OU60" i="21"/>
  <c r="ON60" i="21"/>
  <c r="OM60" i="21"/>
  <c r="OF60" i="21"/>
  <c r="OE60" i="21"/>
  <c r="NX60" i="21"/>
  <c r="NW60" i="21"/>
  <c r="NP60" i="21"/>
  <c r="NO60" i="21"/>
  <c r="NH60" i="21"/>
  <c r="NG60" i="21"/>
  <c r="MZ60" i="21"/>
  <c r="MY60" i="21"/>
  <c r="MR60" i="21"/>
  <c r="MQ60" i="21"/>
  <c r="MJ60" i="21"/>
  <c r="MI60" i="21"/>
  <c r="MB60" i="21"/>
  <c r="MA60" i="21"/>
  <c r="LT60" i="21"/>
  <c r="LS60" i="21"/>
  <c r="LL60" i="21"/>
  <c r="LK60" i="21"/>
  <c r="LD60" i="21"/>
  <c r="LC60" i="21"/>
  <c r="KV60" i="21"/>
  <c r="KU60" i="21"/>
  <c r="KN60" i="21"/>
  <c r="KM60" i="21"/>
  <c r="KF60" i="21"/>
  <c r="KE60" i="21"/>
  <c r="OV59" i="21"/>
  <c r="OU59" i="21"/>
  <c r="ON59" i="21"/>
  <c r="OM59" i="21"/>
  <c r="OF59" i="21"/>
  <c r="OE59" i="21"/>
  <c r="NX59" i="21"/>
  <c r="NW59" i="21"/>
  <c r="NP59" i="21"/>
  <c r="NO59" i="21"/>
  <c r="NH59" i="21"/>
  <c r="NG59" i="21"/>
  <c r="MZ59" i="21"/>
  <c r="MY59" i="21"/>
  <c r="MR59" i="21"/>
  <c r="MQ59" i="21"/>
  <c r="MJ59" i="21"/>
  <c r="MI59" i="21"/>
  <c r="MB59" i="21"/>
  <c r="MA59" i="21"/>
  <c r="LT59" i="21"/>
  <c r="LS59" i="21"/>
  <c r="LL59" i="21"/>
  <c r="LK59" i="21"/>
  <c r="LD59" i="21"/>
  <c r="LC59" i="21"/>
  <c r="KV59" i="21"/>
  <c r="KU59" i="21"/>
  <c r="KN59" i="21"/>
  <c r="KM59" i="21"/>
  <c r="KF59" i="21"/>
  <c r="KE59" i="21"/>
  <c r="OV58" i="21"/>
  <c r="OU58" i="21"/>
  <c r="ON58" i="21"/>
  <c r="OM58" i="21"/>
  <c r="OF58" i="21"/>
  <c r="OE58" i="21"/>
  <c r="NX58" i="21"/>
  <c r="NW58" i="21"/>
  <c r="NP58" i="21"/>
  <c r="NO58" i="21"/>
  <c r="NH58" i="21"/>
  <c r="NG58" i="21"/>
  <c r="MZ58" i="21"/>
  <c r="MY58" i="21"/>
  <c r="MR58" i="21"/>
  <c r="MQ58" i="21"/>
  <c r="MJ58" i="21"/>
  <c r="MI58" i="21"/>
  <c r="MB58" i="21"/>
  <c r="MA58" i="21"/>
  <c r="LT58" i="21"/>
  <c r="LS58" i="21"/>
  <c r="LL58" i="21"/>
  <c r="LK58" i="21"/>
  <c r="LD58" i="21"/>
  <c r="LC58" i="21"/>
  <c r="KV58" i="21"/>
  <c r="KU58" i="21"/>
  <c r="KN58" i="21"/>
  <c r="KM58" i="21"/>
  <c r="KF58" i="21"/>
  <c r="KE58" i="21"/>
  <c r="OV57" i="21"/>
  <c r="OU57" i="21"/>
  <c r="ON57" i="21"/>
  <c r="OM57" i="21"/>
  <c r="OF57" i="21"/>
  <c r="OE57" i="21"/>
  <c r="NX57" i="21"/>
  <c r="NW57" i="21"/>
  <c r="NP57" i="21"/>
  <c r="NO57" i="21"/>
  <c r="NH57" i="21"/>
  <c r="NG57" i="21"/>
  <c r="MZ57" i="21"/>
  <c r="MY57" i="21"/>
  <c r="MR57" i="21"/>
  <c r="MQ57" i="21"/>
  <c r="MJ57" i="21"/>
  <c r="MI57" i="21"/>
  <c r="MB57" i="21"/>
  <c r="MA57" i="21"/>
  <c r="LT57" i="21"/>
  <c r="LS57" i="21"/>
  <c r="LL57" i="21"/>
  <c r="LK57" i="21"/>
  <c r="LD57" i="21"/>
  <c r="LC57" i="21"/>
  <c r="KV57" i="21"/>
  <c r="KU57" i="21"/>
  <c r="KN57" i="21"/>
  <c r="KM57" i="21"/>
  <c r="KF57" i="21"/>
  <c r="KE57" i="21"/>
  <c r="OV56" i="21"/>
  <c r="OU56" i="21"/>
  <c r="ON56" i="21"/>
  <c r="OM56" i="21"/>
  <c r="OF56" i="21"/>
  <c r="OE56" i="21"/>
  <c r="NX56" i="21"/>
  <c r="NW56" i="21"/>
  <c r="NP56" i="21"/>
  <c r="NO56" i="21"/>
  <c r="NH56" i="21"/>
  <c r="NG56" i="21"/>
  <c r="MZ56" i="21"/>
  <c r="MY56" i="21"/>
  <c r="MR56" i="21"/>
  <c r="MQ56" i="21"/>
  <c r="MJ56" i="21"/>
  <c r="MI56" i="21"/>
  <c r="MB56" i="21"/>
  <c r="MA56" i="21"/>
  <c r="LT56" i="21"/>
  <c r="LS56" i="21"/>
  <c r="LL56" i="21"/>
  <c r="LK56" i="21"/>
  <c r="LD56" i="21"/>
  <c r="LC56" i="21"/>
  <c r="KV56" i="21"/>
  <c r="KU56" i="21"/>
  <c r="KN56" i="21"/>
  <c r="KM56" i="21"/>
  <c r="KF56" i="21"/>
  <c r="KE56" i="21"/>
  <c r="OV55" i="21"/>
  <c r="OU55" i="21"/>
  <c r="ON55" i="21"/>
  <c r="OM55" i="21"/>
  <c r="OF55" i="21"/>
  <c r="OE55" i="21"/>
  <c r="NX55" i="21"/>
  <c r="NW55" i="21"/>
  <c r="NP55" i="21"/>
  <c r="NO55" i="21"/>
  <c r="NH55" i="21"/>
  <c r="NG55" i="21"/>
  <c r="MZ55" i="21"/>
  <c r="MY55" i="21"/>
  <c r="MR55" i="21"/>
  <c r="MQ55" i="21"/>
  <c r="MJ55" i="21"/>
  <c r="MI55" i="21"/>
  <c r="MB55" i="21"/>
  <c r="MA55" i="21"/>
  <c r="LT55" i="21"/>
  <c r="LS55" i="21"/>
  <c r="LL55" i="21"/>
  <c r="LK55" i="21"/>
  <c r="LD55" i="21"/>
  <c r="LC55" i="21"/>
  <c r="KV55" i="21"/>
  <c r="KU55" i="21"/>
  <c r="KN55" i="21"/>
  <c r="KM55" i="21"/>
  <c r="KF55" i="21"/>
  <c r="KE55" i="21"/>
  <c r="OV54" i="21"/>
  <c r="OU54" i="21"/>
  <c r="ON54" i="21"/>
  <c r="OM54" i="21"/>
  <c r="OF54" i="21"/>
  <c r="OE54" i="21"/>
  <c r="NX54" i="21"/>
  <c r="NW54" i="21"/>
  <c r="NP54" i="21"/>
  <c r="NO54" i="21"/>
  <c r="NH54" i="21"/>
  <c r="NG54" i="21"/>
  <c r="MZ54" i="21"/>
  <c r="MY54" i="21"/>
  <c r="MR54" i="21"/>
  <c r="MQ54" i="21"/>
  <c r="MJ54" i="21"/>
  <c r="MI54" i="21"/>
  <c r="MB54" i="21"/>
  <c r="MA54" i="21"/>
  <c r="LT54" i="21"/>
  <c r="LS54" i="21"/>
  <c r="LL54" i="21"/>
  <c r="LK54" i="21"/>
  <c r="LD54" i="21"/>
  <c r="LC54" i="21"/>
  <c r="KV54" i="21"/>
  <c r="KU54" i="21"/>
  <c r="KN54" i="21"/>
  <c r="KM54" i="21"/>
  <c r="KF54" i="21"/>
  <c r="KE54" i="21"/>
  <c r="OV53" i="21"/>
  <c r="OU53" i="21"/>
  <c r="ON53" i="21"/>
  <c r="OM53" i="21"/>
  <c r="OF53" i="21"/>
  <c r="OE53" i="21"/>
  <c r="NX53" i="21"/>
  <c r="NW53" i="21"/>
  <c r="NP53" i="21"/>
  <c r="NO53" i="21"/>
  <c r="NH53" i="21"/>
  <c r="NG53" i="21"/>
  <c r="MZ53" i="21"/>
  <c r="MY53" i="21"/>
  <c r="MR53" i="21"/>
  <c r="MQ53" i="21"/>
  <c r="MJ53" i="21"/>
  <c r="MI53" i="21"/>
  <c r="MB53" i="21"/>
  <c r="MA53" i="21"/>
  <c r="LT53" i="21"/>
  <c r="LS53" i="21"/>
  <c r="LL53" i="21"/>
  <c r="LK53" i="21"/>
  <c r="LD53" i="21"/>
  <c r="LC53" i="21"/>
  <c r="KV53" i="21"/>
  <c r="KU53" i="21"/>
  <c r="KN53" i="21"/>
  <c r="KM53" i="21"/>
  <c r="KF53" i="21"/>
  <c r="KE53" i="21"/>
  <c r="OV52" i="21"/>
  <c r="OU52" i="21"/>
  <c r="ON52" i="21"/>
  <c r="OM52" i="21"/>
  <c r="OF52" i="21"/>
  <c r="OE52" i="21"/>
  <c r="NX52" i="21"/>
  <c r="NW52" i="21"/>
  <c r="NP52" i="21"/>
  <c r="NO52" i="21"/>
  <c r="NH52" i="21"/>
  <c r="NG52" i="21"/>
  <c r="MZ52" i="21"/>
  <c r="MY52" i="21"/>
  <c r="MR52" i="21"/>
  <c r="MQ52" i="21"/>
  <c r="MJ52" i="21"/>
  <c r="MI52" i="21"/>
  <c r="MB52" i="21"/>
  <c r="MA52" i="21"/>
  <c r="LT52" i="21"/>
  <c r="LS52" i="21"/>
  <c r="LL52" i="21"/>
  <c r="LK52" i="21"/>
  <c r="LD52" i="21"/>
  <c r="LC52" i="21"/>
  <c r="KV52" i="21"/>
  <c r="KU52" i="21"/>
  <c r="KN52" i="21"/>
  <c r="KM52" i="21"/>
  <c r="KF52" i="21"/>
  <c r="KE52" i="21"/>
  <c r="OV51" i="21"/>
  <c r="OU51" i="21"/>
  <c r="ON51" i="21"/>
  <c r="OM51" i="21"/>
  <c r="OF51" i="21"/>
  <c r="OE51" i="21"/>
  <c r="NX51" i="21"/>
  <c r="NW51" i="21"/>
  <c r="NP51" i="21"/>
  <c r="NO51" i="21"/>
  <c r="NH51" i="21"/>
  <c r="NG51" i="21"/>
  <c r="MZ51" i="21"/>
  <c r="MY51" i="21"/>
  <c r="MR51" i="21"/>
  <c r="MQ51" i="21"/>
  <c r="MJ51" i="21"/>
  <c r="MI51" i="21"/>
  <c r="MB51" i="21"/>
  <c r="MA51" i="21"/>
  <c r="LT51" i="21"/>
  <c r="LS51" i="21"/>
  <c r="LL51" i="21"/>
  <c r="LK51" i="21"/>
  <c r="LD51" i="21"/>
  <c r="LC51" i="21"/>
  <c r="KV51" i="21"/>
  <c r="KU51" i="21"/>
  <c r="KN51" i="21"/>
  <c r="KM51" i="21"/>
  <c r="KF51" i="21"/>
  <c r="KE51" i="21"/>
  <c r="OV50" i="21"/>
  <c r="OU50" i="21"/>
  <c r="ON50" i="21"/>
  <c r="OM50" i="21"/>
  <c r="OF50" i="21"/>
  <c r="OE50" i="21"/>
  <c r="NX50" i="21"/>
  <c r="NW50" i="21"/>
  <c r="NP50" i="21"/>
  <c r="NO50" i="21"/>
  <c r="NH50" i="21"/>
  <c r="NG50" i="21"/>
  <c r="MZ50" i="21"/>
  <c r="MY50" i="21"/>
  <c r="MR50" i="21"/>
  <c r="MQ50" i="21"/>
  <c r="MJ50" i="21"/>
  <c r="MI50" i="21"/>
  <c r="MB50" i="21"/>
  <c r="MA50" i="21"/>
  <c r="LT50" i="21"/>
  <c r="LS50" i="21"/>
  <c r="LL50" i="21"/>
  <c r="LK50" i="21"/>
  <c r="LD50" i="21"/>
  <c r="LC50" i="21"/>
  <c r="KV50" i="21"/>
  <c r="KU50" i="21"/>
  <c r="KN50" i="21"/>
  <c r="KM50" i="21"/>
  <c r="KF50" i="21"/>
  <c r="KE50" i="21"/>
  <c r="OV49" i="21"/>
  <c r="OU49" i="21"/>
  <c r="ON49" i="21"/>
  <c r="OM49" i="21"/>
  <c r="OF49" i="21"/>
  <c r="OE49" i="21"/>
  <c r="NX49" i="21"/>
  <c r="NW49" i="21"/>
  <c r="NP49" i="21"/>
  <c r="NO49" i="21"/>
  <c r="NH49" i="21"/>
  <c r="NG49" i="21"/>
  <c r="MZ49" i="21"/>
  <c r="MY49" i="21"/>
  <c r="MR49" i="21"/>
  <c r="MQ49" i="21"/>
  <c r="MJ49" i="21"/>
  <c r="MI49" i="21"/>
  <c r="MB49" i="21"/>
  <c r="MA49" i="21"/>
  <c r="LT49" i="21"/>
  <c r="LS49" i="21"/>
  <c r="LL49" i="21"/>
  <c r="LK49" i="21"/>
  <c r="LD49" i="21"/>
  <c r="LC49" i="21"/>
  <c r="KV49" i="21"/>
  <c r="KU49" i="21"/>
  <c r="KN49" i="21"/>
  <c r="KM49" i="21"/>
  <c r="KF49" i="21"/>
  <c r="KE49" i="21"/>
  <c r="OV48" i="21"/>
  <c r="OU48" i="21"/>
  <c r="ON48" i="21"/>
  <c r="OM48" i="21"/>
  <c r="OF48" i="21"/>
  <c r="OE48" i="21"/>
  <c r="NX48" i="21"/>
  <c r="NW48" i="21"/>
  <c r="NP48" i="21"/>
  <c r="NO48" i="21"/>
  <c r="NH48" i="21"/>
  <c r="NG48" i="21"/>
  <c r="MZ48" i="21"/>
  <c r="MY48" i="21"/>
  <c r="MR48" i="21"/>
  <c r="MQ48" i="21"/>
  <c r="MJ48" i="21"/>
  <c r="MI48" i="21"/>
  <c r="MB48" i="21"/>
  <c r="MA48" i="21"/>
  <c r="LT48" i="21"/>
  <c r="LS48" i="21"/>
  <c r="LL48" i="21"/>
  <c r="LK48" i="21"/>
  <c r="LD48" i="21"/>
  <c r="LC48" i="21"/>
  <c r="KV48" i="21"/>
  <c r="KU48" i="21"/>
  <c r="KN48" i="21"/>
  <c r="KM48" i="21"/>
  <c r="KF48" i="21"/>
  <c r="KE48" i="21"/>
  <c r="OV47" i="21"/>
  <c r="OU47" i="21"/>
  <c r="ON47" i="21"/>
  <c r="OM47" i="21"/>
  <c r="OF47" i="21"/>
  <c r="OE47" i="21"/>
  <c r="NX47" i="21"/>
  <c r="NW47" i="21"/>
  <c r="NP47" i="21"/>
  <c r="NO47" i="21"/>
  <c r="NH47" i="21"/>
  <c r="NG47" i="21"/>
  <c r="MZ47" i="21"/>
  <c r="MY47" i="21"/>
  <c r="MR47" i="21"/>
  <c r="MQ47" i="21"/>
  <c r="MJ47" i="21"/>
  <c r="MI47" i="21"/>
  <c r="MB47" i="21"/>
  <c r="MA47" i="21"/>
  <c r="LT47" i="21"/>
  <c r="LS47" i="21"/>
  <c r="LL47" i="21"/>
  <c r="LK47" i="21"/>
  <c r="LD47" i="21"/>
  <c r="LC47" i="21"/>
  <c r="KV47" i="21"/>
  <c r="KU47" i="21"/>
  <c r="KN47" i="21"/>
  <c r="KM47" i="21"/>
  <c r="KF47" i="21"/>
  <c r="KE47" i="21"/>
  <c r="OV46" i="21"/>
  <c r="OU46" i="21"/>
  <c r="ON46" i="21"/>
  <c r="OM46" i="21"/>
  <c r="OF46" i="21"/>
  <c r="OE46" i="21"/>
  <c r="NX46" i="21"/>
  <c r="NW46" i="21"/>
  <c r="NP46" i="21"/>
  <c r="NO46" i="21"/>
  <c r="NH46" i="21"/>
  <c r="NG46" i="21"/>
  <c r="MZ46" i="21"/>
  <c r="MY46" i="21"/>
  <c r="MR46" i="21"/>
  <c r="MQ46" i="21"/>
  <c r="MJ46" i="21"/>
  <c r="MI46" i="21"/>
  <c r="MB46" i="21"/>
  <c r="MA46" i="21"/>
  <c r="LT46" i="21"/>
  <c r="LS46" i="21"/>
  <c r="LL46" i="21"/>
  <c r="LK46" i="21"/>
  <c r="LD46" i="21"/>
  <c r="LC46" i="21"/>
  <c r="KV46" i="21"/>
  <c r="KU46" i="21"/>
  <c r="KN46" i="21"/>
  <c r="KM46" i="21"/>
  <c r="KF46" i="21"/>
  <c r="KE46" i="21"/>
  <c r="OV45" i="21"/>
  <c r="OU45" i="21"/>
  <c r="ON45" i="21"/>
  <c r="OM45" i="21"/>
  <c r="OF45" i="21"/>
  <c r="OE45" i="21"/>
  <c r="NX45" i="21"/>
  <c r="NW45" i="21"/>
  <c r="NP45" i="21"/>
  <c r="NO45" i="21"/>
  <c r="NH45" i="21"/>
  <c r="NG45" i="21"/>
  <c r="MZ45" i="21"/>
  <c r="MY45" i="21"/>
  <c r="MR45" i="21"/>
  <c r="MQ45" i="21"/>
  <c r="MJ45" i="21"/>
  <c r="MI45" i="21"/>
  <c r="MB45" i="21"/>
  <c r="MA45" i="21"/>
  <c r="LT45" i="21"/>
  <c r="LS45" i="21"/>
  <c r="LL45" i="21"/>
  <c r="LK45" i="21"/>
  <c r="LD45" i="21"/>
  <c r="LC45" i="21"/>
  <c r="KV45" i="21"/>
  <c r="KU45" i="21"/>
  <c r="KN45" i="21"/>
  <c r="KM45" i="21"/>
  <c r="KF45" i="21"/>
  <c r="KE45" i="21"/>
  <c r="OV44" i="21"/>
  <c r="OU44" i="21"/>
  <c r="ON44" i="21"/>
  <c r="OM44" i="21"/>
  <c r="OF44" i="21"/>
  <c r="OE44" i="21"/>
  <c r="NX44" i="21"/>
  <c r="NW44" i="21"/>
  <c r="NP44" i="21"/>
  <c r="NO44" i="21"/>
  <c r="NH44" i="21"/>
  <c r="NG44" i="21"/>
  <c r="MZ44" i="21"/>
  <c r="MY44" i="21"/>
  <c r="MR44" i="21"/>
  <c r="MQ44" i="21"/>
  <c r="MJ44" i="21"/>
  <c r="MI44" i="21"/>
  <c r="MB44" i="21"/>
  <c r="MA44" i="21"/>
  <c r="LT44" i="21"/>
  <c r="LS44" i="21"/>
  <c r="LL44" i="21"/>
  <c r="LK44" i="21"/>
  <c r="LD44" i="21"/>
  <c r="LC44" i="21"/>
  <c r="KV44" i="21"/>
  <c r="KU44" i="21"/>
  <c r="KN44" i="21"/>
  <c r="KM44" i="21"/>
  <c r="KF44" i="21"/>
  <c r="KE44" i="21"/>
  <c r="OV43" i="21"/>
  <c r="OU43" i="21"/>
  <c r="ON43" i="21"/>
  <c r="OM43" i="21"/>
  <c r="OF43" i="21"/>
  <c r="OE43" i="21"/>
  <c r="NX43" i="21"/>
  <c r="NW43" i="21"/>
  <c r="NP43" i="21"/>
  <c r="NO43" i="21"/>
  <c r="NH43" i="21"/>
  <c r="NG43" i="21"/>
  <c r="MZ43" i="21"/>
  <c r="MY43" i="21"/>
  <c r="MR43" i="21"/>
  <c r="MQ43" i="21"/>
  <c r="MJ43" i="21"/>
  <c r="MI43" i="21"/>
  <c r="MB43" i="21"/>
  <c r="MA43" i="21"/>
  <c r="LT43" i="21"/>
  <c r="LS43" i="21"/>
  <c r="LL43" i="21"/>
  <c r="LK43" i="21"/>
  <c r="LD43" i="21"/>
  <c r="LC43" i="21"/>
  <c r="KV43" i="21"/>
  <c r="KU43" i="21"/>
  <c r="KN43" i="21"/>
  <c r="KM43" i="21"/>
  <c r="KF43" i="21"/>
  <c r="KE43" i="21"/>
  <c r="OV42" i="21"/>
  <c r="OU42" i="21"/>
  <c r="ON42" i="21"/>
  <c r="OM42" i="21"/>
  <c r="OF42" i="21"/>
  <c r="OE42" i="21"/>
  <c r="NX42" i="21"/>
  <c r="NW42" i="21"/>
  <c r="NP42" i="21"/>
  <c r="NO42" i="21"/>
  <c r="NH42" i="21"/>
  <c r="NG42" i="21"/>
  <c r="MZ42" i="21"/>
  <c r="MY42" i="21"/>
  <c r="MR42" i="21"/>
  <c r="MQ42" i="21"/>
  <c r="MJ42" i="21"/>
  <c r="MI42" i="21"/>
  <c r="MB42" i="21"/>
  <c r="MA42" i="21"/>
  <c r="LT42" i="21"/>
  <c r="LS42" i="21"/>
  <c r="LL42" i="21"/>
  <c r="LK42" i="21"/>
  <c r="LD42" i="21"/>
  <c r="LC42" i="21"/>
  <c r="KV42" i="21"/>
  <c r="KU42" i="21"/>
  <c r="KN42" i="21"/>
  <c r="KM42" i="21"/>
  <c r="KF42" i="21"/>
  <c r="KE42" i="21"/>
  <c r="OV41" i="21"/>
  <c r="OU41" i="21"/>
  <c r="ON41" i="21"/>
  <c r="OM41" i="21"/>
  <c r="OF41" i="21"/>
  <c r="OE41" i="21"/>
  <c r="NX41" i="21"/>
  <c r="NW41" i="21"/>
  <c r="NP41" i="21"/>
  <c r="NO41" i="21"/>
  <c r="NH41" i="21"/>
  <c r="NG41" i="21"/>
  <c r="MZ41" i="21"/>
  <c r="MY41" i="21"/>
  <c r="MR41" i="21"/>
  <c r="MQ41" i="21"/>
  <c r="MJ41" i="21"/>
  <c r="MI41" i="21"/>
  <c r="MB41" i="21"/>
  <c r="MA41" i="21"/>
  <c r="LT41" i="21"/>
  <c r="LS41" i="21"/>
  <c r="LL41" i="21"/>
  <c r="LK41" i="21"/>
  <c r="LD41" i="21"/>
  <c r="LC41" i="21"/>
  <c r="KV41" i="21"/>
  <c r="KU41" i="21"/>
  <c r="KN41" i="21"/>
  <c r="KM41" i="21"/>
  <c r="KF41" i="21"/>
  <c r="KE41" i="21"/>
  <c r="OV40" i="21"/>
  <c r="OU40" i="21"/>
  <c r="ON40" i="21"/>
  <c r="OM40" i="21"/>
  <c r="OF40" i="21"/>
  <c r="OE40" i="21"/>
  <c r="NX40" i="21"/>
  <c r="NW40" i="21"/>
  <c r="NP40" i="21"/>
  <c r="NO40" i="21"/>
  <c r="NH40" i="21"/>
  <c r="NG40" i="21"/>
  <c r="MZ40" i="21"/>
  <c r="MY40" i="21"/>
  <c r="MR40" i="21"/>
  <c r="MQ40" i="21"/>
  <c r="MJ40" i="21"/>
  <c r="MI40" i="21"/>
  <c r="MB40" i="21"/>
  <c r="MA40" i="21"/>
  <c r="LT40" i="21"/>
  <c r="LS40" i="21"/>
  <c r="LL40" i="21"/>
  <c r="LK40" i="21"/>
  <c r="LD40" i="21"/>
  <c r="LC40" i="21"/>
  <c r="KV40" i="21"/>
  <c r="KU40" i="21"/>
  <c r="KN40" i="21"/>
  <c r="KM40" i="21"/>
  <c r="KF40" i="21"/>
  <c r="KE40" i="21"/>
  <c r="OV39" i="21"/>
  <c r="OU39" i="21"/>
  <c r="ON39" i="21"/>
  <c r="OM39" i="21"/>
  <c r="OF39" i="21"/>
  <c r="OE39" i="21"/>
  <c r="NX39" i="21"/>
  <c r="NW39" i="21"/>
  <c r="NP39" i="21"/>
  <c r="NO39" i="21"/>
  <c r="NH39" i="21"/>
  <c r="NG39" i="21"/>
  <c r="MZ39" i="21"/>
  <c r="MY39" i="21"/>
  <c r="MR39" i="21"/>
  <c r="MQ39" i="21"/>
  <c r="MJ39" i="21"/>
  <c r="MI39" i="21"/>
  <c r="MB39" i="21"/>
  <c r="MA39" i="21"/>
  <c r="LT39" i="21"/>
  <c r="LS39" i="21"/>
  <c r="LL39" i="21"/>
  <c r="LK39" i="21"/>
  <c r="LD39" i="21"/>
  <c r="LC39" i="21"/>
  <c r="KV39" i="21"/>
  <c r="KU39" i="21"/>
  <c r="KN39" i="21"/>
  <c r="KM39" i="21"/>
  <c r="KF39" i="21"/>
  <c r="KE39" i="21"/>
  <c r="OV38" i="21"/>
  <c r="OU38" i="21"/>
  <c r="ON38" i="21"/>
  <c r="OM38" i="21"/>
  <c r="OF38" i="21"/>
  <c r="OE38" i="21"/>
  <c r="NX38" i="21"/>
  <c r="NW38" i="21"/>
  <c r="NP38" i="21"/>
  <c r="NO38" i="21"/>
  <c r="NH38" i="21"/>
  <c r="NG38" i="21"/>
  <c r="MZ38" i="21"/>
  <c r="MY38" i="21"/>
  <c r="MR38" i="21"/>
  <c r="MQ38" i="21"/>
  <c r="MJ38" i="21"/>
  <c r="MI38" i="21"/>
  <c r="MB38" i="21"/>
  <c r="MA38" i="21"/>
  <c r="LT38" i="21"/>
  <c r="LS38" i="21"/>
  <c r="LL38" i="21"/>
  <c r="LK38" i="21"/>
  <c r="LD38" i="21"/>
  <c r="LC38" i="21"/>
  <c r="KV38" i="21"/>
  <c r="KU38" i="21"/>
  <c r="KN38" i="21"/>
  <c r="KM38" i="21"/>
  <c r="KF38" i="21"/>
  <c r="KE38" i="21"/>
  <c r="OV37" i="21"/>
  <c r="OU37" i="21"/>
  <c r="ON37" i="21"/>
  <c r="OM37" i="21"/>
  <c r="OF37" i="21"/>
  <c r="OE37" i="21"/>
  <c r="NX37" i="21"/>
  <c r="NW37" i="21"/>
  <c r="NP37" i="21"/>
  <c r="NO37" i="21"/>
  <c r="NH37" i="21"/>
  <c r="NG37" i="21"/>
  <c r="MZ37" i="21"/>
  <c r="MY37" i="21"/>
  <c r="MR37" i="21"/>
  <c r="MQ37" i="21"/>
  <c r="MJ37" i="21"/>
  <c r="MI37" i="21"/>
  <c r="MB37" i="21"/>
  <c r="MA37" i="21"/>
  <c r="LT37" i="21"/>
  <c r="LS37" i="21"/>
  <c r="LL37" i="21"/>
  <c r="LK37" i="21"/>
  <c r="LD37" i="21"/>
  <c r="LC37" i="21"/>
  <c r="KV37" i="21"/>
  <c r="KU37" i="21"/>
  <c r="KN37" i="21"/>
  <c r="KM37" i="21"/>
  <c r="KF37" i="21"/>
  <c r="KE37" i="21"/>
  <c r="OV36" i="21"/>
  <c r="OU36" i="21"/>
  <c r="ON36" i="21"/>
  <c r="OM36" i="21"/>
  <c r="OF36" i="21"/>
  <c r="OE36" i="21"/>
  <c r="NX36" i="21"/>
  <c r="NW36" i="21"/>
  <c r="NP36" i="21"/>
  <c r="NO36" i="21"/>
  <c r="NH36" i="21"/>
  <c r="NG36" i="21"/>
  <c r="MZ36" i="21"/>
  <c r="MY36" i="21"/>
  <c r="MR36" i="21"/>
  <c r="MQ36" i="21"/>
  <c r="MJ36" i="21"/>
  <c r="MI36" i="21"/>
  <c r="MB36" i="21"/>
  <c r="MA36" i="21"/>
  <c r="LT36" i="21"/>
  <c r="LS36" i="21"/>
  <c r="LL36" i="21"/>
  <c r="LK36" i="21"/>
  <c r="LD36" i="21"/>
  <c r="LC36" i="21"/>
  <c r="KV36" i="21"/>
  <c r="KU36" i="21"/>
  <c r="KN36" i="21"/>
  <c r="KM36" i="21"/>
  <c r="KF36" i="21"/>
  <c r="KE36" i="21"/>
  <c r="OV35" i="21"/>
  <c r="OU35" i="21"/>
  <c r="ON35" i="21"/>
  <c r="OM35" i="21"/>
  <c r="OF35" i="21"/>
  <c r="OE35" i="21"/>
  <c r="NX35" i="21"/>
  <c r="NW35" i="21"/>
  <c r="NP35" i="21"/>
  <c r="NO35" i="21"/>
  <c r="NH35" i="21"/>
  <c r="NG35" i="21"/>
  <c r="MZ35" i="21"/>
  <c r="MY35" i="21"/>
  <c r="MR35" i="21"/>
  <c r="MQ35" i="21"/>
  <c r="MJ35" i="21"/>
  <c r="MI35" i="21"/>
  <c r="MB35" i="21"/>
  <c r="MA35" i="21"/>
  <c r="LT35" i="21"/>
  <c r="LS35" i="21"/>
  <c r="LL35" i="21"/>
  <c r="LK35" i="21"/>
  <c r="LD35" i="21"/>
  <c r="LC35" i="21"/>
  <c r="KV35" i="21"/>
  <c r="KU35" i="21"/>
  <c r="KN35" i="21"/>
  <c r="KM35" i="21"/>
  <c r="KF35" i="21"/>
  <c r="KE35" i="21"/>
  <c r="OV34" i="21"/>
  <c r="OU34" i="21"/>
  <c r="ON34" i="21"/>
  <c r="OM34" i="21"/>
  <c r="OF34" i="21"/>
  <c r="OE34" i="21"/>
  <c r="NX34" i="21"/>
  <c r="NW34" i="21"/>
  <c r="NP34" i="21"/>
  <c r="NO34" i="21"/>
  <c r="NH34" i="21"/>
  <c r="NG34" i="21"/>
  <c r="MZ34" i="21"/>
  <c r="MY34" i="21"/>
  <c r="MR34" i="21"/>
  <c r="MQ34" i="21"/>
  <c r="MJ34" i="21"/>
  <c r="MI34" i="21"/>
  <c r="MB34" i="21"/>
  <c r="MA34" i="21"/>
  <c r="LT34" i="21"/>
  <c r="LS34" i="21"/>
  <c r="LL34" i="21"/>
  <c r="LK34" i="21"/>
  <c r="LD34" i="21"/>
  <c r="LC34" i="21"/>
  <c r="KV34" i="21"/>
  <c r="KU34" i="21"/>
  <c r="KN34" i="21"/>
  <c r="KM34" i="21"/>
  <c r="KF34" i="21"/>
  <c r="KE34" i="21"/>
  <c r="OV33" i="21"/>
  <c r="OU33" i="21"/>
  <c r="ON33" i="21"/>
  <c r="OM33" i="21"/>
  <c r="OF33" i="21"/>
  <c r="OE33" i="21"/>
  <c r="NX33" i="21"/>
  <c r="NW33" i="21"/>
  <c r="NP33" i="21"/>
  <c r="NO33" i="21"/>
  <c r="NH33" i="21"/>
  <c r="NG33" i="21"/>
  <c r="MZ33" i="21"/>
  <c r="MY33" i="21"/>
  <c r="MR33" i="21"/>
  <c r="MQ33" i="21"/>
  <c r="MJ33" i="21"/>
  <c r="MI33" i="21"/>
  <c r="MB33" i="21"/>
  <c r="MA33" i="21"/>
  <c r="LT33" i="21"/>
  <c r="LS33" i="21"/>
  <c r="LL33" i="21"/>
  <c r="LK33" i="21"/>
  <c r="LD33" i="21"/>
  <c r="LC33" i="21"/>
  <c r="KV33" i="21"/>
  <c r="KU33" i="21"/>
  <c r="KN33" i="21"/>
  <c r="KM33" i="21"/>
  <c r="KF33" i="21"/>
  <c r="KE33" i="21"/>
  <c r="OV32" i="21"/>
  <c r="OU32" i="21"/>
  <c r="ON32" i="21"/>
  <c r="OM32" i="21"/>
  <c r="OF32" i="21"/>
  <c r="OE32" i="21"/>
  <c r="NX32" i="21"/>
  <c r="NW32" i="21"/>
  <c r="NP32" i="21"/>
  <c r="NO32" i="21"/>
  <c r="NH32" i="21"/>
  <c r="NG32" i="21"/>
  <c r="MZ32" i="21"/>
  <c r="MY32" i="21"/>
  <c r="MR32" i="21"/>
  <c r="MQ32" i="21"/>
  <c r="MJ32" i="21"/>
  <c r="MI32" i="21"/>
  <c r="MB32" i="21"/>
  <c r="MA32" i="21"/>
  <c r="LT32" i="21"/>
  <c r="LS32" i="21"/>
  <c r="LL32" i="21"/>
  <c r="LK32" i="21"/>
  <c r="LD32" i="21"/>
  <c r="LC32" i="21"/>
  <c r="KV32" i="21"/>
  <c r="KU32" i="21"/>
  <c r="KN32" i="21"/>
  <c r="KM32" i="21"/>
  <c r="KF32" i="21"/>
  <c r="KE32" i="21"/>
  <c r="OV31" i="21"/>
  <c r="OU31" i="21"/>
  <c r="ON31" i="21"/>
  <c r="OM31" i="21"/>
  <c r="OF31" i="21"/>
  <c r="OE31" i="21"/>
  <c r="NX31" i="21"/>
  <c r="NW31" i="21"/>
  <c r="NP31" i="21"/>
  <c r="NO31" i="21"/>
  <c r="NH31" i="21"/>
  <c r="NG31" i="21"/>
  <c r="MZ31" i="21"/>
  <c r="MY31" i="21"/>
  <c r="MR31" i="21"/>
  <c r="MQ31" i="21"/>
  <c r="MJ31" i="21"/>
  <c r="MI31" i="21"/>
  <c r="MB31" i="21"/>
  <c r="MA31" i="21"/>
  <c r="LT31" i="21"/>
  <c r="LS31" i="21"/>
  <c r="LL31" i="21"/>
  <c r="LK31" i="21"/>
  <c r="LD31" i="21"/>
  <c r="LC31" i="21"/>
  <c r="KV31" i="21"/>
  <c r="KU31" i="21"/>
  <c r="KN31" i="21"/>
  <c r="KM31" i="21"/>
  <c r="KF31" i="21"/>
  <c r="KE31" i="21"/>
  <c r="OV30" i="21"/>
  <c r="OU30" i="21"/>
  <c r="ON30" i="21"/>
  <c r="OM30" i="21"/>
  <c r="OF30" i="21"/>
  <c r="OE30" i="21"/>
  <c r="NX30" i="21"/>
  <c r="NW30" i="21"/>
  <c r="NP30" i="21"/>
  <c r="NO30" i="21"/>
  <c r="NH30" i="21"/>
  <c r="NG30" i="21"/>
  <c r="MZ30" i="21"/>
  <c r="MY30" i="21"/>
  <c r="MR30" i="21"/>
  <c r="MQ30" i="21"/>
  <c r="MJ30" i="21"/>
  <c r="MI30" i="21"/>
  <c r="MB30" i="21"/>
  <c r="MA30" i="21"/>
  <c r="LT30" i="21"/>
  <c r="LS30" i="21"/>
  <c r="LL30" i="21"/>
  <c r="LK30" i="21"/>
  <c r="LD30" i="21"/>
  <c r="LC30" i="21"/>
  <c r="KV30" i="21"/>
  <c r="KU30" i="21"/>
  <c r="KN30" i="21"/>
  <c r="KM30" i="21"/>
  <c r="KF30" i="21"/>
  <c r="KE30" i="21"/>
  <c r="OV29" i="21"/>
  <c r="OU29" i="21"/>
  <c r="ON29" i="21"/>
  <c r="OM29" i="21"/>
  <c r="OF29" i="21"/>
  <c r="OE29" i="21"/>
  <c r="NX29" i="21"/>
  <c r="NW29" i="21"/>
  <c r="NP29" i="21"/>
  <c r="NO29" i="21"/>
  <c r="NH29" i="21"/>
  <c r="NG29" i="21"/>
  <c r="MZ29" i="21"/>
  <c r="MY29" i="21"/>
  <c r="MR29" i="21"/>
  <c r="MQ29" i="21"/>
  <c r="MJ29" i="21"/>
  <c r="MI29" i="21"/>
  <c r="MB29" i="21"/>
  <c r="MA29" i="21"/>
  <c r="LT29" i="21"/>
  <c r="LS29" i="21"/>
  <c r="LL29" i="21"/>
  <c r="LK29" i="21"/>
  <c r="LD29" i="21"/>
  <c r="LC29" i="21"/>
  <c r="KV29" i="21"/>
  <c r="KU29" i="21"/>
  <c r="KN29" i="21"/>
  <c r="KM29" i="21"/>
  <c r="KF29" i="21"/>
  <c r="KE29" i="21"/>
  <c r="OV28" i="21"/>
  <c r="OU28" i="21"/>
  <c r="ON28" i="21"/>
  <c r="OM28" i="21"/>
  <c r="OF28" i="21"/>
  <c r="OE28" i="21"/>
  <c r="NX28" i="21"/>
  <c r="NW28" i="21"/>
  <c r="NP28" i="21"/>
  <c r="NO28" i="21"/>
  <c r="NH28" i="21"/>
  <c r="NG28" i="21"/>
  <c r="MZ28" i="21"/>
  <c r="MY28" i="21"/>
  <c r="MR28" i="21"/>
  <c r="MQ28" i="21"/>
  <c r="MJ28" i="21"/>
  <c r="MI28" i="21"/>
  <c r="MB28" i="21"/>
  <c r="MA28" i="21"/>
  <c r="LT28" i="21"/>
  <c r="LS28" i="21"/>
  <c r="LL28" i="21"/>
  <c r="LK28" i="21"/>
  <c r="LD28" i="21"/>
  <c r="LC28" i="21"/>
  <c r="KV28" i="21"/>
  <c r="KU28" i="21"/>
  <c r="KN28" i="21"/>
  <c r="KM28" i="21"/>
  <c r="KF28" i="21"/>
  <c r="KE28" i="21"/>
  <c r="OV27" i="21"/>
  <c r="OU27" i="21"/>
  <c r="ON27" i="21"/>
  <c r="OM27" i="21"/>
  <c r="OF27" i="21"/>
  <c r="OE27" i="21"/>
  <c r="NX27" i="21"/>
  <c r="NW27" i="21"/>
  <c r="NP27" i="21"/>
  <c r="NO27" i="21"/>
  <c r="NH27" i="21"/>
  <c r="NG27" i="21"/>
  <c r="MZ27" i="21"/>
  <c r="MY27" i="21"/>
  <c r="MR27" i="21"/>
  <c r="MQ27" i="21"/>
  <c r="MJ27" i="21"/>
  <c r="MI27" i="21"/>
  <c r="MB27" i="21"/>
  <c r="MA27" i="21"/>
  <c r="LT27" i="21"/>
  <c r="LS27" i="21"/>
  <c r="LL27" i="21"/>
  <c r="LK27" i="21"/>
  <c r="LD27" i="21"/>
  <c r="LC27" i="21"/>
  <c r="KV27" i="21"/>
  <c r="KU27" i="21"/>
  <c r="KN27" i="21"/>
  <c r="KM27" i="21"/>
  <c r="KF27" i="21"/>
  <c r="KE27" i="21"/>
  <c r="OV26" i="21"/>
  <c r="OU26" i="21"/>
  <c r="ON26" i="21"/>
  <c r="OM26" i="21"/>
  <c r="OF26" i="21"/>
  <c r="OE26" i="21"/>
  <c r="NX26" i="21"/>
  <c r="NW26" i="21"/>
  <c r="NP26" i="21"/>
  <c r="NO26" i="21"/>
  <c r="NH26" i="21"/>
  <c r="NG26" i="21"/>
  <c r="MZ26" i="21"/>
  <c r="MY26" i="21"/>
  <c r="MR26" i="21"/>
  <c r="MQ26" i="21"/>
  <c r="MJ26" i="21"/>
  <c r="MI26" i="21"/>
  <c r="MB26" i="21"/>
  <c r="MA26" i="21"/>
  <c r="LT26" i="21"/>
  <c r="LS26" i="21"/>
  <c r="LL26" i="21"/>
  <c r="LK26" i="21"/>
  <c r="LD26" i="21"/>
  <c r="LC26" i="21"/>
  <c r="KV26" i="21"/>
  <c r="KU26" i="21"/>
  <c r="KN26" i="21"/>
  <c r="KM26" i="21"/>
  <c r="KF26" i="21"/>
  <c r="KE26" i="21"/>
  <c r="OV25" i="21"/>
  <c r="OU25" i="21"/>
  <c r="ON25" i="21"/>
  <c r="OM25" i="21"/>
  <c r="OF25" i="21"/>
  <c r="OE25" i="21"/>
  <c r="NX25" i="21"/>
  <c r="NW25" i="21"/>
  <c r="NP25" i="21"/>
  <c r="NO25" i="21"/>
  <c r="NH25" i="21"/>
  <c r="NG25" i="21"/>
  <c r="MZ25" i="21"/>
  <c r="MY25" i="21"/>
  <c r="MR25" i="21"/>
  <c r="MQ25" i="21"/>
  <c r="MJ25" i="21"/>
  <c r="MI25" i="21"/>
  <c r="MB25" i="21"/>
  <c r="MA25" i="21"/>
  <c r="LT25" i="21"/>
  <c r="LS25" i="21"/>
  <c r="LL25" i="21"/>
  <c r="LK25" i="21"/>
  <c r="LD25" i="21"/>
  <c r="LC25" i="21"/>
  <c r="KV25" i="21"/>
  <c r="KU25" i="21"/>
  <c r="KN25" i="21"/>
  <c r="KM25" i="21"/>
  <c r="KF25" i="21"/>
  <c r="KE25" i="21"/>
  <c r="OV24" i="21"/>
  <c r="OU24" i="21"/>
  <c r="ON24" i="21"/>
  <c r="OM24" i="21"/>
  <c r="OF24" i="21"/>
  <c r="OE24" i="21"/>
  <c r="NX24" i="21"/>
  <c r="NW24" i="21"/>
  <c r="NP24" i="21"/>
  <c r="NO24" i="21"/>
  <c r="NH24" i="21"/>
  <c r="NG24" i="21"/>
  <c r="MZ24" i="21"/>
  <c r="MY24" i="21"/>
  <c r="MR24" i="21"/>
  <c r="MQ24" i="21"/>
  <c r="MJ24" i="21"/>
  <c r="MI24" i="21"/>
  <c r="MB24" i="21"/>
  <c r="MA24" i="21"/>
  <c r="LT24" i="21"/>
  <c r="LS24" i="21"/>
  <c r="LL24" i="21"/>
  <c r="LK24" i="21"/>
  <c r="LD24" i="21"/>
  <c r="LC24" i="21"/>
  <c r="KV24" i="21"/>
  <c r="KU24" i="21"/>
  <c r="KN24" i="21"/>
  <c r="KM24" i="21"/>
  <c r="KF24" i="21"/>
  <c r="KE24" i="21"/>
  <c r="OV23" i="21"/>
  <c r="OU23" i="21"/>
  <c r="ON23" i="21"/>
  <c r="OM23" i="21"/>
  <c r="OF23" i="21"/>
  <c r="OE23" i="21"/>
  <c r="NX23" i="21"/>
  <c r="NW23" i="21"/>
  <c r="NP23" i="21"/>
  <c r="NO23" i="21"/>
  <c r="NH23" i="21"/>
  <c r="NG23" i="21"/>
  <c r="MZ23" i="21"/>
  <c r="MY23" i="21"/>
  <c r="MR23" i="21"/>
  <c r="MQ23" i="21"/>
  <c r="MJ23" i="21"/>
  <c r="MI23" i="21"/>
  <c r="MB23" i="21"/>
  <c r="MA23" i="21"/>
  <c r="LT23" i="21"/>
  <c r="LS23" i="21"/>
  <c r="LL23" i="21"/>
  <c r="LK23" i="21"/>
  <c r="LD23" i="21"/>
  <c r="LC23" i="21"/>
  <c r="KV23" i="21"/>
  <c r="KU23" i="21"/>
  <c r="KN23" i="21"/>
  <c r="KM23" i="21"/>
  <c r="KF23" i="21"/>
  <c r="KE23" i="21"/>
  <c r="OV22" i="21"/>
  <c r="OU22" i="21"/>
  <c r="ON22" i="21"/>
  <c r="OM22" i="21"/>
  <c r="OF22" i="21"/>
  <c r="OE22" i="21"/>
  <c r="NX22" i="21"/>
  <c r="NW22" i="21"/>
  <c r="NP22" i="21"/>
  <c r="NO22" i="21"/>
  <c r="NH22" i="21"/>
  <c r="NG22" i="21"/>
  <c r="MZ22" i="21"/>
  <c r="MY22" i="21"/>
  <c r="MR22" i="21"/>
  <c r="MQ22" i="21"/>
  <c r="MJ22" i="21"/>
  <c r="MI22" i="21"/>
  <c r="MB22" i="21"/>
  <c r="MA22" i="21"/>
  <c r="LT22" i="21"/>
  <c r="LS22" i="21"/>
  <c r="LL22" i="21"/>
  <c r="LK22" i="21"/>
  <c r="LD22" i="21"/>
  <c r="LC22" i="21"/>
  <c r="KV22" i="21"/>
  <c r="KU22" i="21"/>
  <c r="KN22" i="21"/>
  <c r="KM22" i="21"/>
  <c r="KF22" i="21"/>
  <c r="KE22" i="21"/>
  <c r="OV21" i="21"/>
  <c r="OU21" i="21"/>
  <c r="ON21" i="21"/>
  <c r="OM21" i="21"/>
  <c r="OF21" i="21"/>
  <c r="OE21" i="21"/>
  <c r="NX21" i="21"/>
  <c r="NW21" i="21"/>
  <c r="NP21" i="21"/>
  <c r="NO21" i="21"/>
  <c r="NH21" i="21"/>
  <c r="NG21" i="21"/>
  <c r="MZ21" i="21"/>
  <c r="MY21" i="21"/>
  <c r="MR21" i="21"/>
  <c r="MQ21" i="21"/>
  <c r="MJ21" i="21"/>
  <c r="MI21" i="21"/>
  <c r="MB21" i="21"/>
  <c r="MA21" i="21"/>
  <c r="LT21" i="21"/>
  <c r="LS21" i="21"/>
  <c r="LL21" i="21"/>
  <c r="LK21" i="21"/>
  <c r="LD21" i="21"/>
  <c r="LC21" i="21"/>
  <c r="KV21" i="21"/>
  <c r="KU21" i="21"/>
  <c r="KN21" i="21"/>
  <c r="KM21" i="21"/>
  <c r="KF21" i="21"/>
  <c r="KE21" i="21"/>
  <c r="OV20" i="21"/>
  <c r="OU20" i="21"/>
  <c r="ON20" i="21"/>
  <c r="OM20" i="21"/>
  <c r="OF20" i="21"/>
  <c r="OE20" i="21"/>
  <c r="NX20" i="21"/>
  <c r="NW20" i="21"/>
  <c r="NP20" i="21"/>
  <c r="NO20" i="21"/>
  <c r="NH20" i="21"/>
  <c r="NG20" i="21"/>
  <c r="MZ20" i="21"/>
  <c r="MY20" i="21"/>
  <c r="MR20" i="21"/>
  <c r="MQ20" i="21"/>
  <c r="MJ20" i="21"/>
  <c r="MI20" i="21"/>
  <c r="MB20" i="21"/>
  <c r="MA20" i="21"/>
  <c r="LT20" i="21"/>
  <c r="LS20" i="21"/>
  <c r="LL20" i="21"/>
  <c r="LK20" i="21"/>
  <c r="LD20" i="21"/>
  <c r="LC20" i="21"/>
  <c r="KV20" i="21"/>
  <c r="KU20" i="21"/>
  <c r="KN20" i="21"/>
  <c r="KM20" i="21"/>
  <c r="KF20" i="21"/>
  <c r="KE20" i="21"/>
  <c r="OV19" i="21"/>
  <c r="OU19" i="21"/>
  <c r="ON19" i="21"/>
  <c r="OM19" i="21"/>
  <c r="OF19" i="21"/>
  <c r="OE19" i="21"/>
  <c r="NX19" i="21"/>
  <c r="NW19" i="21"/>
  <c r="NP19" i="21"/>
  <c r="NO19" i="21"/>
  <c r="NH19" i="21"/>
  <c r="NG19" i="21"/>
  <c r="MZ19" i="21"/>
  <c r="MY19" i="21"/>
  <c r="MR19" i="21"/>
  <c r="MQ19" i="21"/>
  <c r="MJ19" i="21"/>
  <c r="MI19" i="21"/>
  <c r="MB19" i="21"/>
  <c r="MA19" i="21"/>
  <c r="LT19" i="21"/>
  <c r="LS19" i="21"/>
  <c r="LL19" i="21"/>
  <c r="LK19" i="21"/>
  <c r="LD19" i="21"/>
  <c r="LC19" i="21"/>
  <c r="KV19" i="21"/>
  <c r="KU19" i="21"/>
  <c r="KN19" i="21"/>
  <c r="KM19" i="21"/>
  <c r="KF19" i="21"/>
  <c r="KE19" i="21"/>
  <c r="OV18" i="21"/>
  <c r="OU18" i="21"/>
  <c r="ON18" i="21"/>
  <c r="OM18" i="21"/>
  <c r="OF18" i="21"/>
  <c r="OE18" i="21"/>
  <c r="NX18" i="21"/>
  <c r="NW18" i="21"/>
  <c r="NP18" i="21"/>
  <c r="NO18" i="21"/>
  <c r="NH18" i="21"/>
  <c r="NG18" i="21"/>
  <c r="MZ18" i="21"/>
  <c r="MY18" i="21"/>
  <c r="MR18" i="21"/>
  <c r="MQ18" i="21"/>
  <c r="MJ18" i="21"/>
  <c r="MI18" i="21"/>
  <c r="MB18" i="21"/>
  <c r="MA18" i="21"/>
  <c r="LT18" i="21"/>
  <c r="LS18" i="21"/>
  <c r="LL18" i="21"/>
  <c r="LK18" i="21"/>
  <c r="LD18" i="21"/>
  <c r="LC18" i="21"/>
  <c r="KV18" i="21"/>
  <c r="KU18" i="21"/>
  <c r="KN18" i="21"/>
  <c r="KM18" i="21"/>
  <c r="KF18" i="21"/>
  <c r="KE18" i="21"/>
  <c r="OV17" i="21"/>
  <c r="OU17" i="21"/>
  <c r="ON17" i="21"/>
  <c r="OM17" i="21"/>
  <c r="OF17" i="21"/>
  <c r="OE17" i="21"/>
  <c r="NX17" i="21"/>
  <c r="NW17" i="21"/>
  <c r="NP17" i="21"/>
  <c r="NO17" i="21"/>
  <c r="NH17" i="21"/>
  <c r="NG17" i="21"/>
  <c r="MZ17" i="21"/>
  <c r="MY17" i="21"/>
  <c r="MR17" i="21"/>
  <c r="MQ17" i="21"/>
  <c r="MJ17" i="21"/>
  <c r="MI17" i="21"/>
  <c r="MB17" i="21"/>
  <c r="MA17" i="21"/>
  <c r="LT17" i="21"/>
  <c r="LS17" i="21"/>
  <c r="LL17" i="21"/>
  <c r="LK17" i="21"/>
  <c r="LD17" i="21"/>
  <c r="LC17" i="21"/>
  <c r="KV17" i="21"/>
  <c r="KU17" i="21"/>
  <c r="KN17" i="21"/>
  <c r="KM17" i="21"/>
  <c r="KF17" i="21"/>
  <c r="KE17" i="21"/>
  <c r="OV16" i="21"/>
  <c r="OU16" i="21"/>
  <c r="ON16" i="21"/>
  <c r="OM16" i="21"/>
  <c r="OF16" i="21"/>
  <c r="OE16" i="21"/>
  <c r="NX16" i="21"/>
  <c r="NW16" i="21"/>
  <c r="NP16" i="21"/>
  <c r="NO16" i="21"/>
  <c r="NH16" i="21"/>
  <c r="NG16" i="21"/>
  <c r="MZ16" i="21"/>
  <c r="MY16" i="21"/>
  <c r="MR16" i="21"/>
  <c r="MQ16" i="21"/>
  <c r="MJ16" i="21"/>
  <c r="MI16" i="21"/>
  <c r="MB16" i="21"/>
  <c r="MA16" i="21"/>
  <c r="LT16" i="21"/>
  <c r="LS16" i="21"/>
  <c r="LL16" i="21"/>
  <c r="LK16" i="21"/>
  <c r="LD16" i="21"/>
  <c r="LC16" i="21"/>
  <c r="KV16" i="21"/>
  <c r="KU16" i="21"/>
  <c r="KN16" i="21"/>
  <c r="KM16" i="21"/>
  <c r="KF16" i="21"/>
  <c r="KE16" i="21"/>
  <c r="OV15" i="21"/>
  <c r="OU15" i="21"/>
  <c r="ON15" i="21"/>
  <c r="OM15" i="21"/>
  <c r="OF15" i="21"/>
  <c r="OE15" i="21"/>
  <c r="NX15" i="21"/>
  <c r="NW15" i="21"/>
  <c r="NP15" i="21"/>
  <c r="NO15" i="21"/>
  <c r="NH15" i="21"/>
  <c r="NG15" i="21"/>
  <c r="MZ15" i="21"/>
  <c r="MY15" i="21"/>
  <c r="MR15" i="21"/>
  <c r="MQ15" i="21"/>
  <c r="MJ15" i="21"/>
  <c r="MI15" i="21"/>
  <c r="MB15" i="21"/>
  <c r="MA15" i="21"/>
  <c r="LT15" i="21"/>
  <c r="LS15" i="21"/>
  <c r="LL15" i="21"/>
  <c r="LK15" i="21"/>
  <c r="LD15" i="21"/>
  <c r="LC15" i="21"/>
  <c r="KV15" i="21"/>
  <c r="KU15" i="21"/>
  <c r="KN15" i="21"/>
  <c r="KM15" i="21"/>
  <c r="KF15" i="21"/>
  <c r="KE15" i="21"/>
  <c r="OV14" i="21"/>
  <c r="OU14" i="21"/>
  <c r="ON14" i="21"/>
  <c r="OM14" i="21"/>
  <c r="OF14" i="21"/>
  <c r="OE14" i="21"/>
  <c r="NX14" i="21"/>
  <c r="NW14" i="21"/>
  <c r="NP14" i="21"/>
  <c r="NO14" i="21"/>
  <c r="NH14" i="21"/>
  <c r="NG14" i="21"/>
  <c r="MZ14" i="21"/>
  <c r="MY14" i="21"/>
  <c r="MR14" i="21"/>
  <c r="MQ14" i="21"/>
  <c r="MJ14" i="21"/>
  <c r="MI14" i="21"/>
  <c r="MB14" i="21"/>
  <c r="MA14" i="21"/>
  <c r="LT14" i="21"/>
  <c r="LS14" i="21"/>
  <c r="LL14" i="21"/>
  <c r="LK14" i="21"/>
  <c r="LD14" i="21"/>
  <c r="LC14" i="21"/>
  <c r="KV14" i="21"/>
  <c r="KU14" i="21"/>
  <c r="KN14" i="21"/>
  <c r="KM14" i="21"/>
  <c r="KF14" i="21"/>
  <c r="KE14" i="21"/>
  <c r="OV13" i="21"/>
  <c r="OU13" i="21"/>
  <c r="ON13" i="21"/>
  <c r="OM13" i="21"/>
  <c r="OF13" i="21"/>
  <c r="OE13" i="21"/>
  <c r="NX13" i="21"/>
  <c r="NW13" i="21"/>
  <c r="NP13" i="21"/>
  <c r="NO13" i="21"/>
  <c r="NH13" i="21"/>
  <c r="NG13" i="21"/>
  <c r="MZ13" i="21"/>
  <c r="MY13" i="21"/>
  <c r="MR13" i="21"/>
  <c r="MQ13" i="21"/>
  <c r="MJ13" i="21"/>
  <c r="MI13" i="21"/>
  <c r="MB13" i="21"/>
  <c r="MA13" i="21"/>
  <c r="LT13" i="21"/>
  <c r="LS13" i="21"/>
  <c r="LL13" i="21"/>
  <c r="LK13" i="21"/>
  <c r="LD13" i="21"/>
  <c r="LC13" i="21"/>
  <c r="KV13" i="21"/>
  <c r="KU13" i="21"/>
  <c r="KN13" i="21"/>
  <c r="KM13" i="21"/>
  <c r="KF13" i="21"/>
  <c r="KE13" i="21"/>
  <c r="OV12" i="21"/>
  <c r="OU12" i="21"/>
  <c r="ON12" i="21"/>
  <c r="OM12" i="21"/>
  <c r="OF12" i="21"/>
  <c r="OE12" i="21"/>
  <c r="NX12" i="21"/>
  <c r="NW12" i="21"/>
  <c r="NP12" i="21"/>
  <c r="NO12" i="21"/>
  <c r="NH12" i="21"/>
  <c r="NG12" i="21"/>
  <c r="MZ12" i="21"/>
  <c r="MY12" i="21"/>
  <c r="MR12" i="21"/>
  <c r="MQ12" i="21"/>
  <c r="MJ12" i="21"/>
  <c r="MI12" i="21"/>
  <c r="MB12" i="21"/>
  <c r="MA12" i="21"/>
  <c r="LT12" i="21"/>
  <c r="LS12" i="21"/>
  <c r="LL12" i="21"/>
  <c r="LK12" i="21"/>
  <c r="LD12" i="21"/>
  <c r="LC12" i="21"/>
  <c r="KV12" i="21"/>
  <c r="KU12" i="21"/>
  <c r="KN12" i="21"/>
  <c r="KM12" i="21"/>
  <c r="KF12" i="21"/>
  <c r="KE12" i="21"/>
  <c r="OV11" i="21"/>
  <c r="OU11" i="21"/>
  <c r="ON11" i="21"/>
  <c r="OM11" i="21"/>
  <c r="OF11" i="21"/>
  <c r="OE11" i="21"/>
  <c r="NX11" i="21"/>
  <c r="NW11" i="21"/>
  <c r="NP11" i="21"/>
  <c r="NO11" i="21"/>
  <c r="NH11" i="21"/>
  <c r="NG11" i="21"/>
  <c r="MZ11" i="21"/>
  <c r="MY11" i="21"/>
  <c r="MR11" i="21"/>
  <c r="MQ11" i="21"/>
  <c r="MJ11" i="21"/>
  <c r="MI11" i="21"/>
  <c r="MB11" i="21"/>
  <c r="MA11" i="21"/>
  <c r="LT11" i="21"/>
  <c r="LS11" i="21"/>
  <c r="LL11" i="21"/>
  <c r="LK11" i="21"/>
  <c r="LD11" i="21"/>
  <c r="LC11" i="21"/>
  <c r="KV11" i="21"/>
  <c r="KU11" i="21"/>
  <c r="KN11" i="21"/>
  <c r="KM11" i="21"/>
  <c r="KF11" i="21"/>
  <c r="KE11" i="21"/>
  <c r="OV10" i="21"/>
  <c r="OU10" i="21"/>
  <c r="ON10" i="21"/>
  <c r="OM10" i="21"/>
  <c r="OF10" i="21"/>
  <c r="OE10" i="21"/>
  <c r="NX10" i="21"/>
  <c r="NW10" i="21"/>
  <c r="NP10" i="21"/>
  <c r="NO10" i="21"/>
  <c r="NH10" i="21"/>
  <c r="NG10" i="21"/>
  <c r="MZ10" i="21"/>
  <c r="MY10" i="21"/>
  <c r="MR10" i="21"/>
  <c r="MQ10" i="21"/>
  <c r="MJ10" i="21"/>
  <c r="MI10" i="21"/>
  <c r="MB10" i="21"/>
  <c r="MA10" i="21"/>
  <c r="LT10" i="21"/>
  <c r="LS10" i="21"/>
  <c r="LL10" i="21"/>
  <c r="LK10" i="21"/>
  <c r="LD10" i="21"/>
  <c r="LC10" i="21"/>
  <c r="KV10" i="21"/>
  <c r="KU10" i="21"/>
  <c r="KN10" i="21"/>
  <c r="KM10" i="21"/>
  <c r="KF10" i="21"/>
  <c r="KE10" i="21"/>
  <c r="OV9" i="21"/>
  <c r="OU9" i="21"/>
  <c r="ON9" i="21"/>
  <c r="OM9" i="21"/>
  <c r="OF9" i="21"/>
  <c r="OE9" i="21"/>
  <c r="NX9" i="21"/>
  <c r="NW9" i="21"/>
  <c r="NP9" i="21"/>
  <c r="NO9" i="21"/>
  <c r="NH9" i="21"/>
  <c r="NG9" i="21"/>
  <c r="MZ9" i="21"/>
  <c r="MY9" i="21"/>
  <c r="MR9" i="21"/>
  <c r="MQ9" i="21"/>
  <c r="MJ9" i="21"/>
  <c r="MI9" i="21"/>
  <c r="MB9" i="21"/>
  <c r="MA9" i="21"/>
  <c r="LT9" i="21"/>
  <c r="LS9" i="21"/>
  <c r="LL9" i="21"/>
  <c r="LK9" i="21"/>
  <c r="LD9" i="21"/>
  <c r="LC9" i="21"/>
  <c r="KV9" i="21"/>
  <c r="KU9" i="21"/>
  <c r="KN9" i="21"/>
  <c r="KM9" i="21"/>
  <c r="KF9" i="21"/>
  <c r="KE9" i="21"/>
  <c r="OV8" i="21"/>
  <c r="OU8" i="21"/>
  <c r="ON8" i="21"/>
  <c r="OM8" i="21"/>
  <c r="OF8" i="21"/>
  <c r="OE8" i="21"/>
  <c r="NX8" i="21"/>
  <c r="NW8" i="21"/>
  <c r="NP8" i="21"/>
  <c r="NO8" i="21"/>
  <c r="NH8" i="21"/>
  <c r="NG8" i="21"/>
  <c r="MZ8" i="21"/>
  <c r="MY8" i="21"/>
  <c r="MR8" i="21"/>
  <c r="MQ8" i="21"/>
  <c r="MJ8" i="21"/>
  <c r="MI8" i="21"/>
  <c r="MB8" i="21"/>
  <c r="MA8" i="21"/>
  <c r="LT8" i="21"/>
  <c r="LS8" i="21"/>
  <c r="LL8" i="21"/>
  <c r="LK8" i="21"/>
  <c r="LD8" i="21"/>
  <c r="LC8" i="21"/>
  <c r="KV8" i="21"/>
  <c r="KU8" i="21"/>
  <c r="KN8" i="21"/>
  <c r="KM8" i="21"/>
  <c r="KF8" i="21"/>
  <c r="KE8" i="21"/>
  <c r="OV7" i="21"/>
  <c r="OU7" i="21"/>
  <c r="ON7" i="21"/>
  <c r="OM7" i="21"/>
  <c r="OF7" i="21"/>
  <c r="OE7" i="21"/>
  <c r="NX7" i="21"/>
  <c r="NW7" i="21"/>
  <c r="NP7" i="21"/>
  <c r="NO7" i="21"/>
  <c r="NH7" i="21"/>
  <c r="NG7" i="21"/>
  <c r="MZ7" i="21"/>
  <c r="MY7" i="21"/>
  <c r="MR7" i="21"/>
  <c r="MQ7" i="21"/>
  <c r="MJ7" i="21"/>
  <c r="MI7" i="21"/>
  <c r="MB7" i="21"/>
  <c r="MA7" i="21"/>
  <c r="LT7" i="21"/>
  <c r="LS7" i="21"/>
  <c r="LL7" i="21"/>
  <c r="LK7" i="21"/>
  <c r="LD7" i="21"/>
  <c r="LC7" i="21"/>
  <c r="KV7" i="21"/>
  <c r="KU7" i="21"/>
  <c r="KN7" i="21"/>
  <c r="KM7" i="21"/>
  <c r="KF7" i="21"/>
  <c r="KE7" i="21"/>
  <c r="OV6" i="21"/>
  <c r="OU6" i="21"/>
  <c r="ON6" i="21"/>
  <c r="OM6" i="21"/>
  <c r="OF6" i="21"/>
  <c r="OE6" i="21"/>
  <c r="NX6" i="21"/>
  <c r="NW6" i="21"/>
  <c r="NP6" i="21"/>
  <c r="NO6" i="21"/>
  <c r="NH6" i="21"/>
  <c r="NG6" i="21"/>
  <c r="MZ6" i="21"/>
  <c r="MY6" i="21"/>
  <c r="MR6" i="21"/>
  <c r="MQ6" i="21"/>
  <c r="MJ6" i="21"/>
  <c r="MI6" i="21"/>
  <c r="MB6" i="21"/>
  <c r="MA6" i="21"/>
  <c r="LT6" i="21"/>
  <c r="LS6" i="21"/>
  <c r="LL6" i="21"/>
  <c r="LK6" i="21"/>
  <c r="LD6" i="21"/>
  <c r="LC6" i="21"/>
  <c r="KV6" i="21"/>
  <c r="KU6" i="21"/>
  <c r="KN6" i="21"/>
  <c r="KM6" i="21"/>
  <c r="KF6" i="21"/>
  <c r="KE6" i="21"/>
  <c r="OV5" i="21"/>
  <c r="OU5" i="21"/>
  <c r="ON5" i="21"/>
  <c r="OM5" i="21"/>
  <c r="OF5" i="21"/>
  <c r="OE5" i="21"/>
  <c r="NX5" i="21"/>
  <c r="NW5" i="21"/>
  <c r="NP5" i="21"/>
  <c r="NO5" i="21"/>
  <c r="NH5" i="21"/>
  <c r="NG5" i="21"/>
  <c r="MZ5" i="21"/>
  <c r="MY5" i="21"/>
  <c r="MR5" i="21"/>
  <c r="MQ5" i="21"/>
  <c r="MJ5" i="21"/>
  <c r="MI5" i="21"/>
  <c r="MB5" i="21"/>
  <c r="MA5" i="21"/>
  <c r="LT5" i="21"/>
  <c r="LS5" i="21"/>
  <c r="LL5" i="21"/>
  <c r="LK5" i="21"/>
  <c r="LD5" i="21"/>
  <c r="LC5" i="21"/>
  <c r="KV5" i="21"/>
  <c r="KU5" i="21"/>
  <c r="KN5" i="21"/>
  <c r="KM5" i="21"/>
  <c r="KF5" i="21"/>
  <c r="KE5" i="21"/>
  <c r="OV4" i="21"/>
  <c r="OU4" i="21"/>
  <c r="ON4" i="21"/>
  <c r="OM4" i="21"/>
  <c r="OF4" i="21"/>
  <c r="OE4" i="21"/>
  <c r="NX4" i="21"/>
  <c r="NW4" i="21"/>
  <c r="NP4" i="21"/>
  <c r="NO4" i="21"/>
  <c r="NH4" i="21"/>
  <c r="NG4" i="21"/>
  <c r="MZ4" i="21"/>
  <c r="MY4" i="21"/>
  <c r="MR4" i="21"/>
  <c r="MQ4" i="21"/>
  <c r="MJ4" i="21"/>
  <c r="MI4" i="21"/>
  <c r="MB4" i="21"/>
  <c r="MA4" i="21"/>
  <c r="LT4" i="21"/>
  <c r="LS4" i="21"/>
  <c r="LL4" i="21"/>
  <c r="LK4" i="21"/>
  <c r="LD4" i="21"/>
  <c r="LC4" i="21"/>
  <c r="KV4" i="21"/>
  <c r="KU4" i="21"/>
  <c r="KN4" i="21"/>
  <c r="KM4" i="21"/>
  <c r="KF4" i="21"/>
  <c r="KE4" i="21"/>
  <c r="OV3" i="21"/>
  <c r="OU3" i="21"/>
  <c r="ON3" i="21"/>
  <c r="OM3" i="21"/>
  <c r="OF3" i="21"/>
  <c r="OE3" i="21"/>
  <c r="NX3" i="21"/>
  <c r="NW3" i="21"/>
  <c r="NP3" i="21"/>
  <c r="NO3" i="21"/>
  <c r="NH3" i="21"/>
  <c r="NG3" i="21"/>
  <c r="MZ3" i="21"/>
  <c r="MY3" i="21"/>
  <c r="MR3" i="21"/>
  <c r="MQ3" i="21"/>
  <c r="MJ3" i="21"/>
  <c r="MI3" i="21"/>
  <c r="MB3" i="21"/>
  <c r="MA3" i="21"/>
  <c r="LT3" i="21"/>
  <c r="LS3" i="21"/>
  <c r="LL3" i="21"/>
  <c r="LK3" i="21"/>
  <c r="LD3" i="21"/>
  <c r="LC3" i="21"/>
  <c r="KV3" i="21"/>
  <c r="KU3" i="21"/>
  <c r="KN3" i="21"/>
  <c r="KM3" i="21"/>
  <c r="KF3" i="21"/>
  <c r="KE3" i="21"/>
  <c r="OB87" i="20"/>
  <c r="OA87" i="20"/>
  <c r="OE87" i="20" s="1"/>
  <c r="OU74" i="20"/>
  <c r="OR74" i="20"/>
  <c r="OQ74" i="20"/>
  <c r="OM74" i="20"/>
  <c r="OJ74" i="20"/>
  <c r="OI74" i="20"/>
  <c r="OB74" i="20"/>
  <c r="OA74" i="20"/>
  <c r="NT74" i="20"/>
  <c r="NS74" i="20"/>
  <c r="NW74" i="20" s="1"/>
  <c r="NO74" i="20"/>
  <c r="NL74" i="20"/>
  <c r="NK74" i="20"/>
  <c r="NG74" i="20"/>
  <c r="ND74" i="20"/>
  <c r="NC74" i="20"/>
  <c r="MV74" i="20"/>
  <c r="MU74" i="20"/>
  <c r="MN74" i="20"/>
  <c r="MM74" i="20"/>
  <c r="MQ74" i="20" s="1"/>
  <c r="MI74" i="20"/>
  <c r="MF74" i="20"/>
  <c r="ME74" i="20"/>
  <c r="MA74" i="20"/>
  <c r="LX74" i="20"/>
  <c r="LW74" i="20"/>
  <c r="LP74" i="20"/>
  <c r="LO74" i="20"/>
  <c r="LH74" i="20"/>
  <c r="LG74" i="20"/>
  <c r="LK74" i="20" s="1"/>
  <c r="LC74" i="20"/>
  <c r="KZ74" i="20"/>
  <c r="KY74" i="20"/>
  <c r="KU74" i="20"/>
  <c r="KR74" i="20"/>
  <c r="KQ74" i="20"/>
  <c r="KJ74" i="20"/>
  <c r="KI74" i="20"/>
  <c r="KB74" i="20"/>
  <c r="KA74" i="20"/>
  <c r="KE74" i="20" s="1"/>
  <c r="OU73" i="20"/>
  <c r="OM73" i="20"/>
  <c r="ON73" i="20" s="1"/>
  <c r="OE73" i="20"/>
  <c r="NW73" i="20"/>
  <c r="NX73" i="20" s="1"/>
  <c r="NP73" i="20"/>
  <c r="NO73" i="20"/>
  <c r="NG73" i="20"/>
  <c r="NH73" i="20" s="1"/>
  <c r="MZ73" i="20"/>
  <c r="MY73" i="20"/>
  <c r="MQ73" i="20"/>
  <c r="MR73" i="20" s="1"/>
  <c r="MI73" i="20"/>
  <c r="MA73" i="20"/>
  <c r="MB73" i="20" s="1"/>
  <c r="LS73" i="20"/>
  <c r="LK73" i="20"/>
  <c r="LL73" i="20" s="1"/>
  <c r="LD73" i="20"/>
  <c r="LC73" i="20"/>
  <c r="KU73" i="20"/>
  <c r="KV73" i="20" s="1"/>
  <c r="KN73" i="20"/>
  <c r="KM73" i="20"/>
  <c r="KE73" i="20"/>
  <c r="KF73" i="20" s="1"/>
  <c r="OU72" i="20"/>
  <c r="OM72" i="20"/>
  <c r="ON72" i="20" s="1"/>
  <c r="OE72" i="20"/>
  <c r="NW72" i="20"/>
  <c r="NX72" i="20" s="1"/>
  <c r="NP72" i="20"/>
  <c r="NO72" i="20"/>
  <c r="NG72" i="20"/>
  <c r="NH72" i="20" s="1"/>
  <c r="MZ72" i="20"/>
  <c r="MY72" i="20"/>
  <c r="MQ72" i="20"/>
  <c r="MR72" i="20" s="1"/>
  <c r="MI72" i="20"/>
  <c r="MA72" i="20"/>
  <c r="MB72" i="20" s="1"/>
  <c r="LS72" i="20"/>
  <c r="LK72" i="20"/>
  <c r="LL72" i="20" s="1"/>
  <c r="LD72" i="20"/>
  <c r="LC72" i="20"/>
  <c r="KU72" i="20"/>
  <c r="KV72" i="20" s="1"/>
  <c r="KN72" i="20"/>
  <c r="KM72" i="20"/>
  <c r="KE72" i="20"/>
  <c r="KF72" i="20" s="1"/>
  <c r="OU71" i="20"/>
  <c r="OM71" i="20"/>
  <c r="ON71" i="20" s="1"/>
  <c r="OE71" i="20"/>
  <c r="NW71" i="20"/>
  <c r="NX71" i="20" s="1"/>
  <c r="NP71" i="20"/>
  <c r="NO71" i="20"/>
  <c r="NG71" i="20"/>
  <c r="NH71" i="20" s="1"/>
  <c r="MZ71" i="20"/>
  <c r="MY71" i="20"/>
  <c r="MQ71" i="20"/>
  <c r="MR71" i="20" s="1"/>
  <c r="MI71" i="20"/>
  <c r="MA71" i="20"/>
  <c r="MB71" i="20" s="1"/>
  <c r="LS71" i="20"/>
  <c r="LK71" i="20"/>
  <c r="LL71" i="20" s="1"/>
  <c r="LD71" i="20"/>
  <c r="LC71" i="20"/>
  <c r="KU71" i="20"/>
  <c r="KV71" i="20" s="1"/>
  <c r="KN71" i="20"/>
  <c r="KM71" i="20"/>
  <c r="KE71" i="20"/>
  <c r="KF71" i="20" s="1"/>
  <c r="OU70" i="20"/>
  <c r="OM70" i="20"/>
  <c r="ON70" i="20" s="1"/>
  <c r="OE70" i="20"/>
  <c r="NW70" i="20"/>
  <c r="NX70" i="20" s="1"/>
  <c r="NP70" i="20"/>
  <c r="NO70" i="20"/>
  <c r="NG70" i="20"/>
  <c r="NH70" i="20" s="1"/>
  <c r="MZ70" i="20"/>
  <c r="MY70" i="20"/>
  <c r="MQ70" i="20"/>
  <c r="MI70" i="20"/>
  <c r="MJ70" i="20" s="1"/>
  <c r="MA70" i="20"/>
  <c r="MB70" i="20" s="1"/>
  <c r="LS70" i="20"/>
  <c r="LK70" i="20"/>
  <c r="LL70" i="20" s="1"/>
  <c r="LC70" i="20"/>
  <c r="LD70" i="20" s="1"/>
  <c r="KU70" i="20"/>
  <c r="KN70" i="20"/>
  <c r="KM70" i="20"/>
  <c r="KE70" i="20"/>
  <c r="KF70" i="20" s="1"/>
  <c r="OU69" i="20"/>
  <c r="OV69" i="20" s="1"/>
  <c r="OM69" i="20"/>
  <c r="ON69" i="20" s="1"/>
  <c r="OE69" i="20"/>
  <c r="NW69" i="20"/>
  <c r="NX69" i="20" s="1"/>
  <c r="NO69" i="20"/>
  <c r="NP69" i="20" s="1"/>
  <c r="NG69" i="20"/>
  <c r="MZ69" i="20"/>
  <c r="MY69" i="20"/>
  <c r="MQ69" i="20"/>
  <c r="MI69" i="20"/>
  <c r="MJ69" i="20" s="1"/>
  <c r="MA69" i="20"/>
  <c r="MB69" i="20" s="1"/>
  <c r="LS69" i="20"/>
  <c r="LK69" i="20"/>
  <c r="LL69" i="20" s="1"/>
  <c r="LC69" i="20"/>
  <c r="LD69" i="20" s="1"/>
  <c r="KU69" i="20"/>
  <c r="KN69" i="20"/>
  <c r="KM69" i="20"/>
  <c r="KE69" i="20"/>
  <c r="KF69" i="20" s="1"/>
  <c r="OU68" i="20"/>
  <c r="OV68" i="20" s="1"/>
  <c r="OM68" i="20"/>
  <c r="ON68" i="20" s="1"/>
  <c r="OE68" i="20"/>
  <c r="NW68" i="20"/>
  <c r="NX68" i="20" s="1"/>
  <c r="NO68" i="20"/>
  <c r="NP68" i="20" s="1"/>
  <c r="NG68" i="20"/>
  <c r="MZ68" i="20"/>
  <c r="MY68" i="20"/>
  <c r="MQ68" i="20"/>
  <c r="MI68" i="20"/>
  <c r="MJ68" i="20" s="1"/>
  <c r="MA68" i="20"/>
  <c r="MB68" i="20" s="1"/>
  <c r="LS68" i="20"/>
  <c r="LK68" i="20"/>
  <c r="LL68" i="20" s="1"/>
  <c r="LC68" i="20"/>
  <c r="LD68" i="20" s="1"/>
  <c r="KU68" i="20"/>
  <c r="KN68" i="20"/>
  <c r="KM68" i="20"/>
  <c r="KE68" i="20"/>
  <c r="KF68" i="20" s="1"/>
  <c r="OU67" i="20"/>
  <c r="OV67" i="20" s="1"/>
  <c r="OM67" i="20"/>
  <c r="ON67" i="20" s="1"/>
  <c r="OE67" i="20"/>
  <c r="NW67" i="20"/>
  <c r="NX67" i="20" s="1"/>
  <c r="NO67" i="20"/>
  <c r="NP67" i="20" s="1"/>
  <c r="NG67" i="20"/>
  <c r="MZ67" i="20"/>
  <c r="MY67" i="20"/>
  <c r="MQ67" i="20"/>
  <c r="MI67" i="20"/>
  <c r="MJ67" i="20" s="1"/>
  <c r="MA67" i="20"/>
  <c r="MB67" i="20" s="1"/>
  <c r="LS67" i="20"/>
  <c r="LK67" i="20"/>
  <c r="LL67" i="20" s="1"/>
  <c r="LC67" i="20"/>
  <c r="LD67" i="20" s="1"/>
  <c r="KU67" i="20"/>
  <c r="KN67" i="20"/>
  <c r="KM67" i="20"/>
  <c r="KE67" i="20"/>
  <c r="KF67" i="20" s="1"/>
  <c r="OU66" i="20"/>
  <c r="OV66" i="20" s="1"/>
  <c r="OM66" i="20"/>
  <c r="ON66" i="20" s="1"/>
  <c r="OE66" i="20"/>
  <c r="NW66" i="20"/>
  <c r="NX66" i="20" s="1"/>
  <c r="NO66" i="20"/>
  <c r="NP66" i="20" s="1"/>
  <c r="NG66" i="20"/>
  <c r="MZ66" i="20"/>
  <c r="MY66" i="20"/>
  <c r="MQ66" i="20"/>
  <c r="MI66" i="20"/>
  <c r="MJ66" i="20" s="1"/>
  <c r="MA66" i="20"/>
  <c r="MB66" i="20" s="1"/>
  <c r="LS66" i="20"/>
  <c r="LK66" i="20"/>
  <c r="LL66" i="20" s="1"/>
  <c r="LC66" i="20"/>
  <c r="LD66" i="20" s="1"/>
  <c r="KU66" i="20"/>
  <c r="KN66" i="20"/>
  <c r="KM66" i="20"/>
  <c r="KE66" i="20"/>
  <c r="KF66" i="20" s="1"/>
  <c r="OU65" i="20"/>
  <c r="OV65" i="20" s="1"/>
  <c r="OM65" i="20"/>
  <c r="ON65" i="20" s="1"/>
  <c r="OE65" i="20"/>
  <c r="NW65" i="20"/>
  <c r="NX65" i="20" s="1"/>
  <c r="NO65" i="20"/>
  <c r="NP65" i="20" s="1"/>
  <c r="NG65" i="20"/>
  <c r="MZ65" i="20"/>
  <c r="MY65" i="20"/>
  <c r="MQ65" i="20"/>
  <c r="MI65" i="20"/>
  <c r="MJ65" i="20" s="1"/>
  <c r="MA65" i="20"/>
  <c r="MB65" i="20" s="1"/>
  <c r="LS65" i="20"/>
  <c r="LK65" i="20"/>
  <c r="LL65" i="20" s="1"/>
  <c r="LC65" i="20"/>
  <c r="LD65" i="20" s="1"/>
  <c r="KU65" i="20"/>
  <c r="KN65" i="20"/>
  <c r="KM65" i="20"/>
  <c r="KE65" i="20"/>
  <c r="KF65" i="20" s="1"/>
  <c r="OU64" i="20"/>
  <c r="OV64" i="20" s="1"/>
  <c r="OM64" i="20"/>
  <c r="ON64" i="20" s="1"/>
  <c r="OE64" i="20"/>
  <c r="NW64" i="20"/>
  <c r="NX64" i="20" s="1"/>
  <c r="NO64" i="20"/>
  <c r="NP64" i="20" s="1"/>
  <c r="NG64" i="20"/>
  <c r="MZ64" i="20"/>
  <c r="MY64" i="20"/>
  <c r="MQ64" i="20"/>
  <c r="MI64" i="20"/>
  <c r="MJ64" i="20" s="1"/>
  <c r="MA64" i="20"/>
  <c r="MB64" i="20" s="1"/>
  <c r="LS64" i="20"/>
  <c r="LK64" i="20"/>
  <c r="LL64" i="20" s="1"/>
  <c r="LC64" i="20"/>
  <c r="LD64" i="20" s="1"/>
  <c r="KU64" i="20"/>
  <c r="KN64" i="20"/>
  <c r="KM64" i="20"/>
  <c r="KE64" i="20"/>
  <c r="KF64" i="20" s="1"/>
  <c r="OU63" i="20"/>
  <c r="OV63" i="20" s="1"/>
  <c r="OM63" i="20"/>
  <c r="ON63" i="20" s="1"/>
  <c r="OF63" i="20"/>
  <c r="OE63" i="20"/>
  <c r="NX63" i="20"/>
  <c r="NW63" i="20"/>
  <c r="NP63" i="20"/>
  <c r="NO63" i="20"/>
  <c r="NH63" i="20"/>
  <c r="NG63" i="20"/>
  <c r="MZ63" i="20"/>
  <c r="MY63" i="20"/>
  <c r="MR63" i="20"/>
  <c r="MQ63" i="20"/>
  <c r="MJ63" i="20"/>
  <c r="MI63" i="20"/>
  <c r="MB63" i="20"/>
  <c r="MA63" i="20"/>
  <c r="LT63" i="20"/>
  <c r="LS63" i="20"/>
  <c r="LL63" i="20"/>
  <c r="LK63" i="20"/>
  <c r="LD63" i="20"/>
  <c r="LC63" i="20"/>
  <c r="KV63" i="20"/>
  <c r="KU63" i="20"/>
  <c r="KN63" i="20"/>
  <c r="KM63" i="20"/>
  <c r="KF63" i="20"/>
  <c r="KE63" i="20"/>
  <c r="OV62" i="20"/>
  <c r="OU62" i="20"/>
  <c r="ON62" i="20"/>
  <c r="OM62" i="20"/>
  <c r="OF62" i="20"/>
  <c r="OE62" i="20"/>
  <c r="NX62" i="20"/>
  <c r="NW62" i="20"/>
  <c r="NP62" i="20"/>
  <c r="NO62" i="20"/>
  <c r="NH62" i="20"/>
  <c r="NG62" i="20"/>
  <c r="MZ62" i="20"/>
  <c r="MY62" i="20"/>
  <c r="MR62" i="20"/>
  <c r="MQ62" i="20"/>
  <c r="MJ62" i="20"/>
  <c r="MI62" i="20"/>
  <c r="MB62" i="20"/>
  <c r="MA62" i="20"/>
  <c r="LT62" i="20"/>
  <c r="LS62" i="20"/>
  <c r="LL62" i="20"/>
  <c r="LK62" i="20"/>
  <c r="LD62" i="20"/>
  <c r="LC62" i="20"/>
  <c r="KV62" i="20"/>
  <c r="KU62" i="20"/>
  <c r="KN62" i="20"/>
  <c r="KM62" i="20"/>
  <c r="KF62" i="20"/>
  <c r="KE62" i="20"/>
  <c r="OV61" i="20"/>
  <c r="OU61" i="20"/>
  <c r="ON61" i="20"/>
  <c r="OM61" i="20"/>
  <c r="OF61" i="20"/>
  <c r="OE61" i="20"/>
  <c r="NX61" i="20"/>
  <c r="NW61" i="20"/>
  <c r="NP61" i="20"/>
  <c r="NO61" i="20"/>
  <c r="NH61" i="20"/>
  <c r="NG61" i="20"/>
  <c r="MZ61" i="20"/>
  <c r="MY61" i="20"/>
  <c r="MR61" i="20"/>
  <c r="MQ61" i="20"/>
  <c r="MJ61" i="20"/>
  <c r="MI61" i="20"/>
  <c r="MB61" i="20"/>
  <c r="MA61" i="20"/>
  <c r="LT61" i="20"/>
  <c r="LS61" i="20"/>
  <c r="LL61" i="20"/>
  <c r="LK61" i="20"/>
  <c r="LD61" i="20"/>
  <c r="LC61" i="20"/>
  <c r="KV61" i="20"/>
  <c r="KU61" i="20"/>
  <c r="KN61" i="20"/>
  <c r="KM61" i="20"/>
  <c r="KF61" i="20"/>
  <c r="KE61" i="20"/>
  <c r="OV60" i="20"/>
  <c r="OU60" i="20"/>
  <c r="ON60" i="20"/>
  <c r="OM60" i="20"/>
  <c r="OF60" i="20"/>
  <c r="OE60" i="20"/>
  <c r="NX60" i="20"/>
  <c r="NW60" i="20"/>
  <c r="NP60" i="20"/>
  <c r="NO60" i="20"/>
  <c r="NH60" i="20"/>
  <c r="NG60" i="20"/>
  <c r="MZ60" i="20"/>
  <c r="MY60" i="20"/>
  <c r="MR60" i="20"/>
  <c r="MQ60" i="20"/>
  <c r="MJ60" i="20"/>
  <c r="MI60" i="20"/>
  <c r="MB60" i="20"/>
  <c r="MA60" i="20"/>
  <c r="LT60" i="20"/>
  <c r="LS60" i="20"/>
  <c r="LL60" i="20"/>
  <c r="LK60" i="20"/>
  <c r="LD60" i="20"/>
  <c r="LC60" i="20"/>
  <c r="KV60" i="20"/>
  <c r="KU60" i="20"/>
  <c r="KN60" i="20"/>
  <c r="KM60" i="20"/>
  <c r="KF60" i="20"/>
  <c r="KE60" i="20"/>
  <c r="OV59" i="20"/>
  <c r="OU59" i="20"/>
  <c r="ON59" i="20"/>
  <c r="OM59" i="20"/>
  <c r="OF59" i="20"/>
  <c r="OE59" i="20"/>
  <c r="NX59" i="20"/>
  <c r="NW59" i="20"/>
  <c r="NP59" i="20"/>
  <c r="NO59" i="20"/>
  <c r="NH59" i="20"/>
  <c r="NG59" i="20"/>
  <c r="MZ59" i="20"/>
  <c r="MY59" i="20"/>
  <c r="MR59" i="20"/>
  <c r="MQ59" i="20"/>
  <c r="MJ59" i="20"/>
  <c r="MI59" i="20"/>
  <c r="MB59" i="20"/>
  <c r="MA59" i="20"/>
  <c r="LT59" i="20"/>
  <c r="LS59" i="20"/>
  <c r="LL59" i="20"/>
  <c r="LK59" i="20"/>
  <c r="LD59" i="20"/>
  <c r="LC59" i="20"/>
  <c r="KV59" i="20"/>
  <c r="KU59" i="20"/>
  <c r="KN59" i="20"/>
  <c r="KM59" i="20"/>
  <c r="KF59" i="20"/>
  <c r="KE59" i="20"/>
  <c r="OV58" i="20"/>
  <c r="OU58" i="20"/>
  <c r="ON58" i="20"/>
  <c r="OM58" i="20"/>
  <c r="OF58" i="20"/>
  <c r="OE58" i="20"/>
  <c r="NX58" i="20"/>
  <c r="NW58" i="20"/>
  <c r="NP58" i="20"/>
  <c r="NO58" i="20"/>
  <c r="NH58" i="20"/>
  <c r="NG58" i="20"/>
  <c r="MZ58" i="20"/>
  <c r="MY58" i="20"/>
  <c r="MR58" i="20"/>
  <c r="MQ58" i="20"/>
  <c r="MJ58" i="20"/>
  <c r="MI58" i="20"/>
  <c r="MB58" i="20"/>
  <c r="MA58" i="20"/>
  <c r="LT58" i="20"/>
  <c r="LS58" i="20"/>
  <c r="LL58" i="20"/>
  <c r="LK58" i="20"/>
  <c r="LD58" i="20"/>
  <c r="LC58" i="20"/>
  <c r="KV58" i="20"/>
  <c r="KU58" i="20"/>
  <c r="KN58" i="20"/>
  <c r="KM58" i="20"/>
  <c r="KF58" i="20"/>
  <c r="KE58" i="20"/>
  <c r="OV57" i="20"/>
  <c r="OU57" i="20"/>
  <c r="ON57" i="20"/>
  <c r="OM57" i="20"/>
  <c r="OF57" i="20"/>
  <c r="OE57" i="20"/>
  <c r="NX57" i="20"/>
  <c r="NW57" i="20"/>
  <c r="NP57" i="20"/>
  <c r="NO57" i="20"/>
  <c r="NH57" i="20"/>
  <c r="NG57" i="20"/>
  <c r="MZ57" i="20"/>
  <c r="MY57" i="20"/>
  <c r="MR57" i="20"/>
  <c r="MQ57" i="20"/>
  <c r="MJ57" i="20"/>
  <c r="MI57" i="20"/>
  <c r="MB57" i="20"/>
  <c r="MA57" i="20"/>
  <c r="LT57" i="20"/>
  <c r="LS57" i="20"/>
  <c r="LL57" i="20"/>
  <c r="LK57" i="20"/>
  <c r="LD57" i="20"/>
  <c r="LC57" i="20"/>
  <c r="KV57" i="20"/>
  <c r="KU57" i="20"/>
  <c r="KN57" i="20"/>
  <c r="KM57" i="20"/>
  <c r="KF57" i="20"/>
  <c r="KE57" i="20"/>
  <c r="OV56" i="20"/>
  <c r="OU56" i="20"/>
  <c r="ON56" i="20"/>
  <c r="OM56" i="20"/>
  <c r="OF56" i="20"/>
  <c r="OE56" i="20"/>
  <c r="NX56" i="20"/>
  <c r="NW56" i="20"/>
  <c r="NP56" i="20"/>
  <c r="NO56" i="20"/>
  <c r="NH56" i="20"/>
  <c r="NG56" i="20"/>
  <c r="MZ56" i="20"/>
  <c r="MY56" i="20"/>
  <c r="MR56" i="20"/>
  <c r="MQ56" i="20"/>
  <c r="MJ56" i="20"/>
  <c r="MI56" i="20"/>
  <c r="MB56" i="20"/>
  <c r="MA56" i="20"/>
  <c r="LT56" i="20"/>
  <c r="LS56" i="20"/>
  <c r="LL56" i="20"/>
  <c r="LK56" i="20"/>
  <c r="LD56" i="20"/>
  <c r="LC56" i="20"/>
  <c r="KV56" i="20"/>
  <c r="KU56" i="20"/>
  <c r="KN56" i="20"/>
  <c r="KM56" i="20"/>
  <c r="KF56" i="20"/>
  <c r="KE56" i="20"/>
  <c r="OV55" i="20"/>
  <c r="OU55" i="20"/>
  <c r="ON55" i="20"/>
  <c r="OM55" i="20"/>
  <c r="OF55" i="20"/>
  <c r="OE55" i="20"/>
  <c r="NX55" i="20"/>
  <c r="NW55" i="20"/>
  <c r="NP55" i="20"/>
  <c r="NO55" i="20"/>
  <c r="NH55" i="20"/>
  <c r="NG55" i="20"/>
  <c r="MZ55" i="20"/>
  <c r="MY55" i="20"/>
  <c r="MR55" i="20"/>
  <c r="MQ55" i="20"/>
  <c r="MJ55" i="20"/>
  <c r="MI55" i="20"/>
  <c r="MB55" i="20"/>
  <c r="MA55" i="20"/>
  <c r="LT55" i="20"/>
  <c r="LS55" i="20"/>
  <c r="LL55" i="20"/>
  <c r="LK55" i="20"/>
  <c r="LD55" i="20"/>
  <c r="LC55" i="20"/>
  <c r="KV55" i="20"/>
  <c r="KU55" i="20"/>
  <c r="KN55" i="20"/>
  <c r="KM55" i="20"/>
  <c r="KF55" i="20"/>
  <c r="KE55" i="20"/>
  <c r="OV54" i="20"/>
  <c r="OU54" i="20"/>
  <c r="ON54" i="20"/>
  <c r="OM54" i="20"/>
  <c r="OF54" i="20"/>
  <c r="OE54" i="20"/>
  <c r="NX54" i="20"/>
  <c r="NW54" i="20"/>
  <c r="NP54" i="20"/>
  <c r="NO54" i="20"/>
  <c r="NH54" i="20"/>
  <c r="NG54" i="20"/>
  <c r="MZ54" i="20"/>
  <c r="MY54" i="20"/>
  <c r="MR54" i="20"/>
  <c r="MQ54" i="20"/>
  <c r="MJ54" i="20"/>
  <c r="MI54" i="20"/>
  <c r="MB54" i="20"/>
  <c r="MA54" i="20"/>
  <c r="LT54" i="20"/>
  <c r="LS54" i="20"/>
  <c r="LL54" i="20"/>
  <c r="LK54" i="20"/>
  <c r="LD54" i="20"/>
  <c r="LC54" i="20"/>
  <c r="KV54" i="20"/>
  <c r="KU54" i="20"/>
  <c r="KN54" i="20"/>
  <c r="KM54" i="20"/>
  <c r="KF54" i="20"/>
  <c r="KE54" i="20"/>
  <c r="OV53" i="20"/>
  <c r="OU53" i="20"/>
  <c r="ON53" i="20"/>
  <c r="OM53" i="20"/>
  <c r="OF53" i="20"/>
  <c r="OE53" i="20"/>
  <c r="NX53" i="20"/>
  <c r="NW53" i="20"/>
  <c r="NP53" i="20"/>
  <c r="NO53" i="20"/>
  <c r="NH53" i="20"/>
  <c r="NG53" i="20"/>
  <c r="MZ53" i="20"/>
  <c r="MY53" i="20"/>
  <c r="MR53" i="20"/>
  <c r="MQ53" i="20"/>
  <c r="MJ53" i="20"/>
  <c r="MI53" i="20"/>
  <c r="MB53" i="20"/>
  <c r="MA53" i="20"/>
  <c r="LT53" i="20"/>
  <c r="LS53" i="20"/>
  <c r="LL53" i="20"/>
  <c r="LK53" i="20"/>
  <c r="LD53" i="20"/>
  <c r="LC53" i="20"/>
  <c r="KV53" i="20"/>
  <c r="KU53" i="20"/>
  <c r="KN53" i="20"/>
  <c r="KM53" i="20"/>
  <c r="KF53" i="20"/>
  <c r="KE53" i="20"/>
  <c r="OV52" i="20"/>
  <c r="OU52" i="20"/>
  <c r="ON52" i="20"/>
  <c r="OM52" i="20"/>
  <c r="OF52" i="20"/>
  <c r="OE52" i="20"/>
  <c r="NX52" i="20"/>
  <c r="NW52" i="20"/>
  <c r="NP52" i="20"/>
  <c r="NO52" i="20"/>
  <c r="NH52" i="20"/>
  <c r="NG52" i="20"/>
  <c r="MZ52" i="20"/>
  <c r="MY52" i="20"/>
  <c r="MR52" i="20"/>
  <c r="MQ52" i="20"/>
  <c r="MJ52" i="20"/>
  <c r="MI52" i="20"/>
  <c r="MB52" i="20"/>
  <c r="MA52" i="20"/>
  <c r="LT52" i="20"/>
  <c r="LS52" i="20"/>
  <c r="LL52" i="20"/>
  <c r="LK52" i="20"/>
  <c r="LD52" i="20"/>
  <c r="LC52" i="20"/>
  <c r="KV52" i="20"/>
  <c r="KU52" i="20"/>
  <c r="KN52" i="20"/>
  <c r="KM52" i="20"/>
  <c r="KF52" i="20"/>
  <c r="KE52" i="20"/>
  <c r="OV51" i="20"/>
  <c r="OU51" i="20"/>
  <c r="ON51" i="20"/>
  <c r="OM51" i="20"/>
  <c r="OF51" i="20"/>
  <c r="OE51" i="20"/>
  <c r="NX51" i="20"/>
  <c r="NW51" i="20"/>
  <c r="NP51" i="20"/>
  <c r="NO51" i="20"/>
  <c r="NH51" i="20"/>
  <c r="NG51" i="20"/>
  <c r="MZ51" i="20"/>
  <c r="MY51" i="20"/>
  <c r="MR51" i="20"/>
  <c r="MQ51" i="20"/>
  <c r="MJ51" i="20"/>
  <c r="MI51" i="20"/>
  <c r="MB51" i="20"/>
  <c r="MA51" i="20"/>
  <c r="LT51" i="20"/>
  <c r="LS51" i="20"/>
  <c r="LL51" i="20"/>
  <c r="LK51" i="20"/>
  <c r="LD51" i="20"/>
  <c r="LC51" i="20"/>
  <c r="KV51" i="20"/>
  <c r="KU51" i="20"/>
  <c r="KN51" i="20"/>
  <c r="KM51" i="20"/>
  <c r="KF51" i="20"/>
  <c r="KE51" i="20"/>
  <c r="OV50" i="20"/>
  <c r="OU50" i="20"/>
  <c r="ON50" i="20"/>
  <c r="OM50" i="20"/>
  <c r="OF50" i="20"/>
  <c r="OE50" i="20"/>
  <c r="NX50" i="20"/>
  <c r="NW50" i="20"/>
  <c r="NP50" i="20"/>
  <c r="NO50" i="20"/>
  <c r="NH50" i="20"/>
  <c r="NG50" i="20"/>
  <c r="MZ50" i="20"/>
  <c r="MY50" i="20"/>
  <c r="MR50" i="20"/>
  <c r="MQ50" i="20"/>
  <c r="MJ50" i="20"/>
  <c r="MI50" i="20"/>
  <c r="MB50" i="20"/>
  <c r="MA50" i="20"/>
  <c r="LT50" i="20"/>
  <c r="LS50" i="20"/>
  <c r="LL50" i="20"/>
  <c r="LK50" i="20"/>
  <c r="LD50" i="20"/>
  <c r="LC50" i="20"/>
  <c r="KV50" i="20"/>
  <c r="KU50" i="20"/>
  <c r="KN50" i="20"/>
  <c r="KM50" i="20"/>
  <c r="KF50" i="20"/>
  <c r="KE50" i="20"/>
  <c r="OV49" i="20"/>
  <c r="OU49" i="20"/>
  <c r="ON49" i="20"/>
  <c r="OM49" i="20"/>
  <c r="OF49" i="20"/>
  <c r="OE49" i="20"/>
  <c r="NX49" i="20"/>
  <c r="NW49" i="20"/>
  <c r="NP49" i="20"/>
  <c r="NO49" i="20"/>
  <c r="NH49" i="20"/>
  <c r="NG49" i="20"/>
  <c r="MZ49" i="20"/>
  <c r="MY49" i="20"/>
  <c r="MR49" i="20"/>
  <c r="MQ49" i="20"/>
  <c r="MJ49" i="20"/>
  <c r="MI49" i="20"/>
  <c r="MB49" i="20"/>
  <c r="MA49" i="20"/>
  <c r="LT49" i="20"/>
  <c r="LS49" i="20"/>
  <c r="LL49" i="20"/>
  <c r="LK49" i="20"/>
  <c r="LD49" i="20"/>
  <c r="LC49" i="20"/>
  <c r="KV49" i="20"/>
  <c r="KU49" i="20"/>
  <c r="KN49" i="20"/>
  <c r="KM49" i="20"/>
  <c r="KF49" i="20"/>
  <c r="KE49" i="20"/>
  <c r="OV48" i="20"/>
  <c r="OU48" i="20"/>
  <c r="ON48" i="20"/>
  <c r="OM48" i="20"/>
  <c r="OF48" i="20"/>
  <c r="OE48" i="20"/>
  <c r="NX48" i="20"/>
  <c r="NW48" i="20"/>
  <c r="NP48" i="20"/>
  <c r="NO48" i="20"/>
  <c r="NH48" i="20"/>
  <c r="NG48" i="20"/>
  <c r="MZ48" i="20"/>
  <c r="MY48" i="20"/>
  <c r="MR48" i="20"/>
  <c r="MQ48" i="20"/>
  <c r="MJ48" i="20"/>
  <c r="MI48" i="20"/>
  <c r="MB48" i="20"/>
  <c r="MA48" i="20"/>
  <c r="LT48" i="20"/>
  <c r="LS48" i="20"/>
  <c r="LL48" i="20"/>
  <c r="LK48" i="20"/>
  <c r="LD48" i="20"/>
  <c r="LC48" i="20"/>
  <c r="KV48" i="20"/>
  <c r="KU48" i="20"/>
  <c r="KN48" i="20"/>
  <c r="KM48" i="20"/>
  <c r="KF48" i="20"/>
  <c r="KE48" i="20"/>
  <c r="OV47" i="20"/>
  <c r="OU47" i="20"/>
  <c r="ON47" i="20"/>
  <c r="OM47" i="20"/>
  <c r="OF47" i="20"/>
  <c r="OE47" i="20"/>
  <c r="NX47" i="20"/>
  <c r="NW47" i="20"/>
  <c r="NP47" i="20"/>
  <c r="NO47" i="20"/>
  <c r="NH47" i="20"/>
  <c r="NG47" i="20"/>
  <c r="MZ47" i="20"/>
  <c r="MY47" i="20"/>
  <c r="MR47" i="20"/>
  <c r="MQ47" i="20"/>
  <c r="MJ47" i="20"/>
  <c r="MI47" i="20"/>
  <c r="MB47" i="20"/>
  <c r="MA47" i="20"/>
  <c r="LT47" i="20"/>
  <c r="LS47" i="20"/>
  <c r="LL47" i="20"/>
  <c r="LK47" i="20"/>
  <c r="LD47" i="20"/>
  <c r="LC47" i="20"/>
  <c r="KV47" i="20"/>
  <c r="KU47" i="20"/>
  <c r="KN47" i="20"/>
  <c r="KM47" i="20"/>
  <c r="KF47" i="20"/>
  <c r="KE47" i="20"/>
  <c r="OV46" i="20"/>
  <c r="OU46" i="20"/>
  <c r="ON46" i="20"/>
  <c r="OM46" i="20"/>
  <c r="OF46" i="20"/>
  <c r="OE46" i="20"/>
  <c r="NX46" i="20"/>
  <c r="NW46" i="20"/>
  <c r="NP46" i="20"/>
  <c r="NO46" i="20"/>
  <c r="NH46" i="20"/>
  <c r="NG46" i="20"/>
  <c r="MZ46" i="20"/>
  <c r="MY46" i="20"/>
  <c r="MR46" i="20"/>
  <c r="MQ46" i="20"/>
  <c r="MJ46" i="20"/>
  <c r="MI46" i="20"/>
  <c r="MB46" i="20"/>
  <c r="MA46" i="20"/>
  <c r="LT46" i="20"/>
  <c r="LS46" i="20"/>
  <c r="LL46" i="20"/>
  <c r="LK46" i="20"/>
  <c r="LD46" i="20"/>
  <c r="LC46" i="20"/>
  <c r="KV46" i="20"/>
  <c r="KU46" i="20"/>
  <c r="KN46" i="20"/>
  <c r="KM46" i="20"/>
  <c r="KF46" i="20"/>
  <c r="KE46" i="20"/>
  <c r="OV45" i="20"/>
  <c r="OU45" i="20"/>
  <c r="ON45" i="20"/>
  <c r="OM45" i="20"/>
  <c r="OF45" i="20"/>
  <c r="OE45" i="20"/>
  <c r="NX45" i="20"/>
  <c r="NW45" i="20"/>
  <c r="NP45" i="20"/>
  <c r="NO45" i="20"/>
  <c r="NH45" i="20"/>
  <c r="NG45" i="20"/>
  <c r="MZ45" i="20"/>
  <c r="MY45" i="20"/>
  <c r="MR45" i="20"/>
  <c r="MQ45" i="20"/>
  <c r="MJ45" i="20"/>
  <c r="MI45" i="20"/>
  <c r="MB45" i="20"/>
  <c r="MA45" i="20"/>
  <c r="LT45" i="20"/>
  <c r="LS45" i="20"/>
  <c r="LL45" i="20"/>
  <c r="LK45" i="20"/>
  <c r="LD45" i="20"/>
  <c r="LC45" i="20"/>
  <c r="KV45" i="20"/>
  <c r="KU45" i="20"/>
  <c r="KN45" i="20"/>
  <c r="KM45" i="20"/>
  <c r="KF45" i="20"/>
  <c r="KE45" i="20"/>
  <c r="OV44" i="20"/>
  <c r="OU44" i="20"/>
  <c r="ON44" i="20"/>
  <c r="OM44" i="20"/>
  <c r="OF44" i="20"/>
  <c r="OE44" i="20"/>
  <c r="NX44" i="20"/>
  <c r="NW44" i="20"/>
  <c r="NP44" i="20"/>
  <c r="NO44" i="20"/>
  <c r="NH44" i="20"/>
  <c r="NG44" i="20"/>
  <c r="MZ44" i="20"/>
  <c r="MY44" i="20"/>
  <c r="MR44" i="20"/>
  <c r="MQ44" i="20"/>
  <c r="MJ44" i="20"/>
  <c r="MI44" i="20"/>
  <c r="MB44" i="20"/>
  <c r="MA44" i="20"/>
  <c r="LT44" i="20"/>
  <c r="LS44" i="20"/>
  <c r="LL44" i="20"/>
  <c r="LK44" i="20"/>
  <c r="LD44" i="20"/>
  <c r="LC44" i="20"/>
  <c r="KV44" i="20"/>
  <c r="KU44" i="20"/>
  <c r="KN44" i="20"/>
  <c r="KM44" i="20"/>
  <c r="KF44" i="20"/>
  <c r="KE44" i="20"/>
  <c r="OV43" i="20"/>
  <c r="OU43" i="20"/>
  <c r="ON43" i="20"/>
  <c r="OM43" i="20"/>
  <c r="OF43" i="20"/>
  <c r="OE43" i="20"/>
  <c r="NX43" i="20"/>
  <c r="NW43" i="20"/>
  <c r="NP43" i="20"/>
  <c r="NO43" i="20"/>
  <c r="NH43" i="20"/>
  <c r="NG43" i="20"/>
  <c r="MZ43" i="20"/>
  <c r="MY43" i="20"/>
  <c r="MR43" i="20"/>
  <c r="MQ43" i="20"/>
  <c r="MJ43" i="20"/>
  <c r="MI43" i="20"/>
  <c r="MB43" i="20"/>
  <c r="MA43" i="20"/>
  <c r="LT43" i="20"/>
  <c r="LS43" i="20"/>
  <c r="LL43" i="20"/>
  <c r="LK43" i="20"/>
  <c r="LD43" i="20"/>
  <c r="LC43" i="20"/>
  <c r="KV43" i="20"/>
  <c r="KU43" i="20"/>
  <c r="KN43" i="20"/>
  <c r="KM43" i="20"/>
  <c r="KF43" i="20"/>
  <c r="KE43" i="20"/>
  <c r="OV42" i="20"/>
  <c r="OU42" i="20"/>
  <c r="ON42" i="20"/>
  <c r="OM42" i="20"/>
  <c r="OF42" i="20"/>
  <c r="OE42" i="20"/>
  <c r="NX42" i="20"/>
  <c r="NW42" i="20"/>
  <c r="NP42" i="20"/>
  <c r="NO42" i="20"/>
  <c r="NH42" i="20"/>
  <c r="NG42" i="20"/>
  <c r="MZ42" i="20"/>
  <c r="MY42" i="20"/>
  <c r="MR42" i="20"/>
  <c r="MQ42" i="20"/>
  <c r="MJ42" i="20"/>
  <c r="MI42" i="20"/>
  <c r="MB42" i="20"/>
  <c r="MA42" i="20"/>
  <c r="LT42" i="20"/>
  <c r="LS42" i="20"/>
  <c r="LL42" i="20"/>
  <c r="LK42" i="20"/>
  <c r="LD42" i="20"/>
  <c r="LC42" i="20"/>
  <c r="KV42" i="20"/>
  <c r="KU42" i="20"/>
  <c r="KN42" i="20"/>
  <c r="KM42" i="20"/>
  <c r="KF42" i="20"/>
  <c r="KE42" i="20"/>
  <c r="OV41" i="20"/>
  <c r="OU41" i="20"/>
  <c r="ON41" i="20"/>
  <c r="OM41" i="20"/>
  <c r="OF41" i="20"/>
  <c r="OE41" i="20"/>
  <c r="NX41" i="20"/>
  <c r="NW41" i="20"/>
  <c r="NP41" i="20"/>
  <c r="NO41" i="20"/>
  <c r="NH41" i="20"/>
  <c r="NG41" i="20"/>
  <c r="MZ41" i="20"/>
  <c r="MY41" i="20"/>
  <c r="MR41" i="20"/>
  <c r="MQ41" i="20"/>
  <c r="MJ41" i="20"/>
  <c r="MI41" i="20"/>
  <c r="MB41" i="20"/>
  <c r="MA41" i="20"/>
  <c r="LT41" i="20"/>
  <c r="LS41" i="20"/>
  <c r="LL41" i="20"/>
  <c r="LK41" i="20"/>
  <c r="LD41" i="20"/>
  <c r="LC41" i="20"/>
  <c r="KV41" i="20"/>
  <c r="KU41" i="20"/>
  <c r="KN41" i="20"/>
  <c r="KM41" i="20"/>
  <c r="KF41" i="20"/>
  <c r="KE41" i="20"/>
  <c r="OV40" i="20"/>
  <c r="OU40" i="20"/>
  <c r="ON40" i="20"/>
  <c r="OM40" i="20"/>
  <c r="OF40" i="20"/>
  <c r="OE40" i="20"/>
  <c r="NX40" i="20"/>
  <c r="NW40" i="20"/>
  <c r="NP40" i="20"/>
  <c r="NO40" i="20"/>
  <c r="NH40" i="20"/>
  <c r="NG40" i="20"/>
  <c r="MZ40" i="20"/>
  <c r="MY40" i="20"/>
  <c r="MR40" i="20"/>
  <c r="MQ40" i="20"/>
  <c r="MJ40" i="20"/>
  <c r="MI40" i="20"/>
  <c r="MB40" i="20"/>
  <c r="MA40" i="20"/>
  <c r="LT40" i="20"/>
  <c r="LS40" i="20"/>
  <c r="LL40" i="20"/>
  <c r="LK40" i="20"/>
  <c r="LD40" i="20"/>
  <c r="LC40" i="20"/>
  <c r="KV40" i="20"/>
  <c r="KU40" i="20"/>
  <c r="KN40" i="20"/>
  <c r="KM40" i="20"/>
  <c r="KF40" i="20"/>
  <c r="KE40" i="20"/>
  <c r="OV39" i="20"/>
  <c r="OU39" i="20"/>
  <c r="ON39" i="20"/>
  <c r="OM39" i="20"/>
  <c r="OF39" i="20"/>
  <c r="OE39" i="20"/>
  <c r="NX39" i="20"/>
  <c r="NW39" i="20"/>
  <c r="NP39" i="20"/>
  <c r="NO39" i="20"/>
  <c r="NH39" i="20"/>
  <c r="NG39" i="20"/>
  <c r="MZ39" i="20"/>
  <c r="MY39" i="20"/>
  <c r="MR39" i="20"/>
  <c r="MQ39" i="20"/>
  <c r="MJ39" i="20"/>
  <c r="MI39" i="20"/>
  <c r="MB39" i="20"/>
  <c r="MA39" i="20"/>
  <c r="LT39" i="20"/>
  <c r="LS39" i="20"/>
  <c r="LL39" i="20"/>
  <c r="LK39" i="20"/>
  <c r="LD39" i="20"/>
  <c r="LC39" i="20"/>
  <c r="KV39" i="20"/>
  <c r="KU39" i="20"/>
  <c r="KN39" i="20"/>
  <c r="KM39" i="20"/>
  <c r="KF39" i="20"/>
  <c r="KE39" i="20"/>
  <c r="OV38" i="20"/>
  <c r="OU38" i="20"/>
  <c r="ON38" i="20"/>
  <c r="OM38" i="20"/>
  <c r="OF38" i="20"/>
  <c r="OE38" i="20"/>
  <c r="NX38" i="20"/>
  <c r="NW38" i="20"/>
  <c r="NP38" i="20"/>
  <c r="NO38" i="20"/>
  <c r="NH38" i="20"/>
  <c r="NG38" i="20"/>
  <c r="MZ38" i="20"/>
  <c r="MY38" i="20"/>
  <c r="MR38" i="20"/>
  <c r="MQ38" i="20"/>
  <c r="MJ38" i="20"/>
  <c r="MI38" i="20"/>
  <c r="MB38" i="20"/>
  <c r="MA38" i="20"/>
  <c r="LT38" i="20"/>
  <c r="LS38" i="20"/>
  <c r="LL38" i="20"/>
  <c r="LK38" i="20"/>
  <c r="LD38" i="20"/>
  <c r="LC38" i="20"/>
  <c r="KV38" i="20"/>
  <c r="KU38" i="20"/>
  <c r="KN38" i="20"/>
  <c r="KM38" i="20"/>
  <c r="KF38" i="20"/>
  <c r="KE38" i="20"/>
  <c r="OV37" i="20"/>
  <c r="OU37" i="20"/>
  <c r="ON37" i="20"/>
  <c r="OM37" i="20"/>
  <c r="OF37" i="20"/>
  <c r="OE37" i="20"/>
  <c r="NX37" i="20"/>
  <c r="NW37" i="20"/>
  <c r="NP37" i="20"/>
  <c r="NO37" i="20"/>
  <c r="NH37" i="20"/>
  <c r="NG37" i="20"/>
  <c r="MZ37" i="20"/>
  <c r="MY37" i="20"/>
  <c r="MR37" i="20"/>
  <c r="MQ37" i="20"/>
  <c r="MJ37" i="20"/>
  <c r="MI37" i="20"/>
  <c r="MB37" i="20"/>
  <c r="MA37" i="20"/>
  <c r="LT37" i="20"/>
  <c r="LS37" i="20"/>
  <c r="LL37" i="20"/>
  <c r="LK37" i="20"/>
  <c r="LD37" i="20"/>
  <c r="LC37" i="20"/>
  <c r="KV37" i="20"/>
  <c r="KU37" i="20"/>
  <c r="KN37" i="20"/>
  <c r="KM37" i="20"/>
  <c r="KF37" i="20"/>
  <c r="KE37" i="20"/>
  <c r="OV36" i="20"/>
  <c r="OU36" i="20"/>
  <c r="ON36" i="20"/>
  <c r="OM36" i="20"/>
  <c r="OF36" i="20"/>
  <c r="OE36" i="20"/>
  <c r="NX36" i="20"/>
  <c r="NW36" i="20"/>
  <c r="NP36" i="20"/>
  <c r="NO36" i="20"/>
  <c r="NH36" i="20"/>
  <c r="NG36" i="20"/>
  <c r="MZ36" i="20"/>
  <c r="MY36" i="20"/>
  <c r="MR36" i="20"/>
  <c r="MQ36" i="20"/>
  <c r="MJ36" i="20"/>
  <c r="MI36" i="20"/>
  <c r="MB36" i="20"/>
  <c r="MA36" i="20"/>
  <c r="LT36" i="20"/>
  <c r="LS36" i="20"/>
  <c r="LL36" i="20"/>
  <c r="LK36" i="20"/>
  <c r="LD36" i="20"/>
  <c r="LC36" i="20"/>
  <c r="KV36" i="20"/>
  <c r="KU36" i="20"/>
  <c r="KN36" i="20"/>
  <c r="KM36" i="20"/>
  <c r="KF36" i="20"/>
  <c r="KE36" i="20"/>
  <c r="OV35" i="20"/>
  <c r="OU35" i="20"/>
  <c r="ON35" i="20"/>
  <c r="OM35" i="20"/>
  <c r="OF35" i="20"/>
  <c r="OE35" i="20"/>
  <c r="NX35" i="20"/>
  <c r="NW35" i="20"/>
  <c r="NP35" i="20"/>
  <c r="NO35" i="20"/>
  <c r="NH35" i="20"/>
  <c r="NG35" i="20"/>
  <c r="MZ35" i="20"/>
  <c r="MY35" i="20"/>
  <c r="MR35" i="20"/>
  <c r="MQ35" i="20"/>
  <c r="MJ35" i="20"/>
  <c r="MI35" i="20"/>
  <c r="MB35" i="20"/>
  <c r="MA35" i="20"/>
  <c r="LT35" i="20"/>
  <c r="LS35" i="20"/>
  <c r="LL35" i="20"/>
  <c r="LK35" i="20"/>
  <c r="LD35" i="20"/>
  <c r="LC35" i="20"/>
  <c r="KV35" i="20"/>
  <c r="KU35" i="20"/>
  <c r="KN35" i="20"/>
  <c r="KM35" i="20"/>
  <c r="KF35" i="20"/>
  <c r="KE35" i="20"/>
  <c r="OV34" i="20"/>
  <c r="OU34" i="20"/>
  <c r="ON34" i="20"/>
  <c r="OM34" i="20"/>
  <c r="OF34" i="20"/>
  <c r="OE34" i="20"/>
  <c r="NX34" i="20"/>
  <c r="NW34" i="20"/>
  <c r="NP34" i="20"/>
  <c r="NO34" i="20"/>
  <c r="NH34" i="20"/>
  <c r="NG34" i="20"/>
  <c r="MZ34" i="20"/>
  <c r="MY34" i="20"/>
  <c r="MR34" i="20"/>
  <c r="MQ34" i="20"/>
  <c r="MJ34" i="20"/>
  <c r="MI34" i="20"/>
  <c r="MB34" i="20"/>
  <c r="MA34" i="20"/>
  <c r="LT34" i="20"/>
  <c r="LS34" i="20"/>
  <c r="LL34" i="20"/>
  <c r="LK34" i="20"/>
  <c r="LD34" i="20"/>
  <c r="LC34" i="20"/>
  <c r="KV34" i="20"/>
  <c r="KU34" i="20"/>
  <c r="KN34" i="20"/>
  <c r="KM34" i="20"/>
  <c r="KF34" i="20"/>
  <c r="KE34" i="20"/>
  <c r="OV33" i="20"/>
  <c r="OU33" i="20"/>
  <c r="ON33" i="20"/>
  <c r="OM33" i="20"/>
  <c r="OF33" i="20"/>
  <c r="OE33" i="20"/>
  <c r="NX33" i="20"/>
  <c r="NW33" i="20"/>
  <c r="NP33" i="20"/>
  <c r="NO33" i="20"/>
  <c r="NH33" i="20"/>
  <c r="NG33" i="20"/>
  <c r="MZ33" i="20"/>
  <c r="MY33" i="20"/>
  <c r="MR33" i="20"/>
  <c r="MQ33" i="20"/>
  <c r="MJ33" i="20"/>
  <c r="MI33" i="20"/>
  <c r="MB33" i="20"/>
  <c r="MA33" i="20"/>
  <c r="LT33" i="20"/>
  <c r="LS33" i="20"/>
  <c r="LL33" i="20"/>
  <c r="LK33" i="20"/>
  <c r="LD33" i="20"/>
  <c r="LC33" i="20"/>
  <c r="KV33" i="20"/>
  <c r="KU33" i="20"/>
  <c r="KN33" i="20"/>
  <c r="KM33" i="20"/>
  <c r="KF33" i="20"/>
  <c r="KE33" i="20"/>
  <c r="OV32" i="20"/>
  <c r="OU32" i="20"/>
  <c r="ON32" i="20"/>
  <c r="OM32" i="20"/>
  <c r="OF32" i="20"/>
  <c r="OE32" i="20"/>
  <c r="NX32" i="20"/>
  <c r="NW32" i="20"/>
  <c r="NP32" i="20"/>
  <c r="NO32" i="20"/>
  <c r="NH32" i="20"/>
  <c r="NG32" i="20"/>
  <c r="MZ32" i="20"/>
  <c r="MY32" i="20"/>
  <c r="MR32" i="20"/>
  <c r="MQ32" i="20"/>
  <c r="MJ32" i="20"/>
  <c r="MI32" i="20"/>
  <c r="MB32" i="20"/>
  <c r="MA32" i="20"/>
  <c r="LT32" i="20"/>
  <c r="LS32" i="20"/>
  <c r="LL32" i="20"/>
  <c r="LK32" i="20"/>
  <c r="LD32" i="20"/>
  <c r="LC32" i="20"/>
  <c r="KV32" i="20"/>
  <c r="KU32" i="20"/>
  <c r="KN32" i="20"/>
  <c r="KM32" i="20"/>
  <c r="KF32" i="20"/>
  <c r="KE32" i="20"/>
  <c r="OV31" i="20"/>
  <c r="OU31" i="20"/>
  <c r="ON31" i="20"/>
  <c r="OM31" i="20"/>
  <c r="OF31" i="20"/>
  <c r="OE31" i="20"/>
  <c r="NX31" i="20"/>
  <c r="NW31" i="20"/>
  <c r="NP31" i="20"/>
  <c r="NO31" i="20"/>
  <c r="NH31" i="20"/>
  <c r="NG31" i="20"/>
  <c r="MZ31" i="20"/>
  <c r="MY31" i="20"/>
  <c r="MR31" i="20"/>
  <c r="MQ31" i="20"/>
  <c r="MJ31" i="20"/>
  <c r="MI31" i="20"/>
  <c r="MB31" i="20"/>
  <c r="MA31" i="20"/>
  <c r="LT31" i="20"/>
  <c r="LS31" i="20"/>
  <c r="LL31" i="20"/>
  <c r="LK31" i="20"/>
  <c r="LD31" i="20"/>
  <c r="LC31" i="20"/>
  <c r="KV31" i="20"/>
  <c r="KU31" i="20"/>
  <c r="KN31" i="20"/>
  <c r="KM31" i="20"/>
  <c r="KF31" i="20"/>
  <c r="KE31" i="20"/>
  <c r="OV30" i="20"/>
  <c r="OU30" i="20"/>
  <c r="ON30" i="20"/>
  <c r="OM30" i="20"/>
  <c r="OF30" i="20"/>
  <c r="OE30" i="20"/>
  <c r="NX30" i="20"/>
  <c r="NW30" i="20"/>
  <c r="NP30" i="20"/>
  <c r="NO30" i="20"/>
  <c r="NH30" i="20"/>
  <c r="NG30" i="20"/>
  <c r="MZ30" i="20"/>
  <c r="MY30" i="20"/>
  <c r="MR30" i="20"/>
  <c r="MQ30" i="20"/>
  <c r="MJ30" i="20"/>
  <c r="MI30" i="20"/>
  <c r="MB30" i="20"/>
  <c r="MA30" i="20"/>
  <c r="LT30" i="20"/>
  <c r="LS30" i="20"/>
  <c r="LL30" i="20"/>
  <c r="LK30" i="20"/>
  <c r="LD30" i="20"/>
  <c r="LC30" i="20"/>
  <c r="KV30" i="20"/>
  <c r="KU30" i="20"/>
  <c r="KN30" i="20"/>
  <c r="KM30" i="20"/>
  <c r="KF30" i="20"/>
  <c r="KE30" i="20"/>
  <c r="OV29" i="20"/>
  <c r="OU29" i="20"/>
  <c r="ON29" i="20"/>
  <c r="OM29" i="20"/>
  <c r="OF29" i="20"/>
  <c r="OE29" i="20"/>
  <c r="NX29" i="20"/>
  <c r="NW29" i="20"/>
  <c r="NP29" i="20"/>
  <c r="NO29" i="20"/>
  <c r="NH29" i="20"/>
  <c r="NG29" i="20"/>
  <c r="MZ29" i="20"/>
  <c r="MY29" i="20"/>
  <c r="MR29" i="20"/>
  <c r="MQ29" i="20"/>
  <c r="MJ29" i="20"/>
  <c r="MI29" i="20"/>
  <c r="MB29" i="20"/>
  <c r="MA29" i="20"/>
  <c r="LT29" i="20"/>
  <c r="LS29" i="20"/>
  <c r="LL29" i="20"/>
  <c r="LK29" i="20"/>
  <c r="LD29" i="20"/>
  <c r="LC29" i="20"/>
  <c r="KV29" i="20"/>
  <c r="KU29" i="20"/>
  <c r="KN29" i="20"/>
  <c r="KM29" i="20"/>
  <c r="KF29" i="20"/>
  <c r="KE29" i="20"/>
  <c r="OV28" i="20"/>
  <c r="OU28" i="20"/>
  <c r="ON28" i="20"/>
  <c r="OM28" i="20"/>
  <c r="OF28" i="20"/>
  <c r="OE28" i="20"/>
  <c r="NX28" i="20"/>
  <c r="NW28" i="20"/>
  <c r="NP28" i="20"/>
  <c r="NO28" i="20"/>
  <c r="NH28" i="20"/>
  <c r="NG28" i="20"/>
  <c r="MZ28" i="20"/>
  <c r="MY28" i="20"/>
  <c r="MR28" i="20"/>
  <c r="MQ28" i="20"/>
  <c r="MJ28" i="20"/>
  <c r="MI28" i="20"/>
  <c r="MB28" i="20"/>
  <c r="MA28" i="20"/>
  <c r="LT28" i="20"/>
  <c r="LS28" i="20"/>
  <c r="LL28" i="20"/>
  <c r="LK28" i="20"/>
  <c r="LD28" i="20"/>
  <c r="LC28" i="20"/>
  <c r="KV28" i="20"/>
  <c r="KU28" i="20"/>
  <c r="KN28" i="20"/>
  <c r="KM28" i="20"/>
  <c r="KF28" i="20"/>
  <c r="KE28" i="20"/>
  <c r="OV27" i="20"/>
  <c r="OU27" i="20"/>
  <c r="ON27" i="20"/>
  <c r="OM27" i="20"/>
  <c r="OF27" i="20"/>
  <c r="OE27" i="20"/>
  <c r="NX27" i="20"/>
  <c r="NW27" i="20"/>
  <c r="NP27" i="20"/>
  <c r="NO27" i="20"/>
  <c r="NH27" i="20"/>
  <c r="NG27" i="20"/>
  <c r="MZ27" i="20"/>
  <c r="MY27" i="20"/>
  <c r="MR27" i="20"/>
  <c r="MQ27" i="20"/>
  <c r="MJ27" i="20"/>
  <c r="MI27" i="20"/>
  <c r="MB27" i="20"/>
  <c r="MA27" i="20"/>
  <c r="LT27" i="20"/>
  <c r="LS27" i="20"/>
  <c r="LL27" i="20"/>
  <c r="LK27" i="20"/>
  <c r="LD27" i="20"/>
  <c r="LC27" i="20"/>
  <c r="KV27" i="20"/>
  <c r="KU27" i="20"/>
  <c r="KN27" i="20"/>
  <c r="KM27" i="20"/>
  <c r="KF27" i="20"/>
  <c r="KE27" i="20"/>
  <c r="OV26" i="20"/>
  <c r="OU26" i="20"/>
  <c r="ON26" i="20"/>
  <c r="OM26" i="20"/>
  <c r="OF26" i="20"/>
  <c r="OE26" i="20"/>
  <c r="NX26" i="20"/>
  <c r="NW26" i="20"/>
  <c r="NP26" i="20"/>
  <c r="NO26" i="20"/>
  <c r="NH26" i="20"/>
  <c r="NG26" i="20"/>
  <c r="MZ26" i="20"/>
  <c r="MY26" i="20"/>
  <c r="MR26" i="20"/>
  <c r="MQ26" i="20"/>
  <c r="MJ26" i="20"/>
  <c r="MI26" i="20"/>
  <c r="MB26" i="20"/>
  <c r="MA26" i="20"/>
  <c r="LT26" i="20"/>
  <c r="LS26" i="20"/>
  <c r="LL26" i="20"/>
  <c r="LK26" i="20"/>
  <c r="LD26" i="20"/>
  <c r="LC26" i="20"/>
  <c r="KV26" i="20"/>
  <c r="KU26" i="20"/>
  <c r="KN26" i="20"/>
  <c r="KM26" i="20"/>
  <c r="KF26" i="20"/>
  <c r="KE26" i="20"/>
  <c r="OV25" i="20"/>
  <c r="OU25" i="20"/>
  <c r="ON25" i="20"/>
  <c r="OM25" i="20"/>
  <c r="OF25" i="20"/>
  <c r="OE25" i="20"/>
  <c r="NX25" i="20"/>
  <c r="NW25" i="20"/>
  <c r="NP25" i="20"/>
  <c r="NO25" i="20"/>
  <c r="NH25" i="20"/>
  <c r="NG25" i="20"/>
  <c r="MZ25" i="20"/>
  <c r="MY25" i="20"/>
  <c r="MR25" i="20"/>
  <c r="MQ25" i="20"/>
  <c r="MJ25" i="20"/>
  <c r="MI25" i="20"/>
  <c r="MB25" i="20"/>
  <c r="MA25" i="20"/>
  <c r="LT25" i="20"/>
  <c r="LS25" i="20"/>
  <c r="LL25" i="20"/>
  <c r="LK25" i="20"/>
  <c r="LD25" i="20"/>
  <c r="LC25" i="20"/>
  <c r="KV25" i="20"/>
  <c r="KU25" i="20"/>
  <c r="KN25" i="20"/>
  <c r="KM25" i="20"/>
  <c r="KF25" i="20"/>
  <c r="KE25" i="20"/>
  <c r="OV24" i="20"/>
  <c r="OU24" i="20"/>
  <c r="ON24" i="20"/>
  <c r="OM24" i="20"/>
  <c r="OF24" i="20"/>
  <c r="OE24" i="20"/>
  <c r="NX24" i="20"/>
  <c r="NW24" i="20"/>
  <c r="NP24" i="20"/>
  <c r="NO24" i="20"/>
  <c r="NH24" i="20"/>
  <c r="NG24" i="20"/>
  <c r="MZ24" i="20"/>
  <c r="MY24" i="20"/>
  <c r="MR24" i="20"/>
  <c r="MQ24" i="20"/>
  <c r="MJ24" i="20"/>
  <c r="MI24" i="20"/>
  <c r="MB24" i="20"/>
  <c r="MA24" i="20"/>
  <c r="LT24" i="20"/>
  <c r="LS24" i="20"/>
  <c r="LL24" i="20"/>
  <c r="LK24" i="20"/>
  <c r="LD24" i="20"/>
  <c r="LC24" i="20"/>
  <c r="KV24" i="20"/>
  <c r="KU24" i="20"/>
  <c r="KN24" i="20"/>
  <c r="KM24" i="20"/>
  <c r="KF24" i="20"/>
  <c r="KE24" i="20"/>
  <c r="OV23" i="20"/>
  <c r="OU23" i="20"/>
  <c r="ON23" i="20"/>
  <c r="OM23" i="20"/>
  <c r="OF23" i="20"/>
  <c r="OE23" i="20"/>
  <c r="NX23" i="20"/>
  <c r="NW23" i="20"/>
  <c r="NP23" i="20"/>
  <c r="NO23" i="20"/>
  <c r="NH23" i="20"/>
  <c r="NG23" i="20"/>
  <c r="MZ23" i="20"/>
  <c r="MY23" i="20"/>
  <c r="MR23" i="20"/>
  <c r="MQ23" i="20"/>
  <c r="MJ23" i="20"/>
  <c r="MI23" i="20"/>
  <c r="MB23" i="20"/>
  <c r="MA23" i="20"/>
  <c r="LT23" i="20"/>
  <c r="LS23" i="20"/>
  <c r="LL23" i="20"/>
  <c r="LK23" i="20"/>
  <c r="LD23" i="20"/>
  <c r="LC23" i="20"/>
  <c r="KV23" i="20"/>
  <c r="KU23" i="20"/>
  <c r="KN23" i="20"/>
  <c r="KM23" i="20"/>
  <c r="KF23" i="20"/>
  <c r="KE23" i="20"/>
  <c r="OV22" i="20"/>
  <c r="OU22" i="20"/>
  <c r="ON22" i="20"/>
  <c r="OM22" i="20"/>
  <c r="OF22" i="20"/>
  <c r="OE22" i="20"/>
  <c r="NX22" i="20"/>
  <c r="NW22" i="20"/>
  <c r="NP22" i="20"/>
  <c r="NO22" i="20"/>
  <c r="NH22" i="20"/>
  <c r="NG22" i="20"/>
  <c r="MZ22" i="20"/>
  <c r="MY22" i="20"/>
  <c r="MR22" i="20"/>
  <c r="MQ22" i="20"/>
  <c r="MJ22" i="20"/>
  <c r="MI22" i="20"/>
  <c r="MB22" i="20"/>
  <c r="MA22" i="20"/>
  <c r="LT22" i="20"/>
  <c r="LS22" i="20"/>
  <c r="LL22" i="20"/>
  <c r="LK22" i="20"/>
  <c r="LD22" i="20"/>
  <c r="LC22" i="20"/>
  <c r="KV22" i="20"/>
  <c r="KU22" i="20"/>
  <c r="KN22" i="20"/>
  <c r="KM22" i="20"/>
  <c r="KF22" i="20"/>
  <c r="KE22" i="20"/>
  <c r="OV21" i="20"/>
  <c r="OU21" i="20"/>
  <c r="ON21" i="20"/>
  <c r="OM21" i="20"/>
  <c r="OF21" i="20"/>
  <c r="OE21" i="20"/>
  <c r="NX21" i="20"/>
  <c r="NW21" i="20"/>
  <c r="NP21" i="20"/>
  <c r="NO21" i="20"/>
  <c r="NH21" i="20"/>
  <c r="NG21" i="20"/>
  <c r="MZ21" i="20"/>
  <c r="MY21" i="20"/>
  <c r="MR21" i="20"/>
  <c r="MQ21" i="20"/>
  <c r="MJ21" i="20"/>
  <c r="MI21" i="20"/>
  <c r="MB21" i="20"/>
  <c r="MA21" i="20"/>
  <c r="LT21" i="20"/>
  <c r="LS21" i="20"/>
  <c r="LL21" i="20"/>
  <c r="LK21" i="20"/>
  <c r="LD21" i="20"/>
  <c r="LC21" i="20"/>
  <c r="KV21" i="20"/>
  <c r="KU21" i="20"/>
  <c r="KN21" i="20"/>
  <c r="KM21" i="20"/>
  <c r="KF21" i="20"/>
  <c r="KE21" i="20"/>
  <c r="OV20" i="20"/>
  <c r="OU20" i="20"/>
  <c r="ON20" i="20"/>
  <c r="OM20" i="20"/>
  <c r="OF20" i="20"/>
  <c r="OE20" i="20"/>
  <c r="NX20" i="20"/>
  <c r="NW20" i="20"/>
  <c r="NP20" i="20"/>
  <c r="NO20" i="20"/>
  <c r="NH20" i="20"/>
  <c r="NG20" i="20"/>
  <c r="MZ20" i="20"/>
  <c r="MY20" i="20"/>
  <c r="MR20" i="20"/>
  <c r="MQ20" i="20"/>
  <c r="MJ20" i="20"/>
  <c r="MI20" i="20"/>
  <c r="MB20" i="20"/>
  <c r="MA20" i="20"/>
  <c r="LT20" i="20"/>
  <c r="LS20" i="20"/>
  <c r="LL20" i="20"/>
  <c r="LK20" i="20"/>
  <c r="LD20" i="20"/>
  <c r="LC20" i="20"/>
  <c r="KV20" i="20"/>
  <c r="KU20" i="20"/>
  <c r="KN20" i="20"/>
  <c r="KM20" i="20"/>
  <c r="KF20" i="20"/>
  <c r="KE20" i="20"/>
  <c r="OV19" i="20"/>
  <c r="OU19" i="20"/>
  <c r="ON19" i="20"/>
  <c r="OM19" i="20"/>
  <c r="OF19" i="20"/>
  <c r="OE19" i="20"/>
  <c r="NX19" i="20"/>
  <c r="NW19" i="20"/>
  <c r="NP19" i="20"/>
  <c r="NO19" i="20"/>
  <c r="NH19" i="20"/>
  <c r="NG19" i="20"/>
  <c r="MZ19" i="20"/>
  <c r="MY19" i="20"/>
  <c r="MR19" i="20"/>
  <c r="MQ19" i="20"/>
  <c r="MJ19" i="20"/>
  <c r="MI19" i="20"/>
  <c r="MB19" i="20"/>
  <c r="MA19" i="20"/>
  <c r="LT19" i="20"/>
  <c r="LS19" i="20"/>
  <c r="LL19" i="20"/>
  <c r="LK19" i="20"/>
  <c r="LD19" i="20"/>
  <c r="LC19" i="20"/>
  <c r="KV19" i="20"/>
  <c r="KU19" i="20"/>
  <c r="KN19" i="20"/>
  <c r="KM19" i="20"/>
  <c r="KF19" i="20"/>
  <c r="KE19" i="20"/>
  <c r="OV18" i="20"/>
  <c r="OU18" i="20"/>
  <c r="ON18" i="20"/>
  <c r="OM18" i="20"/>
  <c r="OF18" i="20"/>
  <c r="OE18" i="20"/>
  <c r="NX18" i="20"/>
  <c r="NW18" i="20"/>
  <c r="NP18" i="20"/>
  <c r="NO18" i="20"/>
  <c r="NH18" i="20"/>
  <c r="NG18" i="20"/>
  <c r="MZ18" i="20"/>
  <c r="MY18" i="20"/>
  <c r="MR18" i="20"/>
  <c r="MQ18" i="20"/>
  <c r="MJ18" i="20"/>
  <c r="MI18" i="20"/>
  <c r="MB18" i="20"/>
  <c r="MA18" i="20"/>
  <c r="LT18" i="20"/>
  <c r="LS18" i="20"/>
  <c r="LL18" i="20"/>
  <c r="LK18" i="20"/>
  <c r="LD18" i="20"/>
  <c r="LC18" i="20"/>
  <c r="KV18" i="20"/>
  <c r="KU18" i="20"/>
  <c r="KN18" i="20"/>
  <c r="KM18" i="20"/>
  <c r="KF18" i="20"/>
  <c r="KE18" i="20"/>
  <c r="OV17" i="20"/>
  <c r="OU17" i="20"/>
  <c r="ON17" i="20"/>
  <c r="OM17" i="20"/>
  <c r="OF17" i="20"/>
  <c r="OE17" i="20"/>
  <c r="NX17" i="20"/>
  <c r="NW17" i="20"/>
  <c r="NP17" i="20"/>
  <c r="NO17" i="20"/>
  <c r="NH17" i="20"/>
  <c r="NG17" i="20"/>
  <c r="MZ17" i="20"/>
  <c r="MY17" i="20"/>
  <c r="MR17" i="20"/>
  <c r="MQ17" i="20"/>
  <c r="MJ17" i="20"/>
  <c r="MI17" i="20"/>
  <c r="MB17" i="20"/>
  <c r="MA17" i="20"/>
  <c r="LT17" i="20"/>
  <c r="LS17" i="20"/>
  <c r="LL17" i="20"/>
  <c r="LK17" i="20"/>
  <c r="LD17" i="20"/>
  <c r="LC17" i="20"/>
  <c r="KV17" i="20"/>
  <c r="KU17" i="20"/>
  <c r="KN17" i="20"/>
  <c r="KM17" i="20"/>
  <c r="KF17" i="20"/>
  <c r="KE17" i="20"/>
  <c r="OV16" i="20"/>
  <c r="OU16" i="20"/>
  <c r="ON16" i="20"/>
  <c r="OM16" i="20"/>
  <c r="OF16" i="20"/>
  <c r="OE16" i="20"/>
  <c r="NX16" i="20"/>
  <c r="NW16" i="20"/>
  <c r="NP16" i="20"/>
  <c r="NO16" i="20"/>
  <c r="NH16" i="20"/>
  <c r="NG16" i="20"/>
  <c r="MZ16" i="20"/>
  <c r="MY16" i="20"/>
  <c r="MR16" i="20"/>
  <c r="MQ16" i="20"/>
  <c r="MJ16" i="20"/>
  <c r="MI16" i="20"/>
  <c r="MB16" i="20"/>
  <c r="MA16" i="20"/>
  <c r="LT16" i="20"/>
  <c r="LS16" i="20"/>
  <c r="LL16" i="20"/>
  <c r="LK16" i="20"/>
  <c r="LD16" i="20"/>
  <c r="LC16" i="20"/>
  <c r="KV16" i="20"/>
  <c r="KU16" i="20"/>
  <c r="KN16" i="20"/>
  <c r="KM16" i="20"/>
  <c r="KF16" i="20"/>
  <c r="KE16" i="20"/>
  <c r="OV15" i="20"/>
  <c r="OU15" i="20"/>
  <c r="ON15" i="20"/>
  <c r="OM15" i="20"/>
  <c r="OF15" i="20"/>
  <c r="OE15" i="20"/>
  <c r="NX15" i="20"/>
  <c r="NW15" i="20"/>
  <c r="NP15" i="20"/>
  <c r="NO15" i="20"/>
  <c r="NH15" i="20"/>
  <c r="NG15" i="20"/>
  <c r="MZ15" i="20"/>
  <c r="MY15" i="20"/>
  <c r="MR15" i="20"/>
  <c r="MQ15" i="20"/>
  <c r="MJ15" i="20"/>
  <c r="MI15" i="20"/>
  <c r="MB15" i="20"/>
  <c r="MA15" i="20"/>
  <c r="LT15" i="20"/>
  <c r="LS15" i="20"/>
  <c r="LL15" i="20"/>
  <c r="LK15" i="20"/>
  <c r="LD15" i="20"/>
  <c r="LC15" i="20"/>
  <c r="KV15" i="20"/>
  <c r="KU15" i="20"/>
  <c r="KN15" i="20"/>
  <c r="KM15" i="20"/>
  <c r="KF15" i="20"/>
  <c r="KE15" i="20"/>
  <c r="OV14" i="20"/>
  <c r="OU14" i="20"/>
  <c r="ON14" i="20"/>
  <c r="OM14" i="20"/>
  <c r="OF14" i="20"/>
  <c r="OE14" i="20"/>
  <c r="NX14" i="20"/>
  <c r="NW14" i="20"/>
  <c r="NP14" i="20"/>
  <c r="NO14" i="20"/>
  <c r="NH14" i="20"/>
  <c r="NG14" i="20"/>
  <c r="MZ14" i="20"/>
  <c r="MY14" i="20"/>
  <c r="MR14" i="20"/>
  <c r="MQ14" i="20"/>
  <c r="MJ14" i="20"/>
  <c r="MI14" i="20"/>
  <c r="MB14" i="20"/>
  <c r="MA14" i="20"/>
  <c r="LT14" i="20"/>
  <c r="LS14" i="20"/>
  <c r="LL14" i="20"/>
  <c r="LK14" i="20"/>
  <c r="LD14" i="20"/>
  <c r="LC14" i="20"/>
  <c r="KV14" i="20"/>
  <c r="KU14" i="20"/>
  <c r="KN14" i="20"/>
  <c r="KM14" i="20"/>
  <c r="KF14" i="20"/>
  <c r="KE14" i="20"/>
  <c r="OV13" i="20"/>
  <c r="OU13" i="20"/>
  <c r="ON13" i="20"/>
  <c r="OM13" i="20"/>
  <c r="OF13" i="20"/>
  <c r="OE13" i="20"/>
  <c r="NX13" i="20"/>
  <c r="NW13" i="20"/>
  <c r="NP13" i="20"/>
  <c r="NO13" i="20"/>
  <c r="NH13" i="20"/>
  <c r="NG13" i="20"/>
  <c r="MZ13" i="20"/>
  <c r="MY13" i="20"/>
  <c r="MR13" i="20"/>
  <c r="MQ13" i="20"/>
  <c r="MJ13" i="20"/>
  <c r="MI13" i="20"/>
  <c r="MB13" i="20"/>
  <c r="MA13" i="20"/>
  <c r="LT13" i="20"/>
  <c r="LS13" i="20"/>
  <c r="LL13" i="20"/>
  <c r="LK13" i="20"/>
  <c r="LD13" i="20"/>
  <c r="LC13" i="20"/>
  <c r="KV13" i="20"/>
  <c r="KU13" i="20"/>
  <c r="KN13" i="20"/>
  <c r="KM13" i="20"/>
  <c r="KF13" i="20"/>
  <c r="KE13" i="20"/>
  <c r="OV12" i="20"/>
  <c r="OU12" i="20"/>
  <c r="ON12" i="20"/>
  <c r="OM12" i="20"/>
  <c r="OF12" i="20"/>
  <c r="OE12" i="20"/>
  <c r="NX12" i="20"/>
  <c r="NW12" i="20"/>
  <c r="NP12" i="20"/>
  <c r="NO12" i="20"/>
  <c r="NH12" i="20"/>
  <c r="NG12" i="20"/>
  <c r="MZ12" i="20"/>
  <c r="MY12" i="20"/>
  <c r="MR12" i="20"/>
  <c r="MQ12" i="20"/>
  <c r="MJ12" i="20"/>
  <c r="MI12" i="20"/>
  <c r="MB12" i="20"/>
  <c r="MA12" i="20"/>
  <c r="LT12" i="20"/>
  <c r="LS12" i="20"/>
  <c r="LL12" i="20"/>
  <c r="LK12" i="20"/>
  <c r="LD12" i="20"/>
  <c r="LC12" i="20"/>
  <c r="KV12" i="20"/>
  <c r="KU12" i="20"/>
  <c r="KN12" i="20"/>
  <c r="KM12" i="20"/>
  <c r="KF12" i="20"/>
  <c r="KE12" i="20"/>
  <c r="OV11" i="20"/>
  <c r="OU11" i="20"/>
  <c r="ON11" i="20"/>
  <c r="OM11" i="20"/>
  <c r="OF11" i="20"/>
  <c r="OE11" i="20"/>
  <c r="NX11" i="20"/>
  <c r="NW11" i="20"/>
  <c r="NP11" i="20"/>
  <c r="NO11" i="20"/>
  <c r="NH11" i="20"/>
  <c r="NG11" i="20"/>
  <c r="MZ11" i="20"/>
  <c r="MY11" i="20"/>
  <c r="MR11" i="20"/>
  <c r="MQ11" i="20"/>
  <c r="MJ11" i="20"/>
  <c r="MI11" i="20"/>
  <c r="MB11" i="20"/>
  <c r="MA11" i="20"/>
  <c r="LT11" i="20"/>
  <c r="LS11" i="20"/>
  <c r="LL11" i="20"/>
  <c r="LK11" i="20"/>
  <c r="LD11" i="20"/>
  <c r="LC11" i="20"/>
  <c r="KV11" i="20"/>
  <c r="KU11" i="20"/>
  <c r="KN11" i="20"/>
  <c r="KM11" i="20"/>
  <c r="KF11" i="20"/>
  <c r="KE11" i="20"/>
  <c r="OV10" i="20"/>
  <c r="OU10" i="20"/>
  <c r="ON10" i="20"/>
  <c r="OM10" i="20"/>
  <c r="OF10" i="20"/>
  <c r="OE10" i="20"/>
  <c r="NX10" i="20"/>
  <c r="NW10" i="20"/>
  <c r="NP10" i="20"/>
  <c r="NO10" i="20"/>
  <c r="NH10" i="20"/>
  <c r="NG10" i="20"/>
  <c r="MZ10" i="20"/>
  <c r="MY10" i="20"/>
  <c r="MR10" i="20"/>
  <c r="MQ10" i="20"/>
  <c r="MJ10" i="20"/>
  <c r="MI10" i="20"/>
  <c r="MB10" i="20"/>
  <c r="MA10" i="20"/>
  <c r="LT10" i="20"/>
  <c r="LS10" i="20"/>
  <c r="LL10" i="20"/>
  <c r="LK10" i="20"/>
  <c r="LD10" i="20"/>
  <c r="LC10" i="20"/>
  <c r="KV10" i="20"/>
  <c r="KU10" i="20"/>
  <c r="KN10" i="20"/>
  <c r="KM10" i="20"/>
  <c r="KF10" i="20"/>
  <c r="KE10" i="20"/>
  <c r="OV9" i="20"/>
  <c r="OU9" i="20"/>
  <c r="ON9" i="20"/>
  <c r="OM9" i="20"/>
  <c r="OF9" i="20"/>
  <c r="OE9" i="20"/>
  <c r="NX9" i="20"/>
  <c r="NW9" i="20"/>
  <c r="NP9" i="20"/>
  <c r="NO9" i="20"/>
  <c r="NH9" i="20"/>
  <c r="NG9" i="20"/>
  <c r="MZ9" i="20"/>
  <c r="MY9" i="20"/>
  <c r="MR9" i="20"/>
  <c r="MQ9" i="20"/>
  <c r="MJ9" i="20"/>
  <c r="MI9" i="20"/>
  <c r="MB9" i="20"/>
  <c r="MA9" i="20"/>
  <c r="LT9" i="20"/>
  <c r="LS9" i="20"/>
  <c r="LL9" i="20"/>
  <c r="LK9" i="20"/>
  <c r="LD9" i="20"/>
  <c r="LC9" i="20"/>
  <c r="KV9" i="20"/>
  <c r="KU9" i="20"/>
  <c r="KN9" i="20"/>
  <c r="KM9" i="20"/>
  <c r="KF9" i="20"/>
  <c r="KE9" i="20"/>
  <c r="OV8" i="20"/>
  <c r="OU8" i="20"/>
  <c r="ON8" i="20"/>
  <c r="OM8" i="20"/>
  <c r="OF8" i="20"/>
  <c r="OE8" i="20"/>
  <c r="NX8" i="20"/>
  <c r="NW8" i="20"/>
  <c r="NP8" i="20"/>
  <c r="NO8" i="20"/>
  <c r="NH8" i="20"/>
  <c r="NG8" i="20"/>
  <c r="MZ8" i="20"/>
  <c r="MY8" i="20"/>
  <c r="MR8" i="20"/>
  <c r="MQ8" i="20"/>
  <c r="MJ8" i="20"/>
  <c r="MI8" i="20"/>
  <c r="MB8" i="20"/>
  <c r="MA8" i="20"/>
  <c r="LT8" i="20"/>
  <c r="LS8" i="20"/>
  <c r="LL8" i="20"/>
  <c r="LK8" i="20"/>
  <c r="LD8" i="20"/>
  <c r="LC8" i="20"/>
  <c r="KV8" i="20"/>
  <c r="KU8" i="20"/>
  <c r="KN8" i="20"/>
  <c r="KM8" i="20"/>
  <c r="KF8" i="20"/>
  <c r="KE8" i="20"/>
  <c r="OV7" i="20"/>
  <c r="OU7" i="20"/>
  <c r="ON7" i="20"/>
  <c r="OM7" i="20"/>
  <c r="OF7" i="20"/>
  <c r="OE7" i="20"/>
  <c r="NX7" i="20"/>
  <c r="NW7" i="20"/>
  <c r="NP7" i="20"/>
  <c r="NO7" i="20"/>
  <c r="NH7" i="20"/>
  <c r="NG7" i="20"/>
  <c r="MZ7" i="20"/>
  <c r="MY7" i="20"/>
  <c r="MR7" i="20"/>
  <c r="MQ7" i="20"/>
  <c r="MJ7" i="20"/>
  <c r="MI7" i="20"/>
  <c r="MB7" i="20"/>
  <c r="MA7" i="20"/>
  <c r="LT7" i="20"/>
  <c r="LS7" i="20"/>
  <c r="LL7" i="20"/>
  <c r="LK7" i="20"/>
  <c r="LD7" i="20"/>
  <c r="LC7" i="20"/>
  <c r="KV7" i="20"/>
  <c r="KU7" i="20"/>
  <c r="KN7" i="20"/>
  <c r="KM7" i="20"/>
  <c r="KF7" i="20"/>
  <c r="KE7" i="20"/>
  <c r="OV6" i="20"/>
  <c r="OU6" i="20"/>
  <c r="ON6" i="20"/>
  <c r="OM6" i="20"/>
  <c r="OF6" i="20"/>
  <c r="OE6" i="20"/>
  <c r="NX6" i="20"/>
  <c r="NW6" i="20"/>
  <c r="NP6" i="20"/>
  <c r="NO6" i="20"/>
  <c r="NH6" i="20"/>
  <c r="NG6" i="20"/>
  <c r="MZ6" i="20"/>
  <c r="MY6" i="20"/>
  <c r="MR6" i="20"/>
  <c r="MQ6" i="20"/>
  <c r="MJ6" i="20"/>
  <c r="MI6" i="20"/>
  <c r="MB6" i="20"/>
  <c r="MA6" i="20"/>
  <c r="LT6" i="20"/>
  <c r="LS6" i="20"/>
  <c r="LL6" i="20"/>
  <c r="LK6" i="20"/>
  <c r="LD6" i="20"/>
  <c r="LC6" i="20"/>
  <c r="KV6" i="20"/>
  <c r="KU6" i="20"/>
  <c r="KN6" i="20"/>
  <c r="KM6" i="20"/>
  <c r="KF6" i="20"/>
  <c r="KE6" i="20"/>
  <c r="OV5" i="20"/>
  <c r="OU5" i="20"/>
  <c r="ON5" i="20"/>
  <c r="OM5" i="20"/>
  <c r="OF5" i="20"/>
  <c r="OE5" i="20"/>
  <c r="NX5" i="20"/>
  <c r="NW5" i="20"/>
  <c r="NP5" i="20"/>
  <c r="NO5" i="20"/>
  <c r="NH5" i="20"/>
  <c r="NG5" i="20"/>
  <c r="MZ5" i="20"/>
  <c r="MY5" i="20"/>
  <c r="MR5" i="20"/>
  <c r="MQ5" i="20"/>
  <c r="MJ5" i="20"/>
  <c r="MI5" i="20"/>
  <c r="MB5" i="20"/>
  <c r="MA5" i="20"/>
  <c r="LT5" i="20"/>
  <c r="LS5" i="20"/>
  <c r="LL5" i="20"/>
  <c r="LK5" i="20"/>
  <c r="LD5" i="20"/>
  <c r="LC5" i="20"/>
  <c r="KV5" i="20"/>
  <c r="KU5" i="20"/>
  <c r="KN5" i="20"/>
  <c r="KM5" i="20"/>
  <c r="KF5" i="20"/>
  <c r="KE5" i="20"/>
  <c r="OV4" i="20"/>
  <c r="OU4" i="20"/>
  <c r="ON4" i="20"/>
  <c r="OM4" i="20"/>
  <c r="OF4" i="20"/>
  <c r="OE4" i="20"/>
  <c r="NX4" i="20"/>
  <c r="NW4" i="20"/>
  <c r="NP4" i="20"/>
  <c r="NO4" i="20"/>
  <c r="NH4" i="20"/>
  <c r="NG4" i="20"/>
  <c r="MZ4" i="20"/>
  <c r="MY4" i="20"/>
  <c r="MR4" i="20"/>
  <c r="MQ4" i="20"/>
  <c r="MJ4" i="20"/>
  <c r="MI4" i="20"/>
  <c r="MB4" i="20"/>
  <c r="MA4" i="20"/>
  <c r="LT4" i="20"/>
  <c r="LS4" i="20"/>
  <c r="LL4" i="20"/>
  <c r="LK4" i="20"/>
  <c r="LD4" i="20"/>
  <c r="LC4" i="20"/>
  <c r="KV4" i="20"/>
  <c r="KU4" i="20"/>
  <c r="KN4" i="20"/>
  <c r="KM4" i="20"/>
  <c r="KF4" i="20"/>
  <c r="KE4" i="20"/>
  <c r="OV3" i="20"/>
  <c r="OU3" i="20"/>
  <c r="ON3" i="20"/>
  <c r="OM3" i="20"/>
  <c r="OF3" i="20"/>
  <c r="OE3" i="20"/>
  <c r="NX3" i="20"/>
  <c r="NW3" i="20"/>
  <c r="NP3" i="20"/>
  <c r="NO3" i="20"/>
  <c r="NH3" i="20"/>
  <c r="NG3" i="20"/>
  <c r="MZ3" i="20"/>
  <c r="MY3" i="20"/>
  <c r="MR3" i="20"/>
  <c r="MQ3" i="20"/>
  <c r="MJ3" i="20"/>
  <c r="MI3" i="20"/>
  <c r="MB3" i="20"/>
  <c r="MA3" i="20"/>
  <c r="LT3" i="20"/>
  <c r="LS3" i="20"/>
  <c r="LL3" i="20"/>
  <c r="LK3" i="20"/>
  <c r="LD3" i="20"/>
  <c r="LC3" i="20"/>
  <c r="KV3" i="20"/>
  <c r="KU3" i="20"/>
  <c r="KN3" i="20"/>
  <c r="KM3" i="20"/>
  <c r="KF3" i="20"/>
  <c r="KE3" i="20"/>
  <c r="VX74" i="13"/>
  <c r="VW74" i="13"/>
  <c r="WA73" i="13"/>
  <c r="WA72" i="13"/>
  <c r="WA71" i="13"/>
  <c r="WA70" i="13"/>
  <c r="WA69" i="13"/>
  <c r="WA68" i="13"/>
  <c r="WA67" i="13"/>
  <c r="WA66" i="13"/>
  <c r="WA65" i="13"/>
  <c r="WA64" i="13"/>
  <c r="WA63" i="13"/>
  <c r="WA62" i="13"/>
  <c r="WA61" i="13"/>
  <c r="WA60" i="13"/>
  <c r="WA59" i="13"/>
  <c r="WA58" i="13"/>
  <c r="WA57" i="13"/>
  <c r="WA56" i="13"/>
  <c r="WA55" i="13"/>
  <c r="WA54" i="13"/>
  <c r="WA53" i="13"/>
  <c r="WA52" i="13"/>
  <c r="WA51" i="13"/>
  <c r="WA50" i="13"/>
  <c r="WA49" i="13"/>
  <c r="WA48" i="13"/>
  <c r="WA47" i="13"/>
  <c r="WA46" i="13"/>
  <c r="WA45" i="13"/>
  <c r="WA44" i="13"/>
  <c r="WA43" i="13"/>
  <c r="WA42" i="13"/>
  <c r="WA41" i="13"/>
  <c r="WA40" i="13"/>
  <c r="WA39" i="13"/>
  <c r="WA38" i="13"/>
  <c r="WA37" i="13"/>
  <c r="WA36" i="13"/>
  <c r="WA35" i="13"/>
  <c r="WA34" i="13"/>
  <c r="WA33" i="13"/>
  <c r="WA32" i="13"/>
  <c r="WA31" i="13"/>
  <c r="WA30" i="13"/>
  <c r="WA29" i="13"/>
  <c r="WA28" i="13"/>
  <c r="WA27" i="13"/>
  <c r="WA26" i="13"/>
  <c r="WA25" i="13"/>
  <c r="WA24" i="13"/>
  <c r="WA23" i="13"/>
  <c r="WA22" i="13"/>
  <c r="WA21" i="13"/>
  <c r="WA20" i="13"/>
  <c r="WA19" i="13"/>
  <c r="WA18" i="13"/>
  <c r="WA17" i="13"/>
  <c r="WA16" i="13"/>
  <c r="WA15" i="13"/>
  <c r="WA14" i="13"/>
  <c r="WA13" i="13"/>
  <c r="WA12" i="13"/>
  <c r="WA11" i="13"/>
  <c r="WA10" i="13"/>
  <c r="WA9" i="13"/>
  <c r="WA8" i="13"/>
  <c r="WA7" i="13"/>
  <c r="WA6" i="13"/>
  <c r="WA5" i="13"/>
  <c r="WA4" i="13"/>
  <c r="WA3" i="13"/>
  <c r="VQ74" i="13"/>
  <c r="VP74" i="13"/>
  <c r="VT74" i="13" s="1"/>
  <c r="VI74" i="13"/>
  <c r="VH74" i="13"/>
  <c r="VA74" i="13"/>
  <c r="VD74" i="13" s="1"/>
  <c r="UZ74" i="13"/>
  <c r="US74" i="13"/>
  <c r="UR74" i="13"/>
  <c r="UK74" i="13"/>
  <c r="UJ74" i="13"/>
  <c r="VT73" i="13"/>
  <c r="VL73" i="13"/>
  <c r="VD73" i="13"/>
  <c r="UV73" i="13"/>
  <c r="UN73" i="13"/>
  <c r="UW73" i="13" s="1"/>
  <c r="VT72" i="13"/>
  <c r="VL72" i="13"/>
  <c r="VD72" i="13"/>
  <c r="UV72" i="13"/>
  <c r="UN72" i="13"/>
  <c r="VT71" i="13"/>
  <c r="VL71" i="13"/>
  <c r="VD71" i="13"/>
  <c r="UV71" i="13"/>
  <c r="UN71" i="13"/>
  <c r="VT70" i="13"/>
  <c r="VL70" i="13"/>
  <c r="VD70" i="13"/>
  <c r="UV70" i="13"/>
  <c r="UN70" i="13"/>
  <c r="VT69" i="13"/>
  <c r="VL69" i="13"/>
  <c r="VD69" i="13"/>
  <c r="UV69" i="13"/>
  <c r="UN69" i="13"/>
  <c r="VT68" i="13"/>
  <c r="VL68" i="13"/>
  <c r="VD68" i="13"/>
  <c r="UV68" i="13"/>
  <c r="UN68" i="13"/>
  <c r="VT67" i="13"/>
  <c r="VL67" i="13"/>
  <c r="VD67" i="13"/>
  <c r="UV67" i="13"/>
  <c r="UN67" i="13"/>
  <c r="VT66" i="13"/>
  <c r="VL66" i="13"/>
  <c r="VM66" i="13" s="1"/>
  <c r="VD66" i="13"/>
  <c r="UV66" i="13"/>
  <c r="UN66" i="13"/>
  <c r="VT65" i="13"/>
  <c r="VL65" i="13"/>
  <c r="VD65" i="13"/>
  <c r="VM65" i="13" s="1"/>
  <c r="UV65" i="13"/>
  <c r="UN65" i="13"/>
  <c r="VT64" i="13"/>
  <c r="VL64" i="13"/>
  <c r="VM64" i="13" s="1"/>
  <c r="VD64" i="13"/>
  <c r="UV64" i="13"/>
  <c r="UN64" i="13"/>
  <c r="VT63" i="13"/>
  <c r="VL63" i="13"/>
  <c r="VD63" i="13"/>
  <c r="UV63" i="13"/>
  <c r="UN63" i="13"/>
  <c r="VT62" i="13"/>
  <c r="VL62" i="13"/>
  <c r="VD62" i="13"/>
  <c r="UW62" i="13"/>
  <c r="UV62" i="13"/>
  <c r="UN62" i="13"/>
  <c r="VT61" i="13"/>
  <c r="VL61" i="13"/>
  <c r="VD61" i="13"/>
  <c r="UV61" i="13"/>
  <c r="UN61" i="13"/>
  <c r="VT60" i="13"/>
  <c r="VL60" i="13"/>
  <c r="VD60" i="13"/>
  <c r="VE60" i="13" s="1"/>
  <c r="UV60" i="13"/>
  <c r="UN60" i="13"/>
  <c r="VT59" i="13"/>
  <c r="VL59" i="13"/>
  <c r="VD59" i="13"/>
  <c r="UV59" i="13"/>
  <c r="VE59" i="13" s="1"/>
  <c r="UN59" i="13"/>
  <c r="VT58" i="13"/>
  <c r="VL58" i="13"/>
  <c r="VD58" i="13"/>
  <c r="UV58" i="13"/>
  <c r="UN58" i="13"/>
  <c r="VT57" i="13"/>
  <c r="VL57" i="13"/>
  <c r="VD57" i="13"/>
  <c r="UV57" i="13"/>
  <c r="UN57" i="13"/>
  <c r="VT56" i="13"/>
  <c r="VL56" i="13"/>
  <c r="VM56" i="13" s="1"/>
  <c r="VD56" i="13"/>
  <c r="VE56" i="13" s="1"/>
  <c r="UV56" i="13"/>
  <c r="UN56" i="13"/>
  <c r="VT55" i="13"/>
  <c r="VL55" i="13"/>
  <c r="VM55" i="13" s="1"/>
  <c r="VD55" i="13"/>
  <c r="UV55" i="13"/>
  <c r="VE55" i="13" s="1"/>
  <c r="UN55" i="13"/>
  <c r="VT54" i="13"/>
  <c r="VL54" i="13"/>
  <c r="VD54" i="13"/>
  <c r="UV54" i="13"/>
  <c r="UN54" i="13"/>
  <c r="VT53" i="13"/>
  <c r="VL53" i="13"/>
  <c r="VD53" i="13"/>
  <c r="VE53" i="13" s="1"/>
  <c r="UV53" i="13"/>
  <c r="UN53" i="13"/>
  <c r="UW53" i="13" s="1"/>
  <c r="VT52" i="13"/>
  <c r="VL52" i="13"/>
  <c r="VD52" i="13"/>
  <c r="UV52" i="13"/>
  <c r="UW52" i="13" s="1"/>
  <c r="UN52" i="13"/>
  <c r="VT51" i="13"/>
  <c r="VL51" i="13"/>
  <c r="VD51" i="13"/>
  <c r="UV51" i="13"/>
  <c r="UN51" i="13"/>
  <c r="VT50" i="13"/>
  <c r="VL50" i="13"/>
  <c r="VD50" i="13"/>
  <c r="VE50" i="13" s="1"/>
  <c r="UV50" i="13"/>
  <c r="UN50" i="13"/>
  <c r="VT49" i="13"/>
  <c r="VL49" i="13"/>
  <c r="VD49" i="13"/>
  <c r="UV49" i="13"/>
  <c r="UN49" i="13"/>
  <c r="VT48" i="13"/>
  <c r="VL48" i="13"/>
  <c r="VD48" i="13"/>
  <c r="UV48" i="13"/>
  <c r="UW48" i="13" s="1"/>
  <c r="UN48" i="13"/>
  <c r="VT47" i="13"/>
  <c r="VL47" i="13"/>
  <c r="VM47" i="13" s="1"/>
  <c r="VD47" i="13"/>
  <c r="UV47" i="13"/>
  <c r="VE47" i="13" s="1"/>
  <c r="UN47" i="13"/>
  <c r="VT46" i="13"/>
  <c r="VL46" i="13"/>
  <c r="VD46" i="13"/>
  <c r="UV46" i="13"/>
  <c r="UN46" i="13"/>
  <c r="VT45" i="13"/>
  <c r="VL45" i="13"/>
  <c r="VD45" i="13"/>
  <c r="UV45" i="13"/>
  <c r="UN45" i="13"/>
  <c r="VT44" i="13"/>
  <c r="VL44" i="13"/>
  <c r="VD44" i="13"/>
  <c r="UV44" i="13"/>
  <c r="UW44" i="13" s="1"/>
  <c r="UN44" i="13"/>
  <c r="VT43" i="13"/>
  <c r="VL43" i="13"/>
  <c r="VM43" i="13" s="1"/>
  <c r="VD43" i="13"/>
  <c r="UV43" i="13"/>
  <c r="UN43" i="13"/>
  <c r="VT42" i="13"/>
  <c r="VL42" i="13"/>
  <c r="VD42" i="13"/>
  <c r="UV42" i="13"/>
  <c r="UW42" i="13" s="1"/>
  <c r="UN42" i="13"/>
  <c r="VT41" i="13"/>
  <c r="VL41" i="13"/>
  <c r="VD41" i="13"/>
  <c r="UV41" i="13"/>
  <c r="UN41" i="13"/>
  <c r="VT40" i="13"/>
  <c r="VL40" i="13"/>
  <c r="VD40" i="13"/>
  <c r="UV40" i="13"/>
  <c r="UN40" i="13"/>
  <c r="VT39" i="13"/>
  <c r="VL39" i="13"/>
  <c r="VM39" i="13" s="1"/>
  <c r="VD39" i="13"/>
  <c r="UV39" i="13"/>
  <c r="UN39" i="13"/>
  <c r="VT38" i="13"/>
  <c r="VL38" i="13"/>
  <c r="VD38" i="13"/>
  <c r="UV38" i="13"/>
  <c r="UN38" i="13"/>
  <c r="VT37" i="13"/>
  <c r="VL37" i="13"/>
  <c r="VD37" i="13"/>
  <c r="UV37" i="13"/>
  <c r="UN37" i="13"/>
  <c r="VT36" i="13"/>
  <c r="VL36" i="13"/>
  <c r="VD36" i="13"/>
  <c r="UV36" i="13"/>
  <c r="UN36" i="13"/>
  <c r="VT35" i="13"/>
  <c r="VL35" i="13"/>
  <c r="VD35" i="13"/>
  <c r="UV35" i="13"/>
  <c r="UN35" i="13"/>
  <c r="VT34" i="13"/>
  <c r="VL34" i="13"/>
  <c r="VD34" i="13"/>
  <c r="VM34" i="13" s="1"/>
  <c r="UV34" i="13"/>
  <c r="UN34" i="13"/>
  <c r="VT33" i="13"/>
  <c r="VL33" i="13"/>
  <c r="VD33" i="13"/>
  <c r="UV33" i="13"/>
  <c r="UN33" i="13"/>
  <c r="VT32" i="13"/>
  <c r="VL32" i="13"/>
  <c r="VM32" i="13" s="1"/>
  <c r="VD32" i="13"/>
  <c r="UV32" i="13"/>
  <c r="UN32" i="13"/>
  <c r="VT31" i="13"/>
  <c r="VL31" i="13"/>
  <c r="VD31" i="13"/>
  <c r="UV31" i="13"/>
  <c r="UN31" i="13"/>
  <c r="VT30" i="13"/>
  <c r="VL30" i="13"/>
  <c r="VD30" i="13"/>
  <c r="VE30" i="13" s="1"/>
  <c r="UW30" i="13"/>
  <c r="UV30" i="13"/>
  <c r="UN30" i="13"/>
  <c r="VT29" i="13"/>
  <c r="VL29" i="13"/>
  <c r="VD29" i="13"/>
  <c r="UV29" i="13"/>
  <c r="UN29" i="13"/>
  <c r="VT28" i="13"/>
  <c r="VL28" i="13"/>
  <c r="VD28" i="13"/>
  <c r="VE28" i="13" s="1"/>
  <c r="UV28" i="13"/>
  <c r="UN28" i="13"/>
  <c r="VT27" i="13"/>
  <c r="VL27" i="13"/>
  <c r="VD27" i="13"/>
  <c r="UV27" i="13"/>
  <c r="UN27" i="13"/>
  <c r="VT26" i="13"/>
  <c r="VL26" i="13"/>
  <c r="VD26" i="13"/>
  <c r="UV26" i="13"/>
  <c r="UN26" i="13"/>
  <c r="VT25" i="13"/>
  <c r="VL25" i="13"/>
  <c r="VD25" i="13"/>
  <c r="UV25" i="13"/>
  <c r="UN25" i="13"/>
  <c r="VT24" i="13"/>
  <c r="VL24" i="13"/>
  <c r="VD24" i="13"/>
  <c r="VE24" i="13" s="1"/>
  <c r="UV24" i="13"/>
  <c r="UW24" i="13" s="1"/>
  <c r="UN24" i="13"/>
  <c r="VT23" i="13"/>
  <c r="VL23" i="13"/>
  <c r="VM23" i="13" s="1"/>
  <c r="VD23" i="13"/>
  <c r="UV23" i="13"/>
  <c r="UN23" i="13"/>
  <c r="VT22" i="13"/>
  <c r="VL22" i="13"/>
  <c r="VD22" i="13"/>
  <c r="UV22" i="13"/>
  <c r="UN22" i="13"/>
  <c r="VT21" i="13"/>
  <c r="VL21" i="13"/>
  <c r="VD21" i="13"/>
  <c r="VE21" i="13" s="1"/>
  <c r="UV21" i="13"/>
  <c r="UN21" i="13"/>
  <c r="UW21" i="13" s="1"/>
  <c r="VT20" i="13"/>
  <c r="VL20" i="13"/>
  <c r="VD20" i="13"/>
  <c r="UV20" i="13"/>
  <c r="UW20" i="13" s="1"/>
  <c r="UN20" i="13"/>
  <c r="VT19" i="13"/>
  <c r="VL19" i="13"/>
  <c r="VD19" i="13"/>
  <c r="UV19" i="13"/>
  <c r="UN19" i="13"/>
  <c r="VT18" i="13"/>
  <c r="VL18" i="13"/>
  <c r="VD18" i="13"/>
  <c r="UV18" i="13"/>
  <c r="UN18" i="13"/>
  <c r="VT17" i="13"/>
  <c r="VL17" i="13"/>
  <c r="VD17" i="13"/>
  <c r="UV17" i="13"/>
  <c r="UN17" i="13"/>
  <c r="UW17" i="13" s="1"/>
  <c r="VT16" i="13"/>
  <c r="VL16" i="13"/>
  <c r="VD16" i="13"/>
  <c r="UV16" i="13"/>
  <c r="UW16" i="13" s="1"/>
  <c r="UN16" i="13"/>
  <c r="VT15" i="13"/>
  <c r="VL15" i="13"/>
  <c r="VM15" i="13" s="1"/>
  <c r="VD15" i="13"/>
  <c r="UV15" i="13"/>
  <c r="VE15" i="13" s="1"/>
  <c r="UN15" i="13"/>
  <c r="VT14" i="13"/>
  <c r="VL14" i="13"/>
  <c r="VM14" i="13" s="1"/>
  <c r="VD14" i="13"/>
  <c r="UV14" i="13"/>
  <c r="UN14" i="13"/>
  <c r="VT13" i="13"/>
  <c r="VL13" i="13"/>
  <c r="VD13" i="13"/>
  <c r="UV13" i="13"/>
  <c r="UN13" i="13"/>
  <c r="UW13" i="13" s="1"/>
  <c r="VT12" i="13"/>
  <c r="VL12" i="13"/>
  <c r="VM12" i="13" s="1"/>
  <c r="VD12" i="13"/>
  <c r="UV12" i="13"/>
  <c r="UW12" i="13" s="1"/>
  <c r="UN12" i="13"/>
  <c r="VT11" i="13"/>
  <c r="VL11" i="13"/>
  <c r="VD11" i="13"/>
  <c r="UV11" i="13"/>
  <c r="UN11" i="13"/>
  <c r="VT10" i="13"/>
  <c r="VL10" i="13"/>
  <c r="VD10" i="13"/>
  <c r="VE10" i="13" s="1"/>
  <c r="UV10" i="13"/>
  <c r="UN10" i="13"/>
  <c r="UW10" i="13" s="1"/>
  <c r="VT9" i="13"/>
  <c r="VL9" i="13"/>
  <c r="VD9" i="13"/>
  <c r="UV9" i="13"/>
  <c r="UN9" i="13"/>
  <c r="VT8" i="13"/>
  <c r="VL8" i="13"/>
  <c r="VD8" i="13"/>
  <c r="VE8" i="13" s="1"/>
  <c r="UV8" i="13"/>
  <c r="UN8" i="13"/>
  <c r="VT7" i="13"/>
  <c r="VL7" i="13"/>
  <c r="VM7" i="13" s="1"/>
  <c r="VD7" i="13"/>
  <c r="UV7" i="13"/>
  <c r="VE7" i="13" s="1"/>
  <c r="UN7" i="13"/>
  <c r="VT6" i="13"/>
  <c r="VL6" i="13"/>
  <c r="VD6" i="13"/>
  <c r="UV6" i="13"/>
  <c r="UN6" i="13"/>
  <c r="VT5" i="13"/>
  <c r="VL5" i="13"/>
  <c r="VD5" i="13"/>
  <c r="UV5" i="13"/>
  <c r="UN5" i="13"/>
  <c r="VT4" i="13"/>
  <c r="VL4" i="13"/>
  <c r="VD4" i="13"/>
  <c r="UV4" i="13"/>
  <c r="UN4" i="13"/>
  <c r="VT3" i="13"/>
  <c r="VL3" i="13"/>
  <c r="VM3" i="13" s="1"/>
  <c r="VD3" i="13"/>
  <c r="UV3" i="13"/>
  <c r="UN3" i="13"/>
  <c r="UW3" i="13" s="1"/>
  <c r="YI88" i="13"/>
  <c r="YH88" i="13"/>
  <c r="YY74" i="13"/>
  <c r="YX74" i="13"/>
  <c r="ZB74" i="13" s="1"/>
  <c r="YQ74" i="13"/>
  <c r="YP74" i="13"/>
  <c r="YI74" i="13"/>
  <c r="YH74" i="13"/>
  <c r="YA74" i="13"/>
  <c r="YD74" i="13" s="1"/>
  <c r="XZ74" i="13"/>
  <c r="XS74" i="13"/>
  <c r="XR74" i="13"/>
  <c r="XK74" i="13"/>
  <c r="XN74" i="13" s="1"/>
  <c r="XJ74" i="13"/>
  <c r="XC74" i="13"/>
  <c r="XB74" i="13"/>
  <c r="XF74" i="13" s="1"/>
  <c r="WU74" i="13"/>
  <c r="WX74" i="13" s="1"/>
  <c r="WT74" i="13"/>
  <c r="WM74" i="13"/>
  <c r="WL74" i="13"/>
  <c r="WP74" i="13" s="1"/>
  <c r="WE74" i="13"/>
  <c r="WH74" i="13" s="1"/>
  <c r="WD74" i="13"/>
  <c r="ZB73" i="13"/>
  <c r="YT73" i="13"/>
  <c r="YL73" i="13"/>
  <c r="YD73" i="13"/>
  <c r="XV73" i="13"/>
  <c r="XO73" i="13"/>
  <c r="XN73" i="13"/>
  <c r="XF73" i="13"/>
  <c r="WX73" i="13"/>
  <c r="WP73" i="13"/>
  <c r="WQ73" i="13" s="1"/>
  <c r="WI73" i="13"/>
  <c r="WH73" i="13"/>
  <c r="ZB72" i="13"/>
  <c r="YT72" i="13"/>
  <c r="YL72" i="13"/>
  <c r="YM72" i="13" s="1"/>
  <c r="YD72" i="13"/>
  <c r="XV72" i="13"/>
  <c r="XN72" i="13"/>
  <c r="XF72" i="13"/>
  <c r="XG72" i="13" s="1"/>
  <c r="WX72" i="13"/>
  <c r="WP72" i="13"/>
  <c r="WH72" i="13"/>
  <c r="ZB71" i="13"/>
  <c r="YT71" i="13"/>
  <c r="YM71" i="13"/>
  <c r="YL71" i="13"/>
  <c r="YU71" i="13" s="1"/>
  <c r="YD71" i="13"/>
  <c r="XV71" i="13"/>
  <c r="XN71" i="13"/>
  <c r="XO71" i="13" s="1"/>
  <c r="XF71" i="13"/>
  <c r="XG71" i="13" s="1"/>
  <c r="WX71" i="13"/>
  <c r="WP71" i="13"/>
  <c r="WY71" i="13" s="1"/>
  <c r="WH71" i="13"/>
  <c r="ZB70" i="13"/>
  <c r="YT70" i="13"/>
  <c r="YL70" i="13"/>
  <c r="YM70" i="13" s="1"/>
  <c r="YD70" i="13"/>
  <c r="XV70" i="13"/>
  <c r="XN70" i="13"/>
  <c r="XF70" i="13"/>
  <c r="XG70" i="13" s="1"/>
  <c r="WX70" i="13"/>
  <c r="WP70" i="13"/>
  <c r="WH70" i="13"/>
  <c r="ZB69" i="13"/>
  <c r="YT69" i="13"/>
  <c r="YL69" i="13"/>
  <c r="YD69" i="13"/>
  <c r="YM69" i="13" s="1"/>
  <c r="XV69" i="13"/>
  <c r="XN69" i="13"/>
  <c r="XF69" i="13"/>
  <c r="XG69" i="13" s="1"/>
  <c r="WX69" i="13"/>
  <c r="WP69" i="13"/>
  <c r="WQ69" i="13" s="1"/>
  <c r="WH69" i="13"/>
  <c r="ZB68" i="13"/>
  <c r="YT68" i="13"/>
  <c r="YL68" i="13"/>
  <c r="YM68" i="13" s="1"/>
  <c r="YD68" i="13"/>
  <c r="XV68" i="13"/>
  <c r="XN68" i="13"/>
  <c r="XF68" i="13"/>
  <c r="XG68" i="13" s="1"/>
  <c r="WX68" i="13"/>
  <c r="WP68" i="13"/>
  <c r="WH68" i="13"/>
  <c r="ZB67" i="13"/>
  <c r="YT67" i="13"/>
  <c r="YM67" i="13"/>
  <c r="YL67" i="13"/>
  <c r="YD67" i="13"/>
  <c r="XV67" i="13"/>
  <c r="XN67" i="13"/>
  <c r="XO67" i="13" s="1"/>
  <c r="XF67" i="13"/>
  <c r="XG67" i="13" s="1"/>
  <c r="WX67" i="13"/>
  <c r="WP67" i="13"/>
  <c r="WQ67" i="13" s="1"/>
  <c r="WH67" i="13"/>
  <c r="ZB66" i="13"/>
  <c r="YT66" i="13"/>
  <c r="YL66" i="13"/>
  <c r="YD66" i="13"/>
  <c r="XV66" i="13"/>
  <c r="XN66" i="13"/>
  <c r="XF66" i="13"/>
  <c r="WX66" i="13"/>
  <c r="WP66" i="13"/>
  <c r="WH66" i="13"/>
  <c r="ZB65" i="13"/>
  <c r="YT65" i="13"/>
  <c r="YL65" i="13"/>
  <c r="YM65" i="13" s="1"/>
  <c r="YD65" i="13"/>
  <c r="YE65" i="13" s="1"/>
  <c r="XV65" i="13"/>
  <c r="XN65" i="13"/>
  <c r="XF65" i="13"/>
  <c r="WX65" i="13"/>
  <c r="WP65" i="13"/>
  <c r="WQ65" i="13" s="1"/>
  <c r="WH65" i="13"/>
  <c r="ZB64" i="13"/>
  <c r="YT64" i="13"/>
  <c r="YL64" i="13"/>
  <c r="YM64" i="13" s="1"/>
  <c r="YD64" i="13"/>
  <c r="XV64" i="13"/>
  <c r="XN64" i="13"/>
  <c r="XF64" i="13"/>
  <c r="XG64" i="13" s="1"/>
  <c r="WX64" i="13"/>
  <c r="WP64" i="13"/>
  <c r="WH64" i="13"/>
  <c r="ZB63" i="13"/>
  <c r="YT63" i="13"/>
  <c r="YU63" i="13" s="1"/>
  <c r="YL63" i="13"/>
  <c r="YD63" i="13"/>
  <c r="XV63" i="13"/>
  <c r="XW63" i="13" s="1"/>
  <c r="XN63" i="13"/>
  <c r="XF63" i="13"/>
  <c r="WX63" i="13"/>
  <c r="WY63" i="13" s="1"/>
  <c r="WP63" i="13"/>
  <c r="WH63" i="13"/>
  <c r="WQ63" i="13" s="1"/>
  <c r="ZB62" i="13"/>
  <c r="YT62" i="13"/>
  <c r="YL62" i="13"/>
  <c r="YD62" i="13"/>
  <c r="XV62" i="13"/>
  <c r="XN62" i="13"/>
  <c r="XF62" i="13"/>
  <c r="WX62" i="13"/>
  <c r="WP62" i="13"/>
  <c r="WH62" i="13"/>
  <c r="ZB61" i="13"/>
  <c r="YT61" i="13"/>
  <c r="YU61" i="13" s="1"/>
  <c r="YL61" i="13"/>
  <c r="YM61" i="13" s="1"/>
  <c r="YD61" i="13"/>
  <c r="XW61" i="13"/>
  <c r="XV61" i="13"/>
  <c r="XN61" i="13"/>
  <c r="XO61" i="13" s="1"/>
  <c r="XF61" i="13"/>
  <c r="WX61" i="13"/>
  <c r="WY61" i="13" s="1"/>
  <c r="WP61" i="13"/>
  <c r="WQ61" i="13" s="1"/>
  <c r="WH61" i="13"/>
  <c r="ZB60" i="13"/>
  <c r="YT60" i="13"/>
  <c r="YL60" i="13"/>
  <c r="YM60" i="13" s="1"/>
  <c r="YD60" i="13"/>
  <c r="XV60" i="13"/>
  <c r="XN60" i="13"/>
  <c r="XF60" i="13"/>
  <c r="XG60" i="13" s="1"/>
  <c r="WX60" i="13"/>
  <c r="WP60" i="13"/>
  <c r="WH60" i="13"/>
  <c r="ZB59" i="13"/>
  <c r="YT59" i="13"/>
  <c r="YM59" i="13"/>
  <c r="YL59" i="13"/>
  <c r="YD59" i="13"/>
  <c r="XV59" i="13"/>
  <c r="XW59" i="13" s="1"/>
  <c r="XN59" i="13"/>
  <c r="XF59" i="13"/>
  <c r="XG59" i="13" s="1"/>
  <c r="WX59" i="13"/>
  <c r="WQ59" i="13"/>
  <c r="WP59" i="13"/>
  <c r="WH59" i="13"/>
  <c r="ZB58" i="13"/>
  <c r="YT58" i="13"/>
  <c r="YL58" i="13"/>
  <c r="YD58" i="13"/>
  <c r="XV58" i="13"/>
  <c r="XN58" i="13"/>
  <c r="XF58" i="13"/>
  <c r="WX58" i="13"/>
  <c r="WP58" i="13"/>
  <c r="WH58" i="13"/>
  <c r="ZB57" i="13"/>
  <c r="YT57" i="13"/>
  <c r="YU57" i="13" s="1"/>
  <c r="YL57" i="13"/>
  <c r="YD57" i="13"/>
  <c r="XV57" i="13"/>
  <c r="XW57" i="13" s="1"/>
  <c r="XN57" i="13"/>
  <c r="XF57" i="13"/>
  <c r="XG57" i="13" s="1"/>
  <c r="WX57" i="13"/>
  <c r="WY57" i="13" s="1"/>
  <c r="WQ57" i="13"/>
  <c r="WP57" i="13"/>
  <c r="WI57" i="13"/>
  <c r="WH57" i="13"/>
  <c r="ZB56" i="13"/>
  <c r="YT56" i="13"/>
  <c r="YL56" i="13"/>
  <c r="YM56" i="13" s="1"/>
  <c r="YD56" i="13"/>
  <c r="XV56" i="13"/>
  <c r="XW56" i="13" s="1"/>
  <c r="XN56" i="13"/>
  <c r="XF56" i="13"/>
  <c r="XG56" i="13" s="1"/>
  <c r="WX56" i="13"/>
  <c r="WP56" i="13"/>
  <c r="WQ56" i="13" s="1"/>
  <c r="WH56" i="13"/>
  <c r="ZB55" i="13"/>
  <c r="YT55" i="13"/>
  <c r="YL55" i="13"/>
  <c r="YM55" i="13" s="1"/>
  <c r="YD55" i="13"/>
  <c r="XV55" i="13"/>
  <c r="XW55" i="13" s="1"/>
  <c r="XN55" i="13"/>
  <c r="XF55" i="13"/>
  <c r="XG55" i="13" s="1"/>
  <c r="WX55" i="13"/>
  <c r="WP55" i="13"/>
  <c r="WQ55" i="13" s="1"/>
  <c r="WH55" i="13"/>
  <c r="ZB54" i="13"/>
  <c r="YT54" i="13"/>
  <c r="YL54" i="13"/>
  <c r="YM54" i="13" s="1"/>
  <c r="YD54" i="13"/>
  <c r="XV54" i="13"/>
  <c r="XW54" i="13" s="1"/>
  <c r="XN54" i="13"/>
  <c r="XF54" i="13"/>
  <c r="XG54" i="13" s="1"/>
  <c r="WX54" i="13"/>
  <c r="WP54" i="13"/>
  <c r="WQ54" i="13" s="1"/>
  <c r="WH54" i="13"/>
  <c r="ZB53" i="13"/>
  <c r="YT53" i="13"/>
  <c r="YL53" i="13"/>
  <c r="YM53" i="13" s="1"/>
  <c r="YD53" i="13"/>
  <c r="XV53" i="13"/>
  <c r="XW53" i="13" s="1"/>
  <c r="XN53" i="13"/>
  <c r="XF53" i="13"/>
  <c r="XG53" i="13" s="1"/>
  <c r="WX53" i="13"/>
  <c r="WP53" i="13"/>
  <c r="WQ53" i="13" s="1"/>
  <c r="WH53" i="13"/>
  <c r="ZB52" i="13"/>
  <c r="YT52" i="13"/>
  <c r="YL52" i="13"/>
  <c r="YM52" i="13" s="1"/>
  <c r="YD52" i="13"/>
  <c r="XV52" i="13"/>
  <c r="XW52" i="13" s="1"/>
  <c r="XN52" i="13"/>
  <c r="XF52" i="13"/>
  <c r="XG52" i="13" s="1"/>
  <c r="WX52" i="13"/>
  <c r="WP52" i="13"/>
  <c r="WQ52" i="13" s="1"/>
  <c r="WH52" i="13"/>
  <c r="ZB51" i="13"/>
  <c r="YT51" i="13"/>
  <c r="YL51" i="13"/>
  <c r="YM51" i="13" s="1"/>
  <c r="YD51" i="13"/>
  <c r="XV51" i="13"/>
  <c r="XW51" i="13" s="1"/>
  <c r="XN51" i="13"/>
  <c r="XF51" i="13"/>
  <c r="XG51" i="13" s="1"/>
  <c r="WX51" i="13"/>
  <c r="WP51" i="13"/>
  <c r="WQ51" i="13" s="1"/>
  <c r="WH51" i="13"/>
  <c r="ZB50" i="13"/>
  <c r="YT50" i="13"/>
  <c r="YL50" i="13"/>
  <c r="YD50" i="13"/>
  <c r="XV50" i="13"/>
  <c r="XN50" i="13"/>
  <c r="XF50" i="13"/>
  <c r="WX50" i="13"/>
  <c r="WP50" i="13"/>
  <c r="WH50" i="13"/>
  <c r="ZB49" i="13"/>
  <c r="YT49" i="13"/>
  <c r="YU49" i="13" s="1"/>
  <c r="YL49" i="13"/>
  <c r="YM49" i="13" s="1"/>
  <c r="YD49" i="13"/>
  <c r="XV49" i="13"/>
  <c r="XW49" i="13" s="1"/>
  <c r="XN49" i="13"/>
  <c r="XO49" i="13" s="1"/>
  <c r="XF49" i="13"/>
  <c r="XG49" i="13" s="1"/>
  <c r="WX49" i="13"/>
  <c r="WP49" i="13"/>
  <c r="WQ49" i="13" s="1"/>
  <c r="WH49" i="13"/>
  <c r="ZB48" i="13"/>
  <c r="YT48" i="13"/>
  <c r="YL48" i="13"/>
  <c r="YD48" i="13"/>
  <c r="XV48" i="13"/>
  <c r="XN48" i="13"/>
  <c r="XF48" i="13"/>
  <c r="WX48" i="13"/>
  <c r="WP48" i="13"/>
  <c r="WH48" i="13"/>
  <c r="ZB47" i="13"/>
  <c r="YT47" i="13"/>
  <c r="YU47" i="13" s="1"/>
  <c r="YL47" i="13"/>
  <c r="YM47" i="13" s="1"/>
  <c r="YD47" i="13"/>
  <c r="XV47" i="13"/>
  <c r="XW47" i="13" s="1"/>
  <c r="XN47" i="13"/>
  <c r="XO47" i="13" s="1"/>
  <c r="XF47" i="13"/>
  <c r="XG47" i="13" s="1"/>
  <c r="WX47" i="13"/>
  <c r="WP47" i="13"/>
  <c r="WQ47" i="13" s="1"/>
  <c r="WH47" i="13"/>
  <c r="WI47" i="13" s="1"/>
  <c r="ZB46" i="13"/>
  <c r="YT46" i="13"/>
  <c r="YL46" i="13"/>
  <c r="YD46" i="13"/>
  <c r="XV46" i="13"/>
  <c r="XN46" i="13"/>
  <c r="XF46" i="13"/>
  <c r="WX46" i="13"/>
  <c r="WP46" i="13"/>
  <c r="WH46" i="13"/>
  <c r="ZB45" i="13"/>
  <c r="YT45" i="13"/>
  <c r="YL45" i="13"/>
  <c r="YD45" i="13"/>
  <c r="XV45" i="13"/>
  <c r="XN45" i="13"/>
  <c r="XF45" i="13"/>
  <c r="WX45" i="13"/>
  <c r="WP45" i="13"/>
  <c r="WH45" i="13"/>
  <c r="ZB44" i="13"/>
  <c r="YT44" i="13"/>
  <c r="YL44" i="13"/>
  <c r="YD44" i="13"/>
  <c r="XV44" i="13"/>
  <c r="XW44" i="13" s="1"/>
  <c r="XN44" i="13"/>
  <c r="XF44" i="13"/>
  <c r="WX44" i="13"/>
  <c r="WP44" i="13"/>
  <c r="WH44" i="13"/>
  <c r="ZB43" i="13"/>
  <c r="YT43" i="13"/>
  <c r="YU43" i="13" s="1"/>
  <c r="YL43" i="13"/>
  <c r="YD43" i="13"/>
  <c r="YE43" i="13" s="1"/>
  <c r="XV43" i="13"/>
  <c r="XN43" i="13"/>
  <c r="XO43" i="13" s="1"/>
  <c r="XF43" i="13"/>
  <c r="WX43" i="13"/>
  <c r="WY43" i="13" s="1"/>
  <c r="WP43" i="13"/>
  <c r="WH43" i="13"/>
  <c r="WQ43" i="13" s="1"/>
  <c r="ZB42" i="13"/>
  <c r="YT42" i="13"/>
  <c r="YU42" i="13" s="1"/>
  <c r="YL42" i="13"/>
  <c r="YD42" i="13"/>
  <c r="XV42" i="13"/>
  <c r="XN42" i="13"/>
  <c r="XO42" i="13" s="1"/>
  <c r="XF42" i="13"/>
  <c r="WX42" i="13"/>
  <c r="WP42" i="13"/>
  <c r="WH42" i="13"/>
  <c r="WI42" i="13" s="1"/>
  <c r="ZB41" i="13"/>
  <c r="YT41" i="13"/>
  <c r="YL41" i="13"/>
  <c r="YD41" i="13"/>
  <c r="XV41" i="13"/>
  <c r="XN41" i="13"/>
  <c r="XF41" i="13"/>
  <c r="WX41" i="13"/>
  <c r="WP41" i="13"/>
  <c r="WH41" i="13"/>
  <c r="ZB40" i="13"/>
  <c r="YT40" i="13"/>
  <c r="YL40" i="13"/>
  <c r="YD40" i="13"/>
  <c r="XV40" i="13"/>
  <c r="XN40" i="13"/>
  <c r="XO40" i="13" s="1"/>
  <c r="XF40" i="13"/>
  <c r="WX40" i="13"/>
  <c r="WY40" i="13" s="1"/>
  <c r="WP40" i="13"/>
  <c r="WH40" i="13"/>
  <c r="WI40" i="13" s="1"/>
  <c r="ZB39" i="13"/>
  <c r="YT39" i="13"/>
  <c r="YL39" i="13"/>
  <c r="YD39" i="13"/>
  <c r="XV39" i="13"/>
  <c r="XN39" i="13"/>
  <c r="XF39" i="13"/>
  <c r="WX39" i="13"/>
  <c r="WP39" i="13"/>
  <c r="WH39" i="13"/>
  <c r="ZB38" i="13"/>
  <c r="YU38" i="13"/>
  <c r="YT38" i="13"/>
  <c r="YM38" i="13"/>
  <c r="YL38" i="13"/>
  <c r="YE38" i="13"/>
  <c r="YD38" i="13"/>
  <c r="XW38" i="13"/>
  <c r="XV38" i="13"/>
  <c r="XO38" i="13"/>
  <c r="XN38" i="13"/>
  <c r="XG38" i="13"/>
  <c r="XF38" i="13"/>
  <c r="WY38" i="13"/>
  <c r="WX38" i="13"/>
  <c r="WQ38" i="13"/>
  <c r="WP38" i="13"/>
  <c r="WI38" i="13"/>
  <c r="WH38" i="13"/>
  <c r="ZB37" i="13"/>
  <c r="YT37" i="13"/>
  <c r="YL37" i="13"/>
  <c r="YD37" i="13"/>
  <c r="XV37" i="13"/>
  <c r="XW37" i="13" s="1"/>
  <c r="XN37" i="13"/>
  <c r="XF37" i="13"/>
  <c r="WX37" i="13"/>
  <c r="WP37" i="13"/>
  <c r="WQ37" i="13" s="1"/>
  <c r="WH37" i="13"/>
  <c r="ZB36" i="13"/>
  <c r="YT36" i="13"/>
  <c r="YL36" i="13"/>
  <c r="YD36" i="13"/>
  <c r="XV36" i="13"/>
  <c r="XW36" i="13" s="1"/>
  <c r="XN36" i="13"/>
  <c r="XF36" i="13"/>
  <c r="WX36" i="13"/>
  <c r="WP36" i="13"/>
  <c r="WQ36" i="13" s="1"/>
  <c r="WH36" i="13"/>
  <c r="ZB35" i="13"/>
  <c r="YT35" i="13"/>
  <c r="YL35" i="13"/>
  <c r="YD35" i="13"/>
  <c r="XV35" i="13"/>
  <c r="XW35" i="13" s="1"/>
  <c r="XN35" i="13"/>
  <c r="XF35" i="13"/>
  <c r="WX35" i="13"/>
  <c r="WP35" i="13"/>
  <c r="WQ35" i="13" s="1"/>
  <c r="WH35" i="13"/>
  <c r="ZB34" i="13"/>
  <c r="YT34" i="13"/>
  <c r="YL34" i="13"/>
  <c r="YD34" i="13"/>
  <c r="XV34" i="13"/>
  <c r="XN34" i="13"/>
  <c r="XF34" i="13"/>
  <c r="WX34" i="13"/>
  <c r="WP34" i="13"/>
  <c r="WH34" i="13"/>
  <c r="WI34" i="13" s="1"/>
  <c r="ZB33" i="13"/>
  <c r="YT33" i="13"/>
  <c r="YL33" i="13"/>
  <c r="YD33" i="13"/>
  <c r="XV33" i="13"/>
  <c r="XN33" i="13"/>
  <c r="XF33" i="13"/>
  <c r="WX33" i="13"/>
  <c r="WP33" i="13"/>
  <c r="WH33" i="13"/>
  <c r="ZB32" i="13"/>
  <c r="YT32" i="13"/>
  <c r="YM32" i="13"/>
  <c r="YL32" i="13"/>
  <c r="YD32" i="13"/>
  <c r="XV32" i="13"/>
  <c r="YE32" i="13" s="1"/>
  <c r="XN32" i="13"/>
  <c r="XF32" i="13"/>
  <c r="XO32" i="13" s="1"/>
  <c r="WX32" i="13"/>
  <c r="WP32" i="13"/>
  <c r="WH32" i="13"/>
  <c r="ZB31" i="13"/>
  <c r="YT31" i="13"/>
  <c r="YL31" i="13"/>
  <c r="YD31" i="13"/>
  <c r="XV31" i="13"/>
  <c r="XN31" i="13"/>
  <c r="XF31" i="13"/>
  <c r="WX31" i="13"/>
  <c r="WP31" i="13"/>
  <c r="WH31" i="13"/>
  <c r="ZB30" i="13"/>
  <c r="YT30" i="13"/>
  <c r="YM30" i="13"/>
  <c r="YL30" i="13"/>
  <c r="YD30" i="13"/>
  <c r="XV30" i="13"/>
  <c r="YE30" i="13" s="1"/>
  <c r="XN30" i="13"/>
  <c r="XF30" i="13"/>
  <c r="XO30" i="13" s="1"/>
  <c r="WX30" i="13"/>
  <c r="WP30" i="13"/>
  <c r="WH30" i="13"/>
  <c r="ZB29" i="13"/>
  <c r="YT29" i="13"/>
  <c r="YL29" i="13"/>
  <c r="YD29" i="13"/>
  <c r="XV29" i="13"/>
  <c r="XN29" i="13"/>
  <c r="XF29" i="13"/>
  <c r="WX29" i="13"/>
  <c r="WP29" i="13"/>
  <c r="WH29" i="13"/>
  <c r="ZB28" i="13"/>
  <c r="YT28" i="13"/>
  <c r="YL28" i="13"/>
  <c r="YD28" i="13"/>
  <c r="XV28" i="13"/>
  <c r="XN28" i="13"/>
  <c r="XF28" i="13"/>
  <c r="WX28" i="13"/>
  <c r="WP28" i="13"/>
  <c r="WH28" i="13"/>
  <c r="WI28" i="13" s="1"/>
  <c r="ZB27" i="13"/>
  <c r="YT27" i="13"/>
  <c r="YL27" i="13"/>
  <c r="YD27" i="13"/>
  <c r="XV27" i="13"/>
  <c r="XN27" i="13"/>
  <c r="XO27" i="13" s="1"/>
  <c r="XF27" i="13"/>
  <c r="WX27" i="13"/>
  <c r="WP27" i="13"/>
  <c r="WQ27" i="13" s="1"/>
  <c r="WH27" i="13"/>
  <c r="ZB26" i="13"/>
  <c r="YT26" i="13"/>
  <c r="YM26" i="13"/>
  <c r="YL26" i="13"/>
  <c r="YD26" i="13"/>
  <c r="XV26" i="13"/>
  <c r="XN26" i="13"/>
  <c r="XO26" i="13" s="1"/>
  <c r="XF26" i="13"/>
  <c r="WX26" i="13"/>
  <c r="WP26" i="13"/>
  <c r="WQ26" i="13" s="1"/>
  <c r="WH26" i="13"/>
  <c r="ZB25" i="13"/>
  <c r="YT25" i="13"/>
  <c r="YL25" i="13"/>
  <c r="YD25" i="13"/>
  <c r="XV25" i="13"/>
  <c r="XN25" i="13"/>
  <c r="XO25" i="13" s="1"/>
  <c r="XF25" i="13"/>
  <c r="WX25" i="13"/>
  <c r="WP25" i="13"/>
  <c r="WH25" i="13"/>
  <c r="ZB24" i="13"/>
  <c r="YT24" i="13"/>
  <c r="YL24" i="13"/>
  <c r="YD24" i="13"/>
  <c r="XV24" i="13"/>
  <c r="XN24" i="13"/>
  <c r="XF24" i="13"/>
  <c r="XO24" i="13" s="1"/>
  <c r="WX24" i="13"/>
  <c r="WP24" i="13"/>
  <c r="WH24" i="13"/>
  <c r="WI24" i="13" s="1"/>
  <c r="ZB23" i="13"/>
  <c r="YT23" i="13"/>
  <c r="YL23" i="13"/>
  <c r="YM23" i="13" s="1"/>
  <c r="YD23" i="13"/>
  <c r="XV23" i="13"/>
  <c r="XN23" i="13"/>
  <c r="XF23" i="13"/>
  <c r="WX23" i="13"/>
  <c r="WP23" i="13"/>
  <c r="WH23" i="13"/>
  <c r="ZB22" i="13"/>
  <c r="YT22" i="13"/>
  <c r="YL22" i="13"/>
  <c r="YD22" i="13"/>
  <c r="XV22" i="13"/>
  <c r="XN22" i="13"/>
  <c r="XF22" i="13"/>
  <c r="WX22" i="13"/>
  <c r="WP22" i="13"/>
  <c r="WH22" i="13"/>
  <c r="ZB21" i="13"/>
  <c r="YT21" i="13"/>
  <c r="YU21" i="13" s="1"/>
  <c r="YL21" i="13"/>
  <c r="YD21" i="13"/>
  <c r="XV21" i="13"/>
  <c r="XN21" i="13"/>
  <c r="XF21" i="13"/>
  <c r="WX21" i="13"/>
  <c r="WP21" i="13"/>
  <c r="WH21" i="13"/>
  <c r="ZB20" i="13"/>
  <c r="YT20" i="13"/>
  <c r="YU20" i="13" s="1"/>
  <c r="YL20" i="13"/>
  <c r="YD20" i="13"/>
  <c r="YE20" i="13" s="1"/>
  <c r="XV20" i="13"/>
  <c r="XN20" i="13"/>
  <c r="XF20" i="13"/>
  <c r="XG20" i="13" s="1"/>
  <c r="WX20" i="13"/>
  <c r="WP20" i="13"/>
  <c r="WY20" i="13" s="1"/>
  <c r="WH20" i="13"/>
  <c r="ZB19" i="13"/>
  <c r="YT19" i="13"/>
  <c r="YL19" i="13"/>
  <c r="YD19" i="13"/>
  <c r="XV19" i="13"/>
  <c r="XW19" i="13" s="1"/>
  <c r="XN19" i="13"/>
  <c r="XF19" i="13"/>
  <c r="XG19" i="13" s="1"/>
  <c r="WX19" i="13"/>
  <c r="WP19" i="13"/>
  <c r="WQ19" i="13" s="1"/>
  <c r="WH19" i="13"/>
  <c r="ZB18" i="13"/>
  <c r="YT18" i="13"/>
  <c r="YL18" i="13"/>
  <c r="YD18" i="13"/>
  <c r="XW18" i="13"/>
  <c r="XV18" i="13"/>
  <c r="XN18" i="13"/>
  <c r="XF18" i="13"/>
  <c r="WX18" i="13"/>
  <c r="WP18" i="13"/>
  <c r="WQ18" i="13" s="1"/>
  <c r="WH18" i="13"/>
  <c r="ZB17" i="13"/>
  <c r="YT17" i="13"/>
  <c r="YL17" i="13"/>
  <c r="YM17" i="13" s="1"/>
  <c r="YD17" i="13"/>
  <c r="XV17" i="13"/>
  <c r="XN17" i="13"/>
  <c r="XO17" i="13" s="1"/>
  <c r="XF17" i="13"/>
  <c r="WX17" i="13"/>
  <c r="WP17" i="13"/>
  <c r="WH17" i="13"/>
  <c r="ZB16" i="13"/>
  <c r="YT16" i="13"/>
  <c r="YL16" i="13"/>
  <c r="YM16" i="13" s="1"/>
  <c r="YD16" i="13"/>
  <c r="YE16" i="13" s="1"/>
  <c r="XV16" i="13"/>
  <c r="XW16" i="13" s="1"/>
  <c r="XN16" i="13"/>
  <c r="XO16" i="13" s="1"/>
  <c r="XF16" i="13"/>
  <c r="XG16" i="13" s="1"/>
  <c r="WX16" i="13"/>
  <c r="WY16" i="13" s="1"/>
  <c r="WP16" i="13"/>
  <c r="WQ16" i="13" s="1"/>
  <c r="WH16" i="13"/>
  <c r="ZB15" i="13"/>
  <c r="YT15" i="13"/>
  <c r="YL15" i="13"/>
  <c r="YM15" i="13" s="1"/>
  <c r="YD15" i="13"/>
  <c r="XV15" i="13"/>
  <c r="XN15" i="13"/>
  <c r="XF15" i="13"/>
  <c r="WX15" i="13"/>
  <c r="WP15" i="13"/>
  <c r="WH15" i="13"/>
  <c r="ZB14" i="13"/>
  <c r="YT14" i="13"/>
  <c r="YL14" i="13"/>
  <c r="YD14" i="13"/>
  <c r="XV14" i="13"/>
  <c r="XN14" i="13"/>
  <c r="XF14" i="13"/>
  <c r="WX14" i="13"/>
  <c r="WP14" i="13"/>
  <c r="WH14" i="13"/>
  <c r="ZB13" i="13"/>
  <c r="YT13" i="13"/>
  <c r="YL13" i="13"/>
  <c r="YD13" i="13"/>
  <c r="XV13" i="13"/>
  <c r="XN13" i="13"/>
  <c r="XF13" i="13"/>
  <c r="WX13" i="13"/>
  <c r="WP13" i="13"/>
  <c r="WH13" i="13"/>
  <c r="WI13" i="13" s="1"/>
  <c r="ZB12" i="13"/>
  <c r="YT12" i="13"/>
  <c r="YL12" i="13"/>
  <c r="YE12" i="13"/>
  <c r="YD12" i="13"/>
  <c r="XV12" i="13"/>
  <c r="XN12" i="13"/>
  <c r="XF12" i="13"/>
  <c r="XG12" i="13" s="1"/>
  <c r="WX12" i="13"/>
  <c r="WP12" i="13"/>
  <c r="WH12" i="13"/>
  <c r="WI12" i="13" s="1"/>
  <c r="ZB11" i="13"/>
  <c r="YT11" i="13"/>
  <c r="YL11" i="13"/>
  <c r="YD11" i="13"/>
  <c r="XV11" i="13"/>
  <c r="XN11" i="13"/>
  <c r="XF11" i="13"/>
  <c r="WX11" i="13"/>
  <c r="WP11" i="13"/>
  <c r="WQ11" i="13" s="1"/>
  <c r="WH11" i="13"/>
  <c r="ZB10" i="13"/>
  <c r="YT10" i="13"/>
  <c r="YM10" i="13"/>
  <c r="YL10" i="13"/>
  <c r="YD10" i="13"/>
  <c r="XV10" i="13"/>
  <c r="XN10" i="13"/>
  <c r="XO10" i="13" s="1"/>
  <c r="XF10" i="13"/>
  <c r="WX10" i="13"/>
  <c r="WP10" i="13"/>
  <c r="WH10" i="13"/>
  <c r="WI10" i="13" s="1"/>
  <c r="ZB9" i="13"/>
  <c r="YT9" i="13"/>
  <c r="YL9" i="13"/>
  <c r="YD9" i="13"/>
  <c r="XV9" i="13"/>
  <c r="XN9" i="13"/>
  <c r="XF9" i="13"/>
  <c r="WX9" i="13"/>
  <c r="WY9" i="13" s="1"/>
  <c r="WP9" i="13"/>
  <c r="WH9" i="13"/>
  <c r="ZB8" i="13"/>
  <c r="YU8" i="13"/>
  <c r="YT8" i="13"/>
  <c r="YL8" i="13"/>
  <c r="YD8" i="13"/>
  <c r="YM8" i="13" s="1"/>
  <c r="XV8" i="13"/>
  <c r="XN8" i="13"/>
  <c r="XW8" i="13" s="1"/>
  <c r="XF8" i="13"/>
  <c r="WX8" i="13"/>
  <c r="WP8" i="13"/>
  <c r="WI8" i="13"/>
  <c r="WH8" i="13"/>
  <c r="ZB7" i="13"/>
  <c r="YT7" i="13"/>
  <c r="YM7" i="13"/>
  <c r="YL7" i="13"/>
  <c r="YD7" i="13"/>
  <c r="XV7" i="13"/>
  <c r="XN7" i="13"/>
  <c r="XF7" i="13"/>
  <c r="WX7" i="13"/>
  <c r="WP7" i="13"/>
  <c r="WH7" i="13"/>
  <c r="ZB6" i="13"/>
  <c r="YT6" i="13"/>
  <c r="YL6" i="13"/>
  <c r="YD6" i="13"/>
  <c r="YM6" i="13" s="1"/>
  <c r="XV6" i="13"/>
  <c r="XN6" i="13"/>
  <c r="XW6" i="13" s="1"/>
  <c r="XF6" i="13"/>
  <c r="WX6" i="13"/>
  <c r="WP6" i="13"/>
  <c r="WH6" i="13"/>
  <c r="ZB5" i="13"/>
  <c r="YT5" i="13"/>
  <c r="YL5" i="13"/>
  <c r="YD5" i="13"/>
  <c r="XV5" i="13"/>
  <c r="YE5" i="13" s="1"/>
  <c r="XN5" i="13"/>
  <c r="XF5" i="13"/>
  <c r="WX5" i="13"/>
  <c r="WP5" i="13"/>
  <c r="WH5" i="13"/>
  <c r="ZB4" i="13"/>
  <c r="YT4" i="13"/>
  <c r="YL4" i="13"/>
  <c r="YD4" i="13"/>
  <c r="XV4" i="13"/>
  <c r="XN4" i="13"/>
  <c r="XF4" i="13"/>
  <c r="XG4" i="13" s="1"/>
  <c r="WX4" i="13"/>
  <c r="WP4" i="13"/>
  <c r="WY4" i="13" s="1"/>
  <c r="WH4" i="13"/>
  <c r="WI4" i="13" s="1"/>
  <c r="ZB3" i="13"/>
  <c r="YT3" i="13"/>
  <c r="YL3" i="13"/>
  <c r="YD3" i="13"/>
  <c r="XV3" i="13"/>
  <c r="XN3" i="13"/>
  <c r="XF3" i="13"/>
  <c r="WX3" i="13"/>
  <c r="WP3" i="13"/>
  <c r="WQ3" i="13" s="1"/>
  <c r="WH3" i="13"/>
  <c r="UV88" i="19"/>
  <c r="UU88" i="19"/>
  <c r="UN88" i="19"/>
  <c r="UM88" i="19"/>
  <c r="UF88" i="19"/>
  <c r="UE88" i="19"/>
  <c r="TX86" i="19"/>
  <c r="TW86" i="19"/>
  <c r="TP86" i="19"/>
  <c r="TO86" i="19"/>
  <c r="TH86" i="19"/>
  <c r="TG86" i="19"/>
  <c r="SZ86" i="19"/>
  <c r="SY86" i="19"/>
  <c r="SR86" i="19"/>
  <c r="SQ86" i="19"/>
  <c r="SJ86" i="19"/>
  <c r="SI86" i="19"/>
  <c r="SB86" i="19"/>
  <c r="SA86" i="19"/>
  <c r="RT86" i="19"/>
  <c r="RS86" i="19"/>
  <c r="UV74" i="19"/>
  <c r="UU74" i="19"/>
  <c r="UN74" i="19"/>
  <c r="UM74" i="19"/>
  <c r="UF74" i="19"/>
  <c r="UE74" i="19"/>
  <c r="TX74" i="19"/>
  <c r="TW74" i="19"/>
  <c r="TP74" i="19"/>
  <c r="TO74" i="19"/>
  <c r="TH74" i="19"/>
  <c r="TG74" i="19"/>
  <c r="SZ74" i="19"/>
  <c r="SY74" i="19"/>
  <c r="SR74" i="19"/>
  <c r="SQ74" i="19"/>
  <c r="SJ74" i="19"/>
  <c r="SI74" i="19"/>
  <c r="SB74" i="19"/>
  <c r="SA74" i="19"/>
  <c r="RT74" i="19"/>
  <c r="RS74" i="19"/>
  <c r="UY73" i="19"/>
  <c r="UQ73" i="19"/>
  <c r="UI73" i="19"/>
  <c r="UA73" i="19"/>
  <c r="TS73" i="19"/>
  <c r="TK73" i="19"/>
  <c r="TC73" i="19"/>
  <c r="SU73" i="19"/>
  <c r="SM73" i="19"/>
  <c r="SE73" i="19"/>
  <c r="RW73" i="19"/>
  <c r="UY72" i="19"/>
  <c r="UQ72" i="19"/>
  <c r="UI72" i="19"/>
  <c r="UA72" i="19"/>
  <c r="TS72" i="19"/>
  <c r="TK72" i="19"/>
  <c r="TC72" i="19"/>
  <c r="SU72" i="19"/>
  <c r="SM72" i="19"/>
  <c r="SE72" i="19"/>
  <c r="RW72" i="19"/>
  <c r="UY71" i="19"/>
  <c r="UQ71" i="19"/>
  <c r="UI71" i="19"/>
  <c r="UA71" i="19"/>
  <c r="TS71" i="19"/>
  <c r="TK71" i="19"/>
  <c r="TC71" i="19"/>
  <c r="SU71" i="19"/>
  <c r="SM71" i="19"/>
  <c r="SE71" i="19"/>
  <c r="RW71" i="19"/>
  <c r="RX71" i="19" s="1"/>
  <c r="UY70" i="19"/>
  <c r="UQ70" i="19"/>
  <c r="UI70" i="19"/>
  <c r="UA70" i="19"/>
  <c r="TS70" i="19"/>
  <c r="TK70" i="19"/>
  <c r="TC70" i="19"/>
  <c r="SU70" i="19"/>
  <c r="SM70" i="19"/>
  <c r="SE70" i="19"/>
  <c r="RW70" i="19"/>
  <c r="RX70" i="19" s="1"/>
  <c r="UY69" i="19"/>
  <c r="UQ69" i="19"/>
  <c r="UI69" i="19"/>
  <c r="UA69" i="19"/>
  <c r="TS69" i="19"/>
  <c r="TK69" i="19"/>
  <c r="TC69" i="19"/>
  <c r="SU69" i="19"/>
  <c r="SM69" i="19"/>
  <c r="SE69" i="19"/>
  <c r="RW69" i="19"/>
  <c r="UY68" i="19"/>
  <c r="UQ68" i="19"/>
  <c r="UI68" i="19"/>
  <c r="UA68" i="19"/>
  <c r="TS68" i="19"/>
  <c r="TK68" i="19"/>
  <c r="TC68" i="19"/>
  <c r="SU68" i="19"/>
  <c r="SM68" i="19"/>
  <c r="SE68" i="19"/>
  <c r="RW68" i="19"/>
  <c r="RX68" i="19" s="1"/>
  <c r="UY67" i="19"/>
  <c r="UQ67" i="19"/>
  <c r="UI67" i="19"/>
  <c r="UA67" i="19"/>
  <c r="TS67" i="19"/>
  <c r="TK67" i="19"/>
  <c r="TC67" i="19"/>
  <c r="SU67" i="19"/>
  <c r="SM67" i="19"/>
  <c r="SE67" i="19"/>
  <c r="RW67" i="19"/>
  <c r="RX67" i="19" s="1"/>
  <c r="UY66" i="19"/>
  <c r="UQ66" i="19"/>
  <c r="UI66" i="19"/>
  <c r="UA66" i="19"/>
  <c r="TS66" i="19"/>
  <c r="TK66" i="19"/>
  <c r="TC66" i="19"/>
  <c r="SU66" i="19"/>
  <c r="SM66" i="19"/>
  <c r="SE66" i="19"/>
  <c r="RW66" i="19"/>
  <c r="RX66" i="19" s="1"/>
  <c r="UY65" i="19"/>
  <c r="UQ65" i="19"/>
  <c r="UI65" i="19"/>
  <c r="UA65" i="19"/>
  <c r="TS65" i="19"/>
  <c r="TK65" i="19"/>
  <c r="TC65" i="19"/>
  <c r="SU65" i="19"/>
  <c r="SM65" i="19"/>
  <c r="SE65" i="19"/>
  <c r="RW65" i="19"/>
  <c r="RX65" i="19" s="1"/>
  <c r="UY64" i="19"/>
  <c r="UQ64" i="19"/>
  <c r="UI64" i="19"/>
  <c r="UA64" i="19"/>
  <c r="TS64" i="19"/>
  <c r="TK64" i="19"/>
  <c r="TC64" i="19"/>
  <c r="SU64" i="19"/>
  <c r="SM64" i="19"/>
  <c r="SE64" i="19"/>
  <c r="RW64" i="19"/>
  <c r="UY63" i="19"/>
  <c r="UQ63" i="19"/>
  <c r="UI63" i="19"/>
  <c r="UA63" i="19"/>
  <c r="TS63" i="19"/>
  <c r="TK63" i="19"/>
  <c r="TC63" i="19"/>
  <c r="SU63" i="19"/>
  <c r="SM63" i="19"/>
  <c r="SE63" i="19"/>
  <c r="RW63" i="19"/>
  <c r="RX63" i="19" s="1"/>
  <c r="UY62" i="19"/>
  <c r="UQ62" i="19"/>
  <c r="UI62" i="19"/>
  <c r="UA62" i="19"/>
  <c r="TS62" i="19"/>
  <c r="TK62" i="19"/>
  <c r="TC62" i="19"/>
  <c r="SU62" i="19"/>
  <c r="SM62" i="19"/>
  <c r="SE62" i="19"/>
  <c r="RW62" i="19"/>
  <c r="RX62" i="19" s="1"/>
  <c r="UY61" i="19"/>
  <c r="UQ61" i="19"/>
  <c r="UI61" i="19"/>
  <c r="UA61" i="19"/>
  <c r="TS61" i="19"/>
  <c r="TK61" i="19"/>
  <c r="TC61" i="19"/>
  <c r="SU61" i="19"/>
  <c r="SM61" i="19"/>
  <c r="SE61" i="19"/>
  <c r="RW61" i="19"/>
  <c r="RX61" i="19" s="1"/>
  <c r="UY60" i="19"/>
  <c r="UQ60" i="19"/>
  <c r="UI60" i="19"/>
  <c r="UA60" i="19"/>
  <c r="TS60" i="19"/>
  <c r="TK60" i="19"/>
  <c r="TC60" i="19"/>
  <c r="SU60" i="19"/>
  <c r="SM60" i="19"/>
  <c r="SE60" i="19"/>
  <c r="RW60" i="19"/>
  <c r="UY59" i="19"/>
  <c r="UQ59" i="19"/>
  <c r="UI59" i="19"/>
  <c r="UA59" i="19"/>
  <c r="TS59" i="19"/>
  <c r="TK59" i="19"/>
  <c r="TC59" i="19"/>
  <c r="SU59" i="19"/>
  <c r="SM59" i="19"/>
  <c r="SE59" i="19"/>
  <c r="RW59" i="19"/>
  <c r="RX59" i="19" s="1"/>
  <c r="UY58" i="19"/>
  <c r="UQ58" i="19"/>
  <c r="UI58" i="19"/>
  <c r="UA58" i="19"/>
  <c r="TS58" i="19"/>
  <c r="TK58" i="19"/>
  <c r="TC58" i="19"/>
  <c r="SU58" i="19"/>
  <c r="SM58" i="19"/>
  <c r="SE58" i="19"/>
  <c r="RW58" i="19"/>
  <c r="RX58" i="19" s="1"/>
  <c r="UY57" i="19"/>
  <c r="UQ57" i="19"/>
  <c r="UI57" i="19"/>
  <c r="UA57" i="19"/>
  <c r="TS57" i="19"/>
  <c r="TK57" i="19"/>
  <c r="TC57" i="19"/>
  <c r="SU57" i="19"/>
  <c r="SM57" i="19"/>
  <c r="SE57" i="19"/>
  <c r="RW57" i="19"/>
  <c r="UY56" i="19"/>
  <c r="UQ56" i="19"/>
  <c r="UI56" i="19"/>
  <c r="UA56" i="19"/>
  <c r="TS56" i="19"/>
  <c r="TK56" i="19"/>
  <c r="TC56" i="19"/>
  <c r="SU56" i="19"/>
  <c r="SM56" i="19"/>
  <c r="SE56" i="19"/>
  <c r="RW56" i="19"/>
  <c r="UY55" i="19"/>
  <c r="UQ55" i="19"/>
  <c r="UI55" i="19"/>
  <c r="UA55" i="19"/>
  <c r="TS55" i="19"/>
  <c r="TK55" i="19"/>
  <c r="TC55" i="19"/>
  <c r="SU55" i="19"/>
  <c r="SM55" i="19"/>
  <c r="SE55" i="19"/>
  <c r="RW55" i="19"/>
  <c r="RX55" i="19" s="1"/>
  <c r="UY54" i="19"/>
  <c r="UQ54" i="19"/>
  <c r="UI54" i="19"/>
  <c r="UA54" i="19"/>
  <c r="TS54" i="19"/>
  <c r="TK54" i="19"/>
  <c r="TC54" i="19"/>
  <c r="SU54" i="19"/>
  <c r="SM54" i="19"/>
  <c r="SE54" i="19"/>
  <c r="RW54" i="19"/>
  <c r="RX54" i="19" s="1"/>
  <c r="UY53" i="19"/>
  <c r="UQ53" i="19"/>
  <c r="UI53" i="19"/>
  <c r="UA53" i="19"/>
  <c r="TS53" i="19"/>
  <c r="TK53" i="19"/>
  <c r="TC53" i="19"/>
  <c r="SU53" i="19"/>
  <c r="SM53" i="19"/>
  <c r="SE53" i="19"/>
  <c r="RW53" i="19"/>
  <c r="UY52" i="19"/>
  <c r="UQ52" i="19"/>
  <c r="UI52" i="19"/>
  <c r="UA52" i="19"/>
  <c r="TS52" i="19"/>
  <c r="TK52" i="19"/>
  <c r="TC52" i="19"/>
  <c r="SU52" i="19"/>
  <c r="SM52" i="19"/>
  <c r="SE52" i="19"/>
  <c r="RW52" i="19"/>
  <c r="RX52" i="19" s="1"/>
  <c r="UY51" i="19"/>
  <c r="UQ51" i="19"/>
  <c r="UI51" i="19"/>
  <c r="UA51" i="19"/>
  <c r="TS51" i="19"/>
  <c r="TK51" i="19"/>
  <c r="TC51" i="19"/>
  <c r="SU51" i="19"/>
  <c r="SM51" i="19"/>
  <c r="SE51" i="19"/>
  <c r="RW51" i="19"/>
  <c r="RX51" i="19" s="1"/>
  <c r="UY50" i="19"/>
  <c r="UQ50" i="19"/>
  <c r="UI50" i="19"/>
  <c r="UA50" i="19"/>
  <c r="TS50" i="19"/>
  <c r="TK50" i="19"/>
  <c r="TC50" i="19"/>
  <c r="SU50" i="19"/>
  <c r="SM50" i="19"/>
  <c r="SE50" i="19"/>
  <c r="RW50" i="19"/>
  <c r="RX50" i="19" s="1"/>
  <c r="UY49" i="19"/>
  <c r="UQ49" i="19"/>
  <c r="UI49" i="19"/>
  <c r="UA49" i="19"/>
  <c r="TS49" i="19"/>
  <c r="TK49" i="19"/>
  <c r="TC49" i="19"/>
  <c r="SU49" i="19"/>
  <c r="SM49" i="19"/>
  <c r="SE49" i="19"/>
  <c r="RW49" i="19"/>
  <c r="UY48" i="19"/>
  <c r="UQ48" i="19"/>
  <c r="UI48" i="19"/>
  <c r="UA48" i="19"/>
  <c r="TS48" i="19"/>
  <c r="TK48" i="19"/>
  <c r="TC48" i="19"/>
  <c r="SU48" i="19"/>
  <c r="SM48" i="19"/>
  <c r="SE48" i="19"/>
  <c r="RW48" i="19"/>
  <c r="RX48" i="19" s="1"/>
  <c r="UY47" i="19"/>
  <c r="UQ47" i="19"/>
  <c r="UI47" i="19"/>
  <c r="UA47" i="19"/>
  <c r="TS47" i="19"/>
  <c r="TK47" i="19"/>
  <c r="TC47" i="19"/>
  <c r="SU47" i="19"/>
  <c r="SM47" i="19"/>
  <c r="SE47" i="19"/>
  <c r="RW47" i="19"/>
  <c r="RX47" i="19" s="1"/>
  <c r="UY46" i="19"/>
  <c r="UQ46" i="19"/>
  <c r="UI46" i="19"/>
  <c r="UA46" i="19"/>
  <c r="TS46" i="19"/>
  <c r="TK46" i="19"/>
  <c r="TC46" i="19"/>
  <c r="SU46" i="19"/>
  <c r="SM46" i="19"/>
  <c r="SE46" i="19"/>
  <c r="RW46" i="19"/>
  <c r="RX46" i="19" s="1"/>
  <c r="UY45" i="19"/>
  <c r="UQ45" i="19"/>
  <c r="UI45" i="19"/>
  <c r="UA45" i="19"/>
  <c r="TS45" i="19"/>
  <c r="TK45" i="19"/>
  <c r="TC45" i="19"/>
  <c r="SU45" i="19"/>
  <c r="SM45" i="19"/>
  <c r="SE45" i="19"/>
  <c r="RW45" i="19"/>
  <c r="RX45" i="19" s="1"/>
  <c r="UY44" i="19"/>
  <c r="UQ44" i="19"/>
  <c r="UI44" i="19"/>
  <c r="UA44" i="19"/>
  <c r="TS44" i="19"/>
  <c r="TK44" i="19"/>
  <c r="TC44" i="19"/>
  <c r="SU44" i="19"/>
  <c r="SM44" i="19"/>
  <c r="SE44" i="19"/>
  <c r="RW44" i="19"/>
  <c r="RX44" i="19" s="1"/>
  <c r="UY43" i="19"/>
  <c r="UQ43" i="19"/>
  <c r="UI43" i="19"/>
  <c r="UA43" i="19"/>
  <c r="TS43" i="19"/>
  <c r="TK43" i="19"/>
  <c r="TC43" i="19"/>
  <c r="SU43" i="19"/>
  <c r="SM43" i="19"/>
  <c r="SE43" i="19"/>
  <c r="RW43" i="19"/>
  <c r="RX43" i="19" s="1"/>
  <c r="UY42" i="19"/>
  <c r="UQ42" i="19"/>
  <c r="UI42" i="19"/>
  <c r="UA42" i="19"/>
  <c r="TS42" i="19"/>
  <c r="TK42" i="19"/>
  <c r="TC42" i="19"/>
  <c r="SU42" i="19"/>
  <c r="SM42" i="19"/>
  <c r="SE42" i="19"/>
  <c r="RW42" i="19"/>
  <c r="RX42" i="19" s="1"/>
  <c r="UY41" i="19"/>
  <c r="UQ41" i="19"/>
  <c r="UI41" i="19"/>
  <c r="UA41" i="19"/>
  <c r="TS41" i="19"/>
  <c r="TK41" i="19"/>
  <c r="TC41" i="19"/>
  <c r="SU41" i="19"/>
  <c r="SM41" i="19"/>
  <c r="SE41" i="19"/>
  <c r="RW41" i="19"/>
  <c r="UY40" i="19"/>
  <c r="UQ40" i="19"/>
  <c r="UI40" i="19"/>
  <c r="UA40" i="19"/>
  <c r="TS40" i="19"/>
  <c r="TK40" i="19"/>
  <c r="TC40" i="19"/>
  <c r="SU40" i="19"/>
  <c r="SM40" i="19"/>
  <c r="SE40" i="19"/>
  <c r="RW40" i="19"/>
  <c r="UY39" i="19"/>
  <c r="UQ39" i="19"/>
  <c r="UI39" i="19"/>
  <c r="UA39" i="19"/>
  <c r="TS39" i="19"/>
  <c r="TK39" i="19"/>
  <c r="TC39" i="19"/>
  <c r="SU39" i="19"/>
  <c r="SM39" i="19"/>
  <c r="SE39" i="19"/>
  <c r="RW39" i="19"/>
  <c r="RX39" i="19" s="1"/>
  <c r="UY38" i="19"/>
  <c r="UQ38" i="19"/>
  <c r="UI38" i="19"/>
  <c r="UA38" i="19"/>
  <c r="TS38" i="19"/>
  <c r="TK38" i="19"/>
  <c r="TC38" i="19"/>
  <c r="SU38" i="19"/>
  <c r="SM38" i="19"/>
  <c r="SE38" i="19"/>
  <c r="RW38" i="19"/>
  <c r="RX38" i="19" s="1"/>
  <c r="UY37" i="19"/>
  <c r="UQ37" i="19"/>
  <c r="UI37" i="19"/>
  <c r="UA37" i="19"/>
  <c r="TS37" i="19"/>
  <c r="TK37" i="19"/>
  <c r="TC37" i="19"/>
  <c r="SU37" i="19"/>
  <c r="SM37" i="19"/>
  <c r="SE37" i="19"/>
  <c r="RW37" i="19"/>
  <c r="RX37" i="19" s="1"/>
  <c r="UY36" i="19"/>
  <c r="UQ36" i="19"/>
  <c r="UI36" i="19"/>
  <c r="UA36" i="19"/>
  <c r="TS36" i="19"/>
  <c r="TK36" i="19"/>
  <c r="TC36" i="19"/>
  <c r="SU36" i="19"/>
  <c r="SM36" i="19"/>
  <c r="SE36" i="19"/>
  <c r="RW36" i="19"/>
  <c r="UY35" i="19"/>
  <c r="UQ35" i="19"/>
  <c r="UI35" i="19"/>
  <c r="UA35" i="19"/>
  <c r="TS35" i="19"/>
  <c r="TK35" i="19"/>
  <c r="TC35" i="19"/>
  <c r="SU35" i="19"/>
  <c r="SM35" i="19"/>
  <c r="SE35" i="19"/>
  <c r="RW35" i="19"/>
  <c r="RX35" i="19" s="1"/>
  <c r="UY34" i="19"/>
  <c r="UQ34" i="19"/>
  <c r="UI34" i="19"/>
  <c r="UA34" i="19"/>
  <c r="TS34" i="19"/>
  <c r="TK34" i="19"/>
  <c r="TC34" i="19"/>
  <c r="SU34" i="19"/>
  <c r="SM34" i="19"/>
  <c r="SE34" i="19"/>
  <c r="RW34" i="19"/>
  <c r="RX34" i="19" s="1"/>
  <c r="UY33" i="19"/>
  <c r="UQ33" i="19"/>
  <c r="UI33" i="19"/>
  <c r="UA33" i="19"/>
  <c r="TS33" i="19"/>
  <c r="TK33" i="19"/>
  <c r="TC33" i="19"/>
  <c r="SU33" i="19"/>
  <c r="SM33" i="19"/>
  <c r="SE33" i="19"/>
  <c r="RW33" i="19"/>
  <c r="RX33" i="19" s="1"/>
  <c r="UY32" i="19"/>
  <c r="UQ32" i="19"/>
  <c r="UI32" i="19"/>
  <c r="UA32" i="19"/>
  <c r="TS32" i="19"/>
  <c r="TK32" i="19"/>
  <c r="TC32" i="19"/>
  <c r="SU32" i="19"/>
  <c r="SM32" i="19"/>
  <c r="SE32" i="19"/>
  <c r="RW32" i="19"/>
  <c r="UY31" i="19"/>
  <c r="UQ31" i="19"/>
  <c r="UI31" i="19"/>
  <c r="UA31" i="19"/>
  <c r="TS31" i="19"/>
  <c r="TK31" i="19"/>
  <c r="TC31" i="19"/>
  <c r="SU31" i="19"/>
  <c r="SM31" i="19"/>
  <c r="SE31" i="19"/>
  <c r="RW31" i="19"/>
  <c r="RX31" i="19" s="1"/>
  <c r="UY30" i="19"/>
  <c r="UQ30" i="19"/>
  <c r="UI30" i="19"/>
  <c r="UA30" i="19"/>
  <c r="TS30" i="19"/>
  <c r="TK30" i="19"/>
  <c r="TC30" i="19"/>
  <c r="SU30" i="19"/>
  <c r="SM30" i="19"/>
  <c r="SE30" i="19"/>
  <c r="RW30" i="19"/>
  <c r="RX30" i="19" s="1"/>
  <c r="UY29" i="19"/>
  <c r="UQ29" i="19"/>
  <c r="UI29" i="19"/>
  <c r="UA29" i="19"/>
  <c r="TS29" i="19"/>
  <c r="TK29" i="19"/>
  <c r="TC29" i="19"/>
  <c r="SU29" i="19"/>
  <c r="SM29" i="19"/>
  <c r="SE29" i="19"/>
  <c r="RW29" i="19"/>
  <c r="RX29" i="19" s="1"/>
  <c r="UY28" i="19"/>
  <c r="UQ28" i="19"/>
  <c r="UI28" i="19"/>
  <c r="UA28" i="19"/>
  <c r="TS28" i="19"/>
  <c r="TK28" i="19"/>
  <c r="TC28" i="19"/>
  <c r="SU28" i="19"/>
  <c r="SM28" i="19"/>
  <c r="SE28" i="19"/>
  <c r="RW28" i="19"/>
  <c r="RX28" i="19" s="1"/>
  <c r="UY27" i="19"/>
  <c r="UQ27" i="19"/>
  <c r="UI27" i="19"/>
  <c r="UA27" i="19"/>
  <c r="TS27" i="19"/>
  <c r="TK27" i="19"/>
  <c r="TC27" i="19"/>
  <c r="SU27" i="19"/>
  <c r="SM27" i="19"/>
  <c r="SE27" i="19"/>
  <c r="RW27" i="19"/>
  <c r="RX27" i="19" s="1"/>
  <c r="UY26" i="19"/>
  <c r="UQ26" i="19"/>
  <c r="UI26" i="19"/>
  <c r="UA26" i="19"/>
  <c r="TS26" i="19"/>
  <c r="TK26" i="19"/>
  <c r="TC26" i="19"/>
  <c r="SU26" i="19"/>
  <c r="SM26" i="19"/>
  <c r="SE26" i="19"/>
  <c r="RW26" i="19"/>
  <c r="RX26" i="19" s="1"/>
  <c r="UY25" i="19"/>
  <c r="UQ25" i="19"/>
  <c r="UI25" i="19"/>
  <c r="UA25" i="19"/>
  <c r="TS25" i="19"/>
  <c r="TK25" i="19"/>
  <c r="TC25" i="19"/>
  <c r="SU25" i="19"/>
  <c r="SM25" i="19"/>
  <c r="SE25" i="19"/>
  <c r="RW25" i="19"/>
  <c r="UY24" i="19"/>
  <c r="UQ24" i="19"/>
  <c r="UI24" i="19"/>
  <c r="UA24" i="19"/>
  <c r="TS24" i="19"/>
  <c r="TK24" i="19"/>
  <c r="TC24" i="19"/>
  <c r="SU24" i="19"/>
  <c r="SM24" i="19"/>
  <c r="SE24" i="19"/>
  <c r="RW24" i="19"/>
  <c r="UY23" i="19"/>
  <c r="UQ23" i="19"/>
  <c r="UI23" i="19"/>
  <c r="UA23" i="19"/>
  <c r="TS23" i="19"/>
  <c r="TK23" i="19"/>
  <c r="TC23" i="19"/>
  <c r="SU23" i="19"/>
  <c r="SM23" i="19"/>
  <c r="SE23" i="19"/>
  <c r="RW23" i="19"/>
  <c r="RX23" i="19" s="1"/>
  <c r="UY22" i="19"/>
  <c r="UQ22" i="19"/>
  <c r="UI22" i="19"/>
  <c r="UA22" i="19"/>
  <c r="TS22" i="19"/>
  <c r="TK22" i="19"/>
  <c r="TC22" i="19"/>
  <c r="SU22" i="19"/>
  <c r="SM22" i="19"/>
  <c r="SE22" i="19"/>
  <c r="RW22" i="19"/>
  <c r="RX22" i="19" s="1"/>
  <c r="UY21" i="19"/>
  <c r="UQ21" i="19"/>
  <c r="UI21" i="19"/>
  <c r="UA21" i="19"/>
  <c r="TS21" i="19"/>
  <c r="TK21" i="19"/>
  <c r="TC21" i="19"/>
  <c r="SU21" i="19"/>
  <c r="SM21" i="19"/>
  <c r="SE21" i="19"/>
  <c r="RW21" i="19"/>
  <c r="RX21" i="19" s="1"/>
  <c r="UY20" i="19"/>
  <c r="UQ20" i="19"/>
  <c r="UI20" i="19"/>
  <c r="UA20" i="19"/>
  <c r="TS20" i="19"/>
  <c r="TK20" i="19"/>
  <c r="TC20" i="19"/>
  <c r="SU20" i="19"/>
  <c r="SM20" i="19"/>
  <c r="SE20" i="19"/>
  <c r="RW20" i="19"/>
  <c r="UY19" i="19"/>
  <c r="UQ19" i="19"/>
  <c r="UI19" i="19"/>
  <c r="UA19" i="19"/>
  <c r="TS19" i="19"/>
  <c r="TK19" i="19"/>
  <c r="TC19" i="19"/>
  <c r="SU19" i="19"/>
  <c r="SM19" i="19"/>
  <c r="SE19" i="19"/>
  <c r="RW19" i="19"/>
  <c r="RX19" i="19" s="1"/>
  <c r="UY18" i="19"/>
  <c r="UQ18" i="19"/>
  <c r="UI18" i="19"/>
  <c r="UA18" i="19"/>
  <c r="TS18" i="19"/>
  <c r="TK18" i="19"/>
  <c r="TC18" i="19"/>
  <c r="SU18" i="19"/>
  <c r="SM18" i="19"/>
  <c r="SE18" i="19"/>
  <c r="RW18" i="19"/>
  <c r="RX18" i="19" s="1"/>
  <c r="UY17" i="19"/>
  <c r="UQ17" i="19"/>
  <c r="UI17" i="19"/>
  <c r="UA17" i="19"/>
  <c r="TS17" i="19"/>
  <c r="TK17" i="19"/>
  <c r="TC17" i="19"/>
  <c r="SU17" i="19"/>
  <c r="SM17" i="19"/>
  <c r="SE17" i="19"/>
  <c r="RW17" i="19"/>
  <c r="RX17" i="19" s="1"/>
  <c r="UY16" i="19"/>
  <c r="UQ16" i="19"/>
  <c r="UI16" i="19"/>
  <c r="UA16" i="19"/>
  <c r="TS16" i="19"/>
  <c r="TK16" i="19"/>
  <c r="TC16" i="19"/>
  <c r="SU16" i="19"/>
  <c r="SM16" i="19"/>
  <c r="SE16" i="19"/>
  <c r="RW16" i="19"/>
  <c r="UY15" i="19"/>
  <c r="UQ15" i="19"/>
  <c r="UI15" i="19"/>
  <c r="UA15" i="19"/>
  <c r="TS15" i="19"/>
  <c r="TK15" i="19"/>
  <c r="TC15" i="19"/>
  <c r="SU15" i="19"/>
  <c r="SM15" i="19"/>
  <c r="SE15" i="19"/>
  <c r="RW15" i="19"/>
  <c r="RX15" i="19" s="1"/>
  <c r="UY14" i="19"/>
  <c r="UQ14" i="19"/>
  <c r="UI14" i="19"/>
  <c r="UA14" i="19"/>
  <c r="TS14" i="19"/>
  <c r="TK14" i="19"/>
  <c r="TC14" i="19"/>
  <c r="SU14" i="19"/>
  <c r="SM14" i="19"/>
  <c r="SE14" i="19"/>
  <c r="RW14" i="19"/>
  <c r="RX14" i="19" s="1"/>
  <c r="UY13" i="19"/>
  <c r="UQ13" i="19"/>
  <c r="UI13" i="19"/>
  <c r="UA13" i="19"/>
  <c r="TS13" i="19"/>
  <c r="TK13" i="19"/>
  <c r="TC13" i="19"/>
  <c r="SU13" i="19"/>
  <c r="SM13" i="19"/>
  <c r="SE13" i="19"/>
  <c r="RW13" i="19"/>
  <c r="RX13" i="19" s="1"/>
  <c r="UY12" i="19"/>
  <c r="UQ12" i="19"/>
  <c r="UI12" i="19"/>
  <c r="UA12" i="19"/>
  <c r="TS12" i="19"/>
  <c r="TK12" i="19"/>
  <c r="TC12" i="19"/>
  <c r="SU12" i="19"/>
  <c r="SM12" i="19"/>
  <c r="SE12" i="19"/>
  <c r="RW12" i="19"/>
  <c r="RX12" i="19" s="1"/>
  <c r="UY11" i="19"/>
  <c r="UQ11" i="19"/>
  <c r="UI11" i="19"/>
  <c r="UA11" i="19"/>
  <c r="TS11" i="19"/>
  <c r="TK11" i="19"/>
  <c r="TC11" i="19"/>
  <c r="SU11" i="19"/>
  <c r="SM11" i="19"/>
  <c r="SE11" i="19"/>
  <c r="RW11" i="19"/>
  <c r="RX11" i="19" s="1"/>
  <c r="UY10" i="19"/>
  <c r="UQ10" i="19"/>
  <c r="UI10" i="19"/>
  <c r="UA10" i="19"/>
  <c r="TS10" i="19"/>
  <c r="TK10" i="19"/>
  <c r="TC10" i="19"/>
  <c r="SU10" i="19"/>
  <c r="SM10" i="19"/>
  <c r="SE10" i="19"/>
  <c r="RW10" i="19"/>
  <c r="RX10" i="19" s="1"/>
  <c r="UY9" i="19"/>
  <c r="UQ9" i="19"/>
  <c r="UI9" i="19"/>
  <c r="UA9" i="19"/>
  <c r="TS9" i="19"/>
  <c r="TK9" i="19"/>
  <c r="TC9" i="19"/>
  <c r="SU9" i="19"/>
  <c r="SM9" i="19"/>
  <c r="SE9" i="19"/>
  <c r="RW9" i="19"/>
  <c r="RX9" i="19" s="1"/>
  <c r="UY8" i="19"/>
  <c r="UQ8" i="19"/>
  <c r="UI8" i="19"/>
  <c r="UA8" i="19"/>
  <c r="TS8" i="19"/>
  <c r="TK8" i="19"/>
  <c r="TC8" i="19"/>
  <c r="SU8" i="19"/>
  <c r="SM8" i="19"/>
  <c r="SE8" i="19"/>
  <c r="RW8" i="19"/>
  <c r="RX8" i="19" s="1"/>
  <c r="UY7" i="19"/>
  <c r="UQ7" i="19"/>
  <c r="UI7" i="19"/>
  <c r="UA7" i="19"/>
  <c r="TS7" i="19"/>
  <c r="TK7" i="19"/>
  <c r="TC7" i="19"/>
  <c r="SU7" i="19"/>
  <c r="SM7" i="19"/>
  <c r="SE7" i="19"/>
  <c r="RW7" i="19"/>
  <c r="RX7" i="19" s="1"/>
  <c r="UY6" i="19"/>
  <c r="UQ6" i="19"/>
  <c r="UI6" i="19"/>
  <c r="UA6" i="19"/>
  <c r="TS6" i="19"/>
  <c r="TK6" i="19"/>
  <c r="TC6" i="19"/>
  <c r="SU6" i="19"/>
  <c r="SM6" i="19"/>
  <c r="SE6" i="19"/>
  <c r="RW6" i="19"/>
  <c r="RX6" i="19" s="1"/>
  <c r="UY5" i="19"/>
  <c r="UQ5" i="19"/>
  <c r="UI5" i="19"/>
  <c r="UA5" i="19"/>
  <c r="TS5" i="19"/>
  <c r="TK5" i="19"/>
  <c r="TC5" i="19"/>
  <c r="SU5" i="19"/>
  <c r="SM5" i="19"/>
  <c r="SE5" i="19"/>
  <c r="RW5" i="19"/>
  <c r="RX5" i="19" s="1"/>
  <c r="UY4" i="19"/>
  <c r="UQ4" i="19"/>
  <c r="UI4" i="19"/>
  <c r="UA4" i="19"/>
  <c r="TS4" i="19"/>
  <c r="TK4" i="19"/>
  <c r="TC4" i="19"/>
  <c r="SU4" i="19"/>
  <c r="SM4" i="19"/>
  <c r="SE4" i="19"/>
  <c r="RW4" i="19"/>
  <c r="RX4" i="19" s="1"/>
  <c r="UY3" i="19"/>
  <c r="UQ3" i="19"/>
  <c r="UI3" i="19"/>
  <c r="UA3" i="19"/>
  <c r="TS3" i="19"/>
  <c r="TK3" i="19"/>
  <c r="TC3" i="19"/>
  <c r="SU3" i="19"/>
  <c r="SM3" i="19"/>
  <c r="SE3" i="19"/>
  <c r="RW3" i="19"/>
  <c r="RX3" i="19" s="1"/>
  <c r="HV4" i="23" l="1"/>
  <c r="IT6" i="23"/>
  <c r="JZ6" i="23"/>
  <c r="LF6" i="23"/>
  <c r="HV8" i="23"/>
  <c r="JB8" i="23"/>
  <c r="KH8" i="23"/>
  <c r="LN8" i="23"/>
  <c r="HV10" i="23"/>
  <c r="ID14" i="23"/>
  <c r="JJ14" i="23"/>
  <c r="KP14" i="23"/>
  <c r="LV14" i="23"/>
  <c r="IL16" i="23"/>
  <c r="JR16" i="23"/>
  <c r="KX16" i="23"/>
  <c r="MD16" i="23"/>
  <c r="HV20" i="23"/>
  <c r="JB20" i="23"/>
  <c r="KH20" i="23"/>
  <c r="LN20" i="23"/>
  <c r="HV21" i="23"/>
  <c r="KP21" i="23"/>
  <c r="MD23" i="23"/>
  <c r="KH24" i="23"/>
  <c r="MD25" i="23"/>
  <c r="KX27" i="23"/>
  <c r="ID29" i="23"/>
  <c r="KX31" i="23"/>
  <c r="MD36" i="23"/>
  <c r="JZ40" i="23"/>
  <c r="KH40" i="23"/>
  <c r="ID50" i="23"/>
  <c r="HV50" i="23"/>
  <c r="JB3" i="23"/>
  <c r="KX3" i="23"/>
  <c r="JB4" i="23"/>
  <c r="KH4" i="23"/>
  <c r="LN4" i="23"/>
  <c r="JJ5" i="23"/>
  <c r="LV5" i="23"/>
  <c r="HV6" i="23"/>
  <c r="KH7" i="23"/>
  <c r="IT9" i="23"/>
  <c r="LF9" i="23"/>
  <c r="ID10" i="23"/>
  <c r="JJ10" i="23"/>
  <c r="KP10" i="23"/>
  <c r="LV10" i="23"/>
  <c r="JR11" i="23"/>
  <c r="MD11" i="23"/>
  <c r="IL12" i="23"/>
  <c r="JR12" i="23"/>
  <c r="KX12" i="23"/>
  <c r="MD12" i="23"/>
  <c r="ID13" i="23"/>
  <c r="KP13" i="23"/>
  <c r="JB15" i="23"/>
  <c r="LN15" i="23"/>
  <c r="JZ17" i="23"/>
  <c r="IT18" i="23"/>
  <c r="JZ18" i="23"/>
  <c r="LF18" i="23"/>
  <c r="IL19" i="23"/>
  <c r="KX19" i="23"/>
  <c r="LV19" i="23"/>
  <c r="JR21" i="23"/>
  <c r="KH23" i="23"/>
  <c r="LF23" i="23"/>
  <c r="LN26" i="23"/>
  <c r="HV27" i="23"/>
  <c r="JB27" i="23"/>
  <c r="JZ27" i="23"/>
  <c r="JZ28" i="23"/>
  <c r="LF28" i="23"/>
  <c r="MD28" i="23"/>
  <c r="IL29" i="23"/>
  <c r="KX32" i="23"/>
  <c r="JJ34" i="23"/>
  <c r="HV36" i="23"/>
  <c r="JZ46" i="23"/>
  <c r="KH46" i="23"/>
  <c r="LV57" i="23"/>
  <c r="LN57" i="23"/>
  <c r="LV61" i="23"/>
  <c r="LN61" i="23"/>
  <c r="MD3" i="23"/>
  <c r="JJ4" i="23"/>
  <c r="KP4" i="23"/>
  <c r="LV4" i="23"/>
  <c r="IT5" i="23"/>
  <c r="LF5" i="23"/>
  <c r="ID6" i="23"/>
  <c r="JJ6" i="23"/>
  <c r="KP6" i="23"/>
  <c r="LV6" i="23"/>
  <c r="JR7" i="23"/>
  <c r="MD7" i="23"/>
  <c r="IL8" i="23"/>
  <c r="JR8" i="23"/>
  <c r="KX8" i="23"/>
  <c r="MD8" i="23"/>
  <c r="ID9" i="23"/>
  <c r="KP9" i="23"/>
  <c r="IL10" i="23"/>
  <c r="JR10" i="23"/>
  <c r="KX10" i="23"/>
  <c r="MD10" i="23"/>
  <c r="JB11" i="23"/>
  <c r="LN11" i="23"/>
  <c r="IT12" i="23"/>
  <c r="JZ12" i="23"/>
  <c r="LF12" i="23"/>
  <c r="JZ13" i="23"/>
  <c r="IT14" i="23"/>
  <c r="JZ14" i="23"/>
  <c r="LF14" i="23"/>
  <c r="IL15" i="23"/>
  <c r="KX15" i="23"/>
  <c r="HV16" i="23"/>
  <c r="JB16" i="23"/>
  <c r="KH16" i="23"/>
  <c r="LN16" i="23"/>
  <c r="JJ17" i="23"/>
  <c r="LV17" i="23"/>
  <c r="HV18" i="23"/>
  <c r="JB18" i="23"/>
  <c r="KH18" i="23"/>
  <c r="LN18" i="23"/>
  <c r="HV19" i="23"/>
  <c r="KH19" i="23"/>
  <c r="MD19" i="23"/>
  <c r="LV21" i="23"/>
  <c r="HV22" i="23"/>
  <c r="IT23" i="23"/>
  <c r="LN23" i="23"/>
  <c r="IL24" i="23"/>
  <c r="ID25" i="23"/>
  <c r="KH25" i="23"/>
  <c r="IT26" i="23"/>
  <c r="IT29" i="23"/>
  <c r="JZ29" i="23"/>
  <c r="LN30" i="23"/>
  <c r="LV34" i="23"/>
  <c r="KH36" i="23"/>
  <c r="JR44" i="23"/>
  <c r="JZ44" i="23"/>
  <c r="IT48" i="23"/>
  <c r="JR31" i="23"/>
  <c r="LV31" i="23"/>
  <c r="JZ32" i="23"/>
  <c r="IL40" i="23"/>
  <c r="LF40" i="23"/>
  <c r="IL42" i="23"/>
  <c r="JB42" i="23"/>
  <c r="JR42" i="23"/>
  <c r="KH42" i="23"/>
  <c r="KX42" i="23"/>
  <c r="LN42" i="23"/>
  <c r="MD42" i="23"/>
  <c r="HV46" i="23"/>
  <c r="ID49" i="23"/>
  <c r="JJ49" i="23"/>
  <c r="KP49" i="23"/>
  <c r="LV49" i="23"/>
  <c r="JR30" i="23"/>
  <c r="HV31" i="23"/>
  <c r="IT31" i="23"/>
  <c r="MD31" i="23"/>
  <c r="ID32" i="23"/>
  <c r="JJ33" i="23"/>
  <c r="MD33" i="23"/>
  <c r="KH34" i="23"/>
  <c r="IT36" i="23"/>
  <c r="LF36" i="23"/>
  <c r="JB38" i="23"/>
  <c r="JZ38" i="23"/>
  <c r="IL44" i="23"/>
  <c r="KX44" i="23"/>
  <c r="IT46" i="23"/>
  <c r="LF46" i="23"/>
  <c r="JR48" i="23"/>
  <c r="MD48" i="23"/>
  <c r="LV55" i="23"/>
  <c r="LN55" i="23"/>
  <c r="LV59" i="23"/>
  <c r="LN59" i="23"/>
  <c r="ID20" i="23"/>
  <c r="JJ20" i="23"/>
  <c r="KP20" i="23"/>
  <c r="LV20" i="23"/>
  <c r="IT21" i="23"/>
  <c r="LF21" i="23"/>
  <c r="ID22" i="23"/>
  <c r="JJ22" i="23"/>
  <c r="KP22" i="23"/>
  <c r="LV22" i="23"/>
  <c r="JR23" i="23"/>
  <c r="LF24" i="23"/>
  <c r="IT25" i="23"/>
  <c r="JR25" i="23"/>
  <c r="KX26" i="23"/>
  <c r="ID27" i="23"/>
  <c r="KH27" i="23"/>
  <c r="LN27" i="23"/>
  <c r="JJ28" i="23"/>
  <c r="JJ29" i="23"/>
  <c r="LN29" i="23"/>
  <c r="JB30" i="23"/>
  <c r="JB31" i="23"/>
  <c r="KH31" i="23"/>
  <c r="LF31" i="23"/>
  <c r="LF32" i="23"/>
  <c r="HV33" i="23"/>
  <c r="LV33" i="23"/>
  <c r="JR34" i="23"/>
  <c r="MD34" i="23"/>
  <c r="MD35" i="23"/>
  <c r="ID36" i="23"/>
  <c r="KP36" i="23"/>
  <c r="LN36" i="23"/>
  <c r="KH38" i="23"/>
  <c r="LV38" i="23"/>
  <c r="HV43" i="23"/>
  <c r="JB43" i="23"/>
  <c r="KH43" i="23"/>
  <c r="LN43" i="23"/>
  <c r="HV44" i="23"/>
  <c r="KH44" i="23"/>
  <c r="ID45" i="23"/>
  <c r="JJ45" i="23"/>
  <c r="KP45" i="23"/>
  <c r="LV45" i="23"/>
  <c r="ID46" i="23"/>
  <c r="KP46" i="23"/>
  <c r="IL47" i="23"/>
  <c r="JR47" i="23"/>
  <c r="KX47" i="23"/>
  <c r="MD47" i="23"/>
  <c r="JB48" i="23"/>
  <c r="LN48" i="23"/>
  <c r="ID54" i="23"/>
  <c r="HV54" i="23"/>
  <c r="HV37" i="23"/>
  <c r="IL38" i="23"/>
  <c r="KX38" i="23"/>
  <c r="JJ40" i="23"/>
  <c r="LV40" i="23"/>
  <c r="ID43" i="23"/>
  <c r="JJ43" i="23"/>
  <c r="KP43" i="23"/>
  <c r="LV43" i="23"/>
  <c r="IL45" i="23"/>
  <c r="JR45" i="23"/>
  <c r="KX45" i="23"/>
  <c r="MD45" i="23"/>
  <c r="HV47" i="23"/>
  <c r="IL49" i="23"/>
  <c r="JR49" i="23"/>
  <c r="KX49" i="23"/>
  <c r="MD49" i="23"/>
  <c r="IT51" i="23"/>
  <c r="JZ51" i="23"/>
  <c r="LF51" i="23"/>
  <c r="HV52" i="23"/>
  <c r="MD54" i="23"/>
  <c r="ID56" i="23"/>
  <c r="KH56" i="23"/>
  <c r="MD56" i="23"/>
  <c r="ID58" i="23"/>
  <c r="KH58" i="23"/>
  <c r="MD58" i="23"/>
  <c r="ID60" i="23"/>
  <c r="JJ60" i="23"/>
  <c r="KH60" i="23"/>
  <c r="MD60" i="23"/>
  <c r="ID62" i="23"/>
  <c r="KH62" i="23"/>
  <c r="MD62" i="23"/>
  <c r="JB64" i="23"/>
  <c r="JB65" i="23"/>
  <c r="JB66" i="23"/>
  <c r="JB67" i="23"/>
  <c r="JZ69" i="23"/>
  <c r="LN69" i="23"/>
  <c r="JZ71" i="23"/>
  <c r="MD71" i="23"/>
  <c r="IL72" i="23"/>
  <c r="JR72" i="23"/>
  <c r="KX72" i="23"/>
  <c r="MD72" i="23"/>
  <c r="IL73" i="23"/>
  <c r="MD73" i="23"/>
  <c r="HU74" i="23"/>
  <c r="IK74" i="23"/>
  <c r="JQ74" i="23"/>
  <c r="LV54" i="23"/>
  <c r="HV55" i="23"/>
  <c r="KP56" i="23"/>
  <c r="LV56" i="23"/>
  <c r="HV57" i="23"/>
  <c r="KP58" i="23"/>
  <c r="LV58" i="23"/>
  <c r="HV59" i="23"/>
  <c r="KP60" i="23"/>
  <c r="LV60" i="23"/>
  <c r="HV61" i="23"/>
  <c r="KP62" i="23"/>
  <c r="HV63" i="23"/>
  <c r="LV51" i="23"/>
  <c r="IT54" i="23"/>
  <c r="ID55" i="23"/>
  <c r="KH55" i="23"/>
  <c r="ID57" i="23"/>
  <c r="KH57" i="23"/>
  <c r="ID59" i="23"/>
  <c r="KH59" i="23"/>
  <c r="ID61" i="23"/>
  <c r="KH61" i="23"/>
  <c r="ID63" i="23"/>
  <c r="KH63" i="23"/>
  <c r="IL65" i="23"/>
  <c r="MD65" i="23"/>
  <c r="IL66" i="23"/>
  <c r="JR66" i="23"/>
  <c r="KX66" i="23"/>
  <c r="MD66" i="23"/>
  <c r="IL67" i="23"/>
  <c r="KP69" i="23"/>
  <c r="JB73" i="23"/>
  <c r="SN40" i="19"/>
  <c r="UB18" i="19"/>
  <c r="SN25" i="19"/>
  <c r="UJ51" i="19"/>
  <c r="SV58" i="19"/>
  <c r="UB66" i="19"/>
  <c r="TD55" i="19"/>
  <c r="TT18" i="19"/>
  <c r="UR21" i="19"/>
  <c r="UR33" i="19"/>
  <c r="SN54" i="19"/>
  <c r="TL57" i="19"/>
  <c r="TT62" i="19"/>
  <c r="TD68" i="19"/>
  <c r="XW7" i="13"/>
  <c r="YE8" i="13"/>
  <c r="YM9" i="13"/>
  <c r="WQ10" i="13"/>
  <c r="XW10" i="13"/>
  <c r="YE11" i="13"/>
  <c r="XO12" i="13"/>
  <c r="YU13" i="13"/>
  <c r="YU15" i="13"/>
  <c r="XG18" i="13"/>
  <c r="XG28" i="13"/>
  <c r="YE28" i="13"/>
  <c r="XW32" i="13"/>
  <c r="XW43" i="13"/>
  <c r="XO65" i="13"/>
  <c r="XW65" i="13"/>
  <c r="WI67" i="13"/>
  <c r="YU6" i="13"/>
  <c r="WY10" i="13"/>
  <c r="YU12" i="13"/>
  <c r="WQ13" i="13"/>
  <c r="WQ15" i="13"/>
  <c r="XW15" i="13"/>
  <c r="YU16" i="13"/>
  <c r="XO21" i="13"/>
  <c r="XG23" i="13"/>
  <c r="YM24" i="13"/>
  <c r="XW26" i="13"/>
  <c r="YM28" i="13"/>
  <c r="XW30" i="13"/>
  <c r="XG32" i="13"/>
  <c r="WQ34" i="13"/>
  <c r="XW34" i="13"/>
  <c r="WY47" i="13"/>
  <c r="YE47" i="13"/>
  <c r="WY49" i="13"/>
  <c r="YE49" i="13"/>
  <c r="XW73" i="13"/>
  <c r="YE73" i="13"/>
  <c r="WY30" i="13"/>
  <c r="WQ30" i="13"/>
  <c r="XO4" i="13"/>
  <c r="XG3" i="13"/>
  <c r="XO6" i="13"/>
  <c r="XG8" i="13"/>
  <c r="XO8" i="13"/>
  <c r="XO9" i="13"/>
  <c r="XG11" i="13"/>
  <c r="WQ12" i="13"/>
  <c r="YU3" i="13"/>
  <c r="YE4" i="13"/>
  <c r="YU5" i="13"/>
  <c r="WQ8" i="13"/>
  <c r="WY8" i="13"/>
  <c r="XW9" i="13"/>
  <c r="XO11" i="13"/>
  <c r="WY13" i="13"/>
  <c r="YE13" i="13"/>
  <c r="YU18" i="13"/>
  <c r="YE19" i="13"/>
  <c r="WQ21" i="13"/>
  <c r="YU24" i="13"/>
  <c r="XW25" i="13"/>
  <c r="WY26" i="13"/>
  <c r="XG27" i="13"/>
  <c r="WQ28" i="13"/>
  <c r="XO28" i="13"/>
  <c r="XG30" i="13"/>
  <c r="WY32" i="13"/>
  <c r="WQ32" i="13"/>
  <c r="XG43" i="13"/>
  <c r="YM43" i="13"/>
  <c r="YE63" i="13"/>
  <c r="YM63" i="13"/>
  <c r="WY17" i="13"/>
  <c r="YE17" i="13"/>
  <c r="YE18" i="13"/>
  <c r="XW20" i="13"/>
  <c r="WY21" i="13"/>
  <c r="YE21" i="13"/>
  <c r="WQ23" i="13"/>
  <c r="XW23" i="13"/>
  <c r="YU23" i="13"/>
  <c r="WY24" i="13"/>
  <c r="XW24" i="13"/>
  <c r="YE25" i="13"/>
  <c r="XG26" i="13"/>
  <c r="YM27" i="13"/>
  <c r="YU30" i="13"/>
  <c r="YU32" i="13"/>
  <c r="WY34" i="13"/>
  <c r="YE34" i="13"/>
  <c r="WY36" i="13"/>
  <c r="YE36" i="13"/>
  <c r="WQ40" i="13"/>
  <c r="XW40" i="13"/>
  <c r="XW46" i="13"/>
  <c r="WY51" i="13"/>
  <c r="YE51" i="13"/>
  <c r="WY53" i="13"/>
  <c r="YE53" i="13"/>
  <c r="WY55" i="13"/>
  <c r="YE55" i="13"/>
  <c r="YM57" i="13"/>
  <c r="WY59" i="13"/>
  <c r="YU59" i="13"/>
  <c r="YE61" i="13"/>
  <c r="XG62" i="13"/>
  <c r="YM62" i="13"/>
  <c r="XO63" i="13"/>
  <c r="WY67" i="13"/>
  <c r="XW67" i="13"/>
  <c r="XG73" i="13"/>
  <c r="VE3" i="13"/>
  <c r="VM11" i="13"/>
  <c r="VE18" i="13"/>
  <c r="VM24" i="13"/>
  <c r="VM25" i="13"/>
  <c r="VM30" i="13"/>
  <c r="VE35" i="13"/>
  <c r="VE39" i="13"/>
  <c r="VM44" i="13"/>
  <c r="VM45" i="13"/>
  <c r="UW56" i="13"/>
  <c r="UW61" i="13"/>
  <c r="VE62" i="13"/>
  <c r="VE72" i="13"/>
  <c r="UN74" i="13"/>
  <c r="VL74" i="13"/>
  <c r="YE59" i="13"/>
  <c r="WY65" i="13"/>
  <c r="YU65" i="13"/>
  <c r="XO69" i="13"/>
  <c r="VE23" i="13"/>
  <c r="VE42" i="13"/>
  <c r="VE67" i="13"/>
  <c r="WI65" i="13"/>
  <c r="YM44" i="13"/>
  <c r="XG46" i="13"/>
  <c r="YM46" i="13"/>
  <c r="WI51" i="13"/>
  <c r="XG58" i="13"/>
  <c r="YM58" i="13"/>
  <c r="XG66" i="13"/>
  <c r="YM66" i="13"/>
  <c r="WY69" i="13"/>
  <c r="XW69" i="13"/>
  <c r="UW9" i="13"/>
  <c r="UW11" i="13"/>
  <c r="VM33" i="13"/>
  <c r="VE40" i="13"/>
  <c r="UW45" i="13"/>
  <c r="VM46" i="13"/>
  <c r="UW51" i="13"/>
  <c r="VM57" i="13"/>
  <c r="UW67" i="13"/>
  <c r="VE71" i="13"/>
  <c r="SN58" i="19"/>
  <c r="UB8" i="19"/>
  <c r="UB12" i="19"/>
  <c r="SF30" i="19"/>
  <c r="SM74" i="19"/>
  <c r="TC74" i="19"/>
  <c r="TT19" i="19"/>
  <c r="SV40" i="19"/>
  <c r="UR58" i="19"/>
  <c r="SV64" i="19"/>
  <c r="UJ4" i="19"/>
  <c r="SV46" i="19"/>
  <c r="UJ3" i="19"/>
  <c r="UJ13" i="19"/>
  <c r="TL15" i="19"/>
  <c r="UR15" i="19"/>
  <c r="UB17" i="19"/>
  <c r="SF35" i="19"/>
  <c r="UR35" i="19"/>
  <c r="SV37" i="19"/>
  <c r="TT41" i="19"/>
  <c r="UJ43" i="19"/>
  <c r="UJ47" i="19"/>
  <c r="TL59" i="19"/>
  <c r="UB61" i="19"/>
  <c r="UR67" i="19"/>
  <c r="TT72" i="19"/>
  <c r="TL9" i="19"/>
  <c r="UR3" i="19"/>
  <c r="SN67" i="19"/>
  <c r="SN71" i="19"/>
  <c r="TL4" i="19"/>
  <c r="UR5" i="19"/>
  <c r="TD12" i="19"/>
  <c r="UR16" i="19"/>
  <c r="TD20" i="19"/>
  <c r="SV26" i="19"/>
  <c r="UB34" i="19"/>
  <c r="UR36" i="19"/>
  <c r="UR51" i="19"/>
  <c r="TL60" i="19"/>
  <c r="UB70" i="19"/>
  <c r="TL72" i="19"/>
  <c r="TK74" i="19"/>
  <c r="UA74" i="19"/>
  <c r="UQ74" i="19"/>
  <c r="UY88" i="19"/>
  <c r="JJ32" i="23"/>
  <c r="JR32" i="23"/>
  <c r="LF35" i="23"/>
  <c r="KX35" i="23"/>
  <c r="JB41" i="23"/>
  <c r="IT41" i="23"/>
  <c r="LF56" i="23"/>
  <c r="KX56" i="23"/>
  <c r="HV3" i="23"/>
  <c r="IL6" i="23"/>
  <c r="JR6" i="23"/>
  <c r="KX6" i="23"/>
  <c r="MD6" i="23"/>
  <c r="IT8" i="23"/>
  <c r="JZ8" i="23"/>
  <c r="LF8" i="23"/>
  <c r="JB14" i="23"/>
  <c r="KH14" i="23"/>
  <c r="LN14" i="23"/>
  <c r="HV15" i="23"/>
  <c r="ID16" i="23"/>
  <c r="JJ16" i="23"/>
  <c r="KP16" i="23"/>
  <c r="LV16" i="23"/>
  <c r="IL22" i="23"/>
  <c r="JR22" i="23"/>
  <c r="KX22" i="23"/>
  <c r="MD22" i="23"/>
  <c r="KP28" i="23"/>
  <c r="KX28" i="23"/>
  <c r="LN33" i="23"/>
  <c r="LF33" i="23"/>
  <c r="JJ24" i="23"/>
  <c r="JR24" i="23"/>
  <c r="KX30" i="23"/>
  <c r="LF30" i="23"/>
  <c r="JB33" i="23"/>
  <c r="IT33" i="23"/>
  <c r="JZ35" i="23"/>
  <c r="JR35" i="23"/>
  <c r="LN41" i="23"/>
  <c r="LF41" i="23"/>
  <c r="LF60" i="23"/>
  <c r="KX60" i="23"/>
  <c r="LF62" i="23"/>
  <c r="KX62" i="23"/>
  <c r="IT3" i="23"/>
  <c r="LF3" i="23"/>
  <c r="ID4" i="23"/>
  <c r="JZ4" i="23"/>
  <c r="LF4" i="23"/>
  <c r="JB10" i="23"/>
  <c r="KH10" i="23"/>
  <c r="LN10" i="23"/>
  <c r="HV11" i="23"/>
  <c r="ID12" i="23"/>
  <c r="JJ12" i="23"/>
  <c r="KP12" i="23"/>
  <c r="LV12" i="23"/>
  <c r="IL18" i="23"/>
  <c r="JR18" i="23"/>
  <c r="KX18" i="23"/>
  <c r="MD18" i="23"/>
  <c r="IT20" i="23"/>
  <c r="JZ20" i="23"/>
  <c r="LF20" i="23"/>
  <c r="LV24" i="23"/>
  <c r="MD24" i="23"/>
  <c r="IL30" i="23"/>
  <c r="IT30" i="23"/>
  <c r="LV32" i="23"/>
  <c r="MD32" i="23"/>
  <c r="IT35" i="23"/>
  <c r="IL35" i="23"/>
  <c r="KH41" i="23"/>
  <c r="JZ41" i="23"/>
  <c r="LF58" i="23"/>
  <c r="KX58" i="23"/>
  <c r="ID3" i="23"/>
  <c r="KP3" i="23"/>
  <c r="JB6" i="23"/>
  <c r="KH6" i="23"/>
  <c r="LN6" i="23"/>
  <c r="HV7" i="23"/>
  <c r="ID8" i="23"/>
  <c r="JJ8" i="23"/>
  <c r="KP8" i="23"/>
  <c r="LV8" i="23"/>
  <c r="IL14" i="23"/>
  <c r="JR14" i="23"/>
  <c r="KX14" i="23"/>
  <c r="MD14" i="23"/>
  <c r="IT16" i="23"/>
  <c r="JZ16" i="23"/>
  <c r="LF16" i="23"/>
  <c r="JB22" i="23"/>
  <c r="KH22" i="23"/>
  <c r="LN22" i="23"/>
  <c r="HV23" i="23"/>
  <c r="JR26" i="23"/>
  <c r="JZ26" i="23"/>
  <c r="ID28" i="23"/>
  <c r="IL28" i="23"/>
  <c r="HV30" i="23"/>
  <c r="JB37" i="23"/>
  <c r="IT37" i="23"/>
  <c r="KH37" i="23"/>
  <c r="JZ37" i="23"/>
  <c r="LN37" i="23"/>
  <c r="LF37" i="23"/>
  <c r="ID39" i="23"/>
  <c r="HV39" i="23"/>
  <c r="JJ39" i="23"/>
  <c r="JB39" i="23"/>
  <c r="KP39" i="23"/>
  <c r="KH39" i="23"/>
  <c r="LV39" i="23"/>
  <c r="LN39" i="23"/>
  <c r="JB25" i="23"/>
  <c r="LN25" i="23"/>
  <c r="JJ27" i="23"/>
  <c r="LV27" i="23"/>
  <c r="HV29" i="23"/>
  <c r="KH29" i="23"/>
  <c r="ID31" i="23"/>
  <c r="KP31" i="23"/>
  <c r="ID33" i="23"/>
  <c r="KP33" i="23"/>
  <c r="ID35" i="23"/>
  <c r="HV35" i="23"/>
  <c r="JJ35" i="23"/>
  <c r="JB35" i="23"/>
  <c r="KP35" i="23"/>
  <c r="KH35" i="23"/>
  <c r="LV35" i="23"/>
  <c r="LN35" i="23"/>
  <c r="HV38" i="23"/>
  <c r="IL41" i="23"/>
  <c r="ID41" i="23"/>
  <c r="JR41" i="23"/>
  <c r="JJ41" i="23"/>
  <c r="KX41" i="23"/>
  <c r="KP41" i="23"/>
  <c r="LV23" i="23"/>
  <c r="JB24" i="23"/>
  <c r="LN24" i="23"/>
  <c r="IL25" i="23"/>
  <c r="KX25" i="23"/>
  <c r="HV26" i="23"/>
  <c r="JJ26" i="23"/>
  <c r="LV26" i="23"/>
  <c r="IT27" i="23"/>
  <c r="LF27" i="23"/>
  <c r="KH28" i="23"/>
  <c r="JR29" i="23"/>
  <c r="MD29" i="23"/>
  <c r="ID30" i="23"/>
  <c r="KP30" i="23"/>
  <c r="JZ31" i="23"/>
  <c r="JB32" i="23"/>
  <c r="LN32" i="23"/>
  <c r="JZ33" i="23"/>
  <c r="HV34" i="23"/>
  <c r="IL37" i="23"/>
  <c r="ID37" i="23"/>
  <c r="JR37" i="23"/>
  <c r="JJ37" i="23"/>
  <c r="KX37" i="23"/>
  <c r="KP37" i="23"/>
  <c r="MD37" i="23"/>
  <c r="LV37" i="23"/>
  <c r="IT39" i="23"/>
  <c r="IL39" i="23"/>
  <c r="JZ39" i="23"/>
  <c r="JR39" i="23"/>
  <c r="LF39" i="23"/>
  <c r="KX39" i="23"/>
  <c r="MD41" i="23"/>
  <c r="IL43" i="23"/>
  <c r="JR43" i="23"/>
  <c r="KX43" i="23"/>
  <c r="MD43" i="23"/>
  <c r="IT45" i="23"/>
  <c r="JZ45" i="23"/>
  <c r="LF45" i="23"/>
  <c r="JB47" i="23"/>
  <c r="KH47" i="23"/>
  <c r="LN47" i="23"/>
  <c r="ID53" i="23"/>
  <c r="JJ53" i="23"/>
  <c r="KP53" i="23"/>
  <c r="LV53" i="23"/>
  <c r="JJ54" i="23"/>
  <c r="JB54" i="23"/>
  <c r="IT55" i="23"/>
  <c r="IL55" i="23"/>
  <c r="IT57" i="23"/>
  <c r="IL57" i="23"/>
  <c r="IT59" i="23"/>
  <c r="IL59" i="23"/>
  <c r="IT61" i="23"/>
  <c r="IL61" i="23"/>
  <c r="IT63" i="23"/>
  <c r="IL63" i="23"/>
  <c r="IT43" i="23"/>
  <c r="JZ43" i="23"/>
  <c r="LF43" i="23"/>
  <c r="JB45" i="23"/>
  <c r="KH45" i="23"/>
  <c r="LN45" i="23"/>
  <c r="ID47" i="23"/>
  <c r="JJ47" i="23"/>
  <c r="KP47" i="23"/>
  <c r="LV47" i="23"/>
  <c r="IT49" i="23"/>
  <c r="JZ49" i="23"/>
  <c r="LF49" i="23"/>
  <c r="JB51" i="23"/>
  <c r="KH51" i="23"/>
  <c r="LN51" i="23"/>
  <c r="LF55" i="23"/>
  <c r="KX55" i="23"/>
  <c r="LF57" i="23"/>
  <c r="KX57" i="23"/>
  <c r="LF59" i="23"/>
  <c r="KX59" i="23"/>
  <c r="LF61" i="23"/>
  <c r="KX61" i="23"/>
  <c r="LF63" i="23"/>
  <c r="KX63" i="23"/>
  <c r="IT53" i="23"/>
  <c r="IT56" i="23"/>
  <c r="IL56" i="23"/>
  <c r="IT58" i="23"/>
  <c r="IL58" i="23"/>
  <c r="IT60" i="23"/>
  <c r="IL60" i="23"/>
  <c r="IT62" i="23"/>
  <c r="IL62" i="23"/>
  <c r="LF54" i="23"/>
  <c r="KP64" i="23"/>
  <c r="ID65" i="23"/>
  <c r="JZ66" i="23"/>
  <c r="LN66" i="23"/>
  <c r="KP68" i="23"/>
  <c r="ID69" i="23"/>
  <c r="JZ70" i="23"/>
  <c r="LN70" i="23"/>
  <c r="KP72" i="23"/>
  <c r="ID73" i="23"/>
  <c r="KW74" i="23"/>
  <c r="MC74" i="23"/>
  <c r="KP54" i="23"/>
  <c r="JZ55" i="23"/>
  <c r="JZ56" i="23"/>
  <c r="JZ57" i="23"/>
  <c r="JZ58" i="23"/>
  <c r="JZ59" i="23"/>
  <c r="JZ60" i="23"/>
  <c r="JZ61" i="23"/>
  <c r="JZ62" i="23"/>
  <c r="JZ63" i="23"/>
  <c r="KH54" i="23"/>
  <c r="JJ55" i="23"/>
  <c r="JR55" i="23"/>
  <c r="JJ56" i="23"/>
  <c r="JR56" i="23"/>
  <c r="JR57" i="23"/>
  <c r="JJ58" i="23"/>
  <c r="JR58" i="23"/>
  <c r="JJ59" i="23"/>
  <c r="JR59" i="23"/>
  <c r="JR60" i="23"/>
  <c r="JR61" i="23"/>
  <c r="JJ62" i="23"/>
  <c r="JR62" i="23"/>
  <c r="LV62" i="23"/>
  <c r="JJ63" i="23"/>
  <c r="JR63" i="23"/>
  <c r="JZ64" i="23"/>
  <c r="LN64" i="23"/>
  <c r="KP66" i="23"/>
  <c r="ID67" i="23"/>
  <c r="JZ68" i="23"/>
  <c r="LN68" i="23"/>
  <c r="KP70" i="23"/>
  <c r="ID71" i="23"/>
  <c r="JZ72" i="23"/>
  <c r="LN72" i="23"/>
  <c r="IL54" i="23"/>
  <c r="KX54" i="23"/>
  <c r="ID64" i="23"/>
  <c r="JR65" i="23"/>
  <c r="KX65" i="23"/>
  <c r="ID66" i="23"/>
  <c r="JR67" i="23"/>
  <c r="KX67" i="23"/>
  <c r="ID68" i="23"/>
  <c r="JR69" i="23"/>
  <c r="KX69" i="23"/>
  <c r="ID70" i="23"/>
  <c r="JR71" i="23"/>
  <c r="KX71" i="23"/>
  <c r="ID72" i="23"/>
  <c r="JR73" i="23"/>
  <c r="KX73" i="23"/>
  <c r="HM74" i="23"/>
  <c r="SN4" i="19"/>
  <c r="UR8" i="19"/>
  <c r="SF12" i="19"/>
  <c r="SN24" i="19"/>
  <c r="UB35" i="19"/>
  <c r="SV41" i="19"/>
  <c r="TT47" i="19"/>
  <c r="SN51" i="19"/>
  <c r="SF54" i="19"/>
  <c r="SV8" i="19"/>
  <c r="TT11" i="19"/>
  <c r="UJ19" i="19"/>
  <c r="UR20" i="19"/>
  <c r="SV23" i="19"/>
  <c r="UB23" i="19"/>
  <c r="SN27" i="19"/>
  <c r="SV36" i="19"/>
  <c r="TL40" i="19"/>
  <c r="UB45" i="19"/>
  <c r="TT48" i="19"/>
  <c r="SN49" i="19"/>
  <c r="UB63" i="19"/>
  <c r="UR65" i="19"/>
  <c r="SV69" i="19"/>
  <c r="SE86" i="19"/>
  <c r="TT4" i="19"/>
  <c r="TL8" i="19"/>
  <c r="SF13" i="19"/>
  <c r="SV21" i="19"/>
  <c r="TD27" i="19"/>
  <c r="TT29" i="19"/>
  <c r="TD36" i="19"/>
  <c r="SF38" i="19"/>
  <c r="UJ49" i="19"/>
  <c r="UR50" i="19"/>
  <c r="SV65" i="19"/>
  <c r="SV4" i="19"/>
  <c r="TT12" i="19"/>
  <c r="UR12" i="19"/>
  <c r="UR17" i="19"/>
  <c r="TL27" i="19"/>
  <c r="TD31" i="19"/>
  <c r="UJ36" i="19"/>
  <c r="SF37" i="19"/>
  <c r="UR37" i="19"/>
  <c r="SN39" i="19"/>
  <c r="TD41" i="19"/>
  <c r="UR42" i="19"/>
  <c r="UR43" i="19"/>
  <c r="SV53" i="19"/>
  <c r="UJ60" i="19"/>
  <c r="UJ61" i="19"/>
  <c r="TD71" i="19"/>
  <c r="SE74" i="19"/>
  <c r="SU74" i="19"/>
  <c r="TD4" i="19"/>
  <c r="UB4" i="19"/>
  <c r="SF8" i="19"/>
  <c r="SN12" i="19"/>
  <c r="UB44" i="19"/>
  <c r="SF45" i="19"/>
  <c r="UR47" i="19"/>
  <c r="TD5" i="19"/>
  <c r="TT7" i="19"/>
  <c r="SN8" i="19"/>
  <c r="SN9" i="19"/>
  <c r="UR9" i="19"/>
  <c r="TL13" i="19"/>
  <c r="UB19" i="19"/>
  <c r="UJ22" i="19"/>
  <c r="TL24" i="19"/>
  <c r="TL25" i="19"/>
  <c r="SN26" i="19"/>
  <c r="UR28" i="19"/>
  <c r="TT30" i="19"/>
  <c r="SV32" i="19"/>
  <c r="UB33" i="19"/>
  <c r="UJ35" i="19"/>
  <c r="SV39" i="19"/>
  <c r="TD43" i="19"/>
  <c r="TT44" i="19"/>
  <c r="SV49" i="19"/>
  <c r="SF61" i="19"/>
  <c r="TT66" i="19"/>
  <c r="TL68" i="19"/>
  <c r="SU86" i="19"/>
  <c r="SF62" i="19"/>
  <c r="SF4" i="19"/>
  <c r="UR4" i="19"/>
  <c r="TD8" i="19"/>
  <c r="UJ12" i="19"/>
  <c r="UR19" i="19"/>
  <c r="SV20" i="19"/>
  <c r="SN22" i="19"/>
  <c r="SN23" i="19"/>
  <c r="UR32" i="19"/>
  <c r="SF33" i="19"/>
  <c r="UR34" i="19"/>
  <c r="TT38" i="19"/>
  <c r="UR39" i="19"/>
  <c r="SN44" i="19"/>
  <c r="UR49" i="19"/>
  <c r="SN52" i="19"/>
  <c r="SN53" i="19"/>
  <c r="TL53" i="19"/>
  <c r="UR54" i="19"/>
  <c r="SF55" i="19"/>
  <c r="UB56" i="19"/>
  <c r="TT57" i="19"/>
  <c r="TT59" i="19"/>
  <c r="UB73" i="19"/>
  <c r="RW74" i="19"/>
  <c r="TC86" i="19"/>
  <c r="UI88" i="19"/>
  <c r="LV63" i="23"/>
  <c r="JJ64" i="23"/>
  <c r="LV64" i="23"/>
  <c r="JJ65" i="23"/>
  <c r="LV65" i="23"/>
  <c r="JJ66" i="23"/>
  <c r="LV66" i="23"/>
  <c r="JJ67" i="23"/>
  <c r="LV67" i="23"/>
  <c r="JJ68" i="23"/>
  <c r="LV68" i="23"/>
  <c r="JJ69" i="23"/>
  <c r="LV69" i="23"/>
  <c r="JJ70" i="23"/>
  <c r="LV70" i="23"/>
  <c r="JJ71" i="23"/>
  <c r="LV71" i="23"/>
  <c r="JJ72" i="23"/>
  <c r="LV72" i="23"/>
  <c r="JJ73" i="23"/>
  <c r="LV73" i="23"/>
  <c r="KG74" i="23"/>
  <c r="HV64" i="23"/>
  <c r="IT64" i="23"/>
  <c r="KH64" i="23"/>
  <c r="LF64" i="23"/>
  <c r="HV65" i="23"/>
  <c r="IT65" i="23"/>
  <c r="KH65" i="23"/>
  <c r="LF65" i="23"/>
  <c r="HV66" i="23"/>
  <c r="IT66" i="23"/>
  <c r="KH66" i="23"/>
  <c r="LF66" i="23"/>
  <c r="HV67" i="23"/>
  <c r="IT67" i="23"/>
  <c r="KH67" i="23"/>
  <c r="LF67" i="23"/>
  <c r="HV68" i="23"/>
  <c r="IT68" i="23"/>
  <c r="KH68" i="23"/>
  <c r="LF68" i="23"/>
  <c r="HV69" i="23"/>
  <c r="IT69" i="23"/>
  <c r="KH69" i="23"/>
  <c r="LF69" i="23"/>
  <c r="HV70" i="23"/>
  <c r="IT70" i="23"/>
  <c r="KH70" i="23"/>
  <c r="LF70" i="23"/>
  <c r="HV71" i="23"/>
  <c r="IT71" i="23"/>
  <c r="KH71" i="23"/>
  <c r="LF71" i="23"/>
  <c r="HV72" i="23"/>
  <c r="IT72" i="23"/>
  <c r="KH72" i="23"/>
  <c r="LF72" i="23"/>
  <c r="HV73" i="23"/>
  <c r="IT73" i="23"/>
  <c r="KH73" i="23"/>
  <c r="LF73" i="23"/>
  <c r="JA74" i="23"/>
  <c r="LM74" i="23"/>
  <c r="KV64" i="20"/>
  <c r="NH64" i="20"/>
  <c r="KV65" i="20"/>
  <c r="NH65" i="20"/>
  <c r="KV66" i="20"/>
  <c r="NH66" i="20"/>
  <c r="KV67" i="20"/>
  <c r="NH67" i="20"/>
  <c r="KV68" i="20"/>
  <c r="NH68" i="20"/>
  <c r="KV69" i="20"/>
  <c r="NH69" i="20"/>
  <c r="KV70" i="20"/>
  <c r="OV70" i="20"/>
  <c r="MJ71" i="20"/>
  <c r="OV71" i="20"/>
  <c r="MJ72" i="20"/>
  <c r="OV72" i="20"/>
  <c r="MJ73" i="20"/>
  <c r="OV73" i="20"/>
  <c r="KM74" i="20"/>
  <c r="MY74" i="20"/>
  <c r="LT64" i="20"/>
  <c r="MR64" i="20"/>
  <c r="OF64" i="20"/>
  <c r="LT65" i="20"/>
  <c r="MR65" i="20"/>
  <c r="OF65" i="20"/>
  <c r="LT66" i="20"/>
  <c r="MR66" i="20"/>
  <c r="OF66" i="20"/>
  <c r="LT67" i="20"/>
  <c r="MR67" i="20"/>
  <c r="OF67" i="20"/>
  <c r="LT68" i="20"/>
  <c r="MR68" i="20"/>
  <c r="OF68" i="20"/>
  <c r="LT69" i="20"/>
  <c r="MR69" i="20"/>
  <c r="OF69" i="20"/>
  <c r="LT70" i="20"/>
  <c r="MR70" i="20"/>
  <c r="OF70" i="20"/>
  <c r="LT71" i="20"/>
  <c r="OF71" i="20"/>
  <c r="LT72" i="20"/>
  <c r="OF72" i="20"/>
  <c r="LT73" i="20"/>
  <c r="OF73" i="20"/>
  <c r="LS74" i="20"/>
  <c r="OE74" i="20"/>
  <c r="YE71" i="13"/>
  <c r="XW71" i="13"/>
  <c r="UW41" i="13"/>
  <c r="XW3" i="13"/>
  <c r="XW4" i="13"/>
  <c r="YU4" i="13"/>
  <c r="WY5" i="13"/>
  <c r="XG6" i="13"/>
  <c r="WY7" i="13"/>
  <c r="YU7" i="13"/>
  <c r="YE9" i="13"/>
  <c r="YU10" i="13"/>
  <c r="XW11" i="13"/>
  <c r="YM12" i="13"/>
  <c r="XG13" i="13"/>
  <c r="YU14" i="13"/>
  <c r="WY15" i="13"/>
  <c r="YU17" i="13"/>
  <c r="XO18" i="13"/>
  <c r="WQ20" i="13"/>
  <c r="XG21" i="13"/>
  <c r="YU22" i="13"/>
  <c r="WY23" i="13"/>
  <c r="WQ24" i="13"/>
  <c r="XG24" i="13"/>
  <c r="WY25" i="13"/>
  <c r="YU26" i="13"/>
  <c r="XW27" i="13"/>
  <c r="WY28" i="13"/>
  <c r="XG34" i="13"/>
  <c r="YM34" i="13"/>
  <c r="XG36" i="13"/>
  <c r="YM36" i="13"/>
  <c r="VM13" i="13"/>
  <c r="VE13" i="13"/>
  <c r="WY3" i="13"/>
  <c r="XG10" i="13"/>
  <c r="YE10" i="13"/>
  <c r="WY12" i="13"/>
  <c r="XW12" i="13"/>
  <c r="XW17" i="13"/>
  <c r="WY18" i="13"/>
  <c r="YM18" i="13"/>
  <c r="XO19" i="13"/>
  <c r="XO20" i="13"/>
  <c r="YM20" i="13"/>
  <c r="YE24" i="13"/>
  <c r="YU28" i="13"/>
  <c r="XO34" i="13"/>
  <c r="YU34" i="13"/>
  <c r="XO36" i="13"/>
  <c r="YU36" i="13"/>
  <c r="XG40" i="13"/>
  <c r="XO51" i="13"/>
  <c r="YU51" i="13"/>
  <c r="XO53" i="13"/>
  <c r="YU53" i="13"/>
  <c r="XO55" i="13"/>
  <c r="YU55" i="13"/>
  <c r="YM73" i="13"/>
  <c r="YU73" i="13"/>
  <c r="UW49" i="13"/>
  <c r="YM3" i="13"/>
  <c r="XO5" i="13"/>
  <c r="WQ6" i="13"/>
  <c r="YM11" i="13"/>
  <c r="VE27" i="13"/>
  <c r="UW27" i="13"/>
  <c r="YM25" i="13"/>
  <c r="YE26" i="13"/>
  <c r="YE27" i="13"/>
  <c r="XW28" i="13"/>
  <c r="WQ29" i="13"/>
  <c r="XW29" i="13"/>
  <c r="WQ31" i="13"/>
  <c r="XW31" i="13"/>
  <c r="WQ33" i="13"/>
  <c r="XW33" i="13"/>
  <c r="YM40" i="13"/>
  <c r="YM42" i="13"/>
  <c r="XG44" i="13"/>
  <c r="YE44" i="13"/>
  <c r="WQ48" i="13"/>
  <c r="XW48" i="13"/>
  <c r="WQ50" i="13"/>
  <c r="XW50" i="13"/>
  <c r="YE57" i="13"/>
  <c r="XG61" i="13"/>
  <c r="XG63" i="13"/>
  <c r="XG65" i="13"/>
  <c r="YU67" i="13"/>
  <c r="YU69" i="13"/>
  <c r="WY73" i="13"/>
  <c r="YT74" i="13"/>
  <c r="YL88" i="13"/>
  <c r="UW14" i="13"/>
  <c r="VM19" i="13"/>
  <c r="VE22" i="13"/>
  <c r="VE29" i="13"/>
  <c r="VM31" i="13"/>
  <c r="VM36" i="13"/>
  <c r="VM37" i="13"/>
  <c r="VE37" i="13"/>
  <c r="VE44" i="13"/>
  <c r="VM50" i="13"/>
  <c r="UW58" i="13"/>
  <c r="WI49" i="13"/>
  <c r="XO57" i="13"/>
  <c r="XO59" i="13"/>
  <c r="YE67" i="13"/>
  <c r="YE69" i="13"/>
  <c r="UW35" i="13"/>
  <c r="UW43" i="13"/>
  <c r="VM62" i="13"/>
  <c r="VM71" i="13"/>
  <c r="WQ39" i="13"/>
  <c r="XW39" i="13"/>
  <c r="XG48" i="13"/>
  <c r="YM48" i="13"/>
  <c r="XG50" i="13"/>
  <c r="YM50" i="13"/>
  <c r="WQ58" i="13"/>
  <c r="XW58" i="13"/>
  <c r="WQ60" i="13"/>
  <c r="XW60" i="13"/>
  <c r="WQ62" i="13"/>
  <c r="XW62" i="13"/>
  <c r="WQ64" i="13"/>
  <c r="XW64" i="13"/>
  <c r="WQ66" i="13"/>
  <c r="XW66" i="13"/>
  <c r="WQ71" i="13"/>
  <c r="XV74" i="13"/>
  <c r="YL74" i="13"/>
  <c r="VM4" i="13"/>
  <c r="VM5" i="13"/>
  <c r="VE5" i="13"/>
  <c r="VE12" i="13"/>
  <c r="VM18" i="13"/>
  <c r="UW19" i="13"/>
  <c r="UW26" i="13"/>
  <c r="UW29" i="13"/>
  <c r="VE45" i="13"/>
  <c r="UW46" i="13"/>
  <c r="VM51" i="13"/>
  <c r="VE54" i="13"/>
  <c r="UW59" i="13"/>
  <c r="VE61" i="13"/>
  <c r="VM63" i="13"/>
  <c r="VM68" i="13"/>
  <c r="VM69" i="13"/>
  <c r="VE69" i="13"/>
  <c r="UW4" i="13"/>
  <c r="UW5" i="13"/>
  <c r="VE6" i="13"/>
  <c r="UW8" i="13"/>
  <c r="VM9" i="13"/>
  <c r="VE14" i="13"/>
  <c r="VM17" i="13"/>
  <c r="VM20" i="13"/>
  <c r="VM21" i="13"/>
  <c r="VE26" i="13"/>
  <c r="VM27" i="13"/>
  <c r="UW28" i="13"/>
  <c r="VE31" i="13"/>
  <c r="VM35" i="13"/>
  <c r="UW36" i="13"/>
  <c r="UW37" i="13"/>
  <c r="VE38" i="13"/>
  <c r="UW40" i="13"/>
  <c r="VM41" i="13"/>
  <c r="VE46" i="13"/>
  <c r="VM49" i="13"/>
  <c r="VM52" i="13"/>
  <c r="VM53" i="13"/>
  <c r="VE58" i="13"/>
  <c r="VM59" i="13"/>
  <c r="UW60" i="13"/>
  <c r="VE63" i="13"/>
  <c r="VM67" i="13"/>
  <c r="UW68" i="13"/>
  <c r="UW69" i="13"/>
  <c r="VE70" i="13"/>
  <c r="UW72" i="13"/>
  <c r="VM73" i="13"/>
  <c r="WQ68" i="13"/>
  <c r="XW68" i="13"/>
  <c r="WQ70" i="13"/>
  <c r="XW70" i="13"/>
  <c r="WQ72" i="13"/>
  <c r="XW72" i="13"/>
  <c r="VM8" i="13"/>
  <c r="VE11" i="13"/>
  <c r="VM16" i="13"/>
  <c r="VE19" i="13"/>
  <c r="UW25" i="13"/>
  <c r="VM28" i="13"/>
  <c r="VM29" i="13"/>
  <c r="UW32" i="13"/>
  <c r="UW33" i="13"/>
  <c r="VE34" i="13"/>
  <c r="VM40" i="13"/>
  <c r="VE43" i="13"/>
  <c r="VM48" i="13"/>
  <c r="VE51" i="13"/>
  <c r="UW57" i="13"/>
  <c r="VM60" i="13"/>
  <c r="VM61" i="13"/>
  <c r="UW64" i="13"/>
  <c r="UW65" i="13"/>
  <c r="VE66" i="13"/>
  <c r="VM72" i="13"/>
  <c r="WI3" i="13"/>
  <c r="WI55" i="13"/>
  <c r="WI59" i="13"/>
  <c r="WI63" i="13"/>
  <c r="WI71" i="13"/>
  <c r="WA74" i="13"/>
  <c r="WI5" i="13"/>
  <c r="WI7" i="13"/>
  <c r="WI15" i="13"/>
  <c r="WI23" i="13"/>
  <c r="WI21" i="13"/>
  <c r="WI53" i="13"/>
  <c r="WI69" i="13"/>
  <c r="WI61" i="13"/>
  <c r="WI32" i="13"/>
  <c r="WI43" i="13"/>
  <c r="VM6" i="13"/>
  <c r="VE16" i="13"/>
  <c r="UW18" i="13"/>
  <c r="VM22" i="13"/>
  <c r="VE32" i="13"/>
  <c r="UW34" i="13"/>
  <c r="VM38" i="13"/>
  <c r="VE48" i="13"/>
  <c r="UW50" i="13"/>
  <c r="VM54" i="13"/>
  <c r="VE64" i="13"/>
  <c r="UW66" i="13"/>
  <c r="VM70" i="13"/>
  <c r="WI6" i="13"/>
  <c r="WI9" i="13"/>
  <c r="WI16" i="13"/>
  <c r="WI18" i="13"/>
  <c r="WI20" i="13"/>
  <c r="WI30" i="13"/>
  <c r="WI36" i="13"/>
  <c r="VE4" i="13"/>
  <c r="UW6" i="13"/>
  <c r="UW7" i="13"/>
  <c r="VE9" i="13"/>
  <c r="VM10" i="13"/>
  <c r="VE20" i="13"/>
  <c r="UW22" i="13"/>
  <c r="UW23" i="13"/>
  <c r="VE25" i="13"/>
  <c r="VM26" i="13"/>
  <c r="VE36" i="13"/>
  <c r="UW38" i="13"/>
  <c r="UW39" i="13"/>
  <c r="VE41" i="13"/>
  <c r="VM42" i="13"/>
  <c r="VE52" i="13"/>
  <c r="UW54" i="13"/>
  <c r="UW55" i="13"/>
  <c r="VE57" i="13"/>
  <c r="VM58" i="13"/>
  <c r="VE68" i="13"/>
  <c r="UW70" i="13"/>
  <c r="UW71" i="13"/>
  <c r="VE73" i="13"/>
  <c r="WI25" i="13"/>
  <c r="WI26" i="13"/>
  <c r="UW15" i="13"/>
  <c r="VE17" i="13"/>
  <c r="UW31" i="13"/>
  <c r="VE33" i="13"/>
  <c r="UW47" i="13"/>
  <c r="VE49" i="13"/>
  <c r="UW63" i="13"/>
  <c r="VE65" i="13"/>
  <c r="UV74" i="13"/>
  <c r="WI46" i="13"/>
  <c r="YM14" i="13"/>
  <c r="YE14" i="13"/>
  <c r="YE3" i="13"/>
  <c r="WQ4" i="13"/>
  <c r="XG5" i="13"/>
  <c r="WQ14" i="13"/>
  <c r="WI14" i="13"/>
  <c r="XW14" i="13"/>
  <c r="XO14" i="13"/>
  <c r="XO3" i="13"/>
  <c r="YM4" i="13"/>
  <c r="WQ5" i="13"/>
  <c r="YE6" i="13"/>
  <c r="WQ7" i="13"/>
  <c r="WI17" i="13"/>
  <c r="YM19" i="13"/>
  <c r="XG22" i="13"/>
  <c r="WY22" i="13"/>
  <c r="YM22" i="13"/>
  <c r="YE22" i="13"/>
  <c r="YU25" i="13"/>
  <c r="WQ42" i="13"/>
  <c r="WY42" i="13"/>
  <c r="XG14" i="13"/>
  <c r="WY14" i="13"/>
  <c r="WY6" i="13"/>
  <c r="XG7" i="13"/>
  <c r="YU9" i="13"/>
  <c r="XO13" i="13"/>
  <c r="XG15" i="13"/>
  <c r="WQ22" i="13"/>
  <c r="WI22" i="13"/>
  <c r="XW22" i="13"/>
  <c r="XO22" i="13"/>
  <c r="YE29" i="13"/>
  <c r="YE31" i="13"/>
  <c r="WY33" i="13"/>
  <c r="WY35" i="13"/>
  <c r="WY37" i="13"/>
  <c r="WY39" i="13"/>
  <c r="YU40" i="13"/>
  <c r="XO45" i="13"/>
  <c r="XG45" i="13"/>
  <c r="YU45" i="13"/>
  <c r="YM45" i="13"/>
  <c r="YM5" i="13"/>
  <c r="YE7" i="13"/>
  <c r="XG9" i="13"/>
  <c r="WY11" i="13"/>
  <c r="YM13" i="13"/>
  <c r="YE15" i="13"/>
  <c r="XG17" i="13"/>
  <c r="WY19" i="13"/>
  <c r="YM21" i="13"/>
  <c r="YE23" i="13"/>
  <c r="XG25" i="13"/>
  <c r="WY27" i="13"/>
  <c r="XG29" i="13"/>
  <c r="YM29" i="13"/>
  <c r="XG31" i="13"/>
  <c r="YM31" i="13"/>
  <c r="XG33" i="13"/>
  <c r="YM33" i="13"/>
  <c r="XG35" i="13"/>
  <c r="YM35" i="13"/>
  <c r="XG37" i="13"/>
  <c r="YM37" i="13"/>
  <c r="XG39" i="13"/>
  <c r="YM39" i="13"/>
  <c r="XO44" i="13"/>
  <c r="WQ46" i="13"/>
  <c r="WY29" i="13"/>
  <c r="WY31" i="13"/>
  <c r="YE33" i="13"/>
  <c r="YE35" i="13"/>
  <c r="YE37" i="13"/>
  <c r="YE39" i="13"/>
  <c r="WQ41" i="13"/>
  <c r="WY41" i="13"/>
  <c r="XW41" i="13"/>
  <c r="YE41" i="13"/>
  <c r="XW42" i="13"/>
  <c r="WI44" i="13"/>
  <c r="WI45" i="13"/>
  <c r="XW5" i="13"/>
  <c r="XO7" i="13"/>
  <c r="WQ9" i="13"/>
  <c r="WI11" i="13"/>
  <c r="YU11" i="13"/>
  <c r="XW13" i="13"/>
  <c r="XO15" i="13"/>
  <c r="WQ17" i="13"/>
  <c r="WI19" i="13"/>
  <c r="YU19" i="13"/>
  <c r="XW21" i="13"/>
  <c r="XO23" i="13"/>
  <c r="WQ25" i="13"/>
  <c r="WI27" i="13"/>
  <c r="YU27" i="13"/>
  <c r="WI29" i="13"/>
  <c r="XO29" i="13"/>
  <c r="YU29" i="13"/>
  <c r="WI31" i="13"/>
  <c r="XO31" i="13"/>
  <c r="YU31" i="13"/>
  <c r="WI33" i="13"/>
  <c r="XO33" i="13"/>
  <c r="YU33" i="13"/>
  <c r="WI35" i="13"/>
  <c r="XO35" i="13"/>
  <c r="YU35" i="13"/>
  <c r="WI37" i="13"/>
  <c r="XO37" i="13"/>
  <c r="YU37" i="13"/>
  <c r="WI39" i="13"/>
  <c r="XO39" i="13"/>
  <c r="YU39" i="13"/>
  <c r="WI41" i="13"/>
  <c r="XG41" i="13"/>
  <c r="XO41" i="13"/>
  <c r="YM41" i="13"/>
  <c r="YU41" i="13"/>
  <c r="YE42" i="13"/>
  <c r="WQ44" i="13"/>
  <c r="YU44" i="13"/>
  <c r="WY45" i="13"/>
  <c r="WQ45" i="13"/>
  <c r="YE45" i="13"/>
  <c r="XW45" i="13"/>
  <c r="YE40" i="13"/>
  <c r="XG42" i="13"/>
  <c r="WY44" i="13"/>
  <c r="WY46" i="13"/>
  <c r="YE46" i="13"/>
  <c r="WY48" i="13"/>
  <c r="YE48" i="13"/>
  <c r="WY50" i="13"/>
  <c r="YE50" i="13"/>
  <c r="WY52" i="13"/>
  <c r="YE52" i="13"/>
  <c r="WY54" i="13"/>
  <c r="YE54" i="13"/>
  <c r="WY56" i="13"/>
  <c r="YE56" i="13"/>
  <c r="WY58" i="13"/>
  <c r="YE58" i="13"/>
  <c r="WY60" i="13"/>
  <c r="YE60" i="13"/>
  <c r="WY62" i="13"/>
  <c r="YE62" i="13"/>
  <c r="WY64" i="13"/>
  <c r="YE64" i="13"/>
  <c r="WY66" i="13"/>
  <c r="YE66" i="13"/>
  <c r="WY68" i="13"/>
  <c r="YE68" i="13"/>
  <c r="WY70" i="13"/>
  <c r="YE70" i="13"/>
  <c r="WY72" i="13"/>
  <c r="YE72" i="13"/>
  <c r="XO46" i="13"/>
  <c r="YU46" i="13"/>
  <c r="WI48" i="13"/>
  <c r="XO48" i="13"/>
  <c r="YU48" i="13"/>
  <c r="WI50" i="13"/>
  <c r="XO50" i="13"/>
  <c r="YU50" i="13"/>
  <c r="WI52" i="13"/>
  <c r="XO52" i="13"/>
  <c r="YU52" i="13"/>
  <c r="WI54" i="13"/>
  <c r="XO54" i="13"/>
  <c r="YU54" i="13"/>
  <c r="WI56" i="13"/>
  <c r="XO56" i="13"/>
  <c r="YU56" i="13"/>
  <c r="WI58" i="13"/>
  <c r="XO58" i="13"/>
  <c r="YU58" i="13"/>
  <c r="WI60" i="13"/>
  <c r="XO60" i="13"/>
  <c r="YU60" i="13"/>
  <c r="WI62" i="13"/>
  <c r="XO62" i="13"/>
  <c r="YU62" i="13"/>
  <c r="WI64" i="13"/>
  <c r="XO64" i="13"/>
  <c r="YU64" i="13"/>
  <c r="WI66" i="13"/>
  <c r="XO66" i="13"/>
  <c r="YU66" i="13"/>
  <c r="WI68" i="13"/>
  <c r="XO68" i="13"/>
  <c r="YU68" i="13"/>
  <c r="WI70" i="13"/>
  <c r="XO70" i="13"/>
  <c r="YU70" i="13"/>
  <c r="WI72" i="13"/>
  <c r="XO72" i="13"/>
  <c r="YU72" i="13"/>
  <c r="SV16" i="19"/>
  <c r="SN16" i="19"/>
  <c r="UJ26" i="19"/>
  <c r="UB26" i="19"/>
  <c r="UR48" i="19"/>
  <c r="UJ48" i="19"/>
  <c r="TD69" i="19"/>
  <c r="TL69" i="19"/>
  <c r="SF3" i="19"/>
  <c r="UR14" i="19"/>
  <c r="UJ20" i="19"/>
  <c r="TL28" i="19"/>
  <c r="TD28" i="19"/>
  <c r="TT56" i="19"/>
  <c r="TD73" i="19"/>
  <c r="TT3" i="19"/>
  <c r="TL12" i="19"/>
  <c r="SV15" i="19"/>
  <c r="SF17" i="19"/>
  <c r="TL30" i="19"/>
  <c r="UR30" i="19"/>
  <c r="TL31" i="19"/>
  <c r="TL44" i="19"/>
  <c r="TD44" i="19"/>
  <c r="TL56" i="19"/>
  <c r="TD56" i="19"/>
  <c r="TL62" i="19"/>
  <c r="UR62" i="19"/>
  <c r="TL63" i="19"/>
  <c r="TT63" i="19"/>
  <c r="SV68" i="19"/>
  <c r="SN68" i="19"/>
  <c r="UR71" i="19"/>
  <c r="SV72" i="19"/>
  <c r="SN72" i="19"/>
  <c r="TL35" i="19"/>
  <c r="TT35" i="19"/>
  <c r="UB40" i="19"/>
  <c r="TT40" i="19"/>
  <c r="TD42" i="19"/>
  <c r="SV42" i="19"/>
  <c r="SF64" i="19"/>
  <c r="RX64" i="19"/>
  <c r="UR64" i="19"/>
  <c r="UJ64" i="19"/>
  <c r="SN70" i="19"/>
  <c r="SF70" i="19"/>
  <c r="TT14" i="19"/>
  <c r="TL14" i="19"/>
  <c r="TT15" i="19"/>
  <c r="SF21" i="19"/>
  <c r="UJ23" i="19"/>
  <c r="UB39" i="19"/>
  <c r="UJ39" i="19"/>
  <c r="UJ50" i="19"/>
  <c r="UB50" i="19"/>
  <c r="SN55" i="19"/>
  <c r="SF58" i="19"/>
  <c r="UB60" i="19"/>
  <c r="TT60" i="19"/>
  <c r="UJ63" i="19"/>
  <c r="TD72" i="19"/>
  <c r="SN3" i="19"/>
  <c r="UJ8" i="19"/>
  <c r="UB11" i="19"/>
  <c r="SV3" i="19"/>
  <c r="TD7" i="19"/>
  <c r="UJ7" i="19"/>
  <c r="TT8" i="19"/>
  <c r="TD11" i="19"/>
  <c r="SV12" i="19"/>
  <c r="TD15" i="19"/>
  <c r="SF22" i="19"/>
  <c r="TT22" i="19"/>
  <c r="TL22" i="19"/>
  <c r="UR22" i="19"/>
  <c r="UB24" i="19"/>
  <c r="TT24" i="19"/>
  <c r="SV25" i="19"/>
  <c r="UB29" i="19"/>
  <c r="TT31" i="19"/>
  <c r="TD34" i="19"/>
  <c r="SV34" i="19"/>
  <c r="TL38" i="19"/>
  <c r="UR38" i="19"/>
  <c r="TT43" i="19"/>
  <c r="UJ45" i="19"/>
  <c r="UR45" i="19"/>
  <c r="SN46" i="19"/>
  <c r="SF46" i="19"/>
  <c r="RX49" i="19"/>
  <c r="SF49" i="19"/>
  <c r="TL52" i="19"/>
  <c r="TD52" i="19"/>
  <c r="SV59" i="19"/>
  <c r="TD59" i="19"/>
  <c r="SF60" i="19"/>
  <c r="RX60" i="19"/>
  <c r="TL66" i="19"/>
  <c r="UB67" i="19"/>
  <c r="UJ67" i="19"/>
  <c r="UI74" i="19"/>
  <c r="TK86" i="19"/>
  <c r="TT5" i="19"/>
  <c r="UR6" i="19"/>
  <c r="SV9" i="19"/>
  <c r="UR10" i="19"/>
  <c r="SF11" i="19"/>
  <c r="SV13" i="19"/>
  <c r="TT13" i="19"/>
  <c r="UB16" i="19"/>
  <c r="UJ17" i="19"/>
  <c r="TD18" i="19"/>
  <c r="UR18" i="19"/>
  <c r="SF19" i="19"/>
  <c r="TL19" i="19"/>
  <c r="SF20" i="19"/>
  <c r="TD21" i="19"/>
  <c r="UJ21" i="19"/>
  <c r="UR27" i="19"/>
  <c r="TD29" i="19"/>
  <c r="UR31" i="19"/>
  <c r="UJ33" i="19"/>
  <c r="TD37" i="19"/>
  <c r="UJ37" i="19"/>
  <c r="UJ42" i="19"/>
  <c r="UB42" i="19"/>
  <c r="UR44" i="19"/>
  <c r="UB47" i="19"/>
  <c r="SV48" i="19"/>
  <c r="SN48" i="19"/>
  <c r="UJ54" i="19"/>
  <c r="TD57" i="19"/>
  <c r="UB57" i="19"/>
  <c r="TD62" i="19"/>
  <c r="SV62" i="19"/>
  <c r="UR63" i="19"/>
  <c r="SF65" i="19"/>
  <c r="SV71" i="19"/>
  <c r="TL73" i="19"/>
  <c r="SV5" i="19"/>
  <c r="UB5" i="19"/>
  <c r="SN7" i="19"/>
  <c r="TL7" i="19"/>
  <c r="UB9" i="19"/>
  <c r="SN11" i="19"/>
  <c r="UR11" i="19"/>
  <c r="UB13" i="19"/>
  <c r="UB15" i="19"/>
  <c r="SF16" i="19"/>
  <c r="TT16" i="19"/>
  <c r="SN17" i="19"/>
  <c r="TT17" i="19"/>
  <c r="SV18" i="19"/>
  <c r="UJ18" i="19"/>
  <c r="RX20" i="19"/>
  <c r="TL20" i="19"/>
  <c r="SN21" i="19"/>
  <c r="SF23" i="19"/>
  <c r="TT25" i="19"/>
  <c r="SV27" i="19"/>
  <c r="UJ28" i="19"/>
  <c r="TL29" i="19"/>
  <c r="SN30" i="19"/>
  <c r="SV31" i="19"/>
  <c r="SN32" i="19"/>
  <c r="UB32" i="19"/>
  <c r="TT32" i="19"/>
  <c r="TT34" i="19"/>
  <c r="SF36" i="19"/>
  <c r="RX36" i="19"/>
  <c r="SN38" i="19"/>
  <c r="UJ38" i="19"/>
  <c r="SN41" i="19"/>
  <c r="TL41" i="19"/>
  <c r="SF44" i="19"/>
  <c r="UJ44" i="19"/>
  <c r="TT46" i="19"/>
  <c r="TL46" i="19"/>
  <c r="TT50" i="19"/>
  <c r="TL50" i="19"/>
  <c r="SF51" i="19"/>
  <c r="SF52" i="19"/>
  <c r="UB54" i="19"/>
  <c r="UR55" i="19"/>
  <c r="SV56" i="19"/>
  <c r="SN56" i="19"/>
  <c r="TD58" i="19"/>
  <c r="UR59" i="19"/>
  <c r="TD60" i="19"/>
  <c r="TT61" i="19"/>
  <c r="UR61" i="19"/>
  <c r="SN64" i="19"/>
  <c r="UB64" i="19"/>
  <c r="TT64" i="19"/>
  <c r="SN65" i="19"/>
  <c r="UJ66" i="19"/>
  <c r="UR70" i="19"/>
  <c r="TT73" i="19"/>
  <c r="RW86" i="19"/>
  <c r="SM86" i="19"/>
  <c r="UA86" i="19"/>
  <c r="UQ88" i="19"/>
  <c r="UR23" i="19"/>
  <c r="SV24" i="19"/>
  <c r="TD25" i="19"/>
  <c r="TD26" i="19"/>
  <c r="UR26" i="19"/>
  <c r="SF27" i="19"/>
  <c r="SF28" i="19"/>
  <c r="UB28" i="19"/>
  <c r="UJ29" i="19"/>
  <c r="TD30" i="19"/>
  <c r="UB31" i="19"/>
  <c r="SF32" i="19"/>
  <c r="SN33" i="19"/>
  <c r="TT33" i="19"/>
  <c r="UJ34" i="19"/>
  <c r="TL36" i="19"/>
  <c r="SN37" i="19"/>
  <c r="SF39" i="19"/>
  <c r="SN42" i="19"/>
  <c r="SV43" i="19"/>
  <c r="SV44" i="19"/>
  <c r="TT45" i="19"/>
  <c r="TD46" i="19"/>
  <c r="UR46" i="19"/>
  <c r="TL47" i="19"/>
  <c r="SF48" i="19"/>
  <c r="UB48" i="19"/>
  <c r="UB51" i="19"/>
  <c r="SV52" i="19"/>
  <c r="TD53" i="19"/>
  <c r="SV55" i="19"/>
  <c r="UR60" i="19"/>
  <c r="SN62" i="19"/>
  <c r="UJ65" i="19"/>
  <c r="UR66" i="19"/>
  <c r="SF67" i="19"/>
  <c r="SF68" i="19"/>
  <c r="SN69" i="19"/>
  <c r="UJ70" i="19"/>
  <c r="SF71" i="19"/>
  <c r="UB72" i="19"/>
  <c r="UY74" i="19"/>
  <c r="TS86" i="19"/>
  <c r="UJ14" i="19"/>
  <c r="UB14" i="19"/>
  <c r="TL16" i="19"/>
  <c r="TD16" i="19"/>
  <c r="SN18" i="19"/>
  <c r="SF18" i="19"/>
  <c r="TT21" i="19"/>
  <c r="UB21" i="19"/>
  <c r="RX25" i="19"/>
  <c r="SF25" i="19"/>
  <c r="SV28" i="19"/>
  <c r="SN28" i="19"/>
  <c r="UB36" i="19"/>
  <c r="TT36" i="19"/>
  <c r="UJ41" i="19"/>
  <c r="UR41" i="19"/>
  <c r="RX53" i="19"/>
  <c r="SF53" i="19"/>
  <c r="TT53" i="19"/>
  <c r="UB53" i="19"/>
  <c r="TT54" i="19"/>
  <c r="TL54" i="19"/>
  <c r="SV67" i="19"/>
  <c r="TD67" i="19"/>
  <c r="UR68" i="19"/>
  <c r="UJ68" i="19"/>
  <c r="UB3" i="19"/>
  <c r="SF5" i="19"/>
  <c r="UJ5" i="19"/>
  <c r="TD6" i="19"/>
  <c r="SV6" i="19"/>
  <c r="UJ6" i="19"/>
  <c r="UB6" i="19"/>
  <c r="SV7" i="19"/>
  <c r="TD9" i="19"/>
  <c r="UJ11" i="19"/>
  <c r="UR13" i="19"/>
  <c r="SN14" i="19"/>
  <c r="SF14" i="19"/>
  <c r="TD17" i="19"/>
  <c r="TL17" i="19"/>
  <c r="UR24" i="19"/>
  <c r="UJ24" i="19"/>
  <c r="UB27" i="19"/>
  <c r="UJ27" i="19"/>
  <c r="SN29" i="19"/>
  <c r="SV29" i="19"/>
  <c r="SF31" i="19"/>
  <c r="SN31" i="19"/>
  <c r="TD38" i="19"/>
  <c r="SV38" i="19"/>
  <c r="SF40" i="19"/>
  <c r="RX40" i="19"/>
  <c r="SV51" i="19"/>
  <c r="TD51" i="19"/>
  <c r="UR52" i="19"/>
  <c r="UJ52" i="19"/>
  <c r="TD65" i="19"/>
  <c r="TL65" i="19"/>
  <c r="TD66" i="19"/>
  <c r="SV66" i="19"/>
  <c r="TD3" i="19"/>
  <c r="TL5" i="19"/>
  <c r="UB7" i="19"/>
  <c r="SF9" i="19"/>
  <c r="UJ9" i="19"/>
  <c r="SV10" i="19"/>
  <c r="TD10" i="19"/>
  <c r="UB10" i="19"/>
  <c r="UJ10" i="19"/>
  <c r="SV11" i="19"/>
  <c r="TD13" i="19"/>
  <c r="UB20" i="19"/>
  <c r="TT20" i="19"/>
  <c r="UJ25" i="19"/>
  <c r="UR25" i="19"/>
  <c r="UJ30" i="19"/>
  <c r="UB30" i="19"/>
  <c r="TL32" i="19"/>
  <c r="TD32" i="19"/>
  <c r="SN34" i="19"/>
  <c r="SF34" i="19"/>
  <c r="SV35" i="19"/>
  <c r="TD35" i="19"/>
  <c r="TT37" i="19"/>
  <c r="UB37" i="19"/>
  <c r="TL39" i="19"/>
  <c r="TT39" i="19"/>
  <c r="RX41" i="19"/>
  <c r="SF41" i="19"/>
  <c r="TT42" i="19"/>
  <c r="TL42" i="19"/>
  <c r="TD49" i="19"/>
  <c r="TL49" i="19"/>
  <c r="TD50" i="19"/>
  <c r="SV50" i="19"/>
  <c r="SF59" i="19"/>
  <c r="SN59" i="19"/>
  <c r="UB59" i="19"/>
  <c r="UJ59" i="19"/>
  <c r="TD61" i="19"/>
  <c r="TL61" i="19"/>
  <c r="UJ62" i="19"/>
  <c r="UB62" i="19"/>
  <c r="SF10" i="19"/>
  <c r="SN10" i="19"/>
  <c r="TL10" i="19"/>
  <c r="TT10" i="19"/>
  <c r="SV19" i="19"/>
  <c r="TD19" i="19"/>
  <c r="TL23" i="19"/>
  <c r="TT23" i="19"/>
  <c r="TT26" i="19"/>
  <c r="TL26" i="19"/>
  <c r="SN6" i="19"/>
  <c r="SF6" i="19"/>
  <c r="TT6" i="19"/>
  <c r="TL6" i="19"/>
  <c r="TD14" i="19"/>
  <c r="SV14" i="19"/>
  <c r="SF15" i="19"/>
  <c r="SN15" i="19"/>
  <c r="TD22" i="19"/>
  <c r="SV22" i="19"/>
  <c r="SF24" i="19"/>
  <c r="RX24" i="19"/>
  <c r="TD33" i="19"/>
  <c r="TL33" i="19"/>
  <c r="UR40" i="19"/>
  <c r="UJ40" i="19"/>
  <c r="TD45" i="19"/>
  <c r="TL45" i="19"/>
  <c r="UJ46" i="19"/>
  <c r="UB46" i="19"/>
  <c r="UJ58" i="19"/>
  <c r="UB58" i="19"/>
  <c r="RX69" i="19"/>
  <c r="SF69" i="19"/>
  <c r="TT69" i="19"/>
  <c r="UB69" i="19"/>
  <c r="TT70" i="19"/>
  <c r="TL70" i="19"/>
  <c r="SN45" i="19"/>
  <c r="SV45" i="19"/>
  <c r="TT49" i="19"/>
  <c r="UB49" i="19"/>
  <c r="SN50" i="19"/>
  <c r="SF50" i="19"/>
  <c r="TL51" i="19"/>
  <c r="TT51" i="19"/>
  <c r="UB52" i="19"/>
  <c r="TT52" i="19"/>
  <c r="UJ53" i="19"/>
  <c r="UR53" i="19"/>
  <c r="TD54" i="19"/>
  <c r="SV54" i="19"/>
  <c r="UR56" i="19"/>
  <c r="UJ56" i="19"/>
  <c r="TT58" i="19"/>
  <c r="TL58" i="19"/>
  <c r="SN61" i="19"/>
  <c r="SV61" i="19"/>
  <c r="TT65" i="19"/>
  <c r="UB65" i="19"/>
  <c r="SN66" i="19"/>
  <c r="SF66" i="19"/>
  <c r="TL67" i="19"/>
  <c r="TT67" i="19"/>
  <c r="UB68" i="19"/>
  <c r="TT68" i="19"/>
  <c r="UJ69" i="19"/>
  <c r="UR69" i="19"/>
  <c r="TD70" i="19"/>
  <c r="SV70" i="19"/>
  <c r="UR72" i="19"/>
  <c r="UJ72" i="19"/>
  <c r="TL3" i="19"/>
  <c r="SN5" i="19"/>
  <c r="SF7" i="19"/>
  <c r="UR7" i="19"/>
  <c r="TT9" i="19"/>
  <c r="TL11" i="19"/>
  <c r="SN13" i="19"/>
  <c r="UJ15" i="19"/>
  <c r="RX16" i="19"/>
  <c r="UJ16" i="19"/>
  <c r="SV17" i="19"/>
  <c r="TL18" i="19"/>
  <c r="SN19" i="19"/>
  <c r="SN20" i="19"/>
  <c r="TL21" i="19"/>
  <c r="UB22" i="19"/>
  <c r="TD23" i="19"/>
  <c r="TD24" i="19"/>
  <c r="UB25" i="19"/>
  <c r="SF26" i="19"/>
  <c r="TT27" i="19"/>
  <c r="TT28" i="19"/>
  <c r="SF29" i="19"/>
  <c r="UR29" i="19"/>
  <c r="SV30" i="19"/>
  <c r="UJ31" i="19"/>
  <c r="RX32" i="19"/>
  <c r="UJ32" i="19"/>
  <c r="SV33" i="19"/>
  <c r="TL34" i="19"/>
  <c r="SN35" i="19"/>
  <c r="SN36" i="19"/>
  <c r="TL37" i="19"/>
  <c r="UB38" i="19"/>
  <c r="TD39" i="19"/>
  <c r="TD40" i="19"/>
  <c r="UB41" i="19"/>
  <c r="SF42" i="19"/>
  <c r="SF43" i="19"/>
  <c r="SN43" i="19"/>
  <c r="SF47" i="19"/>
  <c r="SN47" i="19"/>
  <c r="UB55" i="19"/>
  <c r="UJ55" i="19"/>
  <c r="SF56" i="19"/>
  <c r="RX56" i="19"/>
  <c r="SN57" i="19"/>
  <c r="SV57" i="19"/>
  <c r="UJ57" i="19"/>
  <c r="UR57" i="19"/>
  <c r="SV60" i="19"/>
  <c r="SN60" i="19"/>
  <c r="SF63" i="19"/>
  <c r="SN63" i="19"/>
  <c r="UB71" i="19"/>
  <c r="UJ71" i="19"/>
  <c r="SF72" i="19"/>
  <c r="RX72" i="19"/>
  <c r="SN73" i="19"/>
  <c r="SV73" i="19"/>
  <c r="UJ73" i="19"/>
  <c r="UR73" i="19"/>
  <c r="SV47" i="19"/>
  <c r="TD47" i="19"/>
  <c r="TL48" i="19"/>
  <c r="TD48" i="19"/>
  <c r="TL55" i="19"/>
  <c r="TT55" i="19"/>
  <c r="RX57" i="19"/>
  <c r="SF57" i="19"/>
  <c r="SV63" i="19"/>
  <c r="TD63" i="19"/>
  <c r="TL64" i="19"/>
  <c r="TD64" i="19"/>
  <c r="TL71" i="19"/>
  <c r="TT71" i="19"/>
  <c r="RX73" i="19"/>
  <c r="SF73" i="19"/>
  <c r="TS74" i="19"/>
  <c r="UB43" i="19"/>
  <c r="TL43" i="19"/>
  <c r="VW4" i="19" l="1"/>
  <c r="VW5" i="19"/>
  <c r="VW6" i="19"/>
  <c r="VW7" i="19"/>
  <c r="VW8" i="19"/>
  <c r="VW9" i="19"/>
  <c r="VW10" i="19"/>
  <c r="VW11" i="19"/>
  <c r="VW12" i="19"/>
  <c r="VW13" i="19"/>
  <c r="VW14" i="19"/>
  <c r="VW15" i="19"/>
  <c r="VW16" i="19"/>
  <c r="VW17" i="19"/>
  <c r="VW18" i="19"/>
  <c r="VW19" i="19"/>
  <c r="VW20" i="19"/>
  <c r="VW21" i="19"/>
  <c r="VW22" i="19"/>
  <c r="VW23" i="19"/>
  <c r="VW24" i="19"/>
  <c r="VW25" i="19"/>
  <c r="VW26" i="19"/>
  <c r="VW27" i="19"/>
  <c r="VW28" i="19"/>
  <c r="VW29" i="19"/>
  <c r="VW30" i="19"/>
  <c r="VW31" i="19"/>
  <c r="VW32" i="19"/>
  <c r="VW33" i="19"/>
  <c r="VW34" i="19"/>
  <c r="VW35" i="19"/>
  <c r="VW36" i="19"/>
  <c r="VW37" i="19"/>
  <c r="VW38" i="19"/>
  <c r="VW39" i="19"/>
  <c r="VW40" i="19"/>
  <c r="VW41" i="19"/>
  <c r="VW42" i="19"/>
  <c r="VW43" i="19"/>
  <c r="VW44" i="19"/>
  <c r="VW45" i="19"/>
  <c r="VW46" i="19"/>
  <c r="VW47" i="19"/>
  <c r="VW48" i="19"/>
  <c r="VW49" i="19"/>
  <c r="VW50" i="19"/>
  <c r="VW51" i="19"/>
  <c r="VW52" i="19"/>
  <c r="VW53" i="19"/>
  <c r="VW54" i="19"/>
  <c r="VW55" i="19"/>
  <c r="VW56" i="19"/>
  <c r="VW57" i="19"/>
  <c r="VW58" i="19"/>
  <c r="VW59" i="19"/>
  <c r="VW60" i="19"/>
  <c r="VW61" i="19"/>
  <c r="VW62" i="19"/>
  <c r="VW63" i="19"/>
  <c r="VW64" i="19"/>
  <c r="VW65" i="19"/>
  <c r="VW66" i="19"/>
  <c r="VW67" i="19"/>
  <c r="VW68" i="19"/>
  <c r="VW69" i="19"/>
  <c r="VW70" i="19"/>
  <c r="VW71" i="19"/>
  <c r="VW72" i="19"/>
  <c r="VW73" i="19"/>
  <c r="VW3" i="19"/>
  <c r="GV4" i="12"/>
  <c r="GV5" i="12"/>
  <c r="GV6" i="12"/>
  <c r="GV7" i="12"/>
  <c r="GV8" i="12"/>
  <c r="GV9" i="12"/>
  <c r="GV10" i="12"/>
  <c r="GV11" i="12"/>
  <c r="GV12" i="12"/>
  <c r="GV13" i="12"/>
  <c r="GV14" i="12"/>
  <c r="GV15" i="12"/>
  <c r="GV16" i="12"/>
  <c r="GV17" i="12"/>
  <c r="GV18" i="12"/>
  <c r="GV19" i="12"/>
  <c r="GV20" i="12"/>
  <c r="GV21" i="12"/>
  <c r="GV22" i="12"/>
  <c r="GV23" i="12"/>
  <c r="GV24" i="12"/>
  <c r="GV25" i="12"/>
  <c r="GV26" i="12"/>
  <c r="GV27" i="12"/>
  <c r="GV28" i="12"/>
  <c r="GV29" i="12"/>
  <c r="GV30" i="12"/>
  <c r="GV31" i="12"/>
  <c r="GV32" i="12"/>
  <c r="GV33" i="12"/>
  <c r="GV34" i="12"/>
  <c r="GV35" i="12"/>
  <c r="GV36" i="12"/>
  <c r="GV37" i="12"/>
  <c r="GV38" i="12"/>
  <c r="GV39" i="12"/>
  <c r="GV40" i="12"/>
  <c r="GV41" i="12"/>
  <c r="GV42" i="12"/>
  <c r="GV43" i="12"/>
  <c r="GV44" i="12"/>
  <c r="GV45" i="12"/>
  <c r="GV46" i="12"/>
  <c r="GV47" i="12"/>
  <c r="GV48" i="12"/>
  <c r="GV49" i="12"/>
  <c r="GV50" i="12"/>
  <c r="GV51" i="12"/>
  <c r="GV52" i="12"/>
  <c r="GV53" i="12"/>
  <c r="GV54" i="12"/>
  <c r="GV55" i="12"/>
  <c r="GV56" i="12"/>
  <c r="GV57" i="12"/>
  <c r="GV58" i="12"/>
  <c r="GV59" i="12"/>
  <c r="GV60" i="12"/>
  <c r="GV61" i="12"/>
  <c r="GV62" i="12"/>
  <c r="GV63" i="12"/>
  <c r="GV64" i="12"/>
  <c r="GV65" i="12"/>
  <c r="GV66" i="12"/>
  <c r="GV67" i="12"/>
  <c r="GV68" i="12"/>
  <c r="GV69" i="12"/>
  <c r="GV70" i="12"/>
  <c r="GV71" i="12"/>
  <c r="GV72" i="12"/>
  <c r="GV73" i="12"/>
  <c r="GV74" i="12"/>
  <c r="GV75" i="12"/>
  <c r="GV76" i="12"/>
  <c r="GV79" i="12"/>
  <c r="GV80" i="12"/>
  <c r="GV92" i="12"/>
  <c r="GV93" i="12"/>
  <c r="GV94" i="12"/>
  <c r="GV95" i="12"/>
  <c r="GV96" i="12"/>
  <c r="GV97" i="12"/>
  <c r="GV98" i="12"/>
  <c r="GV99" i="12"/>
  <c r="GV100" i="12"/>
  <c r="GV101" i="12"/>
  <c r="GV102" i="12"/>
  <c r="GV115" i="12"/>
  <c r="GV116" i="12"/>
  <c r="GV117" i="12"/>
  <c r="GV118" i="12"/>
  <c r="GV119" i="12"/>
  <c r="GV120" i="12"/>
  <c r="GV121" i="12"/>
  <c r="GV122" i="12"/>
  <c r="GV123" i="12"/>
  <c r="GV124" i="12"/>
  <c r="GV125" i="12"/>
  <c r="GV128" i="12"/>
  <c r="GV129" i="12"/>
  <c r="GV3" i="12"/>
  <c r="GW19" i="12" l="1"/>
  <c r="GW79" i="12"/>
  <c r="GW80" i="12"/>
  <c r="GW92" i="12"/>
  <c r="GW93" i="12"/>
  <c r="GW94" i="12"/>
  <c r="GW95" i="12"/>
  <c r="GW96" i="12"/>
  <c r="GW97" i="12"/>
  <c r="GW98" i="12"/>
  <c r="GW99" i="12"/>
  <c r="GW100" i="12"/>
  <c r="GW101" i="12"/>
  <c r="GW102" i="12"/>
  <c r="GW115" i="12"/>
  <c r="GW116" i="12"/>
  <c r="GW117" i="12"/>
  <c r="GW118" i="12"/>
  <c r="GW119" i="12"/>
  <c r="GW120" i="12"/>
  <c r="GW121" i="12"/>
  <c r="GW122" i="12"/>
  <c r="GW123" i="12"/>
  <c r="GW124" i="12"/>
  <c r="GW125" i="12"/>
  <c r="GW128" i="12"/>
  <c r="GW129" i="12"/>
  <c r="DK74" i="25" l="1"/>
  <c r="DJ74" i="25"/>
  <c r="EG54" i="25" l="1"/>
  <c r="ET54" i="25" s="1"/>
  <c r="EG81" i="25"/>
  <c r="DJ85" i="25" l="1"/>
  <c r="DK85" i="25"/>
  <c r="EG4" i="25"/>
  <c r="ET4" i="25" s="1"/>
  <c r="EG5" i="25"/>
  <c r="ET5" i="25" s="1"/>
  <c r="EG6" i="25"/>
  <c r="ET6" i="25" s="1"/>
  <c r="EG7" i="25"/>
  <c r="ET7" i="25" s="1"/>
  <c r="EG8" i="25"/>
  <c r="ET8" i="25" s="1"/>
  <c r="EG9" i="25"/>
  <c r="ET9" i="25" s="1"/>
  <c r="EG10" i="25"/>
  <c r="ET10" i="25" s="1"/>
  <c r="EG11" i="25"/>
  <c r="ET11" i="25" s="1"/>
  <c r="EG12" i="25"/>
  <c r="ET12" i="25" s="1"/>
  <c r="EG13" i="25"/>
  <c r="ET13" i="25" s="1"/>
  <c r="EG14" i="25"/>
  <c r="ET14" i="25" s="1"/>
  <c r="EG15" i="25"/>
  <c r="ET15" i="25" s="1"/>
  <c r="EG16" i="25"/>
  <c r="ET16" i="25" s="1"/>
  <c r="EG17" i="25"/>
  <c r="ET17" i="25" s="1"/>
  <c r="EG18" i="25"/>
  <c r="ET18" i="25" s="1"/>
  <c r="EG19" i="25"/>
  <c r="ET19" i="25" s="1"/>
  <c r="EG20" i="25"/>
  <c r="ET20" i="25" s="1"/>
  <c r="EG21" i="25"/>
  <c r="ET21" i="25" s="1"/>
  <c r="EG22" i="25"/>
  <c r="ET22" i="25" s="1"/>
  <c r="EG23" i="25"/>
  <c r="ET23" i="25" s="1"/>
  <c r="EG24" i="25"/>
  <c r="ET24" i="25" s="1"/>
  <c r="EG25" i="25"/>
  <c r="ET25" i="25" s="1"/>
  <c r="EG26" i="25"/>
  <c r="ET26" i="25" s="1"/>
  <c r="EG27" i="25"/>
  <c r="ET27" i="25" s="1"/>
  <c r="EG28" i="25"/>
  <c r="ET28" i="25" s="1"/>
  <c r="EG29" i="25"/>
  <c r="ET29" i="25" s="1"/>
  <c r="EG30" i="25"/>
  <c r="ET30" i="25" s="1"/>
  <c r="EG31" i="25"/>
  <c r="ET31" i="25" s="1"/>
  <c r="EG32" i="25"/>
  <c r="ET32" i="25" s="1"/>
  <c r="EG33" i="25"/>
  <c r="ET33" i="25" s="1"/>
  <c r="EG34" i="25"/>
  <c r="ET34" i="25" s="1"/>
  <c r="EG35" i="25"/>
  <c r="ET35" i="25" s="1"/>
  <c r="EG36" i="25"/>
  <c r="ET36" i="25" s="1"/>
  <c r="EG37" i="25"/>
  <c r="ET37" i="25" s="1"/>
  <c r="EG38" i="25"/>
  <c r="ET38" i="25" s="1"/>
  <c r="EG39" i="25"/>
  <c r="ET39" i="25" s="1"/>
  <c r="EG40" i="25"/>
  <c r="ET40" i="25" s="1"/>
  <c r="EG41" i="25"/>
  <c r="ET41" i="25" s="1"/>
  <c r="EG42" i="25"/>
  <c r="ET42" i="25" s="1"/>
  <c r="EG43" i="25"/>
  <c r="ET43" i="25" s="1"/>
  <c r="EG44" i="25"/>
  <c r="ET44" i="25" s="1"/>
  <c r="EG45" i="25"/>
  <c r="ET45" i="25" s="1"/>
  <c r="EG46" i="25"/>
  <c r="ET46" i="25" s="1"/>
  <c r="EG47" i="25"/>
  <c r="ET47" i="25" s="1"/>
  <c r="EG48" i="25"/>
  <c r="ET48" i="25" s="1"/>
  <c r="EG49" i="25"/>
  <c r="ET49" i="25" s="1"/>
  <c r="EG50" i="25"/>
  <c r="ET50" i="25" s="1"/>
  <c r="EG51" i="25"/>
  <c r="ET51" i="25" s="1"/>
  <c r="EG52" i="25"/>
  <c r="ET52" i="25" s="1"/>
  <c r="EG53" i="25"/>
  <c r="ET53" i="25" s="1"/>
  <c r="EG55" i="25"/>
  <c r="ET55" i="25" s="1"/>
  <c r="EG56" i="25"/>
  <c r="ET56" i="25" s="1"/>
  <c r="EG57" i="25"/>
  <c r="ET57" i="25" s="1"/>
  <c r="EG58" i="25"/>
  <c r="ET58" i="25" s="1"/>
  <c r="EG59" i="25"/>
  <c r="ET59" i="25" s="1"/>
  <c r="EG60" i="25"/>
  <c r="ET60" i="25" s="1"/>
  <c r="EG61" i="25"/>
  <c r="ET61" i="25" s="1"/>
  <c r="EG62" i="25"/>
  <c r="ET62" i="25" s="1"/>
  <c r="EG63" i="25"/>
  <c r="ET63" i="25" s="1"/>
  <c r="EG64" i="25"/>
  <c r="ET64" i="25" s="1"/>
  <c r="EG65" i="25"/>
  <c r="ET65" i="25" s="1"/>
  <c r="EG66" i="25"/>
  <c r="ET66" i="25" s="1"/>
  <c r="EG67" i="25"/>
  <c r="ET67" i="25" s="1"/>
  <c r="EG68" i="25"/>
  <c r="ET68" i="25" s="1"/>
  <c r="EG69" i="25"/>
  <c r="ET69" i="25" s="1"/>
  <c r="EG70" i="25"/>
  <c r="ET70" i="25" s="1"/>
  <c r="EG71" i="25"/>
  <c r="ET71" i="25" s="1"/>
  <c r="EG72" i="25"/>
  <c r="ET72" i="25" s="1"/>
  <c r="EG73" i="25"/>
  <c r="ET73" i="25" s="1"/>
  <c r="EG3" i="25"/>
  <c r="ET3" i="25" s="1"/>
  <c r="EC74" i="25"/>
  <c r="ED74" i="25"/>
  <c r="PX74" i="19"/>
  <c r="PY74" i="19"/>
  <c r="TL85" i="13"/>
  <c r="QC4" i="19"/>
  <c r="QC5" i="19"/>
  <c r="QC6" i="19"/>
  <c r="QC7" i="19"/>
  <c r="QC8" i="19"/>
  <c r="QC9" i="19"/>
  <c r="QC10" i="19"/>
  <c r="QC11" i="19"/>
  <c r="QC12" i="19"/>
  <c r="QC13" i="19"/>
  <c r="QC14" i="19"/>
  <c r="QC15" i="19"/>
  <c r="QC16" i="19"/>
  <c r="QC17" i="19"/>
  <c r="QC18" i="19"/>
  <c r="QC19" i="19"/>
  <c r="QC20" i="19"/>
  <c r="QC21" i="19"/>
  <c r="QC22" i="19"/>
  <c r="QC23" i="19"/>
  <c r="QC24" i="19"/>
  <c r="QC25" i="19"/>
  <c r="QC26" i="19"/>
  <c r="QC27" i="19"/>
  <c r="QC28" i="19"/>
  <c r="QC29" i="19"/>
  <c r="QC30" i="19"/>
  <c r="QC31" i="19"/>
  <c r="QC32" i="19"/>
  <c r="QC33" i="19"/>
  <c r="QC34" i="19"/>
  <c r="QC35" i="19"/>
  <c r="QC36" i="19"/>
  <c r="QC37" i="19"/>
  <c r="QC38" i="19"/>
  <c r="QC39" i="19"/>
  <c r="QC40" i="19"/>
  <c r="QC41" i="19"/>
  <c r="QC42" i="19"/>
  <c r="QC43" i="19"/>
  <c r="QC44" i="19"/>
  <c r="QC45" i="19"/>
  <c r="QC46" i="19"/>
  <c r="QC47" i="19"/>
  <c r="QC48" i="19"/>
  <c r="QC49" i="19"/>
  <c r="QC50" i="19"/>
  <c r="QC51" i="19"/>
  <c r="QC52" i="19"/>
  <c r="QC53" i="19"/>
  <c r="QC54" i="19"/>
  <c r="QC55" i="19"/>
  <c r="QC56" i="19"/>
  <c r="QC57" i="19"/>
  <c r="QC58" i="19"/>
  <c r="QC59" i="19"/>
  <c r="QC60" i="19"/>
  <c r="QC61" i="19"/>
  <c r="QC62" i="19"/>
  <c r="QC63" i="19"/>
  <c r="QC64" i="19"/>
  <c r="QC65" i="19"/>
  <c r="QC66" i="19"/>
  <c r="QC67" i="19"/>
  <c r="QC68" i="19"/>
  <c r="QC69" i="19"/>
  <c r="QC70" i="19"/>
  <c r="QC71" i="19"/>
  <c r="QC72" i="19"/>
  <c r="QC73" i="19"/>
  <c r="QC3" i="19"/>
  <c r="EG74" i="25" l="1"/>
  <c r="DK90" i="25"/>
  <c r="AB74" i="26" l="1"/>
  <c r="DU74" i="25" l="1"/>
  <c r="DV74" i="25"/>
  <c r="DY4" i="25"/>
  <c r="DY5" i="25"/>
  <c r="DY6" i="25"/>
  <c r="DY7" i="25"/>
  <c r="DY8" i="25"/>
  <c r="DY9" i="25"/>
  <c r="DY10" i="25"/>
  <c r="DY11" i="25"/>
  <c r="DY12" i="25"/>
  <c r="DY13" i="25"/>
  <c r="DY14" i="25"/>
  <c r="DY15" i="25"/>
  <c r="DY16" i="25"/>
  <c r="DY17" i="25"/>
  <c r="DY18" i="25"/>
  <c r="DY19" i="25"/>
  <c r="DY20" i="25"/>
  <c r="DY21" i="25"/>
  <c r="DY22" i="25"/>
  <c r="DY23" i="25"/>
  <c r="DY24" i="25"/>
  <c r="DY25" i="25"/>
  <c r="DY26" i="25"/>
  <c r="DY27" i="25"/>
  <c r="DY28" i="25"/>
  <c r="DY29" i="25"/>
  <c r="DY30" i="25"/>
  <c r="DY31" i="25"/>
  <c r="DY32" i="25"/>
  <c r="DY33" i="25"/>
  <c r="DY34" i="25"/>
  <c r="DY35" i="25"/>
  <c r="DY36" i="25"/>
  <c r="DY37" i="25"/>
  <c r="DY38" i="25"/>
  <c r="DY39" i="25"/>
  <c r="DY40" i="25"/>
  <c r="DY41" i="25"/>
  <c r="DY42" i="25"/>
  <c r="DY43" i="25"/>
  <c r="DY44" i="25"/>
  <c r="DY45" i="25"/>
  <c r="DY46" i="25"/>
  <c r="DY47" i="25"/>
  <c r="DY48" i="25"/>
  <c r="DY49" i="25"/>
  <c r="DY50" i="25"/>
  <c r="DY51" i="25"/>
  <c r="DY52" i="25"/>
  <c r="DY53" i="25"/>
  <c r="DY54" i="25"/>
  <c r="DY55" i="25"/>
  <c r="DY56" i="25"/>
  <c r="DY57" i="25"/>
  <c r="DY58" i="25"/>
  <c r="DY59" i="25"/>
  <c r="DY60" i="25"/>
  <c r="DY61" i="25"/>
  <c r="DY62" i="25"/>
  <c r="DY63" i="25"/>
  <c r="DY64" i="25"/>
  <c r="DY65" i="25"/>
  <c r="DY66" i="25"/>
  <c r="DY67" i="25"/>
  <c r="DY68" i="25"/>
  <c r="DY69" i="25"/>
  <c r="DY70" i="25"/>
  <c r="DY71" i="25"/>
  <c r="DY72" i="25"/>
  <c r="DY73" i="25"/>
  <c r="DY3" i="25"/>
  <c r="DY74" i="25" l="1"/>
  <c r="AY14" i="24"/>
  <c r="RL74" i="19" l="1"/>
  <c r="RM74" i="19"/>
  <c r="RP74" i="19" l="1"/>
  <c r="DL4" i="25"/>
  <c r="DL5" i="25"/>
  <c r="DL6" i="25"/>
  <c r="DL7" i="25"/>
  <c r="DL8" i="25"/>
  <c r="DL9" i="25"/>
  <c r="DL10" i="25"/>
  <c r="DL11" i="25"/>
  <c r="DL12" i="25"/>
  <c r="DL13" i="25"/>
  <c r="DL14" i="25"/>
  <c r="DL15" i="25"/>
  <c r="DL16" i="25"/>
  <c r="DL17" i="25"/>
  <c r="DL18" i="25"/>
  <c r="DL19" i="25"/>
  <c r="DL20" i="25"/>
  <c r="DL21" i="25"/>
  <c r="DL22" i="25"/>
  <c r="DL23" i="25"/>
  <c r="DL24" i="25"/>
  <c r="DL25" i="25"/>
  <c r="DL26" i="25"/>
  <c r="DL27" i="25"/>
  <c r="DL28" i="25"/>
  <c r="DL29" i="25"/>
  <c r="DL30" i="25"/>
  <c r="DL31" i="25"/>
  <c r="DL32" i="25"/>
  <c r="DL33" i="25"/>
  <c r="DL34" i="25"/>
  <c r="DL35" i="25"/>
  <c r="DL36" i="25"/>
  <c r="DL37" i="25"/>
  <c r="DL38" i="25"/>
  <c r="DL39" i="25"/>
  <c r="DL40" i="25"/>
  <c r="DL41" i="25"/>
  <c r="DL42" i="25"/>
  <c r="DL43" i="25"/>
  <c r="DL44" i="25"/>
  <c r="DL45" i="25"/>
  <c r="DL46" i="25"/>
  <c r="DL47" i="25"/>
  <c r="DL48" i="25"/>
  <c r="DL49" i="25"/>
  <c r="DL50" i="25"/>
  <c r="DL51" i="25"/>
  <c r="DL52" i="25"/>
  <c r="DL53" i="25"/>
  <c r="DL54" i="25"/>
  <c r="DL55" i="25"/>
  <c r="DL56" i="25"/>
  <c r="DL57" i="25"/>
  <c r="DL58" i="25"/>
  <c r="DL59" i="25"/>
  <c r="DL60" i="25"/>
  <c r="DL61" i="25"/>
  <c r="DL62" i="25"/>
  <c r="DL63" i="25"/>
  <c r="DL64" i="25"/>
  <c r="DL65" i="25"/>
  <c r="DL66" i="25"/>
  <c r="DL67" i="25"/>
  <c r="DL68" i="25"/>
  <c r="DL69" i="25"/>
  <c r="DL70" i="25"/>
  <c r="DL71" i="25"/>
  <c r="DL72" i="25"/>
  <c r="DL73" i="25"/>
  <c r="DL3" i="25"/>
  <c r="DH74" i="25"/>
  <c r="DI74" i="25"/>
  <c r="EH68" i="25" l="1"/>
  <c r="DZ68" i="25"/>
  <c r="EH60" i="25"/>
  <c r="DZ60" i="25"/>
  <c r="EH52" i="25"/>
  <c r="DZ52" i="25"/>
  <c r="EH44" i="25"/>
  <c r="DZ44" i="25"/>
  <c r="EH36" i="25"/>
  <c r="DZ36" i="25"/>
  <c r="EH28" i="25"/>
  <c r="DZ28" i="25"/>
  <c r="DM3" i="25"/>
  <c r="EH3" i="25"/>
  <c r="DZ3" i="25"/>
  <c r="EH70" i="25"/>
  <c r="DZ70" i="25"/>
  <c r="EH66" i="25"/>
  <c r="DZ66" i="25"/>
  <c r="EH62" i="25"/>
  <c r="DZ62" i="25"/>
  <c r="EH58" i="25"/>
  <c r="DZ58" i="25"/>
  <c r="EH54" i="25"/>
  <c r="DZ54" i="25"/>
  <c r="EH50" i="25"/>
  <c r="DZ50" i="25"/>
  <c r="EH46" i="25"/>
  <c r="DZ46" i="25"/>
  <c r="EH42" i="25"/>
  <c r="DZ42" i="25"/>
  <c r="EH38" i="25"/>
  <c r="DZ38" i="25"/>
  <c r="EH34" i="25"/>
  <c r="DZ34" i="25"/>
  <c r="EH30" i="25"/>
  <c r="DZ30" i="25"/>
  <c r="EH26" i="25"/>
  <c r="DZ26" i="25"/>
  <c r="EH22" i="25"/>
  <c r="DZ22" i="25"/>
  <c r="EH18" i="25"/>
  <c r="DZ18" i="25"/>
  <c r="EH14" i="25"/>
  <c r="DZ14" i="25"/>
  <c r="EH10" i="25"/>
  <c r="DZ10" i="25"/>
  <c r="EH6" i="25"/>
  <c r="DZ6" i="25"/>
  <c r="EH73" i="25"/>
  <c r="DZ73" i="25"/>
  <c r="EH69" i="25"/>
  <c r="DZ69" i="25"/>
  <c r="EH65" i="25"/>
  <c r="DZ65" i="25"/>
  <c r="EH61" i="25"/>
  <c r="DZ61" i="25"/>
  <c r="EH57" i="25"/>
  <c r="DZ57" i="25"/>
  <c r="EH53" i="25"/>
  <c r="DZ53" i="25"/>
  <c r="EH49" i="25"/>
  <c r="DZ49" i="25"/>
  <c r="EH45" i="25"/>
  <c r="DZ45" i="25"/>
  <c r="EH41" i="25"/>
  <c r="DZ41" i="25"/>
  <c r="EH37" i="25"/>
  <c r="DZ37" i="25"/>
  <c r="EH33" i="25"/>
  <c r="DZ33" i="25"/>
  <c r="EH29" i="25"/>
  <c r="DZ29" i="25"/>
  <c r="EH25" i="25"/>
  <c r="DZ25" i="25"/>
  <c r="EH21" i="25"/>
  <c r="DZ21" i="25"/>
  <c r="EH13" i="25"/>
  <c r="DZ13" i="25"/>
  <c r="EH9" i="25"/>
  <c r="DZ9" i="25"/>
  <c r="EH5" i="25"/>
  <c r="DZ5" i="25"/>
  <c r="EH72" i="25"/>
  <c r="DZ72" i="25"/>
  <c r="EH64" i="25"/>
  <c r="DZ64" i="25"/>
  <c r="EH56" i="25"/>
  <c r="DZ56" i="25"/>
  <c r="EH48" i="25"/>
  <c r="DZ48" i="25"/>
  <c r="EH40" i="25"/>
  <c r="DZ40" i="25"/>
  <c r="EH32" i="25"/>
  <c r="DZ32" i="25"/>
  <c r="EH24" i="25"/>
  <c r="DZ24" i="25"/>
  <c r="EH20" i="25"/>
  <c r="DZ20" i="25"/>
  <c r="EH16" i="25"/>
  <c r="DZ16" i="25"/>
  <c r="EH12" i="25"/>
  <c r="DZ12" i="25"/>
  <c r="EH8" i="25"/>
  <c r="DZ8" i="25"/>
  <c r="EH4" i="25"/>
  <c r="DZ4" i="25"/>
  <c r="EH71" i="25"/>
  <c r="DZ71" i="25"/>
  <c r="EH67" i="25"/>
  <c r="DZ67" i="25"/>
  <c r="EH63" i="25"/>
  <c r="DZ63" i="25"/>
  <c r="EH59" i="25"/>
  <c r="DZ59" i="25"/>
  <c r="EH51" i="25"/>
  <c r="DZ51" i="25"/>
  <c r="EH47" i="25"/>
  <c r="DZ47" i="25"/>
  <c r="EH43" i="25"/>
  <c r="DZ43" i="25"/>
  <c r="EH39" i="25"/>
  <c r="DZ39" i="25"/>
  <c r="EH35" i="25"/>
  <c r="DZ35" i="25"/>
  <c r="EH31" i="25"/>
  <c r="DZ31" i="25"/>
  <c r="EH27" i="25"/>
  <c r="DZ27" i="25"/>
  <c r="EH23" i="25"/>
  <c r="DZ23" i="25"/>
  <c r="EH19" i="25"/>
  <c r="DZ19" i="25"/>
  <c r="EH15" i="25"/>
  <c r="DZ15" i="25"/>
  <c r="DZ11" i="25"/>
  <c r="EH11" i="25"/>
  <c r="EH7" i="25"/>
  <c r="DZ7" i="25"/>
  <c r="EH17" i="25"/>
  <c r="DZ17" i="25"/>
  <c r="EH55" i="25"/>
  <c r="DZ55" i="25"/>
  <c r="DL74" i="25"/>
  <c r="AY69" i="24"/>
  <c r="AY64" i="24"/>
  <c r="AY60" i="24"/>
  <c r="AY59" i="24"/>
  <c r="AY58" i="24"/>
  <c r="AY4" i="24"/>
  <c r="AY5" i="24"/>
  <c r="AY6" i="24"/>
  <c r="AY7" i="24"/>
  <c r="AY8" i="24"/>
  <c r="AY9" i="24"/>
  <c r="AY10" i="24"/>
  <c r="AY11" i="24"/>
  <c r="AY12" i="24"/>
  <c r="AY13" i="24"/>
  <c r="AY15" i="24"/>
  <c r="AY16" i="24"/>
  <c r="AY17" i="24"/>
  <c r="AY18" i="24"/>
  <c r="AY19" i="24"/>
  <c r="AY20" i="24"/>
  <c r="AY21" i="24"/>
  <c r="AY22" i="24"/>
  <c r="AY23" i="24"/>
  <c r="AY24" i="24"/>
  <c r="AY25" i="24"/>
  <c r="AY26" i="24"/>
  <c r="AY27" i="24"/>
  <c r="AY28" i="24"/>
  <c r="AY29" i="24"/>
  <c r="AY30" i="24"/>
  <c r="AY31" i="24"/>
  <c r="AZ31" i="24" s="1"/>
  <c r="AY32" i="24"/>
  <c r="AY33" i="24"/>
  <c r="AY34" i="24"/>
  <c r="AY35" i="24"/>
  <c r="AY36" i="24"/>
  <c r="AY37" i="24"/>
  <c r="AY38" i="24"/>
  <c r="AY39" i="24"/>
  <c r="AY40" i="24"/>
  <c r="AY41" i="24"/>
  <c r="AY42" i="24"/>
  <c r="AY43" i="24"/>
  <c r="AY44" i="24"/>
  <c r="AY45" i="24"/>
  <c r="AY46" i="24"/>
  <c r="AY47" i="24"/>
  <c r="AY48" i="24"/>
  <c r="AY49" i="24"/>
  <c r="AY50" i="24"/>
  <c r="AY51" i="24"/>
  <c r="AY52" i="24"/>
  <c r="AY53" i="24"/>
  <c r="AY54" i="24"/>
  <c r="AY55" i="24"/>
  <c r="AY56" i="24"/>
  <c r="AY57" i="24"/>
  <c r="AY61" i="24"/>
  <c r="AY62" i="24"/>
  <c r="AY63" i="24"/>
  <c r="AY65" i="24"/>
  <c r="AY66" i="24"/>
  <c r="AY67" i="24"/>
  <c r="AY68" i="24"/>
  <c r="AY70" i="24"/>
  <c r="AY71" i="24"/>
  <c r="AY72" i="24"/>
  <c r="AY73" i="24"/>
  <c r="AY3" i="24"/>
  <c r="AU74" i="24"/>
  <c r="AV74" i="24"/>
  <c r="AY74" i="24" l="1"/>
  <c r="CV74" i="25"/>
  <c r="RD74" i="19" l="1"/>
  <c r="DE8" i="25" l="1"/>
  <c r="DE9" i="25"/>
  <c r="DE11" i="25"/>
  <c r="DE12" i="25"/>
  <c r="DE14" i="25"/>
  <c r="DE17" i="25"/>
  <c r="DE21" i="25"/>
  <c r="DE22" i="25"/>
  <c r="DE31" i="25"/>
  <c r="DE42" i="25"/>
  <c r="DE43" i="25"/>
  <c r="DE55" i="25"/>
  <c r="DE4" i="25"/>
  <c r="CT74" i="25"/>
  <c r="CU74" i="25"/>
  <c r="CX5" i="25"/>
  <c r="DM5" i="25" s="1"/>
  <c r="CX6" i="25"/>
  <c r="DM6" i="25" s="1"/>
  <c r="CX7" i="25"/>
  <c r="DM7" i="25" s="1"/>
  <c r="CX8" i="25"/>
  <c r="DM8" i="25" s="1"/>
  <c r="CX9" i="25"/>
  <c r="DM9" i="25" s="1"/>
  <c r="CX10" i="25"/>
  <c r="DM10" i="25" s="1"/>
  <c r="CX11" i="25"/>
  <c r="DM11" i="25" s="1"/>
  <c r="CX12" i="25"/>
  <c r="DM12" i="25" s="1"/>
  <c r="CX13" i="25"/>
  <c r="DM13" i="25" s="1"/>
  <c r="CX14" i="25"/>
  <c r="DM14" i="25" s="1"/>
  <c r="CX15" i="25"/>
  <c r="DM15" i="25" s="1"/>
  <c r="CX16" i="25"/>
  <c r="DM16" i="25" s="1"/>
  <c r="CX17" i="25"/>
  <c r="DM17" i="25" s="1"/>
  <c r="CX18" i="25"/>
  <c r="DM18" i="25" s="1"/>
  <c r="CX19" i="25"/>
  <c r="DM19" i="25" s="1"/>
  <c r="CX20" i="25"/>
  <c r="DM20" i="25" s="1"/>
  <c r="CX21" i="25"/>
  <c r="DM21" i="25" s="1"/>
  <c r="CX22" i="25"/>
  <c r="DM22" i="25" s="1"/>
  <c r="CX23" i="25"/>
  <c r="DM23" i="25" s="1"/>
  <c r="CX24" i="25"/>
  <c r="DM24" i="25" s="1"/>
  <c r="CX25" i="25"/>
  <c r="DM25" i="25" s="1"/>
  <c r="CX26" i="25"/>
  <c r="DM26" i="25" s="1"/>
  <c r="CX27" i="25"/>
  <c r="DM27" i="25" s="1"/>
  <c r="CX28" i="25"/>
  <c r="DM28" i="25" s="1"/>
  <c r="CX29" i="25"/>
  <c r="DM29" i="25" s="1"/>
  <c r="CX30" i="25"/>
  <c r="DM30" i="25" s="1"/>
  <c r="CX31" i="25"/>
  <c r="DM31" i="25" s="1"/>
  <c r="CX32" i="25"/>
  <c r="DM32" i="25" s="1"/>
  <c r="CX33" i="25"/>
  <c r="DM33" i="25" s="1"/>
  <c r="CX34" i="25"/>
  <c r="DM34" i="25" s="1"/>
  <c r="CX35" i="25"/>
  <c r="DM35" i="25" s="1"/>
  <c r="CX36" i="25"/>
  <c r="DM36" i="25" s="1"/>
  <c r="CX37" i="25"/>
  <c r="DM37" i="25" s="1"/>
  <c r="CX38" i="25"/>
  <c r="DM38" i="25" s="1"/>
  <c r="CX39" i="25"/>
  <c r="DM39" i="25" s="1"/>
  <c r="CX40" i="25"/>
  <c r="DM40" i="25" s="1"/>
  <c r="CX41" i="25"/>
  <c r="DM41" i="25" s="1"/>
  <c r="CX42" i="25"/>
  <c r="DM42" i="25" s="1"/>
  <c r="CX43" i="25"/>
  <c r="DM43" i="25" s="1"/>
  <c r="CX44" i="25"/>
  <c r="DM44" i="25" s="1"/>
  <c r="CX45" i="25"/>
  <c r="DM45" i="25" s="1"/>
  <c r="CX46" i="25"/>
  <c r="DM46" i="25" s="1"/>
  <c r="CX47" i="25"/>
  <c r="DM47" i="25" s="1"/>
  <c r="CX48" i="25"/>
  <c r="DM48" i="25" s="1"/>
  <c r="CX49" i="25"/>
  <c r="DM49" i="25" s="1"/>
  <c r="CX50" i="25"/>
  <c r="DM50" i="25" s="1"/>
  <c r="CX51" i="25"/>
  <c r="DM51" i="25" s="1"/>
  <c r="CX52" i="25"/>
  <c r="DM52" i="25" s="1"/>
  <c r="CX53" i="25"/>
  <c r="DM53" i="25" s="1"/>
  <c r="CX54" i="25"/>
  <c r="DM54" i="25" s="1"/>
  <c r="CX55" i="25"/>
  <c r="DM55" i="25" s="1"/>
  <c r="CX56" i="25"/>
  <c r="DM56" i="25" s="1"/>
  <c r="CX57" i="25"/>
  <c r="DM57" i="25" s="1"/>
  <c r="CX58" i="25"/>
  <c r="DM58" i="25" s="1"/>
  <c r="CX59" i="25"/>
  <c r="DM59" i="25" s="1"/>
  <c r="CX60" i="25"/>
  <c r="DM60" i="25" s="1"/>
  <c r="CX61" i="25"/>
  <c r="DM61" i="25" s="1"/>
  <c r="CX62" i="25"/>
  <c r="DM62" i="25" s="1"/>
  <c r="CX63" i="25"/>
  <c r="DM63" i="25" s="1"/>
  <c r="CX64" i="25"/>
  <c r="DM64" i="25" s="1"/>
  <c r="CX65" i="25"/>
  <c r="DM65" i="25" s="1"/>
  <c r="CX66" i="25"/>
  <c r="DM66" i="25" s="1"/>
  <c r="CX67" i="25"/>
  <c r="DM67" i="25" s="1"/>
  <c r="CX68" i="25"/>
  <c r="DM68" i="25" s="1"/>
  <c r="CX69" i="25"/>
  <c r="DM69" i="25" s="1"/>
  <c r="CX70" i="25"/>
  <c r="DM70" i="25" s="1"/>
  <c r="CX71" i="25"/>
  <c r="DM71" i="25" s="1"/>
  <c r="CX72" i="25"/>
  <c r="DM72" i="25" s="1"/>
  <c r="CX73" i="25"/>
  <c r="DM73" i="25" s="1"/>
  <c r="CX4" i="25"/>
  <c r="DM4" i="25" s="1"/>
  <c r="CX74" i="25" l="1"/>
  <c r="RH4" i="19"/>
  <c r="RH5" i="19"/>
  <c r="RH6" i="19"/>
  <c r="RH7" i="19"/>
  <c r="RH8" i="19"/>
  <c r="RH9" i="19"/>
  <c r="RH10" i="19"/>
  <c r="RH11" i="19"/>
  <c r="RH12" i="19"/>
  <c r="RH13" i="19"/>
  <c r="RH14" i="19"/>
  <c r="RH15" i="19"/>
  <c r="RH16" i="19"/>
  <c r="RH17" i="19"/>
  <c r="RH18" i="19"/>
  <c r="RH19" i="19"/>
  <c r="RH20" i="19"/>
  <c r="RH21" i="19"/>
  <c r="RH22" i="19"/>
  <c r="RH23" i="19"/>
  <c r="RH24" i="19"/>
  <c r="RH25" i="19"/>
  <c r="RH26" i="19"/>
  <c r="RH27" i="19"/>
  <c r="RH28" i="19"/>
  <c r="RH29" i="19"/>
  <c r="RH30" i="19"/>
  <c r="RH31" i="19"/>
  <c r="RH32" i="19"/>
  <c r="RH33" i="19"/>
  <c r="RH34" i="19"/>
  <c r="RH35" i="19"/>
  <c r="RH36" i="19"/>
  <c r="RH37" i="19"/>
  <c r="RH38" i="19"/>
  <c r="RH39" i="19"/>
  <c r="RH40" i="19"/>
  <c r="RH41" i="19"/>
  <c r="RH42" i="19"/>
  <c r="RH43" i="19"/>
  <c r="RH44" i="19"/>
  <c r="RH45" i="19"/>
  <c r="RH46" i="19"/>
  <c r="RH47" i="19"/>
  <c r="RH48" i="19"/>
  <c r="RH49" i="19"/>
  <c r="RH50" i="19"/>
  <c r="RH51" i="19"/>
  <c r="RH52" i="19"/>
  <c r="RH53" i="19"/>
  <c r="RH54" i="19"/>
  <c r="RH55" i="19"/>
  <c r="RH56" i="19"/>
  <c r="RH57" i="19"/>
  <c r="RH58" i="19"/>
  <c r="RH59" i="19"/>
  <c r="RH60" i="19"/>
  <c r="RH61" i="19"/>
  <c r="RH62" i="19"/>
  <c r="RH63" i="19"/>
  <c r="RH64" i="19"/>
  <c r="RH65" i="19"/>
  <c r="RH66" i="19"/>
  <c r="RH67" i="19"/>
  <c r="RH68" i="19"/>
  <c r="RH69" i="19"/>
  <c r="RH70" i="19"/>
  <c r="RH71" i="19"/>
  <c r="RH72" i="19"/>
  <c r="RH73" i="19"/>
  <c r="RH3" i="19"/>
  <c r="RE74" i="19"/>
  <c r="RH74" i="19" l="1"/>
  <c r="BZ74" i="25"/>
  <c r="M74" i="26" l="1"/>
  <c r="N74" i="26"/>
  <c r="Q4" i="26"/>
  <c r="R4" i="26" s="1"/>
  <c r="Q5" i="26"/>
  <c r="Q6" i="26"/>
  <c r="R6" i="26" s="1"/>
  <c r="Q7" i="26"/>
  <c r="R7" i="26" s="1"/>
  <c r="Q8" i="26"/>
  <c r="Q9" i="26"/>
  <c r="Q10" i="26"/>
  <c r="R10" i="26" s="1"/>
  <c r="Q11" i="26"/>
  <c r="R11" i="26" s="1"/>
  <c r="Q12" i="26"/>
  <c r="Q13" i="26"/>
  <c r="Q14" i="26"/>
  <c r="R14" i="26" s="1"/>
  <c r="Q15" i="26"/>
  <c r="R15" i="26" s="1"/>
  <c r="Q16" i="26"/>
  <c r="Q17" i="26"/>
  <c r="Q18" i="26"/>
  <c r="R18" i="26" s="1"/>
  <c r="Q19" i="26"/>
  <c r="R19" i="26" s="1"/>
  <c r="Q20" i="26"/>
  <c r="Q21" i="26"/>
  <c r="R21" i="26" s="1"/>
  <c r="Q22" i="26"/>
  <c r="R22" i="26" s="1"/>
  <c r="Q23" i="26"/>
  <c r="R23" i="26" s="1"/>
  <c r="Q24" i="26"/>
  <c r="Q25" i="26"/>
  <c r="Q26" i="26"/>
  <c r="R26" i="26" s="1"/>
  <c r="Q27" i="26"/>
  <c r="R27" i="26" s="1"/>
  <c r="Q28" i="26"/>
  <c r="Q29" i="26"/>
  <c r="Q30" i="26"/>
  <c r="R30" i="26" s="1"/>
  <c r="Q31" i="26"/>
  <c r="R31" i="26" s="1"/>
  <c r="Q32" i="26"/>
  <c r="Q33" i="26"/>
  <c r="Q34" i="26"/>
  <c r="R34" i="26" s="1"/>
  <c r="Q35" i="26"/>
  <c r="R35" i="26" s="1"/>
  <c r="Q36" i="26"/>
  <c r="Q37" i="26"/>
  <c r="Q38" i="26"/>
  <c r="R38" i="26" s="1"/>
  <c r="Q39" i="26"/>
  <c r="R39" i="26" s="1"/>
  <c r="Q40" i="26"/>
  <c r="Q41" i="26"/>
  <c r="Q42" i="26"/>
  <c r="R42" i="26" s="1"/>
  <c r="Q43" i="26"/>
  <c r="R43" i="26" s="1"/>
  <c r="Q44" i="26"/>
  <c r="Q45" i="26"/>
  <c r="Q46" i="26"/>
  <c r="R46" i="26" s="1"/>
  <c r="Q47" i="26"/>
  <c r="R47" i="26" s="1"/>
  <c r="Q48" i="26"/>
  <c r="Q49" i="26"/>
  <c r="Q50" i="26"/>
  <c r="R50" i="26" s="1"/>
  <c r="Q51" i="26"/>
  <c r="R51" i="26" s="1"/>
  <c r="Q52" i="26"/>
  <c r="Q53" i="26"/>
  <c r="Q54" i="26"/>
  <c r="R54" i="26" s="1"/>
  <c r="Q55" i="26"/>
  <c r="R55" i="26" s="1"/>
  <c r="Q56" i="26"/>
  <c r="Q57" i="26"/>
  <c r="Q58" i="26"/>
  <c r="R58" i="26" s="1"/>
  <c r="Q59" i="26"/>
  <c r="R59" i="26" s="1"/>
  <c r="Q60" i="26"/>
  <c r="Q61" i="26"/>
  <c r="Q62" i="26"/>
  <c r="R62" i="26" s="1"/>
  <c r="Q63" i="26"/>
  <c r="R63" i="26" s="1"/>
  <c r="Q64" i="26"/>
  <c r="Q65" i="26"/>
  <c r="Q66" i="26"/>
  <c r="R66" i="26" s="1"/>
  <c r="Q67" i="26"/>
  <c r="R67" i="26" s="1"/>
  <c r="Q68" i="26"/>
  <c r="Q69" i="26"/>
  <c r="Q70" i="26"/>
  <c r="R70" i="26" s="1"/>
  <c r="Q71" i="26"/>
  <c r="R71" i="26" s="1"/>
  <c r="Q72" i="26"/>
  <c r="Q73" i="26"/>
  <c r="Q3" i="26"/>
  <c r="R3" i="26" s="1"/>
  <c r="R5" i="26"/>
  <c r="R8" i="26"/>
  <c r="R9" i="26"/>
  <c r="R12" i="26"/>
  <c r="R13" i="26"/>
  <c r="R16" i="26"/>
  <c r="R17" i="26"/>
  <c r="R20" i="26"/>
  <c r="R24" i="26"/>
  <c r="R25" i="26"/>
  <c r="R28" i="26"/>
  <c r="R29" i="26"/>
  <c r="R32" i="26"/>
  <c r="R33" i="26"/>
  <c r="R36" i="26"/>
  <c r="R37" i="26"/>
  <c r="R40" i="26"/>
  <c r="R41" i="26"/>
  <c r="R44" i="26"/>
  <c r="R45" i="26"/>
  <c r="R48" i="26"/>
  <c r="R49" i="26"/>
  <c r="R52" i="26"/>
  <c r="R53" i="26"/>
  <c r="R56" i="26"/>
  <c r="R57" i="26"/>
  <c r="R60" i="26"/>
  <c r="R61" i="26"/>
  <c r="R64" i="26"/>
  <c r="R65" i="26"/>
  <c r="R68" i="26"/>
  <c r="R69" i="26"/>
  <c r="R72" i="26"/>
  <c r="R73" i="26"/>
  <c r="CL74" i="25"/>
  <c r="CM74" i="25"/>
  <c r="CP4" i="25"/>
  <c r="CY4" i="25" s="1"/>
  <c r="CP5" i="25"/>
  <c r="CY5" i="25" s="1"/>
  <c r="CP6" i="25"/>
  <c r="CY6" i="25" s="1"/>
  <c r="CP7" i="25"/>
  <c r="CY7" i="25" s="1"/>
  <c r="CP8" i="25"/>
  <c r="CY8" i="25" s="1"/>
  <c r="CP9" i="25"/>
  <c r="CY9" i="25" s="1"/>
  <c r="CP10" i="25"/>
  <c r="CY10" i="25" s="1"/>
  <c r="CP11" i="25"/>
  <c r="CY11" i="25" s="1"/>
  <c r="CP12" i="25"/>
  <c r="CY12" i="25" s="1"/>
  <c r="CP13" i="25"/>
  <c r="CY13" i="25" s="1"/>
  <c r="CP14" i="25"/>
  <c r="CY14" i="25" s="1"/>
  <c r="CP15" i="25"/>
  <c r="CY15" i="25" s="1"/>
  <c r="CP16" i="25"/>
  <c r="CY16" i="25" s="1"/>
  <c r="CP17" i="25"/>
  <c r="CY17" i="25" s="1"/>
  <c r="CP18" i="25"/>
  <c r="CY18" i="25" s="1"/>
  <c r="CP19" i="25"/>
  <c r="CY19" i="25" s="1"/>
  <c r="CP20" i="25"/>
  <c r="CY20" i="25" s="1"/>
  <c r="CP21" i="25"/>
  <c r="CY21" i="25" s="1"/>
  <c r="CP22" i="25"/>
  <c r="CY22" i="25" s="1"/>
  <c r="CP23" i="25"/>
  <c r="CY23" i="25" s="1"/>
  <c r="CP24" i="25"/>
  <c r="CY24" i="25" s="1"/>
  <c r="CP25" i="25"/>
  <c r="CP26" i="25"/>
  <c r="CY26" i="25" s="1"/>
  <c r="CP27" i="25"/>
  <c r="CY27" i="25" s="1"/>
  <c r="CP28" i="25"/>
  <c r="CY28" i="25" s="1"/>
  <c r="CP29" i="25"/>
  <c r="CY29" i="25" s="1"/>
  <c r="CP30" i="25"/>
  <c r="CY30" i="25" s="1"/>
  <c r="CP31" i="25"/>
  <c r="CY31" i="25" s="1"/>
  <c r="CP32" i="25"/>
  <c r="CY32" i="25" s="1"/>
  <c r="CP33" i="25"/>
  <c r="CY33" i="25" s="1"/>
  <c r="CP34" i="25"/>
  <c r="CY34" i="25" s="1"/>
  <c r="CP35" i="25"/>
  <c r="CY35" i="25" s="1"/>
  <c r="CP36" i="25"/>
  <c r="CY36" i="25" s="1"/>
  <c r="CP37" i="25"/>
  <c r="CY37" i="25" s="1"/>
  <c r="CP38" i="25"/>
  <c r="CY38" i="25" s="1"/>
  <c r="CP39" i="25"/>
  <c r="CY39" i="25" s="1"/>
  <c r="CP40" i="25"/>
  <c r="CY40" i="25" s="1"/>
  <c r="CP41" i="25"/>
  <c r="CY41" i="25" s="1"/>
  <c r="CP42" i="25"/>
  <c r="CP43" i="25"/>
  <c r="CY43" i="25" s="1"/>
  <c r="CP44" i="25"/>
  <c r="CY44" i="25" s="1"/>
  <c r="CP45" i="25"/>
  <c r="CY45" i="25" s="1"/>
  <c r="CP46" i="25"/>
  <c r="CY46" i="25" s="1"/>
  <c r="CP47" i="25"/>
  <c r="CY47" i="25" s="1"/>
  <c r="CP48" i="25"/>
  <c r="CY48" i="25" s="1"/>
  <c r="CP49" i="25"/>
  <c r="CY49" i="25" s="1"/>
  <c r="CP50" i="25"/>
  <c r="CY50" i="25" s="1"/>
  <c r="CP51" i="25"/>
  <c r="CY51" i="25" s="1"/>
  <c r="CP52" i="25"/>
  <c r="CY52" i="25" s="1"/>
  <c r="CP53" i="25"/>
  <c r="CY53" i="25" s="1"/>
  <c r="CP54" i="25"/>
  <c r="CY54" i="25" s="1"/>
  <c r="CP55" i="25"/>
  <c r="CP56" i="25"/>
  <c r="CP57" i="25"/>
  <c r="CY57" i="25" s="1"/>
  <c r="CP58" i="25"/>
  <c r="CY58" i="25" s="1"/>
  <c r="CP59" i="25"/>
  <c r="CY59" i="25" s="1"/>
  <c r="CP60" i="25"/>
  <c r="CY60" i="25" s="1"/>
  <c r="CP61" i="25"/>
  <c r="CY61" i="25" s="1"/>
  <c r="CP62" i="25"/>
  <c r="CY62" i="25" s="1"/>
  <c r="CP63" i="25"/>
  <c r="CY63" i="25" s="1"/>
  <c r="CP64" i="25"/>
  <c r="CY64" i="25" s="1"/>
  <c r="CP65" i="25"/>
  <c r="CY65" i="25" s="1"/>
  <c r="CP66" i="25"/>
  <c r="CY66" i="25" s="1"/>
  <c r="CP67" i="25"/>
  <c r="CY67" i="25" s="1"/>
  <c r="CP68" i="25"/>
  <c r="CY68" i="25" s="1"/>
  <c r="CP69" i="25"/>
  <c r="CY69" i="25" s="1"/>
  <c r="CP70" i="25"/>
  <c r="CP71" i="25"/>
  <c r="CY71" i="25" s="1"/>
  <c r="CP72" i="25"/>
  <c r="CY72" i="25" s="1"/>
  <c r="CP73" i="25"/>
  <c r="CP3" i="25"/>
  <c r="CY3" i="25" s="1"/>
  <c r="I4" i="26"/>
  <c r="I5" i="26"/>
  <c r="I6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I43" i="26"/>
  <c r="I44" i="26"/>
  <c r="I45" i="26"/>
  <c r="I46" i="26"/>
  <c r="I47" i="26"/>
  <c r="I48" i="26"/>
  <c r="I49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I64" i="26"/>
  <c r="I65" i="26"/>
  <c r="I66" i="26"/>
  <c r="I67" i="26"/>
  <c r="I68" i="26"/>
  <c r="I69" i="26"/>
  <c r="I70" i="26"/>
  <c r="I71" i="26"/>
  <c r="I72" i="26"/>
  <c r="I73" i="26"/>
  <c r="I3" i="26"/>
  <c r="E74" i="26"/>
  <c r="F74" i="26"/>
  <c r="I74" i="26" s="1"/>
  <c r="QT4" i="19"/>
  <c r="QT5" i="19"/>
  <c r="QT6" i="19"/>
  <c r="QT7" i="19"/>
  <c r="QT8" i="19"/>
  <c r="QT9" i="19"/>
  <c r="QT10" i="19"/>
  <c r="QT11" i="19"/>
  <c r="QT12" i="19"/>
  <c r="QT13" i="19"/>
  <c r="QT14" i="19"/>
  <c r="QT15" i="19"/>
  <c r="QT16" i="19"/>
  <c r="QT17" i="19"/>
  <c r="QT18" i="19"/>
  <c r="QT19" i="19"/>
  <c r="QT20" i="19"/>
  <c r="QT21" i="19"/>
  <c r="QT22" i="19"/>
  <c r="QT23" i="19"/>
  <c r="QT24" i="19"/>
  <c r="QT25" i="19"/>
  <c r="QT26" i="19"/>
  <c r="QT27" i="19"/>
  <c r="QT28" i="19"/>
  <c r="QT29" i="19"/>
  <c r="QT30" i="19"/>
  <c r="QT31" i="19"/>
  <c r="QT32" i="19"/>
  <c r="QT33" i="19"/>
  <c r="QT34" i="19"/>
  <c r="QT35" i="19"/>
  <c r="QT36" i="19"/>
  <c r="QT37" i="19"/>
  <c r="QT38" i="19"/>
  <c r="QT39" i="19"/>
  <c r="QT40" i="19"/>
  <c r="QT41" i="19"/>
  <c r="QT42" i="19"/>
  <c r="QT43" i="19"/>
  <c r="QT44" i="19"/>
  <c r="QT45" i="19"/>
  <c r="QT46" i="19"/>
  <c r="QT47" i="19"/>
  <c r="QT48" i="19"/>
  <c r="QT49" i="19"/>
  <c r="QT50" i="19"/>
  <c r="QT51" i="19"/>
  <c r="QT52" i="19"/>
  <c r="QT53" i="19"/>
  <c r="QT54" i="19"/>
  <c r="QT55" i="19"/>
  <c r="QT56" i="19"/>
  <c r="QT57" i="19"/>
  <c r="QT58" i="19"/>
  <c r="QT59" i="19"/>
  <c r="QT60" i="19"/>
  <c r="QT61" i="19"/>
  <c r="QT62" i="19"/>
  <c r="QT63" i="19"/>
  <c r="QT64" i="19"/>
  <c r="QT65" i="19"/>
  <c r="QT66" i="19"/>
  <c r="QT67" i="19"/>
  <c r="QT68" i="19"/>
  <c r="QT69" i="19"/>
  <c r="QT70" i="19"/>
  <c r="QT71" i="19"/>
  <c r="QT72" i="19"/>
  <c r="QT73" i="19"/>
  <c r="QT3" i="19"/>
  <c r="QO74" i="19"/>
  <c r="QG74" i="19"/>
  <c r="CY55" i="25" l="1"/>
  <c r="CY70" i="25"/>
  <c r="CY42" i="25"/>
  <c r="CY73" i="25"/>
  <c r="CY25" i="25"/>
  <c r="CY56" i="25"/>
  <c r="Q74" i="26"/>
  <c r="CP74" i="25"/>
  <c r="CI43" i="25"/>
  <c r="CI8" i="25" l="1"/>
  <c r="CI9" i="25"/>
  <c r="CI11" i="25"/>
  <c r="CI12" i="25"/>
  <c r="CI14" i="25"/>
  <c r="CI17" i="25"/>
  <c r="CI21" i="25"/>
  <c r="CI22" i="25"/>
  <c r="CI30" i="25"/>
  <c r="CI42" i="25"/>
  <c r="CI55" i="25"/>
  <c r="CI4" i="25"/>
  <c r="BX74" i="25" l="1"/>
  <c r="BY74" i="25"/>
  <c r="CB4" i="25"/>
  <c r="CQ4" i="25" s="1"/>
  <c r="CB5" i="25"/>
  <c r="CQ5" i="25" s="1"/>
  <c r="CB6" i="25"/>
  <c r="CQ6" i="25" s="1"/>
  <c r="CB7" i="25"/>
  <c r="CQ7" i="25" s="1"/>
  <c r="CB8" i="25"/>
  <c r="CQ8" i="25" s="1"/>
  <c r="CB9" i="25"/>
  <c r="CQ9" i="25" s="1"/>
  <c r="CB10" i="25"/>
  <c r="CQ10" i="25" s="1"/>
  <c r="CB11" i="25"/>
  <c r="CQ11" i="25" s="1"/>
  <c r="CB12" i="25"/>
  <c r="CQ12" i="25" s="1"/>
  <c r="CB13" i="25"/>
  <c r="CQ13" i="25" s="1"/>
  <c r="CB14" i="25"/>
  <c r="CQ14" i="25" s="1"/>
  <c r="CB15" i="25"/>
  <c r="CQ15" i="25" s="1"/>
  <c r="CB16" i="25"/>
  <c r="CQ16" i="25" s="1"/>
  <c r="CB17" i="25"/>
  <c r="CQ17" i="25" s="1"/>
  <c r="CB18" i="25"/>
  <c r="CQ18" i="25" s="1"/>
  <c r="CB19" i="25"/>
  <c r="CQ19" i="25" s="1"/>
  <c r="CB20" i="25"/>
  <c r="CQ20" i="25" s="1"/>
  <c r="CB21" i="25"/>
  <c r="CQ21" i="25" s="1"/>
  <c r="CB22" i="25"/>
  <c r="CQ22" i="25" s="1"/>
  <c r="CB23" i="25"/>
  <c r="CQ23" i="25" s="1"/>
  <c r="CB24" i="25"/>
  <c r="CQ24" i="25" s="1"/>
  <c r="CB25" i="25"/>
  <c r="CQ25" i="25" s="1"/>
  <c r="CB26" i="25"/>
  <c r="CQ26" i="25" s="1"/>
  <c r="CB27" i="25"/>
  <c r="CQ27" i="25" s="1"/>
  <c r="CB28" i="25"/>
  <c r="CQ28" i="25" s="1"/>
  <c r="CB29" i="25"/>
  <c r="CQ29" i="25" s="1"/>
  <c r="CB30" i="25"/>
  <c r="CQ30" i="25" s="1"/>
  <c r="CB31" i="25"/>
  <c r="CQ31" i="25" s="1"/>
  <c r="CB32" i="25"/>
  <c r="CQ32" i="25" s="1"/>
  <c r="CB33" i="25"/>
  <c r="CQ33" i="25" s="1"/>
  <c r="CB34" i="25"/>
  <c r="CQ34" i="25" s="1"/>
  <c r="CB35" i="25"/>
  <c r="CQ35" i="25" s="1"/>
  <c r="CB36" i="25"/>
  <c r="CQ36" i="25" s="1"/>
  <c r="CB37" i="25"/>
  <c r="CQ37" i="25" s="1"/>
  <c r="CB38" i="25"/>
  <c r="CQ38" i="25" s="1"/>
  <c r="CB39" i="25"/>
  <c r="CQ39" i="25" s="1"/>
  <c r="CB40" i="25"/>
  <c r="CQ40" i="25" s="1"/>
  <c r="CB41" i="25"/>
  <c r="CQ41" i="25" s="1"/>
  <c r="CB42" i="25"/>
  <c r="CQ42" i="25" s="1"/>
  <c r="CB43" i="25"/>
  <c r="CQ43" i="25" s="1"/>
  <c r="CB44" i="25"/>
  <c r="CQ44" i="25" s="1"/>
  <c r="CB45" i="25"/>
  <c r="CQ45" i="25" s="1"/>
  <c r="CB46" i="25"/>
  <c r="CQ46" i="25" s="1"/>
  <c r="CB47" i="25"/>
  <c r="CQ47" i="25" s="1"/>
  <c r="CB48" i="25"/>
  <c r="CQ48" i="25" s="1"/>
  <c r="CB49" i="25"/>
  <c r="CQ49" i="25" s="1"/>
  <c r="CB50" i="25"/>
  <c r="CQ50" i="25" s="1"/>
  <c r="CB51" i="25"/>
  <c r="CQ51" i="25" s="1"/>
  <c r="CB52" i="25"/>
  <c r="CQ52" i="25" s="1"/>
  <c r="CB53" i="25"/>
  <c r="CQ53" i="25" s="1"/>
  <c r="CB54" i="25"/>
  <c r="CQ54" i="25" s="1"/>
  <c r="CB55" i="25"/>
  <c r="CQ55" i="25" s="1"/>
  <c r="CB56" i="25"/>
  <c r="CQ56" i="25" s="1"/>
  <c r="CB57" i="25"/>
  <c r="CQ57" i="25" s="1"/>
  <c r="CB58" i="25"/>
  <c r="CQ58" i="25" s="1"/>
  <c r="CB59" i="25"/>
  <c r="CQ59" i="25" s="1"/>
  <c r="CB60" i="25"/>
  <c r="CQ60" i="25" s="1"/>
  <c r="CB61" i="25"/>
  <c r="CQ61" i="25" s="1"/>
  <c r="CB62" i="25"/>
  <c r="CQ62" i="25" s="1"/>
  <c r="CB63" i="25"/>
  <c r="CQ63" i="25" s="1"/>
  <c r="CB64" i="25"/>
  <c r="CQ64" i="25" s="1"/>
  <c r="CB65" i="25"/>
  <c r="CQ65" i="25" s="1"/>
  <c r="CB66" i="25"/>
  <c r="CQ66" i="25" s="1"/>
  <c r="CB67" i="25"/>
  <c r="CQ67" i="25" s="1"/>
  <c r="CB68" i="25"/>
  <c r="CQ68" i="25" s="1"/>
  <c r="CB69" i="25"/>
  <c r="CQ69" i="25" s="1"/>
  <c r="CB70" i="25"/>
  <c r="CQ70" i="25" s="1"/>
  <c r="CB71" i="25"/>
  <c r="CQ71" i="25" s="1"/>
  <c r="CB72" i="25"/>
  <c r="CQ72" i="25" s="1"/>
  <c r="CB73" i="25"/>
  <c r="CQ73" i="25" s="1"/>
  <c r="CB3" i="25"/>
  <c r="CQ3" i="25" s="1"/>
  <c r="CB74" i="25" l="1"/>
  <c r="QV74" i="19"/>
  <c r="QW74" i="19"/>
  <c r="QZ4" i="19"/>
  <c r="QZ5" i="19"/>
  <c r="RI5" i="19" s="1"/>
  <c r="QZ6" i="19"/>
  <c r="RI6" i="19" s="1"/>
  <c r="QZ7" i="19"/>
  <c r="RI7" i="19" s="1"/>
  <c r="QZ8" i="19"/>
  <c r="RI8" i="19" s="1"/>
  <c r="QZ9" i="19"/>
  <c r="RI9" i="19" s="1"/>
  <c r="QZ10" i="19"/>
  <c r="RI10" i="19" s="1"/>
  <c r="QZ11" i="19"/>
  <c r="QZ12" i="19"/>
  <c r="RI12" i="19" s="1"/>
  <c r="QZ13" i="19"/>
  <c r="RI13" i="19" s="1"/>
  <c r="QZ14" i="19"/>
  <c r="QZ15" i="19"/>
  <c r="RI15" i="19" s="1"/>
  <c r="QZ16" i="19"/>
  <c r="RI16" i="19" s="1"/>
  <c r="QZ17" i="19"/>
  <c r="RI17" i="19" s="1"/>
  <c r="QZ18" i="19"/>
  <c r="RI18" i="19" s="1"/>
  <c r="QZ19" i="19"/>
  <c r="RI19" i="19" s="1"/>
  <c r="QZ20" i="19"/>
  <c r="RI20" i="19" s="1"/>
  <c r="QZ21" i="19"/>
  <c r="RI21" i="19" s="1"/>
  <c r="QZ22" i="19"/>
  <c r="RI22" i="19" s="1"/>
  <c r="QZ23" i="19"/>
  <c r="RI23" i="19" s="1"/>
  <c r="QZ24" i="19"/>
  <c r="RI24" i="19" s="1"/>
  <c r="QZ25" i="19"/>
  <c r="RI25" i="19" s="1"/>
  <c r="QZ26" i="19"/>
  <c r="RI26" i="19" s="1"/>
  <c r="QZ27" i="19"/>
  <c r="RI27" i="19" s="1"/>
  <c r="QZ28" i="19"/>
  <c r="RI28" i="19" s="1"/>
  <c r="QZ29" i="19"/>
  <c r="RI29" i="19" s="1"/>
  <c r="QZ30" i="19"/>
  <c r="RI30" i="19" s="1"/>
  <c r="QZ31" i="19"/>
  <c r="RI31" i="19" s="1"/>
  <c r="QZ32" i="19"/>
  <c r="RI32" i="19" s="1"/>
  <c r="QZ33" i="19"/>
  <c r="RI33" i="19" s="1"/>
  <c r="QZ34" i="19"/>
  <c r="RI34" i="19" s="1"/>
  <c r="QZ35" i="19"/>
  <c r="RI35" i="19" s="1"/>
  <c r="QZ36" i="19"/>
  <c r="RI36" i="19" s="1"/>
  <c r="QZ37" i="19"/>
  <c r="RI37" i="19" s="1"/>
  <c r="QZ38" i="19"/>
  <c r="RI38" i="19" s="1"/>
  <c r="QZ39" i="19"/>
  <c r="RI39" i="19" s="1"/>
  <c r="QZ40" i="19"/>
  <c r="RI40" i="19" s="1"/>
  <c r="QZ41" i="19"/>
  <c r="RI41" i="19" s="1"/>
  <c r="QZ42" i="19"/>
  <c r="RI42" i="19" s="1"/>
  <c r="QZ43" i="19"/>
  <c r="RI43" i="19" s="1"/>
  <c r="QZ44" i="19"/>
  <c r="RI44" i="19" s="1"/>
  <c r="QZ45" i="19"/>
  <c r="RI45" i="19" s="1"/>
  <c r="QZ46" i="19"/>
  <c r="RI46" i="19" s="1"/>
  <c r="QZ47" i="19"/>
  <c r="RI47" i="19" s="1"/>
  <c r="QZ48" i="19"/>
  <c r="RI48" i="19" s="1"/>
  <c r="QZ49" i="19"/>
  <c r="RI49" i="19" s="1"/>
  <c r="QZ50" i="19"/>
  <c r="RI50" i="19" s="1"/>
  <c r="QZ51" i="19"/>
  <c r="RI51" i="19" s="1"/>
  <c r="QZ52" i="19"/>
  <c r="RI52" i="19" s="1"/>
  <c r="QZ53" i="19"/>
  <c r="RI53" i="19" s="1"/>
  <c r="QZ54" i="19"/>
  <c r="RI54" i="19" s="1"/>
  <c r="QZ55" i="19"/>
  <c r="QZ56" i="19"/>
  <c r="RI56" i="19" s="1"/>
  <c r="QZ57" i="19"/>
  <c r="RI57" i="19" s="1"/>
  <c r="QZ58" i="19"/>
  <c r="RI58" i="19" s="1"/>
  <c r="QZ59" i="19"/>
  <c r="QZ60" i="19"/>
  <c r="RI60" i="19" s="1"/>
  <c r="QZ61" i="19"/>
  <c r="RI61" i="19" s="1"/>
  <c r="QZ62" i="19"/>
  <c r="RI62" i="19" s="1"/>
  <c r="QZ63" i="19"/>
  <c r="RI63" i="19" s="1"/>
  <c r="QZ64" i="19"/>
  <c r="RI64" i="19" s="1"/>
  <c r="QZ65" i="19"/>
  <c r="RI65" i="19" s="1"/>
  <c r="QZ66" i="19"/>
  <c r="RI66" i="19" s="1"/>
  <c r="QZ67" i="19"/>
  <c r="RI67" i="19" s="1"/>
  <c r="QZ68" i="19"/>
  <c r="RI68" i="19" s="1"/>
  <c r="QZ69" i="19"/>
  <c r="RI69" i="19" s="1"/>
  <c r="QZ70" i="19"/>
  <c r="QZ71" i="19"/>
  <c r="RI71" i="19" s="1"/>
  <c r="QZ72" i="19"/>
  <c r="RI72" i="19" s="1"/>
  <c r="QZ73" i="19"/>
  <c r="RI73" i="19" s="1"/>
  <c r="QZ3" i="19"/>
  <c r="QZ74" i="19" l="1"/>
  <c r="RI59" i="19"/>
  <c r="RI55" i="19"/>
  <c r="RI11" i="19"/>
  <c r="RI3" i="19"/>
  <c r="RI70" i="19"/>
  <c r="RI14" i="19"/>
  <c r="RI4" i="19"/>
  <c r="BM87" i="25"/>
  <c r="BN87" i="25"/>
  <c r="QG100" i="19"/>
  <c r="QH100" i="19"/>
  <c r="QQ4" i="19" l="1"/>
  <c r="RA4" i="19" s="1"/>
  <c r="QQ5" i="19"/>
  <c r="RA5" i="19" s="1"/>
  <c r="QQ6" i="19"/>
  <c r="RA6" i="19" s="1"/>
  <c r="QQ7" i="19"/>
  <c r="RA7" i="19" s="1"/>
  <c r="QQ8" i="19"/>
  <c r="RA8" i="19" s="1"/>
  <c r="QQ9" i="19"/>
  <c r="RA9" i="19" s="1"/>
  <c r="QQ10" i="19"/>
  <c r="RA10" i="19" s="1"/>
  <c r="QQ11" i="19"/>
  <c r="RA11" i="19" s="1"/>
  <c r="QQ12" i="19"/>
  <c r="RA12" i="19" s="1"/>
  <c r="QQ13" i="19"/>
  <c r="RA13" i="19" s="1"/>
  <c r="QQ14" i="19"/>
  <c r="RA14" i="19" s="1"/>
  <c r="QQ15" i="19"/>
  <c r="RA15" i="19" s="1"/>
  <c r="QQ16" i="19"/>
  <c r="RA16" i="19" s="1"/>
  <c r="QQ17" i="19"/>
  <c r="RA17" i="19" s="1"/>
  <c r="QQ18" i="19"/>
  <c r="RA18" i="19" s="1"/>
  <c r="QQ19" i="19"/>
  <c r="RA19" i="19" s="1"/>
  <c r="QQ20" i="19"/>
  <c r="RA20" i="19" s="1"/>
  <c r="QQ21" i="19"/>
  <c r="RA21" i="19" s="1"/>
  <c r="QQ22" i="19"/>
  <c r="RA22" i="19" s="1"/>
  <c r="QQ23" i="19"/>
  <c r="RA23" i="19" s="1"/>
  <c r="QQ24" i="19"/>
  <c r="RA24" i="19" s="1"/>
  <c r="QQ25" i="19"/>
  <c r="RA25" i="19" s="1"/>
  <c r="QQ26" i="19"/>
  <c r="RA26" i="19" s="1"/>
  <c r="QQ27" i="19"/>
  <c r="RA27" i="19" s="1"/>
  <c r="QQ28" i="19"/>
  <c r="RA28" i="19" s="1"/>
  <c r="QQ29" i="19"/>
  <c r="RA29" i="19" s="1"/>
  <c r="QQ30" i="19"/>
  <c r="RA30" i="19" s="1"/>
  <c r="QQ31" i="19"/>
  <c r="RA31" i="19" s="1"/>
  <c r="QQ32" i="19"/>
  <c r="RA32" i="19" s="1"/>
  <c r="QQ33" i="19"/>
  <c r="RA33" i="19" s="1"/>
  <c r="QQ34" i="19"/>
  <c r="RA34" i="19" s="1"/>
  <c r="QQ35" i="19"/>
  <c r="RA35" i="19" s="1"/>
  <c r="QQ36" i="19"/>
  <c r="RA36" i="19" s="1"/>
  <c r="QQ37" i="19"/>
  <c r="RA37" i="19" s="1"/>
  <c r="QQ38" i="19"/>
  <c r="RA38" i="19" s="1"/>
  <c r="QQ39" i="19"/>
  <c r="RA39" i="19" s="1"/>
  <c r="QQ40" i="19"/>
  <c r="RA40" i="19" s="1"/>
  <c r="QQ41" i="19"/>
  <c r="RA41" i="19" s="1"/>
  <c r="QQ42" i="19"/>
  <c r="RA42" i="19" s="1"/>
  <c r="QQ43" i="19"/>
  <c r="RA43" i="19" s="1"/>
  <c r="QQ44" i="19"/>
  <c r="RA44" i="19" s="1"/>
  <c r="QQ45" i="19"/>
  <c r="RA45" i="19" s="1"/>
  <c r="QQ46" i="19"/>
  <c r="RA46" i="19" s="1"/>
  <c r="QQ47" i="19"/>
  <c r="RA47" i="19" s="1"/>
  <c r="QQ48" i="19"/>
  <c r="RA48" i="19" s="1"/>
  <c r="QQ49" i="19"/>
  <c r="RA49" i="19" s="1"/>
  <c r="QQ50" i="19"/>
  <c r="RA50" i="19" s="1"/>
  <c r="QQ51" i="19"/>
  <c r="RA51" i="19" s="1"/>
  <c r="QQ52" i="19"/>
  <c r="RA52" i="19" s="1"/>
  <c r="QQ53" i="19"/>
  <c r="RA53" i="19" s="1"/>
  <c r="QQ54" i="19"/>
  <c r="QQ55" i="19"/>
  <c r="RA55" i="19" s="1"/>
  <c r="QQ56" i="19"/>
  <c r="RA56" i="19" s="1"/>
  <c r="QQ57" i="19"/>
  <c r="RA57" i="19" s="1"/>
  <c r="QQ58" i="19"/>
  <c r="RA58" i="19" s="1"/>
  <c r="QQ59" i="19"/>
  <c r="RA59" i="19" s="1"/>
  <c r="QQ60" i="19"/>
  <c r="RA60" i="19" s="1"/>
  <c r="QQ61" i="19"/>
  <c r="RA61" i="19" s="1"/>
  <c r="QQ62" i="19"/>
  <c r="RA62" i="19" s="1"/>
  <c r="QQ63" i="19"/>
  <c r="RA63" i="19" s="1"/>
  <c r="QQ64" i="19"/>
  <c r="RA64" i="19" s="1"/>
  <c r="QQ65" i="19"/>
  <c r="RA65" i="19" s="1"/>
  <c r="QQ66" i="19"/>
  <c r="RA66" i="19" s="1"/>
  <c r="QQ67" i="19"/>
  <c r="RA67" i="19" s="1"/>
  <c r="QQ68" i="19"/>
  <c r="RA68" i="19" s="1"/>
  <c r="QQ69" i="19"/>
  <c r="RA69" i="19" s="1"/>
  <c r="QQ70" i="19"/>
  <c r="RA70" i="19" s="1"/>
  <c r="QQ71" i="19"/>
  <c r="RA71" i="19" s="1"/>
  <c r="QQ72" i="19"/>
  <c r="RA72" i="19" s="1"/>
  <c r="QQ73" i="19"/>
  <c r="RA73" i="19" s="1"/>
  <c r="QQ3" i="19"/>
  <c r="RA3" i="19" s="1"/>
  <c r="RA54" i="19" l="1"/>
  <c r="HA74" i="23"/>
  <c r="HB74" i="23"/>
  <c r="HE4" i="23"/>
  <c r="HN4" i="23" s="1"/>
  <c r="HE5" i="23"/>
  <c r="HN5" i="23" s="1"/>
  <c r="HE6" i="23"/>
  <c r="HN6" i="23" s="1"/>
  <c r="HE7" i="23"/>
  <c r="HN7" i="23" s="1"/>
  <c r="HE8" i="23"/>
  <c r="HE9" i="23"/>
  <c r="HE10" i="23"/>
  <c r="HN10" i="23" s="1"/>
  <c r="HE11" i="23"/>
  <c r="HN11" i="23" s="1"/>
  <c r="HE12" i="23"/>
  <c r="HE13" i="23"/>
  <c r="HN13" i="23" s="1"/>
  <c r="HE14" i="23"/>
  <c r="HN14" i="23" s="1"/>
  <c r="HE15" i="23"/>
  <c r="HN15" i="23" s="1"/>
  <c r="HE16" i="23"/>
  <c r="HN16" i="23" s="1"/>
  <c r="HE17" i="23"/>
  <c r="HN17" i="23" s="1"/>
  <c r="HE18" i="23"/>
  <c r="HN18" i="23" s="1"/>
  <c r="HE19" i="23"/>
  <c r="HN19" i="23" s="1"/>
  <c r="HE20" i="23"/>
  <c r="HN20" i="23" s="1"/>
  <c r="HE21" i="23"/>
  <c r="HN21" i="23" s="1"/>
  <c r="HE22" i="23"/>
  <c r="HN22" i="23" s="1"/>
  <c r="HE23" i="23"/>
  <c r="HN23" i="23" s="1"/>
  <c r="HE24" i="23"/>
  <c r="HN24" i="23" s="1"/>
  <c r="HE25" i="23"/>
  <c r="HN25" i="23" s="1"/>
  <c r="HE26" i="23"/>
  <c r="HN26" i="23" s="1"/>
  <c r="HE27" i="23"/>
  <c r="HN27" i="23" s="1"/>
  <c r="HE28" i="23"/>
  <c r="HN28" i="23" s="1"/>
  <c r="HE29" i="23"/>
  <c r="HN29" i="23" s="1"/>
  <c r="HE30" i="23"/>
  <c r="HN30" i="23" s="1"/>
  <c r="HE31" i="23"/>
  <c r="HN31" i="23" s="1"/>
  <c r="HE32" i="23"/>
  <c r="HN32" i="23" s="1"/>
  <c r="HE33" i="23"/>
  <c r="HN33" i="23" s="1"/>
  <c r="HE34" i="23"/>
  <c r="HN34" i="23" s="1"/>
  <c r="HE35" i="23"/>
  <c r="HN35" i="23" s="1"/>
  <c r="HE36" i="23"/>
  <c r="HN36" i="23" s="1"/>
  <c r="HE37" i="23"/>
  <c r="HN37" i="23" s="1"/>
  <c r="HE38" i="23"/>
  <c r="HN38" i="23" s="1"/>
  <c r="HE39" i="23"/>
  <c r="HN39" i="23" s="1"/>
  <c r="HE40" i="23"/>
  <c r="HN40" i="23" s="1"/>
  <c r="HE41" i="23"/>
  <c r="HN41" i="23" s="1"/>
  <c r="HE42" i="23"/>
  <c r="HN42" i="23" s="1"/>
  <c r="HE43" i="23"/>
  <c r="HN43" i="23" s="1"/>
  <c r="HE44" i="23"/>
  <c r="HN44" i="23" s="1"/>
  <c r="HE45" i="23"/>
  <c r="HN45" i="23" s="1"/>
  <c r="HE46" i="23"/>
  <c r="HN46" i="23" s="1"/>
  <c r="HE47" i="23"/>
  <c r="HN47" i="23" s="1"/>
  <c r="HE48" i="23"/>
  <c r="HN48" i="23" s="1"/>
  <c r="HE49" i="23"/>
  <c r="HN49" i="23" s="1"/>
  <c r="HE50" i="23"/>
  <c r="HN50" i="23" s="1"/>
  <c r="HE51" i="23"/>
  <c r="HN51" i="23" s="1"/>
  <c r="HE52" i="23"/>
  <c r="HN52" i="23" s="1"/>
  <c r="HE53" i="23"/>
  <c r="HN53" i="23" s="1"/>
  <c r="HE54" i="23"/>
  <c r="HN54" i="23" s="1"/>
  <c r="HE55" i="23"/>
  <c r="HN55" i="23" s="1"/>
  <c r="HE56" i="23"/>
  <c r="HN56" i="23" s="1"/>
  <c r="HE57" i="23"/>
  <c r="HN57" i="23" s="1"/>
  <c r="HE58" i="23"/>
  <c r="HN58" i="23" s="1"/>
  <c r="HE59" i="23"/>
  <c r="HN59" i="23" s="1"/>
  <c r="HE60" i="23"/>
  <c r="HN60" i="23" s="1"/>
  <c r="HE61" i="23"/>
  <c r="HN61" i="23" s="1"/>
  <c r="HE62" i="23"/>
  <c r="HN62" i="23" s="1"/>
  <c r="HE63" i="23"/>
  <c r="HN63" i="23" s="1"/>
  <c r="HE64" i="23"/>
  <c r="HN64" i="23" s="1"/>
  <c r="HE65" i="23"/>
  <c r="HN65" i="23" s="1"/>
  <c r="HE66" i="23"/>
  <c r="HN66" i="23" s="1"/>
  <c r="HE67" i="23"/>
  <c r="HN67" i="23" s="1"/>
  <c r="HE68" i="23"/>
  <c r="HN68" i="23" s="1"/>
  <c r="HE69" i="23"/>
  <c r="HN69" i="23" s="1"/>
  <c r="HE70" i="23"/>
  <c r="HN70" i="23" s="1"/>
  <c r="HE71" i="23"/>
  <c r="HN71" i="23" s="1"/>
  <c r="HE72" i="23"/>
  <c r="HN72" i="23" s="1"/>
  <c r="HE73" i="23"/>
  <c r="HN73" i="23" s="1"/>
  <c r="HE3" i="23"/>
  <c r="HN3" i="23" s="1"/>
  <c r="JS74" i="21"/>
  <c r="JT74" i="21"/>
  <c r="JW74" i="21" s="1"/>
  <c r="JW4" i="21"/>
  <c r="JW5" i="21"/>
  <c r="JW6" i="21"/>
  <c r="JW7" i="21"/>
  <c r="JW8" i="21"/>
  <c r="JW9" i="21"/>
  <c r="JW10" i="21"/>
  <c r="JW11" i="21"/>
  <c r="JX11" i="21" s="1"/>
  <c r="JW12" i="21"/>
  <c r="JW13" i="21"/>
  <c r="JW14" i="21"/>
  <c r="JW15" i="21"/>
  <c r="JW16" i="21"/>
  <c r="JW17" i="21"/>
  <c r="JW18" i="21"/>
  <c r="JW19" i="21"/>
  <c r="JW20" i="21"/>
  <c r="JW21" i="21"/>
  <c r="JW22" i="21"/>
  <c r="JX22" i="21" s="1"/>
  <c r="JW23" i="21"/>
  <c r="JW24" i="21"/>
  <c r="JW25" i="21"/>
  <c r="JW26" i="21"/>
  <c r="JW27" i="21"/>
  <c r="JW28" i="21"/>
  <c r="JW29" i="21"/>
  <c r="JW30" i="21"/>
  <c r="JW31" i="21"/>
  <c r="JX31" i="21" s="1"/>
  <c r="JW32" i="21"/>
  <c r="JW33" i="21"/>
  <c r="JW34" i="21"/>
  <c r="JW35" i="21"/>
  <c r="JW36" i="21"/>
  <c r="JW37" i="21"/>
  <c r="JW38" i="21"/>
  <c r="JW39" i="21"/>
  <c r="JW40" i="21"/>
  <c r="JW41" i="21"/>
  <c r="JW42" i="21"/>
  <c r="JW43" i="21"/>
  <c r="JW44" i="21"/>
  <c r="JW45" i="21"/>
  <c r="JW46" i="21"/>
  <c r="JW47" i="21"/>
  <c r="JW48" i="21"/>
  <c r="JW49" i="21"/>
  <c r="JW50" i="21"/>
  <c r="JW51" i="21"/>
  <c r="JW52" i="21"/>
  <c r="JW53" i="21"/>
  <c r="JW54" i="21"/>
  <c r="JW55" i="21"/>
  <c r="JW56" i="21"/>
  <c r="JW57" i="21"/>
  <c r="JW58" i="21"/>
  <c r="JW59" i="21"/>
  <c r="JW60" i="21"/>
  <c r="JW61" i="21"/>
  <c r="JW62" i="21"/>
  <c r="JW63" i="21"/>
  <c r="JW64" i="21"/>
  <c r="JW65" i="21"/>
  <c r="JW66" i="21"/>
  <c r="JW67" i="21"/>
  <c r="JW68" i="21"/>
  <c r="JW69" i="21"/>
  <c r="JW70" i="21"/>
  <c r="JW71" i="21"/>
  <c r="JW72" i="21"/>
  <c r="JW73" i="21"/>
  <c r="JW3" i="21"/>
  <c r="JX3" i="21" s="1"/>
  <c r="JX4" i="21"/>
  <c r="JX5" i="21"/>
  <c r="JX6" i="21"/>
  <c r="JX7" i="21"/>
  <c r="JX8" i="21"/>
  <c r="JX9" i="21"/>
  <c r="JX10" i="21"/>
  <c r="JX12" i="21"/>
  <c r="JX13" i="21"/>
  <c r="JX14" i="21"/>
  <c r="JX15" i="21"/>
  <c r="JX16" i="21"/>
  <c r="JX17" i="21"/>
  <c r="JX18" i="21"/>
  <c r="JX19" i="21"/>
  <c r="JX20" i="21"/>
  <c r="JX21" i="21"/>
  <c r="JX23" i="21"/>
  <c r="JX24" i="21"/>
  <c r="JX25" i="21"/>
  <c r="JX26" i="21"/>
  <c r="JX27" i="21"/>
  <c r="JX28" i="21"/>
  <c r="JX29" i="21"/>
  <c r="JX30" i="21"/>
  <c r="JX32" i="21"/>
  <c r="JX33" i="21"/>
  <c r="JX34" i="21"/>
  <c r="JX35" i="21"/>
  <c r="JX36" i="21"/>
  <c r="JX37" i="21"/>
  <c r="JX38" i="21"/>
  <c r="JX39" i="21"/>
  <c r="JX40" i="21"/>
  <c r="JX41" i="21"/>
  <c r="JX42" i="21"/>
  <c r="JX43" i="21"/>
  <c r="JX44" i="21"/>
  <c r="JX45" i="21"/>
  <c r="JX46" i="21"/>
  <c r="JX47" i="21"/>
  <c r="JX48" i="21"/>
  <c r="JX49" i="21"/>
  <c r="JX50" i="21"/>
  <c r="JX51" i="21"/>
  <c r="JX52" i="21"/>
  <c r="JX53" i="21"/>
  <c r="JX54" i="21"/>
  <c r="JX55" i="21"/>
  <c r="JX56" i="21"/>
  <c r="JX57" i="21"/>
  <c r="JX58" i="21"/>
  <c r="JX59" i="21"/>
  <c r="JX60" i="21"/>
  <c r="JX61" i="21"/>
  <c r="JX62" i="21"/>
  <c r="JX63" i="21"/>
  <c r="JX64" i="21"/>
  <c r="JX65" i="21"/>
  <c r="JX66" i="21"/>
  <c r="JX67" i="21"/>
  <c r="JX68" i="21"/>
  <c r="JX69" i="21"/>
  <c r="JX70" i="21"/>
  <c r="JX71" i="21"/>
  <c r="JX72" i="21"/>
  <c r="JX73" i="21"/>
  <c r="JS74" i="20"/>
  <c r="JT74" i="20"/>
  <c r="JW59" i="20"/>
  <c r="JW60" i="20"/>
  <c r="JW61" i="20"/>
  <c r="JW62" i="20"/>
  <c r="JW63" i="20"/>
  <c r="JW64" i="20"/>
  <c r="JW65" i="20"/>
  <c r="JW66" i="20"/>
  <c r="JW67" i="20"/>
  <c r="JW68" i="20"/>
  <c r="JW69" i="20"/>
  <c r="JW70" i="20"/>
  <c r="JW71" i="20"/>
  <c r="JW72" i="20"/>
  <c r="JW73" i="20"/>
  <c r="JW4" i="20"/>
  <c r="JW5" i="20"/>
  <c r="JW6" i="20"/>
  <c r="JW7" i="20"/>
  <c r="JW8" i="20"/>
  <c r="JW9" i="20"/>
  <c r="JW10" i="20"/>
  <c r="JW11" i="20"/>
  <c r="JW12" i="20"/>
  <c r="JX12" i="20" s="1"/>
  <c r="JW13" i="20"/>
  <c r="JW14" i="20"/>
  <c r="JX14" i="20" s="1"/>
  <c r="JW15" i="20"/>
  <c r="JW16" i="20"/>
  <c r="JW17" i="20"/>
  <c r="JW18" i="20"/>
  <c r="JW19" i="20"/>
  <c r="JW20" i="20"/>
  <c r="JW21" i="20"/>
  <c r="JW22" i="20"/>
  <c r="JW23" i="20"/>
  <c r="JW24" i="20"/>
  <c r="JW25" i="20"/>
  <c r="JW26" i="20"/>
  <c r="JW27" i="20"/>
  <c r="JW28" i="20"/>
  <c r="JW29" i="20"/>
  <c r="JW30" i="20"/>
  <c r="JW31" i="20"/>
  <c r="JX31" i="20" s="1"/>
  <c r="JW32" i="20"/>
  <c r="JW33" i="20"/>
  <c r="JW34" i="20"/>
  <c r="JW35" i="20"/>
  <c r="JW36" i="20"/>
  <c r="JW37" i="20"/>
  <c r="JW38" i="20"/>
  <c r="JW39" i="20"/>
  <c r="JW40" i="20"/>
  <c r="JW41" i="20"/>
  <c r="JW42" i="20"/>
  <c r="JW43" i="20"/>
  <c r="JX43" i="20" s="1"/>
  <c r="JW44" i="20"/>
  <c r="JW45" i="20"/>
  <c r="JW46" i="20"/>
  <c r="JW47" i="20"/>
  <c r="JW48" i="20"/>
  <c r="JW49" i="20"/>
  <c r="JW50" i="20"/>
  <c r="JW51" i="20"/>
  <c r="JW52" i="20"/>
  <c r="JW53" i="20"/>
  <c r="JW54" i="20"/>
  <c r="JW55" i="20"/>
  <c r="JW56" i="20"/>
  <c r="JW57" i="20"/>
  <c r="JW58" i="20"/>
  <c r="JW3" i="20"/>
  <c r="JX3" i="20" s="1"/>
  <c r="JX4" i="20"/>
  <c r="JX5" i="20"/>
  <c r="JX6" i="20"/>
  <c r="JX7" i="20"/>
  <c r="JX8" i="20"/>
  <c r="JX9" i="20"/>
  <c r="JX10" i="20"/>
  <c r="JX11" i="20"/>
  <c r="JX13" i="20"/>
  <c r="JX15" i="20"/>
  <c r="JX16" i="20"/>
  <c r="JX17" i="20"/>
  <c r="JX18" i="20"/>
  <c r="JX19" i="20"/>
  <c r="JX20" i="20"/>
  <c r="JX21" i="20"/>
  <c r="JX22" i="20"/>
  <c r="JX23" i="20"/>
  <c r="JX24" i="20"/>
  <c r="JX25" i="20"/>
  <c r="JX26" i="20"/>
  <c r="JX27" i="20"/>
  <c r="JX28" i="20"/>
  <c r="JX29" i="20"/>
  <c r="JX30" i="20"/>
  <c r="JX32" i="20"/>
  <c r="JX33" i="20"/>
  <c r="JX34" i="20"/>
  <c r="JX35" i="20"/>
  <c r="JX36" i="20"/>
  <c r="JX37" i="20"/>
  <c r="JX38" i="20"/>
  <c r="JX39" i="20"/>
  <c r="JX40" i="20"/>
  <c r="JX41" i="20"/>
  <c r="JX42" i="20"/>
  <c r="JX44" i="20"/>
  <c r="JX45" i="20"/>
  <c r="JX46" i="20"/>
  <c r="JX47" i="20"/>
  <c r="JX48" i="20"/>
  <c r="JX49" i="20"/>
  <c r="JX50" i="20"/>
  <c r="JX51" i="20"/>
  <c r="JX52" i="20"/>
  <c r="JX53" i="20"/>
  <c r="JX54" i="20"/>
  <c r="JX55" i="20"/>
  <c r="JX56" i="20"/>
  <c r="JX57" i="20"/>
  <c r="JX58" i="20"/>
  <c r="JX59" i="20"/>
  <c r="JX60" i="20"/>
  <c r="JX61" i="20"/>
  <c r="JX62" i="20"/>
  <c r="JX63" i="20"/>
  <c r="JX64" i="20"/>
  <c r="JX65" i="20"/>
  <c r="JX66" i="20"/>
  <c r="JX67" i="20"/>
  <c r="JX68" i="20"/>
  <c r="JX69" i="20"/>
  <c r="JX70" i="20"/>
  <c r="JX71" i="20"/>
  <c r="JX72" i="20"/>
  <c r="JX73" i="20"/>
  <c r="UB74" i="13"/>
  <c r="UC74" i="13"/>
  <c r="UF74" i="13" s="1"/>
  <c r="UF4" i="13"/>
  <c r="UF5" i="13"/>
  <c r="UF6" i="13"/>
  <c r="UO6" i="13" s="1"/>
  <c r="UF7" i="13"/>
  <c r="UF8" i="13"/>
  <c r="UF9" i="13"/>
  <c r="UF10" i="13"/>
  <c r="UO10" i="13" s="1"/>
  <c r="UF11" i="13"/>
  <c r="UF12" i="13"/>
  <c r="UO12" i="13" s="1"/>
  <c r="UF13" i="13"/>
  <c r="UF14" i="13"/>
  <c r="UO14" i="13" s="1"/>
  <c r="UF15" i="13"/>
  <c r="UF16" i="13"/>
  <c r="UO16" i="13" s="1"/>
  <c r="UF17" i="13"/>
  <c r="UF18" i="13"/>
  <c r="UO18" i="13" s="1"/>
  <c r="UF19" i="13"/>
  <c r="UF20" i="13"/>
  <c r="UO20" i="13" s="1"/>
  <c r="UF21" i="13"/>
  <c r="UF22" i="13"/>
  <c r="UO22" i="13" s="1"/>
  <c r="UF23" i="13"/>
  <c r="UF24" i="13"/>
  <c r="UO24" i="13" s="1"/>
  <c r="UF25" i="13"/>
  <c r="UF26" i="13"/>
  <c r="UO26" i="13" s="1"/>
  <c r="UF27" i="13"/>
  <c r="UF28" i="13"/>
  <c r="UO28" i="13" s="1"/>
  <c r="UF29" i="13"/>
  <c r="UF30" i="13"/>
  <c r="UO30" i="13" s="1"/>
  <c r="UF31" i="13"/>
  <c r="UF32" i="13"/>
  <c r="UO32" i="13" s="1"/>
  <c r="UF33" i="13"/>
  <c r="UF34" i="13"/>
  <c r="UO34" i="13" s="1"/>
  <c r="UF35" i="13"/>
  <c r="UF36" i="13"/>
  <c r="UO36" i="13" s="1"/>
  <c r="UF37" i="13"/>
  <c r="UF38" i="13"/>
  <c r="UO38" i="13" s="1"/>
  <c r="UF39" i="13"/>
  <c r="UF40" i="13"/>
  <c r="UO40" i="13" s="1"/>
  <c r="UF41" i="13"/>
  <c r="UF42" i="13"/>
  <c r="UO42" i="13" s="1"/>
  <c r="UF43" i="13"/>
  <c r="UF44" i="13"/>
  <c r="UO44" i="13" s="1"/>
  <c r="UF45" i="13"/>
  <c r="UF46" i="13"/>
  <c r="UO46" i="13" s="1"/>
  <c r="UF47" i="13"/>
  <c r="UF48" i="13"/>
  <c r="UO48" i="13" s="1"/>
  <c r="UF49" i="13"/>
  <c r="UF50" i="13"/>
  <c r="UO50" i="13" s="1"/>
  <c r="UF51" i="13"/>
  <c r="UF52" i="13"/>
  <c r="UO52" i="13" s="1"/>
  <c r="UF53" i="13"/>
  <c r="UF54" i="13"/>
  <c r="UO54" i="13" s="1"/>
  <c r="UF55" i="13"/>
  <c r="UF56" i="13"/>
  <c r="UO56" i="13" s="1"/>
  <c r="UF57" i="13"/>
  <c r="UF58" i="13"/>
  <c r="UO58" i="13" s="1"/>
  <c r="UF59" i="13"/>
  <c r="UF60" i="13"/>
  <c r="UO60" i="13" s="1"/>
  <c r="UF61" i="13"/>
  <c r="UF62" i="13"/>
  <c r="UO62" i="13" s="1"/>
  <c r="UF63" i="13"/>
  <c r="UF64" i="13"/>
  <c r="UO64" i="13" s="1"/>
  <c r="UF65" i="13"/>
  <c r="UF66" i="13"/>
  <c r="UO66" i="13" s="1"/>
  <c r="UF67" i="13"/>
  <c r="UF68" i="13"/>
  <c r="UO68" i="13" s="1"/>
  <c r="UF69" i="13"/>
  <c r="UF70" i="13"/>
  <c r="UO70" i="13" s="1"/>
  <c r="UF71" i="13"/>
  <c r="UF72" i="13"/>
  <c r="UO72" i="13" s="1"/>
  <c r="UF73" i="13"/>
  <c r="UF3" i="13"/>
  <c r="QM74" i="19"/>
  <c r="QN74" i="19"/>
  <c r="HN8" i="23" l="1"/>
  <c r="HN12" i="23"/>
  <c r="HN9" i="23"/>
  <c r="UO63" i="13"/>
  <c r="UO55" i="13"/>
  <c r="UO51" i="13"/>
  <c r="UO43" i="13"/>
  <c r="UO35" i="13"/>
  <c r="UO31" i="13"/>
  <c r="UO23" i="13"/>
  <c r="UO15" i="13"/>
  <c r="UO11" i="13"/>
  <c r="UO3" i="13"/>
  <c r="UO67" i="13"/>
  <c r="UO73" i="13"/>
  <c r="UO69" i="13"/>
  <c r="UO65" i="13"/>
  <c r="UO61" i="13"/>
  <c r="UO57" i="13"/>
  <c r="UO53" i="13"/>
  <c r="UO49" i="13"/>
  <c r="UO45" i="13"/>
  <c r="UO41" i="13"/>
  <c r="UO37" i="13"/>
  <c r="UO33" i="13"/>
  <c r="UO29" i="13"/>
  <c r="UO25" i="13"/>
  <c r="UO21" i="13"/>
  <c r="UO17" i="13"/>
  <c r="UO13" i="13"/>
  <c r="UO9" i="13"/>
  <c r="UO5" i="13"/>
  <c r="UO71" i="13"/>
  <c r="UO59" i="13"/>
  <c r="UO47" i="13"/>
  <c r="UO39" i="13"/>
  <c r="UO27" i="13"/>
  <c r="UO19" i="13"/>
  <c r="UO7" i="13"/>
  <c r="UO8" i="13"/>
  <c r="UO4" i="13"/>
  <c r="QQ74" i="19"/>
  <c r="HE74" i="23"/>
  <c r="JW74" i="20"/>
  <c r="GO4" i="23" l="1"/>
  <c r="GO5" i="23"/>
  <c r="GO6" i="23"/>
  <c r="GO7" i="23"/>
  <c r="GO8" i="23"/>
  <c r="GO9" i="23"/>
  <c r="GO10" i="23"/>
  <c r="GO11" i="23"/>
  <c r="GO12" i="23"/>
  <c r="GO13" i="23"/>
  <c r="GO14" i="23"/>
  <c r="GO15" i="23"/>
  <c r="GO16" i="23"/>
  <c r="GO17" i="23"/>
  <c r="GO18" i="23"/>
  <c r="GO19" i="23"/>
  <c r="GO20" i="23"/>
  <c r="GO21" i="23"/>
  <c r="GO22" i="23"/>
  <c r="GO23" i="23"/>
  <c r="GO24" i="23"/>
  <c r="GO25" i="23"/>
  <c r="GO26" i="23"/>
  <c r="GO27" i="23"/>
  <c r="GO28" i="23"/>
  <c r="GO29" i="23"/>
  <c r="GO30" i="23"/>
  <c r="GO31" i="23"/>
  <c r="GO32" i="23"/>
  <c r="GO33" i="23"/>
  <c r="GO34" i="23"/>
  <c r="GO35" i="23"/>
  <c r="GO36" i="23"/>
  <c r="GO37" i="23"/>
  <c r="GO38" i="23"/>
  <c r="GO39" i="23"/>
  <c r="GO40" i="23"/>
  <c r="GO41" i="23"/>
  <c r="GO42" i="23"/>
  <c r="GO43" i="23"/>
  <c r="GO44" i="23"/>
  <c r="GO45" i="23"/>
  <c r="GO46" i="23"/>
  <c r="GO47" i="23"/>
  <c r="GO48" i="23"/>
  <c r="GO49" i="23"/>
  <c r="GO50" i="23"/>
  <c r="GO51" i="23"/>
  <c r="GO52" i="23"/>
  <c r="GO53" i="23"/>
  <c r="GO54" i="23"/>
  <c r="GO55" i="23"/>
  <c r="GO56" i="23"/>
  <c r="GO57" i="23"/>
  <c r="GO58" i="23"/>
  <c r="GO59" i="23"/>
  <c r="GO60" i="23"/>
  <c r="GO61" i="23"/>
  <c r="GO62" i="23"/>
  <c r="GO63" i="23"/>
  <c r="GO64" i="23"/>
  <c r="GO65" i="23"/>
  <c r="GO66" i="23"/>
  <c r="GO67" i="23"/>
  <c r="GO68" i="23"/>
  <c r="GO69" i="23"/>
  <c r="GO70" i="23"/>
  <c r="GO71" i="23"/>
  <c r="GO72" i="23"/>
  <c r="GO73" i="23"/>
  <c r="GO3" i="23"/>
  <c r="GW73" i="23"/>
  <c r="HF73" i="23" s="1"/>
  <c r="GW4" i="23"/>
  <c r="GW5" i="23"/>
  <c r="HF5" i="23" s="1"/>
  <c r="GW6" i="23"/>
  <c r="HF6" i="23" s="1"/>
  <c r="GW7" i="23"/>
  <c r="HF7" i="23" s="1"/>
  <c r="GW8" i="23"/>
  <c r="GW9" i="23"/>
  <c r="GW10" i="23"/>
  <c r="HF10" i="23" s="1"/>
  <c r="GW11" i="23"/>
  <c r="HF11" i="23" s="1"/>
  <c r="GW12" i="23"/>
  <c r="GW13" i="23"/>
  <c r="HF13" i="23" s="1"/>
  <c r="GW14" i="23"/>
  <c r="GW15" i="23"/>
  <c r="HF15" i="23" s="1"/>
  <c r="GW16" i="23"/>
  <c r="GW17" i="23"/>
  <c r="HF17" i="23" s="1"/>
  <c r="GW18" i="23"/>
  <c r="HF18" i="23" s="1"/>
  <c r="GW19" i="23"/>
  <c r="HF19" i="23" s="1"/>
  <c r="GW20" i="23"/>
  <c r="GW21" i="23"/>
  <c r="HF21" i="23" s="1"/>
  <c r="GW22" i="23"/>
  <c r="HF22" i="23" s="1"/>
  <c r="GW23" i="23"/>
  <c r="HF23" i="23" s="1"/>
  <c r="GW24" i="23"/>
  <c r="GW25" i="23"/>
  <c r="HF25" i="23" s="1"/>
  <c r="GW26" i="23"/>
  <c r="HF26" i="23" s="1"/>
  <c r="GW27" i="23"/>
  <c r="HF27" i="23" s="1"/>
  <c r="GW28" i="23"/>
  <c r="GW29" i="23"/>
  <c r="HF29" i="23" s="1"/>
  <c r="GW30" i="23"/>
  <c r="HF30" i="23" s="1"/>
  <c r="GW31" i="23"/>
  <c r="HF31" i="23" s="1"/>
  <c r="GW32" i="23"/>
  <c r="GW33" i="23"/>
  <c r="HF33" i="23" s="1"/>
  <c r="GW34" i="23"/>
  <c r="HF34" i="23" s="1"/>
  <c r="GW35" i="23"/>
  <c r="HF35" i="23" s="1"/>
  <c r="GW36" i="23"/>
  <c r="GW37" i="23"/>
  <c r="HF37" i="23" s="1"/>
  <c r="GW38" i="23"/>
  <c r="HF38" i="23" s="1"/>
  <c r="GW39" i="23"/>
  <c r="HF39" i="23" s="1"/>
  <c r="GW40" i="23"/>
  <c r="GW41" i="23"/>
  <c r="HF41" i="23" s="1"/>
  <c r="GW42" i="23"/>
  <c r="GW43" i="23"/>
  <c r="HF43" i="23" s="1"/>
  <c r="GW44" i="23"/>
  <c r="GW45" i="23"/>
  <c r="HF45" i="23" s="1"/>
  <c r="GW46" i="23"/>
  <c r="HF46" i="23" s="1"/>
  <c r="GW47" i="23"/>
  <c r="HF47" i="23" s="1"/>
  <c r="GW48" i="23"/>
  <c r="GW49" i="23"/>
  <c r="HF49" i="23" s="1"/>
  <c r="GW50" i="23"/>
  <c r="HF50" i="23" s="1"/>
  <c r="GW51" i="23"/>
  <c r="HF51" i="23" s="1"/>
  <c r="GW52" i="23"/>
  <c r="GW53" i="23"/>
  <c r="HF53" i="23" s="1"/>
  <c r="GW54" i="23"/>
  <c r="HF54" i="23" s="1"/>
  <c r="GW55" i="23"/>
  <c r="HF55" i="23" s="1"/>
  <c r="GW56" i="23"/>
  <c r="GW57" i="23"/>
  <c r="HF57" i="23" s="1"/>
  <c r="GW58" i="23"/>
  <c r="HF58" i="23" s="1"/>
  <c r="GW59" i="23"/>
  <c r="HF59" i="23" s="1"/>
  <c r="GW60" i="23"/>
  <c r="GW61" i="23"/>
  <c r="HF61" i="23" s="1"/>
  <c r="GW62" i="23"/>
  <c r="HF62" i="23" s="1"/>
  <c r="GW63" i="23"/>
  <c r="HF63" i="23" s="1"/>
  <c r="GW64" i="23"/>
  <c r="GW65" i="23"/>
  <c r="HF65" i="23" s="1"/>
  <c r="GW66" i="23"/>
  <c r="HF66" i="23" s="1"/>
  <c r="GW67" i="23"/>
  <c r="HF67" i="23" s="1"/>
  <c r="GW68" i="23"/>
  <c r="GW69" i="23"/>
  <c r="HF69" i="23" s="1"/>
  <c r="GW70" i="23"/>
  <c r="HF70" i="23" s="1"/>
  <c r="GW71" i="23"/>
  <c r="HF71" i="23" s="1"/>
  <c r="GW72" i="23"/>
  <c r="GW3" i="23"/>
  <c r="HF3" i="23" s="1"/>
  <c r="GX6" i="23"/>
  <c r="GX10" i="23"/>
  <c r="GX18" i="23"/>
  <c r="GX22" i="23"/>
  <c r="GX25" i="23"/>
  <c r="GX26" i="23"/>
  <c r="GX30" i="23"/>
  <c r="GX34" i="23"/>
  <c r="GX38" i="23"/>
  <c r="GX41" i="23"/>
  <c r="GX50" i="23"/>
  <c r="GX54" i="23"/>
  <c r="GX58" i="23"/>
  <c r="GX62" i="23"/>
  <c r="GX70" i="23"/>
  <c r="JO4" i="21"/>
  <c r="JO5" i="21"/>
  <c r="JO6" i="21"/>
  <c r="JP6" i="21" s="1"/>
  <c r="JO7" i="21"/>
  <c r="JP7" i="21" s="1"/>
  <c r="JO8" i="21"/>
  <c r="JO9" i="21"/>
  <c r="JO10" i="21"/>
  <c r="JP10" i="21" s="1"/>
  <c r="JO11" i="21"/>
  <c r="JP11" i="21" s="1"/>
  <c r="JO12" i="21"/>
  <c r="JO13" i="21"/>
  <c r="JO14" i="21"/>
  <c r="JP14" i="21" s="1"/>
  <c r="JO15" i="21"/>
  <c r="JP15" i="21" s="1"/>
  <c r="JO16" i="21"/>
  <c r="JO17" i="21"/>
  <c r="JO18" i="21"/>
  <c r="JP18" i="21" s="1"/>
  <c r="JO19" i="21"/>
  <c r="JP19" i="21" s="1"/>
  <c r="JO20" i="21"/>
  <c r="JO21" i="21"/>
  <c r="JO22" i="21"/>
  <c r="JP22" i="21" s="1"/>
  <c r="JO23" i="21"/>
  <c r="JP23" i="21" s="1"/>
  <c r="JO24" i="21"/>
  <c r="JO25" i="21"/>
  <c r="JO26" i="21"/>
  <c r="JP26" i="21" s="1"/>
  <c r="JO27" i="21"/>
  <c r="JP27" i="21" s="1"/>
  <c r="JO28" i="21"/>
  <c r="JO29" i="21"/>
  <c r="JO30" i="21"/>
  <c r="JP30" i="21" s="1"/>
  <c r="JO31" i="21"/>
  <c r="JP31" i="21" s="1"/>
  <c r="JO32" i="21"/>
  <c r="JO33" i="21"/>
  <c r="JO34" i="21"/>
  <c r="JP34" i="21" s="1"/>
  <c r="JO35" i="21"/>
  <c r="JP35" i="21" s="1"/>
  <c r="JO36" i="21"/>
  <c r="JO37" i="21"/>
  <c r="JO38" i="21"/>
  <c r="JP38" i="21" s="1"/>
  <c r="JO39" i="21"/>
  <c r="JP39" i="21" s="1"/>
  <c r="JO40" i="21"/>
  <c r="JO41" i="21"/>
  <c r="JO42" i="21"/>
  <c r="JP42" i="21" s="1"/>
  <c r="JO43" i="21"/>
  <c r="JP43" i="21" s="1"/>
  <c r="JO44" i="21"/>
  <c r="JO45" i="21"/>
  <c r="JO46" i="21"/>
  <c r="JP46" i="21" s="1"/>
  <c r="JO47" i="21"/>
  <c r="JP47" i="21" s="1"/>
  <c r="JO48" i="21"/>
  <c r="JO49" i="21"/>
  <c r="JO50" i="21"/>
  <c r="JP50" i="21" s="1"/>
  <c r="JO51" i="21"/>
  <c r="JP51" i="21" s="1"/>
  <c r="JO52" i="21"/>
  <c r="JO53" i="21"/>
  <c r="JO54" i="21"/>
  <c r="JP54" i="21" s="1"/>
  <c r="JO55" i="21"/>
  <c r="JP55" i="21" s="1"/>
  <c r="JO56" i="21"/>
  <c r="JO57" i="21"/>
  <c r="JO58" i="21"/>
  <c r="JP58" i="21" s="1"/>
  <c r="JO59" i="21"/>
  <c r="JP59" i="21" s="1"/>
  <c r="JO60" i="21"/>
  <c r="JO61" i="21"/>
  <c r="JO62" i="21"/>
  <c r="JP62" i="21" s="1"/>
  <c r="JO63" i="21"/>
  <c r="JP63" i="21" s="1"/>
  <c r="JO64" i="21"/>
  <c r="JO65" i="21"/>
  <c r="JO66" i="21"/>
  <c r="JP66" i="21" s="1"/>
  <c r="JO67" i="21"/>
  <c r="JP67" i="21" s="1"/>
  <c r="JO68" i="21"/>
  <c r="JO69" i="21"/>
  <c r="JO70" i="21"/>
  <c r="JP70" i="21" s="1"/>
  <c r="JO71" i="21"/>
  <c r="JP71" i="21" s="1"/>
  <c r="JO72" i="21"/>
  <c r="JO73" i="21"/>
  <c r="JO3" i="21"/>
  <c r="JP4" i="21"/>
  <c r="JP5" i="21"/>
  <c r="JP8" i="21"/>
  <c r="JP9" i="21"/>
  <c r="JP12" i="21"/>
  <c r="JP13" i="21"/>
  <c r="JP16" i="21"/>
  <c r="JP17" i="21"/>
  <c r="JP20" i="21"/>
  <c r="JP21" i="21"/>
  <c r="JP24" i="21"/>
  <c r="JP25" i="21"/>
  <c r="JP28" i="21"/>
  <c r="JP29" i="21"/>
  <c r="JP32" i="21"/>
  <c r="JP33" i="21"/>
  <c r="JP36" i="21"/>
  <c r="JP37" i="21"/>
  <c r="JP40" i="21"/>
  <c r="JP41" i="21"/>
  <c r="JP44" i="21"/>
  <c r="JP45" i="21"/>
  <c r="JP48" i="21"/>
  <c r="JP49" i="21"/>
  <c r="JP52" i="21"/>
  <c r="JP53" i="21"/>
  <c r="JP56" i="21"/>
  <c r="JP57" i="21"/>
  <c r="JP60" i="21"/>
  <c r="JP61" i="21"/>
  <c r="JP64" i="21"/>
  <c r="JP65" i="21"/>
  <c r="JP68" i="21"/>
  <c r="JP69" i="21"/>
  <c r="JP72" i="21"/>
  <c r="JP73" i="21"/>
  <c r="JP3" i="21"/>
  <c r="JP4" i="20"/>
  <c r="JP5" i="20"/>
  <c r="JP6" i="20"/>
  <c r="JP7" i="20"/>
  <c r="JP8" i="20"/>
  <c r="JP9" i="20"/>
  <c r="JP10" i="20"/>
  <c r="JP11" i="20"/>
  <c r="JP12" i="20"/>
  <c r="JP13" i="20"/>
  <c r="JP14" i="20"/>
  <c r="JP15" i="20"/>
  <c r="JP16" i="20"/>
  <c r="JP17" i="20"/>
  <c r="JP18" i="20"/>
  <c r="JP19" i="20"/>
  <c r="JP20" i="20"/>
  <c r="JP21" i="20"/>
  <c r="JP22" i="20"/>
  <c r="JP23" i="20"/>
  <c r="JP24" i="20"/>
  <c r="JP25" i="20"/>
  <c r="JP26" i="20"/>
  <c r="JP27" i="20"/>
  <c r="JP28" i="20"/>
  <c r="JP29" i="20"/>
  <c r="JP30" i="20"/>
  <c r="JP31" i="20"/>
  <c r="JP32" i="20"/>
  <c r="JP33" i="20"/>
  <c r="JP34" i="20"/>
  <c r="JP35" i="20"/>
  <c r="JP36" i="20"/>
  <c r="JP37" i="20"/>
  <c r="JP38" i="20"/>
  <c r="JP39" i="20"/>
  <c r="JP40" i="20"/>
  <c r="JP41" i="20"/>
  <c r="JP42" i="20"/>
  <c r="JP43" i="20"/>
  <c r="JP44" i="20"/>
  <c r="JP45" i="20"/>
  <c r="JP46" i="20"/>
  <c r="JP47" i="20"/>
  <c r="JP48" i="20"/>
  <c r="JP49" i="20"/>
  <c r="JP50" i="20"/>
  <c r="JP51" i="20"/>
  <c r="JP52" i="20"/>
  <c r="JP53" i="20"/>
  <c r="JP54" i="20"/>
  <c r="JP55" i="20"/>
  <c r="JP56" i="20"/>
  <c r="JP57" i="20"/>
  <c r="JP58" i="20"/>
  <c r="JP59" i="20"/>
  <c r="JP60" i="20"/>
  <c r="JP61" i="20"/>
  <c r="JP62" i="20"/>
  <c r="JP63" i="20"/>
  <c r="JP64" i="20"/>
  <c r="JP65" i="20"/>
  <c r="JP66" i="20"/>
  <c r="JP67" i="20"/>
  <c r="JP68" i="20"/>
  <c r="JP69" i="20"/>
  <c r="JP70" i="20"/>
  <c r="JP71" i="20"/>
  <c r="JP72" i="20"/>
  <c r="JP73" i="20"/>
  <c r="JP3" i="20"/>
  <c r="TT74" i="13"/>
  <c r="TU74" i="13"/>
  <c r="TX4" i="13"/>
  <c r="TX5" i="13"/>
  <c r="UG5" i="13" s="1"/>
  <c r="TX6" i="13"/>
  <c r="UG6" i="13" s="1"/>
  <c r="TX7" i="13"/>
  <c r="UG7" i="13" s="1"/>
  <c r="TX8" i="13"/>
  <c r="UG8" i="13" s="1"/>
  <c r="TX9" i="13"/>
  <c r="UG9" i="13" s="1"/>
  <c r="TX10" i="13"/>
  <c r="UG10" i="13" s="1"/>
  <c r="TX11" i="13"/>
  <c r="TX12" i="13"/>
  <c r="TX13" i="13"/>
  <c r="UG13" i="13" s="1"/>
  <c r="TX14" i="13"/>
  <c r="TX15" i="13"/>
  <c r="TX16" i="13"/>
  <c r="UG16" i="13" s="1"/>
  <c r="TX17" i="13"/>
  <c r="TX18" i="13"/>
  <c r="TX19" i="13"/>
  <c r="TX20" i="13"/>
  <c r="UG20" i="13" s="1"/>
  <c r="TX21" i="13"/>
  <c r="TX22" i="13"/>
  <c r="TX23" i="13"/>
  <c r="TX24" i="13"/>
  <c r="UG24" i="13" s="1"/>
  <c r="TX25" i="13"/>
  <c r="UG25" i="13" s="1"/>
  <c r="TX26" i="13"/>
  <c r="TX27" i="13"/>
  <c r="TX28" i="13"/>
  <c r="UG28" i="13" s="1"/>
  <c r="TX29" i="13"/>
  <c r="UG29" i="13" s="1"/>
  <c r="TX30" i="13"/>
  <c r="UG30" i="13" s="1"/>
  <c r="TX31" i="13"/>
  <c r="TX32" i="13"/>
  <c r="UG32" i="13" s="1"/>
  <c r="TX33" i="13"/>
  <c r="UG33" i="13" s="1"/>
  <c r="TX34" i="13"/>
  <c r="TX35" i="13"/>
  <c r="TX36" i="13"/>
  <c r="UG36" i="13" s="1"/>
  <c r="TX37" i="13"/>
  <c r="UG37" i="13" s="1"/>
  <c r="TX38" i="13"/>
  <c r="UG38" i="13" s="1"/>
  <c r="TX39" i="13"/>
  <c r="TX40" i="13"/>
  <c r="UG40" i="13" s="1"/>
  <c r="TX41" i="13"/>
  <c r="UG41" i="13" s="1"/>
  <c r="TX42" i="13"/>
  <c r="TX43" i="13"/>
  <c r="TX44" i="13"/>
  <c r="UG44" i="13" s="1"/>
  <c r="TX45" i="13"/>
  <c r="UG45" i="13" s="1"/>
  <c r="TX46" i="13"/>
  <c r="UG46" i="13" s="1"/>
  <c r="TX47" i="13"/>
  <c r="TX48" i="13"/>
  <c r="UG48" i="13" s="1"/>
  <c r="TX49" i="13"/>
  <c r="UG49" i="13" s="1"/>
  <c r="TX50" i="13"/>
  <c r="TX51" i="13"/>
  <c r="TX52" i="13"/>
  <c r="UG52" i="13" s="1"/>
  <c r="TX53" i="13"/>
  <c r="UG53" i="13" s="1"/>
  <c r="TX54" i="13"/>
  <c r="UG54" i="13" s="1"/>
  <c r="TX55" i="13"/>
  <c r="TX56" i="13"/>
  <c r="UG56" i="13" s="1"/>
  <c r="TX57" i="13"/>
  <c r="UG57" i="13" s="1"/>
  <c r="TX58" i="13"/>
  <c r="TX59" i="13"/>
  <c r="TX60" i="13"/>
  <c r="UG60" i="13" s="1"/>
  <c r="TX61" i="13"/>
  <c r="UG61" i="13" s="1"/>
  <c r="TX62" i="13"/>
  <c r="UG62" i="13" s="1"/>
  <c r="TX63" i="13"/>
  <c r="TX64" i="13"/>
  <c r="UG64" i="13" s="1"/>
  <c r="TX65" i="13"/>
  <c r="UG65" i="13" s="1"/>
  <c r="TX66" i="13"/>
  <c r="TX67" i="13"/>
  <c r="TX68" i="13"/>
  <c r="UG68" i="13" s="1"/>
  <c r="TX69" i="13"/>
  <c r="UG69" i="13" s="1"/>
  <c r="TX70" i="13"/>
  <c r="UG70" i="13" s="1"/>
  <c r="TX71" i="13"/>
  <c r="TX72" i="13"/>
  <c r="UG72" i="13" s="1"/>
  <c r="TX73" i="13"/>
  <c r="UG73" i="13" s="1"/>
  <c r="TX3" i="13"/>
  <c r="QE74" i="19"/>
  <c r="QF74" i="19"/>
  <c r="QI4" i="19"/>
  <c r="QR4" i="19" s="1"/>
  <c r="QI5" i="19"/>
  <c r="QR5" i="19" s="1"/>
  <c r="QI6" i="19"/>
  <c r="QR6" i="19" s="1"/>
  <c r="QI7" i="19"/>
  <c r="QR7" i="19" s="1"/>
  <c r="QI8" i="19"/>
  <c r="QR8" i="19" s="1"/>
  <c r="QI9" i="19"/>
  <c r="QR9" i="19" s="1"/>
  <c r="QI10" i="19"/>
  <c r="QR10" i="19" s="1"/>
  <c r="QI11" i="19"/>
  <c r="QR11" i="19" s="1"/>
  <c r="QI12" i="19"/>
  <c r="QR12" i="19" s="1"/>
  <c r="QI13" i="19"/>
  <c r="QR13" i="19" s="1"/>
  <c r="QI14" i="19"/>
  <c r="QR14" i="19" s="1"/>
  <c r="QI15" i="19"/>
  <c r="QR15" i="19" s="1"/>
  <c r="QI16" i="19"/>
  <c r="QR16" i="19" s="1"/>
  <c r="QI17" i="19"/>
  <c r="QR17" i="19" s="1"/>
  <c r="QI18" i="19"/>
  <c r="QR18" i="19" s="1"/>
  <c r="QI19" i="19"/>
  <c r="QR19" i="19" s="1"/>
  <c r="QI20" i="19"/>
  <c r="QR20" i="19" s="1"/>
  <c r="QI21" i="19"/>
  <c r="QR21" i="19" s="1"/>
  <c r="QI22" i="19"/>
  <c r="QR22" i="19" s="1"/>
  <c r="QI23" i="19"/>
  <c r="QR23" i="19" s="1"/>
  <c r="QI24" i="19"/>
  <c r="QR24" i="19" s="1"/>
  <c r="QI25" i="19"/>
  <c r="QR25" i="19" s="1"/>
  <c r="QI26" i="19"/>
  <c r="QR26" i="19" s="1"/>
  <c r="QI27" i="19"/>
  <c r="QR27" i="19" s="1"/>
  <c r="QI28" i="19"/>
  <c r="QR28" i="19" s="1"/>
  <c r="QI29" i="19"/>
  <c r="QR29" i="19" s="1"/>
  <c r="QI30" i="19"/>
  <c r="QR30" i="19" s="1"/>
  <c r="QI31" i="19"/>
  <c r="QR31" i="19" s="1"/>
  <c r="QI32" i="19"/>
  <c r="QR32" i="19" s="1"/>
  <c r="QI33" i="19"/>
  <c r="QR33" i="19" s="1"/>
  <c r="QI34" i="19"/>
  <c r="QR34" i="19" s="1"/>
  <c r="QI35" i="19"/>
  <c r="QR35" i="19" s="1"/>
  <c r="QI36" i="19"/>
  <c r="QR36" i="19" s="1"/>
  <c r="QI37" i="19"/>
  <c r="QR37" i="19" s="1"/>
  <c r="QI38" i="19"/>
  <c r="QR38" i="19" s="1"/>
  <c r="QI39" i="19"/>
  <c r="QR39" i="19" s="1"/>
  <c r="QI40" i="19"/>
  <c r="QR40" i="19" s="1"/>
  <c r="QI41" i="19"/>
  <c r="QR41" i="19" s="1"/>
  <c r="QI42" i="19"/>
  <c r="QR42" i="19" s="1"/>
  <c r="QI43" i="19"/>
  <c r="QR43" i="19" s="1"/>
  <c r="QI44" i="19"/>
  <c r="QR44" i="19" s="1"/>
  <c r="QI45" i="19"/>
  <c r="QR45" i="19" s="1"/>
  <c r="QI46" i="19"/>
  <c r="QR46" i="19" s="1"/>
  <c r="QI47" i="19"/>
  <c r="QR47" i="19" s="1"/>
  <c r="QI48" i="19"/>
  <c r="QR48" i="19" s="1"/>
  <c r="QI49" i="19"/>
  <c r="QR49" i="19" s="1"/>
  <c r="QI50" i="19"/>
  <c r="QR50" i="19" s="1"/>
  <c r="QI51" i="19"/>
  <c r="QR51" i="19" s="1"/>
  <c r="QI52" i="19"/>
  <c r="QR52" i="19" s="1"/>
  <c r="QI53" i="19"/>
  <c r="QR53" i="19" s="1"/>
  <c r="QI54" i="19"/>
  <c r="QR54" i="19" s="1"/>
  <c r="QI55" i="19"/>
  <c r="QR55" i="19" s="1"/>
  <c r="QI56" i="19"/>
  <c r="QR56" i="19" s="1"/>
  <c r="QI57" i="19"/>
  <c r="QR57" i="19" s="1"/>
  <c r="QI58" i="19"/>
  <c r="QR58" i="19" s="1"/>
  <c r="QI59" i="19"/>
  <c r="QR59" i="19" s="1"/>
  <c r="QI60" i="19"/>
  <c r="QR60" i="19" s="1"/>
  <c r="QI61" i="19"/>
  <c r="QR61" i="19" s="1"/>
  <c r="QI62" i="19"/>
  <c r="QR62" i="19" s="1"/>
  <c r="QI63" i="19"/>
  <c r="QR63" i="19" s="1"/>
  <c r="QI64" i="19"/>
  <c r="QR64" i="19" s="1"/>
  <c r="QI65" i="19"/>
  <c r="QR65" i="19" s="1"/>
  <c r="QI66" i="19"/>
  <c r="QR66" i="19" s="1"/>
  <c r="QI67" i="19"/>
  <c r="QR67" i="19" s="1"/>
  <c r="QI68" i="19"/>
  <c r="QR68" i="19" s="1"/>
  <c r="QI69" i="19"/>
  <c r="QR69" i="19" s="1"/>
  <c r="QI70" i="19"/>
  <c r="QR70" i="19" s="1"/>
  <c r="QI71" i="19"/>
  <c r="QR71" i="19" s="1"/>
  <c r="QI72" i="19"/>
  <c r="QR72" i="19" s="1"/>
  <c r="QI73" i="19"/>
  <c r="QR73" i="19" s="1"/>
  <c r="QI3" i="19"/>
  <c r="QR3" i="19" s="1"/>
  <c r="GX59" i="23" l="1"/>
  <c r="GX51" i="23"/>
  <c r="GX66" i="23"/>
  <c r="GX57" i="23"/>
  <c r="GX46" i="23"/>
  <c r="GX63" i="23"/>
  <c r="GX47" i="23"/>
  <c r="GX39" i="23"/>
  <c r="GX23" i="23"/>
  <c r="GX15" i="23"/>
  <c r="GX7" i="23"/>
  <c r="GX67" i="23"/>
  <c r="GX27" i="23"/>
  <c r="GX19" i="23"/>
  <c r="GX42" i="23"/>
  <c r="HF42" i="23"/>
  <c r="GX14" i="23"/>
  <c r="HF14" i="23"/>
  <c r="GX35" i="23"/>
  <c r="GX9" i="23"/>
  <c r="HF9" i="23"/>
  <c r="GX69" i="23"/>
  <c r="GX65" i="23"/>
  <c r="GX61" i="23"/>
  <c r="GX53" i="23"/>
  <c r="GX49" i="23"/>
  <c r="GX45" i="23"/>
  <c r="GX37" i="23"/>
  <c r="GX33" i="23"/>
  <c r="GX29" i="23"/>
  <c r="GX13" i="23"/>
  <c r="GX5" i="23"/>
  <c r="GX71" i="23"/>
  <c r="GX3" i="23"/>
  <c r="GX43" i="23"/>
  <c r="GX11" i="23"/>
  <c r="GX72" i="23"/>
  <c r="HF72" i="23"/>
  <c r="GX68" i="23"/>
  <c r="HF68" i="23"/>
  <c r="GX64" i="23"/>
  <c r="HF64" i="23"/>
  <c r="GX60" i="23"/>
  <c r="HF60" i="23"/>
  <c r="GX56" i="23"/>
  <c r="HF56" i="23"/>
  <c r="GX52" i="23"/>
  <c r="HF52" i="23"/>
  <c r="GX48" i="23"/>
  <c r="HF48" i="23"/>
  <c r="GX44" i="23"/>
  <c r="HF44" i="23"/>
  <c r="GX40" i="23"/>
  <c r="HF40" i="23"/>
  <c r="GX36" i="23"/>
  <c r="HF36" i="23"/>
  <c r="GX32" i="23"/>
  <c r="HF32" i="23"/>
  <c r="GX28" i="23"/>
  <c r="HF28" i="23"/>
  <c r="GX24" i="23"/>
  <c r="HF24" i="23"/>
  <c r="GX20" i="23"/>
  <c r="HF20" i="23"/>
  <c r="GX16" i="23"/>
  <c r="HF16" i="23"/>
  <c r="GX12" i="23"/>
  <c r="HF12" i="23"/>
  <c r="GX8" i="23"/>
  <c r="HF8" i="23"/>
  <c r="GX4" i="23"/>
  <c r="HF4" i="23"/>
  <c r="UG17" i="13"/>
  <c r="UG12" i="13"/>
  <c r="UG4" i="13"/>
  <c r="UG21" i="13"/>
  <c r="UG71" i="13"/>
  <c r="UG67" i="13"/>
  <c r="UG63" i="13"/>
  <c r="UG59" i="13"/>
  <c r="UG55" i="13"/>
  <c r="UG51" i="13"/>
  <c r="UG47" i="13"/>
  <c r="UG43" i="13"/>
  <c r="UG39" i="13"/>
  <c r="UG35" i="13"/>
  <c r="UG31" i="13"/>
  <c r="UG27" i="13"/>
  <c r="UG23" i="13"/>
  <c r="UG19" i="13"/>
  <c r="UG15" i="13"/>
  <c r="UG11" i="13"/>
  <c r="UG3" i="13"/>
  <c r="UG66" i="13"/>
  <c r="UG58" i="13"/>
  <c r="UG50" i="13"/>
  <c r="UG42" i="13"/>
  <c r="UG34" i="13"/>
  <c r="UG26" i="13"/>
  <c r="UG22" i="13"/>
  <c r="UG18" i="13"/>
  <c r="UG14" i="13"/>
  <c r="GX55" i="23"/>
  <c r="GX31" i="23"/>
  <c r="GX21" i="23"/>
  <c r="GX17" i="23"/>
  <c r="GX73" i="23"/>
  <c r="TX74" i="13"/>
  <c r="QI74" i="19"/>
  <c r="QR74" i="19" s="1"/>
  <c r="BV8" i="25" l="1"/>
  <c r="BV9" i="25"/>
  <c r="BV11" i="25"/>
  <c r="BV12" i="25"/>
  <c r="BV14" i="25"/>
  <c r="BV17" i="25"/>
  <c r="BV21" i="25"/>
  <c r="BV22" i="25"/>
  <c r="BV31" i="25"/>
  <c r="BV42" i="25"/>
  <c r="BV43" i="25"/>
  <c r="BV55" i="25"/>
  <c r="BV4" i="25"/>
  <c r="BK74" i="25" l="1"/>
  <c r="BL74" i="25"/>
  <c r="BO4" i="25"/>
  <c r="CC4" i="25" s="1"/>
  <c r="BO5" i="25"/>
  <c r="CC5" i="25" s="1"/>
  <c r="BO6" i="25"/>
  <c r="CC6" i="25" s="1"/>
  <c r="BO7" i="25"/>
  <c r="CC7" i="25" s="1"/>
  <c r="BO8" i="25"/>
  <c r="CC8" i="25" s="1"/>
  <c r="BO9" i="25"/>
  <c r="CC9" i="25" s="1"/>
  <c r="BO10" i="25"/>
  <c r="CC10" i="25" s="1"/>
  <c r="BO11" i="25"/>
  <c r="CC11" i="25" s="1"/>
  <c r="BO12" i="25"/>
  <c r="CC12" i="25" s="1"/>
  <c r="BO13" i="25"/>
  <c r="CC13" i="25" s="1"/>
  <c r="BO14" i="25"/>
  <c r="CC14" i="25" s="1"/>
  <c r="BO15" i="25"/>
  <c r="CC15" i="25" s="1"/>
  <c r="BO16" i="25"/>
  <c r="CC16" i="25" s="1"/>
  <c r="BO17" i="25"/>
  <c r="CC17" i="25" s="1"/>
  <c r="BO18" i="25"/>
  <c r="CC18" i="25" s="1"/>
  <c r="BO19" i="25"/>
  <c r="CC19" i="25" s="1"/>
  <c r="BO20" i="25"/>
  <c r="CC20" i="25" s="1"/>
  <c r="BO21" i="25"/>
  <c r="CC21" i="25" s="1"/>
  <c r="BO22" i="25"/>
  <c r="CC22" i="25" s="1"/>
  <c r="BO23" i="25"/>
  <c r="CC23" i="25" s="1"/>
  <c r="BO24" i="25"/>
  <c r="CC24" i="25" s="1"/>
  <c r="BO25" i="25"/>
  <c r="CC25" i="25" s="1"/>
  <c r="BO26" i="25"/>
  <c r="CC26" i="25" s="1"/>
  <c r="BO27" i="25"/>
  <c r="CC27" i="25" s="1"/>
  <c r="BO28" i="25"/>
  <c r="CC28" i="25" s="1"/>
  <c r="BO29" i="25"/>
  <c r="CC29" i="25" s="1"/>
  <c r="BO30" i="25"/>
  <c r="CC30" i="25" s="1"/>
  <c r="BO31" i="25"/>
  <c r="CC31" i="25" s="1"/>
  <c r="BO32" i="25"/>
  <c r="CC32" i="25" s="1"/>
  <c r="BO33" i="25"/>
  <c r="CC33" i="25" s="1"/>
  <c r="BO34" i="25"/>
  <c r="BO35" i="25"/>
  <c r="CC35" i="25" s="1"/>
  <c r="BO36" i="25"/>
  <c r="CC36" i="25" s="1"/>
  <c r="BO37" i="25"/>
  <c r="CC37" i="25" s="1"/>
  <c r="BO38" i="25"/>
  <c r="CC38" i="25" s="1"/>
  <c r="BO39" i="25"/>
  <c r="CC39" i="25" s="1"/>
  <c r="BO40" i="25"/>
  <c r="CC40" i="25" s="1"/>
  <c r="BO41" i="25"/>
  <c r="CC41" i="25" s="1"/>
  <c r="BO42" i="25"/>
  <c r="CC42" i="25" s="1"/>
  <c r="BO43" i="25"/>
  <c r="CC43" i="25" s="1"/>
  <c r="BO44" i="25"/>
  <c r="CC44" i="25" s="1"/>
  <c r="BO45" i="25"/>
  <c r="CC45" i="25" s="1"/>
  <c r="BO46" i="25"/>
  <c r="CC46" i="25" s="1"/>
  <c r="BO47" i="25"/>
  <c r="CC47" i="25" s="1"/>
  <c r="BO48" i="25"/>
  <c r="CC48" i="25" s="1"/>
  <c r="BO49" i="25"/>
  <c r="CC49" i="25" s="1"/>
  <c r="BO50" i="25"/>
  <c r="CC50" i="25" s="1"/>
  <c r="BO51" i="25"/>
  <c r="CC51" i="25" s="1"/>
  <c r="BO52" i="25"/>
  <c r="CC52" i="25" s="1"/>
  <c r="BO53" i="25"/>
  <c r="CC53" i="25" s="1"/>
  <c r="BO54" i="25"/>
  <c r="CC54" i="25" s="1"/>
  <c r="BO55" i="25"/>
  <c r="CC55" i="25" s="1"/>
  <c r="BO56" i="25"/>
  <c r="CC56" i="25" s="1"/>
  <c r="BO57" i="25"/>
  <c r="CC57" i="25" s="1"/>
  <c r="BO58" i="25"/>
  <c r="CC58" i="25" s="1"/>
  <c r="BO59" i="25"/>
  <c r="CC59" i="25" s="1"/>
  <c r="BO60" i="25"/>
  <c r="CC60" i="25" s="1"/>
  <c r="BO61" i="25"/>
  <c r="CC61" i="25" s="1"/>
  <c r="BO62" i="25"/>
  <c r="CC62" i="25" s="1"/>
  <c r="BO63" i="25"/>
  <c r="CC63" i="25" s="1"/>
  <c r="BO64" i="25"/>
  <c r="CC64" i="25" s="1"/>
  <c r="BO65" i="25"/>
  <c r="CC65" i="25" s="1"/>
  <c r="BO66" i="25"/>
  <c r="CC66" i="25" s="1"/>
  <c r="BO67" i="25"/>
  <c r="CC67" i="25" s="1"/>
  <c r="BO68" i="25"/>
  <c r="CC68" i="25" s="1"/>
  <c r="BO69" i="25"/>
  <c r="CC69" i="25" s="1"/>
  <c r="BO70" i="25"/>
  <c r="BO71" i="25"/>
  <c r="CC71" i="25" s="1"/>
  <c r="BO72" i="25"/>
  <c r="CC72" i="25" s="1"/>
  <c r="BO73" i="25"/>
  <c r="CC73" i="25" s="1"/>
  <c r="BO3" i="25"/>
  <c r="CC3" i="25" s="1"/>
  <c r="PV74" i="19"/>
  <c r="PW74" i="19"/>
  <c r="PZ4" i="19"/>
  <c r="QJ4" i="19" s="1"/>
  <c r="PZ5" i="19"/>
  <c r="QJ5" i="19" s="1"/>
  <c r="PZ6" i="19"/>
  <c r="QJ6" i="19" s="1"/>
  <c r="PZ7" i="19"/>
  <c r="QJ7" i="19" s="1"/>
  <c r="PZ8" i="19"/>
  <c r="QJ8" i="19" s="1"/>
  <c r="PZ9" i="19"/>
  <c r="QJ9" i="19" s="1"/>
  <c r="PZ10" i="19"/>
  <c r="QJ10" i="19" s="1"/>
  <c r="PZ11" i="19"/>
  <c r="QJ11" i="19" s="1"/>
  <c r="PZ12" i="19"/>
  <c r="QJ12" i="19" s="1"/>
  <c r="PZ13" i="19"/>
  <c r="QJ13" i="19" s="1"/>
  <c r="PZ14" i="19"/>
  <c r="QJ14" i="19" s="1"/>
  <c r="PZ15" i="19"/>
  <c r="QJ15" i="19" s="1"/>
  <c r="PZ16" i="19"/>
  <c r="QJ16" i="19" s="1"/>
  <c r="PZ17" i="19"/>
  <c r="QJ17" i="19" s="1"/>
  <c r="PZ18" i="19"/>
  <c r="QJ18" i="19" s="1"/>
  <c r="PZ19" i="19"/>
  <c r="QJ19" i="19" s="1"/>
  <c r="PZ20" i="19"/>
  <c r="QJ20" i="19" s="1"/>
  <c r="PZ21" i="19"/>
  <c r="QJ21" i="19" s="1"/>
  <c r="PZ22" i="19"/>
  <c r="QJ22" i="19" s="1"/>
  <c r="PZ23" i="19"/>
  <c r="QJ23" i="19" s="1"/>
  <c r="PZ24" i="19"/>
  <c r="QJ24" i="19" s="1"/>
  <c r="PZ25" i="19"/>
  <c r="QJ25" i="19" s="1"/>
  <c r="PZ26" i="19"/>
  <c r="QJ26" i="19" s="1"/>
  <c r="PZ27" i="19"/>
  <c r="QJ27" i="19" s="1"/>
  <c r="PZ28" i="19"/>
  <c r="QJ28" i="19" s="1"/>
  <c r="PZ29" i="19"/>
  <c r="QJ29" i="19" s="1"/>
  <c r="PZ30" i="19"/>
  <c r="QJ30" i="19" s="1"/>
  <c r="PZ31" i="19"/>
  <c r="QJ31" i="19" s="1"/>
  <c r="PZ32" i="19"/>
  <c r="QJ32" i="19" s="1"/>
  <c r="PZ33" i="19"/>
  <c r="QJ33" i="19" s="1"/>
  <c r="PZ34" i="19"/>
  <c r="QJ34" i="19" s="1"/>
  <c r="PZ35" i="19"/>
  <c r="QJ35" i="19" s="1"/>
  <c r="PZ36" i="19"/>
  <c r="QJ36" i="19" s="1"/>
  <c r="PZ37" i="19"/>
  <c r="QJ37" i="19" s="1"/>
  <c r="PZ38" i="19"/>
  <c r="QJ38" i="19" s="1"/>
  <c r="PZ39" i="19"/>
  <c r="QJ39" i="19" s="1"/>
  <c r="PZ40" i="19"/>
  <c r="QJ40" i="19" s="1"/>
  <c r="PZ41" i="19"/>
  <c r="QJ41" i="19" s="1"/>
  <c r="PZ42" i="19"/>
  <c r="QJ42" i="19" s="1"/>
  <c r="PZ43" i="19"/>
  <c r="QJ43" i="19" s="1"/>
  <c r="PZ44" i="19"/>
  <c r="QJ44" i="19" s="1"/>
  <c r="PZ45" i="19"/>
  <c r="QJ45" i="19" s="1"/>
  <c r="PZ46" i="19"/>
  <c r="QJ46" i="19" s="1"/>
  <c r="PZ47" i="19"/>
  <c r="QJ47" i="19" s="1"/>
  <c r="PZ48" i="19"/>
  <c r="QJ48" i="19" s="1"/>
  <c r="PZ49" i="19"/>
  <c r="QJ49" i="19" s="1"/>
  <c r="PZ50" i="19"/>
  <c r="QJ50" i="19" s="1"/>
  <c r="PZ51" i="19"/>
  <c r="QJ51" i="19" s="1"/>
  <c r="PZ52" i="19"/>
  <c r="QJ52" i="19" s="1"/>
  <c r="PZ53" i="19"/>
  <c r="QJ53" i="19" s="1"/>
  <c r="PZ54" i="19"/>
  <c r="QJ54" i="19" s="1"/>
  <c r="PZ55" i="19"/>
  <c r="QJ55" i="19" s="1"/>
  <c r="PZ56" i="19"/>
  <c r="QJ56" i="19" s="1"/>
  <c r="PZ57" i="19"/>
  <c r="QJ57" i="19" s="1"/>
  <c r="PZ58" i="19"/>
  <c r="QJ58" i="19" s="1"/>
  <c r="PZ59" i="19"/>
  <c r="QJ59" i="19" s="1"/>
  <c r="PZ60" i="19"/>
  <c r="QJ60" i="19" s="1"/>
  <c r="PZ61" i="19"/>
  <c r="QJ61" i="19" s="1"/>
  <c r="PZ62" i="19"/>
  <c r="QJ62" i="19" s="1"/>
  <c r="PZ63" i="19"/>
  <c r="QJ63" i="19" s="1"/>
  <c r="PZ64" i="19"/>
  <c r="QJ64" i="19" s="1"/>
  <c r="PZ65" i="19"/>
  <c r="QJ65" i="19" s="1"/>
  <c r="PZ66" i="19"/>
  <c r="QJ66" i="19" s="1"/>
  <c r="PZ67" i="19"/>
  <c r="QJ67" i="19" s="1"/>
  <c r="PZ68" i="19"/>
  <c r="QJ68" i="19" s="1"/>
  <c r="PZ69" i="19"/>
  <c r="QJ69" i="19" s="1"/>
  <c r="PZ70" i="19"/>
  <c r="QJ70" i="19" s="1"/>
  <c r="PZ71" i="19"/>
  <c r="QJ71" i="19" s="1"/>
  <c r="PZ72" i="19"/>
  <c r="QJ72" i="19" s="1"/>
  <c r="PZ73" i="19"/>
  <c r="QJ73" i="19" s="1"/>
  <c r="PZ3" i="19"/>
  <c r="QJ3" i="19" s="1"/>
  <c r="CC70" i="25" l="1"/>
  <c r="CC34" i="25"/>
  <c r="BO74" i="25"/>
  <c r="PZ74" i="19"/>
  <c r="BE91" i="25" l="1"/>
  <c r="BF91" i="25"/>
  <c r="OR109" i="19"/>
  <c r="OS109" i="19"/>
  <c r="BE92" i="25" l="1"/>
  <c r="OS112" i="19"/>
  <c r="PP74" i="19"/>
  <c r="PQ74" i="19"/>
  <c r="BC74" i="25" l="1"/>
  <c r="BD74" i="25"/>
  <c r="BG4" i="25"/>
  <c r="BP4" i="25" s="1"/>
  <c r="BG5" i="25"/>
  <c r="BP5" i="25" s="1"/>
  <c r="BG6" i="25"/>
  <c r="BP6" i="25" s="1"/>
  <c r="BG7" i="25"/>
  <c r="BP7" i="25" s="1"/>
  <c r="BG8" i="25"/>
  <c r="BP8" i="25" s="1"/>
  <c r="BG9" i="25"/>
  <c r="BG10" i="25"/>
  <c r="BP10" i="25" s="1"/>
  <c r="BG11" i="25"/>
  <c r="BP11" i="25" s="1"/>
  <c r="BG12" i="25"/>
  <c r="BG13" i="25"/>
  <c r="BP13" i="25" s="1"/>
  <c r="BG14" i="25"/>
  <c r="BP14" i="25" s="1"/>
  <c r="BG15" i="25"/>
  <c r="BP15" i="25" s="1"/>
  <c r="BG16" i="25"/>
  <c r="BP16" i="25" s="1"/>
  <c r="BG17" i="25"/>
  <c r="BP17" i="25" s="1"/>
  <c r="BG18" i="25"/>
  <c r="BP18" i="25" s="1"/>
  <c r="BG19" i="25"/>
  <c r="BP19" i="25" s="1"/>
  <c r="BG20" i="25"/>
  <c r="BP20" i="25" s="1"/>
  <c r="BG21" i="25"/>
  <c r="BP21" i="25" s="1"/>
  <c r="BG22" i="25"/>
  <c r="BG23" i="25"/>
  <c r="BP23" i="25" s="1"/>
  <c r="BG24" i="25"/>
  <c r="BP24" i="25" s="1"/>
  <c r="BG25" i="25"/>
  <c r="BP25" i="25" s="1"/>
  <c r="BG26" i="25"/>
  <c r="BP26" i="25" s="1"/>
  <c r="BG27" i="25"/>
  <c r="BP27" i="25" s="1"/>
  <c r="BG28" i="25"/>
  <c r="BP28" i="25" s="1"/>
  <c r="BG29" i="25"/>
  <c r="BP29" i="25" s="1"/>
  <c r="BG30" i="25"/>
  <c r="BP30" i="25" s="1"/>
  <c r="BG31" i="25"/>
  <c r="BP31" i="25" s="1"/>
  <c r="BG32" i="25"/>
  <c r="BP32" i="25" s="1"/>
  <c r="BG33" i="25"/>
  <c r="BP33" i="25" s="1"/>
  <c r="BG34" i="25"/>
  <c r="BP34" i="25" s="1"/>
  <c r="BG35" i="25"/>
  <c r="BP35" i="25" s="1"/>
  <c r="BG36" i="25"/>
  <c r="BP36" i="25" s="1"/>
  <c r="BG37" i="25"/>
  <c r="BP37" i="25" s="1"/>
  <c r="BG38" i="25"/>
  <c r="BP38" i="25" s="1"/>
  <c r="BG39" i="25"/>
  <c r="BP39" i="25" s="1"/>
  <c r="BG40" i="25"/>
  <c r="BP40" i="25" s="1"/>
  <c r="BG41" i="25"/>
  <c r="BP41" i="25" s="1"/>
  <c r="BG42" i="25"/>
  <c r="BP42" i="25" s="1"/>
  <c r="BG43" i="25"/>
  <c r="BP43" i="25" s="1"/>
  <c r="BG44" i="25"/>
  <c r="BP44" i="25" s="1"/>
  <c r="BG45" i="25"/>
  <c r="BP45" i="25" s="1"/>
  <c r="BG46" i="25"/>
  <c r="BP46" i="25" s="1"/>
  <c r="BG47" i="25"/>
  <c r="BP47" i="25" s="1"/>
  <c r="BG48" i="25"/>
  <c r="BP48" i="25" s="1"/>
  <c r="BG49" i="25"/>
  <c r="BP49" i="25" s="1"/>
  <c r="BG50" i="25"/>
  <c r="BP50" i="25" s="1"/>
  <c r="BG51" i="25"/>
  <c r="BP51" i="25" s="1"/>
  <c r="BG52" i="25"/>
  <c r="BP52" i="25" s="1"/>
  <c r="BG53" i="25"/>
  <c r="BP53" i="25" s="1"/>
  <c r="BG54" i="25"/>
  <c r="BP54" i="25" s="1"/>
  <c r="BG55" i="25"/>
  <c r="BP55" i="25" s="1"/>
  <c r="BG56" i="25"/>
  <c r="BP56" i="25" s="1"/>
  <c r="BG57" i="25"/>
  <c r="BP57" i="25" s="1"/>
  <c r="BG58" i="25"/>
  <c r="BP58" i="25" s="1"/>
  <c r="BG59" i="25"/>
  <c r="BP59" i="25" s="1"/>
  <c r="BG60" i="25"/>
  <c r="BP60" i="25" s="1"/>
  <c r="BG61" i="25"/>
  <c r="BP61" i="25" s="1"/>
  <c r="BG62" i="25"/>
  <c r="BP62" i="25" s="1"/>
  <c r="BG63" i="25"/>
  <c r="BP63" i="25" s="1"/>
  <c r="BG64" i="25"/>
  <c r="BP64" i="25" s="1"/>
  <c r="BG65" i="25"/>
  <c r="BP65" i="25" s="1"/>
  <c r="BG66" i="25"/>
  <c r="BP66" i="25" s="1"/>
  <c r="BG67" i="25"/>
  <c r="BP67" i="25" s="1"/>
  <c r="BG68" i="25"/>
  <c r="BP68" i="25" s="1"/>
  <c r="BG69" i="25"/>
  <c r="BP69" i="25" s="1"/>
  <c r="BG70" i="25"/>
  <c r="BG71" i="25"/>
  <c r="BP71" i="25" s="1"/>
  <c r="BG72" i="25"/>
  <c r="BP72" i="25" s="1"/>
  <c r="BG73" i="25"/>
  <c r="BG3" i="25"/>
  <c r="BH17" i="25" l="1"/>
  <c r="BP73" i="25"/>
  <c r="BP9" i="25"/>
  <c r="BP12" i="25"/>
  <c r="BP3" i="25"/>
  <c r="BP70" i="25"/>
  <c r="BP22" i="25"/>
  <c r="BG74" i="25"/>
  <c r="JG4" i="21"/>
  <c r="JH4" i="21" s="1"/>
  <c r="JG5" i="21"/>
  <c r="JG6" i="21"/>
  <c r="JH6" i="21" s="1"/>
  <c r="JG7" i="21"/>
  <c r="JH7" i="21" s="1"/>
  <c r="JG8" i="21"/>
  <c r="JG9" i="21"/>
  <c r="JG10" i="21"/>
  <c r="JH10" i="21" s="1"/>
  <c r="JG11" i="21"/>
  <c r="JH11" i="21" s="1"/>
  <c r="JG12" i="21"/>
  <c r="JH12" i="21" s="1"/>
  <c r="JG13" i="21"/>
  <c r="JG14" i="21"/>
  <c r="JH14" i="21" s="1"/>
  <c r="JG15" i="21"/>
  <c r="JH15" i="21" s="1"/>
  <c r="JG16" i="21"/>
  <c r="JG17" i="21"/>
  <c r="JH17" i="21" s="1"/>
  <c r="JG18" i="21"/>
  <c r="JH18" i="21" s="1"/>
  <c r="JG19" i="21"/>
  <c r="JH19" i="21" s="1"/>
  <c r="JG20" i="21"/>
  <c r="JG21" i="21"/>
  <c r="JG22" i="21"/>
  <c r="JH22" i="21" s="1"/>
  <c r="JG23" i="21"/>
  <c r="JH23" i="21" s="1"/>
  <c r="JG24" i="21"/>
  <c r="JG25" i="21"/>
  <c r="JG26" i="21"/>
  <c r="JH26" i="21" s="1"/>
  <c r="JG27" i="21"/>
  <c r="JH27" i="21" s="1"/>
  <c r="JG28" i="21"/>
  <c r="JG29" i="21"/>
  <c r="JG30" i="21"/>
  <c r="JH30" i="21" s="1"/>
  <c r="JG31" i="21"/>
  <c r="JH31" i="21" s="1"/>
  <c r="JG32" i="21"/>
  <c r="JG33" i="21"/>
  <c r="JG34" i="21"/>
  <c r="JH34" i="21" s="1"/>
  <c r="JG35" i="21"/>
  <c r="JH35" i="21" s="1"/>
  <c r="JG36" i="21"/>
  <c r="JG37" i="21"/>
  <c r="JG38" i="21"/>
  <c r="JH38" i="21" s="1"/>
  <c r="JG39" i="21"/>
  <c r="JH39" i="21" s="1"/>
  <c r="JG40" i="21"/>
  <c r="JG41" i="21"/>
  <c r="JG42" i="21"/>
  <c r="JH42" i="21" s="1"/>
  <c r="JG43" i="21"/>
  <c r="JH43" i="21" s="1"/>
  <c r="JG44" i="21"/>
  <c r="JG45" i="21"/>
  <c r="JG46" i="21"/>
  <c r="JH46" i="21" s="1"/>
  <c r="JG47" i="21"/>
  <c r="JH47" i="21" s="1"/>
  <c r="JG48" i="21"/>
  <c r="JG49" i="21"/>
  <c r="JG50" i="21"/>
  <c r="JH50" i="21" s="1"/>
  <c r="JG51" i="21"/>
  <c r="JH51" i="21" s="1"/>
  <c r="JG52" i="21"/>
  <c r="JG53" i="21"/>
  <c r="JG54" i="21"/>
  <c r="JH54" i="21" s="1"/>
  <c r="JG55" i="21"/>
  <c r="JH55" i="21" s="1"/>
  <c r="JG56" i="21"/>
  <c r="JG57" i="21"/>
  <c r="JG58" i="21"/>
  <c r="JH58" i="21" s="1"/>
  <c r="JG59" i="21"/>
  <c r="JH59" i="21" s="1"/>
  <c r="JG60" i="21"/>
  <c r="JG61" i="21"/>
  <c r="JG62" i="21"/>
  <c r="JH62" i="21" s="1"/>
  <c r="JG63" i="21"/>
  <c r="JH63" i="21" s="1"/>
  <c r="JG64" i="21"/>
  <c r="JG65" i="21"/>
  <c r="JG66" i="21"/>
  <c r="JH66" i="21" s="1"/>
  <c r="JG67" i="21"/>
  <c r="JH67" i="21" s="1"/>
  <c r="JG68" i="21"/>
  <c r="JG69" i="21"/>
  <c r="JG70" i="21"/>
  <c r="JH70" i="21" s="1"/>
  <c r="JG71" i="21"/>
  <c r="JH71" i="21" s="1"/>
  <c r="JG72" i="21"/>
  <c r="JG73" i="21"/>
  <c r="JG3" i="21"/>
  <c r="JH3" i="21" s="1"/>
  <c r="JH5" i="21"/>
  <c r="JH8" i="21"/>
  <c r="JH9" i="21"/>
  <c r="JH13" i="21"/>
  <c r="JH16" i="21"/>
  <c r="JH20" i="21"/>
  <c r="JH21" i="21"/>
  <c r="JH24" i="21"/>
  <c r="JH25" i="21"/>
  <c r="JH28" i="21"/>
  <c r="JH29" i="21"/>
  <c r="JH32" i="21"/>
  <c r="JH33" i="21"/>
  <c r="JH36" i="21"/>
  <c r="JH37" i="21"/>
  <c r="JH40" i="21"/>
  <c r="JH41" i="21"/>
  <c r="JH44" i="21"/>
  <c r="JH45" i="21"/>
  <c r="JH48" i="21"/>
  <c r="JH49" i="21"/>
  <c r="JH52" i="21"/>
  <c r="JH53" i="21"/>
  <c r="JH56" i="21"/>
  <c r="JH57" i="21"/>
  <c r="JH60" i="21"/>
  <c r="JH61" i="21"/>
  <c r="JH64" i="21"/>
  <c r="JH65" i="21"/>
  <c r="JH68" i="21"/>
  <c r="JH69" i="21"/>
  <c r="JH72" i="21"/>
  <c r="JH73" i="21"/>
  <c r="JG4" i="20"/>
  <c r="JH4" i="20" s="1"/>
  <c r="JG5" i="20"/>
  <c r="JH5" i="20" s="1"/>
  <c r="JG6" i="20"/>
  <c r="JG7" i="20"/>
  <c r="JH7" i="20" s="1"/>
  <c r="JG8" i="20"/>
  <c r="JG9" i="20"/>
  <c r="JH9" i="20" s="1"/>
  <c r="JG10" i="20"/>
  <c r="JG11" i="20"/>
  <c r="JH11" i="20" s="1"/>
  <c r="JG12" i="20"/>
  <c r="JG13" i="20"/>
  <c r="JH13" i="20" s="1"/>
  <c r="JG14" i="20"/>
  <c r="JG15" i="20"/>
  <c r="JH15" i="20" s="1"/>
  <c r="JG16" i="20"/>
  <c r="JG17" i="20"/>
  <c r="JH17" i="20" s="1"/>
  <c r="JG18" i="20"/>
  <c r="JG19" i="20"/>
  <c r="JH19" i="20" s="1"/>
  <c r="JG20" i="20"/>
  <c r="JG21" i="20"/>
  <c r="JH21" i="20" s="1"/>
  <c r="JG22" i="20"/>
  <c r="JG23" i="20"/>
  <c r="JH23" i="20" s="1"/>
  <c r="JG24" i="20"/>
  <c r="JG25" i="20"/>
  <c r="JH25" i="20" s="1"/>
  <c r="JG26" i="20"/>
  <c r="JG27" i="20"/>
  <c r="JH27" i="20" s="1"/>
  <c r="JG28" i="20"/>
  <c r="JG29" i="20"/>
  <c r="JH29" i="20" s="1"/>
  <c r="JG30" i="20"/>
  <c r="JG31" i="20"/>
  <c r="JH31" i="20" s="1"/>
  <c r="JG32" i="20"/>
  <c r="JG33" i="20"/>
  <c r="JH33" i="20" s="1"/>
  <c r="JG34" i="20"/>
  <c r="JG35" i="20"/>
  <c r="JH35" i="20" s="1"/>
  <c r="JG36" i="20"/>
  <c r="JG37" i="20"/>
  <c r="JH37" i="20" s="1"/>
  <c r="JG38" i="20"/>
  <c r="JG39" i="20"/>
  <c r="JH39" i="20" s="1"/>
  <c r="JG40" i="20"/>
  <c r="JG41" i="20"/>
  <c r="JH41" i="20" s="1"/>
  <c r="JG42" i="20"/>
  <c r="JH42" i="20" s="1"/>
  <c r="JG43" i="20"/>
  <c r="JH43" i="20" s="1"/>
  <c r="JG44" i="20"/>
  <c r="JG45" i="20"/>
  <c r="JH45" i="20" s="1"/>
  <c r="JG46" i="20"/>
  <c r="JG47" i="20"/>
  <c r="JH47" i="20" s="1"/>
  <c r="JG48" i="20"/>
  <c r="JG49" i="20"/>
  <c r="JH49" i="20" s="1"/>
  <c r="JG50" i="20"/>
  <c r="JG51" i="20"/>
  <c r="JH51" i="20" s="1"/>
  <c r="JG52" i="20"/>
  <c r="JG53" i="20"/>
  <c r="JH53" i="20" s="1"/>
  <c r="JG54" i="20"/>
  <c r="JG55" i="20"/>
  <c r="JH55" i="20" s="1"/>
  <c r="JG56" i="20"/>
  <c r="JG57" i="20"/>
  <c r="JH57" i="20" s="1"/>
  <c r="JG58" i="20"/>
  <c r="JG59" i="20"/>
  <c r="JH59" i="20" s="1"/>
  <c r="JG60" i="20"/>
  <c r="JG61" i="20"/>
  <c r="JH61" i="20" s="1"/>
  <c r="JG62" i="20"/>
  <c r="JG63" i="20"/>
  <c r="JH63" i="20" s="1"/>
  <c r="JG64" i="20"/>
  <c r="JG65" i="20"/>
  <c r="JH65" i="20" s="1"/>
  <c r="JG66" i="20"/>
  <c r="JG67" i="20"/>
  <c r="JH67" i="20" s="1"/>
  <c r="JG68" i="20"/>
  <c r="JG69" i="20"/>
  <c r="JH69" i="20" s="1"/>
  <c r="JG70" i="20"/>
  <c r="JG71" i="20"/>
  <c r="JH71" i="20" s="1"/>
  <c r="JG72" i="20"/>
  <c r="JG73" i="20"/>
  <c r="JH73" i="20" s="1"/>
  <c r="JG3" i="20"/>
  <c r="JH3" i="20" s="1"/>
  <c r="JH6" i="20"/>
  <c r="JH8" i="20"/>
  <c r="JH10" i="20"/>
  <c r="JH12" i="20"/>
  <c r="JH14" i="20"/>
  <c r="JH16" i="20"/>
  <c r="JH18" i="20"/>
  <c r="JH20" i="20"/>
  <c r="JH22" i="20"/>
  <c r="JH24" i="20"/>
  <c r="JH26" i="20"/>
  <c r="JH28" i="20"/>
  <c r="JH30" i="20"/>
  <c r="JH32" i="20"/>
  <c r="JH34" i="20"/>
  <c r="JH36" i="20"/>
  <c r="JH38" i="20"/>
  <c r="JH40" i="20"/>
  <c r="JH44" i="20"/>
  <c r="JH46" i="20"/>
  <c r="JH48" i="20"/>
  <c r="JH50" i="20"/>
  <c r="JH52" i="20"/>
  <c r="JH54" i="20"/>
  <c r="JH56" i="20"/>
  <c r="JH58" i="20"/>
  <c r="JH60" i="20"/>
  <c r="JH62" i="20"/>
  <c r="JH64" i="20"/>
  <c r="JH66" i="20"/>
  <c r="JH68" i="20"/>
  <c r="JH70" i="20"/>
  <c r="JH72" i="20"/>
  <c r="TP4" i="13"/>
  <c r="TY4" i="13" s="1"/>
  <c r="TP5" i="13"/>
  <c r="TY5" i="13" s="1"/>
  <c r="TP6" i="13"/>
  <c r="TY6" i="13" s="1"/>
  <c r="TP7" i="13"/>
  <c r="TY7" i="13" s="1"/>
  <c r="TP8" i="13"/>
  <c r="TY8" i="13" s="1"/>
  <c r="TP9" i="13"/>
  <c r="TY9" i="13" s="1"/>
  <c r="TP10" i="13"/>
  <c r="TY10" i="13" s="1"/>
  <c r="TP11" i="13"/>
  <c r="TY11" i="13" s="1"/>
  <c r="TP12" i="13"/>
  <c r="TY12" i="13" s="1"/>
  <c r="TP13" i="13"/>
  <c r="TY13" i="13" s="1"/>
  <c r="TP14" i="13"/>
  <c r="TY14" i="13" s="1"/>
  <c r="TP15" i="13"/>
  <c r="TY15" i="13" s="1"/>
  <c r="TP16" i="13"/>
  <c r="TY16" i="13" s="1"/>
  <c r="TP17" i="13"/>
  <c r="TY17" i="13" s="1"/>
  <c r="TP18" i="13"/>
  <c r="TY18" i="13" s="1"/>
  <c r="TP19" i="13"/>
  <c r="TY19" i="13" s="1"/>
  <c r="TP20" i="13"/>
  <c r="TY20" i="13" s="1"/>
  <c r="TP21" i="13"/>
  <c r="TY21" i="13" s="1"/>
  <c r="TP22" i="13"/>
  <c r="TY22" i="13" s="1"/>
  <c r="TP23" i="13"/>
  <c r="TY23" i="13" s="1"/>
  <c r="TP24" i="13"/>
  <c r="TY24" i="13" s="1"/>
  <c r="TP25" i="13"/>
  <c r="TY25" i="13" s="1"/>
  <c r="TP26" i="13"/>
  <c r="TY26" i="13" s="1"/>
  <c r="TP27" i="13"/>
  <c r="TY27" i="13" s="1"/>
  <c r="TP28" i="13"/>
  <c r="TY28" i="13" s="1"/>
  <c r="TP29" i="13"/>
  <c r="TY29" i="13" s="1"/>
  <c r="TP30" i="13"/>
  <c r="TY30" i="13" s="1"/>
  <c r="TP31" i="13"/>
  <c r="TY31" i="13" s="1"/>
  <c r="TP32" i="13"/>
  <c r="TY32" i="13" s="1"/>
  <c r="TP33" i="13"/>
  <c r="TY33" i="13" s="1"/>
  <c r="TP34" i="13"/>
  <c r="TY34" i="13" s="1"/>
  <c r="TP35" i="13"/>
  <c r="TY35" i="13" s="1"/>
  <c r="TP36" i="13"/>
  <c r="TY36" i="13" s="1"/>
  <c r="TP37" i="13"/>
  <c r="TY37" i="13" s="1"/>
  <c r="TP38" i="13"/>
  <c r="TY38" i="13" s="1"/>
  <c r="TP39" i="13"/>
  <c r="TY39" i="13" s="1"/>
  <c r="TP40" i="13"/>
  <c r="TY40" i="13" s="1"/>
  <c r="TP41" i="13"/>
  <c r="TY41" i="13" s="1"/>
  <c r="TP42" i="13"/>
  <c r="TY42" i="13" s="1"/>
  <c r="TP43" i="13"/>
  <c r="TY43" i="13" s="1"/>
  <c r="TP44" i="13"/>
  <c r="TY44" i="13" s="1"/>
  <c r="TP45" i="13"/>
  <c r="TY45" i="13" s="1"/>
  <c r="TP46" i="13"/>
  <c r="TY46" i="13" s="1"/>
  <c r="TP47" i="13"/>
  <c r="TY47" i="13" s="1"/>
  <c r="TP48" i="13"/>
  <c r="TY48" i="13" s="1"/>
  <c r="TP49" i="13"/>
  <c r="TY49" i="13" s="1"/>
  <c r="TP50" i="13"/>
  <c r="TY50" i="13" s="1"/>
  <c r="TP51" i="13"/>
  <c r="TY51" i="13" s="1"/>
  <c r="TP52" i="13"/>
  <c r="TY52" i="13" s="1"/>
  <c r="TP53" i="13"/>
  <c r="TY53" i="13" s="1"/>
  <c r="TP54" i="13"/>
  <c r="TY54" i="13" s="1"/>
  <c r="TP55" i="13"/>
  <c r="TY55" i="13" s="1"/>
  <c r="TP56" i="13"/>
  <c r="TY56" i="13" s="1"/>
  <c r="TP57" i="13"/>
  <c r="TY57" i="13" s="1"/>
  <c r="TP58" i="13"/>
  <c r="TY58" i="13" s="1"/>
  <c r="TP59" i="13"/>
  <c r="TY59" i="13" s="1"/>
  <c r="TP60" i="13"/>
  <c r="TY60" i="13" s="1"/>
  <c r="TP61" i="13"/>
  <c r="TY61" i="13" s="1"/>
  <c r="TP62" i="13"/>
  <c r="TY62" i="13" s="1"/>
  <c r="TP63" i="13"/>
  <c r="TY63" i="13" s="1"/>
  <c r="TP64" i="13"/>
  <c r="TY64" i="13" s="1"/>
  <c r="TP65" i="13"/>
  <c r="TY65" i="13" s="1"/>
  <c r="TP66" i="13"/>
  <c r="TY66" i="13" s="1"/>
  <c r="TP67" i="13"/>
  <c r="TY67" i="13" s="1"/>
  <c r="TP68" i="13"/>
  <c r="TY68" i="13" s="1"/>
  <c r="TP69" i="13"/>
  <c r="TY69" i="13" s="1"/>
  <c r="TP70" i="13"/>
  <c r="TY70" i="13" s="1"/>
  <c r="TP71" i="13"/>
  <c r="TY71" i="13" s="1"/>
  <c r="TP72" i="13"/>
  <c r="TY72" i="13" s="1"/>
  <c r="TP73" i="13"/>
  <c r="TY73" i="13" s="1"/>
  <c r="TP3" i="13"/>
  <c r="TY3" i="13" s="1"/>
  <c r="PN74" i="19"/>
  <c r="PO74" i="19"/>
  <c r="PR4" i="19"/>
  <c r="QA4" i="19" s="1"/>
  <c r="PR5" i="19"/>
  <c r="QA5" i="19" s="1"/>
  <c r="PR6" i="19"/>
  <c r="QA6" i="19" s="1"/>
  <c r="PR7" i="19"/>
  <c r="QA7" i="19" s="1"/>
  <c r="PR8" i="19"/>
  <c r="QA8" i="19" s="1"/>
  <c r="PR9" i="19"/>
  <c r="PR10" i="19"/>
  <c r="QA10" i="19" s="1"/>
  <c r="PR11" i="19"/>
  <c r="PR12" i="19"/>
  <c r="QA12" i="19" s="1"/>
  <c r="PR13" i="19"/>
  <c r="QA13" i="19" s="1"/>
  <c r="PR14" i="19"/>
  <c r="QA14" i="19" s="1"/>
  <c r="PR15" i="19"/>
  <c r="QA15" i="19" s="1"/>
  <c r="PR16" i="19"/>
  <c r="QA16" i="19" s="1"/>
  <c r="PR17" i="19"/>
  <c r="QA17" i="19" s="1"/>
  <c r="PR18" i="19"/>
  <c r="QA18" i="19" s="1"/>
  <c r="PR19" i="19"/>
  <c r="QA19" i="19" s="1"/>
  <c r="PR20" i="19"/>
  <c r="QA20" i="19" s="1"/>
  <c r="PR21" i="19"/>
  <c r="QA21" i="19" s="1"/>
  <c r="PR22" i="19"/>
  <c r="PR23" i="19"/>
  <c r="QA23" i="19" s="1"/>
  <c r="PR24" i="19"/>
  <c r="QA24" i="19" s="1"/>
  <c r="PR25" i="19"/>
  <c r="QA25" i="19" s="1"/>
  <c r="PR26" i="19"/>
  <c r="QA26" i="19" s="1"/>
  <c r="PR27" i="19"/>
  <c r="QA27" i="19" s="1"/>
  <c r="PR28" i="19"/>
  <c r="QA28" i="19" s="1"/>
  <c r="PR29" i="19"/>
  <c r="QA29" i="19" s="1"/>
  <c r="PR30" i="19"/>
  <c r="QA30" i="19" s="1"/>
  <c r="PR31" i="19"/>
  <c r="QA31" i="19" s="1"/>
  <c r="PR32" i="19"/>
  <c r="QA32" i="19" s="1"/>
  <c r="PR33" i="19"/>
  <c r="QA33" i="19" s="1"/>
  <c r="PR34" i="19"/>
  <c r="QA34" i="19" s="1"/>
  <c r="PR35" i="19"/>
  <c r="QA35" i="19" s="1"/>
  <c r="PR36" i="19"/>
  <c r="QA36" i="19" s="1"/>
  <c r="PR37" i="19"/>
  <c r="QA37" i="19" s="1"/>
  <c r="PR38" i="19"/>
  <c r="QA38" i="19" s="1"/>
  <c r="PR39" i="19"/>
  <c r="QA39" i="19" s="1"/>
  <c r="PR40" i="19"/>
  <c r="QA40" i="19" s="1"/>
  <c r="PR41" i="19"/>
  <c r="QA41" i="19" s="1"/>
  <c r="PR42" i="19"/>
  <c r="QA42" i="19" s="1"/>
  <c r="PR43" i="19"/>
  <c r="QA43" i="19" s="1"/>
  <c r="PR44" i="19"/>
  <c r="QA44" i="19" s="1"/>
  <c r="PR45" i="19"/>
  <c r="QA45" i="19" s="1"/>
  <c r="PR46" i="19"/>
  <c r="QA46" i="19" s="1"/>
  <c r="PR47" i="19"/>
  <c r="QA47" i="19" s="1"/>
  <c r="PR48" i="19"/>
  <c r="QA48" i="19" s="1"/>
  <c r="PR49" i="19"/>
  <c r="QA49" i="19" s="1"/>
  <c r="PR50" i="19"/>
  <c r="QA50" i="19" s="1"/>
  <c r="PR51" i="19"/>
  <c r="QA51" i="19" s="1"/>
  <c r="PR52" i="19"/>
  <c r="QA52" i="19" s="1"/>
  <c r="PR53" i="19"/>
  <c r="QA53" i="19" s="1"/>
  <c r="PR54" i="19"/>
  <c r="QA54" i="19" s="1"/>
  <c r="PR55" i="19"/>
  <c r="QA55" i="19" s="1"/>
  <c r="PR56" i="19"/>
  <c r="QA56" i="19" s="1"/>
  <c r="PR57" i="19"/>
  <c r="QA57" i="19" s="1"/>
  <c r="PR58" i="19"/>
  <c r="QA58" i="19" s="1"/>
  <c r="PR59" i="19"/>
  <c r="QA59" i="19" s="1"/>
  <c r="PR60" i="19"/>
  <c r="QA60" i="19" s="1"/>
  <c r="PR61" i="19"/>
  <c r="QA61" i="19" s="1"/>
  <c r="PR62" i="19"/>
  <c r="QA62" i="19" s="1"/>
  <c r="PR63" i="19"/>
  <c r="QA63" i="19" s="1"/>
  <c r="PR64" i="19"/>
  <c r="QA64" i="19" s="1"/>
  <c r="PR65" i="19"/>
  <c r="QA65" i="19" s="1"/>
  <c r="PR66" i="19"/>
  <c r="QA66" i="19" s="1"/>
  <c r="PR67" i="19"/>
  <c r="QA67" i="19" s="1"/>
  <c r="PR68" i="19"/>
  <c r="QA68" i="19" s="1"/>
  <c r="PR69" i="19"/>
  <c r="QA69" i="19" s="1"/>
  <c r="PR70" i="19"/>
  <c r="QA70" i="19" s="1"/>
  <c r="PR71" i="19"/>
  <c r="QA71" i="19" s="1"/>
  <c r="PR72" i="19"/>
  <c r="QA72" i="19" s="1"/>
  <c r="PR73" i="19"/>
  <c r="QA73" i="19" s="1"/>
  <c r="PR3" i="19"/>
  <c r="QA11" i="19" l="1"/>
  <c r="QA3" i="19"/>
  <c r="QA22" i="19"/>
  <c r="QA9" i="19"/>
  <c r="PR74" i="19"/>
  <c r="PH74" i="19"/>
  <c r="PI74" i="19"/>
  <c r="PJ100" i="19"/>
  <c r="PF74" i="19"/>
  <c r="PG74" i="19"/>
  <c r="OZ74" i="19"/>
  <c r="PA74" i="19"/>
  <c r="PJ74" i="19" l="1"/>
  <c r="PS74" i="19" s="1"/>
  <c r="GG4" i="23"/>
  <c r="GG5" i="23"/>
  <c r="GP5" i="23" s="1"/>
  <c r="GG6" i="23"/>
  <c r="GG7" i="23"/>
  <c r="GP7" i="23" s="1"/>
  <c r="GG8" i="23"/>
  <c r="GP8" i="23" s="1"/>
  <c r="GG9" i="23"/>
  <c r="GG10" i="23"/>
  <c r="GG11" i="23"/>
  <c r="GP11" i="23" s="1"/>
  <c r="GG12" i="23"/>
  <c r="GP12" i="23" s="1"/>
  <c r="GG13" i="23"/>
  <c r="GP13" i="23" s="1"/>
  <c r="GG14" i="23"/>
  <c r="GG15" i="23"/>
  <c r="GP15" i="23" s="1"/>
  <c r="GG16" i="23"/>
  <c r="GP16" i="23" s="1"/>
  <c r="GG17" i="23"/>
  <c r="GP17" i="23" s="1"/>
  <c r="GG18" i="23"/>
  <c r="GG19" i="23"/>
  <c r="GP19" i="23" s="1"/>
  <c r="GG20" i="23"/>
  <c r="GP20" i="23" s="1"/>
  <c r="GG21" i="23"/>
  <c r="GG22" i="23"/>
  <c r="GG23" i="23"/>
  <c r="GP23" i="23" s="1"/>
  <c r="GG24" i="23"/>
  <c r="GP24" i="23" s="1"/>
  <c r="GG25" i="23"/>
  <c r="GP25" i="23" s="1"/>
  <c r="GG26" i="23"/>
  <c r="GG27" i="23"/>
  <c r="GP27" i="23" s="1"/>
  <c r="GG28" i="23"/>
  <c r="GP28" i="23" s="1"/>
  <c r="GG29" i="23"/>
  <c r="GP29" i="23" s="1"/>
  <c r="GG30" i="23"/>
  <c r="GG31" i="23"/>
  <c r="GG32" i="23"/>
  <c r="GP32" i="23" s="1"/>
  <c r="GG33" i="23"/>
  <c r="GP33" i="23" s="1"/>
  <c r="GG34" i="23"/>
  <c r="GG35" i="23"/>
  <c r="GP35" i="23" s="1"/>
  <c r="GG36" i="23"/>
  <c r="GP36" i="23" s="1"/>
  <c r="GG37" i="23"/>
  <c r="GP37" i="23" s="1"/>
  <c r="GG38" i="23"/>
  <c r="GG39" i="23"/>
  <c r="GP39" i="23" s="1"/>
  <c r="GG40" i="23"/>
  <c r="GP40" i="23" s="1"/>
  <c r="GG41" i="23"/>
  <c r="GP41" i="23" s="1"/>
  <c r="GG42" i="23"/>
  <c r="GG43" i="23"/>
  <c r="GG44" i="23"/>
  <c r="GP44" i="23" s="1"/>
  <c r="GG45" i="23"/>
  <c r="GP45" i="23" s="1"/>
  <c r="GG46" i="23"/>
  <c r="GG47" i="23"/>
  <c r="GP47" i="23" s="1"/>
  <c r="GG48" i="23"/>
  <c r="GP48" i="23" s="1"/>
  <c r="GG49" i="23"/>
  <c r="GP49" i="23" s="1"/>
  <c r="GG50" i="23"/>
  <c r="GG51" i="23"/>
  <c r="GP51" i="23" s="1"/>
  <c r="GG52" i="23"/>
  <c r="GP52" i="23" s="1"/>
  <c r="GG53" i="23"/>
  <c r="GP53" i="23" s="1"/>
  <c r="GG54" i="23"/>
  <c r="GG55" i="23"/>
  <c r="GG56" i="23"/>
  <c r="GP56" i="23" s="1"/>
  <c r="GG57" i="23"/>
  <c r="GP57" i="23" s="1"/>
  <c r="GG58" i="23"/>
  <c r="GG59" i="23"/>
  <c r="GP59" i="23" s="1"/>
  <c r="GG60" i="23"/>
  <c r="GP60" i="23" s="1"/>
  <c r="GG61" i="23"/>
  <c r="GP61" i="23" s="1"/>
  <c r="GG62" i="23"/>
  <c r="GG63" i="23"/>
  <c r="GP63" i="23" s="1"/>
  <c r="GG64" i="23"/>
  <c r="GP64" i="23" s="1"/>
  <c r="GG65" i="23"/>
  <c r="GP65" i="23" s="1"/>
  <c r="GG66" i="23"/>
  <c r="GG67" i="23"/>
  <c r="GP67" i="23" s="1"/>
  <c r="GG68" i="23"/>
  <c r="GP68" i="23" s="1"/>
  <c r="GG69" i="23"/>
  <c r="GP69" i="23" s="1"/>
  <c r="GG70" i="23"/>
  <c r="GG71" i="23"/>
  <c r="GP71" i="23" s="1"/>
  <c r="GG72" i="23"/>
  <c r="GG73" i="23"/>
  <c r="GP73" i="23" s="1"/>
  <c r="GG3" i="23"/>
  <c r="IY4" i="21"/>
  <c r="IZ4" i="21" s="1"/>
  <c r="IY5" i="21"/>
  <c r="IY6" i="21"/>
  <c r="IZ6" i="21" s="1"/>
  <c r="IY7" i="21"/>
  <c r="IY8" i="21"/>
  <c r="IZ8" i="21" s="1"/>
  <c r="IY9" i="21"/>
  <c r="IY10" i="21"/>
  <c r="IZ10" i="21" s="1"/>
  <c r="IY11" i="21"/>
  <c r="IZ11" i="21" s="1"/>
  <c r="IY12" i="21"/>
  <c r="IZ12" i="21" s="1"/>
  <c r="IY13" i="21"/>
  <c r="IY14" i="21"/>
  <c r="IZ14" i="21" s="1"/>
  <c r="IY15" i="21"/>
  <c r="IY16" i="21"/>
  <c r="IZ16" i="21" s="1"/>
  <c r="IY17" i="21"/>
  <c r="IY18" i="21"/>
  <c r="IZ18" i="21" s="1"/>
  <c r="IY19" i="21"/>
  <c r="IY20" i="21"/>
  <c r="IZ20" i="21" s="1"/>
  <c r="IY21" i="21"/>
  <c r="IY22" i="21"/>
  <c r="IZ22" i="21" s="1"/>
  <c r="IY23" i="21"/>
  <c r="IY24" i="21"/>
  <c r="IZ24" i="21" s="1"/>
  <c r="IY25" i="21"/>
  <c r="IY26" i="21"/>
  <c r="IZ26" i="21" s="1"/>
  <c r="IY27" i="21"/>
  <c r="IY28" i="21"/>
  <c r="IZ28" i="21" s="1"/>
  <c r="IY29" i="21"/>
  <c r="IY30" i="21"/>
  <c r="IZ30" i="21" s="1"/>
  <c r="IY31" i="21"/>
  <c r="IY32" i="21"/>
  <c r="IZ32" i="21" s="1"/>
  <c r="IY33" i="21"/>
  <c r="IY34" i="21"/>
  <c r="IZ34" i="21" s="1"/>
  <c r="IY35" i="21"/>
  <c r="IY36" i="21"/>
  <c r="IZ36" i="21" s="1"/>
  <c r="IY37" i="21"/>
  <c r="IY38" i="21"/>
  <c r="IZ38" i="21" s="1"/>
  <c r="IY39" i="21"/>
  <c r="IY40" i="21"/>
  <c r="IZ40" i="21" s="1"/>
  <c r="IY41" i="21"/>
  <c r="IY42" i="21"/>
  <c r="IZ42" i="21" s="1"/>
  <c r="IY43" i="21"/>
  <c r="IY44" i="21"/>
  <c r="IZ44" i="21" s="1"/>
  <c r="IY45" i="21"/>
  <c r="IY46" i="21"/>
  <c r="IZ46" i="21" s="1"/>
  <c r="IY47" i="21"/>
  <c r="IY48" i="21"/>
  <c r="IZ48" i="21" s="1"/>
  <c r="IY49" i="21"/>
  <c r="IY50" i="21"/>
  <c r="IZ50" i="21" s="1"/>
  <c r="IY51" i="21"/>
  <c r="IY52" i="21"/>
  <c r="IZ52" i="21" s="1"/>
  <c r="IY53" i="21"/>
  <c r="IY54" i="21"/>
  <c r="IZ54" i="21" s="1"/>
  <c r="IY55" i="21"/>
  <c r="IY56" i="21"/>
  <c r="IZ56" i="21" s="1"/>
  <c r="IY57" i="21"/>
  <c r="IY58" i="21"/>
  <c r="IZ58" i="21" s="1"/>
  <c r="IY59" i="21"/>
  <c r="IY60" i="21"/>
  <c r="IZ60" i="21" s="1"/>
  <c r="IY61" i="21"/>
  <c r="IY62" i="21"/>
  <c r="IZ62" i="21" s="1"/>
  <c r="IY63" i="21"/>
  <c r="IY64" i="21"/>
  <c r="IZ64" i="21" s="1"/>
  <c r="IY65" i="21"/>
  <c r="IY66" i="21"/>
  <c r="IZ66" i="21" s="1"/>
  <c r="IY67" i="21"/>
  <c r="IY68" i="21"/>
  <c r="IZ68" i="21" s="1"/>
  <c r="IY69" i="21"/>
  <c r="IY70" i="21"/>
  <c r="IZ70" i="21" s="1"/>
  <c r="IY71" i="21"/>
  <c r="IY72" i="21"/>
  <c r="IZ72" i="21" s="1"/>
  <c r="IY73" i="21"/>
  <c r="IY3" i="21"/>
  <c r="IZ5" i="21"/>
  <c r="IZ7" i="21"/>
  <c r="IZ9" i="21"/>
  <c r="IZ13" i="21"/>
  <c r="IZ15" i="21"/>
  <c r="IZ17" i="21"/>
  <c r="IZ19" i="21"/>
  <c r="IZ21" i="21"/>
  <c r="IZ23" i="21"/>
  <c r="IZ25" i="21"/>
  <c r="IZ27" i="21"/>
  <c r="IZ29" i="21"/>
  <c r="IZ31" i="21"/>
  <c r="IZ33" i="21"/>
  <c r="IZ35" i="21"/>
  <c r="IZ37" i="21"/>
  <c r="IZ39" i="21"/>
  <c r="IZ41" i="21"/>
  <c r="IZ43" i="21"/>
  <c r="IZ45" i="21"/>
  <c r="IZ47" i="21"/>
  <c r="IZ49" i="21"/>
  <c r="IZ51" i="21"/>
  <c r="IZ53" i="21"/>
  <c r="IZ55" i="21"/>
  <c r="IZ57" i="21"/>
  <c r="IZ59" i="21"/>
  <c r="IZ61" i="21"/>
  <c r="IZ63" i="21"/>
  <c r="IZ65" i="21"/>
  <c r="IZ67" i="21"/>
  <c r="IZ69" i="21"/>
  <c r="IZ71" i="21"/>
  <c r="IZ73" i="21"/>
  <c r="IZ3" i="21"/>
  <c r="IY4" i="20"/>
  <c r="IZ4" i="20" s="1"/>
  <c r="IY5" i="20"/>
  <c r="IZ5" i="20" s="1"/>
  <c r="IY6" i="20"/>
  <c r="IZ6" i="20" s="1"/>
  <c r="IY7" i="20"/>
  <c r="IY8" i="20"/>
  <c r="IZ8" i="20" s="1"/>
  <c r="IY9" i="20"/>
  <c r="IZ9" i="20" s="1"/>
  <c r="IY10" i="20"/>
  <c r="IZ10" i="20" s="1"/>
  <c r="IY11" i="20"/>
  <c r="IY12" i="20"/>
  <c r="IZ12" i="20" s="1"/>
  <c r="IY13" i="20"/>
  <c r="IZ13" i="20" s="1"/>
  <c r="IY14" i="20"/>
  <c r="IZ14" i="20" s="1"/>
  <c r="IY15" i="20"/>
  <c r="IY16" i="20"/>
  <c r="IZ16" i="20" s="1"/>
  <c r="IY17" i="20"/>
  <c r="IZ17" i="20" s="1"/>
  <c r="IY18" i="20"/>
  <c r="IZ18" i="20" s="1"/>
  <c r="IY19" i="20"/>
  <c r="IY20" i="20"/>
  <c r="IZ20" i="20" s="1"/>
  <c r="IY21" i="20"/>
  <c r="IZ21" i="20" s="1"/>
  <c r="IY22" i="20"/>
  <c r="IZ22" i="20" s="1"/>
  <c r="IY23" i="20"/>
  <c r="IY24" i="20"/>
  <c r="IZ24" i="20" s="1"/>
  <c r="IY25" i="20"/>
  <c r="IZ25" i="20" s="1"/>
  <c r="IY26" i="20"/>
  <c r="IZ26" i="20" s="1"/>
  <c r="IY27" i="20"/>
  <c r="IY28" i="20"/>
  <c r="IZ28" i="20" s="1"/>
  <c r="IY29" i="20"/>
  <c r="IZ29" i="20" s="1"/>
  <c r="IY30" i="20"/>
  <c r="IZ30" i="20" s="1"/>
  <c r="IY31" i="20"/>
  <c r="IZ31" i="20" s="1"/>
  <c r="IY32" i="20"/>
  <c r="IZ32" i="20" s="1"/>
  <c r="IY33" i="20"/>
  <c r="IZ33" i="20" s="1"/>
  <c r="IY34" i="20"/>
  <c r="IZ34" i="20" s="1"/>
  <c r="IY35" i="20"/>
  <c r="IY36" i="20"/>
  <c r="IZ36" i="20" s="1"/>
  <c r="IY37" i="20"/>
  <c r="IZ37" i="20" s="1"/>
  <c r="IY38" i="20"/>
  <c r="IZ38" i="20" s="1"/>
  <c r="IY39" i="20"/>
  <c r="IY40" i="20"/>
  <c r="IZ40" i="20" s="1"/>
  <c r="IY41" i="20"/>
  <c r="IZ41" i="20" s="1"/>
  <c r="IY42" i="20"/>
  <c r="IZ42" i="20" s="1"/>
  <c r="IY43" i="20"/>
  <c r="IY44" i="20"/>
  <c r="IZ44" i="20" s="1"/>
  <c r="IY45" i="20"/>
  <c r="IZ45" i="20" s="1"/>
  <c r="IY46" i="20"/>
  <c r="IZ46" i="20" s="1"/>
  <c r="IY47" i="20"/>
  <c r="IY48" i="20"/>
  <c r="IZ48" i="20" s="1"/>
  <c r="IY49" i="20"/>
  <c r="IZ49" i="20" s="1"/>
  <c r="IY50" i="20"/>
  <c r="IZ50" i="20" s="1"/>
  <c r="IY51" i="20"/>
  <c r="IY52" i="20"/>
  <c r="IZ52" i="20" s="1"/>
  <c r="IY53" i="20"/>
  <c r="IZ53" i="20" s="1"/>
  <c r="IY54" i="20"/>
  <c r="IZ54" i="20" s="1"/>
  <c r="IY55" i="20"/>
  <c r="IY56" i="20"/>
  <c r="IZ56" i="20" s="1"/>
  <c r="IY57" i="20"/>
  <c r="IZ57" i="20" s="1"/>
  <c r="IY58" i="20"/>
  <c r="IZ58" i="20" s="1"/>
  <c r="IY59" i="20"/>
  <c r="IY60" i="20"/>
  <c r="IZ60" i="20" s="1"/>
  <c r="IY61" i="20"/>
  <c r="IZ61" i="20" s="1"/>
  <c r="IY62" i="20"/>
  <c r="IZ62" i="20" s="1"/>
  <c r="IY63" i="20"/>
  <c r="IY64" i="20"/>
  <c r="IZ64" i="20" s="1"/>
  <c r="IY65" i="20"/>
  <c r="IZ65" i="20" s="1"/>
  <c r="IY66" i="20"/>
  <c r="IZ66" i="20" s="1"/>
  <c r="IY67" i="20"/>
  <c r="IY68" i="20"/>
  <c r="IZ68" i="20" s="1"/>
  <c r="IY69" i="20"/>
  <c r="IZ69" i="20" s="1"/>
  <c r="IY70" i="20"/>
  <c r="IZ70" i="20" s="1"/>
  <c r="IY71" i="20"/>
  <c r="IY72" i="20"/>
  <c r="IZ72" i="20" s="1"/>
  <c r="IY73" i="20"/>
  <c r="IZ73" i="20" s="1"/>
  <c r="IY3" i="20"/>
  <c r="IZ3" i="20" s="1"/>
  <c r="IZ7" i="20"/>
  <c r="IZ11" i="20"/>
  <c r="IZ15" i="20"/>
  <c r="IZ19" i="20"/>
  <c r="IZ23" i="20"/>
  <c r="IZ27" i="20"/>
  <c r="IZ35" i="20"/>
  <c r="IZ39" i="20"/>
  <c r="IZ43" i="20"/>
  <c r="IZ47" i="20"/>
  <c r="IZ51" i="20"/>
  <c r="IZ55" i="20"/>
  <c r="IZ59" i="20"/>
  <c r="IZ63" i="20"/>
  <c r="IZ67" i="20"/>
  <c r="IZ71" i="20"/>
  <c r="TH4" i="13"/>
  <c r="TQ4" i="13" s="1"/>
  <c r="TH5" i="13"/>
  <c r="TQ5" i="13" s="1"/>
  <c r="TH6" i="13"/>
  <c r="TQ6" i="13" s="1"/>
  <c r="TH7" i="13"/>
  <c r="TQ7" i="13" s="1"/>
  <c r="TH8" i="13"/>
  <c r="TQ8" i="13" s="1"/>
  <c r="TH9" i="13"/>
  <c r="TQ9" i="13" s="1"/>
  <c r="TH10" i="13"/>
  <c r="TQ10" i="13" s="1"/>
  <c r="TH11" i="13"/>
  <c r="TH12" i="13"/>
  <c r="TQ12" i="13" s="1"/>
  <c r="TH13" i="13"/>
  <c r="TQ13" i="13" s="1"/>
  <c r="TH14" i="13"/>
  <c r="TQ14" i="13" s="1"/>
  <c r="TH15" i="13"/>
  <c r="TQ15" i="13" s="1"/>
  <c r="TH16" i="13"/>
  <c r="TQ16" i="13" s="1"/>
  <c r="TH17" i="13"/>
  <c r="TH18" i="13"/>
  <c r="TQ18" i="13" s="1"/>
  <c r="TH19" i="13"/>
  <c r="TQ19" i="13" s="1"/>
  <c r="TH20" i="13"/>
  <c r="TQ20" i="13" s="1"/>
  <c r="TH21" i="13"/>
  <c r="TQ21" i="13" s="1"/>
  <c r="TH22" i="13"/>
  <c r="TQ22" i="13" s="1"/>
  <c r="TH23" i="13"/>
  <c r="TQ23" i="13" s="1"/>
  <c r="TH24" i="13"/>
  <c r="TQ24" i="13" s="1"/>
  <c r="TH25" i="13"/>
  <c r="TQ25" i="13" s="1"/>
  <c r="TH26" i="13"/>
  <c r="TQ26" i="13" s="1"/>
  <c r="TH27" i="13"/>
  <c r="TQ27" i="13" s="1"/>
  <c r="TH28" i="13"/>
  <c r="TQ28" i="13" s="1"/>
  <c r="TH29" i="13"/>
  <c r="TQ29" i="13" s="1"/>
  <c r="TH30" i="13"/>
  <c r="TQ30" i="13" s="1"/>
  <c r="TH31" i="13"/>
  <c r="TQ31" i="13" s="1"/>
  <c r="TH32" i="13"/>
  <c r="TQ32" i="13" s="1"/>
  <c r="TH33" i="13"/>
  <c r="TQ33" i="13" s="1"/>
  <c r="TH34" i="13"/>
  <c r="TQ34" i="13" s="1"/>
  <c r="TH35" i="13"/>
  <c r="TQ35" i="13" s="1"/>
  <c r="TH36" i="13"/>
  <c r="TQ36" i="13" s="1"/>
  <c r="TH37" i="13"/>
  <c r="TQ37" i="13" s="1"/>
  <c r="TH38" i="13"/>
  <c r="TQ38" i="13" s="1"/>
  <c r="TH39" i="13"/>
  <c r="TQ39" i="13" s="1"/>
  <c r="TH40" i="13"/>
  <c r="TQ40" i="13" s="1"/>
  <c r="TH41" i="13"/>
  <c r="TQ41" i="13" s="1"/>
  <c r="TH42" i="13"/>
  <c r="TQ42" i="13" s="1"/>
  <c r="TH43" i="13"/>
  <c r="TQ43" i="13" s="1"/>
  <c r="TH44" i="13"/>
  <c r="TQ44" i="13" s="1"/>
  <c r="TH45" i="13"/>
  <c r="TQ45" i="13" s="1"/>
  <c r="TH46" i="13"/>
  <c r="TQ46" i="13" s="1"/>
  <c r="TH47" i="13"/>
  <c r="TQ47" i="13" s="1"/>
  <c r="TH48" i="13"/>
  <c r="TQ48" i="13" s="1"/>
  <c r="TH49" i="13"/>
  <c r="TQ49" i="13" s="1"/>
  <c r="TH50" i="13"/>
  <c r="TQ50" i="13" s="1"/>
  <c r="TH51" i="13"/>
  <c r="TQ51" i="13" s="1"/>
  <c r="TH52" i="13"/>
  <c r="TQ52" i="13" s="1"/>
  <c r="TH53" i="13"/>
  <c r="TQ53" i="13" s="1"/>
  <c r="TH54" i="13"/>
  <c r="TQ54" i="13" s="1"/>
  <c r="TH55" i="13"/>
  <c r="TQ55" i="13" s="1"/>
  <c r="TH56" i="13"/>
  <c r="TQ56" i="13" s="1"/>
  <c r="TH57" i="13"/>
  <c r="TQ57" i="13" s="1"/>
  <c r="TH58" i="13"/>
  <c r="TQ58" i="13" s="1"/>
  <c r="TH59" i="13"/>
  <c r="TQ59" i="13" s="1"/>
  <c r="TH60" i="13"/>
  <c r="TQ60" i="13" s="1"/>
  <c r="TH61" i="13"/>
  <c r="TQ61" i="13" s="1"/>
  <c r="TH62" i="13"/>
  <c r="TQ62" i="13" s="1"/>
  <c r="TH63" i="13"/>
  <c r="TQ63" i="13" s="1"/>
  <c r="TH64" i="13"/>
  <c r="TQ64" i="13" s="1"/>
  <c r="TH65" i="13"/>
  <c r="TQ65" i="13" s="1"/>
  <c r="TH66" i="13"/>
  <c r="TQ66" i="13" s="1"/>
  <c r="TH67" i="13"/>
  <c r="TQ67" i="13" s="1"/>
  <c r="TH68" i="13"/>
  <c r="TQ68" i="13" s="1"/>
  <c r="TH69" i="13"/>
  <c r="TQ69" i="13" s="1"/>
  <c r="TH70" i="13"/>
  <c r="TQ70" i="13" s="1"/>
  <c r="TH71" i="13"/>
  <c r="TQ71" i="13" s="1"/>
  <c r="TH72" i="13"/>
  <c r="TQ72" i="13" s="1"/>
  <c r="TH73" i="13"/>
  <c r="TQ73" i="13" s="1"/>
  <c r="TH3" i="13"/>
  <c r="TQ3" i="13" s="1"/>
  <c r="TI9" i="13"/>
  <c r="PJ4" i="19"/>
  <c r="PJ5" i="19"/>
  <c r="PS5" i="19" s="1"/>
  <c r="PJ6" i="19"/>
  <c r="PS6" i="19" s="1"/>
  <c r="PJ7" i="19"/>
  <c r="PJ8" i="19"/>
  <c r="PJ9" i="19"/>
  <c r="PS9" i="19" s="1"/>
  <c r="PJ10" i="19"/>
  <c r="PS10" i="19" s="1"/>
  <c r="PJ11" i="19"/>
  <c r="PJ12" i="19"/>
  <c r="PJ13" i="19"/>
  <c r="PS13" i="19" s="1"/>
  <c r="PJ14" i="19"/>
  <c r="PS14" i="19" s="1"/>
  <c r="PJ15" i="19"/>
  <c r="PJ16" i="19"/>
  <c r="PJ17" i="19"/>
  <c r="PS17" i="19" s="1"/>
  <c r="PJ18" i="19"/>
  <c r="PS18" i="19" s="1"/>
  <c r="PJ19" i="19"/>
  <c r="PJ20" i="19"/>
  <c r="PJ21" i="19"/>
  <c r="PS21" i="19" s="1"/>
  <c r="PJ22" i="19"/>
  <c r="PS22" i="19" s="1"/>
  <c r="PJ23" i="19"/>
  <c r="PJ24" i="19"/>
  <c r="PJ25" i="19"/>
  <c r="PS25" i="19" s="1"/>
  <c r="PJ26" i="19"/>
  <c r="PS26" i="19" s="1"/>
  <c r="PJ27" i="19"/>
  <c r="PJ28" i="19"/>
  <c r="PJ29" i="19"/>
  <c r="PS29" i="19" s="1"/>
  <c r="PJ30" i="19"/>
  <c r="PS30" i="19" s="1"/>
  <c r="PJ31" i="19"/>
  <c r="PJ32" i="19"/>
  <c r="PJ33" i="19"/>
  <c r="PS33" i="19" s="1"/>
  <c r="PJ34" i="19"/>
  <c r="PS34" i="19" s="1"/>
  <c r="PJ35" i="19"/>
  <c r="PJ36" i="19"/>
  <c r="PJ37" i="19"/>
  <c r="PS37" i="19" s="1"/>
  <c r="PJ38" i="19"/>
  <c r="PS38" i="19" s="1"/>
  <c r="PJ39" i="19"/>
  <c r="PJ40" i="19"/>
  <c r="PJ41" i="19"/>
  <c r="PS41" i="19" s="1"/>
  <c r="PJ42" i="19"/>
  <c r="PS42" i="19" s="1"/>
  <c r="PJ43" i="19"/>
  <c r="PJ44" i="19"/>
  <c r="PJ45" i="19"/>
  <c r="PS45" i="19" s="1"/>
  <c r="PJ46" i="19"/>
  <c r="PS46" i="19" s="1"/>
  <c r="PJ47" i="19"/>
  <c r="PJ48" i="19"/>
  <c r="PJ49" i="19"/>
  <c r="PS49" i="19" s="1"/>
  <c r="PJ50" i="19"/>
  <c r="PS50" i="19" s="1"/>
  <c r="PJ51" i="19"/>
  <c r="PJ52" i="19"/>
  <c r="PJ53" i="19"/>
  <c r="PJ54" i="19"/>
  <c r="PS54" i="19" s="1"/>
  <c r="PJ55" i="19"/>
  <c r="PS55" i="19" s="1"/>
  <c r="PJ56" i="19"/>
  <c r="PJ57" i="19"/>
  <c r="PS57" i="19" s="1"/>
  <c r="PJ58" i="19"/>
  <c r="PS58" i="19" s="1"/>
  <c r="PJ59" i="19"/>
  <c r="PS59" i="19" s="1"/>
  <c r="PJ60" i="19"/>
  <c r="PJ61" i="19"/>
  <c r="PS61" i="19" s="1"/>
  <c r="PJ62" i="19"/>
  <c r="PS62" i="19" s="1"/>
  <c r="PJ63" i="19"/>
  <c r="PJ64" i="19"/>
  <c r="PJ65" i="19"/>
  <c r="PS65" i="19" s="1"/>
  <c r="PJ66" i="19"/>
  <c r="PS66" i="19" s="1"/>
  <c r="PJ67" i="19"/>
  <c r="PJ68" i="19"/>
  <c r="PJ69" i="19"/>
  <c r="PS69" i="19" s="1"/>
  <c r="PJ70" i="19"/>
  <c r="PS70" i="19" s="1"/>
  <c r="PJ71" i="19"/>
  <c r="PJ72" i="19"/>
  <c r="PJ73" i="19"/>
  <c r="PS73" i="19" s="1"/>
  <c r="PJ3" i="19"/>
  <c r="GP70" i="23" l="1"/>
  <c r="GP50" i="23"/>
  <c r="GP46" i="23"/>
  <c r="GP34" i="23"/>
  <c r="GP30" i="23"/>
  <c r="GP26" i="23"/>
  <c r="GP22" i="23"/>
  <c r="GP18" i="23"/>
  <c r="GP6" i="23"/>
  <c r="GP21" i="23"/>
  <c r="GP9" i="23"/>
  <c r="GP62" i="23"/>
  <c r="GP58" i="23"/>
  <c r="GP42" i="23"/>
  <c r="GP10" i="23"/>
  <c r="GP72" i="23"/>
  <c r="GP4" i="23"/>
  <c r="GP3" i="23"/>
  <c r="GP66" i="23"/>
  <c r="GP54" i="23"/>
  <c r="GP38" i="23"/>
  <c r="GP14" i="23"/>
  <c r="GP55" i="23"/>
  <c r="GP43" i="23"/>
  <c r="GP31" i="23"/>
  <c r="TQ11" i="13"/>
  <c r="TI12" i="13"/>
  <c r="TQ17" i="13"/>
  <c r="PK42" i="19"/>
  <c r="PS53" i="19"/>
  <c r="PS71" i="19"/>
  <c r="PS67" i="19"/>
  <c r="PS63" i="19"/>
  <c r="PS51" i="19"/>
  <c r="PS47" i="19"/>
  <c r="PK43" i="19"/>
  <c r="PS43" i="19"/>
  <c r="PS39" i="19"/>
  <c r="PS35" i="19"/>
  <c r="PK31" i="19"/>
  <c r="PS31" i="19"/>
  <c r="PS27" i="19"/>
  <c r="PS23" i="19"/>
  <c r="PS19" i="19"/>
  <c r="PS15" i="19"/>
  <c r="PS11" i="19"/>
  <c r="PS7" i="19"/>
  <c r="PS3" i="19"/>
  <c r="PS72" i="19"/>
  <c r="PS68" i="19"/>
  <c r="PS64" i="19"/>
  <c r="PS60" i="19"/>
  <c r="PS56" i="19"/>
  <c r="PS52" i="19"/>
  <c r="PS48" i="19"/>
  <c r="PS44" i="19"/>
  <c r="PS40" i="19"/>
  <c r="PS36" i="19"/>
  <c r="PS32" i="19"/>
  <c r="PS28" i="19"/>
  <c r="PS24" i="19"/>
  <c r="PS20" i="19"/>
  <c r="PS16" i="19"/>
  <c r="PS12" i="19"/>
  <c r="PS8" i="19"/>
  <c r="PS4" i="19"/>
  <c r="FY4" i="23"/>
  <c r="FY5" i="23"/>
  <c r="FY6" i="23"/>
  <c r="GH6" i="23" s="1"/>
  <c r="FY7" i="23"/>
  <c r="GH7" i="23" s="1"/>
  <c r="FY8" i="23"/>
  <c r="FY9" i="23"/>
  <c r="FY10" i="23"/>
  <c r="GH10" i="23" s="1"/>
  <c r="FY11" i="23"/>
  <c r="GH11" i="23" s="1"/>
  <c r="FY12" i="23"/>
  <c r="FY13" i="23"/>
  <c r="FY14" i="23"/>
  <c r="GH14" i="23" s="1"/>
  <c r="FY15" i="23"/>
  <c r="GH15" i="23" s="1"/>
  <c r="FY16" i="23"/>
  <c r="FY17" i="23"/>
  <c r="FY18" i="23"/>
  <c r="GH18" i="23" s="1"/>
  <c r="FY19" i="23"/>
  <c r="GH19" i="23" s="1"/>
  <c r="FY20" i="23"/>
  <c r="FY21" i="23"/>
  <c r="FZ21" i="23" s="1"/>
  <c r="FY22" i="23"/>
  <c r="GH22" i="23" s="1"/>
  <c r="FY23" i="23"/>
  <c r="GH23" i="23" s="1"/>
  <c r="FY24" i="23"/>
  <c r="FY25" i="23"/>
  <c r="FY26" i="23"/>
  <c r="GH26" i="23" s="1"/>
  <c r="FY27" i="23"/>
  <c r="GH27" i="23" s="1"/>
  <c r="FY28" i="23"/>
  <c r="FY29" i="23"/>
  <c r="FY30" i="23"/>
  <c r="GH30" i="23" s="1"/>
  <c r="FY31" i="23"/>
  <c r="GH31" i="23" s="1"/>
  <c r="FY32" i="23"/>
  <c r="FY33" i="23"/>
  <c r="FY34" i="23"/>
  <c r="GH34" i="23" s="1"/>
  <c r="FY35" i="23"/>
  <c r="GH35" i="23" s="1"/>
  <c r="FY36" i="23"/>
  <c r="FY37" i="23"/>
  <c r="FY38" i="23"/>
  <c r="GH38" i="23" s="1"/>
  <c r="FY39" i="23"/>
  <c r="GH39" i="23" s="1"/>
  <c r="FY40" i="23"/>
  <c r="FY41" i="23"/>
  <c r="FY42" i="23"/>
  <c r="FZ42" i="23" s="1"/>
  <c r="FY43" i="23"/>
  <c r="GH43" i="23" s="1"/>
  <c r="FY44" i="23"/>
  <c r="FY45" i="23"/>
  <c r="FY46" i="23"/>
  <c r="GH46" i="23" s="1"/>
  <c r="FY47" i="23"/>
  <c r="GH47" i="23" s="1"/>
  <c r="FY48" i="23"/>
  <c r="FY49" i="23"/>
  <c r="FY50" i="23"/>
  <c r="GH50" i="23" s="1"/>
  <c r="FY51" i="23"/>
  <c r="GH51" i="23" s="1"/>
  <c r="FY52" i="23"/>
  <c r="FY53" i="23"/>
  <c r="FY54" i="23"/>
  <c r="GH54" i="23" s="1"/>
  <c r="FY55" i="23"/>
  <c r="FZ55" i="23" s="1"/>
  <c r="FY56" i="23"/>
  <c r="FY57" i="23"/>
  <c r="FY58" i="23"/>
  <c r="GH58" i="23" s="1"/>
  <c r="FY59" i="23"/>
  <c r="GH59" i="23" s="1"/>
  <c r="FY60" i="23"/>
  <c r="FY61" i="23"/>
  <c r="FY62" i="23"/>
  <c r="GH62" i="23" s="1"/>
  <c r="FY63" i="23"/>
  <c r="GH63" i="23" s="1"/>
  <c r="FY64" i="23"/>
  <c r="FY65" i="23"/>
  <c r="FY66" i="23"/>
  <c r="GH66" i="23" s="1"/>
  <c r="FY67" i="23"/>
  <c r="GH67" i="23" s="1"/>
  <c r="FY68" i="23"/>
  <c r="FY69" i="23"/>
  <c r="FY70" i="23"/>
  <c r="GH70" i="23" s="1"/>
  <c r="FY71" i="23"/>
  <c r="GH71" i="23" s="1"/>
  <c r="FY72" i="23"/>
  <c r="GH72" i="23" s="1"/>
  <c r="FY73" i="23"/>
  <c r="FZ73" i="23" s="1"/>
  <c r="FY3" i="23"/>
  <c r="FZ3" i="23" s="1"/>
  <c r="FZ71" i="23"/>
  <c r="FZ6" i="23"/>
  <c r="FZ7" i="23"/>
  <c r="FZ10" i="23"/>
  <c r="FZ15" i="23"/>
  <c r="FZ18" i="23"/>
  <c r="FZ19" i="23"/>
  <c r="FZ22" i="23"/>
  <c r="FZ23" i="23"/>
  <c r="FZ26" i="23"/>
  <c r="FZ27" i="23"/>
  <c r="FZ30" i="23"/>
  <c r="FZ31" i="23"/>
  <c r="FZ34" i="23"/>
  <c r="FZ35" i="23"/>
  <c r="FZ38" i="23"/>
  <c r="FZ39" i="23"/>
  <c r="FZ43" i="23"/>
  <c r="FZ46" i="23"/>
  <c r="FZ50" i="23"/>
  <c r="FZ51" i="23"/>
  <c r="FZ54" i="23"/>
  <c r="FZ58" i="23"/>
  <c r="FZ59" i="23"/>
  <c r="FZ62" i="23"/>
  <c r="FZ63" i="23"/>
  <c r="FZ66" i="23"/>
  <c r="FZ70" i="23"/>
  <c r="IQ4" i="21"/>
  <c r="IQ5" i="21"/>
  <c r="IQ6" i="21"/>
  <c r="IR6" i="21" s="1"/>
  <c r="IQ7" i="21"/>
  <c r="IR7" i="21" s="1"/>
  <c r="IQ8" i="21"/>
  <c r="IQ9" i="21"/>
  <c r="IQ10" i="21"/>
  <c r="IR10" i="21" s="1"/>
  <c r="IQ11" i="21"/>
  <c r="IR11" i="21" s="1"/>
  <c r="IQ12" i="21"/>
  <c r="IR12" i="21" s="1"/>
  <c r="IQ13" i="21"/>
  <c r="IQ14" i="21"/>
  <c r="IR14" i="21" s="1"/>
  <c r="IQ15" i="21"/>
  <c r="IR15" i="21" s="1"/>
  <c r="IQ16" i="21"/>
  <c r="IQ17" i="21"/>
  <c r="IQ18" i="21"/>
  <c r="IR18" i="21" s="1"/>
  <c r="IQ19" i="21"/>
  <c r="IR19" i="21" s="1"/>
  <c r="IQ20" i="21"/>
  <c r="IQ21" i="21"/>
  <c r="IQ22" i="21"/>
  <c r="IR22" i="21" s="1"/>
  <c r="IQ23" i="21"/>
  <c r="IR23" i="21" s="1"/>
  <c r="IQ24" i="21"/>
  <c r="IQ25" i="21"/>
  <c r="IQ26" i="21"/>
  <c r="IR26" i="21" s="1"/>
  <c r="IQ27" i="21"/>
  <c r="IR27" i="21" s="1"/>
  <c r="IQ28" i="21"/>
  <c r="IQ29" i="21"/>
  <c r="IQ30" i="21"/>
  <c r="IR30" i="21" s="1"/>
  <c r="IQ31" i="21"/>
  <c r="IR31" i="21" s="1"/>
  <c r="IQ32" i="21"/>
  <c r="IQ33" i="21"/>
  <c r="IQ34" i="21"/>
  <c r="IR34" i="21" s="1"/>
  <c r="IQ35" i="21"/>
  <c r="IR35" i="21" s="1"/>
  <c r="IQ36" i="21"/>
  <c r="IQ37" i="21"/>
  <c r="IQ38" i="21"/>
  <c r="IR38" i="21" s="1"/>
  <c r="IQ39" i="21"/>
  <c r="IR39" i="21" s="1"/>
  <c r="IQ40" i="21"/>
  <c r="IQ41" i="21"/>
  <c r="IQ42" i="21"/>
  <c r="IR42" i="21" s="1"/>
  <c r="IQ43" i="21"/>
  <c r="IR43" i="21" s="1"/>
  <c r="IQ44" i="21"/>
  <c r="IQ45" i="21"/>
  <c r="IQ46" i="21"/>
  <c r="IR46" i="21" s="1"/>
  <c r="IQ47" i="21"/>
  <c r="IR47" i="21" s="1"/>
  <c r="IQ48" i="21"/>
  <c r="IQ49" i="21"/>
  <c r="IQ50" i="21"/>
  <c r="IR50" i="21" s="1"/>
  <c r="IQ51" i="21"/>
  <c r="IR51" i="21" s="1"/>
  <c r="IQ52" i="21"/>
  <c r="IQ53" i="21"/>
  <c r="IQ54" i="21"/>
  <c r="IR54" i="21" s="1"/>
  <c r="IQ55" i="21"/>
  <c r="IR55" i="21" s="1"/>
  <c r="IQ56" i="21"/>
  <c r="IQ57" i="21"/>
  <c r="IQ58" i="21"/>
  <c r="IR58" i="21" s="1"/>
  <c r="IQ59" i="21"/>
  <c r="IR59" i="21" s="1"/>
  <c r="IQ60" i="21"/>
  <c r="IQ61" i="21"/>
  <c r="IQ62" i="21"/>
  <c r="IR62" i="21" s="1"/>
  <c r="IQ63" i="21"/>
  <c r="IR63" i="21" s="1"/>
  <c r="IQ64" i="21"/>
  <c r="IQ65" i="21"/>
  <c r="IQ66" i="21"/>
  <c r="IR66" i="21" s="1"/>
  <c r="IQ67" i="21"/>
  <c r="IR67" i="21" s="1"/>
  <c r="IQ68" i="21"/>
  <c r="IQ69" i="21"/>
  <c r="IQ70" i="21"/>
  <c r="IR70" i="21" s="1"/>
  <c r="IQ71" i="21"/>
  <c r="IR71" i="21" s="1"/>
  <c r="IQ72" i="21"/>
  <c r="IQ73" i="21"/>
  <c r="IQ3" i="21"/>
  <c r="IR3" i="21" s="1"/>
  <c r="IR4" i="21"/>
  <c r="IR5" i="21"/>
  <c r="IR8" i="21"/>
  <c r="IR9" i="21"/>
  <c r="IR13" i="21"/>
  <c r="IR16" i="21"/>
  <c r="IR17" i="21"/>
  <c r="IR20" i="21"/>
  <c r="IR21" i="21"/>
  <c r="IR24" i="21"/>
  <c r="IR25" i="21"/>
  <c r="IR28" i="21"/>
  <c r="IR29" i="21"/>
  <c r="IR32" i="21"/>
  <c r="IR33" i="21"/>
  <c r="IR36" i="21"/>
  <c r="IR37" i="21"/>
  <c r="IR40" i="21"/>
  <c r="IR41" i="21"/>
  <c r="IR44" i="21"/>
  <c r="IR45" i="21"/>
  <c r="IR48" i="21"/>
  <c r="IR49" i="21"/>
  <c r="IR52" i="21"/>
  <c r="IR53" i="21"/>
  <c r="IR56" i="21"/>
  <c r="IR57" i="21"/>
  <c r="IR60" i="21"/>
  <c r="IR61" i="21"/>
  <c r="IR64" i="21"/>
  <c r="IR65" i="21"/>
  <c r="IR68" i="21"/>
  <c r="IR69" i="21"/>
  <c r="IR72" i="21"/>
  <c r="IR73" i="21"/>
  <c r="IQ4" i="20"/>
  <c r="IR4" i="20" s="1"/>
  <c r="IQ5" i="20"/>
  <c r="IR5" i="20" s="1"/>
  <c r="IQ6" i="20"/>
  <c r="IR6" i="20" s="1"/>
  <c r="IQ7" i="20"/>
  <c r="IQ8" i="20"/>
  <c r="IQ9" i="20"/>
  <c r="IR9" i="20" s="1"/>
  <c r="IQ10" i="20"/>
  <c r="IR10" i="20" s="1"/>
  <c r="IQ11" i="20"/>
  <c r="IR11" i="20" s="1"/>
  <c r="IQ12" i="20"/>
  <c r="IR12" i="20" s="1"/>
  <c r="IQ13" i="20"/>
  <c r="IR13" i="20" s="1"/>
  <c r="IQ14" i="20"/>
  <c r="IR14" i="20" s="1"/>
  <c r="IQ15" i="20"/>
  <c r="IQ16" i="20"/>
  <c r="IQ17" i="20"/>
  <c r="IR17" i="20" s="1"/>
  <c r="IQ18" i="20"/>
  <c r="IR18" i="20" s="1"/>
  <c r="IQ19" i="20"/>
  <c r="IQ20" i="20"/>
  <c r="IQ21" i="20"/>
  <c r="IR21" i="20" s="1"/>
  <c r="IQ22" i="20"/>
  <c r="IR22" i="20" s="1"/>
  <c r="IQ23" i="20"/>
  <c r="IQ24" i="20"/>
  <c r="IQ25" i="20"/>
  <c r="IR25" i="20" s="1"/>
  <c r="IQ26" i="20"/>
  <c r="IR26" i="20" s="1"/>
  <c r="IQ27" i="20"/>
  <c r="IQ28" i="20"/>
  <c r="IQ29" i="20"/>
  <c r="IR29" i="20" s="1"/>
  <c r="IQ30" i="20"/>
  <c r="IR30" i="20" s="1"/>
  <c r="IQ31" i="20"/>
  <c r="IR31" i="20" s="1"/>
  <c r="IQ32" i="20"/>
  <c r="IQ33" i="20"/>
  <c r="IR33" i="20" s="1"/>
  <c r="IQ34" i="20"/>
  <c r="IR34" i="20" s="1"/>
  <c r="IQ35" i="20"/>
  <c r="IQ36" i="20"/>
  <c r="IQ37" i="20"/>
  <c r="IR37" i="20" s="1"/>
  <c r="IQ38" i="20"/>
  <c r="IR38" i="20" s="1"/>
  <c r="IQ39" i="20"/>
  <c r="IQ40" i="20"/>
  <c r="IQ41" i="20"/>
  <c r="IR41" i="20" s="1"/>
  <c r="IQ42" i="20"/>
  <c r="IR42" i="20" s="1"/>
  <c r="IQ43" i="20"/>
  <c r="IQ44" i="20"/>
  <c r="IQ45" i="20"/>
  <c r="IR45" i="20" s="1"/>
  <c r="IQ46" i="20"/>
  <c r="IR46" i="20" s="1"/>
  <c r="IQ47" i="20"/>
  <c r="IQ48" i="20"/>
  <c r="IQ49" i="20"/>
  <c r="IR49" i="20" s="1"/>
  <c r="IQ50" i="20"/>
  <c r="IR50" i="20" s="1"/>
  <c r="IQ51" i="20"/>
  <c r="IQ52" i="20"/>
  <c r="IQ53" i="20"/>
  <c r="IR53" i="20" s="1"/>
  <c r="IQ54" i="20"/>
  <c r="IR54" i="20" s="1"/>
  <c r="IQ55" i="20"/>
  <c r="IQ56" i="20"/>
  <c r="IQ57" i="20"/>
  <c r="IR57" i="20" s="1"/>
  <c r="IQ58" i="20"/>
  <c r="IR58" i="20" s="1"/>
  <c r="IQ59" i="20"/>
  <c r="IQ60" i="20"/>
  <c r="IQ61" i="20"/>
  <c r="IR61" i="20" s="1"/>
  <c r="IQ62" i="20"/>
  <c r="IR62" i="20" s="1"/>
  <c r="IQ63" i="20"/>
  <c r="IQ64" i="20"/>
  <c r="IQ65" i="20"/>
  <c r="IR65" i="20" s="1"/>
  <c r="IQ66" i="20"/>
  <c r="IR66" i="20" s="1"/>
  <c r="IQ67" i="20"/>
  <c r="IQ68" i="20"/>
  <c r="IQ69" i="20"/>
  <c r="IR69" i="20" s="1"/>
  <c r="IQ70" i="20"/>
  <c r="IR70" i="20" s="1"/>
  <c r="IQ71" i="20"/>
  <c r="IQ72" i="20"/>
  <c r="IQ73" i="20"/>
  <c r="IR73" i="20" s="1"/>
  <c r="IQ3" i="20"/>
  <c r="IR3" i="20" s="1"/>
  <c r="IR7" i="20"/>
  <c r="IR8" i="20"/>
  <c r="IR15" i="20"/>
  <c r="IR16" i="20"/>
  <c r="IR19" i="20"/>
  <c r="IR20" i="20"/>
  <c r="IR23" i="20"/>
  <c r="IR24" i="20"/>
  <c r="IR27" i="20"/>
  <c r="IR28" i="20"/>
  <c r="IR32" i="20"/>
  <c r="IR35" i="20"/>
  <c r="IR36" i="20"/>
  <c r="IR39" i="20"/>
  <c r="IR40" i="20"/>
  <c r="IR43" i="20"/>
  <c r="IR44" i="20"/>
  <c r="IR47" i="20"/>
  <c r="IR48" i="20"/>
  <c r="IR51" i="20"/>
  <c r="IR52" i="20"/>
  <c r="IR55" i="20"/>
  <c r="IR56" i="20"/>
  <c r="IR59" i="20"/>
  <c r="IR60" i="20"/>
  <c r="IR63" i="20"/>
  <c r="IR64" i="20"/>
  <c r="IR67" i="20"/>
  <c r="IR68" i="20"/>
  <c r="IR71" i="20"/>
  <c r="IR72" i="20"/>
  <c r="RO4" i="13"/>
  <c r="RO5" i="13"/>
  <c r="RO6" i="13"/>
  <c r="RO7" i="13"/>
  <c r="RO8" i="13"/>
  <c r="RO9" i="13"/>
  <c r="TA9" i="13" s="1"/>
  <c r="RO10" i="13"/>
  <c r="RO11" i="13"/>
  <c r="RO12" i="13"/>
  <c r="RO13" i="13"/>
  <c r="TA13" i="13" s="1"/>
  <c r="RO14" i="13"/>
  <c r="RO15" i="13"/>
  <c r="RO16" i="13"/>
  <c r="RO17" i="13"/>
  <c r="TA17" i="13" s="1"/>
  <c r="RO18" i="13"/>
  <c r="RO19" i="13"/>
  <c r="RO20" i="13"/>
  <c r="RO21" i="13"/>
  <c r="TA21" i="13" s="1"/>
  <c r="RO22" i="13"/>
  <c r="RO23" i="13"/>
  <c r="RO24" i="13"/>
  <c r="RO25" i="13"/>
  <c r="TA25" i="13" s="1"/>
  <c r="RO26" i="13"/>
  <c r="RO27" i="13"/>
  <c r="RO28" i="13"/>
  <c r="RO29" i="13"/>
  <c r="TA29" i="13" s="1"/>
  <c r="RO30" i="13"/>
  <c r="RO31" i="13"/>
  <c r="RO32" i="13"/>
  <c r="RO33" i="13"/>
  <c r="TA33" i="13" s="1"/>
  <c r="RO34" i="13"/>
  <c r="RO35" i="13"/>
  <c r="RO36" i="13"/>
  <c r="RO37" i="13"/>
  <c r="RO38" i="13"/>
  <c r="RO39" i="13"/>
  <c r="RO40" i="13"/>
  <c r="RO41" i="13"/>
  <c r="TA41" i="13" s="1"/>
  <c r="RO42" i="13"/>
  <c r="RO43" i="13"/>
  <c r="RO44" i="13"/>
  <c r="RO45" i="13"/>
  <c r="TA45" i="13" s="1"/>
  <c r="RO46" i="13"/>
  <c r="RO47" i="13"/>
  <c r="RO48" i="13"/>
  <c r="RO49" i="13"/>
  <c r="TA49" i="13" s="1"/>
  <c r="RO50" i="13"/>
  <c r="RO51" i="13"/>
  <c r="RO52" i="13"/>
  <c r="RO53" i="13"/>
  <c r="TA53" i="13" s="1"/>
  <c r="RO54" i="13"/>
  <c r="RO55" i="13"/>
  <c r="RO56" i="13"/>
  <c r="RO57" i="13"/>
  <c r="TA57" i="13" s="1"/>
  <c r="RO58" i="13"/>
  <c r="RO59" i="13"/>
  <c r="RO60" i="13"/>
  <c r="RO61" i="13"/>
  <c r="RO62" i="13"/>
  <c r="RO63" i="13"/>
  <c r="RO64" i="13"/>
  <c r="RO65" i="13"/>
  <c r="TA65" i="13" s="1"/>
  <c r="RO66" i="13"/>
  <c r="RO67" i="13"/>
  <c r="RO68" i="13"/>
  <c r="RO69" i="13"/>
  <c r="RO70" i="13"/>
  <c r="RO71" i="13"/>
  <c r="RO72" i="13"/>
  <c r="RO73" i="13"/>
  <c r="TA73" i="13" s="1"/>
  <c r="RO3" i="13"/>
  <c r="SZ12" i="13"/>
  <c r="SZ11" i="13"/>
  <c r="TA11" i="13" s="1"/>
  <c r="SZ4" i="13"/>
  <c r="TA4" i="13" s="1"/>
  <c r="SZ5" i="13"/>
  <c r="TI5" i="13" s="1"/>
  <c r="SZ6" i="13"/>
  <c r="TI6" i="13" s="1"/>
  <c r="SZ7" i="13"/>
  <c r="SZ8" i="13"/>
  <c r="TA8" i="13" s="1"/>
  <c r="SZ10" i="13"/>
  <c r="SZ13" i="13"/>
  <c r="TI13" i="13" s="1"/>
  <c r="SZ14" i="13"/>
  <c r="TI14" i="13" s="1"/>
  <c r="SZ15" i="13"/>
  <c r="SZ16" i="13"/>
  <c r="TI16" i="13" s="1"/>
  <c r="SZ17" i="13"/>
  <c r="TI17" i="13" s="1"/>
  <c r="SZ18" i="13"/>
  <c r="TI18" i="13" s="1"/>
  <c r="SZ19" i="13"/>
  <c r="SZ20" i="13"/>
  <c r="TI20" i="13" s="1"/>
  <c r="SZ21" i="13"/>
  <c r="TI21" i="13" s="1"/>
  <c r="SZ22" i="13"/>
  <c r="TI22" i="13" s="1"/>
  <c r="SZ23" i="13"/>
  <c r="SZ24" i="13"/>
  <c r="TI24" i="13" s="1"/>
  <c r="SZ25" i="13"/>
  <c r="TI25" i="13" s="1"/>
  <c r="SZ26" i="13"/>
  <c r="TI26" i="13" s="1"/>
  <c r="SZ27" i="13"/>
  <c r="SZ28" i="13"/>
  <c r="TI28" i="13" s="1"/>
  <c r="SZ29" i="13"/>
  <c r="TI29" i="13" s="1"/>
  <c r="SZ30" i="13"/>
  <c r="TI30" i="13" s="1"/>
  <c r="SZ31" i="13"/>
  <c r="SZ32" i="13"/>
  <c r="TI32" i="13" s="1"/>
  <c r="SZ33" i="13"/>
  <c r="TI33" i="13" s="1"/>
  <c r="SZ34" i="13"/>
  <c r="TI34" i="13" s="1"/>
  <c r="SZ35" i="13"/>
  <c r="SZ36" i="13"/>
  <c r="TI36" i="13" s="1"/>
  <c r="SZ37" i="13"/>
  <c r="TI37" i="13" s="1"/>
  <c r="SZ38" i="13"/>
  <c r="TI38" i="13" s="1"/>
  <c r="SZ39" i="13"/>
  <c r="SZ40" i="13"/>
  <c r="TI40" i="13" s="1"/>
  <c r="SZ41" i="13"/>
  <c r="TI41" i="13" s="1"/>
  <c r="SZ42" i="13"/>
  <c r="TI42" i="13" s="1"/>
  <c r="SZ43" i="13"/>
  <c r="SZ44" i="13"/>
  <c r="TI44" i="13" s="1"/>
  <c r="SZ45" i="13"/>
  <c r="TI45" i="13" s="1"/>
  <c r="SZ46" i="13"/>
  <c r="TI46" i="13" s="1"/>
  <c r="SZ47" i="13"/>
  <c r="SZ48" i="13"/>
  <c r="TI48" i="13" s="1"/>
  <c r="SZ49" i="13"/>
  <c r="TI49" i="13" s="1"/>
  <c r="SZ50" i="13"/>
  <c r="TI50" i="13" s="1"/>
  <c r="SZ51" i="13"/>
  <c r="SZ52" i="13"/>
  <c r="TI52" i="13" s="1"/>
  <c r="SZ53" i="13"/>
  <c r="TI53" i="13" s="1"/>
  <c r="SZ54" i="13"/>
  <c r="TI54" i="13" s="1"/>
  <c r="SZ55" i="13"/>
  <c r="SZ56" i="13"/>
  <c r="TI56" i="13" s="1"/>
  <c r="SZ57" i="13"/>
  <c r="TI57" i="13" s="1"/>
  <c r="SZ58" i="13"/>
  <c r="TI58" i="13" s="1"/>
  <c r="SZ59" i="13"/>
  <c r="SZ60" i="13"/>
  <c r="TI60" i="13" s="1"/>
  <c r="SZ61" i="13"/>
  <c r="TI61" i="13" s="1"/>
  <c r="SZ62" i="13"/>
  <c r="TI62" i="13" s="1"/>
  <c r="SZ63" i="13"/>
  <c r="SZ64" i="13"/>
  <c r="TI64" i="13" s="1"/>
  <c r="SZ65" i="13"/>
  <c r="TI65" i="13" s="1"/>
  <c r="SZ66" i="13"/>
  <c r="TI66" i="13" s="1"/>
  <c r="SZ67" i="13"/>
  <c r="SZ68" i="13"/>
  <c r="TI68" i="13" s="1"/>
  <c r="SZ69" i="13"/>
  <c r="TI69" i="13" s="1"/>
  <c r="SZ70" i="13"/>
  <c r="TI70" i="13" s="1"/>
  <c r="SZ71" i="13"/>
  <c r="SZ72" i="13"/>
  <c r="TI72" i="13" s="1"/>
  <c r="SZ73" i="13"/>
  <c r="TI73" i="13" s="1"/>
  <c r="SZ3" i="13"/>
  <c r="TI3" i="13" s="1"/>
  <c r="TA12" i="13"/>
  <c r="TA28" i="13"/>
  <c r="TA37" i="13"/>
  <c r="TA40" i="13"/>
  <c r="TA56" i="13"/>
  <c r="TA69" i="13"/>
  <c r="PB22" i="19"/>
  <c r="PK22" i="19" s="1"/>
  <c r="PB21" i="19"/>
  <c r="PB17" i="19"/>
  <c r="PK17" i="19" s="1"/>
  <c r="PB14" i="19"/>
  <c r="PK14" i="19" s="1"/>
  <c r="PB12" i="19"/>
  <c r="PK12" i="19" s="1"/>
  <c r="PB11" i="19"/>
  <c r="PK11" i="19" s="1"/>
  <c r="PB9" i="19"/>
  <c r="PB4" i="19"/>
  <c r="PK4" i="19" s="1"/>
  <c r="OX74" i="19"/>
  <c r="OY74" i="19"/>
  <c r="PB5" i="19"/>
  <c r="PK5" i="19" s="1"/>
  <c r="PB6" i="19"/>
  <c r="PK6" i="19" s="1"/>
  <c r="PB7" i="19"/>
  <c r="PK7" i="19" s="1"/>
  <c r="PB8" i="19"/>
  <c r="PK8" i="19" s="1"/>
  <c r="PB10" i="19"/>
  <c r="PK10" i="19" s="1"/>
  <c r="PB13" i="19"/>
  <c r="PK13" i="19" s="1"/>
  <c r="PB15" i="19"/>
  <c r="PK15" i="19" s="1"/>
  <c r="PB16" i="19"/>
  <c r="PB18" i="19"/>
  <c r="PK18" i="19" s="1"/>
  <c r="PB19" i="19"/>
  <c r="PK19" i="19" s="1"/>
  <c r="PB20" i="19"/>
  <c r="PK20" i="19" s="1"/>
  <c r="PB23" i="19"/>
  <c r="PK23" i="19" s="1"/>
  <c r="PB24" i="19"/>
  <c r="PB25" i="19"/>
  <c r="PK25" i="19" s="1"/>
  <c r="PB26" i="19"/>
  <c r="PK26" i="19" s="1"/>
  <c r="PB27" i="19"/>
  <c r="PK27" i="19" s="1"/>
  <c r="PB28" i="19"/>
  <c r="PB29" i="19"/>
  <c r="PK29" i="19" s="1"/>
  <c r="PB30" i="19"/>
  <c r="PK30" i="19" s="1"/>
  <c r="PB32" i="19"/>
  <c r="PK32" i="19" s="1"/>
  <c r="PB33" i="19"/>
  <c r="PK33" i="19" s="1"/>
  <c r="PB34" i="19"/>
  <c r="PK34" i="19" s="1"/>
  <c r="PB35" i="19"/>
  <c r="PK35" i="19" s="1"/>
  <c r="PB36" i="19"/>
  <c r="PK36" i="19" s="1"/>
  <c r="PB37" i="19"/>
  <c r="PK37" i="19" s="1"/>
  <c r="PB38" i="19"/>
  <c r="PK38" i="19" s="1"/>
  <c r="PB39" i="19"/>
  <c r="PK39" i="19" s="1"/>
  <c r="PB40" i="19"/>
  <c r="PK40" i="19" s="1"/>
  <c r="PB41" i="19"/>
  <c r="PK41" i="19" s="1"/>
  <c r="PB44" i="19"/>
  <c r="PK44" i="19" s="1"/>
  <c r="PB45" i="19"/>
  <c r="PK45" i="19" s="1"/>
  <c r="PB46" i="19"/>
  <c r="PK46" i="19" s="1"/>
  <c r="PB47" i="19"/>
  <c r="PB48" i="19"/>
  <c r="PK48" i="19" s="1"/>
  <c r="PB49" i="19"/>
  <c r="PK49" i="19" s="1"/>
  <c r="PB50" i="19"/>
  <c r="PK50" i="19" s="1"/>
  <c r="PB51" i="19"/>
  <c r="PB52" i="19"/>
  <c r="PK52" i="19" s="1"/>
  <c r="PB53" i="19"/>
  <c r="PK53" i="19" s="1"/>
  <c r="PB54" i="19"/>
  <c r="PB55" i="19"/>
  <c r="PB56" i="19"/>
  <c r="PK56" i="19" s="1"/>
  <c r="PB57" i="19"/>
  <c r="PK57" i="19" s="1"/>
  <c r="PB58" i="19"/>
  <c r="PK58" i="19" s="1"/>
  <c r="PB59" i="19"/>
  <c r="PK59" i="19" s="1"/>
  <c r="PB60" i="19"/>
  <c r="PK60" i="19" s="1"/>
  <c r="PB61" i="19"/>
  <c r="PK61" i="19" s="1"/>
  <c r="PB62" i="19"/>
  <c r="PK62" i="19" s="1"/>
  <c r="PB63" i="19"/>
  <c r="PK63" i="19" s="1"/>
  <c r="PB64" i="19"/>
  <c r="PK64" i="19" s="1"/>
  <c r="PB65" i="19"/>
  <c r="PK65" i="19" s="1"/>
  <c r="PB66" i="19"/>
  <c r="PK66" i="19" s="1"/>
  <c r="PB67" i="19"/>
  <c r="PK67" i="19" s="1"/>
  <c r="PB68" i="19"/>
  <c r="PK68" i="19" s="1"/>
  <c r="PB69" i="19"/>
  <c r="PK69" i="19" s="1"/>
  <c r="PB70" i="19"/>
  <c r="PK70" i="19" s="1"/>
  <c r="PB71" i="19"/>
  <c r="PK71" i="19" s="1"/>
  <c r="PB72" i="19"/>
  <c r="PK72" i="19" s="1"/>
  <c r="PB73" i="19"/>
  <c r="PK73" i="19" s="1"/>
  <c r="PB3" i="19"/>
  <c r="PK3" i="19" s="1"/>
  <c r="PC31" i="19"/>
  <c r="PC42" i="19"/>
  <c r="PC43" i="19"/>
  <c r="TA52" i="13" l="1"/>
  <c r="TA24" i="13"/>
  <c r="TA5" i="13"/>
  <c r="TA72" i="13"/>
  <c r="TA60" i="13"/>
  <c r="TA44" i="13"/>
  <c r="TA32" i="13"/>
  <c r="TA16" i="13"/>
  <c r="TA68" i="13"/>
  <c r="TA64" i="13"/>
  <c r="TA48" i="13"/>
  <c r="TA36" i="13"/>
  <c r="TA20" i="13"/>
  <c r="FZ72" i="23"/>
  <c r="FZ60" i="23"/>
  <c r="GH60" i="23"/>
  <c r="FZ44" i="23"/>
  <c r="GH44" i="23"/>
  <c r="FZ28" i="23"/>
  <c r="GH28" i="23"/>
  <c r="GH3" i="23"/>
  <c r="GH42" i="23"/>
  <c r="GH21" i="23"/>
  <c r="FZ64" i="23"/>
  <c r="GH64" i="23"/>
  <c r="FZ48" i="23"/>
  <c r="GH48" i="23"/>
  <c r="FZ36" i="23"/>
  <c r="GH36" i="23"/>
  <c r="FZ20" i="23"/>
  <c r="GH20" i="23"/>
  <c r="GH12" i="23"/>
  <c r="FZ67" i="23"/>
  <c r="GH55" i="23"/>
  <c r="FZ68" i="23"/>
  <c r="GH68" i="23"/>
  <c r="FZ56" i="23"/>
  <c r="GH56" i="23"/>
  <c r="FZ52" i="23"/>
  <c r="GH52" i="23"/>
  <c r="FZ40" i="23"/>
  <c r="GH40" i="23"/>
  <c r="FZ32" i="23"/>
  <c r="GH32" i="23"/>
  <c r="FZ24" i="23"/>
  <c r="GH24" i="23"/>
  <c r="FZ16" i="23"/>
  <c r="GH16" i="23"/>
  <c r="FZ8" i="23"/>
  <c r="GH8" i="23"/>
  <c r="FZ47" i="23"/>
  <c r="FZ69" i="23"/>
  <c r="GH69" i="23"/>
  <c r="FZ65" i="23"/>
  <c r="GH65" i="23"/>
  <c r="FZ61" i="23"/>
  <c r="GH61" i="23"/>
  <c r="FZ57" i="23"/>
  <c r="GH57" i="23"/>
  <c r="FZ53" i="23"/>
  <c r="GH53" i="23"/>
  <c r="FZ49" i="23"/>
  <c r="GH49" i="23"/>
  <c r="FZ45" i="23"/>
  <c r="GH45" i="23"/>
  <c r="FZ41" i="23"/>
  <c r="GH41" i="23"/>
  <c r="FZ37" i="23"/>
  <c r="GH37" i="23"/>
  <c r="FZ33" i="23"/>
  <c r="GH33" i="23"/>
  <c r="FZ29" i="23"/>
  <c r="GH29" i="23"/>
  <c r="FZ25" i="23"/>
  <c r="GH25" i="23"/>
  <c r="FZ17" i="23"/>
  <c r="GH17" i="23"/>
  <c r="FZ13" i="23"/>
  <c r="GH13" i="23"/>
  <c r="FZ5" i="23"/>
  <c r="GH5" i="23"/>
  <c r="GH73" i="23"/>
  <c r="GH4" i="23"/>
  <c r="GH9" i="23"/>
  <c r="TA71" i="13"/>
  <c r="TI71" i="13"/>
  <c r="TA59" i="13"/>
  <c r="TI59" i="13"/>
  <c r="TA47" i="13"/>
  <c r="TI47" i="13"/>
  <c r="TA43" i="13"/>
  <c r="TI43" i="13"/>
  <c r="TA31" i="13"/>
  <c r="TI31" i="13"/>
  <c r="TA19" i="13"/>
  <c r="TI19" i="13"/>
  <c r="TI4" i="13"/>
  <c r="TA7" i="13"/>
  <c r="TI7" i="13"/>
  <c r="TI8" i="13"/>
  <c r="TA63" i="13"/>
  <c r="TI63" i="13"/>
  <c r="TA55" i="13"/>
  <c r="TI55" i="13"/>
  <c r="TA35" i="13"/>
  <c r="TI35" i="13"/>
  <c r="TA23" i="13"/>
  <c r="TI23" i="13"/>
  <c r="TA67" i="13"/>
  <c r="TI67" i="13"/>
  <c r="TA51" i="13"/>
  <c r="TI51" i="13"/>
  <c r="TA39" i="13"/>
  <c r="TI39" i="13"/>
  <c r="TA27" i="13"/>
  <c r="TI27" i="13"/>
  <c r="TA15" i="13"/>
  <c r="TI15" i="13"/>
  <c r="TA61" i="13"/>
  <c r="TA10" i="13"/>
  <c r="TI10" i="13"/>
  <c r="TI11" i="13"/>
  <c r="PK9" i="19"/>
  <c r="PK28" i="19"/>
  <c r="PK54" i="19"/>
  <c r="PK55" i="19"/>
  <c r="PK16" i="19"/>
  <c r="PK24" i="19"/>
  <c r="PK47" i="19"/>
  <c r="PK51" i="19"/>
  <c r="PK21" i="19"/>
  <c r="TA70" i="13"/>
  <c r="TA62" i="13"/>
  <c r="TA54" i="13"/>
  <c r="TA50" i="13"/>
  <c r="TA42" i="13"/>
  <c r="TA38" i="13"/>
  <c r="TA34" i="13"/>
  <c r="TA30" i="13"/>
  <c r="TA22" i="13"/>
  <c r="TA18" i="13"/>
  <c r="TA14" i="13"/>
  <c r="TA6" i="13"/>
  <c r="TA66" i="13"/>
  <c r="TA58" i="13"/>
  <c r="TA46" i="13"/>
  <c r="TA26" i="13"/>
  <c r="TA3" i="13"/>
  <c r="PB74" i="19"/>
  <c r="PK74" i="19" s="1"/>
  <c r="AU87" i="25"/>
  <c r="OT108" i="19"/>
  <c r="OT107" i="19"/>
  <c r="AU86" i="25"/>
  <c r="OT106" i="19"/>
  <c r="OT105" i="19"/>
  <c r="OT100" i="19"/>
  <c r="OT94" i="19"/>
  <c r="OT92" i="19"/>
  <c r="OT91" i="19"/>
  <c r="AU84" i="25"/>
  <c r="OP74" i="19" l="1"/>
  <c r="OQ74" i="19"/>
  <c r="OT55" i="19"/>
  <c r="PC55" i="19" s="1"/>
  <c r="OT4" i="19"/>
  <c r="PC4" i="19" s="1"/>
  <c r="OT5" i="19"/>
  <c r="PC5" i="19" s="1"/>
  <c r="OT6" i="19"/>
  <c r="PC6" i="19" s="1"/>
  <c r="OT7" i="19"/>
  <c r="PC7" i="19" s="1"/>
  <c r="OT8" i="19"/>
  <c r="PC8" i="19" s="1"/>
  <c r="OT9" i="19"/>
  <c r="PC9" i="19" s="1"/>
  <c r="OT10" i="19"/>
  <c r="PC10" i="19" s="1"/>
  <c r="OT11" i="19"/>
  <c r="OT12" i="19"/>
  <c r="PC12" i="19" s="1"/>
  <c r="OT13" i="19"/>
  <c r="PC13" i="19" s="1"/>
  <c r="OT14" i="19"/>
  <c r="OT15" i="19"/>
  <c r="OT16" i="19"/>
  <c r="PC16" i="19" s="1"/>
  <c r="OT17" i="19"/>
  <c r="PC17" i="19" s="1"/>
  <c r="OT18" i="19"/>
  <c r="PC18" i="19" s="1"/>
  <c r="OT19" i="19"/>
  <c r="OT20" i="19"/>
  <c r="PC20" i="19" s="1"/>
  <c r="OT21" i="19"/>
  <c r="PC21" i="19" s="1"/>
  <c r="OT22" i="19"/>
  <c r="PC22" i="19" s="1"/>
  <c r="OT23" i="19"/>
  <c r="PC23" i="19" s="1"/>
  <c r="OT24" i="19"/>
  <c r="PC24" i="19" s="1"/>
  <c r="OT25" i="19"/>
  <c r="PC25" i="19" s="1"/>
  <c r="OT26" i="19"/>
  <c r="PC26" i="19" s="1"/>
  <c r="OT27" i="19"/>
  <c r="PC27" i="19" s="1"/>
  <c r="OT28" i="19"/>
  <c r="PC28" i="19" s="1"/>
  <c r="OT29" i="19"/>
  <c r="PC29" i="19" s="1"/>
  <c r="OT30" i="19"/>
  <c r="PC30" i="19" s="1"/>
  <c r="OT32" i="19"/>
  <c r="PC32" i="19" s="1"/>
  <c r="OT33" i="19"/>
  <c r="PC33" i="19" s="1"/>
  <c r="OT34" i="19"/>
  <c r="PC34" i="19" s="1"/>
  <c r="OT35" i="19"/>
  <c r="PC35" i="19" s="1"/>
  <c r="OT36" i="19"/>
  <c r="PC36" i="19" s="1"/>
  <c r="OT37" i="19"/>
  <c r="PC37" i="19" s="1"/>
  <c r="OT38" i="19"/>
  <c r="PC38" i="19" s="1"/>
  <c r="OT39" i="19"/>
  <c r="PC39" i="19" s="1"/>
  <c r="OT40" i="19"/>
  <c r="PC40" i="19" s="1"/>
  <c r="OT41" i="19"/>
  <c r="PC41" i="19" s="1"/>
  <c r="OT44" i="19"/>
  <c r="PC44" i="19" s="1"/>
  <c r="OT45" i="19"/>
  <c r="PC45" i="19" s="1"/>
  <c r="OT46" i="19"/>
  <c r="PC46" i="19" s="1"/>
  <c r="OT47" i="19"/>
  <c r="PC47" i="19" s="1"/>
  <c r="OT48" i="19"/>
  <c r="PC48" i="19" s="1"/>
  <c r="OT49" i="19"/>
  <c r="PC49" i="19" s="1"/>
  <c r="OT50" i="19"/>
  <c r="OT51" i="19"/>
  <c r="PC51" i="19" s="1"/>
  <c r="OT52" i="19"/>
  <c r="PC52" i="19" s="1"/>
  <c r="OT53" i="19"/>
  <c r="PC53" i="19" s="1"/>
  <c r="OT54" i="19"/>
  <c r="PC54" i="19" s="1"/>
  <c r="OT56" i="19"/>
  <c r="PC56" i="19" s="1"/>
  <c r="OT57" i="19"/>
  <c r="PC57" i="19" s="1"/>
  <c r="OT58" i="19"/>
  <c r="PC58" i="19" s="1"/>
  <c r="OT59" i="19"/>
  <c r="OT60" i="19"/>
  <c r="PC60" i="19" s="1"/>
  <c r="OT61" i="19"/>
  <c r="PC61" i="19" s="1"/>
  <c r="OT62" i="19"/>
  <c r="PC62" i="19" s="1"/>
  <c r="OT63" i="19"/>
  <c r="PC63" i="19" s="1"/>
  <c r="OT64" i="19"/>
  <c r="PC64" i="19" s="1"/>
  <c r="OT65" i="19"/>
  <c r="PC65" i="19" s="1"/>
  <c r="OT66" i="19"/>
  <c r="PC66" i="19" s="1"/>
  <c r="OT67" i="19"/>
  <c r="PC67" i="19" s="1"/>
  <c r="OT68" i="19"/>
  <c r="PC68" i="19" s="1"/>
  <c r="OT69" i="19"/>
  <c r="PC69" i="19" s="1"/>
  <c r="OT70" i="19"/>
  <c r="PC70" i="19" s="1"/>
  <c r="OT71" i="19"/>
  <c r="PC71" i="19" s="1"/>
  <c r="OT72" i="19"/>
  <c r="PC72" i="19" s="1"/>
  <c r="OT73" i="19"/>
  <c r="OT3" i="19"/>
  <c r="OU31" i="19"/>
  <c r="OU42" i="19"/>
  <c r="OU43" i="19"/>
  <c r="AU83" i="25"/>
  <c r="AU82" i="25"/>
  <c r="AM82" i="25"/>
  <c r="AM88" i="25"/>
  <c r="AD88" i="25"/>
  <c r="AU43" i="25"/>
  <c r="BH43" i="25" s="1"/>
  <c r="AU42" i="25"/>
  <c r="BH42" i="25" s="1"/>
  <c r="AU31" i="25"/>
  <c r="BH31" i="25" s="1"/>
  <c r="AU22" i="25"/>
  <c r="BH22" i="25" s="1"/>
  <c r="AU21" i="25"/>
  <c r="BH21" i="25" s="1"/>
  <c r="AU14" i="25"/>
  <c r="BH14" i="25" s="1"/>
  <c r="AU12" i="25"/>
  <c r="BH12" i="25" s="1"/>
  <c r="AU11" i="25"/>
  <c r="BH11" i="25" s="1"/>
  <c r="AU9" i="25"/>
  <c r="BH9" i="25" s="1"/>
  <c r="AU4" i="25"/>
  <c r="BH4" i="25" s="1"/>
  <c r="AQ74" i="25"/>
  <c r="AR74" i="25"/>
  <c r="AU5" i="25"/>
  <c r="BH5" i="25" s="1"/>
  <c r="AU6" i="25"/>
  <c r="BH6" i="25" s="1"/>
  <c r="AU7" i="25"/>
  <c r="BH7" i="25" s="1"/>
  <c r="AU8" i="25"/>
  <c r="BH8" i="25" s="1"/>
  <c r="AU10" i="25"/>
  <c r="BH10" i="25" s="1"/>
  <c r="AU13" i="25"/>
  <c r="BH13" i="25" s="1"/>
  <c r="AU15" i="25"/>
  <c r="BH15" i="25" s="1"/>
  <c r="AU16" i="25"/>
  <c r="BH16" i="25" s="1"/>
  <c r="AV17" i="25"/>
  <c r="AU18" i="25"/>
  <c r="BH18" i="25" s="1"/>
  <c r="AU19" i="25"/>
  <c r="BH19" i="25" s="1"/>
  <c r="AU20" i="25"/>
  <c r="BH20" i="25" s="1"/>
  <c r="AU23" i="25"/>
  <c r="BH23" i="25" s="1"/>
  <c r="AU24" i="25"/>
  <c r="BH24" i="25" s="1"/>
  <c r="AU25" i="25"/>
  <c r="BH25" i="25" s="1"/>
  <c r="AU26" i="25"/>
  <c r="BH26" i="25" s="1"/>
  <c r="AU27" i="25"/>
  <c r="BH27" i="25" s="1"/>
  <c r="AU28" i="25"/>
  <c r="BH28" i="25" s="1"/>
  <c r="AU29" i="25"/>
  <c r="BH29" i="25" s="1"/>
  <c r="AU30" i="25"/>
  <c r="BH30" i="25" s="1"/>
  <c r="AU32" i="25"/>
  <c r="BH32" i="25" s="1"/>
  <c r="AU33" i="25"/>
  <c r="BH33" i="25" s="1"/>
  <c r="AU34" i="25"/>
  <c r="BH34" i="25" s="1"/>
  <c r="AU35" i="25"/>
  <c r="BH35" i="25" s="1"/>
  <c r="AU36" i="25"/>
  <c r="BH36" i="25" s="1"/>
  <c r="AU37" i="25"/>
  <c r="BH37" i="25" s="1"/>
  <c r="AU38" i="25"/>
  <c r="BH38" i="25" s="1"/>
  <c r="AU39" i="25"/>
  <c r="BH39" i="25" s="1"/>
  <c r="AU40" i="25"/>
  <c r="BH40" i="25" s="1"/>
  <c r="AU41" i="25"/>
  <c r="BH41" i="25" s="1"/>
  <c r="AU44" i="25"/>
  <c r="BH44" i="25" s="1"/>
  <c r="AU45" i="25"/>
  <c r="BH45" i="25" s="1"/>
  <c r="AU46" i="25"/>
  <c r="BH46" i="25" s="1"/>
  <c r="AU47" i="25"/>
  <c r="BH47" i="25" s="1"/>
  <c r="AU48" i="25"/>
  <c r="BH48" i="25" s="1"/>
  <c r="AU49" i="25"/>
  <c r="BH49" i="25" s="1"/>
  <c r="AU50" i="25"/>
  <c r="BH50" i="25" s="1"/>
  <c r="AU51" i="25"/>
  <c r="BH51" i="25" s="1"/>
  <c r="AU52" i="25"/>
  <c r="BH52" i="25" s="1"/>
  <c r="AU53" i="25"/>
  <c r="BH53" i="25" s="1"/>
  <c r="AU54" i="25"/>
  <c r="BH54" i="25" s="1"/>
  <c r="AU55" i="25"/>
  <c r="BH55" i="25" s="1"/>
  <c r="AU56" i="25"/>
  <c r="BH56" i="25" s="1"/>
  <c r="AU57" i="25"/>
  <c r="BH57" i="25" s="1"/>
  <c r="AU58" i="25"/>
  <c r="BH58" i="25" s="1"/>
  <c r="AU59" i="25"/>
  <c r="BH59" i="25" s="1"/>
  <c r="AU60" i="25"/>
  <c r="BH60" i="25" s="1"/>
  <c r="AU61" i="25"/>
  <c r="BH61" i="25" s="1"/>
  <c r="AU62" i="25"/>
  <c r="BH62" i="25" s="1"/>
  <c r="AU63" i="25"/>
  <c r="BH63" i="25" s="1"/>
  <c r="AU64" i="25"/>
  <c r="BH64" i="25" s="1"/>
  <c r="AU65" i="25"/>
  <c r="BH65" i="25" s="1"/>
  <c r="AU66" i="25"/>
  <c r="BH66" i="25" s="1"/>
  <c r="AU67" i="25"/>
  <c r="BH67" i="25" s="1"/>
  <c r="AU68" i="25"/>
  <c r="BH68" i="25" s="1"/>
  <c r="AU69" i="25"/>
  <c r="BH69" i="25" s="1"/>
  <c r="AU70" i="25"/>
  <c r="BH70" i="25" s="1"/>
  <c r="AU71" i="25"/>
  <c r="BH71" i="25" s="1"/>
  <c r="AU72" i="25"/>
  <c r="BH72" i="25" s="1"/>
  <c r="AU73" i="25"/>
  <c r="BH73" i="25" s="1"/>
  <c r="AU3" i="25"/>
  <c r="BH3" i="25" s="1"/>
  <c r="AI74" i="25"/>
  <c r="AJ74" i="25"/>
  <c r="OU48" i="19" l="1"/>
  <c r="OU25" i="19"/>
  <c r="OU40" i="19"/>
  <c r="OU16" i="19"/>
  <c r="OU44" i="19"/>
  <c r="OU60" i="19"/>
  <c r="OU13" i="19"/>
  <c r="OU61" i="19"/>
  <c r="OU34" i="19"/>
  <c r="OU57" i="19"/>
  <c r="OU29" i="19"/>
  <c r="OU36" i="19"/>
  <c r="OU69" i="19"/>
  <c r="OU52" i="19"/>
  <c r="OU32" i="19"/>
  <c r="OU65" i="19"/>
  <c r="OU39" i="19"/>
  <c r="OU10" i="19"/>
  <c r="OU70" i="19"/>
  <c r="OU62" i="19"/>
  <c r="OU53" i="19"/>
  <c r="OU38" i="19"/>
  <c r="OU18" i="19"/>
  <c r="OU5" i="19"/>
  <c r="OU66" i="19"/>
  <c r="OU35" i="19"/>
  <c r="OU64" i="19"/>
  <c r="OU51" i="19"/>
  <c r="OU4" i="19"/>
  <c r="OU68" i="19"/>
  <c r="OU56" i="19"/>
  <c r="OU20" i="19"/>
  <c r="OT74" i="19"/>
  <c r="OU24" i="19"/>
  <c r="OU72" i="19"/>
  <c r="OU47" i="19"/>
  <c r="OU41" i="19"/>
  <c r="OU37" i="19"/>
  <c r="OU33" i="19"/>
  <c r="OU28" i="19"/>
  <c r="OU8" i="19"/>
  <c r="OU19" i="19"/>
  <c r="PC19" i="19"/>
  <c r="OU11" i="19"/>
  <c r="PC11" i="19"/>
  <c r="OU27" i="19"/>
  <c r="OU3" i="19"/>
  <c r="PC3" i="19"/>
  <c r="OU26" i="19"/>
  <c r="OU71" i="19"/>
  <c r="OU67" i="19"/>
  <c r="OU63" i="19"/>
  <c r="OU58" i="19"/>
  <c r="OU54" i="19"/>
  <c r="OU49" i="19"/>
  <c r="OU45" i="19"/>
  <c r="OU6" i="19"/>
  <c r="OU59" i="19"/>
  <c r="PC59" i="19"/>
  <c r="OU50" i="19"/>
  <c r="PC50" i="19"/>
  <c r="OU15" i="19"/>
  <c r="PC15" i="19"/>
  <c r="OU23" i="19"/>
  <c r="OU14" i="19"/>
  <c r="PC14" i="19"/>
  <c r="OU55" i="19"/>
  <c r="OU46" i="19"/>
  <c r="OU30" i="19"/>
  <c r="OU7" i="19"/>
  <c r="PC73" i="19"/>
  <c r="AM74" i="25"/>
  <c r="AU74" i="25"/>
  <c r="ET73" i="23"/>
  <c r="EC73" i="23"/>
  <c r="EL73" i="23" s="1"/>
  <c r="ET72" i="23"/>
  <c r="EL72" i="23"/>
  <c r="ED72" i="23"/>
  <c r="ET71" i="23"/>
  <c r="EL71" i="23"/>
  <c r="ED71" i="23"/>
  <c r="ET70" i="23"/>
  <c r="EC70" i="23"/>
  <c r="EL70" i="23" s="1"/>
  <c r="ET69" i="23"/>
  <c r="EL69" i="23"/>
  <c r="ED69" i="23"/>
  <c r="ET68" i="23"/>
  <c r="EL68" i="23"/>
  <c r="ED68" i="23"/>
  <c r="ET67" i="23"/>
  <c r="EL67" i="23"/>
  <c r="ED67" i="23"/>
  <c r="ET66" i="23"/>
  <c r="EL66" i="23"/>
  <c r="ED66" i="23"/>
  <c r="ET65" i="23"/>
  <c r="EL65" i="23"/>
  <c r="ED65" i="23"/>
  <c r="ET64" i="23"/>
  <c r="EL64" i="23"/>
  <c r="ED64" i="23"/>
  <c r="ET63" i="23"/>
  <c r="EL63" i="23"/>
  <c r="ED63" i="23"/>
  <c r="ET62" i="23"/>
  <c r="EL62" i="23"/>
  <c r="ED62" i="23"/>
  <c r="ET61" i="23"/>
  <c r="EL61" i="23"/>
  <c r="ED61" i="23"/>
  <c r="ET60" i="23"/>
  <c r="EL60" i="23"/>
  <c r="ED60" i="23"/>
  <c r="ET59" i="23"/>
  <c r="EL59" i="23"/>
  <c r="ED59" i="23"/>
  <c r="ET58" i="23"/>
  <c r="EL58" i="23"/>
  <c r="ED58" i="23"/>
  <c r="ET57" i="23"/>
  <c r="EL57" i="23"/>
  <c r="ED57" i="23"/>
  <c r="ET56" i="23"/>
  <c r="EL56" i="23"/>
  <c r="ED56" i="23"/>
  <c r="ET55" i="23"/>
  <c r="EL55" i="23"/>
  <c r="ED55" i="23"/>
  <c r="ET54" i="23"/>
  <c r="EL54" i="23"/>
  <c r="ED54" i="23"/>
  <c r="ET53" i="23"/>
  <c r="EC53" i="23"/>
  <c r="EL53" i="23" s="1"/>
  <c r="ET52" i="23"/>
  <c r="EL52" i="23"/>
  <c r="ED52" i="23"/>
  <c r="ET51" i="23"/>
  <c r="EL51" i="23"/>
  <c r="ED51" i="23"/>
  <c r="ET50" i="23"/>
  <c r="EL50" i="23"/>
  <c r="ED50" i="23"/>
  <c r="ET49" i="23"/>
  <c r="EL49" i="23"/>
  <c r="ED49" i="23"/>
  <c r="ET48" i="23"/>
  <c r="EL48" i="23"/>
  <c r="ED48" i="23"/>
  <c r="ET47" i="23"/>
  <c r="EL47" i="23"/>
  <c r="ED47" i="23"/>
  <c r="ET46" i="23"/>
  <c r="EL46" i="23"/>
  <c r="ED46" i="23"/>
  <c r="ET45" i="23"/>
  <c r="EL45" i="23"/>
  <c r="ED45" i="23"/>
  <c r="ET44" i="23"/>
  <c r="EL44" i="23"/>
  <c r="ED44" i="23"/>
  <c r="ET43" i="23"/>
  <c r="EL43" i="23"/>
  <c r="ED43" i="23"/>
  <c r="ET42" i="23"/>
  <c r="EL42" i="23"/>
  <c r="ED42" i="23"/>
  <c r="ET41" i="23"/>
  <c r="EL41" i="23"/>
  <c r="ED41" i="23"/>
  <c r="ET40" i="23"/>
  <c r="EL40" i="23"/>
  <c r="ED40" i="23"/>
  <c r="ET39" i="23"/>
  <c r="EL39" i="23"/>
  <c r="ED39" i="23"/>
  <c r="ET38" i="23"/>
  <c r="EL38" i="23"/>
  <c r="ED38" i="23"/>
  <c r="ET37" i="23"/>
  <c r="EL37" i="23"/>
  <c r="ED37" i="23"/>
  <c r="ET36" i="23"/>
  <c r="EL36" i="23"/>
  <c r="ED36" i="23"/>
  <c r="ET35" i="23"/>
  <c r="EL35" i="23"/>
  <c r="ED35" i="23"/>
  <c r="ET34" i="23"/>
  <c r="EL34" i="23"/>
  <c r="ED34" i="23"/>
  <c r="ET33" i="23"/>
  <c r="EL33" i="23"/>
  <c r="ED33" i="23"/>
  <c r="ET32" i="23"/>
  <c r="EL32" i="23"/>
  <c r="ED32" i="23"/>
  <c r="ET31" i="23"/>
  <c r="EL31" i="23"/>
  <c r="ED31" i="23"/>
  <c r="ET30" i="23"/>
  <c r="EL30" i="23"/>
  <c r="ED30" i="23"/>
  <c r="ET29" i="23"/>
  <c r="EL29" i="23"/>
  <c r="ED29" i="23"/>
  <c r="ET28" i="23"/>
  <c r="EL28" i="23"/>
  <c r="ED28" i="23"/>
  <c r="ET27" i="23"/>
  <c r="EL27" i="23"/>
  <c r="ED27" i="23"/>
  <c r="ET26" i="23"/>
  <c r="EL26" i="23"/>
  <c r="ED26" i="23"/>
  <c r="ET25" i="23"/>
  <c r="EL25" i="23"/>
  <c r="ED25" i="23"/>
  <c r="ET24" i="23"/>
  <c r="EL24" i="23"/>
  <c r="ED24" i="23"/>
  <c r="ET23" i="23"/>
  <c r="EL23" i="23"/>
  <c r="ED23" i="23"/>
  <c r="ET22" i="23"/>
  <c r="EL22" i="23"/>
  <c r="ED22" i="23"/>
  <c r="ET21" i="23"/>
  <c r="EL21" i="23"/>
  <c r="ED21" i="23"/>
  <c r="ET20" i="23"/>
  <c r="EL20" i="23"/>
  <c r="ED20" i="23"/>
  <c r="ET19" i="23"/>
  <c r="EL19" i="23"/>
  <c r="ED19" i="23"/>
  <c r="ET18" i="23"/>
  <c r="EL18" i="23"/>
  <c r="ED18" i="23"/>
  <c r="ET17" i="23"/>
  <c r="EL17" i="23"/>
  <c r="ED17" i="23"/>
  <c r="ET16" i="23"/>
  <c r="EL16" i="23"/>
  <c r="ED16" i="23"/>
  <c r="ET15" i="23"/>
  <c r="EL15" i="23"/>
  <c r="ED15" i="23"/>
  <c r="ES14" i="23"/>
  <c r="FZ14" i="23" s="1"/>
  <c r="EC14" i="23"/>
  <c r="EL14" i="23" s="1"/>
  <c r="ET13" i="23"/>
  <c r="EL13" i="23"/>
  <c r="ED13" i="23"/>
  <c r="ES12" i="23"/>
  <c r="FZ12" i="23" s="1"/>
  <c r="EC12" i="23"/>
  <c r="EL12" i="23" s="1"/>
  <c r="ES11" i="23"/>
  <c r="EC11" i="23"/>
  <c r="EL11" i="23" s="1"/>
  <c r="ET10" i="23"/>
  <c r="EL10" i="23"/>
  <c r="ED10" i="23"/>
  <c r="ES9" i="23"/>
  <c r="EC9" i="23"/>
  <c r="EL9" i="23" s="1"/>
  <c r="ET8" i="23"/>
  <c r="EC8" i="23"/>
  <c r="EL8" i="23" s="1"/>
  <c r="ET7" i="23"/>
  <c r="EL7" i="23"/>
  <c r="ED7" i="23"/>
  <c r="ET6" i="23"/>
  <c r="EL6" i="23"/>
  <c r="ED6" i="23"/>
  <c r="ET5" i="23"/>
  <c r="EL5" i="23"/>
  <c r="ED5" i="23"/>
  <c r="ES4" i="23"/>
  <c r="EC4" i="23"/>
  <c r="EL4" i="23" s="1"/>
  <c r="ET3" i="23"/>
  <c r="EL3" i="23"/>
  <c r="ED3" i="23"/>
  <c r="HG73" i="21"/>
  <c r="GY73" i="21"/>
  <c r="HG72" i="21"/>
  <c r="GY72" i="21"/>
  <c r="HG71" i="21"/>
  <c r="GY71" i="21"/>
  <c r="HG70" i="21"/>
  <c r="GY70" i="21"/>
  <c r="HG69" i="21"/>
  <c r="GY69" i="21"/>
  <c r="HG68" i="21"/>
  <c r="GY68" i="21"/>
  <c r="HG67" i="21"/>
  <c r="GY67" i="21"/>
  <c r="HG66" i="21"/>
  <c r="GY66" i="21"/>
  <c r="HG65" i="21"/>
  <c r="GY65" i="21"/>
  <c r="HG64" i="21"/>
  <c r="GY64" i="21"/>
  <c r="HG63" i="21"/>
  <c r="GY63" i="21"/>
  <c r="HG62" i="21"/>
  <c r="GY62" i="21"/>
  <c r="HG61" i="21"/>
  <c r="GY61" i="21"/>
  <c r="HG60" i="21"/>
  <c r="GY60" i="21"/>
  <c r="HG59" i="21"/>
  <c r="GY59" i="21"/>
  <c r="HG58" i="21"/>
  <c r="GY58" i="21"/>
  <c r="HG57" i="21"/>
  <c r="GY57" i="21"/>
  <c r="HG56" i="21"/>
  <c r="GY56" i="21"/>
  <c r="HG55" i="21"/>
  <c r="GY55" i="21"/>
  <c r="HG54" i="21"/>
  <c r="GY54" i="21"/>
  <c r="HG53" i="21"/>
  <c r="GY53" i="21"/>
  <c r="HG52" i="21"/>
  <c r="GY52" i="21"/>
  <c r="HG51" i="21"/>
  <c r="GY51" i="21"/>
  <c r="HG50" i="21"/>
  <c r="GY50" i="21"/>
  <c r="HG49" i="21"/>
  <c r="GY49" i="21"/>
  <c r="HG48" i="21"/>
  <c r="GY48" i="21"/>
  <c r="HG47" i="21"/>
  <c r="GY47" i="21"/>
  <c r="HG46" i="21"/>
  <c r="GY46" i="21"/>
  <c r="HG45" i="21"/>
  <c r="GY45" i="21"/>
  <c r="HG44" i="21"/>
  <c r="GY44" i="21"/>
  <c r="HG43" i="21"/>
  <c r="GY43" i="21"/>
  <c r="HG42" i="21"/>
  <c r="GY42" i="21"/>
  <c r="HG41" i="21"/>
  <c r="GY41" i="21"/>
  <c r="HG40" i="21"/>
  <c r="GY40" i="21"/>
  <c r="HG39" i="21"/>
  <c r="GY39" i="21"/>
  <c r="HG38" i="21"/>
  <c r="GY38" i="21"/>
  <c r="HG37" i="21"/>
  <c r="GY37" i="21"/>
  <c r="HG36" i="21"/>
  <c r="GY36" i="21"/>
  <c r="HG35" i="21"/>
  <c r="GY35" i="21"/>
  <c r="HG34" i="21"/>
  <c r="GY34" i="21"/>
  <c r="HG33" i="21"/>
  <c r="GY33" i="21"/>
  <c r="HG32" i="21"/>
  <c r="GY32" i="21"/>
  <c r="HG31" i="21"/>
  <c r="GY31" i="21"/>
  <c r="HG30" i="21"/>
  <c r="GY30" i="21"/>
  <c r="HG29" i="21"/>
  <c r="GY29" i="21"/>
  <c r="HG28" i="21"/>
  <c r="GY28" i="21"/>
  <c r="HG27" i="21"/>
  <c r="GY27" i="21"/>
  <c r="HG26" i="21"/>
  <c r="GY26" i="21"/>
  <c r="HG25" i="21"/>
  <c r="GY25" i="21"/>
  <c r="HG24" i="21"/>
  <c r="GY24" i="21"/>
  <c r="HG23" i="21"/>
  <c r="GY23" i="21"/>
  <c r="HG22" i="21"/>
  <c r="GY22" i="21"/>
  <c r="HG21" i="21"/>
  <c r="GY21" i="21"/>
  <c r="HG20" i="21"/>
  <c r="GY20" i="21"/>
  <c r="HG19" i="21"/>
  <c r="GY19" i="21"/>
  <c r="HG18" i="21"/>
  <c r="GY18" i="21"/>
  <c r="HG17" i="21"/>
  <c r="GY17" i="21"/>
  <c r="HG16" i="21"/>
  <c r="GY16" i="21"/>
  <c r="HG15" i="21"/>
  <c r="GY15" i="21"/>
  <c r="GX14" i="21"/>
  <c r="HG14" i="21" s="1"/>
  <c r="HG13" i="21"/>
  <c r="GY13" i="21"/>
  <c r="HF12" i="21"/>
  <c r="HG12" i="21" s="1"/>
  <c r="GX12" i="21"/>
  <c r="GY12" i="21" s="1"/>
  <c r="HF11" i="21"/>
  <c r="HG11" i="21" s="1"/>
  <c r="GX11" i="21"/>
  <c r="GY11" i="21" s="1"/>
  <c r="HG10" i="21"/>
  <c r="GY10" i="21"/>
  <c r="HG9" i="21"/>
  <c r="GY9" i="21"/>
  <c r="HG8" i="21"/>
  <c r="GY8" i="21"/>
  <c r="HG7" i="21"/>
  <c r="GY7" i="21"/>
  <c r="HG6" i="21"/>
  <c r="GY6" i="21"/>
  <c r="HG5" i="21"/>
  <c r="GY5" i="21"/>
  <c r="HG4" i="21"/>
  <c r="GY4" i="21"/>
  <c r="HG3" i="21"/>
  <c r="GY3" i="21"/>
  <c r="HG73" i="20"/>
  <c r="GY73" i="20"/>
  <c r="GQ73" i="20"/>
  <c r="HG72" i="20"/>
  <c r="GY72" i="20"/>
  <c r="GQ72" i="20"/>
  <c r="HG71" i="20"/>
  <c r="GY71" i="20"/>
  <c r="GQ71" i="20"/>
  <c r="HG70" i="20"/>
  <c r="GY70" i="20"/>
  <c r="GQ70" i="20"/>
  <c r="HG69" i="20"/>
  <c r="GY69" i="20"/>
  <c r="GQ69" i="20"/>
  <c r="HG68" i="20"/>
  <c r="GY68" i="20"/>
  <c r="GQ68" i="20"/>
  <c r="HG67" i="20"/>
  <c r="GY67" i="20"/>
  <c r="GQ67" i="20"/>
  <c r="HG66" i="20"/>
  <c r="GY66" i="20"/>
  <c r="GQ66" i="20"/>
  <c r="HG65" i="20"/>
  <c r="GY65" i="20"/>
  <c r="GQ65" i="20"/>
  <c r="HG64" i="20"/>
  <c r="GY64" i="20"/>
  <c r="GQ64" i="20"/>
  <c r="HG63" i="20"/>
  <c r="GY63" i="20"/>
  <c r="GQ63" i="20"/>
  <c r="HG62" i="20"/>
  <c r="GY62" i="20"/>
  <c r="GQ62" i="20"/>
  <c r="HG61" i="20"/>
  <c r="GY61" i="20"/>
  <c r="GQ61" i="20"/>
  <c r="HG60" i="20"/>
  <c r="GY60" i="20"/>
  <c r="GQ60" i="20"/>
  <c r="HG59" i="20"/>
  <c r="GY59" i="20"/>
  <c r="GQ59" i="20"/>
  <c r="HG58" i="20"/>
  <c r="GY58" i="20"/>
  <c r="GQ58" i="20"/>
  <c r="HG57" i="20"/>
  <c r="GY57" i="20"/>
  <c r="GQ57" i="20"/>
  <c r="HG56" i="20"/>
  <c r="GY56" i="20"/>
  <c r="GQ56" i="20"/>
  <c r="HG55" i="20"/>
  <c r="GX55" i="20"/>
  <c r="GY55" i="20" s="1"/>
  <c r="GP55" i="20"/>
  <c r="GQ55" i="20" s="1"/>
  <c r="HG54" i="20"/>
  <c r="GY54" i="20"/>
  <c r="GQ54" i="20"/>
  <c r="HG53" i="20"/>
  <c r="GY53" i="20"/>
  <c r="GQ53" i="20"/>
  <c r="HG52" i="20"/>
  <c r="GY52" i="20"/>
  <c r="GQ52" i="20"/>
  <c r="HG51" i="20"/>
  <c r="GY51" i="20"/>
  <c r="GQ51" i="20"/>
  <c r="HG50" i="20"/>
  <c r="GY50" i="20"/>
  <c r="GQ50" i="20"/>
  <c r="HG49" i="20"/>
  <c r="GY49" i="20"/>
  <c r="GQ49" i="20"/>
  <c r="HG48" i="20"/>
  <c r="GY48" i="20"/>
  <c r="GQ48" i="20"/>
  <c r="HG47" i="20"/>
  <c r="GY47" i="20"/>
  <c r="GQ47" i="20"/>
  <c r="HG46" i="20"/>
  <c r="GY46" i="20"/>
  <c r="GQ46" i="20"/>
  <c r="HG45" i="20"/>
  <c r="GY45" i="20"/>
  <c r="GQ45" i="20"/>
  <c r="HG44" i="20"/>
  <c r="GY44" i="20"/>
  <c r="GQ44" i="20"/>
  <c r="HG43" i="20"/>
  <c r="GY43" i="20"/>
  <c r="GQ43" i="20"/>
  <c r="HG42" i="20"/>
  <c r="GY42" i="20"/>
  <c r="GQ42" i="20"/>
  <c r="HG41" i="20"/>
  <c r="GY41" i="20"/>
  <c r="GQ41" i="20"/>
  <c r="HG40" i="20"/>
  <c r="GY40" i="20"/>
  <c r="GQ40" i="20"/>
  <c r="HG39" i="20"/>
  <c r="GY39" i="20"/>
  <c r="GQ39" i="20"/>
  <c r="HG38" i="20"/>
  <c r="GY38" i="20"/>
  <c r="GQ38" i="20"/>
  <c r="HG37" i="20"/>
  <c r="GY37" i="20"/>
  <c r="GQ37" i="20"/>
  <c r="HG36" i="20"/>
  <c r="GY36" i="20"/>
  <c r="GQ36" i="20"/>
  <c r="HG35" i="20"/>
  <c r="GY35" i="20"/>
  <c r="GQ35" i="20"/>
  <c r="HG34" i="20"/>
  <c r="GY34" i="20"/>
  <c r="GQ34" i="20"/>
  <c r="HG33" i="20"/>
  <c r="GY33" i="20"/>
  <c r="GQ33" i="20"/>
  <c r="HG32" i="20"/>
  <c r="GY32" i="20"/>
  <c r="GQ32" i="20"/>
  <c r="HG31" i="20"/>
  <c r="GY31" i="20"/>
  <c r="GQ31" i="20"/>
  <c r="HG30" i="20"/>
  <c r="GY30" i="20"/>
  <c r="GQ30" i="20"/>
  <c r="HG29" i="20"/>
  <c r="GY29" i="20"/>
  <c r="GQ29" i="20"/>
  <c r="HG28" i="20"/>
  <c r="GY28" i="20"/>
  <c r="GQ28" i="20"/>
  <c r="HG27" i="20"/>
  <c r="GY27" i="20"/>
  <c r="GQ27" i="20"/>
  <c r="HG26" i="20"/>
  <c r="GY26" i="20"/>
  <c r="GQ26" i="20"/>
  <c r="HG25" i="20"/>
  <c r="GY25" i="20"/>
  <c r="GQ25" i="20"/>
  <c r="HG24" i="20"/>
  <c r="GY24" i="20"/>
  <c r="GQ24" i="20"/>
  <c r="HG23" i="20"/>
  <c r="GY23" i="20"/>
  <c r="GQ23" i="20"/>
  <c r="HF22" i="20"/>
  <c r="HG22" i="20" s="1"/>
  <c r="GX22" i="20"/>
  <c r="GY22" i="20" s="1"/>
  <c r="GP22" i="20"/>
  <c r="GQ22" i="20" s="1"/>
  <c r="HG21" i="20"/>
  <c r="GY21" i="20"/>
  <c r="GQ21" i="20"/>
  <c r="HG20" i="20"/>
  <c r="GY20" i="20"/>
  <c r="GQ20" i="20"/>
  <c r="HG19" i="20"/>
  <c r="GY19" i="20"/>
  <c r="GQ19" i="20"/>
  <c r="HG18" i="20"/>
  <c r="GY18" i="20"/>
  <c r="GQ18" i="20"/>
  <c r="HG17" i="20"/>
  <c r="GY17" i="20"/>
  <c r="GQ17" i="20"/>
  <c r="HG16" i="20"/>
  <c r="GY16" i="20"/>
  <c r="GQ16" i="20"/>
  <c r="HG15" i="20"/>
  <c r="GY15" i="20"/>
  <c r="GQ15" i="20"/>
  <c r="HG14" i="20"/>
  <c r="GY14" i="20"/>
  <c r="GQ14" i="20"/>
  <c r="HG13" i="20"/>
  <c r="GY13" i="20"/>
  <c r="GQ13" i="20"/>
  <c r="HG12" i="20"/>
  <c r="HF12" i="20"/>
  <c r="GY12" i="20"/>
  <c r="GX12" i="20"/>
  <c r="GQ12" i="20"/>
  <c r="GP12" i="20"/>
  <c r="HG11" i="20"/>
  <c r="HF11" i="20"/>
  <c r="GY11" i="20"/>
  <c r="GX11" i="20"/>
  <c r="GQ11" i="20"/>
  <c r="GP11" i="20"/>
  <c r="HG10" i="20"/>
  <c r="GY10" i="20"/>
  <c r="GQ10" i="20"/>
  <c r="HG9" i="20"/>
  <c r="GY9" i="20"/>
  <c r="GQ9" i="20"/>
  <c r="HG8" i="20"/>
  <c r="GY8" i="20"/>
  <c r="GQ8" i="20"/>
  <c r="HG7" i="20"/>
  <c r="GY7" i="20"/>
  <c r="GQ7" i="20"/>
  <c r="HG6" i="20"/>
  <c r="GY6" i="20"/>
  <c r="GQ6" i="20"/>
  <c r="HG5" i="20"/>
  <c r="GY5" i="20"/>
  <c r="GQ5" i="20"/>
  <c r="HG4" i="20"/>
  <c r="HF4" i="20"/>
  <c r="GY4" i="20"/>
  <c r="GX4" i="20"/>
  <c r="GQ4" i="20"/>
  <c r="GP4" i="20"/>
  <c r="HG3" i="20"/>
  <c r="GY3" i="20"/>
  <c r="GQ3" i="20"/>
  <c r="RH74" i="13"/>
  <c r="RE74" i="13"/>
  <c r="RD74" i="13"/>
  <c r="RC74" i="13"/>
  <c r="RC76" i="13" s="1"/>
  <c r="RB74" i="13"/>
  <c r="RP73" i="13"/>
  <c r="RG73" i="13"/>
  <c r="QY73" i="13"/>
  <c r="RP72" i="13"/>
  <c r="RG72" i="13"/>
  <c r="QY72" i="13"/>
  <c r="RP71" i="13"/>
  <c r="RG71" i="13"/>
  <c r="QY71" i="13"/>
  <c r="RP70" i="13"/>
  <c r="RG70" i="13"/>
  <c r="QY70" i="13"/>
  <c r="RP69" i="13"/>
  <c r="RG69" i="13"/>
  <c r="QY69" i="13"/>
  <c r="RP68" i="13"/>
  <c r="RG68" i="13"/>
  <c r="QY68" i="13"/>
  <c r="RP67" i="13"/>
  <c r="RG67" i="13"/>
  <c r="QY67" i="13"/>
  <c r="RP66" i="13"/>
  <c r="RG66" i="13"/>
  <c r="QY66" i="13"/>
  <c r="RP65" i="13"/>
  <c r="RG65" i="13"/>
  <c r="QY65" i="13"/>
  <c r="RP64" i="13"/>
  <c r="RG64" i="13"/>
  <c r="QY64" i="13"/>
  <c r="RP63" i="13"/>
  <c r="RG63" i="13"/>
  <c r="QY63" i="13"/>
  <c r="RP62" i="13"/>
  <c r="RG62" i="13"/>
  <c r="QY62" i="13"/>
  <c r="RP61" i="13"/>
  <c r="RG61" i="13"/>
  <c r="QY61" i="13"/>
  <c r="RP60" i="13"/>
  <c r="RG60" i="13"/>
  <c r="QY60" i="13"/>
  <c r="RP59" i="13"/>
  <c r="RG59" i="13"/>
  <c r="QY59" i="13"/>
  <c r="RP58" i="13"/>
  <c r="RG58" i="13"/>
  <c r="QY58" i="13"/>
  <c r="RP57" i="13"/>
  <c r="RG57" i="13"/>
  <c r="QY57" i="13"/>
  <c r="RP56" i="13"/>
  <c r="RG56" i="13"/>
  <c r="QY56" i="13"/>
  <c r="RP55" i="13"/>
  <c r="QX55" i="13"/>
  <c r="RG55" i="13" s="1"/>
  <c r="RP54" i="13"/>
  <c r="RG54" i="13"/>
  <c r="QY54" i="13"/>
  <c r="RP53" i="13"/>
  <c r="RG53" i="13"/>
  <c r="QY53" i="13"/>
  <c r="RP52" i="13"/>
  <c r="RG52" i="13"/>
  <c r="QY52" i="13"/>
  <c r="RP51" i="13"/>
  <c r="RG51" i="13"/>
  <c r="QY51" i="13"/>
  <c r="RP50" i="13"/>
  <c r="RG50" i="13"/>
  <c r="QY50" i="13"/>
  <c r="RP49" i="13"/>
  <c r="RG49" i="13"/>
  <c r="QY49" i="13"/>
  <c r="RP48" i="13"/>
  <c r="RG48" i="13"/>
  <c r="QY48" i="13"/>
  <c r="RP47" i="13"/>
  <c r="RG47" i="13"/>
  <c r="QY47" i="13"/>
  <c r="RP46" i="13"/>
  <c r="RG46" i="13"/>
  <c r="QY46" i="13"/>
  <c r="RP45" i="13"/>
  <c r="RG45" i="13"/>
  <c r="QY45" i="13"/>
  <c r="RP44" i="13"/>
  <c r="RG44" i="13"/>
  <c r="QY44" i="13"/>
  <c r="RF43" i="13"/>
  <c r="RP43" i="13" s="1"/>
  <c r="QX43" i="13"/>
  <c r="QY43" i="13" s="1"/>
  <c r="RP42" i="13"/>
  <c r="RG42" i="13"/>
  <c r="QY42" i="13"/>
  <c r="RP41" i="13"/>
  <c r="RG41" i="13"/>
  <c r="QY41" i="13"/>
  <c r="RP40" i="13"/>
  <c r="RG40" i="13"/>
  <c r="QY40" i="13"/>
  <c r="RP39" i="13"/>
  <c r="RG39" i="13"/>
  <c r="QY39" i="13"/>
  <c r="RP38" i="13"/>
  <c r="RG38" i="13"/>
  <c r="QY38" i="13"/>
  <c r="RP37" i="13"/>
  <c r="RG37" i="13"/>
  <c r="QY37" i="13"/>
  <c r="RP36" i="13"/>
  <c r="RG36" i="13"/>
  <c r="QY36" i="13"/>
  <c r="RP35" i="13"/>
  <c r="RG35" i="13"/>
  <c r="QY35" i="13"/>
  <c r="RP34" i="13"/>
  <c r="RG34" i="13"/>
  <c r="QY34" i="13"/>
  <c r="RP33" i="13"/>
  <c r="RG33" i="13"/>
  <c r="QY33" i="13"/>
  <c r="RP32" i="13"/>
  <c r="RG32" i="13"/>
  <c r="QY32" i="13"/>
  <c r="RP31" i="13"/>
  <c r="RG31" i="13"/>
  <c r="QY31" i="13"/>
  <c r="RP30" i="13"/>
  <c r="RG30" i="13"/>
  <c r="QY30" i="13"/>
  <c r="RP29" i="13"/>
  <c r="RG29" i="13"/>
  <c r="QY29" i="13"/>
  <c r="RP28" i="13"/>
  <c r="RG28" i="13"/>
  <c r="QY28" i="13"/>
  <c r="RP27" i="13"/>
  <c r="RG27" i="13"/>
  <c r="QY27" i="13"/>
  <c r="RP26" i="13"/>
  <c r="RG26" i="13"/>
  <c r="QY26" i="13"/>
  <c r="RP25" i="13"/>
  <c r="RG25" i="13"/>
  <c r="QY25" i="13"/>
  <c r="RP24" i="13"/>
  <c r="RG24" i="13"/>
  <c r="QY24" i="13"/>
  <c r="RP23" i="13"/>
  <c r="RG23" i="13"/>
  <c r="QY23" i="13"/>
  <c r="RF22" i="13"/>
  <c r="QX22" i="13"/>
  <c r="RP21" i="13"/>
  <c r="RG21" i="13"/>
  <c r="RP20" i="13"/>
  <c r="RG20" i="13"/>
  <c r="QY20" i="13"/>
  <c r="RP19" i="13"/>
  <c r="RG19" i="13"/>
  <c r="QY19" i="13"/>
  <c r="RP18" i="13"/>
  <c r="RG18" i="13"/>
  <c r="QY18" i="13"/>
  <c r="RP17" i="13"/>
  <c r="RG17" i="13"/>
  <c r="QY17" i="13"/>
  <c r="RP16" i="13"/>
  <c r="RG16" i="13"/>
  <c r="QY16" i="13"/>
  <c r="RP15" i="13"/>
  <c r="RG15" i="13"/>
  <c r="QY15" i="13"/>
  <c r="RP14" i="13"/>
  <c r="RG14" i="13"/>
  <c r="RP13" i="13"/>
  <c r="RG13" i="13"/>
  <c r="QY13" i="13"/>
  <c r="RF12" i="13"/>
  <c r="RP12" i="13" s="1"/>
  <c r="QX12" i="13"/>
  <c r="QY12" i="13" s="1"/>
  <c r="RF11" i="13"/>
  <c r="RP11" i="13" s="1"/>
  <c r="QX11" i="13"/>
  <c r="QY11" i="13" s="1"/>
  <c r="RP10" i="13"/>
  <c r="RG10" i="13"/>
  <c r="QY10" i="13"/>
  <c r="RP9" i="13"/>
  <c r="RG9" i="13"/>
  <c r="QY9" i="13"/>
  <c r="RP8" i="13"/>
  <c r="RG8" i="13"/>
  <c r="QY8" i="13"/>
  <c r="RP7" i="13"/>
  <c r="RG7" i="13"/>
  <c r="QY7" i="13"/>
  <c r="RP6" i="13"/>
  <c r="RG6" i="13"/>
  <c r="QY6" i="13"/>
  <c r="RP5" i="13"/>
  <c r="RG5" i="13"/>
  <c r="QY5" i="13"/>
  <c r="RF4" i="13"/>
  <c r="RP4" i="13" s="1"/>
  <c r="QY4" i="13"/>
  <c r="QX4" i="13"/>
  <c r="RP3" i="13"/>
  <c r="RG3" i="13"/>
  <c r="QY3" i="13"/>
  <c r="NI90" i="19"/>
  <c r="NJ88" i="19"/>
  <c r="NP74" i="19"/>
  <c r="NO74" i="19"/>
  <c r="NM74" i="19"/>
  <c r="NQ74" i="19" s="1"/>
  <c r="NH74" i="19"/>
  <c r="NG74" i="19"/>
  <c r="NF74" i="19"/>
  <c r="NE74" i="19"/>
  <c r="NQ73" i="19"/>
  <c r="OU73" i="19" s="1"/>
  <c r="NI73" i="19"/>
  <c r="NR72" i="19"/>
  <c r="NJ72" i="19"/>
  <c r="NR71" i="19"/>
  <c r="NJ71" i="19"/>
  <c r="NR70" i="19"/>
  <c r="NJ70" i="19"/>
  <c r="NR69" i="19"/>
  <c r="NJ69" i="19"/>
  <c r="NR68" i="19"/>
  <c r="NJ68" i="19"/>
  <c r="NR67" i="19"/>
  <c r="NJ67" i="19"/>
  <c r="NR66" i="19"/>
  <c r="NJ66" i="19"/>
  <c r="NR65" i="19"/>
  <c r="NJ65" i="19"/>
  <c r="NR64" i="19"/>
  <c r="NJ64" i="19"/>
  <c r="NR63" i="19"/>
  <c r="NJ63" i="19"/>
  <c r="NR62" i="19"/>
  <c r="NJ62" i="19"/>
  <c r="NR61" i="19"/>
  <c r="NJ61" i="19"/>
  <c r="NR60" i="19"/>
  <c r="NJ60" i="19"/>
  <c r="NR59" i="19"/>
  <c r="NR58" i="19"/>
  <c r="NJ58" i="19"/>
  <c r="NR57" i="19"/>
  <c r="NJ57" i="19"/>
  <c r="NI56" i="19"/>
  <c r="NJ56" i="19" s="1"/>
  <c r="NR55" i="19"/>
  <c r="NR54" i="19"/>
  <c r="NJ54" i="19"/>
  <c r="NR53" i="19"/>
  <c r="NJ53" i="19"/>
  <c r="NR52" i="19"/>
  <c r="NJ52" i="19"/>
  <c r="NR51" i="19"/>
  <c r="NJ51" i="19"/>
  <c r="NR50" i="19"/>
  <c r="NJ50" i="19"/>
  <c r="NR49" i="19"/>
  <c r="NR48" i="19"/>
  <c r="NJ48" i="19"/>
  <c r="NR47" i="19"/>
  <c r="NJ47" i="19"/>
  <c r="NR46" i="19"/>
  <c r="NJ46" i="19"/>
  <c r="NR45" i="19"/>
  <c r="NJ45" i="19"/>
  <c r="NR44" i="19"/>
  <c r="NJ44" i="19"/>
  <c r="NR43" i="19"/>
  <c r="NJ43" i="19"/>
  <c r="NR42" i="19"/>
  <c r="NJ42" i="19"/>
  <c r="NR41" i="19"/>
  <c r="NJ41" i="19"/>
  <c r="NR40" i="19"/>
  <c r="NJ40" i="19"/>
  <c r="NR39" i="19"/>
  <c r="NJ39" i="19"/>
  <c r="NR38" i="19"/>
  <c r="NJ38" i="19"/>
  <c r="NR37" i="19"/>
  <c r="NJ37" i="19"/>
  <c r="NR36" i="19"/>
  <c r="NJ36" i="19"/>
  <c r="NR35" i="19"/>
  <c r="NJ35" i="19"/>
  <c r="NR34" i="19"/>
  <c r="NJ34" i="19"/>
  <c r="NR33" i="19"/>
  <c r="NJ33" i="19"/>
  <c r="NR32" i="19"/>
  <c r="NJ32" i="19"/>
  <c r="NR31" i="19"/>
  <c r="NJ31" i="19"/>
  <c r="NR30" i="19"/>
  <c r="NJ30" i="19"/>
  <c r="NR29" i="19"/>
  <c r="NJ29" i="19"/>
  <c r="NR28" i="19"/>
  <c r="NJ28" i="19"/>
  <c r="NR27" i="19"/>
  <c r="NJ27" i="19"/>
  <c r="NR26" i="19"/>
  <c r="NJ26" i="19"/>
  <c r="NR25" i="19"/>
  <c r="NJ25" i="19"/>
  <c r="NR24" i="19"/>
  <c r="NJ24" i="19"/>
  <c r="NR23" i="19"/>
  <c r="NJ23" i="19"/>
  <c r="NQ22" i="19"/>
  <c r="OU22" i="19" s="1"/>
  <c r="NI22" i="19"/>
  <c r="NQ21" i="19"/>
  <c r="OU21" i="19" s="1"/>
  <c r="NI21" i="19"/>
  <c r="NR20" i="19"/>
  <c r="NJ20" i="19"/>
  <c r="NR19" i="19"/>
  <c r="NJ19" i="19"/>
  <c r="NR18" i="19"/>
  <c r="NJ18" i="19"/>
  <c r="NQ17" i="19"/>
  <c r="NI17" i="19"/>
  <c r="NR16" i="19"/>
  <c r="NJ16" i="19"/>
  <c r="NR15" i="19"/>
  <c r="NJ15" i="19"/>
  <c r="NR14" i="19"/>
  <c r="NR13" i="19"/>
  <c r="NJ13" i="19"/>
  <c r="NQ12" i="19"/>
  <c r="NI12" i="19"/>
  <c r="NR11" i="19"/>
  <c r="NR10" i="19"/>
  <c r="NJ10" i="19"/>
  <c r="NQ9" i="19"/>
  <c r="NI9" i="19"/>
  <c r="NR8" i="19"/>
  <c r="NJ8" i="19"/>
  <c r="NR7" i="19"/>
  <c r="NJ7" i="19"/>
  <c r="NR6" i="19"/>
  <c r="NJ6" i="19"/>
  <c r="NR5" i="19"/>
  <c r="NJ5" i="19"/>
  <c r="NR4" i="19"/>
  <c r="NR3" i="19"/>
  <c r="NJ3" i="19"/>
  <c r="RG12" i="13" l="1"/>
  <c r="RG4" i="13"/>
  <c r="RG11" i="13"/>
  <c r="RG22" i="13"/>
  <c r="ET9" i="23"/>
  <c r="FZ9" i="23"/>
  <c r="ET4" i="23"/>
  <c r="FZ4" i="23"/>
  <c r="ET14" i="23"/>
  <c r="ET11" i="23"/>
  <c r="FZ11" i="23"/>
  <c r="ET12" i="23"/>
  <c r="RG43" i="13"/>
  <c r="QY55" i="13"/>
  <c r="RP22" i="13"/>
  <c r="AV74" i="25"/>
  <c r="NR56" i="19"/>
  <c r="NR22" i="19"/>
  <c r="NR17" i="19"/>
  <c r="OU17" i="19"/>
  <c r="NR12" i="19"/>
  <c r="OU12" i="19"/>
  <c r="NR21" i="19"/>
  <c r="NI74" i="19"/>
  <c r="NR73" i="19"/>
  <c r="NR9" i="19"/>
  <c r="OU9" i="19"/>
  <c r="GY14" i="21"/>
  <c r="AM43" i="25" l="1"/>
  <c r="AV43" i="25" s="1"/>
  <c r="AM42" i="25"/>
  <c r="AV42" i="25" s="1"/>
  <c r="AM31" i="25"/>
  <c r="AV31" i="25" s="1"/>
  <c r="AM22" i="25"/>
  <c r="AM21" i="25"/>
  <c r="AV21" i="25" s="1"/>
  <c r="AM14" i="25"/>
  <c r="AM12" i="25"/>
  <c r="AV12" i="25" s="1"/>
  <c r="AM11" i="25"/>
  <c r="AV11" i="25" s="1"/>
  <c r="AM9" i="25"/>
  <c r="AV9" i="25" s="1"/>
  <c r="AM4" i="25"/>
  <c r="AM5" i="25"/>
  <c r="AV5" i="25" s="1"/>
  <c r="AM6" i="25"/>
  <c r="AV6" i="25" s="1"/>
  <c r="AM7" i="25"/>
  <c r="AM8" i="25"/>
  <c r="AV8" i="25" s="1"/>
  <c r="AM10" i="25"/>
  <c r="AV10" i="25" s="1"/>
  <c r="AM13" i="25"/>
  <c r="AV13" i="25" s="1"/>
  <c r="AM15" i="25"/>
  <c r="AM16" i="25"/>
  <c r="AV16" i="25" s="1"/>
  <c r="AM18" i="25"/>
  <c r="AV18" i="25" s="1"/>
  <c r="AM19" i="25"/>
  <c r="AM20" i="25"/>
  <c r="AV20" i="25" s="1"/>
  <c r="AM23" i="25"/>
  <c r="AM24" i="25"/>
  <c r="AV24" i="25" s="1"/>
  <c r="AM25" i="25"/>
  <c r="AV25" i="25" s="1"/>
  <c r="AM26" i="25"/>
  <c r="AV26" i="25" s="1"/>
  <c r="AM27" i="25"/>
  <c r="AM28" i="25"/>
  <c r="AV28" i="25" s="1"/>
  <c r="AM29" i="25"/>
  <c r="AV29" i="25" s="1"/>
  <c r="AM30" i="25"/>
  <c r="AV30" i="25" s="1"/>
  <c r="AM32" i="25"/>
  <c r="AV32" i="25" s="1"/>
  <c r="AM33" i="25"/>
  <c r="AV33" i="25" s="1"/>
  <c r="AM34" i="25"/>
  <c r="AV34" i="25" s="1"/>
  <c r="AM35" i="25"/>
  <c r="AM36" i="25"/>
  <c r="AV36" i="25" s="1"/>
  <c r="AM37" i="25"/>
  <c r="AV37" i="25" s="1"/>
  <c r="AM38" i="25"/>
  <c r="AV38" i="25" s="1"/>
  <c r="AM39" i="25"/>
  <c r="AM40" i="25"/>
  <c r="AV40" i="25" s="1"/>
  <c r="AM41" i="25"/>
  <c r="AV41" i="25" s="1"/>
  <c r="AM44" i="25"/>
  <c r="AV44" i="25" s="1"/>
  <c r="AM45" i="25"/>
  <c r="AV45" i="25" s="1"/>
  <c r="AM46" i="25"/>
  <c r="AV46" i="25" s="1"/>
  <c r="AM47" i="25"/>
  <c r="AM48" i="25"/>
  <c r="AV48" i="25" s="1"/>
  <c r="AM49" i="25"/>
  <c r="AV49" i="25" s="1"/>
  <c r="AM50" i="25"/>
  <c r="AV50" i="25" s="1"/>
  <c r="AM51" i="25"/>
  <c r="AM52" i="25"/>
  <c r="AV52" i="25" s="1"/>
  <c r="AM53" i="25"/>
  <c r="AV53" i="25" s="1"/>
  <c r="AM54" i="25"/>
  <c r="AV54" i="25" s="1"/>
  <c r="AM55" i="25"/>
  <c r="AV55" i="25" s="1"/>
  <c r="AM56" i="25"/>
  <c r="AV56" i="25" s="1"/>
  <c r="AM57" i="25"/>
  <c r="AV57" i="25" s="1"/>
  <c r="AM58" i="25"/>
  <c r="AV58" i="25" s="1"/>
  <c r="AM59" i="25"/>
  <c r="AM60" i="25"/>
  <c r="AV60" i="25" s="1"/>
  <c r="AM61" i="25"/>
  <c r="AV61" i="25" s="1"/>
  <c r="AM62" i="25"/>
  <c r="AV62" i="25" s="1"/>
  <c r="AM63" i="25"/>
  <c r="AM64" i="25"/>
  <c r="AV64" i="25" s="1"/>
  <c r="AM65" i="25"/>
  <c r="AV65" i="25" s="1"/>
  <c r="AM66" i="25"/>
  <c r="AV66" i="25" s="1"/>
  <c r="AM67" i="25"/>
  <c r="AM68" i="25"/>
  <c r="AV68" i="25" s="1"/>
  <c r="AM69" i="25"/>
  <c r="AV69" i="25" s="1"/>
  <c r="AM70" i="25"/>
  <c r="AV70" i="25" s="1"/>
  <c r="AM71" i="25"/>
  <c r="AM72" i="25"/>
  <c r="AV72" i="25" s="1"/>
  <c r="AM73" i="25"/>
  <c r="AN17" i="25"/>
  <c r="AM3" i="25"/>
  <c r="AV3" i="25" s="1"/>
  <c r="L74" i="25"/>
  <c r="M74" i="25"/>
  <c r="AV73" i="25" l="1"/>
  <c r="AV39" i="25"/>
  <c r="AV27" i="25"/>
  <c r="AV22" i="25"/>
  <c r="AV35" i="25"/>
  <c r="AV23" i="25"/>
  <c r="AV71" i="25"/>
  <c r="AV67" i="25"/>
  <c r="AV63" i="25"/>
  <c r="AV59" i="25"/>
  <c r="AV51" i="25"/>
  <c r="AV47" i="25"/>
  <c r="AV15" i="25"/>
  <c r="AV4" i="25"/>
  <c r="AV14" i="25"/>
  <c r="AV19" i="25"/>
  <c r="AV7" i="25"/>
  <c r="AB74" i="25"/>
  <c r="AC74" i="25"/>
  <c r="AD80" i="25" l="1"/>
  <c r="T74" i="25" l="1"/>
  <c r="U74" i="25"/>
  <c r="T80" i="25" l="1"/>
  <c r="MY106" i="19"/>
  <c r="MZ106" i="19"/>
  <c r="AD43" i="25"/>
  <c r="AD42" i="25"/>
  <c r="AN42" i="25" s="1"/>
  <c r="AD31" i="25"/>
  <c r="AN31" i="25" s="1"/>
  <c r="AD22" i="25"/>
  <c r="AN22" i="25" s="1"/>
  <c r="AD21" i="25"/>
  <c r="AN21" i="25" s="1"/>
  <c r="AD14" i="25"/>
  <c r="AD12" i="25"/>
  <c r="AN12" i="25" s="1"/>
  <c r="AD11" i="25"/>
  <c r="AD9" i="25"/>
  <c r="AN9" i="25" s="1"/>
  <c r="AD4" i="25"/>
  <c r="AN4" i="25" s="1"/>
  <c r="V43" i="25"/>
  <c r="V42" i="25"/>
  <c r="V31" i="25"/>
  <c r="V22" i="25"/>
  <c r="V21" i="25"/>
  <c r="V12" i="25"/>
  <c r="V11" i="25"/>
  <c r="V9" i="25"/>
  <c r="V4" i="25"/>
  <c r="O17" i="25"/>
  <c r="F74" i="25"/>
  <c r="E74" i="25"/>
  <c r="D74" i="25"/>
  <c r="C74" i="25"/>
  <c r="G73" i="25"/>
  <c r="G72" i="25"/>
  <c r="G71" i="25"/>
  <c r="G70" i="25"/>
  <c r="G69" i="25"/>
  <c r="G68" i="25"/>
  <c r="G67" i="25"/>
  <c r="G66" i="25"/>
  <c r="G65" i="25"/>
  <c r="G64" i="25"/>
  <c r="G63" i="25"/>
  <c r="G62" i="25"/>
  <c r="G61" i="25"/>
  <c r="G60" i="25"/>
  <c r="G59" i="25"/>
  <c r="G58" i="25"/>
  <c r="G57" i="25"/>
  <c r="G56" i="25"/>
  <c r="G55" i="25"/>
  <c r="G54" i="25"/>
  <c r="G53" i="25"/>
  <c r="G52" i="25"/>
  <c r="G51" i="25"/>
  <c r="G50" i="25"/>
  <c r="G49" i="25"/>
  <c r="G48" i="25"/>
  <c r="G47" i="25"/>
  <c r="G46" i="25"/>
  <c r="G45" i="25"/>
  <c r="G44" i="25"/>
  <c r="G41" i="25"/>
  <c r="G40" i="25"/>
  <c r="G39" i="25"/>
  <c r="G38" i="25"/>
  <c r="G37" i="25"/>
  <c r="G36" i="25"/>
  <c r="G35" i="25"/>
  <c r="G34" i="25"/>
  <c r="G33" i="25"/>
  <c r="G32" i="25"/>
  <c r="G30" i="25"/>
  <c r="G29" i="25"/>
  <c r="G28" i="25"/>
  <c r="G27" i="25"/>
  <c r="G26" i="25"/>
  <c r="G25" i="25"/>
  <c r="G24" i="25"/>
  <c r="G23" i="25"/>
  <c r="G21" i="25"/>
  <c r="G20" i="25"/>
  <c r="G19" i="25"/>
  <c r="G18" i="25"/>
  <c r="G16" i="25"/>
  <c r="G15" i="25"/>
  <c r="G14" i="25"/>
  <c r="G13" i="25"/>
  <c r="G10" i="25"/>
  <c r="G8" i="25"/>
  <c r="G7" i="25"/>
  <c r="G6" i="25"/>
  <c r="G5" i="25"/>
  <c r="G4" i="25"/>
  <c r="G3" i="25"/>
  <c r="Z74" i="25"/>
  <c r="AA74" i="25"/>
  <c r="AD5" i="25"/>
  <c r="AN5" i="25" s="1"/>
  <c r="AD6" i="25"/>
  <c r="AN6" i="25" s="1"/>
  <c r="AD7" i="25"/>
  <c r="AN7" i="25" s="1"/>
  <c r="AD8" i="25"/>
  <c r="AN8" i="25" s="1"/>
  <c r="AD10" i="25"/>
  <c r="AN10" i="25" s="1"/>
  <c r="AD13" i="25"/>
  <c r="AN13" i="25" s="1"/>
  <c r="AD15" i="25"/>
  <c r="AN15" i="25" s="1"/>
  <c r="AD16" i="25"/>
  <c r="AN16" i="25" s="1"/>
  <c r="AD18" i="25"/>
  <c r="AN18" i="25" s="1"/>
  <c r="AD19" i="25"/>
  <c r="AN19" i="25" s="1"/>
  <c r="AD20" i="25"/>
  <c r="AN20" i="25" s="1"/>
  <c r="AD23" i="25"/>
  <c r="AN23" i="25" s="1"/>
  <c r="AD24" i="25"/>
  <c r="AN24" i="25" s="1"/>
  <c r="AD25" i="25"/>
  <c r="AN25" i="25" s="1"/>
  <c r="AD26" i="25"/>
  <c r="AN26" i="25" s="1"/>
  <c r="AD27" i="25"/>
  <c r="AN27" i="25" s="1"/>
  <c r="AD28" i="25"/>
  <c r="AN28" i="25" s="1"/>
  <c r="AD29" i="25"/>
  <c r="AN29" i="25" s="1"/>
  <c r="AD30" i="25"/>
  <c r="AN30" i="25" s="1"/>
  <c r="AD32" i="25"/>
  <c r="AN32" i="25" s="1"/>
  <c r="AD33" i="25"/>
  <c r="AN33" i="25" s="1"/>
  <c r="AD34" i="25"/>
  <c r="AN34" i="25" s="1"/>
  <c r="AD35" i="25"/>
  <c r="AN35" i="25" s="1"/>
  <c r="AD36" i="25"/>
  <c r="AN36" i="25" s="1"/>
  <c r="AD37" i="25"/>
  <c r="AN37" i="25" s="1"/>
  <c r="AD38" i="25"/>
  <c r="AN38" i="25" s="1"/>
  <c r="AD39" i="25"/>
  <c r="AN39" i="25" s="1"/>
  <c r="AD40" i="25"/>
  <c r="AN40" i="25" s="1"/>
  <c r="AD41" i="25"/>
  <c r="AN41" i="25" s="1"/>
  <c r="AD44" i="25"/>
  <c r="AN44" i="25" s="1"/>
  <c r="AD45" i="25"/>
  <c r="AN45" i="25" s="1"/>
  <c r="AD46" i="25"/>
  <c r="AN46" i="25" s="1"/>
  <c r="AD47" i="25"/>
  <c r="AN47" i="25" s="1"/>
  <c r="AD48" i="25"/>
  <c r="AN48" i="25" s="1"/>
  <c r="AD49" i="25"/>
  <c r="AN49" i="25" s="1"/>
  <c r="AD50" i="25"/>
  <c r="AN50" i="25" s="1"/>
  <c r="AD51" i="25"/>
  <c r="AN51" i="25" s="1"/>
  <c r="AD52" i="25"/>
  <c r="AN52" i="25" s="1"/>
  <c r="AD53" i="25"/>
  <c r="AN53" i="25" s="1"/>
  <c r="AD54" i="25"/>
  <c r="AN54" i="25" s="1"/>
  <c r="AD55" i="25"/>
  <c r="AD56" i="25"/>
  <c r="AN56" i="25" s="1"/>
  <c r="AD57" i="25"/>
  <c r="AN57" i="25" s="1"/>
  <c r="AD58" i="25"/>
  <c r="AN58" i="25" s="1"/>
  <c r="AD59" i="25"/>
  <c r="AN59" i="25" s="1"/>
  <c r="AD60" i="25"/>
  <c r="AN60" i="25" s="1"/>
  <c r="AD61" i="25"/>
  <c r="AN61" i="25" s="1"/>
  <c r="AD62" i="25"/>
  <c r="AN62" i="25" s="1"/>
  <c r="AD63" i="25"/>
  <c r="AN63" i="25" s="1"/>
  <c r="AD64" i="25"/>
  <c r="AN64" i="25" s="1"/>
  <c r="AD65" i="25"/>
  <c r="AN65" i="25" s="1"/>
  <c r="AD66" i="25"/>
  <c r="AN66" i="25" s="1"/>
  <c r="AD67" i="25"/>
  <c r="AN67" i="25" s="1"/>
  <c r="AD68" i="25"/>
  <c r="AN68" i="25" s="1"/>
  <c r="AD69" i="25"/>
  <c r="AN69" i="25" s="1"/>
  <c r="AD70" i="25"/>
  <c r="AN70" i="25" s="1"/>
  <c r="AD71" i="25"/>
  <c r="AN71" i="25" s="1"/>
  <c r="AD72" i="25"/>
  <c r="AN72" i="25" s="1"/>
  <c r="AD73" i="25"/>
  <c r="AN73" i="25" s="1"/>
  <c r="AD3" i="25"/>
  <c r="AE17" i="25"/>
  <c r="W17" i="25"/>
  <c r="R74" i="25"/>
  <c r="S74" i="25"/>
  <c r="V5" i="25"/>
  <c r="V6" i="25"/>
  <c r="V7" i="25"/>
  <c r="V8" i="25"/>
  <c r="AE8" i="25" s="1"/>
  <c r="V10" i="25"/>
  <c r="V13" i="25"/>
  <c r="V14" i="25"/>
  <c r="V15" i="25"/>
  <c r="V16" i="25"/>
  <c r="V18" i="25"/>
  <c r="V19" i="25"/>
  <c r="V20" i="25"/>
  <c r="V23" i="25"/>
  <c r="V24" i="25"/>
  <c r="V25" i="25"/>
  <c r="V26" i="25"/>
  <c r="V27" i="25"/>
  <c r="V28" i="25"/>
  <c r="V29" i="25"/>
  <c r="V30" i="25"/>
  <c r="V32" i="25"/>
  <c r="V33" i="25"/>
  <c r="V34" i="25"/>
  <c r="V35" i="25"/>
  <c r="V36" i="25"/>
  <c r="V37" i="25"/>
  <c r="V38" i="25"/>
  <c r="V39" i="25"/>
  <c r="V40" i="25"/>
  <c r="V41" i="25"/>
  <c r="V44" i="25"/>
  <c r="V45" i="25"/>
  <c r="V46" i="25"/>
  <c r="V47" i="25"/>
  <c r="V48" i="25"/>
  <c r="V49" i="25"/>
  <c r="V50" i="25"/>
  <c r="V51" i="25"/>
  <c r="V52" i="25"/>
  <c r="V53" i="25"/>
  <c r="V54" i="25"/>
  <c r="V55" i="25"/>
  <c r="V56" i="25"/>
  <c r="V57" i="25"/>
  <c r="V58" i="25"/>
  <c r="V59" i="25"/>
  <c r="V60" i="25"/>
  <c r="V61" i="25"/>
  <c r="V62" i="25"/>
  <c r="V63" i="25"/>
  <c r="V64" i="25"/>
  <c r="V65" i="25"/>
  <c r="V66" i="25"/>
  <c r="V67" i="25"/>
  <c r="V68" i="25"/>
  <c r="V69" i="25"/>
  <c r="V70" i="25"/>
  <c r="V71" i="25"/>
  <c r="V72" i="25"/>
  <c r="V73" i="25"/>
  <c r="V3" i="25"/>
  <c r="N4" i="25"/>
  <c r="N5" i="25"/>
  <c r="N6" i="25"/>
  <c r="N7" i="25"/>
  <c r="N8" i="25"/>
  <c r="N9" i="25"/>
  <c r="O9" i="25" s="1"/>
  <c r="N10" i="25"/>
  <c r="N11" i="25"/>
  <c r="O11" i="25" s="1"/>
  <c r="N12" i="25"/>
  <c r="O12" i="25" s="1"/>
  <c r="N13" i="25"/>
  <c r="N14" i="25"/>
  <c r="N15" i="25"/>
  <c r="N16" i="25"/>
  <c r="N18" i="25"/>
  <c r="N19" i="25"/>
  <c r="N20" i="25"/>
  <c r="N21" i="25"/>
  <c r="N22" i="25"/>
  <c r="O22" i="25" s="1"/>
  <c r="N23" i="25"/>
  <c r="N24" i="25"/>
  <c r="N25" i="25"/>
  <c r="N26" i="25"/>
  <c r="N27" i="25"/>
  <c r="N28" i="25"/>
  <c r="N29" i="25"/>
  <c r="N30" i="25"/>
  <c r="N31" i="25"/>
  <c r="O31" i="25" s="1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3" i="25"/>
  <c r="J74" i="25"/>
  <c r="K74" i="25"/>
  <c r="O3" i="25" l="1"/>
  <c r="O30" i="25"/>
  <c r="O26" i="25"/>
  <c r="O5" i="25"/>
  <c r="AE52" i="25"/>
  <c r="AE48" i="25"/>
  <c r="AE44" i="25"/>
  <c r="AE19" i="25"/>
  <c r="O28" i="25"/>
  <c r="O24" i="25"/>
  <c r="O7" i="25"/>
  <c r="O27" i="25"/>
  <c r="O23" i="25"/>
  <c r="O6" i="25"/>
  <c r="AE73" i="25"/>
  <c r="AE69" i="25"/>
  <c r="AE65" i="25"/>
  <c r="AE61" i="25"/>
  <c r="AE57" i="25"/>
  <c r="AE53" i="25"/>
  <c r="AE49" i="25"/>
  <c r="AE45" i="25"/>
  <c r="AE39" i="25"/>
  <c r="AE35" i="25"/>
  <c r="AE20" i="25"/>
  <c r="AE15" i="25"/>
  <c r="O29" i="25"/>
  <c r="O25" i="25"/>
  <c r="AE41" i="25"/>
  <c r="AE33" i="25"/>
  <c r="AE42" i="25"/>
  <c r="O72" i="25"/>
  <c r="O68" i="25"/>
  <c r="O64" i="25"/>
  <c r="O60" i="25"/>
  <c r="O56" i="25"/>
  <c r="O52" i="25"/>
  <c r="O48" i="25"/>
  <c r="O44" i="25"/>
  <c r="O20" i="25"/>
  <c r="O15" i="25"/>
  <c r="AE70" i="25"/>
  <c r="AE66" i="25"/>
  <c r="AE62" i="25"/>
  <c r="AE58" i="25"/>
  <c r="AE50" i="25"/>
  <c r="AE40" i="25"/>
  <c r="AE36" i="25"/>
  <c r="AE32" i="25"/>
  <c r="AE27" i="25"/>
  <c r="AE23" i="25"/>
  <c r="AE71" i="25"/>
  <c r="AE4" i="25"/>
  <c r="O38" i="25"/>
  <c r="O34" i="25"/>
  <c r="W53" i="25"/>
  <c r="O70" i="25"/>
  <c r="O66" i="25"/>
  <c r="O62" i="25"/>
  <c r="O58" i="25"/>
  <c r="O54" i="25"/>
  <c r="O50" i="25"/>
  <c r="O46" i="25"/>
  <c r="O18" i="25"/>
  <c r="O13" i="25"/>
  <c r="W29" i="25"/>
  <c r="W25" i="25"/>
  <c r="AE7" i="25"/>
  <c r="W45" i="25"/>
  <c r="AE63" i="25"/>
  <c r="G74" i="25"/>
  <c r="W69" i="25"/>
  <c r="W35" i="25"/>
  <c r="O40" i="25"/>
  <c r="O36" i="25"/>
  <c r="O32" i="25"/>
  <c r="W16" i="25"/>
  <c r="W10" i="25"/>
  <c r="W61" i="25"/>
  <c r="O16" i="25"/>
  <c r="W31" i="25"/>
  <c r="W72" i="25"/>
  <c r="W68" i="25"/>
  <c r="W64" i="25"/>
  <c r="W60" i="25"/>
  <c r="W56" i="25"/>
  <c r="W38" i="25"/>
  <c r="W34" i="25"/>
  <c r="W18" i="25"/>
  <c r="AE29" i="25"/>
  <c r="O73" i="25"/>
  <c r="O69" i="25"/>
  <c r="O65" i="25"/>
  <c r="O61" i="25"/>
  <c r="O57" i="25"/>
  <c r="O53" i="25"/>
  <c r="O49" i="25"/>
  <c r="O45" i="25"/>
  <c r="O41" i="25"/>
  <c r="O37" i="25"/>
  <c r="O33" i="25"/>
  <c r="O21" i="25"/>
  <c r="W71" i="25"/>
  <c r="W67" i="25"/>
  <c r="W63" i="25"/>
  <c r="W59" i="25"/>
  <c r="W55" i="25"/>
  <c r="W51" i="25"/>
  <c r="W47" i="25"/>
  <c r="W41" i="25"/>
  <c r="W37" i="25"/>
  <c r="W33" i="25"/>
  <c r="W28" i="25"/>
  <c r="W24" i="25"/>
  <c r="AE13" i="25"/>
  <c r="AE6" i="25"/>
  <c r="W73" i="25"/>
  <c r="W57" i="25"/>
  <c r="W39" i="25"/>
  <c r="AE67" i="25"/>
  <c r="AE37" i="25"/>
  <c r="AE25" i="25"/>
  <c r="O4" i="25"/>
  <c r="O8" i="25"/>
  <c r="AE12" i="25"/>
  <c r="W3" i="25"/>
  <c r="W54" i="25"/>
  <c r="W46" i="25"/>
  <c r="W5" i="25"/>
  <c r="W13" i="25"/>
  <c r="O71" i="25"/>
  <c r="O67" i="25"/>
  <c r="O63" i="25"/>
  <c r="O59" i="25"/>
  <c r="O55" i="25"/>
  <c r="O51" i="25"/>
  <c r="O47" i="25"/>
  <c r="W43" i="25"/>
  <c r="O39" i="25"/>
  <c r="O35" i="25"/>
  <c r="O19" i="25"/>
  <c r="W14" i="25"/>
  <c r="O10" i="25"/>
  <c r="W30" i="25"/>
  <c r="W26" i="25"/>
  <c r="W20" i="25"/>
  <c r="W8" i="25"/>
  <c r="V74" i="25"/>
  <c r="W65" i="25"/>
  <c r="W49" i="25"/>
  <c r="W6" i="25"/>
  <c r="AE59" i="25"/>
  <c r="AE31" i="25"/>
  <c r="AE9" i="25"/>
  <c r="W27" i="25"/>
  <c r="AE54" i="25"/>
  <c r="AE46" i="25"/>
  <c r="AE11" i="25"/>
  <c r="AN11" i="25"/>
  <c r="W12" i="25"/>
  <c r="W70" i="25"/>
  <c r="W66" i="25"/>
  <c r="W62" i="25"/>
  <c r="W58" i="25"/>
  <c r="W50" i="25"/>
  <c r="W40" i="25"/>
  <c r="W36" i="25"/>
  <c r="W32" i="25"/>
  <c r="W19" i="25"/>
  <c r="W15" i="25"/>
  <c r="W7" i="25"/>
  <c r="AE72" i="25"/>
  <c r="AE68" i="25"/>
  <c r="AE64" i="25"/>
  <c r="AE60" i="25"/>
  <c r="AE56" i="25"/>
  <c r="AE51" i="25"/>
  <c r="AE47" i="25"/>
  <c r="AE38" i="25"/>
  <c r="AE34" i="25"/>
  <c r="AE30" i="25"/>
  <c r="AE26" i="25"/>
  <c r="AE22" i="25"/>
  <c r="AE10" i="25"/>
  <c r="AE5" i="25"/>
  <c r="AE43" i="25"/>
  <c r="AN43" i="25"/>
  <c r="W23" i="25"/>
  <c r="AE16" i="25"/>
  <c r="W52" i="25"/>
  <c r="W48" i="25"/>
  <c r="W44" i="25"/>
  <c r="W22" i="25"/>
  <c r="AE28" i="25"/>
  <c r="AE24" i="25"/>
  <c r="AE3" i="25"/>
  <c r="AN3" i="25"/>
  <c r="O43" i="25"/>
  <c r="W42" i="25"/>
  <c r="AE18" i="25"/>
  <c r="O42" i="25"/>
  <c r="O14" i="25"/>
  <c r="AE14" i="25"/>
  <c r="AN14" i="25"/>
  <c r="AE55" i="25"/>
  <c r="AN55" i="25"/>
  <c r="AE21" i="25"/>
  <c r="AD74" i="25"/>
  <c r="AN74" i="25" s="1"/>
  <c r="W21" i="25"/>
  <c r="W11" i="25"/>
  <c r="W9" i="25"/>
  <c r="W4" i="25"/>
  <c r="N74" i="25"/>
  <c r="LD92" i="19"/>
  <c r="GC142" i="12"/>
  <c r="GD142" i="12"/>
  <c r="FU126" i="12"/>
  <c r="FV126" i="12"/>
  <c r="LC92" i="19"/>
  <c r="JO103" i="19"/>
  <c r="JP103" i="19"/>
  <c r="Q88" i="24"/>
  <c r="R88" i="24"/>
  <c r="J88" i="24"/>
  <c r="K88" i="24"/>
  <c r="Y86" i="24"/>
  <c r="Z86" i="24"/>
  <c r="AG88" i="24"/>
  <c r="AG90" i="24" s="1"/>
  <c r="AH88" i="24"/>
  <c r="II103" i="19" l="1"/>
  <c r="IJ103" i="19"/>
  <c r="IA102" i="19"/>
  <c r="IB102" i="19"/>
  <c r="HK104" i="19"/>
  <c r="HL104" i="19"/>
  <c r="HS85" i="19"/>
  <c r="HT85" i="19"/>
  <c r="HC103" i="19"/>
  <c r="HD103" i="19"/>
  <c r="GU93" i="19"/>
  <c r="GV93" i="19"/>
  <c r="GE74" i="19"/>
  <c r="GF74" i="19"/>
  <c r="FW74" i="19"/>
  <c r="FX74" i="19"/>
  <c r="FO74" i="19"/>
  <c r="FP74" i="19"/>
  <c r="FG74" i="19"/>
  <c r="FH74" i="19"/>
  <c r="EQ85" i="19" l="1"/>
  <c r="ER85" i="19"/>
  <c r="EI85" i="19"/>
  <c r="EJ85" i="19"/>
  <c r="AI87" i="24" l="1"/>
  <c r="AI85" i="24"/>
  <c r="AI55" i="24" l="1"/>
  <c r="AZ55" i="24" s="1"/>
  <c r="AI43" i="24"/>
  <c r="AI42" i="24"/>
  <c r="AZ42" i="24" s="1"/>
  <c r="AI22" i="24"/>
  <c r="AI21" i="24"/>
  <c r="AZ21" i="24" s="1"/>
  <c r="AI17" i="24"/>
  <c r="AI14" i="24"/>
  <c r="AZ14" i="24" s="1"/>
  <c r="AI12" i="24"/>
  <c r="AI11" i="24"/>
  <c r="AZ11" i="24" s="1"/>
  <c r="AI9" i="24"/>
  <c r="AZ9" i="24" s="1"/>
  <c r="AI4" i="24"/>
  <c r="AI5" i="24"/>
  <c r="AZ5" i="24" s="1"/>
  <c r="AI6" i="24"/>
  <c r="AI7" i="24"/>
  <c r="AI8" i="24"/>
  <c r="AZ8" i="24" s="1"/>
  <c r="AI10" i="24"/>
  <c r="AI13" i="24"/>
  <c r="AZ13" i="24" s="1"/>
  <c r="AI15" i="24"/>
  <c r="AI16" i="24"/>
  <c r="AZ16" i="24" s="1"/>
  <c r="AI18" i="24"/>
  <c r="AI19" i="24"/>
  <c r="AI20" i="24"/>
  <c r="AZ20" i="24" s="1"/>
  <c r="AI23" i="24"/>
  <c r="AI24" i="24"/>
  <c r="AZ24" i="24" s="1"/>
  <c r="AI25" i="24"/>
  <c r="AZ25" i="24" s="1"/>
  <c r="AI26" i="24"/>
  <c r="AI27" i="24"/>
  <c r="AI28" i="24"/>
  <c r="AZ28" i="24" s="1"/>
  <c r="AI29" i="24"/>
  <c r="AZ29" i="24" s="1"/>
  <c r="AI30" i="24"/>
  <c r="AJ31" i="24"/>
  <c r="AI32" i="24"/>
  <c r="AZ32" i="24" s="1"/>
  <c r="AI33" i="24"/>
  <c r="AZ33" i="24" s="1"/>
  <c r="AI34" i="24"/>
  <c r="AI35" i="24"/>
  <c r="AI36" i="24"/>
  <c r="AZ36" i="24" s="1"/>
  <c r="AI37" i="24"/>
  <c r="AZ37" i="24" s="1"/>
  <c r="AI38" i="24"/>
  <c r="AI39" i="24"/>
  <c r="AI40" i="24"/>
  <c r="AZ40" i="24" s="1"/>
  <c r="AI41" i="24"/>
  <c r="AZ41" i="24" s="1"/>
  <c r="AI44" i="24"/>
  <c r="AZ44" i="24" s="1"/>
  <c r="AI45" i="24"/>
  <c r="AZ45" i="24" s="1"/>
  <c r="AI46" i="24"/>
  <c r="AI47" i="24"/>
  <c r="AI48" i="24"/>
  <c r="AZ48" i="24" s="1"/>
  <c r="AI49" i="24"/>
  <c r="AZ49" i="24" s="1"/>
  <c r="AI50" i="24"/>
  <c r="AI51" i="24"/>
  <c r="AI52" i="24"/>
  <c r="AZ52" i="24" s="1"/>
  <c r="AI53" i="24"/>
  <c r="AZ53" i="24" s="1"/>
  <c r="AI54" i="24"/>
  <c r="AI56" i="24"/>
  <c r="AZ56" i="24" s="1"/>
  <c r="AI57" i="24"/>
  <c r="AZ57" i="24" s="1"/>
  <c r="AI58" i="24"/>
  <c r="AI59" i="24"/>
  <c r="AI60" i="24"/>
  <c r="AZ60" i="24" s="1"/>
  <c r="AI61" i="24"/>
  <c r="AZ61" i="24" s="1"/>
  <c r="AI62" i="24"/>
  <c r="AI63" i="24"/>
  <c r="AI64" i="24"/>
  <c r="AZ64" i="24" s="1"/>
  <c r="AI65" i="24"/>
  <c r="AZ65" i="24" s="1"/>
  <c r="AI66" i="24"/>
  <c r="AI67" i="24"/>
  <c r="AI68" i="24"/>
  <c r="AZ68" i="24" s="1"/>
  <c r="AI69" i="24"/>
  <c r="AZ69" i="24" s="1"/>
  <c r="AI70" i="24"/>
  <c r="AI71" i="24"/>
  <c r="AI72" i="24"/>
  <c r="AZ72" i="24" s="1"/>
  <c r="AI73" i="24"/>
  <c r="AZ73" i="24" s="1"/>
  <c r="AI3" i="24"/>
  <c r="NA105" i="19"/>
  <c r="NA104" i="19"/>
  <c r="NA103" i="19"/>
  <c r="NB103" i="19" s="1"/>
  <c r="NA55" i="19"/>
  <c r="NJ55" i="19" s="1"/>
  <c r="MS11" i="19"/>
  <c r="NA11" i="19"/>
  <c r="NJ11" i="19" s="1"/>
  <c r="NA85" i="19"/>
  <c r="AZ63" i="24" l="1"/>
  <c r="AZ26" i="24"/>
  <c r="AZ3" i="24"/>
  <c r="AZ70" i="24"/>
  <c r="AZ66" i="24"/>
  <c r="AZ62" i="24"/>
  <c r="AJ58" i="24"/>
  <c r="AZ58" i="24"/>
  <c r="AZ54" i="24"/>
  <c r="AZ50" i="24"/>
  <c r="AZ46" i="24"/>
  <c r="AZ19" i="24"/>
  <c r="AZ4" i="24"/>
  <c r="AZ67" i="24"/>
  <c r="AZ47" i="24"/>
  <c r="AZ34" i="24"/>
  <c r="AZ30" i="24"/>
  <c r="AZ10" i="24"/>
  <c r="AZ12" i="24"/>
  <c r="AZ18" i="24"/>
  <c r="AZ7" i="24"/>
  <c r="AZ17" i="24"/>
  <c r="AZ43" i="24"/>
  <c r="AZ71" i="24"/>
  <c r="AZ59" i="24"/>
  <c r="AZ51" i="24"/>
  <c r="AZ38" i="24"/>
  <c r="AZ15" i="24"/>
  <c r="AZ22" i="24"/>
  <c r="AZ39" i="24"/>
  <c r="AZ35" i="24"/>
  <c r="AZ27" i="24"/>
  <c r="AZ23" i="24"/>
  <c r="AZ6" i="24"/>
  <c r="MW74" i="19"/>
  <c r="MX74" i="19"/>
  <c r="NA73" i="19"/>
  <c r="NJ73" i="19" s="1"/>
  <c r="NA14" i="19"/>
  <c r="NJ14" i="19" s="1"/>
  <c r="NA59" i="19"/>
  <c r="NJ59" i="19" s="1"/>
  <c r="NA49" i="19"/>
  <c r="NJ49" i="19" s="1"/>
  <c r="NA74" i="19" l="1"/>
  <c r="DU73" i="23"/>
  <c r="ED73" i="23" s="1"/>
  <c r="DV72" i="23"/>
  <c r="DV71" i="23"/>
  <c r="DU70" i="23"/>
  <c r="ED70" i="23" s="1"/>
  <c r="DV69" i="23"/>
  <c r="DV68" i="23"/>
  <c r="DV67" i="23"/>
  <c r="DV66" i="23"/>
  <c r="DV65" i="23"/>
  <c r="DV64" i="23"/>
  <c r="DV63" i="23"/>
  <c r="DV62" i="23"/>
  <c r="DV61" i="23"/>
  <c r="DV60" i="23"/>
  <c r="DV59" i="23"/>
  <c r="DV58" i="23"/>
  <c r="DV57" i="23"/>
  <c r="DV56" i="23"/>
  <c r="DV55" i="23"/>
  <c r="DV54" i="23"/>
  <c r="DU53" i="23"/>
  <c r="DV52" i="23"/>
  <c r="DV51" i="23"/>
  <c r="DV50" i="23"/>
  <c r="DV49" i="23"/>
  <c r="DV48" i="23"/>
  <c r="DV47" i="23"/>
  <c r="DV46" i="23"/>
  <c r="DV45" i="23"/>
  <c r="DV44" i="23"/>
  <c r="DV43" i="23"/>
  <c r="DV42" i="23"/>
  <c r="DV41" i="23"/>
  <c r="DV40" i="23"/>
  <c r="DV39" i="23"/>
  <c r="DV38" i="23"/>
  <c r="DV37" i="23"/>
  <c r="DV36" i="23"/>
  <c r="DV35" i="23"/>
  <c r="DV34" i="23"/>
  <c r="DV33" i="23"/>
  <c r="DV32" i="23"/>
  <c r="DV31" i="23"/>
  <c r="DV30" i="23"/>
  <c r="DV29" i="23"/>
  <c r="DV28" i="23"/>
  <c r="DV27" i="23"/>
  <c r="DV26" i="23"/>
  <c r="DV25" i="23"/>
  <c r="DV24" i="23"/>
  <c r="DV23" i="23"/>
  <c r="DV22" i="23"/>
  <c r="DV21" i="23"/>
  <c r="DV20" i="23"/>
  <c r="DV19" i="23"/>
  <c r="DV18" i="23"/>
  <c r="DV17" i="23"/>
  <c r="DV16" i="23"/>
  <c r="DV15" i="23"/>
  <c r="DU14" i="23"/>
  <c r="DV13" i="23"/>
  <c r="DU12" i="23"/>
  <c r="DU11" i="23"/>
  <c r="ED11" i="23" s="1"/>
  <c r="DV10" i="23"/>
  <c r="DU9" i="23"/>
  <c r="DU8" i="23"/>
  <c r="ED8" i="23" s="1"/>
  <c r="DV7" i="23"/>
  <c r="DV6" i="23"/>
  <c r="DV5" i="23"/>
  <c r="DU4" i="23"/>
  <c r="DV3" i="23"/>
  <c r="GQ73" i="21"/>
  <c r="GQ72" i="21"/>
  <c r="GQ71" i="21"/>
  <c r="GQ70" i="21"/>
  <c r="GQ69" i="21"/>
  <c r="GQ68" i="21"/>
  <c r="GQ67" i="21"/>
  <c r="GQ66" i="21"/>
  <c r="GQ65" i="21"/>
  <c r="GQ64" i="21"/>
  <c r="GQ63" i="21"/>
  <c r="GQ62" i="21"/>
  <c r="GQ61" i="21"/>
  <c r="GQ60" i="21"/>
  <c r="GQ59" i="21"/>
  <c r="GQ58" i="21"/>
  <c r="GQ57" i="21"/>
  <c r="GQ56" i="21"/>
  <c r="GQ55" i="21"/>
  <c r="GQ54" i="21"/>
  <c r="GQ53" i="21"/>
  <c r="GQ52" i="21"/>
  <c r="GQ51" i="21"/>
  <c r="GQ50" i="21"/>
  <c r="GQ49" i="21"/>
  <c r="GQ48" i="21"/>
  <c r="GQ47" i="21"/>
  <c r="GQ46" i="21"/>
  <c r="GQ45" i="21"/>
  <c r="GQ44" i="21"/>
  <c r="GQ43" i="21"/>
  <c r="GQ42" i="21"/>
  <c r="GQ41" i="21"/>
  <c r="GQ40" i="21"/>
  <c r="GQ39" i="21"/>
  <c r="GQ38" i="21"/>
  <c r="GQ37" i="21"/>
  <c r="GQ36" i="21"/>
  <c r="GQ35" i="21"/>
  <c r="GQ34" i="21"/>
  <c r="GQ33" i="21"/>
  <c r="GQ32" i="21"/>
  <c r="GQ31" i="21"/>
  <c r="GQ30" i="21"/>
  <c r="GQ29" i="21"/>
  <c r="GQ28" i="21"/>
  <c r="GQ27" i="21"/>
  <c r="GQ26" i="21"/>
  <c r="GQ25" i="21"/>
  <c r="GQ24" i="21"/>
  <c r="GQ23" i="21"/>
  <c r="GQ22" i="21"/>
  <c r="GQ21" i="21"/>
  <c r="GQ20" i="21"/>
  <c r="GQ19" i="21"/>
  <c r="GQ18" i="21"/>
  <c r="GQ17" i="21"/>
  <c r="GQ16" i="21"/>
  <c r="GQ15" i="21"/>
  <c r="GQ14" i="21"/>
  <c r="GQ13" i="21"/>
  <c r="GP12" i="21"/>
  <c r="GP11" i="21"/>
  <c r="GQ10" i="21"/>
  <c r="GQ9" i="21"/>
  <c r="GQ8" i="21"/>
  <c r="GQ7" i="21"/>
  <c r="GQ6" i="21"/>
  <c r="GQ5" i="21"/>
  <c r="GQ4" i="21"/>
  <c r="GQ3" i="21"/>
  <c r="GI73" i="20"/>
  <c r="GI72" i="20"/>
  <c r="GI71" i="20"/>
  <c r="GI70" i="20"/>
  <c r="GI69" i="20"/>
  <c r="GI68" i="20"/>
  <c r="GI67" i="20"/>
  <c r="GI66" i="20"/>
  <c r="GI65" i="20"/>
  <c r="GI64" i="20"/>
  <c r="GI63" i="20"/>
  <c r="GI62" i="20"/>
  <c r="GI61" i="20"/>
  <c r="GI60" i="20"/>
  <c r="GI59" i="20"/>
  <c r="GI58" i="20"/>
  <c r="GI57" i="20"/>
  <c r="GI56" i="20"/>
  <c r="GH55" i="20"/>
  <c r="GI55" i="20" s="1"/>
  <c r="GI54" i="20"/>
  <c r="GI53" i="20"/>
  <c r="GI52" i="20"/>
  <c r="GI51" i="20"/>
  <c r="GI50" i="20"/>
  <c r="GI49" i="20"/>
  <c r="GI48" i="20"/>
  <c r="GI47" i="20"/>
  <c r="GI46" i="20"/>
  <c r="GI45" i="20"/>
  <c r="GI44" i="20"/>
  <c r="GI43" i="20"/>
  <c r="GI42" i="20"/>
  <c r="GI41" i="20"/>
  <c r="GI40" i="20"/>
  <c r="GI39" i="20"/>
  <c r="GI38" i="20"/>
  <c r="GI37" i="20"/>
  <c r="GI36" i="20"/>
  <c r="GI35" i="20"/>
  <c r="GI34" i="20"/>
  <c r="GI33" i="20"/>
  <c r="GI32" i="20"/>
  <c r="GI31" i="20"/>
  <c r="GI30" i="20"/>
  <c r="GI29" i="20"/>
  <c r="GI28" i="20"/>
  <c r="GI27" i="20"/>
  <c r="GI26" i="20"/>
  <c r="GI25" i="20"/>
  <c r="GI24" i="20"/>
  <c r="GI23" i="20"/>
  <c r="GI22" i="20"/>
  <c r="GH22" i="20"/>
  <c r="GI21" i="20"/>
  <c r="GI20" i="20"/>
  <c r="GI19" i="20"/>
  <c r="GI18" i="20"/>
  <c r="GI17" i="20"/>
  <c r="GI16" i="20"/>
  <c r="GI15" i="20"/>
  <c r="GI14" i="20"/>
  <c r="GI13" i="20"/>
  <c r="GH12" i="20"/>
  <c r="GI12" i="20" s="1"/>
  <c r="GH11" i="20"/>
  <c r="GI11" i="20" s="1"/>
  <c r="GI10" i="20"/>
  <c r="GI9" i="20"/>
  <c r="GI8" i="20"/>
  <c r="GI7" i="20"/>
  <c r="GI6" i="20"/>
  <c r="GI5" i="20"/>
  <c r="GH4" i="20"/>
  <c r="GI4" i="20" s="1"/>
  <c r="GI3" i="20"/>
  <c r="MT90" i="19"/>
  <c r="MT89" i="19"/>
  <c r="MT88" i="19"/>
  <c r="MQ74" i="19"/>
  <c r="MP74" i="19"/>
  <c r="MO74" i="19"/>
  <c r="NB73" i="19"/>
  <c r="NB72" i="19"/>
  <c r="NB71" i="19"/>
  <c r="NB70" i="19"/>
  <c r="NB69" i="19"/>
  <c r="NB68" i="19"/>
  <c r="NB67" i="19"/>
  <c r="NB66" i="19"/>
  <c r="NB65" i="19"/>
  <c r="NB64" i="19"/>
  <c r="NB63" i="19"/>
  <c r="NB62" i="19"/>
  <c r="NB61" i="19"/>
  <c r="NB60" i="19"/>
  <c r="NB59" i="19"/>
  <c r="NB58" i="19"/>
  <c r="NB57" i="19"/>
  <c r="NB56" i="19"/>
  <c r="NB55" i="19"/>
  <c r="NB54" i="19"/>
  <c r="NB53" i="19"/>
  <c r="NB52" i="19"/>
  <c r="NB51" i="19"/>
  <c r="NB50" i="19"/>
  <c r="NB49" i="19"/>
  <c r="NB48" i="19"/>
  <c r="NB47" i="19"/>
  <c r="NB46" i="19"/>
  <c r="NB45" i="19"/>
  <c r="NB44" i="19"/>
  <c r="NB43" i="19"/>
  <c r="NB42" i="19"/>
  <c r="NB41" i="19"/>
  <c r="NB40" i="19"/>
  <c r="NB39" i="19"/>
  <c r="NB38" i="19"/>
  <c r="NB37" i="19"/>
  <c r="NB36" i="19"/>
  <c r="NB35" i="19"/>
  <c r="NB34" i="19"/>
  <c r="NB33" i="19"/>
  <c r="NB32" i="19"/>
  <c r="NB31" i="19"/>
  <c r="NB30" i="19"/>
  <c r="NB29" i="19"/>
  <c r="NB28" i="19"/>
  <c r="NB27" i="19"/>
  <c r="NB26" i="19"/>
  <c r="NB25" i="19"/>
  <c r="NB24" i="19"/>
  <c r="NB23" i="19"/>
  <c r="NA22" i="19"/>
  <c r="NJ22" i="19" s="1"/>
  <c r="NA21" i="19"/>
  <c r="NJ21" i="19" s="1"/>
  <c r="NB20" i="19"/>
  <c r="NB19" i="19"/>
  <c r="NB18" i="19"/>
  <c r="NA17" i="19"/>
  <c r="NB16" i="19"/>
  <c r="NB15" i="19"/>
  <c r="MS14" i="19"/>
  <c r="NB14" i="19" s="1"/>
  <c r="NB13" i="19"/>
  <c r="NA12" i="19"/>
  <c r="NJ12" i="19" s="1"/>
  <c r="MS12" i="19"/>
  <c r="NB11" i="19"/>
  <c r="NB10" i="19"/>
  <c r="NA9" i="19"/>
  <c r="NJ9" i="19" s="1"/>
  <c r="MS9" i="19"/>
  <c r="NB8" i="19"/>
  <c r="NB7" i="19"/>
  <c r="NB6" i="19"/>
  <c r="NB5" i="19"/>
  <c r="NA4" i="19"/>
  <c r="NJ4" i="19" s="1"/>
  <c r="MS4" i="19"/>
  <c r="NB3" i="19"/>
  <c r="NB4" i="19" l="1"/>
  <c r="DV53" i="23"/>
  <c r="ED53" i="23"/>
  <c r="ED4" i="23"/>
  <c r="ED14" i="23"/>
  <c r="DV8" i="23"/>
  <c r="DV70" i="23"/>
  <c r="DV73" i="23"/>
  <c r="ED9" i="23"/>
  <c r="ED12" i="23"/>
  <c r="NB22" i="19"/>
  <c r="NB9" i="19"/>
  <c r="NB12" i="19"/>
  <c r="MS74" i="19"/>
  <c r="NB17" i="19"/>
  <c r="NJ17" i="19"/>
  <c r="NB21" i="19"/>
  <c r="AA27" i="24"/>
  <c r="AJ27" i="24" s="1"/>
  <c r="AA19" i="24"/>
  <c r="AJ19" i="24" s="1"/>
  <c r="AA50" i="24"/>
  <c r="AJ50" i="24" s="1"/>
  <c r="AA49" i="24"/>
  <c r="AJ49" i="24" s="1"/>
  <c r="AA14" i="24"/>
  <c r="AJ14" i="24" s="1"/>
  <c r="AA8" i="24"/>
  <c r="AJ8" i="24" s="1"/>
  <c r="AA73" i="24"/>
  <c r="AJ73" i="24" s="1"/>
  <c r="AA71" i="24"/>
  <c r="AJ71" i="24" l="1"/>
  <c r="MK4" i="19"/>
  <c r="MT4" i="19" s="1"/>
  <c r="MK5" i="19"/>
  <c r="MT5" i="19" s="1"/>
  <c r="MK6" i="19"/>
  <c r="MT6" i="19" s="1"/>
  <c r="MK7" i="19"/>
  <c r="MT7" i="19" s="1"/>
  <c r="MK8" i="19"/>
  <c r="MT8" i="19" s="1"/>
  <c r="MK9" i="19"/>
  <c r="MT9" i="19" s="1"/>
  <c r="MK10" i="19"/>
  <c r="MT10" i="19" s="1"/>
  <c r="MK11" i="19"/>
  <c r="MT11" i="19" s="1"/>
  <c r="MK12" i="19"/>
  <c r="MT12" i="19" s="1"/>
  <c r="MK13" i="19"/>
  <c r="MT13" i="19" s="1"/>
  <c r="MK14" i="19"/>
  <c r="MT14" i="19" s="1"/>
  <c r="MK15" i="19"/>
  <c r="MT15" i="19" s="1"/>
  <c r="MK16" i="19"/>
  <c r="MT16" i="19" s="1"/>
  <c r="MK17" i="19"/>
  <c r="MT17" i="19" s="1"/>
  <c r="MK18" i="19"/>
  <c r="MT18" i="19" s="1"/>
  <c r="MK19" i="19"/>
  <c r="MT19" i="19" s="1"/>
  <c r="MK20" i="19"/>
  <c r="MT20" i="19" s="1"/>
  <c r="MK21" i="19"/>
  <c r="MT21" i="19" s="1"/>
  <c r="MK22" i="19"/>
  <c r="MT22" i="19" s="1"/>
  <c r="MK23" i="19"/>
  <c r="MT23" i="19" s="1"/>
  <c r="MK24" i="19"/>
  <c r="MT24" i="19" s="1"/>
  <c r="MK25" i="19"/>
  <c r="MT25" i="19" s="1"/>
  <c r="MK26" i="19"/>
  <c r="MT26" i="19" s="1"/>
  <c r="MK27" i="19"/>
  <c r="MT27" i="19" s="1"/>
  <c r="MK28" i="19"/>
  <c r="MT28" i="19" s="1"/>
  <c r="MK29" i="19"/>
  <c r="MT29" i="19" s="1"/>
  <c r="MK30" i="19"/>
  <c r="MT30" i="19" s="1"/>
  <c r="MK31" i="19"/>
  <c r="MT31" i="19" s="1"/>
  <c r="MK32" i="19"/>
  <c r="MT32" i="19" s="1"/>
  <c r="MK33" i="19"/>
  <c r="MT33" i="19" s="1"/>
  <c r="MK34" i="19"/>
  <c r="MT34" i="19" s="1"/>
  <c r="MK35" i="19"/>
  <c r="MT35" i="19" s="1"/>
  <c r="MK36" i="19"/>
  <c r="MT36" i="19" s="1"/>
  <c r="MK37" i="19"/>
  <c r="MT37" i="19" s="1"/>
  <c r="MK38" i="19"/>
  <c r="MT38" i="19" s="1"/>
  <c r="MK39" i="19"/>
  <c r="MT39" i="19" s="1"/>
  <c r="MK40" i="19"/>
  <c r="MT40" i="19" s="1"/>
  <c r="MK41" i="19"/>
  <c r="MT41" i="19" s="1"/>
  <c r="MK42" i="19"/>
  <c r="MT42" i="19" s="1"/>
  <c r="MK43" i="19"/>
  <c r="MT43" i="19" s="1"/>
  <c r="MK44" i="19"/>
  <c r="MT44" i="19" s="1"/>
  <c r="MK45" i="19"/>
  <c r="MT45" i="19" s="1"/>
  <c r="MK46" i="19"/>
  <c r="MT46" i="19" s="1"/>
  <c r="MK47" i="19"/>
  <c r="MT47" i="19" s="1"/>
  <c r="MK48" i="19"/>
  <c r="MT48" i="19" s="1"/>
  <c r="MK49" i="19"/>
  <c r="MT49" i="19" s="1"/>
  <c r="MK50" i="19"/>
  <c r="MT50" i="19" s="1"/>
  <c r="MK51" i="19"/>
  <c r="MT51" i="19" s="1"/>
  <c r="MK52" i="19"/>
  <c r="MT52" i="19" s="1"/>
  <c r="MK53" i="19"/>
  <c r="MT53" i="19" s="1"/>
  <c r="MK54" i="19"/>
  <c r="MT54" i="19" s="1"/>
  <c r="MK55" i="19"/>
  <c r="MT55" i="19" s="1"/>
  <c r="MK56" i="19"/>
  <c r="MT56" i="19" s="1"/>
  <c r="MK57" i="19"/>
  <c r="MT57" i="19" s="1"/>
  <c r="MK58" i="19"/>
  <c r="MT58" i="19" s="1"/>
  <c r="MK59" i="19"/>
  <c r="MT59" i="19" s="1"/>
  <c r="MK60" i="19"/>
  <c r="MT60" i="19" s="1"/>
  <c r="MK61" i="19"/>
  <c r="MT61" i="19" s="1"/>
  <c r="MK62" i="19"/>
  <c r="MT62" i="19" s="1"/>
  <c r="MK63" i="19"/>
  <c r="MT63" i="19" s="1"/>
  <c r="MK64" i="19"/>
  <c r="MT64" i="19" s="1"/>
  <c r="MK65" i="19"/>
  <c r="MT65" i="19" s="1"/>
  <c r="MK66" i="19"/>
  <c r="MT66" i="19" s="1"/>
  <c r="MK67" i="19"/>
  <c r="MT67" i="19" s="1"/>
  <c r="MK68" i="19"/>
  <c r="MT68" i="19" s="1"/>
  <c r="MK69" i="19"/>
  <c r="MT69" i="19" s="1"/>
  <c r="MK70" i="19"/>
  <c r="MT70" i="19" s="1"/>
  <c r="MK71" i="19"/>
  <c r="MT71" i="19" s="1"/>
  <c r="MK72" i="19"/>
  <c r="MT72" i="19" s="1"/>
  <c r="MK73" i="19"/>
  <c r="MT73" i="19" s="1"/>
  <c r="MK3" i="19"/>
  <c r="MT3" i="19" l="1"/>
  <c r="DN73" i="23"/>
  <c r="DF73" i="23"/>
  <c r="DN72" i="23"/>
  <c r="DF72" i="23"/>
  <c r="DN71" i="23"/>
  <c r="DF71" i="23"/>
  <c r="DN70" i="23"/>
  <c r="DF70" i="23"/>
  <c r="DN69" i="23"/>
  <c r="DF69" i="23"/>
  <c r="DN68" i="23"/>
  <c r="DF68" i="23"/>
  <c r="DN67" i="23"/>
  <c r="DF67" i="23"/>
  <c r="DN66" i="23"/>
  <c r="DF66" i="23"/>
  <c r="DN65" i="23"/>
  <c r="DF65" i="23"/>
  <c r="DN64" i="23"/>
  <c r="DF64" i="23"/>
  <c r="DN63" i="23"/>
  <c r="DF63" i="23"/>
  <c r="DN62" i="23"/>
  <c r="DF62" i="23"/>
  <c r="DN61" i="23"/>
  <c r="DF61" i="23"/>
  <c r="DN60" i="23"/>
  <c r="DF60" i="23"/>
  <c r="DN59" i="23"/>
  <c r="DF59" i="23"/>
  <c r="DN58" i="23"/>
  <c r="DF58" i="23"/>
  <c r="DN57" i="23"/>
  <c r="DF57" i="23"/>
  <c r="DN56" i="23"/>
  <c r="DF56" i="23"/>
  <c r="DN55" i="23"/>
  <c r="DF55" i="23"/>
  <c r="DN54" i="23"/>
  <c r="DF54" i="23"/>
  <c r="DN53" i="23"/>
  <c r="DF53" i="23"/>
  <c r="DN52" i="23"/>
  <c r="DF52" i="23"/>
  <c r="DN51" i="23"/>
  <c r="DF51" i="23"/>
  <c r="DN50" i="23"/>
  <c r="DF50" i="23"/>
  <c r="DN49" i="23"/>
  <c r="DF49" i="23"/>
  <c r="DN48" i="23"/>
  <c r="DF48" i="23"/>
  <c r="DN47" i="23"/>
  <c r="DF47" i="23"/>
  <c r="DN46" i="23"/>
  <c r="DF46" i="23"/>
  <c r="DN45" i="23"/>
  <c r="DF45" i="23"/>
  <c r="DN44" i="23"/>
  <c r="DF44" i="23"/>
  <c r="DN43" i="23"/>
  <c r="DF43" i="23"/>
  <c r="DN42" i="23"/>
  <c r="DF42" i="23"/>
  <c r="DN41" i="23"/>
  <c r="DF41" i="23"/>
  <c r="DN40" i="23"/>
  <c r="DF40" i="23"/>
  <c r="DN39" i="23"/>
  <c r="DF39" i="23"/>
  <c r="DN38" i="23"/>
  <c r="DF38" i="23"/>
  <c r="DN37" i="23"/>
  <c r="DF37" i="23"/>
  <c r="DN36" i="23"/>
  <c r="DF36" i="23"/>
  <c r="DN35" i="23"/>
  <c r="DF35" i="23"/>
  <c r="DN34" i="23"/>
  <c r="DF34" i="23"/>
  <c r="DN33" i="23"/>
  <c r="DF33" i="23"/>
  <c r="DN32" i="23"/>
  <c r="DF32" i="23"/>
  <c r="DN31" i="23"/>
  <c r="DF31" i="23"/>
  <c r="DN30" i="23"/>
  <c r="DF30" i="23"/>
  <c r="DN29" i="23"/>
  <c r="DF29" i="23"/>
  <c r="DN28" i="23"/>
  <c r="DF28" i="23"/>
  <c r="DN27" i="23"/>
  <c r="DF27" i="23"/>
  <c r="DN26" i="23"/>
  <c r="DF26" i="23"/>
  <c r="DN25" i="23"/>
  <c r="DF25" i="23"/>
  <c r="DN24" i="23"/>
  <c r="DF24" i="23"/>
  <c r="DN23" i="23"/>
  <c r="DF23" i="23"/>
  <c r="DE22" i="23"/>
  <c r="DN22" i="23" s="1"/>
  <c r="DN21" i="23"/>
  <c r="DF21" i="23"/>
  <c r="DN20" i="23"/>
  <c r="DF20" i="23"/>
  <c r="DN19" i="23"/>
  <c r="DF19" i="23"/>
  <c r="DN18" i="23"/>
  <c r="DF18" i="23"/>
  <c r="DN17" i="23"/>
  <c r="DF17" i="23"/>
  <c r="DN16" i="23"/>
  <c r="DF16" i="23"/>
  <c r="DN15" i="23"/>
  <c r="DF15" i="23"/>
  <c r="DM14" i="23"/>
  <c r="DV14" i="23" s="1"/>
  <c r="DF14" i="23"/>
  <c r="DN13" i="23"/>
  <c r="DF13" i="23"/>
  <c r="DM12" i="23"/>
  <c r="DV12" i="23" s="1"/>
  <c r="DE12" i="23"/>
  <c r="DN12" i="23" s="1"/>
  <c r="DM11" i="23"/>
  <c r="DV11" i="23" s="1"/>
  <c r="DE11" i="23"/>
  <c r="DN10" i="23"/>
  <c r="DF10" i="23"/>
  <c r="DM9" i="23"/>
  <c r="DE9" i="23"/>
  <c r="DN8" i="23"/>
  <c r="DF8" i="23"/>
  <c r="DN7" i="23"/>
  <c r="DF7" i="23"/>
  <c r="DN6" i="23"/>
  <c r="DF6" i="23"/>
  <c r="DN5" i="23"/>
  <c r="DF5" i="23"/>
  <c r="DM4" i="23"/>
  <c r="DE4" i="23"/>
  <c r="DN3" i="23"/>
  <c r="DF3" i="23"/>
  <c r="GI73" i="21"/>
  <c r="GA73" i="21"/>
  <c r="GI72" i="21"/>
  <c r="GA72" i="21"/>
  <c r="GI71" i="21"/>
  <c r="GA71" i="21"/>
  <c r="GI70" i="21"/>
  <c r="GA70" i="21"/>
  <c r="GI69" i="21"/>
  <c r="GA69" i="21"/>
  <c r="GI68" i="21"/>
  <c r="GA68" i="21"/>
  <c r="GI67" i="21"/>
  <c r="GA67" i="21"/>
  <c r="GI66" i="21"/>
  <c r="GA66" i="21"/>
  <c r="GI65" i="21"/>
  <c r="GA65" i="21"/>
  <c r="GI64" i="21"/>
  <c r="GA64" i="21"/>
  <c r="GI63" i="21"/>
  <c r="GA63" i="21"/>
  <c r="GI62" i="21"/>
  <c r="GA62" i="21"/>
  <c r="GI61" i="21"/>
  <c r="GA61" i="21"/>
  <c r="GI60" i="21"/>
  <c r="GA60" i="21"/>
  <c r="GI59" i="21"/>
  <c r="GA59" i="21"/>
  <c r="GI58" i="21"/>
  <c r="GA58" i="21"/>
  <c r="GI57" i="21"/>
  <c r="GA57" i="21"/>
  <c r="GI56" i="21"/>
  <c r="GA56" i="21"/>
  <c r="GI55" i="21"/>
  <c r="GA55" i="21"/>
  <c r="GI54" i="21"/>
  <c r="GA54" i="21"/>
  <c r="GI53" i="21"/>
  <c r="GA53" i="21"/>
  <c r="GI52" i="21"/>
  <c r="GA52" i="21"/>
  <c r="GI51" i="21"/>
  <c r="GA51" i="21"/>
  <c r="GI50" i="21"/>
  <c r="GA50" i="21"/>
  <c r="GI49" i="21"/>
  <c r="GA49" i="21"/>
  <c r="GI48" i="21"/>
  <c r="GA48" i="21"/>
  <c r="GI47" i="21"/>
  <c r="GA47" i="21"/>
  <c r="GI46" i="21"/>
  <c r="GA46" i="21"/>
  <c r="GI45" i="21"/>
  <c r="GA45" i="21"/>
  <c r="GI44" i="21"/>
  <c r="GA44" i="21"/>
  <c r="GI43" i="21"/>
  <c r="GA43" i="21"/>
  <c r="GI42" i="21"/>
  <c r="GA42" i="21"/>
  <c r="GI41" i="21"/>
  <c r="GA41" i="21"/>
  <c r="GI40" i="21"/>
  <c r="GA40" i="21"/>
  <c r="GI39" i="21"/>
  <c r="GA39" i="21"/>
  <c r="GI38" i="21"/>
  <c r="GA38" i="21"/>
  <c r="GI37" i="21"/>
  <c r="GA37" i="21"/>
  <c r="GI36" i="21"/>
  <c r="GA36" i="21"/>
  <c r="GI35" i="21"/>
  <c r="GA35" i="21"/>
  <c r="GI34" i="21"/>
  <c r="GA34" i="21"/>
  <c r="GI33" i="21"/>
  <c r="GA33" i="21"/>
  <c r="GI32" i="21"/>
  <c r="GA32" i="21"/>
  <c r="GI31" i="21"/>
  <c r="GA31" i="21"/>
  <c r="GI30" i="21"/>
  <c r="GA30" i="21"/>
  <c r="GI29" i="21"/>
  <c r="GA29" i="21"/>
  <c r="GI28" i="21"/>
  <c r="GA28" i="21"/>
  <c r="GI27" i="21"/>
  <c r="GA27" i="21"/>
  <c r="GI26" i="21"/>
  <c r="GA26" i="21"/>
  <c r="GI25" i="21"/>
  <c r="GA25" i="21"/>
  <c r="GI24" i="21"/>
  <c r="GA24" i="21"/>
  <c r="GI23" i="21"/>
  <c r="GA23" i="21"/>
  <c r="GI22" i="21"/>
  <c r="GA22" i="21"/>
  <c r="GI21" i="21"/>
  <c r="GA21" i="21"/>
  <c r="GI20" i="21"/>
  <c r="GA20" i="21"/>
  <c r="GI19" i="21"/>
  <c r="GA19" i="21"/>
  <c r="GI18" i="21"/>
  <c r="GA18" i="21"/>
  <c r="GI17" i="21"/>
  <c r="GA17" i="21"/>
  <c r="GI16" i="21"/>
  <c r="GA16" i="21"/>
  <c r="GI15" i="21"/>
  <c r="GA15" i="21"/>
  <c r="GI14" i="21"/>
  <c r="GI13" i="21"/>
  <c r="GA13" i="21"/>
  <c r="GH12" i="21"/>
  <c r="FZ12" i="21"/>
  <c r="GH11" i="21"/>
  <c r="GQ11" i="21" s="1"/>
  <c r="FZ11" i="21"/>
  <c r="GI10" i="21"/>
  <c r="GA10" i="21"/>
  <c r="GI9" i="21"/>
  <c r="GA9" i="21"/>
  <c r="GI8" i="21"/>
  <c r="GA8" i="21"/>
  <c r="GI7" i="21"/>
  <c r="GA7" i="21"/>
  <c r="GI6" i="21"/>
  <c r="GA6" i="21"/>
  <c r="GI5" i="21"/>
  <c r="GA5" i="21"/>
  <c r="GI4" i="21"/>
  <c r="GA4" i="21"/>
  <c r="GI3" i="21"/>
  <c r="GA3" i="21"/>
  <c r="GA73" i="20"/>
  <c r="FS73" i="20"/>
  <c r="GA72" i="20"/>
  <c r="FS72" i="20"/>
  <c r="GA71" i="20"/>
  <c r="FS71" i="20"/>
  <c r="GA70" i="20"/>
  <c r="FS70" i="20"/>
  <c r="GA69" i="20"/>
  <c r="FS69" i="20"/>
  <c r="GA68" i="20"/>
  <c r="FS68" i="20"/>
  <c r="GA67" i="20"/>
  <c r="FS67" i="20"/>
  <c r="GA66" i="20"/>
  <c r="FS66" i="20"/>
  <c r="GA65" i="20"/>
  <c r="FS65" i="20"/>
  <c r="GA64" i="20"/>
  <c r="FS64" i="20"/>
  <c r="GA63" i="20"/>
  <c r="FS63" i="20"/>
  <c r="GA62" i="20"/>
  <c r="FS62" i="20"/>
  <c r="GA61" i="20"/>
  <c r="FS61" i="20"/>
  <c r="GA60" i="20"/>
  <c r="FS60" i="20"/>
  <c r="GA59" i="20"/>
  <c r="FS59" i="20"/>
  <c r="GA58" i="20"/>
  <c r="FS58" i="20"/>
  <c r="GA57" i="20"/>
  <c r="FS57" i="20"/>
  <c r="GA56" i="20"/>
  <c r="FS56" i="20"/>
  <c r="GA55" i="20"/>
  <c r="FZ55" i="20"/>
  <c r="FS55" i="20"/>
  <c r="GA54" i="20"/>
  <c r="FS54" i="20"/>
  <c r="GA53" i="20"/>
  <c r="FS53" i="20"/>
  <c r="GA52" i="20"/>
  <c r="FS52" i="20"/>
  <c r="GA51" i="20"/>
  <c r="FS51" i="20"/>
  <c r="GA50" i="20"/>
  <c r="FS50" i="20"/>
  <c r="GA49" i="20"/>
  <c r="FS49" i="20"/>
  <c r="GA48" i="20"/>
  <c r="FS48" i="20"/>
  <c r="GA47" i="20"/>
  <c r="FS47" i="20"/>
  <c r="GA46" i="20"/>
  <c r="FS46" i="20"/>
  <c r="GA45" i="20"/>
  <c r="FS45" i="20"/>
  <c r="GA44" i="20"/>
  <c r="FS44" i="20"/>
  <c r="GA43" i="20"/>
  <c r="FS43" i="20"/>
  <c r="GA42" i="20"/>
  <c r="FS42" i="20"/>
  <c r="GA41" i="20"/>
  <c r="FS41" i="20"/>
  <c r="GA40" i="20"/>
  <c r="FS40" i="20"/>
  <c r="GA39" i="20"/>
  <c r="FS39" i="20"/>
  <c r="GA38" i="20"/>
  <c r="FS38" i="20"/>
  <c r="GA37" i="20"/>
  <c r="FS37" i="20"/>
  <c r="GA36" i="20"/>
  <c r="FS36" i="20"/>
  <c r="GA35" i="20"/>
  <c r="FS35" i="20"/>
  <c r="GA34" i="20"/>
  <c r="FS34" i="20"/>
  <c r="GA33" i="20"/>
  <c r="FS33" i="20"/>
  <c r="GA32" i="20"/>
  <c r="FS32" i="20"/>
  <c r="GA31" i="20"/>
  <c r="FS31" i="20"/>
  <c r="GA30" i="20"/>
  <c r="FS30" i="20"/>
  <c r="GA29" i="20"/>
  <c r="FS29" i="20"/>
  <c r="GA28" i="20"/>
  <c r="FS28" i="20"/>
  <c r="GA27" i="20"/>
  <c r="FS27" i="20"/>
  <c r="GA26" i="20"/>
  <c r="FS26" i="20"/>
  <c r="GA25" i="20"/>
  <c r="FS25" i="20"/>
  <c r="GA24" i="20"/>
  <c r="FS24" i="20"/>
  <c r="GA23" i="20"/>
  <c r="FS23" i="20"/>
  <c r="GA22" i="20"/>
  <c r="FZ22" i="20"/>
  <c r="FR22" i="20"/>
  <c r="FS22" i="20" s="1"/>
  <c r="GA21" i="20"/>
  <c r="FS21" i="20"/>
  <c r="GA20" i="20"/>
  <c r="FS20" i="20"/>
  <c r="GA19" i="20"/>
  <c r="FS19" i="20"/>
  <c r="GA18" i="20"/>
  <c r="FS18" i="20"/>
  <c r="GA17" i="20"/>
  <c r="FS17" i="20"/>
  <c r="GA16" i="20"/>
  <c r="FS16" i="20"/>
  <c r="GA15" i="20"/>
  <c r="FS15" i="20"/>
  <c r="GA14" i="20"/>
  <c r="FS14" i="20"/>
  <c r="GA13" i="20"/>
  <c r="FS13" i="20"/>
  <c r="FZ12" i="20"/>
  <c r="GA12" i="20" s="1"/>
  <c r="FS12" i="20"/>
  <c r="FR12" i="20"/>
  <c r="FZ11" i="20"/>
  <c r="GA11" i="20" s="1"/>
  <c r="FS11" i="20"/>
  <c r="FR11" i="20"/>
  <c r="GA10" i="20"/>
  <c r="FS10" i="20"/>
  <c r="GA9" i="20"/>
  <c r="FS9" i="20"/>
  <c r="GA8" i="20"/>
  <c r="FS8" i="20"/>
  <c r="GA7" i="20"/>
  <c r="FS7" i="20"/>
  <c r="GA6" i="20"/>
  <c r="FS6" i="20"/>
  <c r="GA5" i="20"/>
  <c r="FS5" i="20"/>
  <c r="GA4" i="20"/>
  <c r="FS4" i="20"/>
  <c r="GA3" i="20"/>
  <c r="FS3" i="20"/>
  <c r="QQ73" i="13"/>
  <c r="QI73" i="13"/>
  <c r="QQ72" i="13"/>
  <c r="QI72" i="13"/>
  <c r="QQ71" i="13"/>
  <c r="QI71" i="13"/>
  <c r="QH70" i="13"/>
  <c r="QQ70" i="13" s="1"/>
  <c r="QQ69" i="13"/>
  <c r="QI69" i="13"/>
  <c r="QQ68" i="13"/>
  <c r="QI68" i="13"/>
  <c r="QQ67" i="13"/>
  <c r="QI67" i="13"/>
  <c r="QQ66" i="13"/>
  <c r="QI66" i="13"/>
  <c r="QQ65" i="13"/>
  <c r="QI65" i="13"/>
  <c r="QQ64" i="13"/>
  <c r="QI64" i="13"/>
  <c r="QQ63" i="13"/>
  <c r="QI63" i="13"/>
  <c r="QQ62" i="13"/>
  <c r="QI62" i="13"/>
  <c r="QQ61" i="13"/>
  <c r="QI61" i="13"/>
  <c r="QQ60" i="13"/>
  <c r="QI60" i="13"/>
  <c r="QQ59" i="13"/>
  <c r="QI59" i="13"/>
  <c r="QQ58" i="13"/>
  <c r="QI58" i="13"/>
  <c r="QQ57" i="13"/>
  <c r="QI57" i="13"/>
  <c r="QQ56" i="13"/>
  <c r="QI56" i="13"/>
  <c r="QQ55" i="13"/>
  <c r="QQ54" i="13"/>
  <c r="QI54" i="13"/>
  <c r="QQ53" i="13"/>
  <c r="QI53" i="13"/>
  <c r="QQ52" i="13"/>
  <c r="QI52" i="13"/>
  <c r="QQ51" i="13"/>
  <c r="QI51" i="13"/>
  <c r="QQ50" i="13"/>
  <c r="QI50" i="13"/>
  <c r="QQ49" i="13"/>
  <c r="QI49" i="13"/>
  <c r="QQ48" i="13"/>
  <c r="QI48" i="13"/>
  <c r="QQ47" i="13"/>
  <c r="QI47" i="13"/>
  <c r="QQ46" i="13"/>
  <c r="QI46" i="13"/>
  <c r="QQ45" i="13"/>
  <c r="QI45" i="13"/>
  <c r="QQ44" i="13"/>
  <c r="QI44" i="13"/>
  <c r="QQ43" i="13"/>
  <c r="QI43" i="13"/>
  <c r="QQ42" i="13"/>
  <c r="QI42" i="13"/>
  <c r="QQ41" i="13"/>
  <c r="QI41" i="13"/>
  <c r="QQ40" i="13"/>
  <c r="QI40" i="13"/>
  <c r="QQ39" i="13"/>
  <c r="QI39" i="13"/>
  <c r="QQ38" i="13"/>
  <c r="QI38" i="13"/>
  <c r="QQ37" i="13"/>
  <c r="QI37" i="13"/>
  <c r="QQ36" i="13"/>
  <c r="QI36" i="13"/>
  <c r="QQ35" i="13"/>
  <c r="QI35" i="13"/>
  <c r="QQ34" i="13"/>
  <c r="QI34" i="13"/>
  <c r="QQ33" i="13"/>
  <c r="QI33" i="13"/>
  <c r="QQ32" i="13"/>
  <c r="QI32" i="13"/>
  <c r="QQ31" i="13"/>
  <c r="QI31" i="13"/>
  <c r="QQ30" i="13"/>
  <c r="QI30" i="13"/>
  <c r="QQ29" i="13"/>
  <c r="QI29" i="13"/>
  <c r="QQ28" i="13"/>
  <c r="QI28" i="13"/>
  <c r="QQ27" i="13"/>
  <c r="QI27" i="13"/>
  <c r="QQ26" i="13"/>
  <c r="QI26" i="13"/>
  <c r="QQ25" i="13"/>
  <c r="QI25" i="13"/>
  <c r="QQ24" i="13"/>
  <c r="QI24" i="13"/>
  <c r="QQ23" i="13"/>
  <c r="QI23" i="13"/>
  <c r="QP22" i="13"/>
  <c r="QY22" i="13" s="1"/>
  <c r="QH22" i="13"/>
  <c r="QP21" i="13"/>
  <c r="QY21" i="13" s="1"/>
  <c r="QH21" i="13"/>
  <c r="QQ20" i="13"/>
  <c r="QI20" i="13"/>
  <c r="QQ19" i="13"/>
  <c r="QI19" i="13"/>
  <c r="QQ18" i="13"/>
  <c r="QI18" i="13"/>
  <c r="QQ17" i="13"/>
  <c r="QI17" i="13"/>
  <c r="QQ16" i="13"/>
  <c r="QI16" i="13"/>
  <c r="QQ15" i="13"/>
  <c r="QI15" i="13"/>
  <c r="QP14" i="13"/>
  <c r="QY14" i="13" s="1"/>
  <c r="QH14" i="13"/>
  <c r="QQ13" i="13"/>
  <c r="QI13" i="13"/>
  <c r="QQ12" i="13"/>
  <c r="QI12" i="13"/>
  <c r="QQ11" i="13"/>
  <c r="QI11" i="13"/>
  <c r="QQ10" i="13"/>
  <c r="QI10" i="13"/>
  <c r="QQ9" i="13"/>
  <c r="QI9" i="13"/>
  <c r="QQ8" i="13"/>
  <c r="QI8" i="13"/>
  <c r="QQ7" i="13"/>
  <c r="QI7" i="13"/>
  <c r="QQ6" i="13"/>
  <c r="QI6" i="13"/>
  <c r="QQ5" i="13"/>
  <c r="QI5" i="13"/>
  <c r="QQ4" i="13"/>
  <c r="QI4" i="13"/>
  <c r="QQ3" i="13"/>
  <c r="QI3" i="13"/>
  <c r="ML90" i="19"/>
  <c r="MI74" i="19"/>
  <c r="MH74" i="19"/>
  <c r="MG74" i="19"/>
  <c r="ML12" i="19"/>
  <c r="ML11" i="19"/>
  <c r="ML9" i="19"/>
  <c r="QQ14" i="13" l="1"/>
  <c r="DN4" i="23"/>
  <c r="DV4" i="23"/>
  <c r="DN9" i="23"/>
  <c r="DV9" i="23"/>
  <c r="DN11" i="23"/>
  <c r="DN14" i="23"/>
  <c r="QQ22" i="13"/>
  <c r="QI70" i="13"/>
  <c r="QQ21" i="13"/>
  <c r="MK74" i="19"/>
  <c r="GI11" i="21"/>
  <c r="GI12" i="21"/>
  <c r="GQ12" i="21"/>
  <c r="AA84" i="24" l="1"/>
  <c r="W74" i="24"/>
  <c r="X74" i="24"/>
  <c r="AA74" i="24" l="1"/>
  <c r="Q74" i="22"/>
  <c r="R74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3" i="22"/>
  <c r="LY74" i="19"/>
  <c r="LZ74" i="19"/>
  <c r="MC88" i="19"/>
  <c r="ML88" i="19" s="1"/>
  <c r="MC86" i="19"/>
  <c r="MC14" i="19"/>
  <c r="MC4" i="19"/>
  <c r="ML4" i="19" s="1"/>
  <c r="MC5" i="19"/>
  <c r="ML5" i="19" s="1"/>
  <c r="MC6" i="19"/>
  <c r="ML6" i="19" s="1"/>
  <c r="MC7" i="19"/>
  <c r="ML7" i="19" s="1"/>
  <c r="MC8" i="19"/>
  <c r="ML8" i="19" s="1"/>
  <c r="MC10" i="19"/>
  <c r="ML10" i="19" s="1"/>
  <c r="MC13" i="19"/>
  <c r="ML13" i="19" s="1"/>
  <c r="MC15" i="19"/>
  <c r="ML15" i="19" s="1"/>
  <c r="MC16" i="19"/>
  <c r="ML16" i="19" s="1"/>
  <c r="MC17" i="19"/>
  <c r="MC18" i="19"/>
  <c r="ML18" i="19" s="1"/>
  <c r="MC19" i="19"/>
  <c r="ML19" i="19" s="1"/>
  <c r="MC20" i="19"/>
  <c r="ML20" i="19" s="1"/>
  <c r="MC21" i="19"/>
  <c r="MC22" i="19"/>
  <c r="ML22" i="19" s="1"/>
  <c r="MC23" i="19"/>
  <c r="ML23" i="19" s="1"/>
  <c r="MC24" i="19"/>
  <c r="ML24" i="19" s="1"/>
  <c r="MC25" i="19"/>
  <c r="ML25" i="19" s="1"/>
  <c r="MC26" i="19"/>
  <c r="ML26" i="19" s="1"/>
  <c r="MC27" i="19"/>
  <c r="ML27" i="19" s="1"/>
  <c r="MC28" i="19"/>
  <c r="ML28" i="19" s="1"/>
  <c r="MC29" i="19"/>
  <c r="ML29" i="19" s="1"/>
  <c r="MC30" i="19"/>
  <c r="ML30" i="19" s="1"/>
  <c r="MC31" i="19"/>
  <c r="MC32" i="19"/>
  <c r="ML32" i="19" s="1"/>
  <c r="MC33" i="19"/>
  <c r="ML33" i="19" s="1"/>
  <c r="MC34" i="19"/>
  <c r="ML34" i="19" s="1"/>
  <c r="MC35" i="19"/>
  <c r="ML35" i="19" s="1"/>
  <c r="MC36" i="19"/>
  <c r="ML36" i="19" s="1"/>
  <c r="MC37" i="19"/>
  <c r="ML37" i="19" s="1"/>
  <c r="MC38" i="19"/>
  <c r="ML38" i="19" s="1"/>
  <c r="MC39" i="19"/>
  <c r="ML39" i="19" s="1"/>
  <c r="MC40" i="19"/>
  <c r="ML40" i="19" s="1"/>
  <c r="MC41" i="19"/>
  <c r="ML41" i="19" s="1"/>
  <c r="MC42" i="19"/>
  <c r="ML42" i="19" s="1"/>
  <c r="MC43" i="19"/>
  <c r="ML43" i="19" s="1"/>
  <c r="MC44" i="19"/>
  <c r="ML44" i="19" s="1"/>
  <c r="MC45" i="19"/>
  <c r="ML45" i="19" s="1"/>
  <c r="MC46" i="19"/>
  <c r="ML46" i="19" s="1"/>
  <c r="MC47" i="19"/>
  <c r="ML47" i="19" s="1"/>
  <c r="MC48" i="19"/>
  <c r="ML48" i="19" s="1"/>
  <c r="MC49" i="19"/>
  <c r="ML49" i="19" s="1"/>
  <c r="MC50" i="19"/>
  <c r="ML50" i="19" s="1"/>
  <c r="MC51" i="19"/>
  <c r="ML51" i="19" s="1"/>
  <c r="MC52" i="19"/>
  <c r="ML52" i="19" s="1"/>
  <c r="MC53" i="19"/>
  <c r="ML53" i="19" s="1"/>
  <c r="MC54" i="19"/>
  <c r="ML54" i="19" s="1"/>
  <c r="MC55" i="19"/>
  <c r="ML55" i="19" s="1"/>
  <c r="MC56" i="19"/>
  <c r="ML56" i="19" s="1"/>
  <c r="MC57" i="19"/>
  <c r="ML57" i="19" s="1"/>
  <c r="MC58" i="19"/>
  <c r="ML58" i="19" s="1"/>
  <c r="MC59" i="19"/>
  <c r="ML59" i="19" s="1"/>
  <c r="MC60" i="19"/>
  <c r="ML60" i="19" s="1"/>
  <c r="MC61" i="19"/>
  <c r="ML61" i="19" s="1"/>
  <c r="MC62" i="19"/>
  <c r="ML62" i="19" s="1"/>
  <c r="MC63" i="19"/>
  <c r="ML63" i="19" s="1"/>
  <c r="MC64" i="19"/>
  <c r="ML64" i="19" s="1"/>
  <c r="MC65" i="19"/>
  <c r="ML65" i="19" s="1"/>
  <c r="MC66" i="19"/>
  <c r="ML66" i="19" s="1"/>
  <c r="MC67" i="19"/>
  <c r="ML67" i="19" s="1"/>
  <c r="MC68" i="19"/>
  <c r="ML68" i="19" s="1"/>
  <c r="MC69" i="19"/>
  <c r="ML69" i="19" s="1"/>
  <c r="MC70" i="19"/>
  <c r="ML70" i="19" s="1"/>
  <c r="MC71" i="19"/>
  <c r="ML71" i="19" s="1"/>
  <c r="MC72" i="19"/>
  <c r="ML72" i="19" s="1"/>
  <c r="MC73" i="19"/>
  <c r="ML73" i="19" s="1"/>
  <c r="MC3" i="19"/>
  <c r="ML3" i="19" s="1"/>
  <c r="MD9" i="19"/>
  <c r="MD11" i="19"/>
  <c r="MD12" i="19"/>
  <c r="AA55" i="24"/>
  <c r="AJ55" i="24" s="1"/>
  <c r="AA43" i="24"/>
  <c r="AJ43" i="24" s="1"/>
  <c r="AA42" i="24"/>
  <c r="AJ42" i="24" s="1"/>
  <c r="AA22" i="24"/>
  <c r="AJ22" i="24" s="1"/>
  <c r="AA21" i="24"/>
  <c r="AJ21" i="24" s="1"/>
  <c r="AA17" i="24"/>
  <c r="AJ17" i="24" s="1"/>
  <c r="AA12" i="24"/>
  <c r="AJ12" i="24" s="1"/>
  <c r="AA11" i="24"/>
  <c r="AJ11" i="24" s="1"/>
  <c r="AA9" i="24"/>
  <c r="AJ9" i="24" s="1"/>
  <c r="AA4" i="24"/>
  <c r="AJ4" i="24" s="1"/>
  <c r="AA5" i="24"/>
  <c r="AJ5" i="24" s="1"/>
  <c r="AA6" i="24"/>
  <c r="AJ6" i="24" s="1"/>
  <c r="AA7" i="24"/>
  <c r="AJ7" i="24" s="1"/>
  <c r="AA10" i="24"/>
  <c r="AJ10" i="24" s="1"/>
  <c r="AA13" i="24"/>
  <c r="AJ13" i="24" s="1"/>
  <c r="AA15" i="24"/>
  <c r="AJ15" i="24" s="1"/>
  <c r="AA16" i="24"/>
  <c r="AJ16" i="24" s="1"/>
  <c r="AA18" i="24"/>
  <c r="AJ18" i="24" s="1"/>
  <c r="AA20" i="24"/>
  <c r="AJ20" i="24" s="1"/>
  <c r="AA23" i="24"/>
  <c r="AJ23" i="24" s="1"/>
  <c r="AA24" i="24"/>
  <c r="AJ24" i="24" s="1"/>
  <c r="AA25" i="24"/>
  <c r="AJ25" i="24" s="1"/>
  <c r="AA26" i="24"/>
  <c r="AJ26" i="24" s="1"/>
  <c r="AA28" i="24"/>
  <c r="AJ28" i="24" s="1"/>
  <c r="AA29" i="24"/>
  <c r="AJ29" i="24" s="1"/>
  <c r="AA30" i="24"/>
  <c r="AJ30" i="24" s="1"/>
  <c r="AB31" i="24"/>
  <c r="AA32" i="24"/>
  <c r="AJ32" i="24" s="1"/>
  <c r="AA33" i="24"/>
  <c r="AJ33" i="24" s="1"/>
  <c r="AA34" i="24"/>
  <c r="AJ34" i="24" s="1"/>
  <c r="AA35" i="24"/>
  <c r="AJ35" i="24" s="1"/>
  <c r="AA36" i="24"/>
  <c r="AJ36" i="24" s="1"/>
  <c r="AA37" i="24"/>
  <c r="AJ37" i="24" s="1"/>
  <c r="AA38" i="24"/>
  <c r="AJ38" i="24" s="1"/>
  <c r="AA39" i="24"/>
  <c r="AJ39" i="24" s="1"/>
  <c r="AA40" i="24"/>
  <c r="AJ40" i="24" s="1"/>
  <c r="AA41" i="24"/>
  <c r="AJ41" i="24" s="1"/>
  <c r="AA44" i="24"/>
  <c r="AJ44" i="24" s="1"/>
  <c r="AA45" i="24"/>
  <c r="AJ45" i="24" s="1"/>
  <c r="AA46" i="24"/>
  <c r="AJ46" i="24" s="1"/>
  <c r="AA47" i="24"/>
  <c r="AJ47" i="24" s="1"/>
  <c r="AA48" i="24"/>
  <c r="AJ48" i="24" s="1"/>
  <c r="AA51" i="24"/>
  <c r="AJ51" i="24" s="1"/>
  <c r="AA52" i="24"/>
  <c r="AJ52" i="24" s="1"/>
  <c r="AA53" i="24"/>
  <c r="AJ53" i="24" s="1"/>
  <c r="AA54" i="24"/>
  <c r="AJ54" i="24" s="1"/>
  <c r="AA56" i="24"/>
  <c r="AJ56" i="24" s="1"/>
  <c r="AA57" i="24"/>
  <c r="AJ57" i="24" s="1"/>
  <c r="AA59" i="24"/>
  <c r="AJ59" i="24" s="1"/>
  <c r="AA60" i="24"/>
  <c r="AJ60" i="24" s="1"/>
  <c r="AA61" i="24"/>
  <c r="AJ61" i="24" s="1"/>
  <c r="AA62" i="24"/>
  <c r="AJ62" i="24" s="1"/>
  <c r="AA63" i="24"/>
  <c r="AJ63" i="24" s="1"/>
  <c r="AA64" i="24"/>
  <c r="AJ64" i="24" s="1"/>
  <c r="AA65" i="24"/>
  <c r="AJ65" i="24" s="1"/>
  <c r="AA66" i="24"/>
  <c r="AJ66" i="24" s="1"/>
  <c r="AA67" i="24"/>
  <c r="AJ67" i="24" s="1"/>
  <c r="AA68" i="24"/>
  <c r="AJ68" i="24" s="1"/>
  <c r="AA69" i="24"/>
  <c r="AJ69" i="24" s="1"/>
  <c r="AA70" i="24"/>
  <c r="AJ70" i="24" s="1"/>
  <c r="AA72" i="24"/>
  <c r="AJ72" i="24" s="1"/>
  <c r="AA3" i="24"/>
  <c r="AJ3" i="24" s="1"/>
  <c r="MC74" i="19" l="1"/>
  <c r="ML14" i="19"/>
  <c r="MD43" i="19"/>
  <c r="MD42" i="19"/>
  <c r="MD22" i="19"/>
  <c r="ML21" i="19"/>
  <c r="MD17" i="19"/>
  <c r="ML17" i="19"/>
  <c r="MD31" i="19"/>
  <c r="ML31" i="19"/>
  <c r="BG74" i="19"/>
  <c r="BH74" i="19"/>
  <c r="CE76" i="19"/>
  <c r="CF76" i="19"/>
  <c r="DS74" i="19"/>
  <c r="DT74" i="19"/>
  <c r="EY74" i="19"/>
  <c r="EZ74" i="19"/>
  <c r="FE92" i="12"/>
  <c r="FF92" i="12"/>
  <c r="GM92" i="19"/>
  <c r="GN92" i="19"/>
  <c r="FM126" i="12"/>
  <c r="FN126" i="12"/>
  <c r="GC130" i="12"/>
  <c r="GD130" i="12"/>
  <c r="JG74" i="19"/>
  <c r="JH74" i="19"/>
  <c r="GL130" i="12"/>
  <c r="GM130" i="12"/>
  <c r="FG91" i="19" l="1"/>
  <c r="EW93" i="19"/>
  <c r="LT74" i="19"/>
  <c r="LS74" i="19"/>
  <c r="GG55" i="19" l="1"/>
  <c r="FY55" i="19"/>
  <c r="FQ55" i="19"/>
  <c r="FQ89" i="19"/>
  <c r="LU14" i="19" l="1"/>
  <c r="MD14" i="19" s="1"/>
  <c r="CL85" i="23" l="1"/>
  <c r="CO85" i="23" s="1"/>
  <c r="CK85" i="23"/>
  <c r="CP84" i="23"/>
  <c r="CP83" i="23"/>
  <c r="CP82" i="23"/>
  <c r="CP81" i="23"/>
  <c r="CP80" i="23"/>
  <c r="CS74" i="23"/>
  <c r="CX73" i="23"/>
  <c r="CP73" i="23"/>
  <c r="CX72" i="23"/>
  <c r="CP72" i="23"/>
  <c r="CX71" i="23"/>
  <c r="CP71" i="23"/>
  <c r="CX70" i="23"/>
  <c r="CP70" i="23"/>
  <c r="CX69" i="23"/>
  <c r="CP69" i="23"/>
  <c r="CX68" i="23"/>
  <c r="CP68" i="23"/>
  <c r="CX67" i="23"/>
  <c r="CP67" i="23"/>
  <c r="CX66" i="23"/>
  <c r="CP66" i="23"/>
  <c r="CX65" i="23"/>
  <c r="CP65" i="23"/>
  <c r="CX64" i="23"/>
  <c r="CP64" i="23"/>
  <c r="CX63" i="23"/>
  <c r="CP63" i="23"/>
  <c r="CX62" i="23"/>
  <c r="CP62" i="23"/>
  <c r="CX61" i="23"/>
  <c r="CP61" i="23"/>
  <c r="CX60" i="23"/>
  <c r="CP60" i="23"/>
  <c r="CX59" i="23"/>
  <c r="CP59" i="23"/>
  <c r="CX58" i="23"/>
  <c r="CP58" i="23"/>
  <c r="CX57" i="23"/>
  <c r="CP57" i="23"/>
  <c r="CX56" i="23"/>
  <c r="CP56" i="23"/>
  <c r="CO55" i="23"/>
  <c r="CX55" i="23" s="1"/>
  <c r="CX54" i="23"/>
  <c r="CP54" i="23"/>
  <c r="CX53" i="23"/>
  <c r="CP53" i="23"/>
  <c r="CX52" i="23"/>
  <c r="CP52" i="23"/>
  <c r="CX51" i="23"/>
  <c r="CP51" i="23"/>
  <c r="CX50" i="23"/>
  <c r="CP50" i="23"/>
  <c r="CX49" i="23"/>
  <c r="CP49" i="23"/>
  <c r="CX48" i="23"/>
  <c r="CP48" i="23"/>
  <c r="CX47" i="23"/>
  <c r="CP47" i="23"/>
  <c r="CX46" i="23"/>
  <c r="CP46" i="23"/>
  <c r="CX45" i="23"/>
  <c r="CP45" i="23"/>
  <c r="CX44" i="23"/>
  <c r="CP44" i="23"/>
  <c r="CP43" i="23"/>
  <c r="CO43" i="23"/>
  <c r="CX43" i="23" s="1"/>
  <c r="CX42" i="23"/>
  <c r="CP42" i="23"/>
  <c r="CX41" i="23"/>
  <c r="CP41" i="23"/>
  <c r="CX40" i="23"/>
  <c r="CP40" i="23"/>
  <c r="CX39" i="23"/>
  <c r="CP39" i="23"/>
  <c r="CX38" i="23"/>
  <c r="CP38" i="23"/>
  <c r="CX37" i="23"/>
  <c r="CP37" i="23"/>
  <c r="CX36" i="23"/>
  <c r="CP36" i="23"/>
  <c r="CX35" i="23"/>
  <c r="CP35" i="23"/>
  <c r="CX34" i="23"/>
  <c r="CP34" i="23"/>
  <c r="CX33" i="23"/>
  <c r="CP33" i="23"/>
  <c r="CX32" i="23"/>
  <c r="CP32" i="23"/>
  <c r="CX31" i="23"/>
  <c r="CP31" i="23"/>
  <c r="CX30" i="23"/>
  <c r="CP30" i="23"/>
  <c r="CX29" i="23"/>
  <c r="CP29" i="23"/>
  <c r="CX28" i="23"/>
  <c r="CP28" i="23"/>
  <c r="CX27" i="23"/>
  <c r="CP27" i="23"/>
  <c r="CX26" i="23"/>
  <c r="CP26" i="23"/>
  <c r="CX25" i="23"/>
  <c r="CP25" i="23"/>
  <c r="CX24" i="23"/>
  <c r="CP24" i="23"/>
  <c r="CX23" i="23"/>
  <c r="CP23" i="23"/>
  <c r="CW22" i="23"/>
  <c r="DF22" i="23" s="1"/>
  <c r="CO22" i="23"/>
  <c r="CX22" i="23" s="1"/>
  <c r="CX21" i="23"/>
  <c r="CP21" i="23"/>
  <c r="CX20" i="23"/>
  <c r="CP20" i="23"/>
  <c r="CX19" i="23"/>
  <c r="CP19" i="23"/>
  <c r="CX18" i="23"/>
  <c r="CP18" i="23"/>
  <c r="CX17" i="23"/>
  <c r="CP17" i="23"/>
  <c r="CX16" i="23"/>
  <c r="CP16" i="23"/>
  <c r="CX15" i="23"/>
  <c r="CP15" i="23"/>
  <c r="CO14" i="23"/>
  <c r="CP14" i="23" s="1"/>
  <c r="CX13" i="23"/>
  <c r="CP13" i="23"/>
  <c r="CW12" i="23"/>
  <c r="CO12" i="23"/>
  <c r="CP12" i="23" s="1"/>
  <c r="CW11" i="23"/>
  <c r="CO11" i="23"/>
  <c r="CP11" i="23" s="1"/>
  <c r="CX10" i="23"/>
  <c r="CP10" i="23"/>
  <c r="CW9" i="23"/>
  <c r="CO9" i="23"/>
  <c r="CP9" i="23" s="1"/>
  <c r="CP8" i="23"/>
  <c r="CX7" i="23"/>
  <c r="CP7" i="23"/>
  <c r="CX6" i="23"/>
  <c r="CP6" i="23"/>
  <c r="CX5" i="23"/>
  <c r="CP5" i="23"/>
  <c r="CW4" i="23"/>
  <c r="DF4" i="23" s="1"/>
  <c r="CO4" i="23"/>
  <c r="CP4" i="23" s="1"/>
  <c r="CX3" i="23"/>
  <c r="CP3" i="23"/>
  <c r="FS73" i="21"/>
  <c r="FK73" i="21"/>
  <c r="FS72" i="21"/>
  <c r="FK72" i="21"/>
  <c r="FS71" i="21"/>
  <c r="FK71" i="21"/>
  <c r="FS70" i="21"/>
  <c r="FK70" i="21"/>
  <c r="FS69" i="21"/>
  <c r="FK69" i="21"/>
  <c r="FS68" i="21"/>
  <c r="FK68" i="21"/>
  <c r="FS67" i="21"/>
  <c r="FK67" i="21"/>
  <c r="FS66" i="21"/>
  <c r="FK66" i="21"/>
  <c r="FS65" i="21"/>
  <c r="FK65" i="21"/>
  <c r="FS64" i="21"/>
  <c r="FK64" i="21"/>
  <c r="FS63" i="21"/>
  <c r="FK63" i="21"/>
  <c r="FS62" i="21"/>
  <c r="FK62" i="21"/>
  <c r="FS61" i="21"/>
  <c r="FK61" i="21"/>
  <c r="FS60" i="21"/>
  <c r="FK60" i="21"/>
  <c r="FS59" i="21"/>
  <c r="FK59" i="21"/>
  <c r="FS58" i="21"/>
  <c r="FK58" i="21"/>
  <c r="FS57" i="21"/>
  <c r="FK57" i="21"/>
  <c r="FS56" i="21"/>
  <c r="FK56" i="21"/>
  <c r="FS55" i="21"/>
  <c r="FK55" i="21"/>
  <c r="FS54" i="21"/>
  <c r="FK54" i="21"/>
  <c r="FS53" i="21"/>
  <c r="FK53" i="21"/>
  <c r="FS52" i="21"/>
  <c r="FK52" i="21"/>
  <c r="FS51" i="21"/>
  <c r="FK51" i="21"/>
  <c r="FS50" i="21"/>
  <c r="FK50" i="21"/>
  <c r="FS49" i="21"/>
  <c r="FK49" i="21"/>
  <c r="FS48" i="21"/>
  <c r="FK48" i="21"/>
  <c r="FS47" i="21"/>
  <c r="FK47" i="21"/>
  <c r="FS46" i="21"/>
  <c r="FK46" i="21"/>
  <c r="FS45" i="21"/>
  <c r="FK45" i="21"/>
  <c r="FS44" i="21"/>
  <c r="FK44" i="21"/>
  <c r="FS43" i="21"/>
  <c r="FK43" i="21"/>
  <c r="FS42" i="21"/>
  <c r="FK42" i="21"/>
  <c r="FS41" i="21"/>
  <c r="FK41" i="21"/>
  <c r="FS40" i="21"/>
  <c r="FK40" i="21"/>
  <c r="FS39" i="21"/>
  <c r="FK39" i="21"/>
  <c r="FS38" i="21"/>
  <c r="FK38" i="21"/>
  <c r="FS37" i="21"/>
  <c r="FK37" i="21"/>
  <c r="FS36" i="21"/>
  <c r="FK36" i="21"/>
  <c r="FS35" i="21"/>
  <c r="FK35" i="21"/>
  <c r="FS34" i="21"/>
  <c r="FK34" i="21"/>
  <c r="FS33" i="21"/>
  <c r="FK33" i="21"/>
  <c r="FS32" i="21"/>
  <c r="FK32" i="21"/>
  <c r="FS31" i="21"/>
  <c r="FK31" i="21"/>
  <c r="FS30" i="21"/>
  <c r="FK30" i="21"/>
  <c r="FS29" i="21"/>
  <c r="FK29" i="21"/>
  <c r="FS28" i="21"/>
  <c r="FK28" i="21"/>
  <c r="FS27" i="21"/>
  <c r="FK27" i="21"/>
  <c r="FS26" i="21"/>
  <c r="FK26" i="21"/>
  <c r="FS25" i="21"/>
  <c r="FK25" i="21"/>
  <c r="FS24" i="21"/>
  <c r="FK24" i="21"/>
  <c r="FS23" i="21"/>
  <c r="FK23" i="21"/>
  <c r="FS22" i="21"/>
  <c r="FK22" i="21"/>
  <c r="FS21" i="21"/>
  <c r="FK21" i="21"/>
  <c r="FS20" i="21"/>
  <c r="FK20" i="21"/>
  <c r="FS19" i="21"/>
  <c r="FK19" i="21"/>
  <c r="FS18" i="21"/>
  <c r="FK18" i="21"/>
  <c r="FS17" i="21"/>
  <c r="FK17" i="21"/>
  <c r="FS16" i="21"/>
  <c r="FK16" i="21"/>
  <c r="FS15" i="21"/>
  <c r="FK15" i="21"/>
  <c r="FR14" i="21"/>
  <c r="FS14" i="21" s="1"/>
  <c r="FK14" i="21"/>
  <c r="FJ14" i="21"/>
  <c r="FS13" i="21"/>
  <c r="FK13" i="21"/>
  <c r="FR12" i="21"/>
  <c r="GA12" i="21" s="1"/>
  <c r="FJ12" i="21"/>
  <c r="FR11" i="21"/>
  <c r="GA11" i="21" s="1"/>
  <c r="FJ11" i="21"/>
  <c r="FS11" i="21" s="1"/>
  <c r="FS10" i="21"/>
  <c r="FK10" i="21"/>
  <c r="FS9" i="21"/>
  <c r="FK9" i="21"/>
  <c r="FS8" i="21"/>
  <c r="FK8" i="21"/>
  <c r="FS7" i="21"/>
  <c r="FK7" i="21"/>
  <c r="FS6" i="21"/>
  <c r="FK6" i="21"/>
  <c r="FS5" i="21"/>
  <c r="FK5" i="21"/>
  <c r="FS4" i="21"/>
  <c r="FK4" i="21"/>
  <c r="FS3" i="21"/>
  <c r="FK3" i="21"/>
  <c r="FK73" i="20"/>
  <c r="FC73" i="20"/>
  <c r="FK72" i="20"/>
  <c r="FC72" i="20"/>
  <c r="FK71" i="20"/>
  <c r="FC71" i="20"/>
  <c r="FK70" i="20"/>
  <c r="FC70" i="20"/>
  <c r="FK69" i="20"/>
  <c r="FC69" i="20"/>
  <c r="FK68" i="20"/>
  <c r="FC68" i="20"/>
  <c r="FK67" i="20"/>
  <c r="FC67" i="20"/>
  <c r="FK66" i="20"/>
  <c r="FC66" i="20"/>
  <c r="FK65" i="20"/>
  <c r="FC65" i="20"/>
  <c r="FK64" i="20"/>
  <c r="FC64" i="20"/>
  <c r="FK63" i="20"/>
  <c r="FC63" i="20"/>
  <c r="FK62" i="20"/>
  <c r="FC62" i="20"/>
  <c r="FK61" i="20"/>
  <c r="FC61" i="20"/>
  <c r="FK60" i="20"/>
  <c r="FC60" i="20"/>
  <c r="FK59" i="20"/>
  <c r="FC59" i="20"/>
  <c r="FK58" i="20"/>
  <c r="FC58" i="20"/>
  <c r="FK57" i="20"/>
  <c r="FC57" i="20"/>
  <c r="FK56" i="20"/>
  <c r="FC56" i="20"/>
  <c r="FK55" i="20"/>
  <c r="FC55" i="20"/>
  <c r="FB55" i="20"/>
  <c r="FK54" i="20"/>
  <c r="FC54" i="20"/>
  <c r="FK53" i="20"/>
  <c r="FC53" i="20"/>
  <c r="FK52" i="20"/>
  <c r="FC52" i="20"/>
  <c r="FK51" i="20"/>
  <c r="FC51" i="20"/>
  <c r="FK50" i="20"/>
  <c r="FC50" i="20"/>
  <c r="FK49" i="20"/>
  <c r="FC49" i="20"/>
  <c r="FK48" i="20"/>
  <c r="FC48" i="20"/>
  <c r="FK47" i="20"/>
  <c r="FC47" i="20"/>
  <c r="FK46" i="20"/>
  <c r="FC46" i="20"/>
  <c r="FK45" i="20"/>
  <c r="FC45" i="20"/>
  <c r="FK44" i="20"/>
  <c r="FC44" i="20"/>
  <c r="FK43" i="20"/>
  <c r="FC43" i="20"/>
  <c r="FK42" i="20"/>
  <c r="FC42" i="20"/>
  <c r="FK41" i="20"/>
  <c r="FC41" i="20"/>
  <c r="FK40" i="20"/>
  <c r="FC40" i="20"/>
  <c r="FK39" i="20"/>
  <c r="FC39" i="20"/>
  <c r="FK38" i="20"/>
  <c r="FC38" i="20"/>
  <c r="FK37" i="20"/>
  <c r="FC37" i="20"/>
  <c r="FK36" i="20"/>
  <c r="FC36" i="20"/>
  <c r="FK35" i="20"/>
  <c r="FC35" i="20"/>
  <c r="FK34" i="20"/>
  <c r="FC34" i="20"/>
  <c r="FK33" i="20"/>
  <c r="FC33" i="20"/>
  <c r="FK32" i="20"/>
  <c r="FC32" i="20"/>
  <c r="FK31" i="20"/>
  <c r="FC31" i="20"/>
  <c r="FK30" i="20"/>
  <c r="FC30" i="20"/>
  <c r="FK29" i="20"/>
  <c r="FC29" i="20"/>
  <c r="FK28" i="20"/>
  <c r="FC28" i="20"/>
  <c r="FK27" i="20"/>
  <c r="FC27" i="20"/>
  <c r="FK26" i="20"/>
  <c r="FC26" i="20"/>
  <c r="FK25" i="20"/>
  <c r="FC25" i="20"/>
  <c r="FK24" i="20"/>
  <c r="FC24" i="20"/>
  <c r="FK23" i="20"/>
  <c r="FC23" i="20"/>
  <c r="FJ22" i="20"/>
  <c r="FK22" i="20" s="1"/>
  <c r="FC22" i="20"/>
  <c r="FB22" i="20"/>
  <c r="FK21" i="20"/>
  <c r="FC21" i="20"/>
  <c r="FK20" i="20"/>
  <c r="FC20" i="20"/>
  <c r="FK19" i="20"/>
  <c r="FC19" i="20"/>
  <c r="FK18" i="20"/>
  <c r="FC18" i="20"/>
  <c r="FK17" i="20"/>
  <c r="FC17" i="20"/>
  <c r="FK16" i="20"/>
  <c r="FC16" i="20"/>
  <c r="FK15" i="20"/>
  <c r="FC15" i="20"/>
  <c r="FK14" i="20"/>
  <c r="FB14" i="20"/>
  <c r="FC14" i="20" s="1"/>
  <c r="FK13" i="20"/>
  <c r="FC13" i="20"/>
  <c r="FJ12" i="20"/>
  <c r="FK12" i="20" s="1"/>
  <c r="FB12" i="20"/>
  <c r="FC12" i="20" s="1"/>
  <c r="FJ11" i="20"/>
  <c r="FK11" i="20" s="1"/>
  <c r="FB11" i="20"/>
  <c r="FC11" i="20" s="1"/>
  <c r="FK10" i="20"/>
  <c r="FC10" i="20"/>
  <c r="FK9" i="20"/>
  <c r="FC9" i="20"/>
  <c r="FK8" i="20"/>
  <c r="FC8" i="20"/>
  <c r="FK7" i="20"/>
  <c r="FC7" i="20"/>
  <c r="FK6" i="20"/>
  <c r="FC6" i="20"/>
  <c r="FK5" i="20"/>
  <c r="FC5" i="20"/>
  <c r="FK4" i="20"/>
  <c r="FC4" i="20"/>
  <c r="FK3" i="20"/>
  <c r="FC3" i="20"/>
  <c r="QA73" i="13"/>
  <c r="PS73" i="13"/>
  <c r="QA72" i="13"/>
  <c r="PS72" i="13"/>
  <c r="QA71" i="13"/>
  <c r="PS71" i="13"/>
  <c r="QA70" i="13"/>
  <c r="PS70" i="13"/>
  <c r="QA69" i="13"/>
  <c r="PS69" i="13"/>
  <c r="QA68" i="13"/>
  <c r="PS68" i="13"/>
  <c r="QA67" i="13"/>
  <c r="PS67" i="13"/>
  <c r="QA66" i="13"/>
  <c r="PS66" i="13"/>
  <c r="QA65" i="13"/>
  <c r="PS65" i="13"/>
  <c r="QA64" i="13"/>
  <c r="PS64" i="13"/>
  <c r="QA63" i="13"/>
  <c r="PS63" i="13"/>
  <c r="QA62" i="13"/>
  <c r="PS62" i="13"/>
  <c r="QA61" i="13"/>
  <c r="PS61" i="13"/>
  <c r="QA60" i="13"/>
  <c r="PS60" i="13"/>
  <c r="QA59" i="13"/>
  <c r="PS59" i="13"/>
  <c r="QA58" i="13"/>
  <c r="PS58" i="13"/>
  <c r="QA57" i="13"/>
  <c r="PS57" i="13"/>
  <c r="QA56" i="13"/>
  <c r="PS56" i="13"/>
  <c r="PZ55" i="13"/>
  <c r="PR55" i="13"/>
  <c r="PS55" i="13" s="1"/>
  <c r="QA54" i="13"/>
  <c r="PS54" i="13"/>
  <c r="QA53" i="13"/>
  <c r="PS53" i="13"/>
  <c r="QA52" i="13"/>
  <c r="PS52" i="13"/>
  <c r="QA51" i="13"/>
  <c r="PS51" i="13"/>
  <c r="QA50" i="13"/>
  <c r="PS50" i="13"/>
  <c r="QA49" i="13"/>
  <c r="PS49" i="13"/>
  <c r="QA48" i="13"/>
  <c r="PS48" i="13"/>
  <c r="QA47" i="13"/>
  <c r="PS47" i="13"/>
  <c r="QA46" i="13"/>
  <c r="PS46" i="13"/>
  <c r="QA45" i="13"/>
  <c r="PS45" i="13"/>
  <c r="QA44" i="13"/>
  <c r="PS44" i="13"/>
  <c r="QA43" i="13"/>
  <c r="PS43" i="13"/>
  <c r="QA42" i="13"/>
  <c r="PS42" i="13"/>
  <c r="QA41" i="13"/>
  <c r="PS41" i="13"/>
  <c r="QA40" i="13"/>
  <c r="PS40" i="13"/>
  <c r="QA39" i="13"/>
  <c r="PS39" i="13"/>
  <c r="QA38" i="13"/>
  <c r="PS38" i="13"/>
  <c r="QA37" i="13"/>
  <c r="PS37" i="13"/>
  <c r="QA36" i="13"/>
  <c r="PS36" i="13"/>
  <c r="QA35" i="13"/>
  <c r="PS35" i="13"/>
  <c r="QA34" i="13"/>
  <c r="PS34" i="13"/>
  <c r="QA33" i="13"/>
  <c r="PS33" i="13"/>
  <c r="QA32" i="13"/>
  <c r="PS32" i="13"/>
  <c r="QA31" i="13"/>
  <c r="PS31" i="13"/>
  <c r="QA30" i="13"/>
  <c r="PS30" i="13"/>
  <c r="QA29" i="13"/>
  <c r="PS29" i="13"/>
  <c r="QA28" i="13"/>
  <c r="PS28" i="13"/>
  <c r="QA27" i="13"/>
  <c r="PS27" i="13"/>
  <c r="QA26" i="13"/>
  <c r="PS26" i="13"/>
  <c r="QA25" i="13"/>
  <c r="PS25" i="13"/>
  <c r="QA24" i="13"/>
  <c r="PS24" i="13"/>
  <c r="QA23" i="13"/>
  <c r="PS23" i="13"/>
  <c r="PZ22" i="13"/>
  <c r="PR22" i="13"/>
  <c r="PS22" i="13" s="1"/>
  <c r="PZ21" i="13"/>
  <c r="PR21" i="13"/>
  <c r="PS21" i="13" s="1"/>
  <c r="QA20" i="13"/>
  <c r="PS20" i="13"/>
  <c r="QA19" i="13"/>
  <c r="PS19" i="13"/>
  <c r="QA18" i="13"/>
  <c r="PS18" i="13"/>
  <c r="QA17" i="13"/>
  <c r="PS17" i="13"/>
  <c r="QA16" i="13"/>
  <c r="PS16" i="13"/>
  <c r="QA15" i="13"/>
  <c r="PS15" i="13"/>
  <c r="PZ14" i="13"/>
  <c r="PS14" i="13"/>
  <c r="QA13" i="13"/>
  <c r="PS13" i="13"/>
  <c r="QA12" i="13"/>
  <c r="PS12" i="13"/>
  <c r="QA11" i="13"/>
  <c r="PS11" i="13"/>
  <c r="QA10" i="13"/>
  <c r="PS10" i="13"/>
  <c r="QA9" i="13"/>
  <c r="PS9" i="13"/>
  <c r="QA8" i="13"/>
  <c r="PS8" i="13"/>
  <c r="QA7" i="13"/>
  <c r="PS7" i="13"/>
  <c r="QA6" i="13"/>
  <c r="PS6" i="13"/>
  <c r="QA5" i="13"/>
  <c r="PS5" i="13"/>
  <c r="QA4" i="13"/>
  <c r="PS4" i="13"/>
  <c r="QA3" i="13"/>
  <c r="PS3" i="13"/>
  <c r="LN88" i="19"/>
  <c r="LK74" i="19"/>
  <c r="LJ74" i="19"/>
  <c r="LI74" i="19"/>
  <c r="LN73" i="19"/>
  <c r="LN72" i="19"/>
  <c r="LN71" i="19"/>
  <c r="LN70" i="19"/>
  <c r="LN69" i="19"/>
  <c r="LN68" i="19"/>
  <c r="LN67" i="19"/>
  <c r="LN66" i="19"/>
  <c r="LN65" i="19"/>
  <c r="LN64" i="19"/>
  <c r="LN63" i="19"/>
  <c r="LN62" i="19"/>
  <c r="LN61" i="19"/>
  <c r="LN60" i="19"/>
  <c r="LN59" i="19"/>
  <c r="LN58" i="19"/>
  <c r="LN57" i="19"/>
  <c r="LN56" i="19"/>
  <c r="LN55" i="19"/>
  <c r="LN54" i="19"/>
  <c r="LN53" i="19"/>
  <c r="LN52" i="19"/>
  <c r="LN51" i="19"/>
  <c r="LN50" i="19"/>
  <c r="LN49" i="19"/>
  <c r="LN48" i="19"/>
  <c r="LN47" i="19"/>
  <c r="LN46" i="19"/>
  <c r="LN45" i="19"/>
  <c r="LN44" i="19"/>
  <c r="LN43" i="19"/>
  <c r="LN42" i="19"/>
  <c r="LN41" i="19"/>
  <c r="LN40" i="19"/>
  <c r="LN39" i="19"/>
  <c r="LN38" i="19"/>
  <c r="LN37" i="19"/>
  <c r="LN36" i="19"/>
  <c r="LN35" i="19"/>
  <c r="LN34" i="19"/>
  <c r="LN33" i="19"/>
  <c r="LN32" i="19"/>
  <c r="LN31" i="19"/>
  <c r="LN30" i="19"/>
  <c r="LN29" i="19"/>
  <c r="LN28" i="19"/>
  <c r="LN27" i="19"/>
  <c r="LN26" i="19"/>
  <c r="LN25" i="19"/>
  <c r="LN24" i="19"/>
  <c r="LN23" i="19"/>
  <c r="LM22" i="19"/>
  <c r="LN22" i="19" s="1"/>
  <c r="LN21" i="19"/>
  <c r="LN20" i="19"/>
  <c r="LN19" i="19"/>
  <c r="LN18" i="19"/>
  <c r="LN17" i="19"/>
  <c r="LN16" i="19"/>
  <c r="LM15" i="19"/>
  <c r="LM14" i="19"/>
  <c r="LN14" i="19" s="1"/>
  <c r="LN13" i="19"/>
  <c r="LM12" i="19"/>
  <c r="LN12" i="19" s="1"/>
  <c r="LM11" i="19"/>
  <c r="LN11" i="19" s="1"/>
  <c r="LN10" i="19"/>
  <c r="LM9" i="19"/>
  <c r="LN9" i="19" s="1"/>
  <c r="LN8" i="19"/>
  <c r="LN7" i="19"/>
  <c r="LN6" i="19"/>
  <c r="LN5" i="19"/>
  <c r="LM4" i="19"/>
  <c r="LN4" i="19" s="1"/>
  <c r="LN3" i="19"/>
  <c r="CX14" i="23" l="1"/>
  <c r="CP22" i="23"/>
  <c r="CX12" i="23"/>
  <c r="DF12" i="23"/>
  <c r="CX4" i="23"/>
  <c r="CX9" i="23"/>
  <c r="DF9" i="23"/>
  <c r="CX11" i="23"/>
  <c r="DF11" i="23"/>
  <c r="QA21" i="13"/>
  <c r="QI21" i="13"/>
  <c r="QA14" i="13"/>
  <c r="QI14" i="13"/>
  <c r="QA22" i="13"/>
  <c r="QI22" i="13"/>
  <c r="QA55" i="13"/>
  <c r="QI55" i="13"/>
  <c r="LJ75" i="19"/>
  <c r="LM74" i="19"/>
  <c r="FS12" i="21"/>
  <c r="CP55" i="23"/>
  <c r="FK11" i="21"/>
  <c r="FK12" i="21"/>
  <c r="LU89" i="19" l="1"/>
  <c r="LU88" i="19"/>
  <c r="LU87" i="19"/>
  <c r="LU55" i="19" l="1"/>
  <c r="MD55" i="19" s="1"/>
  <c r="LU86" i="19"/>
  <c r="LF4" i="19"/>
  <c r="LF5" i="19"/>
  <c r="LF6" i="19"/>
  <c r="LF7" i="19"/>
  <c r="LF8" i="19"/>
  <c r="LF9" i="19"/>
  <c r="LF10" i="19"/>
  <c r="LF11" i="19"/>
  <c r="LF12" i="19"/>
  <c r="LF13" i="19"/>
  <c r="LF14" i="19"/>
  <c r="LF16" i="19"/>
  <c r="LF17" i="19"/>
  <c r="LF18" i="19"/>
  <c r="LF19" i="19"/>
  <c r="LF20" i="19"/>
  <c r="LF21" i="19"/>
  <c r="LF22" i="19"/>
  <c r="LF23" i="19"/>
  <c r="LF24" i="19"/>
  <c r="LF25" i="19"/>
  <c r="LF26" i="19"/>
  <c r="LF27" i="19"/>
  <c r="LF28" i="19"/>
  <c r="LF29" i="19"/>
  <c r="LF30" i="19"/>
  <c r="LF31" i="19"/>
  <c r="LF32" i="19"/>
  <c r="LF33" i="19"/>
  <c r="LF34" i="19"/>
  <c r="LF35" i="19"/>
  <c r="LF36" i="19"/>
  <c r="LF37" i="19"/>
  <c r="LF38" i="19"/>
  <c r="LF39" i="19"/>
  <c r="LF40" i="19"/>
  <c r="LF41" i="19"/>
  <c r="LF42" i="19"/>
  <c r="LF43" i="19"/>
  <c r="LF44" i="19"/>
  <c r="LF45" i="19"/>
  <c r="LF46" i="19"/>
  <c r="LF47" i="19"/>
  <c r="LF48" i="19"/>
  <c r="LF49" i="19"/>
  <c r="LF50" i="19"/>
  <c r="LF51" i="19"/>
  <c r="LF52" i="19"/>
  <c r="LF53" i="19"/>
  <c r="LF54" i="19"/>
  <c r="LF55" i="19"/>
  <c r="LF56" i="19"/>
  <c r="LF57" i="19"/>
  <c r="LF58" i="19"/>
  <c r="LF59" i="19"/>
  <c r="LF60" i="19"/>
  <c r="LF61" i="19"/>
  <c r="LF62" i="19"/>
  <c r="LF63" i="19"/>
  <c r="LF64" i="19"/>
  <c r="LF65" i="19"/>
  <c r="LF66" i="19"/>
  <c r="LF67" i="19"/>
  <c r="LF68" i="19"/>
  <c r="LF69" i="19"/>
  <c r="LF70" i="19"/>
  <c r="LF71" i="19"/>
  <c r="LF72" i="19"/>
  <c r="LF73" i="19"/>
  <c r="LF3" i="19"/>
  <c r="LE15" i="19"/>
  <c r="LB74" i="19"/>
  <c r="LE74" i="19" s="1"/>
  <c r="LF15" i="19" l="1"/>
  <c r="LN15" i="19"/>
  <c r="LU4" i="19"/>
  <c r="MD4" i="19" s="1"/>
  <c r="LU5" i="19" l="1"/>
  <c r="MD5" i="19" s="1"/>
  <c r="LU6" i="19"/>
  <c r="MD6" i="19" s="1"/>
  <c r="LU7" i="19"/>
  <c r="MD7" i="19" s="1"/>
  <c r="LU8" i="19"/>
  <c r="MD8" i="19" s="1"/>
  <c r="LU10" i="19"/>
  <c r="MD10" i="19" s="1"/>
  <c r="LU13" i="19"/>
  <c r="MD13" i="19" s="1"/>
  <c r="LU15" i="19"/>
  <c r="MD15" i="19" s="1"/>
  <c r="LU16" i="19"/>
  <c r="MD16" i="19" s="1"/>
  <c r="LU18" i="19"/>
  <c r="MD18" i="19" s="1"/>
  <c r="LU19" i="19"/>
  <c r="MD19" i="19" s="1"/>
  <c r="LU20" i="19"/>
  <c r="MD20" i="19" s="1"/>
  <c r="LU21" i="19"/>
  <c r="MD21" i="19" s="1"/>
  <c r="LU23" i="19"/>
  <c r="MD23" i="19" s="1"/>
  <c r="LU24" i="19"/>
  <c r="MD24" i="19" s="1"/>
  <c r="LU25" i="19"/>
  <c r="MD25" i="19" s="1"/>
  <c r="LU26" i="19"/>
  <c r="MD26" i="19" s="1"/>
  <c r="LU27" i="19"/>
  <c r="MD27" i="19" s="1"/>
  <c r="LU28" i="19"/>
  <c r="MD28" i="19" s="1"/>
  <c r="LU29" i="19"/>
  <c r="MD29" i="19" s="1"/>
  <c r="LU30" i="19"/>
  <c r="MD30" i="19" s="1"/>
  <c r="LV31" i="19"/>
  <c r="LU32" i="19"/>
  <c r="MD32" i="19" s="1"/>
  <c r="LU33" i="19"/>
  <c r="MD33" i="19" s="1"/>
  <c r="LU34" i="19"/>
  <c r="MD34" i="19" s="1"/>
  <c r="LU35" i="19"/>
  <c r="MD35" i="19" s="1"/>
  <c r="LU36" i="19"/>
  <c r="MD36" i="19" s="1"/>
  <c r="LU37" i="19"/>
  <c r="MD37" i="19" s="1"/>
  <c r="LU38" i="19"/>
  <c r="MD38" i="19" s="1"/>
  <c r="LU39" i="19"/>
  <c r="MD39" i="19" s="1"/>
  <c r="LU40" i="19"/>
  <c r="MD40" i="19" s="1"/>
  <c r="LU41" i="19"/>
  <c r="MD41" i="19" s="1"/>
  <c r="LU44" i="19"/>
  <c r="MD44" i="19" s="1"/>
  <c r="LU45" i="19"/>
  <c r="MD45" i="19" s="1"/>
  <c r="LU46" i="19"/>
  <c r="MD46" i="19" s="1"/>
  <c r="LU47" i="19"/>
  <c r="MD47" i="19" s="1"/>
  <c r="LU48" i="19"/>
  <c r="MD48" i="19" s="1"/>
  <c r="LU49" i="19"/>
  <c r="MD49" i="19" s="1"/>
  <c r="LU50" i="19"/>
  <c r="MD50" i="19" s="1"/>
  <c r="LU51" i="19"/>
  <c r="MD51" i="19" s="1"/>
  <c r="LU52" i="19"/>
  <c r="MD52" i="19" s="1"/>
  <c r="LU53" i="19"/>
  <c r="MD53" i="19" s="1"/>
  <c r="LU54" i="19"/>
  <c r="MD54" i="19" s="1"/>
  <c r="LU56" i="19"/>
  <c r="MD56" i="19" s="1"/>
  <c r="LU57" i="19"/>
  <c r="MD57" i="19" s="1"/>
  <c r="LU58" i="19"/>
  <c r="MD58" i="19" s="1"/>
  <c r="LU59" i="19"/>
  <c r="MD59" i="19" s="1"/>
  <c r="LU60" i="19"/>
  <c r="MD60" i="19" s="1"/>
  <c r="LU61" i="19"/>
  <c r="MD61" i="19" s="1"/>
  <c r="LU62" i="19"/>
  <c r="MD62" i="19" s="1"/>
  <c r="LU63" i="19"/>
  <c r="MD63" i="19" s="1"/>
  <c r="LU64" i="19"/>
  <c r="MD64" i="19" s="1"/>
  <c r="LU65" i="19"/>
  <c r="MD65" i="19" s="1"/>
  <c r="LU66" i="19"/>
  <c r="MD66" i="19" s="1"/>
  <c r="LU67" i="19"/>
  <c r="MD67" i="19" s="1"/>
  <c r="LU68" i="19"/>
  <c r="MD68" i="19" s="1"/>
  <c r="LU69" i="19"/>
  <c r="MD69" i="19" s="1"/>
  <c r="LU70" i="19"/>
  <c r="MD70" i="19" s="1"/>
  <c r="LU71" i="19"/>
  <c r="MD71" i="19" s="1"/>
  <c r="LU72" i="19"/>
  <c r="MD72" i="19" s="1"/>
  <c r="LU73" i="19"/>
  <c r="MD73" i="19" s="1"/>
  <c r="LU3" i="19"/>
  <c r="MD3" i="19" s="1"/>
  <c r="LQ74" i="19"/>
  <c r="LR74" i="19"/>
  <c r="LV17" i="19"/>
  <c r="LV42" i="19"/>
  <c r="LU74" i="19" l="1"/>
  <c r="MD74" i="19" s="1"/>
  <c r="S84" i="24"/>
  <c r="H74" i="24"/>
  <c r="I74" i="24"/>
  <c r="O74" i="24"/>
  <c r="P74" i="24"/>
  <c r="S85" i="24"/>
  <c r="S86" i="24"/>
  <c r="S87" i="24"/>
  <c r="S4" i="24"/>
  <c r="S5" i="24"/>
  <c r="S6" i="24"/>
  <c r="AB6" i="24" s="1"/>
  <c r="S7" i="24"/>
  <c r="AB7" i="24" s="1"/>
  <c r="S8" i="24"/>
  <c r="S9" i="24"/>
  <c r="S10" i="24"/>
  <c r="AB10" i="24" s="1"/>
  <c r="S11" i="24"/>
  <c r="AB11" i="24" s="1"/>
  <c r="S12" i="24"/>
  <c r="S13" i="24"/>
  <c r="S14" i="24"/>
  <c r="AB14" i="24" s="1"/>
  <c r="S15" i="24"/>
  <c r="AB15" i="24" s="1"/>
  <c r="S16" i="24"/>
  <c r="S17" i="24"/>
  <c r="S18" i="24"/>
  <c r="AB18" i="24" s="1"/>
  <c r="S19" i="24"/>
  <c r="AB19" i="24" s="1"/>
  <c r="S20" i="24"/>
  <c r="S21" i="24"/>
  <c r="S22" i="24"/>
  <c r="AB22" i="24" s="1"/>
  <c r="S23" i="24"/>
  <c r="AB23" i="24" s="1"/>
  <c r="S24" i="24"/>
  <c r="S25" i="24"/>
  <c r="S26" i="24"/>
  <c r="AB26" i="24" s="1"/>
  <c r="S27" i="24"/>
  <c r="AB27" i="24" s="1"/>
  <c r="S28" i="24"/>
  <c r="S29" i="24"/>
  <c r="S30" i="24"/>
  <c r="AB30" i="24" s="1"/>
  <c r="S32" i="24"/>
  <c r="S33" i="24"/>
  <c r="S34" i="24"/>
  <c r="AB34" i="24" s="1"/>
  <c r="S35" i="24"/>
  <c r="AB35" i="24" s="1"/>
  <c r="S36" i="24"/>
  <c r="S37" i="24"/>
  <c r="S38" i="24"/>
  <c r="AB38" i="24" s="1"/>
  <c r="S39" i="24"/>
  <c r="AB39" i="24" s="1"/>
  <c r="S40" i="24"/>
  <c r="S41" i="24"/>
  <c r="S42" i="24"/>
  <c r="AB42" i="24" s="1"/>
  <c r="S43" i="24"/>
  <c r="AB43" i="24" s="1"/>
  <c r="S44" i="24"/>
  <c r="S45" i="24"/>
  <c r="S46" i="24"/>
  <c r="AB46" i="24" s="1"/>
  <c r="S47" i="24"/>
  <c r="AB47" i="24" s="1"/>
  <c r="S48" i="24"/>
  <c r="S49" i="24"/>
  <c r="S50" i="24"/>
  <c r="AB50" i="24" s="1"/>
  <c r="S51" i="24"/>
  <c r="AB51" i="24" s="1"/>
  <c r="S52" i="24"/>
  <c r="S53" i="24"/>
  <c r="S54" i="24"/>
  <c r="AB54" i="24" s="1"/>
  <c r="S55" i="24"/>
  <c r="AB55" i="24" s="1"/>
  <c r="S56" i="24"/>
  <c r="S57" i="24"/>
  <c r="S58" i="24"/>
  <c r="AB58" i="24" s="1"/>
  <c r="S59" i="24"/>
  <c r="AB59" i="24" s="1"/>
  <c r="S60" i="24"/>
  <c r="S61" i="24"/>
  <c r="S62" i="24"/>
  <c r="AB62" i="24" s="1"/>
  <c r="S63" i="24"/>
  <c r="AB63" i="24" s="1"/>
  <c r="S64" i="24"/>
  <c r="S65" i="24"/>
  <c r="S66" i="24"/>
  <c r="AB66" i="24" s="1"/>
  <c r="S67" i="24"/>
  <c r="AB67" i="24" s="1"/>
  <c r="S68" i="24"/>
  <c r="S69" i="24"/>
  <c r="S70" i="24"/>
  <c r="AB70" i="24" s="1"/>
  <c r="S71" i="24"/>
  <c r="T71" i="24" s="1"/>
  <c r="AB71" i="24" s="1"/>
  <c r="S72" i="24"/>
  <c r="S73" i="24"/>
  <c r="T7" i="24"/>
  <c r="T15" i="24"/>
  <c r="T19" i="24"/>
  <c r="T23" i="24"/>
  <c r="T27" i="24"/>
  <c r="T31" i="24"/>
  <c r="T34" i="24"/>
  <c r="T38" i="24"/>
  <c r="T39" i="24"/>
  <c r="T42" i="24"/>
  <c r="T46" i="24"/>
  <c r="T50" i="24"/>
  <c r="T54" i="24"/>
  <c r="T58" i="24"/>
  <c r="T62" i="24"/>
  <c r="T66" i="24"/>
  <c r="T70" i="24"/>
  <c r="S3" i="24"/>
  <c r="AB3" i="24" s="1"/>
  <c r="T3" i="24"/>
  <c r="GE31" i="12"/>
  <c r="GE22" i="12"/>
  <c r="GN22" i="12"/>
  <c r="GW22" i="12" s="1"/>
  <c r="GO7" i="12"/>
  <c r="GO11" i="12"/>
  <c r="GO15" i="12"/>
  <c r="GO19" i="12"/>
  <c r="GO28" i="12"/>
  <c r="GO34" i="12"/>
  <c r="GO38" i="12"/>
  <c r="GO56" i="12"/>
  <c r="GO60" i="12"/>
  <c r="GO64" i="12"/>
  <c r="GO68" i="12"/>
  <c r="GO72" i="12"/>
  <c r="GO76" i="12"/>
  <c r="GO79" i="12"/>
  <c r="GO80" i="12"/>
  <c r="GO92" i="12"/>
  <c r="GO93" i="12"/>
  <c r="GO94" i="12"/>
  <c r="GO95" i="12"/>
  <c r="GO96" i="12"/>
  <c r="GO97" i="12"/>
  <c r="GO98" i="12"/>
  <c r="GO99" i="12"/>
  <c r="GO100" i="12"/>
  <c r="GO101" i="12"/>
  <c r="GO102" i="12"/>
  <c r="GO115" i="12"/>
  <c r="GO116" i="12"/>
  <c r="GO117" i="12"/>
  <c r="GO118" i="12"/>
  <c r="GO119" i="12"/>
  <c r="GO120" i="12"/>
  <c r="GO121" i="12"/>
  <c r="GO122" i="12"/>
  <c r="GO123" i="12"/>
  <c r="GO124" i="12"/>
  <c r="GO125" i="12"/>
  <c r="GO128" i="12"/>
  <c r="GO129" i="12"/>
  <c r="GN4" i="12"/>
  <c r="GW4" i="12" s="1"/>
  <c r="GN5" i="12"/>
  <c r="GW5" i="12" s="1"/>
  <c r="GN6" i="12"/>
  <c r="GW6" i="12" s="1"/>
  <c r="GN7" i="12"/>
  <c r="GW7" i="12" s="1"/>
  <c r="GN8" i="12"/>
  <c r="GW8" i="12" s="1"/>
  <c r="GN9" i="12"/>
  <c r="GW9" i="12" s="1"/>
  <c r="GN10" i="12"/>
  <c r="GW10" i="12" s="1"/>
  <c r="GN11" i="12"/>
  <c r="GW11" i="12" s="1"/>
  <c r="GN12" i="12"/>
  <c r="GW12" i="12" s="1"/>
  <c r="GN13" i="12"/>
  <c r="GW13" i="12" s="1"/>
  <c r="GN14" i="12"/>
  <c r="GW14" i="12" s="1"/>
  <c r="GN15" i="12"/>
  <c r="GW15" i="12" s="1"/>
  <c r="GN16" i="12"/>
  <c r="GW16" i="12" s="1"/>
  <c r="GN17" i="12"/>
  <c r="GW17" i="12" s="1"/>
  <c r="GN18" i="12"/>
  <c r="GW18" i="12" s="1"/>
  <c r="GN20" i="12"/>
  <c r="GW20" i="12" s="1"/>
  <c r="GN21" i="12"/>
  <c r="GW21" i="12" s="1"/>
  <c r="GN23" i="12"/>
  <c r="GW23" i="12" s="1"/>
  <c r="GN24" i="12"/>
  <c r="GN25" i="12"/>
  <c r="GW25" i="12" s="1"/>
  <c r="GN26" i="12"/>
  <c r="GW26" i="12" s="1"/>
  <c r="GN27" i="12"/>
  <c r="GW27" i="12" s="1"/>
  <c r="GN28" i="12"/>
  <c r="GW28" i="12" s="1"/>
  <c r="GN29" i="12"/>
  <c r="GW29" i="12" s="1"/>
  <c r="GN30" i="12"/>
  <c r="GW30" i="12" s="1"/>
  <c r="GN31" i="12"/>
  <c r="GW31" i="12" s="1"/>
  <c r="GN32" i="12"/>
  <c r="GN33" i="12"/>
  <c r="GW33" i="12" s="1"/>
  <c r="GN34" i="12"/>
  <c r="GW34" i="12" s="1"/>
  <c r="GN35" i="12"/>
  <c r="GW35" i="12" s="1"/>
  <c r="GN36" i="12"/>
  <c r="GW36" i="12" s="1"/>
  <c r="GN37" i="12"/>
  <c r="GW37" i="12" s="1"/>
  <c r="GN38" i="12"/>
  <c r="GW38" i="12" s="1"/>
  <c r="GN39" i="12"/>
  <c r="GW39" i="12" s="1"/>
  <c r="GN40" i="12"/>
  <c r="GN41" i="12"/>
  <c r="GW41" i="12" s="1"/>
  <c r="GN42" i="12"/>
  <c r="GW42" i="12" s="1"/>
  <c r="GN43" i="12"/>
  <c r="GW43" i="12" s="1"/>
  <c r="GN44" i="12"/>
  <c r="GW44" i="12" s="1"/>
  <c r="GN45" i="12"/>
  <c r="GW45" i="12" s="1"/>
  <c r="GN46" i="12"/>
  <c r="GW46" i="12" s="1"/>
  <c r="GN47" i="12"/>
  <c r="GW47" i="12" s="1"/>
  <c r="GN48" i="12"/>
  <c r="GW48" i="12" s="1"/>
  <c r="GN49" i="12"/>
  <c r="GW49" i="12" s="1"/>
  <c r="GN50" i="12"/>
  <c r="GW50" i="12" s="1"/>
  <c r="GN51" i="12"/>
  <c r="GW51" i="12" s="1"/>
  <c r="GN52" i="12"/>
  <c r="GN53" i="12"/>
  <c r="GW53" i="12" s="1"/>
  <c r="GN54" i="12"/>
  <c r="GW54" i="12" s="1"/>
  <c r="GN55" i="12"/>
  <c r="GW55" i="12" s="1"/>
  <c r="GN56" i="12"/>
  <c r="GW56" i="12" s="1"/>
  <c r="GN57" i="12"/>
  <c r="GW57" i="12" s="1"/>
  <c r="GN58" i="12"/>
  <c r="GW58" i="12" s="1"/>
  <c r="GN59" i="12"/>
  <c r="GW59" i="12" s="1"/>
  <c r="GN60" i="12"/>
  <c r="GW60" i="12" s="1"/>
  <c r="GN61" i="12"/>
  <c r="GW61" i="12" s="1"/>
  <c r="GN62" i="12"/>
  <c r="GW62" i="12" s="1"/>
  <c r="GN63" i="12"/>
  <c r="GW63" i="12" s="1"/>
  <c r="GN64" i="12"/>
  <c r="GW64" i="12" s="1"/>
  <c r="GN65" i="12"/>
  <c r="GW65" i="12" s="1"/>
  <c r="GN66" i="12"/>
  <c r="GW66" i="12" s="1"/>
  <c r="GN67" i="12"/>
  <c r="GW67" i="12" s="1"/>
  <c r="GN68" i="12"/>
  <c r="GW68" i="12" s="1"/>
  <c r="GN69" i="12"/>
  <c r="GW69" i="12" s="1"/>
  <c r="GN70" i="12"/>
  <c r="GW70" i="12" s="1"/>
  <c r="GN71" i="12"/>
  <c r="GW71" i="12" s="1"/>
  <c r="GN72" i="12"/>
  <c r="GW72" i="12" s="1"/>
  <c r="GN73" i="12"/>
  <c r="GW73" i="12" s="1"/>
  <c r="GN74" i="12"/>
  <c r="GW74" i="12" s="1"/>
  <c r="GN75" i="12"/>
  <c r="GW75" i="12" s="1"/>
  <c r="GN76" i="12"/>
  <c r="GW76" i="12" s="1"/>
  <c r="GN3" i="12"/>
  <c r="GW3" i="12" s="1"/>
  <c r="GO3" i="12"/>
  <c r="GO47" i="12" l="1"/>
  <c r="GO75" i="12"/>
  <c r="GO71" i="12"/>
  <c r="GO67" i="12"/>
  <c r="GO63" i="12"/>
  <c r="GO59" i="12"/>
  <c r="GO55" i="12"/>
  <c r="GO50" i="12"/>
  <c r="GO46" i="12"/>
  <c r="GO42" i="12"/>
  <c r="GO37" i="12"/>
  <c r="GO33" i="12"/>
  <c r="GO27" i="12"/>
  <c r="GO22" i="12"/>
  <c r="GO18" i="12"/>
  <c r="GO14" i="12"/>
  <c r="GO10" i="12"/>
  <c r="GO6" i="12"/>
  <c r="GO43" i="12"/>
  <c r="GO74" i="12"/>
  <c r="GO70" i="12"/>
  <c r="GO66" i="12"/>
  <c r="GO62" i="12"/>
  <c r="GO58" i="12"/>
  <c r="GO54" i="12"/>
  <c r="GO49" i="12"/>
  <c r="GO45" i="12"/>
  <c r="GO41" i="12"/>
  <c r="GO36" i="12"/>
  <c r="GO30" i="12"/>
  <c r="GO26" i="12"/>
  <c r="GO21" i="12"/>
  <c r="GO17" i="12"/>
  <c r="GO13" i="12"/>
  <c r="GO9" i="12"/>
  <c r="GO5" i="12"/>
  <c r="GO51" i="12"/>
  <c r="GO23" i="12"/>
  <c r="GW52" i="12"/>
  <c r="GO40" i="12"/>
  <c r="GW40" i="12"/>
  <c r="GW32" i="12"/>
  <c r="GW24" i="12"/>
  <c r="GO73" i="12"/>
  <c r="GO69" i="12"/>
  <c r="GO65" i="12"/>
  <c r="GO61" i="12"/>
  <c r="GO57" i="12"/>
  <c r="GO53" i="12"/>
  <c r="GO48" i="12"/>
  <c r="GO44" i="12"/>
  <c r="GO39" i="12"/>
  <c r="GO35" i="12"/>
  <c r="GO29" i="12"/>
  <c r="GO25" i="12"/>
  <c r="GO20" i="12"/>
  <c r="GO16" i="12"/>
  <c r="GO12" i="12"/>
  <c r="GO8" i="12"/>
  <c r="GO4" i="12"/>
  <c r="T55" i="24"/>
  <c r="T47" i="24"/>
  <c r="T63" i="24"/>
  <c r="T35" i="24"/>
  <c r="T51" i="24"/>
  <c r="T30" i="24"/>
  <c r="T6" i="24"/>
  <c r="T29" i="24"/>
  <c r="AB29" i="24"/>
  <c r="T25" i="24"/>
  <c r="AB25" i="24"/>
  <c r="AB21" i="24"/>
  <c r="T17" i="24"/>
  <c r="AB17" i="24"/>
  <c r="T13" i="24"/>
  <c r="AB13" i="24"/>
  <c r="AB9" i="24"/>
  <c r="T5" i="24"/>
  <c r="AB5" i="24"/>
  <c r="T67" i="24"/>
  <c r="T59" i="24"/>
  <c r="T73" i="24"/>
  <c r="AB73" i="24" s="1"/>
  <c r="T69" i="24"/>
  <c r="AB69" i="24"/>
  <c r="T65" i="24"/>
  <c r="AB65" i="24"/>
  <c r="T61" i="24"/>
  <c r="AB61" i="24"/>
  <c r="T57" i="24"/>
  <c r="AB57" i="24"/>
  <c r="T53" i="24"/>
  <c r="AB53" i="24"/>
  <c r="T49" i="24"/>
  <c r="AB49" i="24"/>
  <c r="T45" i="24"/>
  <c r="AB45" i="24"/>
  <c r="T41" i="24"/>
  <c r="AB41" i="24"/>
  <c r="T37" i="24"/>
  <c r="AB37" i="24"/>
  <c r="T33" i="24"/>
  <c r="AB33" i="24"/>
  <c r="T28" i="24"/>
  <c r="AB28" i="24"/>
  <c r="T24" i="24"/>
  <c r="AB24" i="24"/>
  <c r="T20" i="24"/>
  <c r="AB20" i="24"/>
  <c r="T16" i="24"/>
  <c r="AB16" i="24"/>
  <c r="AB12" i="24"/>
  <c r="T8" i="24"/>
  <c r="AB8" i="24"/>
  <c r="AB4" i="24"/>
  <c r="T26" i="24"/>
  <c r="T18" i="24"/>
  <c r="T10" i="24"/>
  <c r="T72" i="24"/>
  <c r="AB72" i="24"/>
  <c r="T68" i="24"/>
  <c r="AB68" i="24"/>
  <c r="T64" i="24"/>
  <c r="AB64" i="24"/>
  <c r="T60" i="24"/>
  <c r="AB60" i="24"/>
  <c r="T56" i="24"/>
  <c r="AB56" i="24"/>
  <c r="T52" i="24"/>
  <c r="AB52" i="24"/>
  <c r="T48" i="24"/>
  <c r="AB48" i="24"/>
  <c r="T44" i="24"/>
  <c r="AB44" i="24"/>
  <c r="T40" i="24"/>
  <c r="AB40" i="24"/>
  <c r="T36" i="24"/>
  <c r="AB36" i="24"/>
  <c r="T32" i="24"/>
  <c r="AB32" i="24"/>
  <c r="GO31" i="12"/>
  <c r="BN85" i="23"/>
  <c r="BQ85" i="23" s="1"/>
  <c r="BM85" i="23"/>
  <c r="BR84" i="23"/>
  <c r="BR83" i="23"/>
  <c r="BR82" i="23"/>
  <c r="BR81" i="23"/>
  <c r="BR80" i="23"/>
  <c r="EM81" i="21"/>
  <c r="EM82" i="21"/>
  <c r="EM83" i="21"/>
  <c r="EM84" i="21"/>
  <c r="EM80" i="21"/>
  <c r="EH85" i="21"/>
  <c r="EI85" i="21"/>
  <c r="EL85" i="21" s="1"/>
  <c r="EE81" i="20"/>
  <c r="EE82" i="20"/>
  <c r="EE83" i="20"/>
  <c r="EE84" i="20"/>
  <c r="EE80" i="20"/>
  <c r="DV85" i="20"/>
  <c r="ED85" i="20"/>
  <c r="DR85" i="20"/>
  <c r="DS85" i="20"/>
  <c r="DZ85" i="20"/>
  <c r="EA85" i="20"/>
  <c r="OP85" i="13"/>
  <c r="OQ85" i="13"/>
  <c r="OT85" i="13" s="1"/>
  <c r="KK85" i="19"/>
  <c r="KL85" i="19"/>
  <c r="KO85" i="19" l="1"/>
  <c r="BQ43" i="23"/>
  <c r="BM74" i="23" l="1"/>
  <c r="BN74" i="23"/>
  <c r="BQ4" i="23"/>
  <c r="BQ5" i="23"/>
  <c r="BR5" i="23" s="1"/>
  <c r="BQ6" i="23"/>
  <c r="BQ7" i="23"/>
  <c r="BQ8" i="23"/>
  <c r="BQ9" i="23"/>
  <c r="BR9" i="23" s="1"/>
  <c r="BQ10" i="23"/>
  <c r="BQ13" i="23"/>
  <c r="BQ15" i="23"/>
  <c r="BQ16" i="23"/>
  <c r="BR16" i="23" s="1"/>
  <c r="BQ18" i="23"/>
  <c r="BQ19" i="23"/>
  <c r="BQ20" i="23"/>
  <c r="BQ23" i="23"/>
  <c r="BR23" i="23" s="1"/>
  <c r="BQ24" i="23"/>
  <c r="BQ25" i="23"/>
  <c r="BQ26" i="23"/>
  <c r="BQ27" i="23"/>
  <c r="BR27" i="23" s="1"/>
  <c r="BQ28" i="23"/>
  <c r="BQ29" i="23"/>
  <c r="BQ30" i="23"/>
  <c r="BQ32" i="23"/>
  <c r="BR32" i="23" s="1"/>
  <c r="BQ33" i="23"/>
  <c r="BQ34" i="23"/>
  <c r="BQ35" i="23"/>
  <c r="BQ36" i="23"/>
  <c r="BR36" i="23" s="1"/>
  <c r="BQ37" i="23"/>
  <c r="BQ38" i="23"/>
  <c r="BQ39" i="23"/>
  <c r="BQ40" i="23"/>
  <c r="BR40" i="23" s="1"/>
  <c r="BQ41" i="23"/>
  <c r="BQ44" i="23"/>
  <c r="BQ45" i="23"/>
  <c r="BQ46" i="23"/>
  <c r="BR46" i="23" s="1"/>
  <c r="BQ47" i="23"/>
  <c r="BQ48" i="23"/>
  <c r="BQ49" i="23"/>
  <c r="BQ50" i="23"/>
  <c r="BR50" i="23" s="1"/>
  <c r="BQ51" i="23"/>
  <c r="BQ52" i="23"/>
  <c r="BQ53" i="23"/>
  <c r="BQ54" i="23"/>
  <c r="BR54" i="23" s="1"/>
  <c r="BQ56" i="23"/>
  <c r="BQ57" i="23"/>
  <c r="BQ58" i="23"/>
  <c r="BQ59" i="23"/>
  <c r="BR59" i="23" s="1"/>
  <c r="BQ60" i="23"/>
  <c r="BQ61" i="23"/>
  <c r="BQ62" i="23"/>
  <c r="BQ63" i="23"/>
  <c r="BR63" i="23" s="1"/>
  <c r="BQ64" i="23"/>
  <c r="BQ65" i="23"/>
  <c r="BQ66" i="23"/>
  <c r="BQ67" i="23"/>
  <c r="BR67" i="23" s="1"/>
  <c r="BQ68" i="23"/>
  <c r="BQ69" i="23"/>
  <c r="BQ70" i="23"/>
  <c r="BQ71" i="23"/>
  <c r="BR71" i="23" s="1"/>
  <c r="BQ72" i="23"/>
  <c r="BQ73" i="23"/>
  <c r="BQ3" i="23"/>
  <c r="BR4" i="23"/>
  <c r="BR6" i="23"/>
  <c r="BR7" i="23"/>
  <c r="BR8" i="23"/>
  <c r="BR10" i="23"/>
  <c r="BR11" i="23"/>
  <c r="BR12" i="23"/>
  <c r="BR13" i="23"/>
  <c r="BR14" i="23"/>
  <c r="BR15" i="23"/>
  <c r="BR17" i="23"/>
  <c r="BR18" i="23"/>
  <c r="BR19" i="23"/>
  <c r="BR20" i="23"/>
  <c r="BR21" i="23"/>
  <c r="BR22" i="23"/>
  <c r="BR24" i="23"/>
  <c r="BR25" i="23"/>
  <c r="BR26" i="23"/>
  <c r="BR28" i="23"/>
  <c r="BR29" i="23"/>
  <c r="BR30" i="23"/>
  <c r="BR31" i="23"/>
  <c r="BR33" i="23"/>
  <c r="BR34" i="23"/>
  <c r="BR35" i="23"/>
  <c r="BR37" i="23"/>
  <c r="BR38" i="23"/>
  <c r="BR39" i="23"/>
  <c r="BR41" i="23"/>
  <c r="BR42" i="23"/>
  <c r="BR43" i="23"/>
  <c r="BR44" i="23"/>
  <c r="BR45" i="23"/>
  <c r="BR47" i="23"/>
  <c r="BR48" i="23"/>
  <c r="BR49" i="23"/>
  <c r="BR51" i="23"/>
  <c r="BR52" i="23"/>
  <c r="BR53" i="23"/>
  <c r="BR55" i="23"/>
  <c r="BR56" i="23"/>
  <c r="BR57" i="23"/>
  <c r="BR58" i="23"/>
  <c r="BR60" i="23"/>
  <c r="BR61" i="23"/>
  <c r="BR62" i="23"/>
  <c r="BR64" i="23"/>
  <c r="BR65" i="23"/>
  <c r="BR66" i="23"/>
  <c r="BR68" i="23"/>
  <c r="BR69" i="23"/>
  <c r="BR70" i="23"/>
  <c r="BR72" i="23"/>
  <c r="BR73" i="23"/>
  <c r="BR3" i="23"/>
  <c r="ED43" i="21"/>
  <c r="EL14" i="21"/>
  <c r="EL12" i="21"/>
  <c r="EL11" i="21"/>
  <c r="EH74" i="21"/>
  <c r="EI74" i="21"/>
  <c r="EL5" i="21"/>
  <c r="EL6" i="21"/>
  <c r="EL7" i="21"/>
  <c r="EL8" i="21"/>
  <c r="EM8" i="21" s="1"/>
  <c r="EL10" i="21"/>
  <c r="EL13" i="21"/>
  <c r="EL15" i="21"/>
  <c r="EL16" i="21"/>
  <c r="EL18" i="21"/>
  <c r="EL19" i="21"/>
  <c r="EL20" i="21"/>
  <c r="EL23" i="21"/>
  <c r="EM23" i="21" s="1"/>
  <c r="EL24" i="21"/>
  <c r="EL25" i="21"/>
  <c r="EL26" i="21"/>
  <c r="EM26" i="21" s="1"/>
  <c r="EL27" i="21"/>
  <c r="EM27" i="21" s="1"/>
  <c r="EL28" i="21"/>
  <c r="EL29" i="21"/>
  <c r="EL30" i="21"/>
  <c r="EM30" i="21" s="1"/>
  <c r="EL32" i="21"/>
  <c r="EL33" i="21"/>
  <c r="EL34" i="21"/>
  <c r="EL35" i="21"/>
  <c r="EL36" i="21"/>
  <c r="EL37" i="21"/>
  <c r="EL38" i="21"/>
  <c r="EL39" i="21"/>
  <c r="EL40" i="21"/>
  <c r="EL41" i="21"/>
  <c r="EL43" i="21"/>
  <c r="EL44" i="21"/>
  <c r="EL45" i="21"/>
  <c r="EL46" i="21"/>
  <c r="EL47" i="21"/>
  <c r="EL48" i="21"/>
  <c r="EL49" i="21"/>
  <c r="EL50" i="21"/>
  <c r="EL51" i="21"/>
  <c r="EL52" i="21"/>
  <c r="EL53" i="21"/>
  <c r="EL54" i="21"/>
  <c r="EL56" i="21"/>
  <c r="EL57" i="21"/>
  <c r="EL58" i="21"/>
  <c r="EM58" i="21" s="1"/>
  <c r="EL59" i="21"/>
  <c r="EL60" i="21"/>
  <c r="EL61" i="21"/>
  <c r="EL62" i="21"/>
  <c r="EM62" i="21" s="1"/>
  <c r="EL63" i="21"/>
  <c r="EL64" i="21"/>
  <c r="EL65" i="21"/>
  <c r="EL66" i="21"/>
  <c r="EM66" i="21" s="1"/>
  <c r="EL67" i="21"/>
  <c r="EL68" i="21"/>
  <c r="EL69" i="21"/>
  <c r="EL70" i="21"/>
  <c r="EM70" i="21" s="1"/>
  <c r="EL71" i="21"/>
  <c r="EL72" i="21"/>
  <c r="EL73" i="21"/>
  <c r="EL3" i="21"/>
  <c r="EM3" i="21" s="1"/>
  <c r="EM4" i="21"/>
  <c r="EM5" i="21"/>
  <c r="EM6" i="21"/>
  <c r="EM7" i="21"/>
  <c r="EM9" i="21"/>
  <c r="EM10" i="21"/>
  <c r="EM13" i="21"/>
  <c r="EM15" i="21"/>
  <c r="EM16" i="21"/>
  <c r="EM17" i="21"/>
  <c r="EM18" i="21"/>
  <c r="EM19" i="21"/>
  <c r="EM20" i="21"/>
  <c r="EM21" i="21"/>
  <c r="EM22" i="21"/>
  <c r="EM24" i="21"/>
  <c r="EM25" i="21"/>
  <c r="EM28" i="21"/>
  <c r="EM29" i="21"/>
  <c r="EM31" i="21"/>
  <c r="EM32" i="21"/>
  <c r="EM33" i="21"/>
  <c r="EM34" i="21"/>
  <c r="EM35" i="21"/>
  <c r="EM36" i="21"/>
  <c r="EM37" i="21"/>
  <c r="EM38" i="21"/>
  <c r="EM39" i="21"/>
  <c r="EM40" i="21"/>
  <c r="EM41" i="21"/>
  <c r="EM42" i="21"/>
  <c r="EM44" i="21"/>
  <c r="EM45" i="21"/>
  <c r="EM46" i="21"/>
  <c r="EM47" i="21"/>
  <c r="EM48" i="21"/>
  <c r="EM49" i="21"/>
  <c r="EM50" i="21"/>
  <c r="EM51" i="21"/>
  <c r="EM52" i="21"/>
  <c r="EM53" i="21"/>
  <c r="EM54" i="21"/>
  <c r="EM55" i="21"/>
  <c r="EM56" i="21"/>
  <c r="EM57" i="21"/>
  <c r="EM59" i="21"/>
  <c r="EM60" i="21"/>
  <c r="EM61" i="21"/>
  <c r="EM63" i="21"/>
  <c r="EM64" i="21"/>
  <c r="EM65" i="21"/>
  <c r="EM67" i="21"/>
  <c r="EM68" i="21"/>
  <c r="EM69" i="21"/>
  <c r="EM71" i="21"/>
  <c r="EM72" i="21"/>
  <c r="EM73" i="21"/>
  <c r="ED22" i="20"/>
  <c r="ED21" i="20"/>
  <c r="EE21" i="20" s="1"/>
  <c r="DV21" i="20"/>
  <c r="ED14" i="20"/>
  <c r="ED12" i="20"/>
  <c r="ED11" i="20"/>
  <c r="DZ74" i="20"/>
  <c r="EA74" i="20"/>
  <c r="ED5" i="20"/>
  <c r="ED6" i="20"/>
  <c r="ED7" i="20"/>
  <c r="ED8" i="20"/>
  <c r="ED10" i="20"/>
  <c r="ED13" i="20"/>
  <c r="ED15" i="20"/>
  <c r="ED16" i="20"/>
  <c r="ED18" i="20"/>
  <c r="ED19" i="20"/>
  <c r="ED20" i="20"/>
  <c r="ED23" i="20"/>
  <c r="ED24" i="20"/>
  <c r="ED25" i="20"/>
  <c r="ED26" i="20"/>
  <c r="ED27" i="20"/>
  <c r="ED28" i="20"/>
  <c r="ED29" i="20"/>
  <c r="ED30" i="20"/>
  <c r="ED32" i="20"/>
  <c r="ED33" i="20"/>
  <c r="ED34" i="20"/>
  <c r="ED35" i="20"/>
  <c r="ED36" i="20"/>
  <c r="ED37" i="20"/>
  <c r="ED38" i="20"/>
  <c r="ED39" i="20"/>
  <c r="ED40" i="20"/>
  <c r="ED41" i="20"/>
  <c r="ED43" i="20"/>
  <c r="EE43" i="20" s="1"/>
  <c r="ED44" i="20"/>
  <c r="ED45" i="20"/>
  <c r="ED46" i="20"/>
  <c r="ED47" i="20"/>
  <c r="ED48" i="20"/>
  <c r="ED49" i="20"/>
  <c r="ED50" i="20"/>
  <c r="ED51" i="20"/>
  <c r="ED52" i="20"/>
  <c r="ED53" i="20"/>
  <c r="ED54" i="20"/>
  <c r="ED55" i="20"/>
  <c r="ED56" i="20"/>
  <c r="ED57" i="20"/>
  <c r="ED58" i="20"/>
  <c r="ED59" i="20"/>
  <c r="ED60" i="20"/>
  <c r="ED61" i="20"/>
  <c r="ED62" i="20"/>
  <c r="ED63" i="20"/>
  <c r="ED64" i="20"/>
  <c r="ED65" i="20"/>
  <c r="ED66" i="20"/>
  <c r="ED67" i="20"/>
  <c r="ED68" i="20"/>
  <c r="ED69" i="20"/>
  <c r="ED70" i="20"/>
  <c r="ED71" i="20"/>
  <c r="ED72" i="20"/>
  <c r="ED73" i="20"/>
  <c r="ED3" i="20"/>
  <c r="EE3" i="20" s="1"/>
  <c r="EE4" i="20"/>
  <c r="EE5" i="20"/>
  <c r="EE6" i="20"/>
  <c r="EE7" i="20"/>
  <c r="EE8" i="20"/>
  <c r="EE9" i="20"/>
  <c r="EE10" i="20"/>
  <c r="EE11" i="20"/>
  <c r="EE12" i="20"/>
  <c r="EE13" i="20"/>
  <c r="EE14" i="20"/>
  <c r="EE15" i="20"/>
  <c r="EE16" i="20"/>
  <c r="EE17" i="20"/>
  <c r="EE18" i="20"/>
  <c r="EE19" i="20"/>
  <c r="EE20" i="20"/>
  <c r="EE22" i="20"/>
  <c r="EE23" i="20"/>
  <c r="EE24" i="20"/>
  <c r="EE25" i="20"/>
  <c r="EE26" i="20"/>
  <c r="EE27" i="20"/>
  <c r="EE28" i="20"/>
  <c r="EE29" i="20"/>
  <c r="EE30" i="20"/>
  <c r="EE31" i="20"/>
  <c r="EE32" i="20"/>
  <c r="EE33" i="20"/>
  <c r="EE34" i="20"/>
  <c r="EE35" i="20"/>
  <c r="EE36" i="20"/>
  <c r="EE37" i="20"/>
  <c r="EE38" i="20"/>
  <c r="EE39" i="20"/>
  <c r="EE40" i="20"/>
  <c r="EE41" i="20"/>
  <c r="EE42" i="20"/>
  <c r="EE44" i="20"/>
  <c r="EE45" i="20"/>
  <c r="EE46" i="20"/>
  <c r="EE47" i="20"/>
  <c r="EE48" i="20"/>
  <c r="EE49" i="20"/>
  <c r="EE50" i="20"/>
  <c r="EE51" i="20"/>
  <c r="EE52" i="20"/>
  <c r="EE53" i="20"/>
  <c r="EE54" i="20"/>
  <c r="EE55" i="20"/>
  <c r="EE56" i="20"/>
  <c r="EE57" i="20"/>
  <c r="EE58" i="20"/>
  <c r="EE59" i="20"/>
  <c r="EE60" i="20"/>
  <c r="EE61" i="20"/>
  <c r="EE62" i="20"/>
  <c r="EE63" i="20"/>
  <c r="EE64" i="20"/>
  <c r="EE65" i="20"/>
  <c r="EE66" i="20"/>
  <c r="EE67" i="20"/>
  <c r="EE68" i="20"/>
  <c r="EE69" i="20"/>
  <c r="EE70" i="20"/>
  <c r="EE71" i="20"/>
  <c r="EE72" i="20"/>
  <c r="EE73" i="20"/>
  <c r="OT55" i="13"/>
  <c r="OT22" i="13"/>
  <c r="OP74" i="13"/>
  <c r="OQ74" i="13"/>
  <c r="OT5" i="13"/>
  <c r="OT6" i="13"/>
  <c r="OU6" i="13" s="1"/>
  <c r="OT7" i="13"/>
  <c r="OT8" i="13"/>
  <c r="OT10" i="13"/>
  <c r="OT13" i="13"/>
  <c r="OU13" i="13" s="1"/>
  <c r="OT14" i="13"/>
  <c r="OT15" i="13"/>
  <c r="OT16" i="13"/>
  <c r="OT18" i="13"/>
  <c r="OU18" i="13" s="1"/>
  <c r="OT19" i="13"/>
  <c r="OT20" i="13"/>
  <c r="OT21" i="13"/>
  <c r="OU21" i="13" s="1"/>
  <c r="OT23" i="13"/>
  <c r="OU23" i="13" s="1"/>
  <c r="OT24" i="13"/>
  <c r="OT25" i="13"/>
  <c r="OT26" i="13"/>
  <c r="OT27" i="13"/>
  <c r="OU27" i="13" s="1"/>
  <c r="OT28" i="13"/>
  <c r="OT29" i="13"/>
  <c r="OT30" i="13"/>
  <c r="OT32" i="13"/>
  <c r="OU32" i="13" s="1"/>
  <c r="OT33" i="13"/>
  <c r="OT34" i="13"/>
  <c r="OT35" i="13"/>
  <c r="OT36" i="13"/>
  <c r="OU36" i="13" s="1"/>
  <c r="OT37" i="13"/>
  <c r="OT38" i="13"/>
  <c r="OT39" i="13"/>
  <c r="OT40" i="13"/>
  <c r="OU40" i="13" s="1"/>
  <c r="OT41" i="13"/>
  <c r="OT44" i="13"/>
  <c r="OT45" i="13"/>
  <c r="OT46" i="13"/>
  <c r="OT47" i="13"/>
  <c r="OT48" i="13"/>
  <c r="OT49" i="13"/>
  <c r="OT50" i="13"/>
  <c r="OT51" i="13"/>
  <c r="OT52" i="13"/>
  <c r="OT53" i="13"/>
  <c r="OT54" i="13"/>
  <c r="OT56" i="13"/>
  <c r="OT57" i="13"/>
  <c r="OT58" i="13"/>
  <c r="OT59" i="13"/>
  <c r="OU59" i="13" s="1"/>
  <c r="OT60" i="13"/>
  <c r="OT61" i="13"/>
  <c r="OT62" i="13"/>
  <c r="OT63" i="13"/>
  <c r="OU63" i="13" s="1"/>
  <c r="OT64" i="13"/>
  <c r="OT65" i="13"/>
  <c r="OT66" i="13"/>
  <c r="OT67" i="13"/>
  <c r="OU67" i="13" s="1"/>
  <c r="OT68" i="13"/>
  <c r="OT69" i="13"/>
  <c r="OT70" i="13"/>
  <c r="OT71" i="13"/>
  <c r="OU71" i="13" s="1"/>
  <c r="OT72" i="13"/>
  <c r="OT73" i="13"/>
  <c r="OT3" i="13"/>
  <c r="OU3" i="13" s="1"/>
  <c r="OU4" i="13"/>
  <c r="OU5" i="13"/>
  <c r="OU7" i="13"/>
  <c r="OU8" i="13"/>
  <c r="OU9" i="13"/>
  <c r="OU10" i="13"/>
  <c r="OU11" i="13"/>
  <c r="OU12" i="13"/>
  <c r="OU14" i="13"/>
  <c r="OU15" i="13"/>
  <c r="OU16" i="13"/>
  <c r="OU17" i="13"/>
  <c r="OU19" i="13"/>
  <c r="OU20" i="13"/>
  <c r="OU24" i="13"/>
  <c r="OU25" i="13"/>
  <c r="OU26" i="13"/>
  <c r="OU28" i="13"/>
  <c r="OU29" i="13"/>
  <c r="OU30" i="13"/>
  <c r="OU31" i="13"/>
  <c r="OU33" i="13"/>
  <c r="OU34" i="13"/>
  <c r="OU35" i="13"/>
  <c r="OU37" i="13"/>
  <c r="OU38" i="13"/>
  <c r="OU39" i="13"/>
  <c r="OU41" i="13"/>
  <c r="OU42" i="13"/>
  <c r="OU43" i="13"/>
  <c r="OU44" i="13"/>
  <c r="OU45" i="13"/>
  <c r="OU46" i="13"/>
  <c r="OU47" i="13"/>
  <c r="OU48" i="13"/>
  <c r="OU49" i="13"/>
  <c r="OU50" i="13"/>
  <c r="OU51" i="13"/>
  <c r="OU52" i="13"/>
  <c r="OU53" i="13"/>
  <c r="OU54" i="13"/>
  <c r="OU56" i="13"/>
  <c r="OU57" i="13"/>
  <c r="OU58" i="13"/>
  <c r="OU60" i="13"/>
  <c r="OU61" i="13"/>
  <c r="OU62" i="13"/>
  <c r="OU64" i="13"/>
  <c r="OU65" i="13"/>
  <c r="OU66" i="13"/>
  <c r="OU68" i="13"/>
  <c r="OU69" i="13"/>
  <c r="OU70" i="13"/>
  <c r="OU72" i="13"/>
  <c r="OU73" i="13"/>
  <c r="EM43" i="21" l="1"/>
  <c r="BQ74" i="23"/>
  <c r="EL74" i="21"/>
  <c r="ED74" i="20"/>
  <c r="OT74" i="13"/>
  <c r="KO93" i="19" l="1"/>
  <c r="KO92" i="19"/>
  <c r="KO91" i="19"/>
  <c r="KO55" i="19"/>
  <c r="LV55" i="19" s="1"/>
  <c r="KO43" i="19"/>
  <c r="KO22" i="19"/>
  <c r="LV22" i="19" s="1"/>
  <c r="KO21" i="19"/>
  <c r="LV21" i="19" s="1"/>
  <c r="KO14" i="19"/>
  <c r="LV14" i="19" s="1"/>
  <c r="KO12" i="19"/>
  <c r="LV12" i="19" s="1"/>
  <c r="KO11" i="19"/>
  <c r="LV11" i="19" s="1"/>
  <c r="KO9" i="19"/>
  <c r="KO4" i="19"/>
  <c r="KO5" i="19"/>
  <c r="LV5" i="19" s="1"/>
  <c r="KO6" i="19"/>
  <c r="KO7" i="19"/>
  <c r="KO8" i="19"/>
  <c r="LV8" i="19" s="1"/>
  <c r="KO10" i="19"/>
  <c r="KO13" i="19"/>
  <c r="LV13" i="19" s="1"/>
  <c r="KO15" i="19"/>
  <c r="KO16" i="19"/>
  <c r="LV16" i="19" s="1"/>
  <c r="KO18" i="19"/>
  <c r="KO19" i="19"/>
  <c r="KO20" i="19"/>
  <c r="LV20" i="19" s="1"/>
  <c r="KO23" i="19"/>
  <c r="KO24" i="19"/>
  <c r="LV24" i="19" s="1"/>
  <c r="KO25" i="19"/>
  <c r="LV25" i="19" s="1"/>
  <c r="KO26" i="19"/>
  <c r="KO27" i="19"/>
  <c r="KO28" i="19"/>
  <c r="LV28" i="19" s="1"/>
  <c r="KO29" i="19"/>
  <c r="LV29" i="19" s="1"/>
  <c r="KO30" i="19"/>
  <c r="KP31" i="19"/>
  <c r="KO32" i="19"/>
  <c r="LV32" i="19" s="1"/>
  <c r="KO33" i="19"/>
  <c r="LV33" i="19" s="1"/>
  <c r="KO34" i="19"/>
  <c r="KO35" i="19"/>
  <c r="KO36" i="19"/>
  <c r="LV36" i="19" s="1"/>
  <c r="KO37" i="19"/>
  <c r="LV37" i="19" s="1"/>
  <c r="KO38" i="19"/>
  <c r="KO39" i="19"/>
  <c r="KO40" i="19"/>
  <c r="LV40" i="19" s="1"/>
  <c r="KO41" i="19"/>
  <c r="LV41" i="19" s="1"/>
  <c r="KP42" i="19"/>
  <c r="KO44" i="19"/>
  <c r="LV44" i="19" s="1"/>
  <c r="KO45" i="19"/>
  <c r="LV45" i="19" s="1"/>
  <c r="KO46" i="19"/>
  <c r="KO47" i="19"/>
  <c r="KO48" i="19"/>
  <c r="LV48" i="19" s="1"/>
  <c r="KO49" i="19"/>
  <c r="LV49" i="19" s="1"/>
  <c r="KO50" i="19"/>
  <c r="KO51" i="19"/>
  <c r="KO52" i="19"/>
  <c r="LV52" i="19" s="1"/>
  <c r="KO53" i="19"/>
  <c r="LV53" i="19" s="1"/>
  <c r="KO54" i="19"/>
  <c r="KO56" i="19"/>
  <c r="LV56" i="19" s="1"/>
  <c r="KO57" i="19"/>
  <c r="LV57" i="19" s="1"/>
  <c r="KO58" i="19"/>
  <c r="KO59" i="19"/>
  <c r="KO60" i="19"/>
  <c r="LV60" i="19" s="1"/>
  <c r="KO61" i="19"/>
  <c r="LV61" i="19" s="1"/>
  <c r="KO62" i="19"/>
  <c r="KO63" i="19"/>
  <c r="KO64" i="19"/>
  <c r="LV64" i="19" s="1"/>
  <c r="KO65" i="19"/>
  <c r="LV65" i="19" s="1"/>
  <c r="KO66" i="19"/>
  <c r="KO67" i="19"/>
  <c r="KO68" i="19"/>
  <c r="LV68" i="19" s="1"/>
  <c r="KO69" i="19"/>
  <c r="LV69" i="19" s="1"/>
  <c r="KO70" i="19"/>
  <c r="KO71" i="19"/>
  <c r="KO72" i="19"/>
  <c r="LV72" i="19" s="1"/>
  <c r="KO73" i="19"/>
  <c r="KO3" i="19"/>
  <c r="KP17" i="19"/>
  <c r="KP28" i="19"/>
  <c r="KP36" i="19"/>
  <c r="KP40" i="19"/>
  <c r="KK74" i="19"/>
  <c r="KL74" i="19"/>
  <c r="KP37" i="19" l="1"/>
  <c r="KP24" i="19"/>
  <c r="KP68" i="19"/>
  <c r="KP32" i="19"/>
  <c r="KP5" i="19"/>
  <c r="KP16" i="19"/>
  <c r="KP13" i="19"/>
  <c r="KP72" i="19"/>
  <c r="KP29" i="19"/>
  <c r="KP52" i="19"/>
  <c r="KP48" i="19"/>
  <c r="KP44" i="19"/>
  <c r="KP20" i="19"/>
  <c r="KP56" i="19"/>
  <c r="KP41" i="19"/>
  <c r="KP33" i="19"/>
  <c r="KP25" i="19"/>
  <c r="KP64" i="19"/>
  <c r="KP60" i="19"/>
  <c r="KP73" i="19"/>
  <c r="LV73" i="19"/>
  <c r="KP19" i="19"/>
  <c r="LV19" i="19"/>
  <c r="LV4" i="19"/>
  <c r="KP65" i="19"/>
  <c r="KP57" i="19"/>
  <c r="KP49" i="19"/>
  <c r="KP8" i="19"/>
  <c r="KP39" i="19"/>
  <c r="LV39" i="19"/>
  <c r="KP35" i="19"/>
  <c r="LV35" i="19"/>
  <c r="KP27" i="19"/>
  <c r="LV27" i="19"/>
  <c r="KP23" i="19"/>
  <c r="LV23" i="19"/>
  <c r="KP18" i="19"/>
  <c r="LV18" i="19"/>
  <c r="KP7" i="19"/>
  <c r="LV7" i="19"/>
  <c r="LV9" i="19"/>
  <c r="KP71" i="19"/>
  <c r="LV71" i="19"/>
  <c r="KP67" i="19"/>
  <c r="LV67" i="19"/>
  <c r="KP63" i="19"/>
  <c r="LV63" i="19"/>
  <c r="KP59" i="19"/>
  <c r="LV59" i="19"/>
  <c r="KP51" i="19"/>
  <c r="LV51" i="19"/>
  <c r="KP47" i="19"/>
  <c r="LV47" i="19"/>
  <c r="KP38" i="19"/>
  <c r="LV38" i="19"/>
  <c r="KP34" i="19"/>
  <c r="LV34" i="19"/>
  <c r="KP30" i="19"/>
  <c r="LV30" i="19"/>
  <c r="KP26" i="19"/>
  <c r="LV26" i="19"/>
  <c r="KP6" i="19"/>
  <c r="LV6" i="19"/>
  <c r="KP69" i="19"/>
  <c r="KP61" i="19"/>
  <c r="KP53" i="19"/>
  <c r="KP45" i="19"/>
  <c r="KP3" i="19"/>
  <c r="LV3" i="19"/>
  <c r="LV70" i="19"/>
  <c r="KP66" i="19"/>
  <c r="LV66" i="19"/>
  <c r="KP62" i="19"/>
  <c r="LV62" i="19"/>
  <c r="KP58" i="19"/>
  <c r="LV58" i="19"/>
  <c r="KP54" i="19"/>
  <c r="LV54" i="19"/>
  <c r="KP50" i="19"/>
  <c r="LV50" i="19"/>
  <c r="KP46" i="19"/>
  <c r="LV46" i="19"/>
  <c r="KP15" i="19"/>
  <c r="LV15" i="19"/>
  <c r="KP10" i="19"/>
  <c r="LV10" i="19"/>
  <c r="LV43" i="19"/>
  <c r="KO74" i="19"/>
  <c r="KC74" i="19"/>
  <c r="KD74" i="19"/>
  <c r="KG74" i="19" l="1"/>
  <c r="KG70" i="19"/>
  <c r="KP70" i="19" s="1"/>
  <c r="KG55" i="19" l="1"/>
  <c r="KP55" i="19" s="1"/>
  <c r="KG21" i="19"/>
  <c r="KP21" i="19" s="1"/>
  <c r="KH81" i="19" l="1"/>
  <c r="KH82" i="19"/>
  <c r="KH83" i="19"/>
  <c r="KH84" i="19"/>
  <c r="KH80" i="19"/>
  <c r="KC85" i="19"/>
  <c r="KD85" i="19"/>
  <c r="BJ81" i="23"/>
  <c r="BJ82" i="23"/>
  <c r="BJ83" i="23"/>
  <c r="BJ84" i="23"/>
  <c r="BJ80" i="23"/>
  <c r="BE85" i="23"/>
  <c r="BF85" i="23"/>
  <c r="BI85" i="23" s="1"/>
  <c r="EE81" i="21"/>
  <c r="EE82" i="21"/>
  <c r="EE83" i="21"/>
  <c r="EE84" i="21"/>
  <c r="EE80" i="21"/>
  <c r="DZ85" i="21"/>
  <c r="EA85" i="21"/>
  <c r="ED85" i="21" s="1"/>
  <c r="OM81" i="13"/>
  <c r="OM82" i="13"/>
  <c r="OM83" i="13"/>
  <c r="OM84" i="13"/>
  <c r="OM80" i="13"/>
  <c r="OL85" i="13"/>
  <c r="OH85" i="13"/>
  <c r="OI85" i="13"/>
  <c r="BJ73" i="23"/>
  <c r="BJ72" i="23"/>
  <c r="BJ71" i="23"/>
  <c r="BJ70" i="23"/>
  <c r="BJ69" i="23"/>
  <c r="BJ68" i="23"/>
  <c r="BJ67" i="23"/>
  <c r="BJ66" i="23"/>
  <c r="BJ65" i="23"/>
  <c r="BJ64" i="23"/>
  <c r="BJ63" i="23"/>
  <c r="BJ62" i="23"/>
  <c r="BJ61" i="23"/>
  <c r="BJ60" i="23"/>
  <c r="BJ59" i="23"/>
  <c r="BJ58" i="23"/>
  <c r="BJ57" i="23"/>
  <c r="BJ56" i="23"/>
  <c r="BJ55" i="23"/>
  <c r="BJ54" i="23"/>
  <c r="BJ53" i="23"/>
  <c r="BJ52" i="23"/>
  <c r="BJ51" i="23"/>
  <c r="BJ50" i="23"/>
  <c r="BJ49" i="23"/>
  <c r="BJ48" i="23"/>
  <c r="BJ47" i="23"/>
  <c r="BJ46" i="23"/>
  <c r="BJ45" i="23"/>
  <c r="BJ44" i="23"/>
  <c r="BJ43" i="23"/>
  <c r="BJ42" i="23"/>
  <c r="BJ41" i="23"/>
  <c r="BJ40" i="23"/>
  <c r="BJ39" i="23"/>
  <c r="BJ38" i="23"/>
  <c r="BJ37" i="23"/>
  <c r="BJ36" i="23"/>
  <c r="BJ35" i="23"/>
  <c r="BJ34" i="23"/>
  <c r="BJ33" i="23"/>
  <c r="BJ32" i="23"/>
  <c r="BJ31" i="23"/>
  <c r="BJ30" i="23"/>
  <c r="BJ29" i="23"/>
  <c r="BJ28" i="23"/>
  <c r="BJ27" i="23"/>
  <c r="BJ26" i="23"/>
  <c r="BJ25" i="23"/>
  <c r="BJ24" i="23"/>
  <c r="BJ23" i="23"/>
  <c r="BJ21" i="23"/>
  <c r="BJ20" i="23"/>
  <c r="BJ19" i="23"/>
  <c r="BJ18" i="23"/>
  <c r="BJ17" i="23"/>
  <c r="BJ16" i="23"/>
  <c r="BJ15" i="23"/>
  <c r="BJ13" i="23"/>
  <c r="BJ10" i="23"/>
  <c r="BJ9" i="23"/>
  <c r="BJ8" i="23"/>
  <c r="BJ7" i="23"/>
  <c r="BJ6" i="23"/>
  <c r="BJ5" i="23"/>
  <c r="BJ4" i="23"/>
  <c r="BJ3" i="23"/>
  <c r="EE73" i="21"/>
  <c r="EE72" i="21"/>
  <c r="EE71" i="21"/>
  <c r="EE70" i="21"/>
  <c r="EE69" i="21"/>
  <c r="EE68" i="21"/>
  <c r="EE67" i="21"/>
  <c r="EE66" i="21"/>
  <c r="EE65" i="21"/>
  <c r="EE64" i="21"/>
  <c r="EE63" i="21"/>
  <c r="EE62" i="21"/>
  <c r="EE61" i="21"/>
  <c r="EE60" i="21"/>
  <c r="EE59" i="21"/>
  <c r="EE58" i="21"/>
  <c r="EE57" i="21"/>
  <c r="EE56" i="21"/>
  <c r="EE54" i="21"/>
  <c r="EE53" i="21"/>
  <c r="EE52" i="21"/>
  <c r="EE51" i="21"/>
  <c r="EE50" i="21"/>
  <c r="EE49" i="21"/>
  <c r="EE48" i="21"/>
  <c r="EE47" i="21"/>
  <c r="EE46" i="21"/>
  <c r="EE45" i="21"/>
  <c r="EE44" i="21"/>
  <c r="EE43" i="21"/>
  <c r="EE42" i="21"/>
  <c r="EE41" i="21"/>
  <c r="EE40" i="21"/>
  <c r="EE39" i="21"/>
  <c r="EE38" i="21"/>
  <c r="EE37" i="21"/>
  <c r="EE36" i="21"/>
  <c r="EE35" i="21"/>
  <c r="EE34" i="21"/>
  <c r="EE33" i="21"/>
  <c r="EE32" i="21"/>
  <c r="EE31" i="21"/>
  <c r="EE30" i="21"/>
  <c r="EE29" i="21"/>
  <c r="EE28" i="21"/>
  <c r="EE27" i="21"/>
  <c r="EE26" i="21"/>
  <c r="EE25" i="21"/>
  <c r="EE24" i="21"/>
  <c r="EE23" i="21"/>
  <c r="EE21" i="21"/>
  <c r="EE20" i="21"/>
  <c r="EE19" i="21"/>
  <c r="EE18" i="21"/>
  <c r="EE17" i="21"/>
  <c r="EE16" i="21"/>
  <c r="EE15" i="21"/>
  <c r="ED14" i="21"/>
  <c r="EE13" i="21"/>
  <c r="ED12" i="21"/>
  <c r="ED11" i="21"/>
  <c r="EM11" i="21" s="1"/>
  <c r="EE10" i="21"/>
  <c r="EE9" i="21"/>
  <c r="EE8" i="21"/>
  <c r="EE7" i="21"/>
  <c r="EE6" i="21"/>
  <c r="EE5" i="21"/>
  <c r="EE4" i="21"/>
  <c r="EE3" i="21"/>
  <c r="DW73" i="20"/>
  <c r="DW72" i="20"/>
  <c r="DW71" i="20"/>
  <c r="DW70" i="20"/>
  <c r="DW69" i="20"/>
  <c r="DW68" i="20"/>
  <c r="DW67" i="20"/>
  <c r="DW66" i="20"/>
  <c r="DW65" i="20"/>
  <c r="DW64" i="20"/>
  <c r="DW63" i="20"/>
  <c r="DW62" i="20"/>
  <c r="DW61" i="20"/>
  <c r="DW60" i="20"/>
  <c r="DW59" i="20"/>
  <c r="DW58" i="20"/>
  <c r="DW57" i="20"/>
  <c r="DW56" i="20"/>
  <c r="DW55" i="20"/>
  <c r="DW54" i="20"/>
  <c r="DW53" i="20"/>
  <c r="DW52" i="20"/>
  <c r="DW51" i="20"/>
  <c r="DW50" i="20"/>
  <c r="DW49" i="20"/>
  <c r="DW48" i="20"/>
  <c r="DW47" i="20"/>
  <c r="DW46" i="20"/>
  <c r="DW45" i="20"/>
  <c r="DW44" i="20"/>
  <c r="DW43" i="20"/>
  <c r="DW42" i="20"/>
  <c r="DW41" i="20"/>
  <c r="DW40" i="20"/>
  <c r="DW39" i="20"/>
  <c r="DW38" i="20"/>
  <c r="DW37" i="20"/>
  <c r="DW36" i="20"/>
  <c r="DW35" i="20"/>
  <c r="DW34" i="20"/>
  <c r="DW33" i="20"/>
  <c r="DW32" i="20"/>
  <c r="DW31" i="20"/>
  <c r="DW30" i="20"/>
  <c r="DW29" i="20"/>
  <c r="DW28" i="20"/>
  <c r="DW27" i="20"/>
  <c r="DW26" i="20"/>
  <c r="DW25" i="20"/>
  <c r="DW24" i="20"/>
  <c r="DW23" i="20"/>
  <c r="DV22" i="20"/>
  <c r="DW22" i="20" s="1"/>
  <c r="DW21" i="20"/>
  <c r="DW20" i="20"/>
  <c r="DW19" i="20"/>
  <c r="DW18" i="20"/>
  <c r="DW17" i="20"/>
  <c r="DW16" i="20"/>
  <c r="DW15" i="20"/>
  <c r="DW14" i="20"/>
  <c r="DV14" i="20"/>
  <c r="DW13" i="20"/>
  <c r="DV12" i="20"/>
  <c r="DW12" i="20" s="1"/>
  <c r="DV11" i="20"/>
  <c r="DW11" i="20" s="1"/>
  <c r="DW10" i="20"/>
  <c r="DW9" i="20"/>
  <c r="DW8" i="20"/>
  <c r="DW7" i="20"/>
  <c r="DW6" i="20"/>
  <c r="DW5" i="20"/>
  <c r="DW4" i="20"/>
  <c r="DW3" i="20"/>
  <c r="OM73" i="13"/>
  <c r="OM72" i="13"/>
  <c r="OM71" i="13"/>
  <c r="OM70" i="13"/>
  <c r="OM69" i="13"/>
  <c r="OM68" i="13"/>
  <c r="OM67" i="13"/>
  <c r="OM66" i="13"/>
  <c r="OM65" i="13"/>
  <c r="OM64" i="13"/>
  <c r="OM63" i="13"/>
  <c r="OM62" i="13"/>
  <c r="OM61" i="13"/>
  <c r="OM60" i="13"/>
  <c r="OM59" i="13"/>
  <c r="OM58" i="13"/>
  <c r="OM57" i="13"/>
  <c r="OM56" i="13"/>
  <c r="OL55" i="13"/>
  <c r="OM54" i="13"/>
  <c r="OM53" i="13"/>
  <c r="OM52" i="13"/>
  <c r="OM51" i="13"/>
  <c r="OM50" i="13"/>
  <c r="OM49" i="13"/>
  <c r="OM48" i="13"/>
  <c r="OM47" i="13"/>
  <c r="OM46" i="13"/>
  <c r="OM45" i="13"/>
  <c r="OM44" i="13"/>
  <c r="OM43" i="13"/>
  <c r="OM42" i="13"/>
  <c r="OM41" i="13"/>
  <c r="OM40" i="13"/>
  <c r="OM39" i="13"/>
  <c r="OM38" i="13"/>
  <c r="OM37" i="13"/>
  <c r="OM36" i="13"/>
  <c r="OM35" i="13"/>
  <c r="OM34" i="13"/>
  <c r="OM33" i="13"/>
  <c r="OM32" i="13"/>
  <c r="OM31" i="13"/>
  <c r="OM30" i="13"/>
  <c r="OM29" i="13"/>
  <c r="OM28" i="13"/>
  <c r="OM27" i="13"/>
  <c r="OM26" i="13"/>
  <c r="OM25" i="13"/>
  <c r="OM24" i="13"/>
  <c r="OM23" i="13"/>
  <c r="OL22" i="13"/>
  <c r="OM21" i="13"/>
  <c r="OM20" i="13"/>
  <c r="OM19" i="13"/>
  <c r="OM18" i="13"/>
  <c r="OM17" i="13"/>
  <c r="OM16" i="13"/>
  <c r="OM15" i="13"/>
  <c r="OM14" i="13"/>
  <c r="OM13" i="13"/>
  <c r="OM12" i="13"/>
  <c r="OM11" i="13"/>
  <c r="OM10" i="13"/>
  <c r="OM9" i="13"/>
  <c r="OM8" i="13"/>
  <c r="OM7" i="13"/>
  <c r="OM6" i="13"/>
  <c r="OM5" i="13"/>
  <c r="OM4" i="13"/>
  <c r="OM3" i="13"/>
  <c r="KH73" i="19"/>
  <c r="KH72" i="19"/>
  <c r="KH71" i="19"/>
  <c r="KH69" i="19"/>
  <c r="KH68" i="19"/>
  <c r="KH67" i="19"/>
  <c r="KH66" i="19"/>
  <c r="KH65" i="19"/>
  <c r="KH64" i="19"/>
  <c r="KH63" i="19"/>
  <c r="KH62" i="19"/>
  <c r="KH61" i="19"/>
  <c r="KH60" i="19"/>
  <c r="KH59" i="19"/>
  <c r="KH58" i="19"/>
  <c r="KH57" i="19"/>
  <c r="KH56" i="19"/>
  <c r="KH55" i="19"/>
  <c r="KH54" i="19"/>
  <c r="KH53" i="19"/>
  <c r="KH52" i="19"/>
  <c r="KH51" i="19"/>
  <c r="KH50" i="19"/>
  <c r="KH49" i="19"/>
  <c r="KH48" i="19"/>
  <c r="KH47" i="19"/>
  <c r="KH46" i="19"/>
  <c r="KH45" i="19"/>
  <c r="KH44" i="19"/>
  <c r="KG43" i="19"/>
  <c r="KH42" i="19"/>
  <c r="KH41" i="19"/>
  <c r="KH40" i="19"/>
  <c r="KH39" i="19"/>
  <c r="KH38" i="19"/>
  <c r="KH37" i="19"/>
  <c r="KH36" i="19"/>
  <c r="KH35" i="19"/>
  <c r="KH34" i="19"/>
  <c r="KH33" i="19"/>
  <c r="KH32" i="19"/>
  <c r="KH31" i="19"/>
  <c r="KH30" i="19"/>
  <c r="KH29" i="19"/>
  <c r="KH28" i="19"/>
  <c r="KH27" i="19"/>
  <c r="KH26" i="19"/>
  <c r="KH25" i="19"/>
  <c r="KH24" i="19"/>
  <c r="KH23" i="19"/>
  <c r="KG22" i="19"/>
  <c r="KP22" i="19" s="1"/>
  <c r="KH20" i="19"/>
  <c r="KH19" i="19"/>
  <c r="KH18" i="19"/>
  <c r="KH17" i="19"/>
  <c r="KH16" i="19"/>
  <c r="KH15" i="19"/>
  <c r="KG14" i="19"/>
  <c r="KH13" i="19"/>
  <c r="KG12" i="19"/>
  <c r="KP12" i="19" s="1"/>
  <c r="KG11" i="19"/>
  <c r="KH10" i="19"/>
  <c r="KG9" i="19"/>
  <c r="KH8" i="19"/>
  <c r="KH7" i="19"/>
  <c r="KH6" i="19"/>
  <c r="KH5" i="19"/>
  <c r="KG4" i="19"/>
  <c r="KH3" i="19"/>
  <c r="OU22" i="13" l="1"/>
  <c r="OU55" i="13"/>
  <c r="KG85" i="19"/>
  <c r="EM14" i="21"/>
  <c r="EM12" i="21"/>
  <c r="KP14" i="19"/>
  <c r="KP4" i="19"/>
  <c r="KP11" i="19"/>
  <c r="KP9" i="19"/>
  <c r="KP43" i="19"/>
  <c r="JY70" i="19"/>
  <c r="KH70" i="19" s="1"/>
  <c r="JQ102" i="19"/>
  <c r="JQ21" i="19"/>
  <c r="JQ73" i="19"/>
  <c r="JY21" i="19" l="1"/>
  <c r="KH21" i="19" s="1"/>
  <c r="JU74" i="19" l="1"/>
  <c r="JV74" i="19"/>
  <c r="JZ96" i="19"/>
  <c r="JY74" i="19" l="1"/>
  <c r="AX85" i="23"/>
  <c r="BA85" i="23" s="1"/>
  <c r="AW85" i="23"/>
  <c r="BB73" i="23"/>
  <c r="BB72" i="23"/>
  <c r="BB71" i="23"/>
  <c r="BB70" i="23"/>
  <c r="BB69" i="23"/>
  <c r="BB68" i="23"/>
  <c r="BB67" i="23"/>
  <c r="BB66" i="23"/>
  <c r="BB65" i="23"/>
  <c r="BB64" i="23"/>
  <c r="BB63" i="23"/>
  <c r="BB62" i="23"/>
  <c r="BB61" i="23"/>
  <c r="BB60" i="23"/>
  <c r="BB59" i="23"/>
  <c r="BB58" i="23"/>
  <c r="BB57" i="23"/>
  <c r="BB56" i="23"/>
  <c r="BB55" i="23"/>
  <c r="BB54" i="23"/>
  <c r="BB53" i="23"/>
  <c r="BB52" i="23"/>
  <c r="BB51" i="23"/>
  <c r="BB50" i="23"/>
  <c r="BB49" i="23"/>
  <c r="BB48" i="23"/>
  <c r="BB47" i="23"/>
  <c r="BB46" i="23"/>
  <c r="BB45" i="23"/>
  <c r="BB44" i="23"/>
  <c r="BB43" i="23"/>
  <c r="BB42" i="23"/>
  <c r="BB41" i="23"/>
  <c r="BB40" i="23"/>
  <c r="BB39" i="23"/>
  <c r="BB38" i="23"/>
  <c r="BB37" i="23"/>
  <c r="BB36" i="23"/>
  <c r="BB35" i="23"/>
  <c r="BB34" i="23"/>
  <c r="BB33" i="23"/>
  <c r="BB32" i="23"/>
  <c r="BB31" i="23"/>
  <c r="BB30" i="23"/>
  <c r="BB29" i="23"/>
  <c r="BB28" i="23"/>
  <c r="BB27" i="23"/>
  <c r="BB26" i="23"/>
  <c r="BB25" i="23"/>
  <c r="BB24" i="23"/>
  <c r="BB23" i="23"/>
  <c r="BA22" i="23"/>
  <c r="BJ22" i="23" s="1"/>
  <c r="BB20" i="23"/>
  <c r="BB19" i="23"/>
  <c r="BB18" i="23"/>
  <c r="BB17" i="23"/>
  <c r="BB16" i="23"/>
  <c r="BB15" i="23"/>
  <c r="BA14" i="23"/>
  <c r="BJ14" i="23" s="1"/>
  <c r="BB13" i="23"/>
  <c r="BA12" i="23"/>
  <c r="BJ12" i="23" s="1"/>
  <c r="BA11" i="23"/>
  <c r="BB10" i="23"/>
  <c r="BB9" i="23"/>
  <c r="BB8" i="23"/>
  <c r="BB7" i="23"/>
  <c r="BB6" i="23"/>
  <c r="BB5" i="23"/>
  <c r="BB4" i="23"/>
  <c r="BB3" i="23"/>
  <c r="DS85" i="21"/>
  <c r="DV85" i="21" s="1"/>
  <c r="DR85" i="21"/>
  <c r="DW84" i="21"/>
  <c r="DW83" i="21"/>
  <c r="DW82" i="21"/>
  <c r="DW81" i="21"/>
  <c r="DW80" i="21"/>
  <c r="DW73" i="21"/>
  <c r="DW72" i="21"/>
  <c r="DW71" i="21"/>
  <c r="DW70" i="21"/>
  <c r="DW69" i="21"/>
  <c r="DW68" i="21"/>
  <c r="DW67" i="21"/>
  <c r="DW66" i="21"/>
  <c r="DW65" i="21"/>
  <c r="DW64" i="21"/>
  <c r="DW63" i="21"/>
  <c r="DW62" i="21"/>
  <c r="DW61" i="21"/>
  <c r="DW60" i="21"/>
  <c r="DW59" i="21"/>
  <c r="DW58" i="21"/>
  <c r="DW57" i="21"/>
  <c r="DW56" i="21"/>
  <c r="DV55" i="21"/>
  <c r="DW54" i="21"/>
  <c r="DW53" i="21"/>
  <c r="DW52" i="21"/>
  <c r="DW51" i="21"/>
  <c r="DW50" i="21"/>
  <c r="DW49" i="21"/>
  <c r="DW48" i="21"/>
  <c r="DW47" i="21"/>
  <c r="DW46" i="21"/>
  <c r="DW45" i="21"/>
  <c r="DW44" i="21"/>
  <c r="DW43" i="21"/>
  <c r="DW42" i="21"/>
  <c r="DW41" i="21"/>
  <c r="DW40" i="21"/>
  <c r="DW39" i="21"/>
  <c r="DW38" i="21"/>
  <c r="DW37" i="21"/>
  <c r="DW36" i="21"/>
  <c r="DW35" i="21"/>
  <c r="DW34" i="21"/>
  <c r="DW33" i="21"/>
  <c r="DW32" i="21"/>
  <c r="DW31" i="21"/>
  <c r="DW30" i="21"/>
  <c r="DW29" i="21"/>
  <c r="DW28" i="21"/>
  <c r="DW27" i="21"/>
  <c r="DW26" i="21"/>
  <c r="DW25" i="21"/>
  <c r="DW24" i="21"/>
  <c r="DW23" i="21"/>
  <c r="DV22" i="21"/>
  <c r="EE22" i="21" s="1"/>
  <c r="DW20" i="21"/>
  <c r="DW19" i="21"/>
  <c r="DW18" i="21"/>
  <c r="DW17" i="21"/>
  <c r="DW16" i="21"/>
  <c r="DW15" i="21"/>
  <c r="DV14" i="21"/>
  <c r="DW13" i="21"/>
  <c r="DV12" i="21"/>
  <c r="EE12" i="21" s="1"/>
  <c r="DV11" i="21"/>
  <c r="DW10" i="21"/>
  <c r="DW9" i="21"/>
  <c r="DW8" i="21"/>
  <c r="DW7" i="21"/>
  <c r="DW6" i="21"/>
  <c r="DW5" i="21"/>
  <c r="DW4" i="21"/>
  <c r="DW3" i="21"/>
  <c r="DN85" i="20"/>
  <c r="DK85" i="20"/>
  <c r="DJ85" i="20"/>
  <c r="DO84" i="20"/>
  <c r="DO83" i="20"/>
  <c r="DO82" i="20"/>
  <c r="DO81" i="20"/>
  <c r="DO80" i="20"/>
  <c r="DO73" i="20"/>
  <c r="DO72" i="20"/>
  <c r="DO71" i="20"/>
  <c r="DO70" i="20"/>
  <c r="DO69" i="20"/>
  <c r="DO68" i="20"/>
  <c r="DO67" i="20"/>
  <c r="DO66" i="20"/>
  <c r="DO65" i="20"/>
  <c r="DO64" i="20"/>
  <c r="DO63" i="20"/>
  <c r="DO62" i="20"/>
  <c r="DO61" i="20"/>
  <c r="DO60" i="20"/>
  <c r="DO59" i="20"/>
  <c r="DO58" i="20"/>
  <c r="DO57" i="20"/>
  <c r="DO56" i="20"/>
  <c r="DO55" i="20"/>
  <c r="DO54" i="20"/>
  <c r="DO53" i="20"/>
  <c r="DO52" i="20"/>
  <c r="DO51" i="20"/>
  <c r="DO50" i="20"/>
  <c r="DO49" i="20"/>
  <c r="DO48" i="20"/>
  <c r="DO47" i="20"/>
  <c r="DO46" i="20"/>
  <c r="DO45" i="20"/>
  <c r="DO44" i="20"/>
  <c r="DO43" i="20"/>
  <c r="DO42" i="20"/>
  <c r="DO41" i="20"/>
  <c r="DO40" i="20"/>
  <c r="DO39" i="20"/>
  <c r="DO38" i="20"/>
  <c r="DO37" i="20"/>
  <c r="DO36" i="20"/>
  <c r="DO35" i="20"/>
  <c r="DO34" i="20"/>
  <c r="DO33" i="20"/>
  <c r="DO32" i="20"/>
  <c r="DO31" i="20"/>
  <c r="DO30" i="20"/>
  <c r="DO29" i="20"/>
  <c r="DO28" i="20"/>
  <c r="DO27" i="20"/>
  <c r="DO26" i="20"/>
  <c r="DO25" i="20"/>
  <c r="DO24" i="20"/>
  <c r="DO23" i="20"/>
  <c r="DN22" i="20"/>
  <c r="DO22" i="20" s="1"/>
  <c r="DO21" i="20"/>
  <c r="DO20" i="20"/>
  <c r="DO19" i="20"/>
  <c r="DO18" i="20"/>
  <c r="DO17" i="20"/>
  <c r="DO16" i="20"/>
  <c r="DO15" i="20"/>
  <c r="DO14" i="20"/>
  <c r="DN14" i="20"/>
  <c r="DO13" i="20"/>
  <c r="DN12" i="20"/>
  <c r="DO12" i="20" s="1"/>
  <c r="DN11" i="20"/>
  <c r="DO11" i="20" s="1"/>
  <c r="DO10" i="20"/>
  <c r="DO9" i="20"/>
  <c r="DO8" i="20"/>
  <c r="DO7" i="20"/>
  <c r="DO6" i="20"/>
  <c r="DO5" i="20"/>
  <c r="DO4" i="20"/>
  <c r="DO3" i="20"/>
  <c r="OA85" i="13"/>
  <c r="OD85" i="13" s="1"/>
  <c r="NZ85" i="13"/>
  <c r="OE84" i="13"/>
  <c r="OE83" i="13"/>
  <c r="OE82" i="13"/>
  <c r="OE81" i="13"/>
  <c r="OE80" i="13"/>
  <c r="OE73" i="13"/>
  <c r="OE72" i="13"/>
  <c r="OE71" i="13"/>
  <c r="OE70" i="13"/>
  <c r="OE69" i="13"/>
  <c r="OE68" i="13"/>
  <c r="OE67" i="13"/>
  <c r="OE66" i="13"/>
  <c r="OE65" i="13"/>
  <c r="OE64" i="13"/>
  <c r="OE63" i="13"/>
  <c r="OE62" i="13"/>
  <c r="OE61" i="13"/>
  <c r="OE60" i="13"/>
  <c r="OE59" i="13"/>
  <c r="OE58" i="13"/>
  <c r="OE57" i="13"/>
  <c r="OE56" i="13"/>
  <c r="OD55" i="13"/>
  <c r="OE54" i="13"/>
  <c r="OE53" i="13"/>
  <c r="OE52" i="13"/>
  <c r="OE51" i="13"/>
  <c r="OE50" i="13"/>
  <c r="OE49" i="13"/>
  <c r="OE48" i="13"/>
  <c r="OE47" i="13"/>
  <c r="OE46" i="13"/>
  <c r="OE45" i="13"/>
  <c r="OE44" i="13"/>
  <c r="OE43" i="13"/>
  <c r="OE42" i="13"/>
  <c r="OE41" i="13"/>
  <c r="OE40" i="13"/>
  <c r="OE39" i="13"/>
  <c r="OE38" i="13"/>
  <c r="OE37" i="13"/>
  <c r="OE36" i="13"/>
  <c r="OE35" i="13"/>
  <c r="OE34" i="13"/>
  <c r="OE33" i="13"/>
  <c r="OE32" i="13"/>
  <c r="OE31" i="13"/>
  <c r="OE30" i="13"/>
  <c r="OE29" i="13"/>
  <c r="OE28" i="13"/>
  <c r="OE27" i="13"/>
  <c r="OE26" i="13"/>
  <c r="OE25" i="13"/>
  <c r="OE24" i="13"/>
  <c r="OE23" i="13"/>
  <c r="OD22" i="13"/>
  <c r="OM22" i="13" s="1"/>
  <c r="OE20" i="13"/>
  <c r="OE19" i="13"/>
  <c r="OE18" i="13"/>
  <c r="OE17" i="13"/>
  <c r="OE16" i="13"/>
  <c r="OE15" i="13"/>
  <c r="OE14" i="13"/>
  <c r="OE13" i="13"/>
  <c r="OE12" i="13"/>
  <c r="OE11" i="13"/>
  <c r="OE10" i="13"/>
  <c r="OE9" i="13"/>
  <c r="OE8" i="13"/>
  <c r="OE7" i="13"/>
  <c r="OE6" i="13"/>
  <c r="OE5" i="13"/>
  <c r="OE4" i="13"/>
  <c r="OE3" i="13"/>
  <c r="JV85" i="19"/>
  <c r="JU85" i="19"/>
  <c r="JZ84" i="19"/>
  <c r="JZ83" i="19"/>
  <c r="JZ82" i="19"/>
  <c r="JZ81" i="19"/>
  <c r="JZ80" i="19"/>
  <c r="JZ73" i="19"/>
  <c r="JZ72" i="19"/>
  <c r="JZ71" i="19"/>
  <c r="JZ70" i="19"/>
  <c r="JZ69" i="19"/>
  <c r="JZ68" i="19"/>
  <c r="JZ67" i="19"/>
  <c r="JZ66" i="19"/>
  <c r="JZ65" i="19"/>
  <c r="JZ64" i="19"/>
  <c r="JZ63" i="19"/>
  <c r="JZ62" i="19"/>
  <c r="JZ61" i="19"/>
  <c r="JZ60" i="19"/>
  <c r="JZ59" i="19"/>
  <c r="JZ58" i="19"/>
  <c r="JZ57" i="19"/>
  <c r="JZ56" i="19"/>
  <c r="JZ55" i="19"/>
  <c r="JZ54" i="19"/>
  <c r="JZ53" i="19"/>
  <c r="JZ52" i="19"/>
  <c r="JZ51" i="19"/>
  <c r="JZ50" i="19"/>
  <c r="JZ49" i="19"/>
  <c r="JZ48" i="19"/>
  <c r="JZ47" i="19"/>
  <c r="JZ46" i="19"/>
  <c r="JZ45" i="19"/>
  <c r="JZ44" i="19"/>
  <c r="JY43" i="19"/>
  <c r="JZ42" i="19"/>
  <c r="JZ41" i="19"/>
  <c r="JZ40" i="19"/>
  <c r="JZ39" i="19"/>
  <c r="JZ38" i="19"/>
  <c r="JZ37" i="19"/>
  <c r="JZ36" i="19"/>
  <c r="JZ35" i="19"/>
  <c r="JZ34" i="19"/>
  <c r="JZ33" i="19"/>
  <c r="JZ32" i="19"/>
  <c r="JZ31" i="19"/>
  <c r="JZ30" i="19"/>
  <c r="JZ29" i="19"/>
  <c r="JZ28" i="19"/>
  <c r="JZ27" i="19"/>
  <c r="JZ26" i="19"/>
  <c r="JZ25" i="19"/>
  <c r="JZ24" i="19"/>
  <c r="JZ23" i="19"/>
  <c r="JY22" i="19"/>
  <c r="KH22" i="19" s="1"/>
  <c r="JZ20" i="19"/>
  <c r="JZ19" i="19"/>
  <c r="JZ18" i="19"/>
  <c r="JZ17" i="19"/>
  <c r="JZ16" i="19"/>
  <c r="JZ15" i="19"/>
  <c r="JY14" i="19"/>
  <c r="JZ13" i="19"/>
  <c r="JY12" i="19"/>
  <c r="KH12" i="19" s="1"/>
  <c r="JY11" i="19"/>
  <c r="JZ10" i="19"/>
  <c r="JY9" i="19"/>
  <c r="JZ8" i="19"/>
  <c r="JZ7" i="19"/>
  <c r="JZ6" i="19"/>
  <c r="JZ5" i="19"/>
  <c r="JY4" i="19"/>
  <c r="JZ3" i="19"/>
  <c r="BJ11" i="23" l="1"/>
  <c r="OM55" i="13"/>
  <c r="JY85" i="19"/>
  <c r="EE14" i="21"/>
  <c r="EE11" i="21"/>
  <c r="EE55" i="21"/>
  <c r="KH11" i="19"/>
  <c r="KH14" i="19"/>
  <c r="KH4" i="19"/>
  <c r="KH43" i="19"/>
  <c r="KH9" i="19"/>
  <c r="JI101" i="19"/>
  <c r="JM74" i="19" l="1"/>
  <c r="JN74" i="19"/>
  <c r="JQ74" i="19" l="1"/>
  <c r="AP85" i="23"/>
  <c r="AS85" i="23" s="1"/>
  <c r="AO85" i="23"/>
  <c r="AT73" i="23"/>
  <c r="AT72" i="23"/>
  <c r="AT71" i="23"/>
  <c r="AT70" i="23"/>
  <c r="AT69" i="23"/>
  <c r="AT68" i="23"/>
  <c r="AT67" i="23"/>
  <c r="AT66" i="23"/>
  <c r="AT65" i="23"/>
  <c r="AT64" i="23"/>
  <c r="AT63" i="23"/>
  <c r="AT62" i="23"/>
  <c r="AT61" i="23"/>
  <c r="AT60" i="23"/>
  <c r="AT59" i="23"/>
  <c r="AT58" i="23"/>
  <c r="AT57" i="23"/>
  <c r="AT56" i="23"/>
  <c r="AT54" i="23"/>
  <c r="AT53" i="23"/>
  <c r="AT52" i="23"/>
  <c r="AT51" i="23"/>
  <c r="AT50" i="23"/>
  <c r="AT49" i="23"/>
  <c r="AT48" i="23"/>
  <c r="AT47" i="23"/>
  <c r="AT46" i="23"/>
  <c r="AT45" i="23"/>
  <c r="AT44" i="23"/>
  <c r="AT43" i="23"/>
  <c r="AT42" i="23"/>
  <c r="AT41" i="23"/>
  <c r="AT40" i="23"/>
  <c r="AT39" i="23"/>
  <c r="AT38" i="23"/>
  <c r="AT37" i="23"/>
  <c r="AT36" i="23"/>
  <c r="AT35" i="23"/>
  <c r="AT34" i="23"/>
  <c r="AT33" i="23"/>
  <c r="AT32" i="23"/>
  <c r="AT31" i="23"/>
  <c r="AT30" i="23"/>
  <c r="AT29" i="23"/>
  <c r="AT28" i="23"/>
  <c r="AT27" i="23"/>
  <c r="AT26" i="23"/>
  <c r="AT25" i="23"/>
  <c r="AT24" i="23"/>
  <c r="AT23" i="23"/>
  <c r="AS22" i="23"/>
  <c r="AS21" i="23"/>
  <c r="BB21" i="23" s="1"/>
  <c r="AT20" i="23"/>
  <c r="AT19" i="23"/>
  <c r="AT18" i="23"/>
  <c r="AT17" i="23"/>
  <c r="AT16" i="23"/>
  <c r="AT15" i="23"/>
  <c r="AS14" i="23"/>
  <c r="BB14" i="23" s="1"/>
  <c r="AT13" i="23"/>
  <c r="AS12" i="23"/>
  <c r="AS11" i="23"/>
  <c r="AT10" i="23"/>
  <c r="AT9" i="23"/>
  <c r="AT8" i="23"/>
  <c r="AT7" i="23"/>
  <c r="AT6" i="23"/>
  <c r="AT5" i="23"/>
  <c r="AT4" i="23"/>
  <c r="AT3" i="23"/>
  <c r="DK85" i="21"/>
  <c r="DJ85" i="21"/>
  <c r="DO84" i="21"/>
  <c r="DO83" i="21"/>
  <c r="DO82" i="21"/>
  <c r="DO81" i="21"/>
  <c r="DO80" i="21"/>
  <c r="DO73" i="21"/>
  <c r="DO72" i="21"/>
  <c r="DO71" i="21"/>
  <c r="DO70" i="21"/>
  <c r="DO69" i="21"/>
  <c r="DO68" i="21"/>
  <c r="DO67" i="21"/>
  <c r="DO66" i="21"/>
  <c r="DO65" i="21"/>
  <c r="DO64" i="21"/>
  <c r="DO63" i="21"/>
  <c r="DO62" i="21"/>
  <c r="DO61" i="21"/>
  <c r="DO60" i="21"/>
  <c r="DO59" i="21"/>
  <c r="DO58" i="21"/>
  <c r="DO57" i="21"/>
  <c r="DO56" i="21"/>
  <c r="DN55" i="21"/>
  <c r="DO54" i="21"/>
  <c r="DO53" i="21"/>
  <c r="DO52" i="21"/>
  <c r="DO51" i="21"/>
  <c r="DO50" i="21"/>
  <c r="DO49" i="21"/>
  <c r="DO48" i="21"/>
  <c r="DO47" i="21"/>
  <c r="DO46" i="21"/>
  <c r="DO45" i="21"/>
  <c r="DO44" i="21"/>
  <c r="DO43" i="21"/>
  <c r="DO42" i="21"/>
  <c r="DO41" i="21"/>
  <c r="DO40" i="21"/>
  <c r="DO39" i="21"/>
  <c r="DO38" i="21"/>
  <c r="DO37" i="21"/>
  <c r="DO36" i="21"/>
  <c r="DO35" i="21"/>
  <c r="DO34" i="21"/>
  <c r="DO33" i="21"/>
  <c r="DO32" i="21"/>
  <c r="DO31" i="21"/>
  <c r="DO30" i="21"/>
  <c r="DO29" i="21"/>
  <c r="DO28" i="21"/>
  <c r="DO27" i="21"/>
  <c r="DO26" i="21"/>
  <c r="DO25" i="21"/>
  <c r="DO24" i="21"/>
  <c r="DO23" i="21"/>
  <c r="DN22" i="21"/>
  <c r="DN21" i="21"/>
  <c r="DO20" i="21"/>
  <c r="DO19" i="21"/>
  <c r="DO18" i="21"/>
  <c r="DO17" i="21"/>
  <c r="DO16" i="21"/>
  <c r="DO15" i="21"/>
  <c r="DN14" i="21"/>
  <c r="DO13" i="21"/>
  <c r="DN12" i="21"/>
  <c r="DW12" i="21" s="1"/>
  <c r="DN11" i="21"/>
  <c r="DO10" i="21"/>
  <c r="DO9" i="21"/>
  <c r="DO8" i="21"/>
  <c r="DO7" i="21"/>
  <c r="DO6" i="21"/>
  <c r="DO5" i="21"/>
  <c r="DO4" i="21"/>
  <c r="DO3" i="21"/>
  <c r="DC85" i="21"/>
  <c r="DB85" i="21"/>
  <c r="DG84" i="21"/>
  <c r="DG83" i="21"/>
  <c r="DG82" i="21"/>
  <c r="DG81" i="21"/>
  <c r="DG80" i="21"/>
  <c r="NS85" i="13"/>
  <c r="NR85" i="13"/>
  <c r="NW84" i="13"/>
  <c r="NW83" i="13"/>
  <c r="NW82" i="13"/>
  <c r="NW81" i="13"/>
  <c r="NW80" i="13"/>
  <c r="NW73" i="13"/>
  <c r="NW72" i="13"/>
  <c r="NW71" i="13"/>
  <c r="NW70" i="13"/>
  <c r="NW69" i="13"/>
  <c r="NW68" i="13"/>
  <c r="NW67" i="13"/>
  <c r="NW66" i="13"/>
  <c r="NW65" i="13"/>
  <c r="NW64" i="13"/>
  <c r="NW63" i="13"/>
  <c r="NW62" i="13"/>
  <c r="NW61" i="13"/>
  <c r="NW60" i="13"/>
  <c r="NW59" i="13"/>
  <c r="NW58" i="13"/>
  <c r="NW57" i="13"/>
  <c r="NW56" i="13"/>
  <c r="NV55" i="13"/>
  <c r="NW54" i="13"/>
  <c r="NW53" i="13"/>
  <c r="NW52" i="13"/>
  <c r="NW51" i="13"/>
  <c r="NW50" i="13"/>
  <c r="NW49" i="13"/>
  <c r="NW48" i="13"/>
  <c r="NW47" i="13"/>
  <c r="NW46" i="13"/>
  <c r="NW45" i="13"/>
  <c r="NW44" i="13"/>
  <c r="NW43" i="13"/>
  <c r="NW42" i="13"/>
  <c r="NW41" i="13"/>
  <c r="NW40" i="13"/>
  <c r="NW39" i="13"/>
  <c r="NW38" i="13"/>
  <c r="NW37" i="13"/>
  <c r="NW36" i="13"/>
  <c r="NW35" i="13"/>
  <c r="NW34" i="13"/>
  <c r="NW33" i="13"/>
  <c r="NW32" i="13"/>
  <c r="NW31" i="13"/>
  <c r="NW30" i="13"/>
  <c r="NW29" i="13"/>
  <c r="NW28" i="13"/>
  <c r="NW27" i="13"/>
  <c r="NW26" i="13"/>
  <c r="NW25" i="13"/>
  <c r="NW24" i="13"/>
  <c r="NW23" i="13"/>
  <c r="NV22" i="13"/>
  <c r="NV21" i="13"/>
  <c r="NW20" i="13"/>
  <c r="NW19" i="13"/>
  <c r="NW18" i="13"/>
  <c r="NW17" i="13"/>
  <c r="NW16" i="13"/>
  <c r="NW15" i="13"/>
  <c r="NW14" i="13"/>
  <c r="NW13" i="13"/>
  <c r="NW12" i="13"/>
  <c r="NW11" i="13"/>
  <c r="NW10" i="13"/>
  <c r="NW9" i="13"/>
  <c r="NW8" i="13"/>
  <c r="NW7" i="13"/>
  <c r="NW6" i="13"/>
  <c r="NW5" i="13"/>
  <c r="NW4" i="13"/>
  <c r="NW3" i="13"/>
  <c r="JN85" i="19"/>
  <c r="JM85" i="19"/>
  <c r="JR84" i="19"/>
  <c r="JR83" i="19"/>
  <c r="JR82" i="19"/>
  <c r="JR81" i="19"/>
  <c r="JR80" i="19"/>
  <c r="JR73" i="19"/>
  <c r="JR72" i="19"/>
  <c r="JR71" i="19"/>
  <c r="JR70" i="19"/>
  <c r="JR69" i="19"/>
  <c r="JR68" i="19"/>
  <c r="JR67" i="19"/>
  <c r="JR66" i="19"/>
  <c r="JR65" i="19"/>
  <c r="JR64" i="19"/>
  <c r="JR63" i="19"/>
  <c r="JR62" i="19"/>
  <c r="JR61" i="19"/>
  <c r="JR60" i="19"/>
  <c r="JR59" i="19"/>
  <c r="JR58" i="19"/>
  <c r="JR57" i="19"/>
  <c r="JR56" i="19"/>
  <c r="JR54" i="19"/>
  <c r="JR53" i="19"/>
  <c r="JR52" i="19"/>
  <c r="JR51" i="19"/>
  <c r="JR50" i="19"/>
  <c r="JR49" i="19"/>
  <c r="JR48" i="19"/>
  <c r="JR47" i="19"/>
  <c r="JR46" i="19"/>
  <c r="JR45" i="19"/>
  <c r="JR44" i="19"/>
  <c r="JQ43" i="19"/>
  <c r="JR42" i="19"/>
  <c r="JR41" i="19"/>
  <c r="JR40" i="19"/>
  <c r="JR39" i="19"/>
  <c r="JR38" i="19"/>
  <c r="JR37" i="19"/>
  <c r="JR36" i="19"/>
  <c r="JR35" i="19"/>
  <c r="JR34" i="19"/>
  <c r="JR33" i="19"/>
  <c r="JR32" i="19"/>
  <c r="JR31" i="19"/>
  <c r="JR30" i="19"/>
  <c r="JR29" i="19"/>
  <c r="JR28" i="19"/>
  <c r="JR27" i="19"/>
  <c r="JR26" i="19"/>
  <c r="JR25" i="19"/>
  <c r="JR24" i="19"/>
  <c r="JR23" i="19"/>
  <c r="JQ22" i="19"/>
  <c r="JR20" i="19"/>
  <c r="JR19" i="19"/>
  <c r="JR18" i="19"/>
  <c r="JR17" i="19"/>
  <c r="JR16" i="19"/>
  <c r="JR15" i="19"/>
  <c r="JQ14" i="19"/>
  <c r="JR13" i="19"/>
  <c r="JQ12" i="19"/>
  <c r="JQ11" i="19"/>
  <c r="JZ11" i="19" s="1"/>
  <c r="JR10" i="19"/>
  <c r="JQ9" i="19"/>
  <c r="JR8" i="19"/>
  <c r="JR7" i="19"/>
  <c r="JR6" i="19"/>
  <c r="JR5" i="19"/>
  <c r="JQ4" i="19"/>
  <c r="JR3" i="19"/>
  <c r="JF85" i="19"/>
  <c r="JE85" i="19"/>
  <c r="JJ84" i="19"/>
  <c r="JJ83" i="19"/>
  <c r="JJ82" i="19"/>
  <c r="JJ81" i="19"/>
  <c r="JJ80" i="19"/>
  <c r="BB12" i="23" l="1"/>
  <c r="BB22" i="23"/>
  <c r="BB11" i="23"/>
  <c r="NV85" i="13"/>
  <c r="OE21" i="13"/>
  <c r="OE55" i="13"/>
  <c r="OE22" i="13"/>
  <c r="JQ85" i="19"/>
  <c r="DW14" i="21"/>
  <c r="DN85" i="21"/>
  <c r="DW11" i="21"/>
  <c r="DW22" i="21"/>
  <c r="DW55" i="21"/>
  <c r="DF85" i="21"/>
  <c r="DW21" i="21"/>
  <c r="JZ9" i="19"/>
  <c r="JZ12" i="19"/>
  <c r="JI85" i="19"/>
  <c r="JZ22" i="19"/>
  <c r="JZ14" i="19"/>
  <c r="JZ43" i="19"/>
  <c r="JZ4" i="19"/>
  <c r="JZ21" i="19"/>
  <c r="GE52" i="12"/>
  <c r="GE32" i="12"/>
  <c r="GE24" i="12"/>
  <c r="GF21" i="12"/>
  <c r="GF4" i="12"/>
  <c r="GF5" i="12"/>
  <c r="GF6" i="12"/>
  <c r="GF7" i="12"/>
  <c r="GF8" i="12"/>
  <c r="GF9" i="12"/>
  <c r="GF10" i="12"/>
  <c r="GF11" i="12"/>
  <c r="GF12" i="12"/>
  <c r="GF13" i="12"/>
  <c r="GF14" i="12"/>
  <c r="GF15" i="12"/>
  <c r="GF16" i="12"/>
  <c r="GF17" i="12"/>
  <c r="GF18" i="12"/>
  <c r="GF19" i="12"/>
  <c r="GF20" i="12"/>
  <c r="GF22" i="12"/>
  <c r="GF23" i="12"/>
  <c r="GF25" i="12"/>
  <c r="GF26" i="12"/>
  <c r="GF27" i="12"/>
  <c r="GF28" i="12"/>
  <c r="GF29" i="12"/>
  <c r="GF30" i="12"/>
  <c r="GF31" i="12"/>
  <c r="GF33" i="12"/>
  <c r="GF34" i="12"/>
  <c r="GF35" i="12"/>
  <c r="GF36" i="12"/>
  <c r="GF37" i="12"/>
  <c r="GF38" i="12"/>
  <c r="GF39" i="12"/>
  <c r="GF40" i="12"/>
  <c r="GF41" i="12"/>
  <c r="GF42" i="12"/>
  <c r="GF43" i="12"/>
  <c r="GF44" i="12"/>
  <c r="GF45" i="12"/>
  <c r="GF46" i="12"/>
  <c r="GF47" i="12"/>
  <c r="GF48" i="12"/>
  <c r="GF49" i="12"/>
  <c r="GF50" i="12"/>
  <c r="GF51" i="12"/>
  <c r="GF53" i="12"/>
  <c r="GF54" i="12"/>
  <c r="GF55" i="12"/>
  <c r="GF56" i="12"/>
  <c r="GF57" i="12"/>
  <c r="GF58" i="12"/>
  <c r="GF59" i="12"/>
  <c r="GF60" i="12"/>
  <c r="GF61" i="12"/>
  <c r="GF62" i="12"/>
  <c r="GF63" i="12"/>
  <c r="GF64" i="12"/>
  <c r="GF65" i="12"/>
  <c r="GF66" i="12"/>
  <c r="GF67" i="12"/>
  <c r="GF68" i="12"/>
  <c r="GF69" i="12"/>
  <c r="GF70" i="12"/>
  <c r="GF71" i="12"/>
  <c r="GF72" i="12"/>
  <c r="GF73" i="12"/>
  <c r="GF74" i="12"/>
  <c r="GF75" i="12"/>
  <c r="GF76" i="12"/>
  <c r="GF78" i="12"/>
  <c r="GF79" i="12"/>
  <c r="GF80" i="12"/>
  <c r="GF92" i="12"/>
  <c r="GF93" i="12"/>
  <c r="GF94" i="12"/>
  <c r="GF95" i="12"/>
  <c r="GF96" i="12"/>
  <c r="GF97" i="12"/>
  <c r="GF98" i="12"/>
  <c r="GF99" i="12"/>
  <c r="GF100" i="12"/>
  <c r="GF101" i="12"/>
  <c r="GF102" i="12"/>
  <c r="GF115" i="12"/>
  <c r="GF116" i="12"/>
  <c r="GF117" i="12"/>
  <c r="GF118" i="12"/>
  <c r="GF119" i="12"/>
  <c r="GF120" i="12"/>
  <c r="GF121" i="12"/>
  <c r="GF122" i="12"/>
  <c r="GF123" i="12"/>
  <c r="GF124" i="12"/>
  <c r="GF125" i="12"/>
  <c r="GF128" i="12"/>
  <c r="GF129" i="12"/>
  <c r="GF3" i="12"/>
  <c r="GF52" i="12" l="1"/>
  <c r="GO52" i="12"/>
  <c r="GF24" i="12"/>
  <c r="GO24" i="12"/>
  <c r="GF32" i="12"/>
  <c r="GO32" i="12"/>
  <c r="JE74" i="19"/>
  <c r="JF74" i="19"/>
  <c r="JI74" i="19" l="1"/>
  <c r="L43" i="24"/>
  <c r="T43" i="24" s="1"/>
  <c r="L22" i="24"/>
  <c r="T22" i="24" s="1"/>
  <c r="L21" i="24"/>
  <c r="T21" i="24" s="1"/>
  <c r="L14" i="24"/>
  <c r="T14" i="24" s="1"/>
  <c r="L12" i="24"/>
  <c r="T12" i="24" s="1"/>
  <c r="L11" i="24"/>
  <c r="T11" i="24" s="1"/>
  <c r="L9" i="24"/>
  <c r="T9" i="24" s="1"/>
  <c r="L4" i="24"/>
  <c r="T4" i="24" s="1"/>
  <c r="DG73" i="21"/>
  <c r="DG72" i="21"/>
  <c r="DG71" i="21"/>
  <c r="DG70" i="21"/>
  <c r="DG69" i="21"/>
  <c r="DG68" i="21"/>
  <c r="DG67" i="21"/>
  <c r="DG66" i="21"/>
  <c r="DG65" i="21"/>
  <c r="DG64" i="21"/>
  <c r="DG63" i="21"/>
  <c r="DG62" i="21"/>
  <c r="DG61" i="21"/>
  <c r="DG60" i="21"/>
  <c r="DG59" i="21"/>
  <c r="DG58" i="21"/>
  <c r="DG57" i="21"/>
  <c r="DG56" i="21"/>
  <c r="DF55" i="21"/>
  <c r="DG54" i="21"/>
  <c r="DG53" i="21"/>
  <c r="DG52" i="21"/>
  <c r="DG51" i="21"/>
  <c r="DG50" i="21"/>
  <c r="DG49" i="21"/>
  <c r="DG48" i="21"/>
  <c r="DG47" i="21"/>
  <c r="DG46" i="21"/>
  <c r="DG45" i="21"/>
  <c r="DG44" i="21"/>
  <c r="DG43" i="21"/>
  <c r="DG42" i="21"/>
  <c r="DG41" i="21"/>
  <c r="DG40" i="21"/>
  <c r="DG39" i="21"/>
  <c r="DG38" i="21"/>
  <c r="DG37" i="21"/>
  <c r="DG36" i="21"/>
  <c r="DG35" i="21"/>
  <c r="DG34" i="21"/>
  <c r="DG33" i="21"/>
  <c r="DG32" i="21"/>
  <c r="DG31" i="21"/>
  <c r="DG30" i="21"/>
  <c r="DG29" i="21"/>
  <c r="DG28" i="21"/>
  <c r="DG27" i="21"/>
  <c r="DG26" i="21"/>
  <c r="DG25" i="21"/>
  <c r="DG24" i="21"/>
  <c r="DG23" i="21"/>
  <c r="DF22" i="21"/>
  <c r="DF21" i="21"/>
  <c r="DG20" i="21"/>
  <c r="DG19" i="21"/>
  <c r="DG18" i="21"/>
  <c r="DG17" i="21"/>
  <c r="DG16" i="21"/>
  <c r="DG15" i="21"/>
  <c r="DF14" i="21"/>
  <c r="DG13" i="21"/>
  <c r="DF12" i="21"/>
  <c r="DO12" i="21" s="1"/>
  <c r="DF11" i="21"/>
  <c r="DG10" i="21"/>
  <c r="DG9" i="21"/>
  <c r="DG8" i="21"/>
  <c r="DG7" i="21"/>
  <c r="DG6" i="21"/>
  <c r="DG5" i="21"/>
  <c r="DG4" i="21"/>
  <c r="DG3" i="21"/>
  <c r="CU85" i="20"/>
  <c r="CX85" i="20" s="1"/>
  <c r="CT85" i="20"/>
  <c r="CM85" i="20"/>
  <c r="CP85" i="20" s="1"/>
  <c r="CL85" i="20"/>
  <c r="CY84" i="20"/>
  <c r="CQ84" i="20"/>
  <c r="CY83" i="20"/>
  <c r="CQ83" i="20"/>
  <c r="CY82" i="20"/>
  <c r="CQ82" i="20"/>
  <c r="CY81" i="20"/>
  <c r="CQ81" i="20"/>
  <c r="CY80" i="20"/>
  <c r="CQ80" i="20"/>
  <c r="CY73" i="20"/>
  <c r="CQ73" i="20"/>
  <c r="CY72" i="20"/>
  <c r="CQ72" i="20"/>
  <c r="CY71" i="20"/>
  <c r="CQ71" i="20"/>
  <c r="CY70" i="20"/>
  <c r="CQ70" i="20"/>
  <c r="CY69" i="20"/>
  <c r="CQ69" i="20"/>
  <c r="CY68" i="20"/>
  <c r="CQ68" i="20"/>
  <c r="CY67" i="20"/>
  <c r="CQ67" i="20"/>
  <c r="CY66" i="20"/>
  <c r="CQ66" i="20"/>
  <c r="CY65" i="20"/>
  <c r="CQ65" i="20"/>
  <c r="CY64" i="20"/>
  <c r="CQ64" i="20"/>
  <c r="CY63" i="20"/>
  <c r="CQ63" i="20"/>
  <c r="CY62" i="20"/>
  <c r="CQ62" i="20"/>
  <c r="CY61" i="20"/>
  <c r="CQ61" i="20"/>
  <c r="CY60" i="20"/>
  <c r="CQ60" i="20"/>
  <c r="CY59" i="20"/>
  <c r="CQ59" i="20"/>
  <c r="CY58" i="20"/>
  <c r="CQ58" i="20"/>
  <c r="CY57" i="20"/>
  <c r="CQ57" i="20"/>
  <c r="CY56" i="20"/>
  <c r="CQ56" i="20"/>
  <c r="CY55" i="20"/>
  <c r="CQ55" i="20"/>
  <c r="CY54" i="20"/>
  <c r="CQ54" i="20"/>
  <c r="CY53" i="20"/>
  <c r="CQ53" i="20"/>
  <c r="CY52" i="20"/>
  <c r="CQ52" i="20"/>
  <c r="CY51" i="20"/>
  <c r="CQ51" i="20"/>
  <c r="CY50" i="20"/>
  <c r="CQ50" i="20"/>
  <c r="CY49" i="20"/>
  <c r="CQ49" i="20"/>
  <c r="CY48" i="20"/>
  <c r="CQ48" i="20"/>
  <c r="CY47" i="20"/>
  <c r="CQ47" i="20"/>
  <c r="CY46" i="20"/>
  <c r="CQ46" i="20"/>
  <c r="CY45" i="20"/>
  <c r="CQ45" i="20"/>
  <c r="CY44" i="20"/>
  <c r="CQ44" i="20"/>
  <c r="CY43" i="20"/>
  <c r="CQ43" i="20"/>
  <c r="CY42" i="20"/>
  <c r="CQ42" i="20"/>
  <c r="CY41" i="20"/>
  <c r="CQ41" i="20"/>
  <c r="CY40" i="20"/>
  <c r="CQ40" i="20"/>
  <c r="CY39" i="20"/>
  <c r="CQ39" i="20"/>
  <c r="CY38" i="20"/>
  <c r="CQ38" i="20"/>
  <c r="CY37" i="20"/>
  <c r="CQ37" i="20"/>
  <c r="CY36" i="20"/>
  <c r="CQ36" i="20"/>
  <c r="CY35" i="20"/>
  <c r="CQ35" i="20"/>
  <c r="CY34" i="20"/>
  <c r="CQ34" i="20"/>
  <c r="CY33" i="20"/>
  <c r="CQ33" i="20"/>
  <c r="CY32" i="20"/>
  <c r="CQ32" i="20"/>
  <c r="CY31" i="20"/>
  <c r="CQ31" i="20"/>
  <c r="CY30" i="20"/>
  <c r="CQ30" i="20"/>
  <c r="CY29" i="20"/>
  <c r="CQ29" i="20"/>
  <c r="CY28" i="20"/>
  <c r="CQ28" i="20"/>
  <c r="CY27" i="20"/>
  <c r="CQ27" i="20"/>
  <c r="CY26" i="20"/>
  <c r="CQ26" i="20"/>
  <c r="CY25" i="20"/>
  <c r="CQ25" i="20"/>
  <c r="CY24" i="20"/>
  <c r="CQ24" i="20"/>
  <c r="CY23" i="20"/>
  <c r="CQ23" i="20"/>
  <c r="CX22" i="20"/>
  <c r="CY22" i="20" s="1"/>
  <c r="CP22" i="20"/>
  <c r="CQ22" i="20" s="1"/>
  <c r="CX21" i="20"/>
  <c r="CY21" i="20" s="1"/>
  <c r="CP21" i="20"/>
  <c r="CQ21" i="20" s="1"/>
  <c r="CY20" i="20"/>
  <c r="CQ20" i="20"/>
  <c r="CY19" i="20"/>
  <c r="CQ19" i="20"/>
  <c r="CY18" i="20"/>
  <c r="CQ18" i="20"/>
  <c r="CY17" i="20"/>
  <c r="CQ17" i="20"/>
  <c r="CY16" i="20"/>
  <c r="CQ16" i="20"/>
  <c r="CY15" i="20"/>
  <c r="CQ15" i="20"/>
  <c r="CX14" i="20"/>
  <c r="CY14" i="20" s="1"/>
  <c r="CP14" i="20"/>
  <c r="CQ14" i="20" s="1"/>
  <c r="CY13" i="20"/>
  <c r="CQ13" i="20"/>
  <c r="CX12" i="20"/>
  <c r="CY12" i="20" s="1"/>
  <c r="CP12" i="20"/>
  <c r="CQ12" i="20" s="1"/>
  <c r="CX11" i="20"/>
  <c r="CY11" i="20" s="1"/>
  <c r="CP11" i="20"/>
  <c r="CQ11" i="20" s="1"/>
  <c r="CY10" i="20"/>
  <c r="CQ10" i="20"/>
  <c r="CY9" i="20"/>
  <c r="CQ9" i="20"/>
  <c r="CY8" i="20"/>
  <c r="CQ8" i="20"/>
  <c r="CY7" i="20"/>
  <c r="CQ7" i="20"/>
  <c r="CY6" i="20"/>
  <c r="CQ6" i="20"/>
  <c r="CY5" i="20"/>
  <c r="CQ5" i="20"/>
  <c r="CY4" i="20"/>
  <c r="CQ4" i="20"/>
  <c r="CY3" i="20"/>
  <c r="CQ3" i="20"/>
  <c r="NK85" i="13"/>
  <c r="NJ85" i="13"/>
  <c r="NO84" i="13"/>
  <c r="NO83" i="13"/>
  <c r="NO82" i="13"/>
  <c r="NO81" i="13"/>
  <c r="NO80" i="13"/>
  <c r="NO73" i="13"/>
  <c r="NO72" i="13"/>
  <c r="NO71" i="13"/>
  <c r="NO70" i="13"/>
  <c r="NO69" i="13"/>
  <c r="NO68" i="13"/>
  <c r="NO67" i="13"/>
  <c r="NO66" i="13"/>
  <c r="NO65" i="13"/>
  <c r="NO64" i="13"/>
  <c r="NO63" i="13"/>
  <c r="NO62" i="13"/>
  <c r="NO61" i="13"/>
  <c r="NO60" i="13"/>
  <c r="NO59" i="13"/>
  <c r="NO58" i="13"/>
  <c r="NO57" i="13"/>
  <c r="NO56" i="13"/>
  <c r="NN55" i="13"/>
  <c r="NO54" i="13"/>
  <c r="NO53" i="13"/>
  <c r="NO52" i="13"/>
  <c r="NO51" i="13"/>
  <c r="NO50" i="13"/>
  <c r="NO49" i="13"/>
  <c r="NO48" i="13"/>
  <c r="NO47" i="13"/>
  <c r="NO46" i="13"/>
  <c r="NO45" i="13"/>
  <c r="NO44" i="13"/>
  <c r="NO43" i="13"/>
  <c r="NO42" i="13"/>
  <c r="NO41" i="13"/>
  <c r="NO40" i="13"/>
  <c r="NO39" i="13"/>
  <c r="NO38" i="13"/>
  <c r="NO37" i="13"/>
  <c r="NO36" i="13"/>
  <c r="NO35" i="13"/>
  <c r="NO34" i="13"/>
  <c r="NO33" i="13"/>
  <c r="NO32" i="13"/>
  <c r="NO31" i="13"/>
  <c r="NO30" i="13"/>
  <c r="NO29" i="13"/>
  <c r="NO28" i="13"/>
  <c r="NO27" i="13"/>
  <c r="NO26" i="13"/>
  <c r="NO25" i="13"/>
  <c r="NO24" i="13"/>
  <c r="NO23" i="13"/>
  <c r="NN22" i="13"/>
  <c r="NN21" i="13"/>
  <c r="NO20" i="13"/>
  <c r="NO19" i="13"/>
  <c r="NO18" i="13"/>
  <c r="NO17" i="13"/>
  <c r="NO16" i="13"/>
  <c r="NO15" i="13"/>
  <c r="NO14" i="13"/>
  <c r="NO13" i="13"/>
  <c r="NO12" i="13"/>
  <c r="NO11" i="13"/>
  <c r="NO10" i="13"/>
  <c r="NO9" i="13"/>
  <c r="NO8" i="13"/>
  <c r="NO7" i="13"/>
  <c r="NO6" i="13"/>
  <c r="NO5" i="13"/>
  <c r="NO4" i="13"/>
  <c r="NO3" i="13"/>
  <c r="JJ69" i="19"/>
  <c r="JJ68" i="19"/>
  <c r="JJ67" i="19"/>
  <c r="JJ66" i="19"/>
  <c r="JJ65" i="19"/>
  <c r="JJ64" i="19"/>
  <c r="JJ63" i="19"/>
  <c r="JJ62" i="19"/>
  <c r="JJ61" i="19"/>
  <c r="JJ60" i="19"/>
  <c r="JJ59" i="19"/>
  <c r="JJ58" i="19"/>
  <c r="JJ57" i="19"/>
  <c r="JJ56" i="19"/>
  <c r="JI55" i="19"/>
  <c r="JJ54" i="19"/>
  <c r="JJ53" i="19"/>
  <c r="JJ52" i="19"/>
  <c r="JJ51" i="19"/>
  <c r="JJ50" i="19"/>
  <c r="JJ49" i="19"/>
  <c r="JJ48" i="19"/>
  <c r="JJ47" i="19"/>
  <c r="JJ46" i="19"/>
  <c r="JJ45" i="19"/>
  <c r="JJ44" i="19"/>
  <c r="JI43" i="19"/>
  <c r="JJ42" i="19"/>
  <c r="JJ41" i="19"/>
  <c r="JJ40" i="19"/>
  <c r="JJ39" i="19"/>
  <c r="JJ38" i="19"/>
  <c r="JJ37" i="19"/>
  <c r="JJ36" i="19"/>
  <c r="JJ35" i="19"/>
  <c r="JJ34" i="19"/>
  <c r="JJ33" i="19"/>
  <c r="JJ32" i="19"/>
  <c r="JJ31" i="19"/>
  <c r="JJ30" i="19"/>
  <c r="JJ29" i="19"/>
  <c r="JJ28" i="19"/>
  <c r="JJ27" i="19"/>
  <c r="JJ26" i="19"/>
  <c r="JJ25" i="19"/>
  <c r="JJ24" i="19"/>
  <c r="JJ23" i="19"/>
  <c r="JI22" i="19"/>
  <c r="JR22" i="19" s="1"/>
  <c r="JI21" i="19"/>
  <c r="JJ20" i="19"/>
  <c r="JJ19" i="19"/>
  <c r="JJ18" i="19"/>
  <c r="JJ17" i="19"/>
  <c r="JJ16" i="19"/>
  <c r="JJ15" i="19"/>
  <c r="JI14" i="19"/>
  <c r="JJ13" i="19"/>
  <c r="JI12" i="19"/>
  <c r="JI11" i="19"/>
  <c r="JJ10" i="19"/>
  <c r="JI9" i="19"/>
  <c r="JJ8" i="19"/>
  <c r="JJ7" i="19"/>
  <c r="JJ6" i="19"/>
  <c r="JJ5" i="19"/>
  <c r="JI4" i="19"/>
  <c r="JR4" i="19" s="1"/>
  <c r="JJ3" i="19"/>
  <c r="NN85" i="13" l="1"/>
  <c r="NW22" i="13"/>
  <c r="NW55" i="13"/>
  <c r="NW21" i="13"/>
  <c r="DO11" i="21"/>
  <c r="DO14" i="21"/>
  <c r="DO22" i="21"/>
  <c r="DO55" i="21"/>
  <c r="DO21" i="21"/>
  <c r="JR9" i="19"/>
  <c r="JR21" i="19"/>
  <c r="JR14" i="19"/>
  <c r="JR11" i="19"/>
  <c r="JR12" i="19"/>
  <c r="JR43" i="19"/>
  <c r="JR55" i="19"/>
  <c r="IZ74" i="19"/>
  <c r="IY74" i="19"/>
  <c r="IW74" i="19"/>
  <c r="IX74" i="19"/>
  <c r="JA71" i="19"/>
  <c r="JJ71" i="19" s="1"/>
  <c r="JA72" i="19"/>
  <c r="JJ72" i="19" s="1"/>
  <c r="JA73" i="19"/>
  <c r="JJ73" i="19" s="1"/>
  <c r="JA70" i="19"/>
  <c r="JJ70" i="19" s="1"/>
  <c r="HD74" i="19"/>
  <c r="HC74" i="19"/>
  <c r="JA96" i="19"/>
  <c r="HY107" i="19" l="1"/>
  <c r="JA74" i="19"/>
  <c r="IO74" i="19"/>
  <c r="IP74" i="19"/>
  <c r="MP52" i="13"/>
  <c r="IS74" i="19" l="1"/>
  <c r="JB74" i="19" s="1"/>
  <c r="MP36" i="13"/>
  <c r="IS73" i="19"/>
  <c r="IS55" i="19"/>
  <c r="IS70" i="19"/>
  <c r="IS96" i="19"/>
  <c r="IK20" i="19"/>
  <c r="IK102" i="19"/>
  <c r="IK73" i="19"/>
  <c r="IK55" i="19"/>
  <c r="IK100" i="19"/>
  <c r="AH85" i="23" l="1"/>
  <c r="AG85" i="23"/>
  <c r="CU85" i="21"/>
  <c r="CT85" i="21"/>
  <c r="CY84" i="21"/>
  <c r="CY83" i="21"/>
  <c r="CY82" i="21"/>
  <c r="CY81" i="21"/>
  <c r="CY80" i="21"/>
  <c r="NC85" i="13"/>
  <c r="NB85" i="13"/>
  <c r="NG84" i="13"/>
  <c r="NG83" i="13"/>
  <c r="NG82" i="13"/>
  <c r="NG81" i="13"/>
  <c r="NG80" i="13"/>
  <c r="IX85" i="19"/>
  <c r="IW85" i="19"/>
  <c r="JB84" i="19"/>
  <c r="JB83" i="19"/>
  <c r="JB82" i="19"/>
  <c r="JB81" i="19"/>
  <c r="JB80" i="19"/>
  <c r="AK85" i="23" l="1"/>
  <c r="NF85" i="13"/>
  <c r="CX85" i="21"/>
  <c r="JA85" i="19"/>
  <c r="AK55" i="23"/>
  <c r="AT55" i="23" s="1"/>
  <c r="AK22" i="23"/>
  <c r="AT22" i="23" s="1"/>
  <c r="AK21" i="23"/>
  <c r="AT21" i="23" s="1"/>
  <c r="AK14" i="23"/>
  <c r="AT14" i="23" s="1"/>
  <c r="AK12" i="23"/>
  <c r="AT12" i="23" s="1"/>
  <c r="AK11" i="23"/>
  <c r="AT11" i="23" s="1"/>
  <c r="AL4" i="23"/>
  <c r="AL5" i="23"/>
  <c r="AL6" i="23"/>
  <c r="AL7" i="23"/>
  <c r="AL8" i="23"/>
  <c r="AL9" i="23"/>
  <c r="AL10" i="23"/>
  <c r="AL13" i="23"/>
  <c r="AL15" i="23"/>
  <c r="AL16" i="23"/>
  <c r="AL17" i="23"/>
  <c r="AL18" i="23"/>
  <c r="AL19" i="23"/>
  <c r="AL20" i="23"/>
  <c r="AL23" i="23"/>
  <c r="AL24" i="23"/>
  <c r="AL25" i="23"/>
  <c r="AL26" i="23"/>
  <c r="AL27" i="23"/>
  <c r="AL28" i="23"/>
  <c r="AL29" i="23"/>
  <c r="AL30" i="23"/>
  <c r="AL31" i="23"/>
  <c r="AL32" i="23"/>
  <c r="AL33" i="23"/>
  <c r="AL34" i="23"/>
  <c r="AL35" i="23"/>
  <c r="AL36" i="23"/>
  <c r="AL37" i="23"/>
  <c r="AL38" i="23"/>
  <c r="AL39" i="23"/>
  <c r="AL40" i="23"/>
  <c r="AL41" i="23"/>
  <c r="AL42" i="23"/>
  <c r="AL43" i="23"/>
  <c r="AL44" i="23"/>
  <c r="AL45" i="23"/>
  <c r="AL46" i="23"/>
  <c r="AL47" i="23"/>
  <c r="AL48" i="23"/>
  <c r="AL49" i="23"/>
  <c r="AL50" i="23"/>
  <c r="AL51" i="23"/>
  <c r="AL52" i="23"/>
  <c r="AL53" i="23"/>
  <c r="AL54" i="23"/>
  <c r="AL56" i="23"/>
  <c r="AL57" i="23"/>
  <c r="AL58" i="23"/>
  <c r="AL59" i="23"/>
  <c r="AL60" i="23"/>
  <c r="AL61" i="23"/>
  <c r="AL62" i="23"/>
  <c r="AL63" i="23"/>
  <c r="AL64" i="23"/>
  <c r="AL65" i="23"/>
  <c r="AL66" i="23"/>
  <c r="AL67" i="23"/>
  <c r="AL68" i="23"/>
  <c r="AL69" i="23"/>
  <c r="AL70" i="23"/>
  <c r="AL71" i="23"/>
  <c r="AL72" i="23"/>
  <c r="AL73" i="23"/>
  <c r="AL3" i="23"/>
  <c r="CX55" i="21"/>
  <c r="DG55" i="21" s="1"/>
  <c r="CX22" i="21"/>
  <c r="DG22" i="21" s="1"/>
  <c r="CX21" i="21"/>
  <c r="DG21" i="21" s="1"/>
  <c r="CX14" i="21"/>
  <c r="DG14" i="21" s="1"/>
  <c r="CX12" i="21"/>
  <c r="DG12" i="21" s="1"/>
  <c r="CX11" i="21"/>
  <c r="DG11" i="21" s="1"/>
  <c r="CY4" i="21"/>
  <c r="CY5" i="21"/>
  <c r="CY6" i="21"/>
  <c r="CY7" i="21"/>
  <c r="CY8" i="21"/>
  <c r="CY9" i="21"/>
  <c r="CY10" i="21"/>
  <c r="CY13" i="21"/>
  <c r="CY15" i="21"/>
  <c r="CY16" i="21"/>
  <c r="CY17" i="21"/>
  <c r="CY18" i="21"/>
  <c r="CY19" i="21"/>
  <c r="CY20" i="21"/>
  <c r="CY23" i="21"/>
  <c r="CY24" i="21"/>
  <c r="CY25" i="21"/>
  <c r="CY26" i="21"/>
  <c r="CY27" i="21"/>
  <c r="CY28" i="21"/>
  <c r="CY29" i="21"/>
  <c r="CY30" i="21"/>
  <c r="CY31" i="21"/>
  <c r="CY32" i="21"/>
  <c r="CY33" i="21"/>
  <c r="CY34" i="21"/>
  <c r="CY35" i="21"/>
  <c r="CY36" i="21"/>
  <c r="CY37" i="21"/>
  <c r="CY38" i="21"/>
  <c r="CY39" i="21"/>
  <c r="CY40" i="21"/>
  <c r="CY41" i="21"/>
  <c r="CY42" i="21"/>
  <c r="CY43" i="21"/>
  <c r="CY44" i="21"/>
  <c r="CY45" i="21"/>
  <c r="CY46" i="21"/>
  <c r="CY47" i="21"/>
  <c r="CY48" i="21"/>
  <c r="CY49" i="21"/>
  <c r="CY50" i="21"/>
  <c r="CY51" i="21"/>
  <c r="CY52" i="21"/>
  <c r="CY53" i="21"/>
  <c r="CY54" i="21"/>
  <c r="CY56" i="21"/>
  <c r="CY57" i="21"/>
  <c r="CY58" i="21"/>
  <c r="CY59" i="21"/>
  <c r="CY60" i="21"/>
  <c r="CY61" i="21"/>
  <c r="CY62" i="21"/>
  <c r="CY63" i="21"/>
  <c r="CY64" i="21"/>
  <c r="CY65" i="21"/>
  <c r="CY66" i="21"/>
  <c r="CY67" i="21"/>
  <c r="CY68" i="21"/>
  <c r="CY69" i="21"/>
  <c r="CY70" i="21"/>
  <c r="CY71" i="21"/>
  <c r="CY72" i="21"/>
  <c r="CY73" i="21"/>
  <c r="CY3" i="21"/>
  <c r="NF55" i="13"/>
  <c r="NO55" i="13" s="1"/>
  <c r="NF22" i="13"/>
  <c r="NO22" i="13" s="1"/>
  <c r="NF21" i="13"/>
  <c r="NO21" i="13" s="1"/>
  <c r="NG4" i="13"/>
  <c r="NG5" i="13"/>
  <c r="NG6" i="13"/>
  <c r="NG7" i="13"/>
  <c r="NG8" i="13"/>
  <c r="NG9" i="13"/>
  <c r="NG10" i="13"/>
  <c r="NG11" i="13"/>
  <c r="NG12" i="13"/>
  <c r="NG13" i="13"/>
  <c r="NG14" i="13"/>
  <c r="NG15" i="13"/>
  <c r="NG16" i="13"/>
  <c r="NG17" i="13"/>
  <c r="NG18" i="13"/>
  <c r="NG19" i="13"/>
  <c r="NG20" i="13"/>
  <c r="NG23" i="13"/>
  <c r="NG24" i="13"/>
  <c r="NG25" i="13"/>
  <c r="NG26" i="13"/>
  <c r="NG27" i="13"/>
  <c r="NG28" i="13"/>
  <c r="NG29" i="13"/>
  <c r="NG30" i="13"/>
  <c r="NG31" i="13"/>
  <c r="NG32" i="13"/>
  <c r="NG33" i="13"/>
  <c r="NG34" i="13"/>
  <c r="NG35" i="13"/>
  <c r="NG36" i="13"/>
  <c r="NG37" i="13"/>
  <c r="NG38" i="13"/>
  <c r="NG39" i="13"/>
  <c r="NG40" i="13"/>
  <c r="NG41" i="13"/>
  <c r="NG42" i="13"/>
  <c r="NG43" i="13"/>
  <c r="NG44" i="13"/>
  <c r="NG45" i="13"/>
  <c r="NG46" i="13"/>
  <c r="NG47" i="13"/>
  <c r="NG48" i="13"/>
  <c r="NG49" i="13"/>
  <c r="NG50" i="13"/>
  <c r="NG51" i="13"/>
  <c r="NG52" i="13"/>
  <c r="NG53" i="13"/>
  <c r="NG54" i="13"/>
  <c r="NG56" i="13"/>
  <c r="NG57" i="13"/>
  <c r="NG58" i="13"/>
  <c r="NG59" i="13"/>
  <c r="NG60" i="13"/>
  <c r="NG61" i="13"/>
  <c r="NG62" i="13"/>
  <c r="NG63" i="13"/>
  <c r="NG64" i="13"/>
  <c r="NG65" i="13"/>
  <c r="NG66" i="13"/>
  <c r="NG67" i="13"/>
  <c r="NG68" i="13"/>
  <c r="NG69" i="13"/>
  <c r="NG70" i="13"/>
  <c r="NG71" i="13"/>
  <c r="NG72" i="13"/>
  <c r="NG73" i="13"/>
  <c r="NG3" i="13"/>
  <c r="JA55" i="19"/>
  <c r="JJ55" i="19" s="1"/>
  <c r="JA43" i="19"/>
  <c r="JJ43" i="19" s="1"/>
  <c r="JA22" i="19"/>
  <c r="JJ22" i="19" s="1"/>
  <c r="JA21" i="19"/>
  <c r="JJ21" i="19" s="1"/>
  <c r="JA14" i="19"/>
  <c r="JJ14" i="19" s="1"/>
  <c r="JA12" i="19"/>
  <c r="JJ12" i="19" s="1"/>
  <c r="JA11" i="19"/>
  <c r="JJ11" i="19" s="1"/>
  <c r="JA9" i="19"/>
  <c r="JJ9" i="19" s="1"/>
  <c r="JA4" i="19"/>
  <c r="JJ4" i="19" s="1"/>
  <c r="JB5" i="19"/>
  <c r="JB6" i="19"/>
  <c r="JB7" i="19"/>
  <c r="JB8" i="19"/>
  <c r="JB10" i="19"/>
  <c r="JB13" i="19"/>
  <c r="JB15" i="19"/>
  <c r="JB16" i="19"/>
  <c r="JB17" i="19"/>
  <c r="JB18" i="19"/>
  <c r="JB19" i="19"/>
  <c r="JB20" i="19"/>
  <c r="JB23" i="19"/>
  <c r="JB24" i="19"/>
  <c r="JB25" i="19"/>
  <c r="JB26" i="19"/>
  <c r="JB27" i="19"/>
  <c r="JB28" i="19"/>
  <c r="JB29" i="19"/>
  <c r="JB30" i="19"/>
  <c r="JB31" i="19"/>
  <c r="JB32" i="19"/>
  <c r="JB33" i="19"/>
  <c r="JB34" i="19"/>
  <c r="JB35" i="19"/>
  <c r="JB36" i="19"/>
  <c r="JB37" i="19"/>
  <c r="JB38" i="19"/>
  <c r="JB39" i="19"/>
  <c r="JB40" i="19"/>
  <c r="JB41" i="19"/>
  <c r="JB42" i="19"/>
  <c r="JB44" i="19"/>
  <c r="JB45" i="19"/>
  <c r="JB46" i="19"/>
  <c r="JB47" i="19"/>
  <c r="JB48" i="19"/>
  <c r="JB49" i="19"/>
  <c r="JB50" i="19"/>
  <c r="JB51" i="19"/>
  <c r="JB52" i="19"/>
  <c r="JB53" i="19"/>
  <c r="JB54" i="19"/>
  <c r="JB56" i="19"/>
  <c r="JB57" i="19"/>
  <c r="JB58" i="19"/>
  <c r="JB59" i="19"/>
  <c r="JB60" i="19"/>
  <c r="JB61" i="19"/>
  <c r="JB62" i="19"/>
  <c r="JB63" i="19"/>
  <c r="JB64" i="19"/>
  <c r="JB65" i="19"/>
  <c r="JB66" i="19"/>
  <c r="JB67" i="19"/>
  <c r="JB68" i="19"/>
  <c r="JB69" i="19"/>
  <c r="JB70" i="19"/>
  <c r="JB71" i="19"/>
  <c r="JB72" i="19"/>
  <c r="JB73" i="19"/>
  <c r="JB3" i="19"/>
  <c r="Z85" i="23" l="1"/>
  <c r="Y85" i="23"/>
  <c r="AC85" i="23" l="1"/>
  <c r="CM85" i="21"/>
  <c r="CL85" i="21"/>
  <c r="CQ84" i="21"/>
  <c r="CQ83" i="21"/>
  <c r="CQ82" i="21"/>
  <c r="CQ81" i="21"/>
  <c r="CQ80" i="21"/>
  <c r="CE85" i="20"/>
  <c r="CH85" i="20" s="1"/>
  <c r="CD85" i="20"/>
  <c r="CI84" i="20"/>
  <c r="CI83" i="20"/>
  <c r="CI82" i="20"/>
  <c r="CI81" i="20"/>
  <c r="CI80" i="20"/>
  <c r="MU85" i="13"/>
  <c r="MT85" i="13"/>
  <c r="MY84" i="13"/>
  <c r="MY83" i="13"/>
  <c r="MY82" i="13"/>
  <c r="MY81" i="13"/>
  <c r="MY80" i="13"/>
  <c r="IP85" i="19"/>
  <c r="IO85" i="19"/>
  <c r="IT84" i="19"/>
  <c r="IT83" i="19"/>
  <c r="IT82" i="19"/>
  <c r="IT81" i="19"/>
  <c r="IT80" i="19"/>
  <c r="CP85" i="21" l="1"/>
  <c r="MX85" i="13"/>
  <c r="IS85" i="19"/>
  <c r="AC55" i="23"/>
  <c r="AL55" i="23" s="1"/>
  <c r="AC22" i="23"/>
  <c r="AL22" i="23" s="1"/>
  <c r="AC21" i="23"/>
  <c r="AL21" i="23" s="1"/>
  <c r="AC14" i="23"/>
  <c r="AL14" i="23" s="1"/>
  <c r="AC12" i="23"/>
  <c r="AL12" i="23" s="1"/>
  <c r="AC11" i="23"/>
  <c r="AL11" i="23" s="1"/>
  <c r="AD4" i="23"/>
  <c r="AD5" i="23"/>
  <c r="AD6" i="23"/>
  <c r="AD7" i="23"/>
  <c r="AD8" i="23"/>
  <c r="AD9" i="23"/>
  <c r="AD10" i="23"/>
  <c r="AD13" i="23"/>
  <c r="AD15" i="23"/>
  <c r="AD16" i="23"/>
  <c r="AD18" i="23"/>
  <c r="AD19" i="23"/>
  <c r="AD20" i="23"/>
  <c r="AD23" i="23"/>
  <c r="AD24" i="23"/>
  <c r="AD25" i="23"/>
  <c r="AD26" i="23"/>
  <c r="AD27" i="23"/>
  <c r="AD28" i="23"/>
  <c r="AD29" i="23"/>
  <c r="AD30" i="23"/>
  <c r="AD31" i="23"/>
  <c r="AD32" i="23"/>
  <c r="AD33" i="23"/>
  <c r="AD34" i="23"/>
  <c r="AD35" i="23"/>
  <c r="AD36" i="23"/>
  <c r="AD37" i="23"/>
  <c r="AD38" i="23"/>
  <c r="AD39" i="23"/>
  <c r="AD40" i="23"/>
  <c r="AD41" i="23"/>
  <c r="AD42" i="23"/>
  <c r="AD43" i="23"/>
  <c r="AD44" i="23"/>
  <c r="AD45" i="23"/>
  <c r="AD46" i="23"/>
  <c r="AD47" i="23"/>
  <c r="AD48" i="23"/>
  <c r="AD49" i="23"/>
  <c r="AD50" i="23"/>
  <c r="AD51" i="23"/>
  <c r="AD52" i="23"/>
  <c r="AD53" i="23"/>
  <c r="AD54" i="23"/>
  <c r="AD56" i="23"/>
  <c r="AD57" i="23"/>
  <c r="AD58" i="23"/>
  <c r="AD59" i="23"/>
  <c r="AD60" i="23"/>
  <c r="AD61" i="23"/>
  <c r="AD62" i="23"/>
  <c r="AD63" i="23"/>
  <c r="AD64" i="23"/>
  <c r="AD65" i="23"/>
  <c r="AD66" i="23"/>
  <c r="AD67" i="23"/>
  <c r="AD68" i="23"/>
  <c r="AD69" i="23"/>
  <c r="AD70" i="23"/>
  <c r="AD71" i="23"/>
  <c r="AD72" i="23"/>
  <c r="AD73" i="23"/>
  <c r="AD3" i="23"/>
  <c r="CP55" i="21"/>
  <c r="CY55" i="21" s="1"/>
  <c r="CP22" i="21"/>
  <c r="CY22" i="21" s="1"/>
  <c r="CP21" i="21"/>
  <c r="CY21" i="21" s="1"/>
  <c r="CP14" i="21"/>
  <c r="CY14" i="21" s="1"/>
  <c r="CP12" i="21"/>
  <c r="CY12" i="21" s="1"/>
  <c r="CP11" i="21"/>
  <c r="CY11" i="21" s="1"/>
  <c r="CQ4" i="21"/>
  <c r="CQ5" i="21"/>
  <c r="CQ6" i="21"/>
  <c r="CQ7" i="21"/>
  <c r="CQ8" i="21"/>
  <c r="CQ9" i="21"/>
  <c r="CQ10" i="21"/>
  <c r="CQ13" i="21"/>
  <c r="CQ15" i="21"/>
  <c r="CQ16" i="21"/>
  <c r="CQ17" i="21"/>
  <c r="CQ18" i="21"/>
  <c r="CQ19" i="21"/>
  <c r="CQ20" i="21"/>
  <c r="CQ23" i="21"/>
  <c r="CQ24" i="21"/>
  <c r="CQ25" i="21"/>
  <c r="CQ26" i="21"/>
  <c r="CQ27" i="21"/>
  <c r="CQ28" i="21"/>
  <c r="CQ29" i="21"/>
  <c r="CQ30" i="21"/>
  <c r="CQ31" i="21"/>
  <c r="CQ32" i="21"/>
  <c r="CQ33" i="21"/>
  <c r="CQ34" i="21"/>
  <c r="CQ35" i="21"/>
  <c r="CQ36" i="21"/>
  <c r="CQ37" i="21"/>
  <c r="CQ38" i="21"/>
  <c r="CQ39" i="21"/>
  <c r="CQ40" i="21"/>
  <c r="CQ41" i="21"/>
  <c r="CQ42" i="21"/>
  <c r="CQ43" i="21"/>
  <c r="CQ44" i="21"/>
  <c r="CQ45" i="21"/>
  <c r="CQ46" i="21"/>
  <c r="CQ47" i="21"/>
  <c r="CQ48" i="21"/>
  <c r="CQ49" i="21"/>
  <c r="CQ50" i="21"/>
  <c r="CQ51" i="21"/>
  <c r="CQ52" i="21"/>
  <c r="CQ53" i="21"/>
  <c r="CQ54" i="21"/>
  <c r="CQ56" i="21"/>
  <c r="CQ57" i="21"/>
  <c r="CQ58" i="21"/>
  <c r="CQ59" i="21"/>
  <c r="CQ60" i="21"/>
  <c r="CQ61" i="21"/>
  <c r="CQ62" i="21"/>
  <c r="CQ63" i="21"/>
  <c r="CQ64" i="21"/>
  <c r="CQ65" i="21"/>
  <c r="CQ66" i="21"/>
  <c r="CQ67" i="21"/>
  <c r="CQ68" i="21"/>
  <c r="CQ69" i="21"/>
  <c r="CQ70" i="21"/>
  <c r="CQ71" i="21"/>
  <c r="CQ72" i="21"/>
  <c r="CQ73" i="21"/>
  <c r="CQ3" i="21"/>
  <c r="MX55" i="13"/>
  <c r="NG55" i="13" s="1"/>
  <c r="CH22" i="20"/>
  <c r="CH21" i="20"/>
  <c r="CH14" i="20"/>
  <c r="CH12" i="20"/>
  <c r="CH11" i="20"/>
  <c r="CI4" i="20"/>
  <c r="CI5" i="20"/>
  <c r="CI6" i="20"/>
  <c r="CI7" i="20"/>
  <c r="CI8" i="20"/>
  <c r="CI9" i="20"/>
  <c r="CI10" i="20"/>
  <c r="CI13" i="20"/>
  <c r="CI15" i="20"/>
  <c r="CI16" i="20"/>
  <c r="CI17" i="20"/>
  <c r="CI18" i="20"/>
  <c r="CI19" i="20"/>
  <c r="CI20" i="20"/>
  <c r="CI23" i="20"/>
  <c r="CI24" i="20"/>
  <c r="CI25" i="20"/>
  <c r="CI26" i="20"/>
  <c r="CI27" i="20"/>
  <c r="CI28" i="20"/>
  <c r="CI29" i="20"/>
  <c r="CI30" i="20"/>
  <c r="CI31" i="20"/>
  <c r="CI32" i="20"/>
  <c r="CI33" i="20"/>
  <c r="CI34" i="20"/>
  <c r="CI35" i="20"/>
  <c r="CI36" i="20"/>
  <c r="CI37" i="20"/>
  <c r="CI38" i="20"/>
  <c r="CI39" i="20"/>
  <c r="CI40" i="20"/>
  <c r="CI41" i="20"/>
  <c r="CI42" i="20"/>
  <c r="CI43" i="20"/>
  <c r="CI44" i="20"/>
  <c r="CI45" i="20"/>
  <c r="CI46" i="20"/>
  <c r="CI47" i="20"/>
  <c r="CI48" i="20"/>
  <c r="CI49" i="20"/>
  <c r="CI50" i="20"/>
  <c r="CI51" i="20"/>
  <c r="CI52" i="20"/>
  <c r="CI53" i="20"/>
  <c r="CI54" i="20"/>
  <c r="CI56" i="20"/>
  <c r="CI57" i="20"/>
  <c r="CI58" i="20"/>
  <c r="CI59" i="20"/>
  <c r="CI60" i="20"/>
  <c r="CI61" i="20"/>
  <c r="CI62" i="20"/>
  <c r="CI63" i="20"/>
  <c r="CI64" i="20"/>
  <c r="CI65" i="20"/>
  <c r="CI66" i="20"/>
  <c r="CI67" i="20"/>
  <c r="CI68" i="20"/>
  <c r="CI69" i="20"/>
  <c r="CI70" i="20"/>
  <c r="CI71" i="20"/>
  <c r="CI72" i="20"/>
  <c r="CI73" i="20"/>
  <c r="CI3" i="20"/>
  <c r="MX22" i="13"/>
  <c r="NG22" i="13" s="1"/>
  <c r="MX21" i="13"/>
  <c r="NG21" i="13" s="1"/>
  <c r="MY4" i="13"/>
  <c r="MY5" i="13"/>
  <c r="MY6" i="13"/>
  <c r="MY7" i="13"/>
  <c r="MY8" i="13"/>
  <c r="MY9" i="13"/>
  <c r="MY10" i="13"/>
  <c r="MY11" i="13"/>
  <c r="MY12" i="13"/>
  <c r="MY13" i="13"/>
  <c r="MY14" i="13"/>
  <c r="MY15" i="13"/>
  <c r="MY16" i="13"/>
  <c r="MY17" i="13"/>
  <c r="MY18" i="13"/>
  <c r="MY19" i="13"/>
  <c r="MY20" i="13"/>
  <c r="MY23" i="13"/>
  <c r="MY24" i="13"/>
  <c r="MY25" i="13"/>
  <c r="MY26" i="13"/>
  <c r="MY27" i="13"/>
  <c r="MY28" i="13"/>
  <c r="MY29" i="13"/>
  <c r="MY30" i="13"/>
  <c r="MY31" i="13"/>
  <c r="MY32" i="13"/>
  <c r="MY33" i="13"/>
  <c r="MY34" i="13"/>
  <c r="MY35" i="13"/>
  <c r="MY36" i="13"/>
  <c r="MY37" i="13"/>
  <c r="MY38" i="13"/>
  <c r="MY39" i="13"/>
  <c r="MY40" i="13"/>
  <c r="MY41" i="13"/>
  <c r="MY42" i="13"/>
  <c r="MY43" i="13"/>
  <c r="MY44" i="13"/>
  <c r="MY45" i="13"/>
  <c r="MY46" i="13"/>
  <c r="MY47" i="13"/>
  <c r="MY48" i="13"/>
  <c r="MY49" i="13"/>
  <c r="MY50" i="13"/>
  <c r="MY51" i="13"/>
  <c r="MY52" i="13"/>
  <c r="MY53" i="13"/>
  <c r="MY54" i="13"/>
  <c r="MY56" i="13"/>
  <c r="MY57" i="13"/>
  <c r="MY58" i="13"/>
  <c r="MY59" i="13"/>
  <c r="MY60" i="13"/>
  <c r="MY61" i="13"/>
  <c r="MY62" i="13"/>
  <c r="MY63" i="13"/>
  <c r="MY64" i="13"/>
  <c r="MY65" i="13"/>
  <c r="MY66" i="13"/>
  <c r="MY67" i="13"/>
  <c r="MY68" i="13"/>
  <c r="MY69" i="13"/>
  <c r="MY70" i="13"/>
  <c r="MY71" i="13"/>
  <c r="MY72" i="13"/>
  <c r="MY73" i="13"/>
  <c r="MY3" i="13"/>
  <c r="JB55" i="19"/>
  <c r="IS43" i="19"/>
  <c r="JB43" i="19" s="1"/>
  <c r="IS22" i="19"/>
  <c r="JB22" i="19" s="1"/>
  <c r="IS21" i="19"/>
  <c r="JB21" i="19" s="1"/>
  <c r="IS14" i="19"/>
  <c r="JB14" i="19" s="1"/>
  <c r="IS12" i="19"/>
  <c r="JB12" i="19" s="1"/>
  <c r="IS11" i="19"/>
  <c r="JB11" i="19" s="1"/>
  <c r="IS9" i="19"/>
  <c r="JB9" i="19" s="1"/>
  <c r="IS4" i="19"/>
  <c r="JB4" i="19" s="1"/>
  <c r="IT17" i="19"/>
  <c r="IT31" i="19"/>
  <c r="IT42" i="19"/>
  <c r="R85" i="23"/>
  <c r="U85" i="23" s="1"/>
  <c r="Q85" i="23"/>
  <c r="CE85" i="21"/>
  <c r="CD85" i="21"/>
  <c r="CI84" i="21"/>
  <c r="CI83" i="21"/>
  <c r="CI82" i="21"/>
  <c r="CI81" i="21"/>
  <c r="CI80" i="21"/>
  <c r="BW85" i="20"/>
  <c r="BV85" i="20"/>
  <c r="CA84" i="20"/>
  <c r="CA83" i="20"/>
  <c r="CA82" i="20"/>
  <c r="CA81" i="20"/>
  <c r="CA80" i="20"/>
  <c r="MM85" i="13"/>
  <c r="ML85" i="13"/>
  <c r="MQ84" i="13"/>
  <c r="MQ83" i="13"/>
  <c r="MQ82" i="13"/>
  <c r="MQ81" i="13"/>
  <c r="MQ80" i="13"/>
  <c r="IH85" i="19"/>
  <c r="IG85" i="19"/>
  <c r="IL84" i="19"/>
  <c r="IL83" i="19"/>
  <c r="IL82" i="19"/>
  <c r="IL81" i="19"/>
  <c r="IL80" i="19"/>
  <c r="CH85" i="21" l="1"/>
  <c r="BZ85" i="20"/>
  <c r="MP85" i="13"/>
  <c r="IK85" i="19"/>
  <c r="U55" i="23"/>
  <c r="AD55" i="23" s="1"/>
  <c r="U22" i="23"/>
  <c r="AD22" i="23" s="1"/>
  <c r="U21" i="23"/>
  <c r="AD21" i="23" s="1"/>
  <c r="U14" i="23"/>
  <c r="AD14" i="23" s="1"/>
  <c r="U12" i="23"/>
  <c r="AD12" i="23" s="1"/>
  <c r="U11" i="23"/>
  <c r="AD11" i="23" s="1"/>
  <c r="V4" i="23"/>
  <c r="V9" i="23"/>
  <c r="V31" i="23"/>
  <c r="V42" i="23"/>
  <c r="CH55" i="21"/>
  <c r="CQ55" i="21" s="1"/>
  <c r="CH22" i="21"/>
  <c r="CQ22" i="21" s="1"/>
  <c r="CH21" i="21"/>
  <c r="CQ21" i="21" s="1"/>
  <c r="CH14" i="21"/>
  <c r="CQ14" i="21" s="1"/>
  <c r="CH12" i="21"/>
  <c r="CQ12" i="21" s="1"/>
  <c r="CH11" i="21"/>
  <c r="CQ11" i="21" s="1"/>
  <c r="CI4" i="21"/>
  <c r="CI9" i="21"/>
  <c r="CI17" i="21"/>
  <c r="CI31" i="21"/>
  <c r="CI42" i="21"/>
  <c r="BZ55" i="20"/>
  <c r="CI55" i="20" s="1"/>
  <c r="BZ22" i="20"/>
  <c r="CI22" i="20" s="1"/>
  <c r="BZ21" i="20"/>
  <c r="CI21" i="20" s="1"/>
  <c r="BZ14" i="20"/>
  <c r="CI14" i="20" s="1"/>
  <c r="BZ12" i="20"/>
  <c r="CI12" i="20" s="1"/>
  <c r="BZ11" i="20"/>
  <c r="CI11" i="20" s="1"/>
  <c r="CA4" i="20"/>
  <c r="CA9" i="20"/>
  <c r="CA17" i="20"/>
  <c r="CA31" i="20"/>
  <c r="CA42" i="20"/>
  <c r="AD17" i="23" l="1"/>
  <c r="MP55" i="13"/>
  <c r="MY55" i="13" s="1"/>
  <c r="MP22" i="13"/>
  <c r="MY22" i="13" s="1"/>
  <c r="MP21" i="13"/>
  <c r="MY21" i="13" s="1"/>
  <c r="MQ4" i="13"/>
  <c r="MQ9" i="13"/>
  <c r="MQ11" i="13"/>
  <c r="MQ12" i="13"/>
  <c r="MQ17" i="13"/>
  <c r="MQ31" i="13"/>
  <c r="MQ42" i="13"/>
  <c r="IK96" i="19" l="1"/>
  <c r="HN17" i="19"/>
  <c r="MH96" i="13" l="1"/>
  <c r="MH95" i="13"/>
  <c r="MI94" i="13"/>
  <c r="IK22" i="19" l="1"/>
  <c r="IT22" i="19" s="1"/>
  <c r="IK21" i="19"/>
  <c r="IT21" i="19" s="1"/>
  <c r="IK14" i="19"/>
  <c r="IK12" i="19"/>
  <c r="IT12" i="19" s="1"/>
  <c r="IK11" i="19"/>
  <c r="IT11" i="19" s="1"/>
  <c r="IK9" i="19"/>
  <c r="IK4" i="19"/>
  <c r="IT4" i="19" s="1"/>
  <c r="IG74" i="19"/>
  <c r="IH74" i="19"/>
  <c r="IK5" i="19"/>
  <c r="IT5" i="19" s="1"/>
  <c r="IK6" i="19"/>
  <c r="IT6" i="19" s="1"/>
  <c r="IK7" i="19"/>
  <c r="IT7" i="19" s="1"/>
  <c r="IK8" i="19"/>
  <c r="IT8" i="19" s="1"/>
  <c r="IK10" i="19"/>
  <c r="IT10" i="19" s="1"/>
  <c r="IK13" i="19"/>
  <c r="IT13" i="19" s="1"/>
  <c r="IK15" i="19"/>
  <c r="IT15" i="19" s="1"/>
  <c r="IK16" i="19"/>
  <c r="IT16" i="19" s="1"/>
  <c r="IK18" i="19"/>
  <c r="IT18" i="19" s="1"/>
  <c r="IK19" i="19"/>
  <c r="IT19" i="19" s="1"/>
  <c r="IT20" i="19"/>
  <c r="IK23" i="19"/>
  <c r="IT23" i="19" s="1"/>
  <c r="IK24" i="19"/>
  <c r="IT24" i="19" s="1"/>
  <c r="IK25" i="19"/>
  <c r="IT25" i="19" s="1"/>
  <c r="IK26" i="19"/>
  <c r="IT26" i="19" s="1"/>
  <c r="IK27" i="19"/>
  <c r="IT27" i="19" s="1"/>
  <c r="IK28" i="19"/>
  <c r="IT28" i="19" s="1"/>
  <c r="IK29" i="19"/>
  <c r="IT29" i="19" s="1"/>
  <c r="IK30" i="19"/>
  <c r="IT30" i="19" s="1"/>
  <c r="IK32" i="19"/>
  <c r="IT32" i="19" s="1"/>
  <c r="IK33" i="19"/>
  <c r="IT33" i="19" s="1"/>
  <c r="IK34" i="19"/>
  <c r="IT34" i="19" s="1"/>
  <c r="IK35" i="19"/>
  <c r="IT35" i="19" s="1"/>
  <c r="IK36" i="19"/>
  <c r="IT36" i="19" s="1"/>
  <c r="IK37" i="19"/>
  <c r="IT37" i="19" s="1"/>
  <c r="IK38" i="19"/>
  <c r="IT38" i="19" s="1"/>
  <c r="IK39" i="19"/>
  <c r="IT39" i="19" s="1"/>
  <c r="IK40" i="19"/>
  <c r="IT40" i="19" s="1"/>
  <c r="IK41" i="19"/>
  <c r="IT41" i="19" s="1"/>
  <c r="IK43" i="19"/>
  <c r="IT43" i="19" s="1"/>
  <c r="IK44" i="19"/>
  <c r="IT44" i="19" s="1"/>
  <c r="IK45" i="19"/>
  <c r="IT45" i="19" s="1"/>
  <c r="IK46" i="19"/>
  <c r="IT46" i="19" s="1"/>
  <c r="IK47" i="19"/>
  <c r="IT47" i="19" s="1"/>
  <c r="IK48" i="19"/>
  <c r="IT48" i="19" s="1"/>
  <c r="IK49" i="19"/>
  <c r="IT49" i="19" s="1"/>
  <c r="IK50" i="19"/>
  <c r="IT50" i="19" s="1"/>
  <c r="IK51" i="19"/>
  <c r="IT51" i="19" s="1"/>
  <c r="IK52" i="19"/>
  <c r="IT52" i="19" s="1"/>
  <c r="IK53" i="19"/>
  <c r="IT53" i="19" s="1"/>
  <c r="IK54" i="19"/>
  <c r="IT54" i="19" s="1"/>
  <c r="IT55" i="19"/>
  <c r="IK56" i="19"/>
  <c r="IT56" i="19" s="1"/>
  <c r="IK57" i="19"/>
  <c r="IT57" i="19" s="1"/>
  <c r="IK58" i="19"/>
  <c r="IT58" i="19" s="1"/>
  <c r="IK59" i="19"/>
  <c r="IT59" i="19" s="1"/>
  <c r="IK60" i="19"/>
  <c r="IT60" i="19" s="1"/>
  <c r="IK61" i="19"/>
  <c r="IT61" i="19" s="1"/>
  <c r="IK62" i="19"/>
  <c r="IT62" i="19" s="1"/>
  <c r="IK63" i="19"/>
  <c r="IT63" i="19" s="1"/>
  <c r="IK64" i="19"/>
  <c r="IT64" i="19" s="1"/>
  <c r="IK65" i="19"/>
  <c r="IT65" i="19" s="1"/>
  <c r="IK66" i="19"/>
  <c r="IT66" i="19" s="1"/>
  <c r="IK67" i="19"/>
  <c r="IT67" i="19" s="1"/>
  <c r="IK68" i="19"/>
  <c r="IT68" i="19" s="1"/>
  <c r="IK69" i="19"/>
  <c r="IT69" i="19" s="1"/>
  <c r="IK70" i="19"/>
  <c r="IT70" i="19" s="1"/>
  <c r="IK71" i="19"/>
  <c r="IT71" i="19" s="1"/>
  <c r="IK72" i="19"/>
  <c r="IT72" i="19" s="1"/>
  <c r="IT73" i="19"/>
  <c r="IK3" i="19"/>
  <c r="IL17" i="19"/>
  <c r="IL31" i="19"/>
  <c r="IL42" i="19"/>
  <c r="IT9" i="19" l="1"/>
  <c r="IT3" i="19"/>
  <c r="IT14" i="19"/>
  <c r="IK74" i="19"/>
  <c r="IT74" i="19" s="1"/>
  <c r="MH55" i="13"/>
  <c r="MQ55" i="13" s="1"/>
  <c r="MH22" i="13"/>
  <c r="MH21" i="13"/>
  <c r="MQ21" i="13" s="1"/>
  <c r="MD74" i="13"/>
  <c r="ME74" i="13"/>
  <c r="MH5" i="13"/>
  <c r="MQ5" i="13" s="1"/>
  <c r="MH6" i="13"/>
  <c r="MQ6" i="13" s="1"/>
  <c r="MH7" i="13"/>
  <c r="MQ7" i="13" s="1"/>
  <c r="MH8" i="13"/>
  <c r="MQ8" i="13" s="1"/>
  <c r="MH10" i="13"/>
  <c r="MQ10" i="13" s="1"/>
  <c r="MH13" i="13"/>
  <c r="MQ13" i="13" s="1"/>
  <c r="MH14" i="13"/>
  <c r="MQ14" i="13" s="1"/>
  <c r="MH15" i="13"/>
  <c r="MQ15" i="13" s="1"/>
  <c r="MH16" i="13"/>
  <c r="MQ16" i="13" s="1"/>
  <c r="MH18" i="13"/>
  <c r="MQ18" i="13" s="1"/>
  <c r="MH19" i="13"/>
  <c r="MQ19" i="13" s="1"/>
  <c r="MH20" i="13"/>
  <c r="MQ20" i="13" s="1"/>
  <c r="MH23" i="13"/>
  <c r="MQ23" i="13" s="1"/>
  <c r="MH24" i="13"/>
  <c r="MQ24" i="13" s="1"/>
  <c r="MH25" i="13"/>
  <c r="MQ25" i="13" s="1"/>
  <c r="MH26" i="13"/>
  <c r="MQ26" i="13" s="1"/>
  <c r="MH27" i="13"/>
  <c r="MQ27" i="13" s="1"/>
  <c r="MH28" i="13"/>
  <c r="MQ28" i="13" s="1"/>
  <c r="MH29" i="13"/>
  <c r="MQ29" i="13" s="1"/>
  <c r="MH30" i="13"/>
  <c r="MQ30" i="13" s="1"/>
  <c r="MH32" i="13"/>
  <c r="MQ32" i="13" s="1"/>
  <c r="MH33" i="13"/>
  <c r="MQ33" i="13" s="1"/>
  <c r="MH34" i="13"/>
  <c r="MQ34" i="13" s="1"/>
  <c r="MH35" i="13"/>
  <c r="MQ35" i="13" s="1"/>
  <c r="MH36" i="13"/>
  <c r="MQ36" i="13" s="1"/>
  <c r="MH37" i="13"/>
  <c r="MQ37" i="13" s="1"/>
  <c r="MH38" i="13"/>
  <c r="MQ38" i="13" s="1"/>
  <c r="MH39" i="13"/>
  <c r="MQ39" i="13" s="1"/>
  <c r="MH40" i="13"/>
  <c r="MQ40" i="13" s="1"/>
  <c r="MQ41" i="13"/>
  <c r="MH43" i="13"/>
  <c r="MQ43" i="13" s="1"/>
  <c r="MH44" i="13"/>
  <c r="MQ44" i="13" s="1"/>
  <c r="MH45" i="13"/>
  <c r="MQ45" i="13" s="1"/>
  <c r="MH46" i="13"/>
  <c r="MQ46" i="13" s="1"/>
  <c r="MH47" i="13"/>
  <c r="MQ47" i="13" s="1"/>
  <c r="MH48" i="13"/>
  <c r="MQ48" i="13" s="1"/>
  <c r="MH49" i="13"/>
  <c r="MQ49" i="13" s="1"/>
  <c r="MH50" i="13"/>
  <c r="MQ50" i="13" s="1"/>
  <c r="MH51" i="13"/>
  <c r="MQ51" i="13" s="1"/>
  <c r="MH52" i="13"/>
  <c r="MQ52" i="13" s="1"/>
  <c r="MH53" i="13"/>
  <c r="MQ53" i="13" s="1"/>
  <c r="MH54" i="13"/>
  <c r="MQ54" i="13" s="1"/>
  <c r="MH56" i="13"/>
  <c r="MQ56" i="13" s="1"/>
  <c r="MH57" i="13"/>
  <c r="MQ57" i="13" s="1"/>
  <c r="MH58" i="13"/>
  <c r="MQ58" i="13" s="1"/>
  <c r="MH59" i="13"/>
  <c r="MQ59" i="13" s="1"/>
  <c r="MH60" i="13"/>
  <c r="MQ60" i="13" s="1"/>
  <c r="MH61" i="13"/>
  <c r="MQ61" i="13" s="1"/>
  <c r="MH62" i="13"/>
  <c r="MQ62" i="13" s="1"/>
  <c r="MH63" i="13"/>
  <c r="MQ63" i="13" s="1"/>
  <c r="MH64" i="13"/>
  <c r="MQ64" i="13" s="1"/>
  <c r="MH65" i="13"/>
  <c r="MQ65" i="13" s="1"/>
  <c r="MH66" i="13"/>
  <c r="MQ66" i="13" s="1"/>
  <c r="MH67" i="13"/>
  <c r="MQ67" i="13" s="1"/>
  <c r="MH68" i="13"/>
  <c r="MQ68" i="13" s="1"/>
  <c r="MH69" i="13"/>
  <c r="MQ69" i="13" s="1"/>
  <c r="MH70" i="13"/>
  <c r="MQ70" i="13" s="1"/>
  <c r="MH71" i="13"/>
  <c r="MQ71" i="13" s="1"/>
  <c r="MH72" i="13"/>
  <c r="MQ72" i="13" s="1"/>
  <c r="MH73" i="13"/>
  <c r="MQ73" i="13" s="1"/>
  <c r="MH3" i="13"/>
  <c r="MI4" i="13"/>
  <c r="MI5" i="13"/>
  <c r="MI8" i="13"/>
  <c r="MI9" i="13"/>
  <c r="MI10" i="13"/>
  <c r="MI11" i="13"/>
  <c r="MI12" i="13"/>
  <c r="MI16" i="13"/>
  <c r="MI17" i="13"/>
  <c r="MI23" i="13"/>
  <c r="MI27" i="13"/>
  <c r="MI31" i="13"/>
  <c r="MI32" i="13"/>
  <c r="MI35" i="13"/>
  <c r="MI36" i="13"/>
  <c r="MI40" i="13"/>
  <c r="MI42" i="13"/>
  <c r="MI45" i="13"/>
  <c r="MI49" i="13"/>
  <c r="MI53" i="13"/>
  <c r="MI58" i="13"/>
  <c r="MI62" i="13"/>
  <c r="MI66" i="13"/>
  <c r="MI70" i="13"/>
  <c r="IC101" i="19"/>
  <c r="IC100" i="19"/>
  <c r="IC96" i="19"/>
  <c r="CA81" i="21"/>
  <c r="CA82" i="21"/>
  <c r="CA83" i="21"/>
  <c r="CA84" i="21"/>
  <c r="CA80" i="21"/>
  <c r="BV85" i="21"/>
  <c r="BW85" i="21"/>
  <c r="BZ85" i="21" l="1"/>
  <c r="MI25" i="13"/>
  <c r="MI39" i="13"/>
  <c r="MI60" i="13"/>
  <c r="MI43" i="13"/>
  <c r="MI38" i="13"/>
  <c r="MI34" i="13"/>
  <c r="MI29" i="13"/>
  <c r="MI19" i="13"/>
  <c r="MI7" i="13"/>
  <c r="MI68" i="13"/>
  <c r="MI51" i="13"/>
  <c r="MI72" i="13"/>
  <c r="MI64" i="13"/>
  <c r="MI56" i="13"/>
  <c r="MI47" i="13"/>
  <c r="MI41" i="13"/>
  <c r="MI37" i="13"/>
  <c r="MI33" i="13"/>
  <c r="MI6" i="13"/>
  <c r="MI71" i="13"/>
  <c r="MI67" i="13"/>
  <c r="MI63" i="13"/>
  <c r="MI59" i="13"/>
  <c r="MI18" i="13"/>
  <c r="MI73" i="13"/>
  <c r="MI69" i="13"/>
  <c r="MI65" i="13"/>
  <c r="MI61" i="13"/>
  <c r="MI57" i="13"/>
  <c r="MI20" i="13"/>
  <c r="MI52" i="13"/>
  <c r="MI48" i="13"/>
  <c r="MI44" i="13"/>
  <c r="MI28" i="13"/>
  <c r="MI24" i="13"/>
  <c r="MI15" i="13"/>
  <c r="MI3" i="13"/>
  <c r="MQ3" i="13"/>
  <c r="MQ22" i="13"/>
  <c r="MI54" i="13"/>
  <c r="MI50" i="13"/>
  <c r="MI46" i="13"/>
  <c r="MI30" i="13"/>
  <c r="MI26" i="13"/>
  <c r="MI13" i="13"/>
  <c r="MH74" i="13"/>
  <c r="MI81" i="13" l="1"/>
  <c r="MI82" i="13"/>
  <c r="MI83" i="13"/>
  <c r="MI84" i="13"/>
  <c r="MI80" i="13"/>
  <c r="MD85" i="13"/>
  <c r="ME85" i="13"/>
  <c r="MH85" i="13" s="1"/>
  <c r="I85" i="23"/>
  <c r="J85" i="23"/>
  <c r="N81" i="23"/>
  <c r="V81" i="23" s="1"/>
  <c r="AD81" i="23" s="1"/>
  <c r="AL81" i="23" s="1"/>
  <c r="AT81" i="23" s="1"/>
  <c r="BB81" i="23" s="1"/>
  <c r="N82" i="23"/>
  <c r="V82" i="23" s="1"/>
  <c r="AD82" i="23" s="1"/>
  <c r="AL82" i="23" s="1"/>
  <c r="AT82" i="23" s="1"/>
  <c r="BB82" i="23" s="1"/>
  <c r="N83" i="23"/>
  <c r="V83" i="23" s="1"/>
  <c r="AD83" i="23" s="1"/>
  <c r="AL83" i="23" s="1"/>
  <c r="AT83" i="23" s="1"/>
  <c r="BB83" i="23" s="1"/>
  <c r="N84" i="23"/>
  <c r="V84" i="23" s="1"/>
  <c r="AD84" i="23" s="1"/>
  <c r="AL84" i="23" s="1"/>
  <c r="AT84" i="23" s="1"/>
  <c r="BB84" i="23" s="1"/>
  <c r="N80" i="23"/>
  <c r="V80" i="23" s="1"/>
  <c r="AD80" i="23" s="1"/>
  <c r="AL80" i="23" s="1"/>
  <c r="AT80" i="23" s="1"/>
  <c r="BB80" i="23" s="1"/>
  <c r="BN85" i="20"/>
  <c r="BO85" i="20"/>
  <c r="BS81" i="20"/>
  <c r="BS82" i="20"/>
  <c r="BS83" i="20"/>
  <c r="BS84" i="20"/>
  <c r="BS80" i="20"/>
  <c r="ID81" i="19"/>
  <c r="ID82" i="19"/>
  <c r="ID83" i="19"/>
  <c r="ID84" i="19"/>
  <c r="ID80" i="19"/>
  <c r="HY85" i="19"/>
  <c r="HZ85" i="19"/>
  <c r="M22" i="23"/>
  <c r="M21" i="23"/>
  <c r="V21" i="23" s="1"/>
  <c r="M14" i="23"/>
  <c r="V14" i="23" s="1"/>
  <c r="M12" i="23"/>
  <c r="M11" i="23"/>
  <c r="V11" i="23" s="1"/>
  <c r="I74" i="23"/>
  <c r="J74" i="23"/>
  <c r="M5" i="23"/>
  <c r="V5" i="23" s="1"/>
  <c r="M6" i="23"/>
  <c r="V6" i="23" s="1"/>
  <c r="M7" i="23"/>
  <c r="V7" i="23" s="1"/>
  <c r="M8" i="23"/>
  <c r="V8" i="23" s="1"/>
  <c r="M10" i="23"/>
  <c r="V10" i="23" s="1"/>
  <c r="M13" i="23"/>
  <c r="V13" i="23" s="1"/>
  <c r="M15" i="23"/>
  <c r="V15" i="23" s="1"/>
  <c r="M16" i="23"/>
  <c r="V16" i="23" s="1"/>
  <c r="M18" i="23"/>
  <c r="V18" i="23" s="1"/>
  <c r="M19" i="23"/>
  <c r="V19" i="23" s="1"/>
  <c r="M20" i="23"/>
  <c r="V20" i="23" s="1"/>
  <c r="M23" i="23"/>
  <c r="V23" i="23" s="1"/>
  <c r="M24" i="23"/>
  <c r="V24" i="23" s="1"/>
  <c r="M25" i="23"/>
  <c r="V25" i="23" s="1"/>
  <c r="M26" i="23"/>
  <c r="V26" i="23" s="1"/>
  <c r="M27" i="23"/>
  <c r="V27" i="23" s="1"/>
  <c r="M28" i="23"/>
  <c r="V28" i="23" s="1"/>
  <c r="M29" i="23"/>
  <c r="V29" i="23" s="1"/>
  <c r="M30" i="23"/>
  <c r="V30" i="23" s="1"/>
  <c r="M32" i="23"/>
  <c r="V32" i="23" s="1"/>
  <c r="M33" i="23"/>
  <c r="V33" i="23" s="1"/>
  <c r="M34" i="23"/>
  <c r="V34" i="23" s="1"/>
  <c r="M35" i="23"/>
  <c r="V35" i="23" s="1"/>
  <c r="M36" i="23"/>
  <c r="V36" i="23" s="1"/>
  <c r="M37" i="23"/>
  <c r="V37" i="23" s="1"/>
  <c r="M38" i="23"/>
  <c r="V38" i="23" s="1"/>
  <c r="M39" i="23"/>
  <c r="V39" i="23" s="1"/>
  <c r="M40" i="23"/>
  <c r="V40" i="23" s="1"/>
  <c r="M41" i="23"/>
  <c r="V41" i="23" s="1"/>
  <c r="M43" i="23"/>
  <c r="V43" i="23" s="1"/>
  <c r="M44" i="23"/>
  <c r="V44" i="23" s="1"/>
  <c r="M45" i="23"/>
  <c r="V45" i="23" s="1"/>
  <c r="M46" i="23"/>
  <c r="V46" i="23" s="1"/>
  <c r="M47" i="23"/>
  <c r="V47" i="23" s="1"/>
  <c r="M48" i="23"/>
  <c r="V48" i="23" s="1"/>
  <c r="M49" i="23"/>
  <c r="V49" i="23" s="1"/>
  <c r="M50" i="23"/>
  <c r="V50" i="23" s="1"/>
  <c r="M51" i="23"/>
  <c r="V51" i="23" s="1"/>
  <c r="M52" i="23"/>
  <c r="V52" i="23" s="1"/>
  <c r="M53" i="23"/>
  <c r="V53" i="23" s="1"/>
  <c r="M54" i="23"/>
  <c r="V54" i="23" s="1"/>
  <c r="M55" i="23"/>
  <c r="M56" i="23"/>
  <c r="V56" i="23" s="1"/>
  <c r="M57" i="23"/>
  <c r="V57" i="23" s="1"/>
  <c r="M58" i="23"/>
  <c r="V58" i="23" s="1"/>
  <c r="M59" i="23"/>
  <c r="V59" i="23" s="1"/>
  <c r="M60" i="23"/>
  <c r="V60" i="23" s="1"/>
  <c r="M61" i="23"/>
  <c r="V61" i="23" s="1"/>
  <c r="M62" i="23"/>
  <c r="V62" i="23" s="1"/>
  <c r="M63" i="23"/>
  <c r="V63" i="23" s="1"/>
  <c r="M64" i="23"/>
  <c r="V64" i="23" s="1"/>
  <c r="M65" i="23"/>
  <c r="V65" i="23" s="1"/>
  <c r="M66" i="23"/>
  <c r="V66" i="23" s="1"/>
  <c r="M67" i="23"/>
  <c r="V67" i="23" s="1"/>
  <c r="M68" i="23"/>
  <c r="V68" i="23" s="1"/>
  <c r="M69" i="23"/>
  <c r="V69" i="23" s="1"/>
  <c r="M70" i="23"/>
  <c r="V70" i="23" s="1"/>
  <c r="M71" i="23"/>
  <c r="V71" i="23" s="1"/>
  <c r="M72" i="23"/>
  <c r="V72" i="23" s="1"/>
  <c r="M73" i="23"/>
  <c r="V73" i="23" s="1"/>
  <c r="M3" i="23"/>
  <c r="V3" i="23" s="1"/>
  <c r="N4" i="23"/>
  <c r="N7" i="23"/>
  <c r="N9" i="23"/>
  <c r="N17" i="23"/>
  <c r="V17" i="23" s="1"/>
  <c r="N31" i="23"/>
  <c r="N42" i="23"/>
  <c r="BZ22" i="21"/>
  <c r="CI22" i="21" s="1"/>
  <c r="BZ21" i="21"/>
  <c r="CI21" i="21" s="1"/>
  <c r="BZ14" i="21"/>
  <c r="CI14" i="21" s="1"/>
  <c r="BZ12" i="21"/>
  <c r="BZ11" i="21"/>
  <c r="CI11" i="21" s="1"/>
  <c r="BV74" i="21"/>
  <c r="BW74" i="21"/>
  <c r="BZ5" i="21"/>
  <c r="CI5" i="21" s="1"/>
  <c r="BZ6" i="21"/>
  <c r="CI6" i="21" s="1"/>
  <c r="BZ7" i="21"/>
  <c r="CI7" i="21" s="1"/>
  <c r="BZ8" i="21"/>
  <c r="CI8" i="21" s="1"/>
  <c r="BZ10" i="21"/>
  <c r="CI10" i="21" s="1"/>
  <c r="BZ13" i="21"/>
  <c r="CI13" i="21" s="1"/>
  <c r="BZ15" i="21"/>
  <c r="CI15" i="21" s="1"/>
  <c r="BZ16" i="21"/>
  <c r="CI16" i="21" s="1"/>
  <c r="BZ18" i="21"/>
  <c r="CI18" i="21" s="1"/>
  <c r="BZ19" i="21"/>
  <c r="CI19" i="21" s="1"/>
  <c r="BZ20" i="21"/>
  <c r="CI20" i="21" s="1"/>
  <c r="BZ23" i="21"/>
  <c r="CI23" i="21" s="1"/>
  <c r="BZ24" i="21"/>
  <c r="CI24" i="21" s="1"/>
  <c r="BZ25" i="21"/>
  <c r="CI25" i="21" s="1"/>
  <c r="BZ26" i="21"/>
  <c r="CI26" i="21" s="1"/>
  <c r="BZ27" i="21"/>
  <c r="CI27" i="21" s="1"/>
  <c r="BZ28" i="21"/>
  <c r="CI28" i="21" s="1"/>
  <c r="BZ29" i="21"/>
  <c r="CI29" i="21" s="1"/>
  <c r="BZ30" i="21"/>
  <c r="CI30" i="21" s="1"/>
  <c r="BZ32" i="21"/>
  <c r="CI32" i="21" s="1"/>
  <c r="BZ33" i="21"/>
  <c r="CI33" i="21" s="1"/>
  <c r="BZ34" i="21"/>
  <c r="CI34" i="21" s="1"/>
  <c r="BZ35" i="21"/>
  <c r="CI35" i="21" s="1"/>
  <c r="BZ36" i="21"/>
  <c r="CI36" i="21" s="1"/>
  <c r="BZ37" i="21"/>
  <c r="CI37" i="21" s="1"/>
  <c r="BZ38" i="21"/>
  <c r="CI38" i="21" s="1"/>
  <c r="BZ39" i="21"/>
  <c r="CI39" i="21" s="1"/>
  <c r="BZ40" i="21"/>
  <c r="CI40" i="21" s="1"/>
  <c r="BZ41" i="21"/>
  <c r="CI41" i="21" s="1"/>
  <c r="BZ43" i="21"/>
  <c r="CI43" i="21" s="1"/>
  <c r="BZ44" i="21"/>
  <c r="CI44" i="21" s="1"/>
  <c r="BZ45" i="21"/>
  <c r="CI45" i="21" s="1"/>
  <c r="BZ46" i="21"/>
  <c r="CI46" i="21" s="1"/>
  <c r="BZ47" i="21"/>
  <c r="CI47" i="21" s="1"/>
  <c r="BZ48" i="21"/>
  <c r="CI48" i="21" s="1"/>
  <c r="BZ49" i="21"/>
  <c r="CI49" i="21" s="1"/>
  <c r="BZ50" i="21"/>
  <c r="CI50" i="21" s="1"/>
  <c r="BZ51" i="21"/>
  <c r="CI51" i="21" s="1"/>
  <c r="BZ52" i="21"/>
  <c r="CI52" i="21" s="1"/>
  <c r="BZ53" i="21"/>
  <c r="CI53" i="21" s="1"/>
  <c r="BZ54" i="21"/>
  <c r="CI54" i="21" s="1"/>
  <c r="BZ55" i="21"/>
  <c r="CI55" i="21" s="1"/>
  <c r="BZ56" i="21"/>
  <c r="CI56" i="21" s="1"/>
  <c r="BZ57" i="21"/>
  <c r="CI57" i="21" s="1"/>
  <c r="BZ58" i="21"/>
  <c r="CI58" i="21" s="1"/>
  <c r="BZ59" i="21"/>
  <c r="CI59" i="21" s="1"/>
  <c r="BZ60" i="21"/>
  <c r="CI60" i="21" s="1"/>
  <c r="BZ61" i="21"/>
  <c r="CI61" i="21" s="1"/>
  <c r="BZ62" i="21"/>
  <c r="CI62" i="21" s="1"/>
  <c r="BZ63" i="21"/>
  <c r="CI63" i="21" s="1"/>
  <c r="BZ64" i="21"/>
  <c r="CI64" i="21" s="1"/>
  <c r="BZ65" i="21"/>
  <c r="CI65" i="21" s="1"/>
  <c r="BZ66" i="21"/>
  <c r="CI66" i="21" s="1"/>
  <c r="BZ67" i="21"/>
  <c r="CI67" i="21" s="1"/>
  <c r="BZ68" i="21"/>
  <c r="CI68" i="21" s="1"/>
  <c r="BZ69" i="21"/>
  <c r="CI69" i="21" s="1"/>
  <c r="BZ70" i="21"/>
  <c r="CI70" i="21" s="1"/>
  <c r="BZ71" i="21"/>
  <c r="CI71" i="21" s="1"/>
  <c r="BZ72" i="21"/>
  <c r="CI72" i="21" s="1"/>
  <c r="BZ73" i="21"/>
  <c r="CI73" i="21" s="1"/>
  <c r="BZ3" i="21"/>
  <c r="CI3" i="21" s="1"/>
  <c r="CA4" i="21"/>
  <c r="CA7" i="21"/>
  <c r="CA8" i="21"/>
  <c r="CA9" i="21"/>
  <c r="CA16" i="21"/>
  <c r="CA17" i="21"/>
  <c r="CA23" i="21"/>
  <c r="CA27" i="21"/>
  <c r="CA31" i="21"/>
  <c r="CA32" i="21"/>
  <c r="CA36" i="21"/>
  <c r="CA40" i="21"/>
  <c r="CA42" i="21"/>
  <c r="CA45" i="21"/>
  <c r="CA49" i="21"/>
  <c r="CA53" i="21"/>
  <c r="CA57" i="21"/>
  <c r="CA61" i="21"/>
  <c r="CA62" i="21"/>
  <c r="CA65" i="21"/>
  <c r="CA69" i="21"/>
  <c r="CA70" i="21"/>
  <c r="CA71" i="21"/>
  <c r="CA73" i="21"/>
  <c r="BR22" i="20"/>
  <c r="CA22" i="20" s="1"/>
  <c r="BR21" i="20"/>
  <c r="BR14" i="20"/>
  <c r="CA14" i="20" s="1"/>
  <c r="BR12" i="20"/>
  <c r="CA12" i="20" s="1"/>
  <c r="BR11" i="20"/>
  <c r="CA11" i="20" s="1"/>
  <c r="BN74" i="20"/>
  <c r="BO74" i="20"/>
  <c r="BR5" i="20"/>
  <c r="CA5" i="20" s="1"/>
  <c r="BR6" i="20"/>
  <c r="CA6" i="20" s="1"/>
  <c r="BR7" i="20"/>
  <c r="CA7" i="20" s="1"/>
  <c r="BR8" i="20"/>
  <c r="CA8" i="20" s="1"/>
  <c r="BR10" i="20"/>
  <c r="CA10" i="20" s="1"/>
  <c r="BR13" i="20"/>
  <c r="CA13" i="20" s="1"/>
  <c r="BR15" i="20"/>
  <c r="CA15" i="20" s="1"/>
  <c r="BR16" i="20"/>
  <c r="CA16" i="20" s="1"/>
  <c r="BR18" i="20"/>
  <c r="CA18" i="20" s="1"/>
  <c r="BR19" i="20"/>
  <c r="CA19" i="20" s="1"/>
  <c r="BR20" i="20"/>
  <c r="CA20" i="20" s="1"/>
  <c r="BR23" i="20"/>
  <c r="CA23" i="20" s="1"/>
  <c r="BR24" i="20"/>
  <c r="CA24" i="20" s="1"/>
  <c r="BR25" i="20"/>
  <c r="CA25" i="20" s="1"/>
  <c r="BR26" i="20"/>
  <c r="CA26" i="20" s="1"/>
  <c r="BR27" i="20"/>
  <c r="CA27" i="20" s="1"/>
  <c r="BR28" i="20"/>
  <c r="CA28" i="20" s="1"/>
  <c r="BR29" i="20"/>
  <c r="CA29" i="20" s="1"/>
  <c r="BR30" i="20"/>
  <c r="CA30" i="20" s="1"/>
  <c r="BR32" i="20"/>
  <c r="CA32" i="20" s="1"/>
  <c r="BR33" i="20"/>
  <c r="CA33" i="20" s="1"/>
  <c r="BR34" i="20"/>
  <c r="CA34" i="20" s="1"/>
  <c r="BR35" i="20"/>
  <c r="CA35" i="20" s="1"/>
  <c r="BR36" i="20"/>
  <c r="CA36" i="20" s="1"/>
  <c r="BR37" i="20"/>
  <c r="CA37" i="20" s="1"/>
  <c r="BR38" i="20"/>
  <c r="CA38" i="20" s="1"/>
  <c r="BR39" i="20"/>
  <c r="CA39" i="20" s="1"/>
  <c r="BR40" i="20"/>
  <c r="CA40" i="20" s="1"/>
  <c r="BR41" i="20"/>
  <c r="CA41" i="20" s="1"/>
  <c r="BR43" i="20"/>
  <c r="CA43" i="20" s="1"/>
  <c r="BR44" i="20"/>
  <c r="CA44" i="20" s="1"/>
  <c r="BR45" i="20"/>
  <c r="CA45" i="20" s="1"/>
  <c r="BR46" i="20"/>
  <c r="CA46" i="20" s="1"/>
  <c r="BR47" i="20"/>
  <c r="CA47" i="20" s="1"/>
  <c r="BR48" i="20"/>
  <c r="CA48" i="20" s="1"/>
  <c r="BR49" i="20"/>
  <c r="CA49" i="20" s="1"/>
  <c r="BR50" i="20"/>
  <c r="CA50" i="20" s="1"/>
  <c r="BR51" i="20"/>
  <c r="CA51" i="20" s="1"/>
  <c r="BR52" i="20"/>
  <c r="CA52" i="20" s="1"/>
  <c r="BR53" i="20"/>
  <c r="CA53" i="20" s="1"/>
  <c r="BR54" i="20"/>
  <c r="CA54" i="20" s="1"/>
  <c r="BR55" i="20"/>
  <c r="BR56" i="20"/>
  <c r="CA56" i="20" s="1"/>
  <c r="BR57" i="20"/>
  <c r="CA57" i="20" s="1"/>
  <c r="BR58" i="20"/>
  <c r="CA58" i="20" s="1"/>
  <c r="BR59" i="20"/>
  <c r="CA59" i="20" s="1"/>
  <c r="BR60" i="20"/>
  <c r="CA60" i="20" s="1"/>
  <c r="BR61" i="20"/>
  <c r="CA61" i="20" s="1"/>
  <c r="BR62" i="20"/>
  <c r="CA62" i="20" s="1"/>
  <c r="BR63" i="20"/>
  <c r="CA63" i="20" s="1"/>
  <c r="BR64" i="20"/>
  <c r="CA64" i="20" s="1"/>
  <c r="BR65" i="20"/>
  <c r="CA65" i="20" s="1"/>
  <c r="BR66" i="20"/>
  <c r="CA66" i="20" s="1"/>
  <c r="BR67" i="20"/>
  <c r="CA67" i="20" s="1"/>
  <c r="BR68" i="20"/>
  <c r="CA68" i="20" s="1"/>
  <c r="BR69" i="20"/>
  <c r="CA69" i="20" s="1"/>
  <c r="BR70" i="20"/>
  <c r="CA70" i="20" s="1"/>
  <c r="BR71" i="20"/>
  <c r="CA71" i="20" s="1"/>
  <c r="BR72" i="20"/>
  <c r="CA72" i="20" s="1"/>
  <c r="BR73" i="20"/>
  <c r="CA73" i="20" s="1"/>
  <c r="BR3" i="20"/>
  <c r="BS4" i="20"/>
  <c r="BS9" i="20"/>
  <c r="BS15" i="20"/>
  <c r="BS17" i="20"/>
  <c r="BS23" i="20"/>
  <c r="BS27" i="20"/>
  <c r="BS31" i="20"/>
  <c r="BS32" i="20"/>
  <c r="BS39" i="20"/>
  <c r="BS40" i="20"/>
  <c r="BS42" i="20"/>
  <c r="BS44" i="20"/>
  <c r="BS48" i="20"/>
  <c r="BS52" i="20"/>
  <c r="BS57" i="20"/>
  <c r="BS60" i="20"/>
  <c r="BS61" i="20"/>
  <c r="BS65" i="20"/>
  <c r="BS68" i="20"/>
  <c r="BS73" i="20"/>
  <c r="IC14" i="19"/>
  <c r="IC9" i="19"/>
  <c r="IC4" i="19"/>
  <c r="IC5" i="19"/>
  <c r="IL5" i="19" s="1"/>
  <c r="IC6" i="19"/>
  <c r="IC7" i="19"/>
  <c r="IC8" i="19"/>
  <c r="IL8" i="19" s="1"/>
  <c r="IC10" i="19"/>
  <c r="IC11" i="19"/>
  <c r="IC12" i="19"/>
  <c r="IC13" i="19"/>
  <c r="IL13" i="19" s="1"/>
  <c r="IC15" i="19"/>
  <c r="IC16" i="19"/>
  <c r="IL16" i="19" s="1"/>
  <c r="ID17" i="19"/>
  <c r="IC18" i="19"/>
  <c r="IC19" i="19"/>
  <c r="IC20" i="19"/>
  <c r="IL20" i="19" s="1"/>
  <c r="IC21" i="19"/>
  <c r="IL21" i="19" s="1"/>
  <c r="IC22" i="19"/>
  <c r="IC23" i="19"/>
  <c r="IC24" i="19"/>
  <c r="IL24" i="19" s="1"/>
  <c r="IC25" i="19"/>
  <c r="IL25" i="19" s="1"/>
  <c r="IC26" i="19"/>
  <c r="IC27" i="19"/>
  <c r="IC28" i="19"/>
  <c r="IL28" i="19" s="1"/>
  <c r="IC29" i="19"/>
  <c r="IL29" i="19" s="1"/>
  <c r="IC30" i="19"/>
  <c r="ID31" i="19"/>
  <c r="IC32" i="19"/>
  <c r="IL32" i="19" s="1"/>
  <c r="IC33" i="19"/>
  <c r="IL33" i="19" s="1"/>
  <c r="IC34" i="19"/>
  <c r="IC35" i="19"/>
  <c r="IC36" i="19"/>
  <c r="IL36" i="19" s="1"/>
  <c r="IC37" i="19"/>
  <c r="IL37" i="19" s="1"/>
  <c r="IC38" i="19"/>
  <c r="IC39" i="19"/>
  <c r="IC40" i="19"/>
  <c r="IL40" i="19" s="1"/>
  <c r="IC41" i="19"/>
  <c r="IL41" i="19" s="1"/>
  <c r="ID42" i="19"/>
  <c r="IC43" i="19"/>
  <c r="IC44" i="19"/>
  <c r="IL44" i="19" s="1"/>
  <c r="IC45" i="19"/>
  <c r="IL45" i="19" s="1"/>
  <c r="IC46" i="19"/>
  <c r="IC47" i="19"/>
  <c r="IC48" i="19"/>
  <c r="IL48" i="19" s="1"/>
  <c r="IC49" i="19"/>
  <c r="IL49" i="19" s="1"/>
  <c r="IC50" i="19"/>
  <c r="IC51" i="19"/>
  <c r="IC52" i="19"/>
  <c r="IL52" i="19" s="1"/>
  <c r="IC53" i="19"/>
  <c r="IL53" i="19" s="1"/>
  <c r="IC54" i="19"/>
  <c r="IC55" i="19"/>
  <c r="IC56" i="19"/>
  <c r="IL56" i="19" s="1"/>
  <c r="IC57" i="19"/>
  <c r="IL57" i="19" s="1"/>
  <c r="IC58" i="19"/>
  <c r="IC59" i="19"/>
  <c r="IC60" i="19"/>
  <c r="IL60" i="19" s="1"/>
  <c r="IC61" i="19"/>
  <c r="IL61" i="19" s="1"/>
  <c r="IC62" i="19"/>
  <c r="IC63" i="19"/>
  <c r="IC64" i="19"/>
  <c r="IL64" i="19" s="1"/>
  <c r="IC65" i="19"/>
  <c r="IL65" i="19" s="1"/>
  <c r="IC66" i="19"/>
  <c r="IC67" i="19"/>
  <c r="IC68" i="19"/>
  <c r="IL68" i="19" s="1"/>
  <c r="IC69" i="19"/>
  <c r="IL69" i="19" s="1"/>
  <c r="IC70" i="19"/>
  <c r="IC71" i="19"/>
  <c r="IC72" i="19"/>
  <c r="IL72" i="19" s="1"/>
  <c r="IC73" i="19"/>
  <c r="IC3" i="19"/>
  <c r="IL3" i="19" s="1"/>
  <c r="HY74" i="19"/>
  <c r="HZ74" i="19"/>
  <c r="ID33" i="19"/>
  <c r="IC85" i="19" l="1"/>
  <c r="ID65" i="19"/>
  <c r="ID53" i="19"/>
  <c r="ID49" i="19"/>
  <c r="ID37" i="19"/>
  <c r="CA66" i="21"/>
  <c r="CA58" i="21"/>
  <c r="CA3" i="21"/>
  <c r="ID64" i="19"/>
  <c r="ID20" i="19"/>
  <c r="CA67" i="21"/>
  <c r="CA59" i="21"/>
  <c r="CA38" i="21"/>
  <c r="CA63" i="21"/>
  <c r="ID13" i="19"/>
  <c r="ID45" i="19"/>
  <c r="ID29" i="19"/>
  <c r="ID57" i="19"/>
  <c r="ID41" i="19"/>
  <c r="ID25" i="19"/>
  <c r="ID8" i="19"/>
  <c r="ID3" i="19"/>
  <c r="CA72" i="21"/>
  <c r="CA68" i="21"/>
  <c r="CA64" i="21"/>
  <c r="CA60" i="21"/>
  <c r="CA56" i="21"/>
  <c r="CA26" i="21"/>
  <c r="CA30" i="21"/>
  <c r="CA20" i="21"/>
  <c r="N3" i="23"/>
  <c r="CA51" i="21"/>
  <c r="CA43" i="21"/>
  <c r="CA34" i="21"/>
  <c r="CA29" i="21"/>
  <c r="CA25" i="21"/>
  <c r="CA19" i="21"/>
  <c r="CA13" i="21"/>
  <c r="CA6" i="21"/>
  <c r="CA47" i="21"/>
  <c r="CA28" i="21"/>
  <c r="CA24" i="21"/>
  <c r="CA18" i="21"/>
  <c r="CA5" i="21"/>
  <c r="BS69" i="20"/>
  <c r="BS36" i="20"/>
  <c r="BS25" i="20"/>
  <c r="BS67" i="20"/>
  <c r="BS51" i="20"/>
  <c r="BS43" i="20"/>
  <c r="BS38" i="20"/>
  <c r="BS13" i="20"/>
  <c r="BR85" i="20"/>
  <c r="BS71" i="20"/>
  <c r="BS59" i="20"/>
  <c r="BS29" i="20"/>
  <c r="BS19" i="20"/>
  <c r="BS63" i="20"/>
  <c r="BS47" i="20"/>
  <c r="BS34" i="20"/>
  <c r="BS6" i="20"/>
  <c r="ID72" i="19"/>
  <c r="ID44" i="19"/>
  <c r="ID16" i="19"/>
  <c r="ID60" i="19"/>
  <c r="ID28" i="19"/>
  <c r="ID68" i="19"/>
  <c r="ID52" i="19"/>
  <c r="ID36" i="19"/>
  <c r="ID56" i="19"/>
  <c r="ID48" i="19"/>
  <c r="ID40" i="19"/>
  <c r="ID32" i="19"/>
  <c r="ID24" i="19"/>
  <c r="ID63" i="19"/>
  <c r="IL63" i="19"/>
  <c r="IL55" i="19"/>
  <c r="ID47" i="19"/>
  <c r="IL47" i="19"/>
  <c r="ID39" i="19"/>
  <c r="IL39" i="19"/>
  <c r="ID35" i="19"/>
  <c r="IL35" i="19"/>
  <c r="ID27" i="19"/>
  <c r="IL27" i="19"/>
  <c r="ID23" i="19"/>
  <c r="IL23" i="19"/>
  <c r="ID19" i="19"/>
  <c r="IL19" i="19"/>
  <c r="ID15" i="19"/>
  <c r="IL15" i="19"/>
  <c r="ID69" i="19"/>
  <c r="ID61" i="19"/>
  <c r="ID70" i="19"/>
  <c r="IL70" i="19"/>
  <c r="ID66" i="19"/>
  <c r="IL66" i="19"/>
  <c r="ID62" i="19"/>
  <c r="IL62" i="19"/>
  <c r="ID58" i="19"/>
  <c r="IL58" i="19"/>
  <c r="ID54" i="19"/>
  <c r="IL54" i="19"/>
  <c r="ID50" i="19"/>
  <c r="IL50" i="19"/>
  <c r="ID46" i="19"/>
  <c r="IL46" i="19"/>
  <c r="ID38" i="19"/>
  <c r="IL38" i="19"/>
  <c r="ID34" i="19"/>
  <c r="IL34" i="19"/>
  <c r="ID30" i="19"/>
  <c r="IL30" i="19"/>
  <c r="ID26" i="19"/>
  <c r="IL26" i="19"/>
  <c r="IL22" i="19"/>
  <c r="ID18" i="19"/>
  <c r="IL18" i="19"/>
  <c r="IL4" i="19"/>
  <c r="ID71" i="19"/>
  <c r="IL71" i="19"/>
  <c r="ID59" i="19"/>
  <c r="IL59" i="19"/>
  <c r="ID10" i="19"/>
  <c r="IL10" i="19"/>
  <c r="ID5" i="19"/>
  <c r="ID73" i="19"/>
  <c r="IL73" i="19"/>
  <c r="IL12" i="19"/>
  <c r="ID7" i="19"/>
  <c r="IL7" i="19"/>
  <c r="IL9" i="19"/>
  <c r="ID67" i="19"/>
  <c r="IL67" i="19"/>
  <c r="ID51" i="19"/>
  <c r="IL51" i="19"/>
  <c r="IL11" i="19"/>
  <c r="ID6" i="19"/>
  <c r="IL6" i="19"/>
  <c r="IL14" i="19"/>
  <c r="N6" i="23"/>
  <c r="M85" i="23"/>
  <c r="V12" i="23"/>
  <c r="N10" i="23"/>
  <c r="N5" i="23"/>
  <c r="N8" i="23"/>
  <c r="V55" i="23"/>
  <c r="V22" i="23"/>
  <c r="CA52" i="21"/>
  <c r="CA48" i="21"/>
  <c r="CA44" i="21"/>
  <c r="CA54" i="21"/>
  <c r="CA50" i="21"/>
  <c r="CA46" i="21"/>
  <c r="CA41" i="21"/>
  <c r="CA37" i="21"/>
  <c r="CA33" i="21"/>
  <c r="CI12" i="21"/>
  <c r="CA39" i="21"/>
  <c r="CA35" i="21"/>
  <c r="CA15" i="21"/>
  <c r="CA10" i="21"/>
  <c r="BS64" i="20"/>
  <c r="BS28" i="20"/>
  <c r="BS24" i="20"/>
  <c r="BS7" i="20"/>
  <c r="BR74" i="20"/>
  <c r="BS72" i="20"/>
  <c r="BS56" i="20"/>
  <c r="BS35" i="20"/>
  <c r="BS30" i="20"/>
  <c r="BS26" i="20"/>
  <c r="BS20" i="20"/>
  <c r="BS3" i="20"/>
  <c r="CA3" i="20"/>
  <c r="BS54" i="20"/>
  <c r="BS50" i="20"/>
  <c r="BS46" i="20"/>
  <c r="BS5" i="20"/>
  <c r="CA21" i="20"/>
  <c r="BS18" i="20"/>
  <c r="BS10" i="20"/>
  <c r="BS70" i="20"/>
  <c r="BS66" i="20"/>
  <c r="BS62" i="20"/>
  <c r="BS58" i="20"/>
  <c r="BS53" i="20"/>
  <c r="BS49" i="20"/>
  <c r="BS45" i="20"/>
  <c r="BS41" i="20"/>
  <c r="BS37" i="20"/>
  <c r="BS33" i="20"/>
  <c r="BS16" i="20"/>
  <c r="BS8" i="20"/>
  <c r="CA55" i="20"/>
  <c r="ID43" i="19"/>
  <c r="IL43" i="19"/>
  <c r="M74" i="23"/>
  <c r="BZ74" i="21"/>
  <c r="IC74" i="19"/>
  <c r="B85" i="23" l="1"/>
  <c r="C85" i="23"/>
  <c r="BS81" i="21"/>
  <c r="BS82" i="21"/>
  <c r="BS83" i="21"/>
  <c r="BS84" i="21"/>
  <c r="BS80" i="21"/>
  <c r="BN85" i="21"/>
  <c r="BO85" i="21"/>
  <c r="BK81" i="20"/>
  <c r="BK82" i="20"/>
  <c r="BK83" i="20"/>
  <c r="BK84" i="20"/>
  <c r="BK80" i="20"/>
  <c r="BF85" i="20"/>
  <c r="BG85" i="20"/>
  <c r="MA81" i="13"/>
  <c r="MA82" i="13"/>
  <c r="MA83" i="13"/>
  <c r="MA84" i="13"/>
  <c r="MA80" i="13"/>
  <c r="LV85" i="13"/>
  <c r="LW85" i="13"/>
  <c r="HV81" i="19"/>
  <c r="HV82" i="19"/>
  <c r="HV83" i="19"/>
  <c r="HV84" i="19"/>
  <c r="HV80" i="19"/>
  <c r="HQ85" i="19"/>
  <c r="HR85" i="19"/>
  <c r="B74" i="23"/>
  <c r="C74" i="23"/>
  <c r="F14" i="23"/>
  <c r="N14" i="23" s="1"/>
  <c r="F13" i="23"/>
  <c r="N13" i="23" s="1"/>
  <c r="F15" i="23"/>
  <c r="N15" i="23" s="1"/>
  <c r="F16" i="23"/>
  <c r="N16" i="23" s="1"/>
  <c r="F18" i="23"/>
  <c r="N18" i="23" s="1"/>
  <c r="F19" i="23"/>
  <c r="N19" i="23" s="1"/>
  <c r="F20" i="23"/>
  <c r="N20" i="23" s="1"/>
  <c r="F21" i="23"/>
  <c r="N21" i="23" s="1"/>
  <c r="F22" i="23"/>
  <c r="N22" i="23" s="1"/>
  <c r="F23" i="23"/>
  <c r="N23" i="23" s="1"/>
  <c r="F24" i="23"/>
  <c r="N24" i="23" s="1"/>
  <c r="F25" i="23"/>
  <c r="N25" i="23" s="1"/>
  <c r="F26" i="23"/>
  <c r="N26" i="23" s="1"/>
  <c r="F27" i="23"/>
  <c r="N27" i="23" s="1"/>
  <c r="F28" i="23"/>
  <c r="N28" i="23" s="1"/>
  <c r="F29" i="23"/>
  <c r="N29" i="23" s="1"/>
  <c r="F30" i="23"/>
  <c r="N30" i="23" s="1"/>
  <c r="F32" i="23"/>
  <c r="N32" i="23" s="1"/>
  <c r="F33" i="23"/>
  <c r="N33" i="23" s="1"/>
  <c r="F34" i="23"/>
  <c r="N34" i="23" s="1"/>
  <c r="F35" i="23"/>
  <c r="N35" i="23" s="1"/>
  <c r="F36" i="23"/>
  <c r="N36" i="23" s="1"/>
  <c r="F37" i="23"/>
  <c r="N37" i="23" s="1"/>
  <c r="F38" i="23"/>
  <c r="N38" i="23" s="1"/>
  <c r="F39" i="23"/>
  <c r="N39" i="23" s="1"/>
  <c r="F40" i="23"/>
  <c r="N40" i="23" s="1"/>
  <c r="F41" i="23"/>
  <c r="N41" i="23" s="1"/>
  <c r="F43" i="23"/>
  <c r="N43" i="23" s="1"/>
  <c r="F44" i="23"/>
  <c r="N44" i="23" s="1"/>
  <c r="F45" i="23"/>
  <c r="N45" i="23" s="1"/>
  <c r="F46" i="23"/>
  <c r="N46" i="23" s="1"/>
  <c r="F47" i="23"/>
  <c r="N47" i="23" s="1"/>
  <c r="F48" i="23"/>
  <c r="N48" i="23" s="1"/>
  <c r="F49" i="23"/>
  <c r="N49" i="23" s="1"/>
  <c r="F50" i="23"/>
  <c r="N50" i="23" s="1"/>
  <c r="F51" i="23"/>
  <c r="N51" i="23" s="1"/>
  <c r="F52" i="23"/>
  <c r="N52" i="23" s="1"/>
  <c r="F53" i="23"/>
  <c r="N53" i="23" s="1"/>
  <c r="F54" i="23"/>
  <c r="N54" i="23" s="1"/>
  <c r="F55" i="23"/>
  <c r="N55" i="23" s="1"/>
  <c r="F56" i="23"/>
  <c r="N56" i="23" s="1"/>
  <c r="F57" i="23"/>
  <c r="N57" i="23" s="1"/>
  <c r="F58" i="23"/>
  <c r="N58" i="23" s="1"/>
  <c r="F59" i="23"/>
  <c r="N59" i="23" s="1"/>
  <c r="F60" i="23"/>
  <c r="N60" i="23" s="1"/>
  <c r="F61" i="23"/>
  <c r="N61" i="23" s="1"/>
  <c r="F62" i="23"/>
  <c r="N62" i="23" s="1"/>
  <c r="F63" i="23"/>
  <c r="N63" i="23" s="1"/>
  <c r="F64" i="23"/>
  <c r="N64" i="23" s="1"/>
  <c r="F65" i="23"/>
  <c r="N65" i="23" s="1"/>
  <c r="F66" i="23"/>
  <c r="N66" i="23" s="1"/>
  <c r="F67" i="23"/>
  <c r="N67" i="23" s="1"/>
  <c r="F68" i="23"/>
  <c r="N68" i="23" s="1"/>
  <c r="F69" i="23"/>
  <c r="N69" i="23" s="1"/>
  <c r="F70" i="23"/>
  <c r="N70" i="23" s="1"/>
  <c r="F71" i="23"/>
  <c r="N71" i="23" s="1"/>
  <c r="F72" i="23"/>
  <c r="N72" i="23" s="1"/>
  <c r="F73" i="23"/>
  <c r="N73" i="23" s="1"/>
  <c r="F12" i="23"/>
  <c r="N12" i="23" s="1"/>
  <c r="F11" i="23"/>
  <c r="N11" i="23" s="1"/>
  <c r="BR55" i="21"/>
  <c r="CA55" i="21" s="1"/>
  <c r="BR22" i="21"/>
  <c r="BR21" i="21"/>
  <c r="CA21" i="21" s="1"/>
  <c r="BR14" i="21"/>
  <c r="CA14" i="21" s="1"/>
  <c r="BR12" i="21"/>
  <c r="BR11" i="21"/>
  <c r="BN74" i="21"/>
  <c r="BO74" i="21"/>
  <c r="BS4" i="21"/>
  <c r="BS5" i="21"/>
  <c r="BS6" i="21"/>
  <c r="BS7" i="21"/>
  <c r="BS8" i="21"/>
  <c r="BS9" i="21"/>
  <c r="BS10" i="21"/>
  <c r="BS13" i="21"/>
  <c r="BS15" i="21"/>
  <c r="BS16" i="21"/>
  <c r="BS17" i="21"/>
  <c r="BS18" i="21"/>
  <c r="BS19" i="21"/>
  <c r="BS20" i="21"/>
  <c r="BS21" i="21"/>
  <c r="BS23" i="21"/>
  <c r="BS24" i="21"/>
  <c r="BS26" i="21"/>
  <c r="BS27" i="21"/>
  <c r="BS28" i="21"/>
  <c r="BS29" i="21"/>
  <c r="BS30" i="21"/>
  <c r="BS31" i="21"/>
  <c r="BS32" i="21"/>
  <c r="BS33" i="21"/>
  <c r="BS34" i="21"/>
  <c r="BS35" i="21"/>
  <c r="BS36" i="21"/>
  <c r="BS37" i="21"/>
  <c r="BS38" i="21"/>
  <c r="BS39" i="21"/>
  <c r="BS40" i="21"/>
  <c r="BS41" i="21"/>
  <c r="BS42" i="21"/>
  <c r="BS43" i="21"/>
  <c r="BS44" i="21"/>
  <c r="BS45" i="21"/>
  <c r="BS46" i="21"/>
  <c r="BS47" i="21"/>
  <c r="BS48" i="21"/>
  <c r="BS49" i="21"/>
  <c r="BS50" i="21"/>
  <c r="BS51" i="21"/>
  <c r="BS52" i="21"/>
  <c r="BS53" i="21"/>
  <c r="BS54" i="21"/>
  <c r="BS56" i="21"/>
  <c r="BS57" i="21"/>
  <c r="BS58" i="21"/>
  <c r="BS59" i="21"/>
  <c r="BS60" i="21"/>
  <c r="BS61" i="21"/>
  <c r="BS62" i="21"/>
  <c r="BS63" i="21"/>
  <c r="BS64" i="21"/>
  <c r="BS65" i="21"/>
  <c r="BS66" i="21"/>
  <c r="BS67" i="21"/>
  <c r="BS68" i="21"/>
  <c r="BS69" i="21"/>
  <c r="BS70" i="21"/>
  <c r="BS71" i="21"/>
  <c r="BS72" i="21"/>
  <c r="BS3" i="21"/>
  <c r="BJ55" i="20"/>
  <c r="BJ22" i="20"/>
  <c r="BS22" i="20" s="1"/>
  <c r="BJ21" i="20"/>
  <c r="BJ14" i="20"/>
  <c r="BS14" i="20" s="1"/>
  <c r="BJ12" i="20"/>
  <c r="BJ11" i="20"/>
  <c r="BK4" i="20"/>
  <c r="BK5" i="20"/>
  <c r="BK6" i="20"/>
  <c r="BK7" i="20"/>
  <c r="BK8" i="20"/>
  <c r="BK9" i="20"/>
  <c r="BK10" i="20"/>
  <c r="BK13" i="20"/>
  <c r="BK15" i="20"/>
  <c r="BK16" i="20"/>
  <c r="BK17" i="20"/>
  <c r="BK18" i="20"/>
  <c r="BK19" i="20"/>
  <c r="BK20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47" i="20"/>
  <c r="BK48" i="20"/>
  <c r="BK49" i="20"/>
  <c r="BK50" i="20"/>
  <c r="BK51" i="20"/>
  <c r="BK52" i="20"/>
  <c r="BK53" i="20"/>
  <c r="BK54" i="20"/>
  <c r="BK56" i="20"/>
  <c r="BK57" i="20"/>
  <c r="BK58" i="20"/>
  <c r="BK59" i="20"/>
  <c r="BK60" i="20"/>
  <c r="BK61" i="20"/>
  <c r="BK62" i="20"/>
  <c r="BK63" i="20"/>
  <c r="BK64" i="20"/>
  <c r="BK65" i="20"/>
  <c r="BK66" i="20"/>
  <c r="BK67" i="20"/>
  <c r="BK68" i="20"/>
  <c r="BK69" i="20"/>
  <c r="BK70" i="20"/>
  <c r="BK71" i="20"/>
  <c r="BK72" i="20"/>
  <c r="BK73" i="20"/>
  <c r="BK3" i="20"/>
  <c r="BF74" i="20"/>
  <c r="BG74" i="20"/>
  <c r="HU85" i="19" l="1"/>
  <c r="F85" i="23"/>
  <c r="BR74" i="21"/>
  <c r="BR85" i="21"/>
  <c r="BS11" i="21"/>
  <c r="CA11" i="21"/>
  <c r="BS22" i="21"/>
  <c r="CA22" i="21"/>
  <c r="BS12" i="21"/>
  <c r="CA12" i="21"/>
  <c r="BK22" i="20"/>
  <c r="BJ85" i="20"/>
  <c r="BK12" i="20"/>
  <c r="BS12" i="20"/>
  <c r="BS55" i="20"/>
  <c r="BK21" i="20"/>
  <c r="BS21" i="20"/>
  <c r="BK11" i="20"/>
  <c r="BS11" i="20"/>
  <c r="LZ85" i="13"/>
  <c r="F74" i="23"/>
  <c r="BJ74" i="20"/>
  <c r="LZ55" i="13" l="1"/>
  <c r="MI55" i="13" s="1"/>
  <c r="LZ22" i="13"/>
  <c r="LZ21" i="13"/>
  <c r="LZ14" i="13"/>
  <c r="MA4" i="13"/>
  <c r="MA5" i="13"/>
  <c r="MA6" i="13"/>
  <c r="MA7" i="13"/>
  <c r="MA8" i="13"/>
  <c r="MA9" i="13"/>
  <c r="MA10" i="13"/>
  <c r="MA11" i="13"/>
  <c r="MA12" i="13"/>
  <c r="MA13" i="13"/>
  <c r="MA15" i="13"/>
  <c r="MA16" i="13"/>
  <c r="MA17" i="13"/>
  <c r="MA18" i="13"/>
  <c r="MA19" i="13"/>
  <c r="MA20" i="13"/>
  <c r="MA23" i="13"/>
  <c r="MA24" i="13"/>
  <c r="MA25" i="13"/>
  <c r="MA26" i="13"/>
  <c r="MA27" i="13"/>
  <c r="MA28" i="13"/>
  <c r="MA29" i="13"/>
  <c r="MA30" i="13"/>
  <c r="MA31" i="13"/>
  <c r="MA32" i="13"/>
  <c r="MA33" i="13"/>
  <c r="MA34" i="13"/>
  <c r="MA35" i="13"/>
  <c r="MA36" i="13"/>
  <c r="MA37" i="13"/>
  <c r="MA38" i="13"/>
  <c r="MA39" i="13"/>
  <c r="MA40" i="13"/>
  <c r="MA41" i="13"/>
  <c r="MA42" i="13"/>
  <c r="MA43" i="13"/>
  <c r="MA44" i="13"/>
  <c r="MA45" i="13"/>
  <c r="MA46" i="13"/>
  <c r="MA47" i="13"/>
  <c r="MA48" i="13"/>
  <c r="MA49" i="13"/>
  <c r="MA50" i="13"/>
  <c r="MA51" i="13"/>
  <c r="MA52" i="13"/>
  <c r="MA53" i="13"/>
  <c r="MA54" i="13"/>
  <c r="MA55" i="13"/>
  <c r="MA56" i="13"/>
  <c r="MA57" i="13"/>
  <c r="MA58" i="13"/>
  <c r="MA59" i="13"/>
  <c r="MA60" i="13"/>
  <c r="MA61" i="13"/>
  <c r="MA62" i="13"/>
  <c r="MA63" i="13"/>
  <c r="MA64" i="13"/>
  <c r="MA65" i="13"/>
  <c r="MA67" i="13"/>
  <c r="MA68" i="13"/>
  <c r="MA69" i="13"/>
  <c r="MA70" i="13"/>
  <c r="MA71" i="13"/>
  <c r="MA72" i="13"/>
  <c r="MA3" i="13"/>
  <c r="LV74" i="13"/>
  <c r="LW74" i="13"/>
  <c r="MI14" i="13" l="1"/>
  <c r="MA21" i="13"/>
  <c r="MI21" i="13"/>
  <c r="MA22" i="13"/>
  <c r="MI22" i="13"/>
  <c r="LZ74" i="13"/>
  <c r="HV5" i="19"/>
  <c r="HV6" i="19"/>
  <c r="HV7" i="19"/>
  <c r="HV8" i="19"/>
  <c r="HV10" i="19"/>
  <c r="HV13" i="19"/>
  <c r="HV15" i="19"/>
  <c r="HV16" i="19"/>
  <c r="HV17" i="19"/>
  <c r="HV18" i="19"/>
  <c r="HV19" i="19"/>
  <c r="HV20" i="19"/>
  <c r="HV23" i="19"/>
  <c r="HV24" i="19"/>
  <c r="HV25" i="19"/>
  <c r="HV26" i="19"/>
  <c r="HV27" i="19"/>
  <c r="HV28" i="19"/>
  <c r="HV29" i="19"/>
  <c r="HV30" i="19"/>
  <c r="HV31" i="19"/>
  <c r="HV32" i="19"/>
  <c r="HV33" i="19"/>
  <c r="HV34" i="19"/>
  <c r="HV35" i="19"/>
  <c r="HV36" i="19"/>
  <c r="HV37" i="19"/>
  <c r="HV38" i="19"/>
  <c r="HV39" i="19"/>
  <c r="HV40" i="19"/>
  <c r="HV41" i="19"/>
  <c r="HV42" i="19"/>
  <c r="HV43" i="19"/>
  <c r="HV44" i="19"/>
  <c r="HV45" i="19"/>
  <c r="HV46" i="19"/>
  <c r="HV47" i="19"/>
  <c r="HV48" i="19"/>
  <c r="HV49" i="19"/>
  <c r="HV50" i="19"/>
  <c r="HV51" i="19"/>
  <c r="HV52" i="19"/>
  <c r="HV53" i="19"/>
  <c r="HV54" i="19"/>
  <c r="HV56" i="19"/>
  <c r="HV57" i="19"/>
  <c r="HV58" i="19"/>
  <c r="HV60" i="19"/>
  <c r="HV61" i="19"/>
  <c r="HV62" i="19"/>
  <c r="HV63" i="19"/>
  <c r="HV64" i="19"/>
  <c r="HV65" i="19"/>
  <c r="HV66" i="19"/>
  <c r="HV67" i="19"/>
  <c r="HV68" i="19"/>
  <c r="HV69" i="19"/>
  <c r="HV70" i="19"/>
  <c r="HV71" i="19"/>
  <c r="HV72" i="19"/>
  <c r="HV3" i="19"/>
  <c r="HU4" i="19"/>
  <c r="ID4" i="19" s="1"/>
  <c r="HU9" i="19"/>
  <c r="ID9" i="19" s="1"/>
  <c r="HU11" i="19"/>
  <c r="ID11" i="19" s="1"/>
  <c r="HU12" i="19"/>
  <c r="ID12" i="19" s="1"/>
  <c r="HU14" i="19"/>
  <c r="ID14" i="19" s="1"/>
  <c r="HU21" i="19"/>
  <c r="ID21" i="19" s="1"/>
  <c r="HU22" i="19"/>
  <c r="HU55" i="19"/>
  <c r="ID55" i="19" s="1"/>
  <c r="HQ74" i="19"/>
  <c r="HR74" i="19"/>
  <c r="HV9" i="19" l="1"/>
  <c r="HV4" i="19"/>
  <c r="HV21" i="19"/>
  <c r="HV12" i="19"/>
  <c r="HV11" i="19"/>
  <c r="HV22" i="19"/>
  <c r="ID22" i="19"/>
  <c r="HU74" i="19"/>
  <c r="B70" i="22"/>
  <c r="C70" i="22"/>
  <c r="BJ25" i="21" l="1"/>
  <c r="BS25" i="21" s="1"/>
  <c r="BJ73" i="21"/>
  <c r="BS73" i="21" s="1"/>
  <c r="LR66" i="13"/>
  <c r="MA66" i="13" s="1"/>
  <c r="LR73" i="13"/>
  <c r="MA73" i="13" s="1"/>
  <c r="HM101" i="19"/>
  <c r="HM55" i="19"/>
  <c r="HV55" i="19" s="1"/>
  <c r="HM73" i="19"/>
  <c r="HV73" i="19" s="1"/>
  <c r="HM59" i="19"/>
  <c r="HV59" i="19" s="1"/>
  <c r="BF85" i="21" l="1"/>
  <c r="BG85" i="21"/>
  <c r="BK81" i="21"/>
  <c r="BK82" i="21"/>
  <c r="BK83" i="21"/>
  <c r="BK84" i="21"/>
  <c r="BK80" i="21"/>
  <c r="AX85" i="20"/>
  <c r="AY85" i="20"/>
  <c r="BC81" i="20"/>
  <c r="BC82" i="20"/>
  <c r="BC83" i="20"/>
  <c r="BC84" i="20"/>
  <c r="BC80" i="20"/>
  <c r="LS81" i="13"/>
  <c r="LS82" i="13"/>
  <c r="LS83" i="13"/>
  <c r="LS84" i="13"/>
  <c r="LS80" i="13"/>
  <c r="LN85" i="13"/>
  <c r="LO85" i="13"/>
  <c r="HI85" i="19"/>
  <c r="HJ85" i="19"/>
  <c r="HN81" i="19"/>
  <c r="HN82" i="19"/>
  <c r="HN83" i="19"/>
  <c r="HN84" i="19"/>
  <c r="HN80" i="19"/>
  <c r="BF74" i="21"/>
  <c r="BG74" i="21"/>
  <c r="BJ14" i="21"/>
  <c r="BS14" i="21" s="1"/>
  <c r="BK73" i="21"/>
  <c r="BK4" i="21"/>
  <c r="BK5" i="21"/>
  <c r="BK6" i="21"/>
  <c r="BK7" i="21"/>
  <c r="BK8" i="21"/>
  <c r="BK9" i="21"/>
  <c r="BK10" i="21"/>
  <c r="BK11" i="21"/>
  <c r="BK12" i="21"/>
  <c r="BK13" i="21"/>
  <c r="BK15" i="21"/>
  <c r="BK16" i="21"/>
  <c r="BK17" i="21"/>
  <c r="BK18" i="21"/>
  <c r="BK19" i="21"/>
  <c r="BK20" i="21"/>
  <c r="BK21" i="21"/>
  <c r="BK22" i="21"/>
  <c r="BK23" i="21"/>
  <c r="BK24" i="21"/>
  <c r="BK26" i="21"/>
  <c r="BK27" i="21"/>
  <c r="BK28" i="21"/>
  <c r="BK29" i="21"/>
  <c r="BK30" i="21"/>
  <c r="BK31" i="21"/>
  <c r="BK32" i="21"/>
  <c r="BK33" i="21"/>
  <c r="BK34" i="21"/>
  <c r="BK35" i="21"/>
  <c r="BK37" i="21"/>
  <c r="BK38" i="21"/>
  <c r="BK39" i="21"/>
  <c r="BK40" i="21"/>
  <c r="BK42" i="21"/>
  <c r="BK43" i="21"/>
  <c r="BK44" i="21"/>
  <c r="BK45" i="21"/>
  <c r="BK46" i="21"/>
  <c r="BK47" i="21"/>
  <c r="BK48" i="21"/>
  <c r="BK49" i="21"/>
  <c r="BK50" i="21"/>
  <c r="BK51" i="21"/>
  <c r="BK52" i="21"/>
  <c r="BK54" i="21"/>
  <c r="BK56" i="21"/>
  <c r="BK57" i="21"/>
  <c r="BK58" i="21"/>
  <c r="BK59" i="21"/>
  <c r="BK60" i="21"/>
  <c r="BK61" i="21"/>
  <c r="BK62" i="21"/>
  <c r="BK63" i="21"/>
  <c r="BK64" i="21"/>
  <c r="BK65" i="21"/>
  <c r="BK66" i="21"/>
  <c r="BK67" i="21"/>
  <c r="BK68" i="21"/>
  <c r="BK69" i="21"/>
  <c r="BK70" i="21"/>
  <c r="BK71" i="21"/>
  <c r="BK72" i="21"/>
  <c r="BK3" i="21"/>
  <c r="BJ55" i="21"/>
  <c r="BS55" i="21" s="1"/>
  <c r="BB55" i="20"/>
  <c r="BK55" i="20" s="1"/>
  <c r="AX74" i="20"/>
  <c r="AY74" i="20"/>
  <c r="BB14" i="20"/>
  <c r="BK14" i="20" s="1"/>
  <c r="BC4" i="20"/>
  <c r="BC5" i="20"/>
  <c r="BC6" i="20"/>
  <c r="BC7" i="20"/>
  <c r="BC8" i="20"/>
  <c r="BC9" i="20"/>
  <c r="BC10" i="20"/>
  <c r="BC13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7" i="20"/>
  <c r="BC38" i="20"/>
  <c r="BC39" i="20"/>
  <c r="BC40" i="20"/>
  <c r="BC42" i="20"/>
  <c r="BC43" i="20"/>
  <c r="BC44" i="20"/>
  <c r="BC45" i="20"/>
  <c r="BC46" i="20"/>
  <c r="BC47" i="20"/>
  <c r="BC48" i="20"/>
  <c r="BC49" i="20"/>
  <c r="BC50" i="20"/>
  <c r="BC51" i="20"/>
  <c r="BC52" i="20"/>
  <c r="BC54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3" i="20"/>
  <c r="LR14" i="13"/>
  <c r="MA14" i="13" s="1"/>
  <c r="LN74" i="13"/>
  <c r="LO74" i="13"/>
  <c r="LS4" i="13"/>
  <c r="LS5" i="13"/>
  <c r="LS6" i="13"/>
  <c r="LS7" i="13"/>
  <c r="LS8" i="13"/>
  <c r="LS9" i="13"/>
  <c r="LS10" i="13"/>
  <c r="LS11" i="13"/>
  <c r="LS12" i="13"/>
  <c r="LS13" i="13"/>
  <c r="LS15" i="13"/>
  <c r="LS16" i="13"/>
  <c r="LS17" i="13"/>
  <c r="LS18" i="13"/>
  <c r="LS19" i="13"/>
  <c r="LS20" i="13"/>
  <c r="LS21" i="13"/>
  <c r="LS22" i="13"/>
  <c r="LS23" i="13"/>
  <c r="LS24" i="13"/>
  <c r="LS25" i="13"/>
  <c r="LS26" i="13"/>
  <c r="LS27" i="13"/>
  <c r="LS28" i="13"/>
  <c r="LS29" i="13"/>
  <c r="LS30" i="13"/>
  <c r="LS31" i="13"/>
  <c r="LS32" i="13"/>
  <c r="LS33" i="13"/>
  <c r="LS34" i="13"/>
  <c r="LS35" i="13"/>
  <c r="LS36" i="13"/>
  <c r="LS37" i="13"/>
  <c r="LS38" i="13"/>
  <c r="LS39" i="13"/>
  <c r="LS41" i="13"/>
  <c r="LS42" i="13"/>
  <c r="LS43" i="13"/>
  <c r="LS44" i="13"/>
  <c r="LS45" i="13"/>
  <c r="LS46" i="13"/>
  <c r="LS47" i="13"/>
  <c r="LS48" i="13"/>
  <c r="LS49" i="13"/>
  <c r="LS50" i="13"/>
  <c r="LS51" i="13"/>
  <c r="LS52" i="13"/>
  <c r="LS53" i="13"/>
  <c r="LS54" i="13"/>
  <c r="LS55" i="13"/>
  <c r="LS56" i="13"/>
  <c r="LS57" i="13"/>
  <c r="LS58" i="13"/>
  <c r="LS60" i="13"/>
  <c r="LS61" i="13"/>
  <c r="LS62" i="13"/>
  <c r="LS63" i="13"/>
  <c r="LS64" i="13"/>
  <c r="LS65" i="13"/>
  <c r="LS66" i="13"/>
  <c r="LS67" i="13"/>
  <c r="LS68" i="13"/>
  <c r="LS69" i="13"/>
  <c r="LS70" i="13"/>
  <c r="LS71" i="13"/>
  <c r="LS72" i="13"/>
  <c r="LS73" i="13"/>
  <c r="LS3" i="13"/>
  <c r="HM14" i="19"/>
  <c r="HV14" i="19" s="1"/>
  <c r="HI74" i="19"/>
  <c r="HJ74" i="19"/>
  <c r="HN4" i="19"/>
  <c r="HN5" i="19"/>
  <c r="HN6" i="19"/>
  <c r="HN7" i="19"/>
  <c r="HN8" i="19"/>
  <c r="HN9" i="19"/>
  <c r="HN10" i="19"/>
  <c r="HN13" i="19"/>
  <c r="HN15" i="19"/>
  <c r="HN16" i="19"/>
  <c r="HN18" i="19"/>
  <c r="HN19" i="19"/>
  <c r="HN20" i="19"/>
  <c r="HN21" i="19"/>
  <c r="HN22" i="19"/>
  <c r="HN23" i="19"/>
  <c r="HN24" i="19"/>
  <c r="HN25" i="19"/>
  <c r="HN26" i="19"/>
  <c r="HN27" i="19"/>
  <c r="HN28" i="19"/>
  <c r="HN29" i="19"/>
  <c r="HN30" i="19"/>
  <c r="HN31" i="19"/>
  <c r="HN32" i="19"/>
  <c r="HN33" i="19"/>
  <c r="HN34" i="19"/>
  <c r="HN35" i="19"/>
  <c r="HN37" i="19"/>
  <c r="HN38" i="19"/>
  <c r="HN39" i="19"/>
  <c r="HN40" i="19"/>
  <c r="HN42" i="19"/>
  <c r="HN43" i="19"/>
  <c r="HN44" i="19"/>
  <c r="HN45" i="19"/>
  <c r="HN46" i="19"/>
  <c r="HN47" i="19"/>
  <c r="HN48" i="19"/>
  <c r="HN49" i="19"/>
  <c r="HN50" i="19"/>
  <c r="HN51" i="19"/>
  <c r="HN52" i="19"/>
  <c r="HN54" i="19"/>
  <c r="HN56" i="19"/>
  <c r="HN57" i="19"/>
  <c r="HN58" i="19"/>
  <c r="HN60" i="19"/>
  <c r="HN61" i="19"/>
  <c r="HN62" i="19"/>
  <c r="HN63" i="19"/>
  <c r="HN64" i="19"/>
  <c r="HN65" i="19"/>
  <c r="HN66" i="19"/>
  <c r="HN67" i="19"/>
  <c r="HN68" i="19"/>
  <c r="HN69" i="19"/>
  <c r="HN70" i="19"/>
  <c r="HN71" i="19"/>
  <c r="HN72" i="19"/>
  <c r="HN73" i="19"/>
  <c r="HN3" i="19"/>
  <c r="BJ85" i="21" l="1"/>
  <c r="BB85" i="20"/>
  <c r="HM85" i="19"/>
  <c r="BB74" i="20"/>
  <c r="LR85" i="13"/>
  <c r="BJ74" i="21"/>
  <c r="LR74" i="13"/>
  <c r="HM74" i="19"/>
  <c r="BB25" i="21" l="1"/>
  <c r="BK25" i="21" s="1"/>
  <c r="BB55" i="21" l="1"/>
  <c r="BK55" i="21" s="1"/>
  <c r="BB53" i="21"/>
  <c r="BK53" i="21" s="1"/>
  <c r="AT53" i="20"/>
  <c r="BC53" i="20" s="1"/>
  <c r="AT55" i="20"/>
  <c r="BC55" i="20" s="1"/>
  <c r="LJ59" i="13"/>
  <c r="LS59" i="13" s="1"/>
  <c r="HE59" i="19"/>
  <c r="HN59" i="19" s="1"/>
  <c r="HE100" i="19"/>
  <c r="HE53" i="19"/>
  <c r="HN53" i="19" s="1"/>
  <c r="HF20" i="19"/>
  <c r="HF19" i="19"/>
  <c r="BB14" i="21" l="1"/>
  <c r="BK14" i="21" s="1"/>
  <c r="AT14" i="20"/>
  <c r="BC14" i="20" s="1"/>
  <c r="LJ40" i="13"/>
  <c r="LS40" i="13" s="1"/>
  <c r="LJ14" i="13"/>
  <c r="LS14" i="13" s="1"/>
  <c r="HE55" i="19"/>
  <c r="HN55" i="19" s="1"/>
  <c r="HE14" i="19"/>
  <c r="HN14" i="19" s="1"/>
  <c r="AX85" i="21"/>
  <c r="AY85" i="21"/>
  <c r="BC81" i="21"/>
  <c r="BC82" i="21"/>
  <c r="BC83" i="21"/>
  <c r="BC84" i="21"/>
  <c r="BC80" i="21"/>
  <c r="AU81" i="20"/>
  <c r="AU82" i="20"/>
  <c r="AU83" i="20"/>
  <c r="AU84" i="20"/>
  <c r="AU80" i="20"/>
  <c r="AP85" i="20"/>
  <c r="AQ85" i="20"/>
  <c r="LK81" i="13"/>
  <c r="LK82" i="13"/>
  <c r="LK83" i="13"/>
  <c r="LK84" i="13"/>
  <c r="LK80" i="13"/>
  <c r="LF85" i="13"/>
  <c r="LG85" i="13"/>
  <c r="HF81" i="19"/>
  <c r="HF82" i="19"/>
  <c r="HF83" i="19"/>
  <c r="HF84" i="19"/>
  <c r="HF80" i="19"/>
  <c r="HA85" i="19"/>
  <c r="HB85" i="19"/>
  <c r="HE85" i="19" l="1"/>
  <c r="BB85" i="21"/>
  <c r="AT85" i="20"/>
  <c r="LJ85" i="13"/>
  <c r="BC4" i="21"/>
  <c r="BC5" i="21"/>
  <c r="BC6" i="21"/>
  <c r="BC7" i="21"/>
  <c r="BC8" i="21"/>
  <c r="BC9" i="21"/>
  <c r="BC10" i="21"/>
  <c r="BC11" i="21"/>
  <c r="BC13" i="21"/>
  <c r="BC15" i="21"/>
  <c r="BC16" i="21"/>
  <c r="BC17" i="21"/>
  <c r="BC18" i="21"/>
  <c r="BC19" i="21"/>
  <c r="BC20" i="21"/>
  <c r="BC21" i="21"/>
  <c r="BC22" i="21"/>
  <c r="BC23" i="21"/>
  <c r="BC24" i="21"/>
  <c r="BC25" i="21"/>
  <c r="BC26" i="21"/>
  <c r="BC27" i="21"/>
  <c r="BC28" i="21"/>
  <c r="BC29" i="21"/>
  <c r="BC30" i="21"/>
  <c r="BC31" i="21"/>
  <c r="BC32" i="21"/>
  <c r="BC33" i="21"/>
  <c r="BC34" i="21"/>
  <c r="BC35" i="21"/>
  <c r="BC37" i="21"/>
  <c r="BC38" i="21"/>
  <c r="BC39" i="21"/>
  <c r="BC40" i="21"/>
  <c r="BC42" i="21"/>
  <c r="BC43" i="21"/>
  <c r="BC44" i="21"/>
  <c r="BC45" i="21"/>
  <c r="BC46" i="21"/>
  <c r="BC47" i="21"/>
  <c r="BC48" i="21"/>
  <c r="BC49" i="21"/>
  <c r="BC50" i="21"/>
  <c r="BC51" i="21"/>
  <c r="BC52" i="21"/>
  <c r="BC53" i="21"/>
  <c r="BC54" i="21"/>
  <c r="BC56" i="21"/>
  <c r="BC57" i="21"/>
  <c r="BC58" i="21"/>
  <c r="BC59" i="21"/>
  <c r="BC60" i="21"/>
  <c r="BC61" i="21"/>
  <c r="BC62" i="21"/>
  <c r="BC63" i="21"/>
  <c r="BC64" i="21"/>
  <c r="BC65" i="21"/>
  <c r="BC66" i="21"/>
  <c r="BC67" i="21"/>
  <c r="BC68" i="21"/>
  <c r="BC69" i="21"/>
  <c r="BC70" i="21"/>
  <c r="BC71" i="21"/>
  <c r="BC72" i="21"/>
  <c r="BC73" i="21"/>
  <c r="BC3" i="21"/>
  <c r="AX74" i="21"/>
  <c r="AY74" i="21"/>
  <c r="AP74" i="20"/>
  <c r="AQ74" i="20"/>
  <c r="AU4" i="20"/>
  <c r="AU5" i="20"/>
  <c r="AU6" i="20"/>
  <c r="AU7" i="20"/>
  <c r="AU8" i="20"/>
  <c r="AU9" i="20"/>
  <c r="AU10" i="20"/>
  <c r="AU13" i="20"/>
  <c r="AU15" i="20"/>
  <c r="AU16" i="20"/>
  <c r="AU17" i="20"/>
  <c r="AU18" i="20"/>
  <c r="AU19" i="20"/>
  <c r="AU20" i="20"/>
  <c r="AU21" i="20"/>
  <c r="AU22" i="20"/>
  <c r="AU23" i="20"/>
  <c r="AU24" i="20"/>
  <c r="AU25" i="20"/>
  <c r="AU26" i="20"/>
  <c r="AU27" i="20"/>
  <c r="AU28" i="20"/>
  <c r="AU29" i="20"/>
  <c r="AU30" i="20"/>
  <c r="AU31" i="20"/>
  <c r="AU32" i="20"/>
  <c r="AU33" i="20"/>
  <c r="AU34" i="20"/>
  <c r="AU35" i="20"/>
  <c r="AU37" i="20"/>
  <c r="AU38" i="20"/>
  <c r="AU39" i="20"/>
  <c r="AU40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3" i="20"/>
  <c r="LF74" i="13"/>
  <c r="LG74" i="13"/>
  <c r="LK4" i="13"/>
  <c r="LK5" i="13"/>
  <c r="LK6" i="13"/>
  <c r="LK7" i="13"/>
  <c r="LK8" i="13"/>
  <c r="LK9" i="13"/>
  <c r="LK10" i="13"/>
  <c r="LK13" i="13"/>
  <c r="LK16" i="13"/>
  <c r="LK17" i="13"/>
  <c r="LK18" i="13"/>
  <c r="LK19" i="13"/>
  <c r="LK20" i="13"/>
  <c r="LK21" i="13"/>
  <c r="LK22" i="13"/>
  <c r="LK23" i="13"/>
  <c r="LK24" i="13"/>
  <c r="LK25" i="13"/>
  <c r="LK26" i="13"/>
  <c r="LK27" i="13"/>
  <c r="LK28" i="13"/>
  <c r="LK29" i="13"/>
  <c r="LK30" i="13"/>
  <c r="LK31" i="13"/>
  <c r="LK32" i="13"/>
  <c r="LK33" i="13"/>
  <c r="LK34" i="13"/>
  <c r="LK35" i="13"/>
  <c r="LK37" i="13"/>
  <c r="LK38" i="13"/>
  <c r="LK39" i="13"/>
  <c r="LK42" i="13"/>
  <c r="LK43" i="13"/>
  <c r="LK44" i="13"/>
  <c r="LK45" i="13"/>
  <c r="LK46" i="13"/>
  <c r="LK47" i="13"/>
  <c r="LK48" i="13"/>
  <c r="LK49" i="13"/>
  <c r="LK50" i="13"/>
  <c r="LK51" i="13"/>
  <c r="LK52" i="13"/>
  <c r="LK53" i="13"/>
  <c r="LK54" i="13"/>
  <c r="LK55" i="13"/>
  <c r="LK56" i="13"/>
  <c r="LK57" i="13"/>
  <c r="LK58" i="13"/>
  <c r="LK59" i="13"/>
  <c r="LK60" i="13"/>
  <c r="LK61" i="13"/>
  <c r="LK62" i="13"/>
  <c r="LK63" i="13"/>
  <c r="LK64" i="13"/>
  <c r="LK65" i="13"/>
  <c r="LK66" i="13"/>
  <c r="LK67" i="13"/>
  <c r="LK68" i="13"/>
  <c r="LK69" i="13"/>
  <c r="LK70" i="13"/>
  <c r="LK71" i="13"/>
  <c r="LK72" i="13"/>
  <c r="LK73" i="13"/>
  <c r="LK3" i="13"/>
  <c r="HF3" i="19"/>
  <c r="HF5" i="19"/>
  <c r="HF6" i="19"/>
  <c r="HF7" i="19"/>
  <c r="HF8" i="19"/>
  <c r="HF10" i="19"/>
  <c r="HF11" i="19"/>
  <c r="HF13" i="19"/>
  <c r="HF15" i="19"/>
  <c r="HF16" i="19"/>
  <c r="HF17" i="19"/>
  <c r="HF18" i="19"/>
  <c r="HF23" i="19"/>
  <c r="HF24" i="19"/>
  <c r="HF25" i="19"/>
  <c r="HF26" i="19"/>
  <c r="HF27" i="19"/>
  <c r="HF28" i="19"/>
  <c r="HF29" i="19"/>
  <c r="HF30" i="19"/>
  <c r="HF31" i="19"/>
  <c r="HF32" i="19"/>
  <c r="HF33" i="19"/>
  <c r="HF34" i="19"/>
  <c r="HF35" i="19"/>
  <c r="HF36" i="19"/>
  <c r="HF37" i="19"/>
  <c r="HF38" i="19"/>
  <c r="HF39" i="19"/>
  <c r="HF40" i="19"/>
  <c r="HF41" i="19"/>
  <c r="HF42" i="19"/>
  <c r="HF43" i="19"/>
  <c r="HF44" i="19"/>
  <c r="HF45" i="19"/>
  <c r="HF46" i="19"/>
  <c r="HF47" i="19"/>
  <c r="HF48" i="19"/>
  <c r="HF49" i="19"/>
  <c r="HF50" i="19"/>
  <c r="HF51" i="19"/>
  <c r="HF52" i="19"/>
  <c r="HF53" i="19"/>
  <c r="HF54" i="19"/>
  <c r="HF56" i="19"/>
  <c r="HF57" i="19"/>
  <c r="HF58" i="19"/>
  <c r="HF59" i="19"/>
  <c r="HF60" i="19"/>
  <c r="HF61" i="19"/>
  <c r="HF62" i="19"/>
  <c r="HF63" i="19"/>
  <c r="HF64" i="19"/>
  <c r="HF65" i="19"/>
  <c r="HF66" i="19"/>
  <c r="HF67" i="19"/>
  <c r="HF68" i="19"/>
  <c r="HF69" i="19"/>
  <c r="HF70" i="19"/>
  <c r="HF71" i="19"/>
  <c r="HF72" i="19"/>
  <c r="HF73" i="19"/>
  <c r="HA74" i="19"/>
  <c r="HB74" i="19"/>
  <c r="BB74" i="21" l="1"/>
  <c r="AT74" i="20"/>
  <c r="LJ74" i="13"/>
  <c r="HE74" i="19"/>
  <c r="LB40" i="13"/>
  <c r="LK40" i="13" s="1"/>
  <c r="GW73" i="19" l="1"/>
  <c r="LB15" i="13"/>
  <c r="LK15" i="13" s="1"/>
  <c r="AM92" i="20"/>
  <c r="AT55" i="21" l="1"/>
  <c r="BC55" i="21" s="1"/>
  <c r="AT14" i="21"/>
  <c r="BC14" i="21" s="1"/>
  <c r="AL55" i="20"/>
  <c r="AU55" i="20" s="1"/>
  <c r="AL14" i="20"/>
  <c r="AU14" i="20" s="1"/>
  <c r="LB14" i="13"/>
  <c r="LK14" i="13" s="1"/>
  <c r="GW55" i="19"/>
  <c r="GW14" i="19"/>
  <c r="GX7" i="19"/>
  <c r="GX8" i="19"/>
  <c r="GX9" i="19"/>
  <c r="GX10" i="19"/>
  <c r="GX89" i="19"/>
  <c r="GX13" i="19"/>
  <c r="GX15" i="19"/>
  <c r="GX16" i="19"/>
  <c r="GX17" i="19"/>
  <c r="GX18" i="19"/>
  <c r="GX19" i="19"/>
  <c r="GX20" i="19"/>
  <c r="GX21" i="19"/>
  <c r="GX22" i="19"/>
  <c r="GX23" i="19"/>
  <c r="GX24" i="19"/>
  <c r="GX25" i="19"/>
  <c r="GX26" i="19"/>
  <c r="GX27" i="19"/>
  <c r="GX28" i="19"/>
  <c r="GX29" i="19"/>
  <c r="GX30" i="19"/>
  <c r="GX31" i="19"/>
  <c r="GX32" i="19"/>
  <c r="GX33" i="19"/>
  <c r="GX34" i="19"/>
  <c r="GX35" i="19"/>
  <c r="GX36" i="19"/>
  <c r="GX37" i="19"/>
  <c r="GX38" i="19"/>
  <c r="GX39" i="19"/>
  <c r="GX41" i="19"/>
  <c r="GX42" i="19"/>
  <c r="GX43" i="19"/>
  <c r="GX44" i="19"/>
  <c r="GX45" i="19"/>
  <c r="GX46" i="19"/>
  <c r="GX47" i="19"/>
  <c r="GX48" i="19"/>
  <c r="GX49" i="19"/>
  <c r="GX50" i="19"/>
  <c r="GX51" i="19"/>
  <c r="GX52" i="19"/>
  <c r="GX53" i="19"/>
  <c r="GX54" i="19"/>
  <c r="GX56" i="19"/>
  <c r="GX57" i="19"/>
  <c r="GX58" i="19"/>
  <c r="GX59" i="19"/>
  <c r="GX60" i="19"/>
  <c r="GX61" i="19"/>
  <c r="GX62" i="19"/>
  <c r="GX63" i="19"/>
  <c r="GX64" i="19"/>
  <c r="GX65" i="19"/>
  <c r="GX66" i="19"/>
  <c r="GX67" i="19"/>
  <c r="GX68" i="19"/>
  <c r="GX69" i="19"/>
  <c r="GX70" i="19"/>
  <c r="GX71" i="19"/>
  <c r="GX72" i="19"/>
  <c r="GX73" i="19"/>
  <c r="GX6" i="19"/>
  <c r="AP85" i="21"/>
  <c r="AQ85" i="21"/>
  <c r="AU81" i="21"/>
  <c r="AU82" i="21"/>
  <c r="AU83" i="21"/>
  <c r="AU84" i="21"/>
  <c r="AU80" i="21"/>
  <c r="AH85" i="20"/>
  <c r="AI85" i="20"/>
  <c r="AM81" i="20"/>
  <c r="AM82" i="20"/>
  <c r="AM83" i="20"/>
  <c r="AM84" i="20"/>
  <c r="AM80" i="20"/>
  <c r="KX85" i="13"/>
  <c r="KY85" i="13"/>
  <c r="LC81" i="13"/>
  <c r="LC82" i="13"/>
  <c r="LC83" i="13"/>
  <c r="LC84" i="13"/>
  <c r="LC80" i="13"/>
  <c r="GX81" i="19"/>
  <c r="GX82" i="19"/>
  <c r="GX83" i="19"/>
  <c r="GX84" i="19"/>
  <c r="GX80" i="19"/>
  <c r="GS85" i="19"/>
  <c r="GT85" i="19"/>
  <c r="GW85" i="19" l="1"/>
  <c r="AT85" i="21"/>
  <c r="AL85" i="20"/>
  <c r="LB85" i="13"/>
  <c r="AP74" i="21"/>
  <c r="AQ74" i="21"/>
  <c r="AU4" i="21"/>
  <c r="AU5" i="21"/>
  <c r="AU6" i="21"/>
  <c r="AU7" i="21"/>
  <c r="AU8" i="21"/>
  <c r="AU9" i="21"/>
  <c r="AU10" i="21"/>
  <c r="AU11" i="21"/>
  <c r="AU13" i="21"/>
  <c r="AU14" i="21"/>
  <c r="AU15" i="21"/>
  <c r="AU16" i="21"/>
  <c r="AU17" i="21"/>
  <c r="AU18" i="21"/>
  <c r="AU19" i="21"/>
  <c r="AU20" i="21"/>
  <c r="AU21" i="21"/>
  <c r="AU22" i="21"/>
  <c r="AU23" i="21"/>
  <c r="AU24" i="21"/>
  <c r="AU25" i="21"/>
  <c r="AU26" i="21"/>
  <c r="AU27" i="21"/>
  <c r="AU28" i="21"/>
  <c r="AU29" i="21"/>
  <c r="AU30" i="21"/>
  <c r="AU31" i="21"/>
  <c r="AU32" i="21"/>
  <c r="AU33" i="21"/>
  <c r="AU34" i="21"/>
  <c r="AU35" i="21"/>
  <c r="AU36" i="21"/>
  <c r="AU37" i="21"/>
  <c r="AU38" i="21"/>
  <c r="AU39" i="21"/>
  <c r="AU40" i="21"/>
  <c r="AU42" i="21"/>
  <c r="AU43" i="21"/>
  <c r="AU44" i="21"/>
  <c r="AU45" i="21"/>
  <c r="AU46" i="21"/>
  <c r="AU47" i="21"/>
  <c r="AU48" i="21"/>
  <c r="AU49" i="21"/>
  <c r="AU50" i="21"/>
  <c r="AU51" i="21"/>
  <c r="AU52" i="21"/>
  <c r="AU53" i="21"/>
  <c r="AU54" i="21"/>
  <c r="AU56" i="21"/>
  <c r="AU57" i="21"/>
  <c r="AU58" i="21"/>
  <c r="AU59" i="21"/>
  <c r="AU60" i="21"/>
  <c r="AU61" i="21"/>
  <c r="AU62" i="21"/>
  <c r="AU63" i="21"/>
  <c r="AU64" i="21"/>
  <c r="AU65" i="21"/>
  <c r="AU66" i="21"/>
  <c r="AU67" i="21"/>
  <c r="AU68" i="21"/>
  <c r="AU69" i="21"/>
  <c r="AU70" i="21"/>
  <c r="AU71" i="21"/>
  <c r="AU72" i="21"/>
  <c r="AU73" i="21"/>
  <c r="AU3" i="21"/>
  <c r="AM4" i="20"/>
  <c r="AM5" i="20"/>
  <c r="AM6" i="20"/>
  <c r="AM7" i="20"/>
  <c r="AM8" i="20"/>
  <c r="AM9" i="20"/>
  <c r="AM10" i="20"/>
  <c r="AM13" i="20"/>
  <c r="AM15" i="20"/>
  <c r="AM16" i="20"/>
  <c r="AM17" i="20"/>
  <c r="AM18" i="20"/>
  <c r="AM19" i="20"/>
  <c r="AM20" i="20"/>
  <c r="AM21" i="20"/>
  <c r="AM22" i="20"/>
  <c r="AM23" i="20"/>
  <c r="AM24" i="20"/>
  <c r="AM25" i="20"/>
  <c r="AM26" i="20"/>
  <c r="AM27" i="20"/>
  <c r="AM28" i="20"/>
  <c r="AM29" i="20"/>
  <c r="AM30" i="20"/>
  <c r="AM31" i="20"/>
  <c r="AM32" i="20"/>
  <c r="AM33" i="20"/>
  <c r="AM34" i="20"/>
  <c r="AM35" i="20"/>
  <c r="AM37" i="20"/>
  <c r="AM38" i="20"/>
  <c r="AM39" i="20"/>
  <c r="AM40" i="20"/>
  <c r="AM42" i="20"/>
  <c r="AM43" i="20"/>
  <c r="AM44" i="20"/>
  <c r="AM45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3" i="20"/>
  <c r="AH74" i="20"/>
  <c r="AI74" i="20"/>
  <c r="KX74" i="13"/>
  <c r="KY74" i="13"/>
  <c r="LC4" i="13"/>
  <c r="LC5" i="13"/>
  <c r="LC6" i="13"/>
  <c r="LC7" i="13"/>
  <c r="LC8" i="13"/>
  <c r="LC9" i="13"/>
  <c r="LC10" i="13"/>
  <c r="LC13" i="13"/>
  <c r="LC15" i="13"/>
  <c r="LC16" i="13"/>
  <c r="LC17" i="13"/>
  <c r="LC18" i="13"/>
  <c r="LC19" i="13"/>
  <c r="LC20" i="13"/>
  <c r="LC21" i="13"/>
  <c r="LC22" i="13"/>
  <c r="LC23" i="13"/>
  <c r="LC24" i="13"/>
  <c r="LC25" i="13"/>
  <c r="LC26" i="13"/>
  <c r="LC27" i="13"/>
  <c r="LC28" i="13"/>
  <c r="LC29" i="13"/>
  <c r="LC30" i="13"/>
  <c r="LC31" i="13"/>
  <c r="LC32" i="13"/>
  <c r="LC33" i="13"/>
  <c r="LC34" i="13"/>
  <c r="LC35" i="13"/>
  <c r="LC37" i="13"/>
  <c r="LC38" i="13"/>
  <c r="LC39" i="13"/>
  <c r="LC40" i="13"/>
  <c r="LC42" i="13"/>
  <c r="LC43" i="13"/>
  <c r="LC44" i="13"/>
  <c r="LC45" i="13"/>
  <c r="LC46" i="13"/>
  <c r="LC47" i="13"/>
  <c r="LC48" i="13"/>
  <c r="LC49" i="13"/>
  <c r="LC50" i="13"/>
  <c r="LC51" i="13"/>
  <c r="LC52" i="13"/>
  <c r="LC53" i="13"/>
  <c r="LC54" i="13"/>
  <c r="LC55" i="13"/>
  <c r="LC56" i="13"/>
  <c r="LC57" i="13"/>
  <c r="LC58" i="13"/>
  <c r="LC59" i="13"/>
  <c r="LC60" i="13"/>
  <c r="LC61" i="13"/>
  <c r="LC62" i="13"/>
  <c r="LC63" i="13"/>
  <c r="LC64" i="13"/>
  <c r="LC65" i="13"/>
  <c r="LC66" i="13"/>
  <c r="LC67" i="13"/>
  <c r="LC68" i="13"/>
  <c r="LC69" i="13"/>
  <c r="LC70" i="13"/>
  <c r="LC71" i="13"/>
  <c r="LC72" i="13"/>
  <c r="LC73" i="13"/>
  <c r="LC3" i="13"/>
  <c r="AT74" i="21" l="1"/>
  <c r="AL74" i="20"/>
  <c r="LB74" i="13"/>
  <c r="GS74" i="19"/>
  <c r="GT74" i="19"/>
  <c r="GX4" i="19"/>
  <c r="GX5" i="19"/>
  <c r="GX3" i="19"/>
  <c r="GW74" i="19" l="1"/>
  <c r="GO40" i="19"/>
  <c r="GX40" i="19" s="1"/>
  <c r="GP89" i="19"/>
  <c r="AM81" i="21" l="1"/>
  <c r="AM82" i="21"/>
  <c r="AM83" i="21"/>
  <c r="AM84" i="21"/>
  <c r="AM80" i="21"/>
  <c r="AH85" i="21"/>
  <c r="AI85" i="21"/>
  <c r="AD85" i="20"/>
  <c r="Z85" i="20"/>
  <c r="AA85" i="20"/>
  <c r="KP85" i="13"/>
  <c r="KQ85" i="13"/>
  <c r="KU81" i="13"/>
  <c r="KU82" i="13"/>
  <c r="KU83" i="13"/>
  <c r="KU84" i="13"/>
  <c r="KU80" i="13"/>
  <c r="GP81" i="19"/>
  <c r="GP82" i="19"/>
  <c r="GP83" i="19"/>
  <c r="GP84" i="19"/>
  <c r="GP80" i="19"/>
  <c r="GK85" i="19"/>
  <c r="GL85" i="19"/>
  <c r="AL55" i="21"/>
  <c r="AU55" i="21" s="1"/>
  <c r="AM4" i="21"/>
  <c r="AM5" i="21"/>
  <c r="AM6" i="21"/>
  <c r="AM7" i="21"/>
  <c r="AM8" i="21"/>
  <c r="AM9" i="21"/>
  <c r="AM10" i="21"/>
  <c r="AM15" i="21"/>
  <c r="AM16" i="21"/>
  <c r="AM17" i="21"/>
  <c r="AM18" i="21"/>
  <c r="AM19" i="21"/>
  <c r="AM20" i="21"/>
  <c r="AM21" i="21"/>
  <c r="AM22" i="21"/>
  <c r="AM23" i="21"/>
  <c r="AM24" i="21"/>
  <c r="AM25" i="21"/>
  <c r="AM26" i="21"/>
  <c r="AM27" i="21"/>
  <c r="AM28" i="21"/>
  <c r="AM29" i="21"/>
  <c r="AM30" i="21"/>
  <c r="AM31" i="21"/>
  <c r="AM33" i="21"/>
  <c r="AM34" i="21"/>
  <c r="AM35" i="21"/>
  <c r="AM37" i="21"/>
  <c r="AM38" i="21"/>
  <c r="AM39" i="21"/>
  <c r="AM42" i="21"/>
  <c r="AM44" i="21"/>
  <c r="AM45" i="21"/>
  <c r="AM46" i="21"/>
  <c r="AM47" i="21"/>
  <c r="AM48" i="21"/>
  <c r="AM49" i="21"/>
  <c r="AM50" i="21"/>
  <c r="AM51" i="21"/>
  <c r="AM56" i="21"/>
  <c r="AM58" i="21"/>
  <c r="AM59" i="21"/>
  <c r="AM60" i="21"/>
  <c r="AM61" i="21"/>
  <c r="AM62" i="21"/>
  <c r="AM63" i="21"/>
  <c r="AM64" i="21"/>
  <c r="AM65" i="21"/>
  <c r="AM66" i="21"/>
  <c r="AM67" i="21"/>
  <c r="AM68" i="21"/>
  <c r="AM69" i="21"/>
  <c r="AM71" i="21"/>
  <c r="AM72" i="21"/>
  <c r="AM73" i="21"/>
  <c r="AM3" i="21"/>
  <c r="AH74" i="21"/>
  <c r="AI74" i="21"/>
  <c r="AD14" i="20"/>
  <c r="AM14" i="20" s="1"/>
  <c r="Z74" i="20"/>
  <c r="AA74" i="20"/>
  <c r="AE4" i="20"/>
  <c r="AE5" i="20"/>
  <c r="AE6" i="20"/>
  <c r="AE7" i="20"/>
  <c r="AE8" i="20"/>
  <c r="AE9" i="20"/>
  <c r="AE10" i="20"/>
  <c r="AE13" i="20"/>
  <c r="AE15" i="20"/>
  <c r="AE16" i="20"/>
  <c r="AE17" i="20"/>
  <c r="AE18" i="20"/>
  <c r="AE19" i="20"/>
  <c r="AE20" i="20"/>
  <c r="AE21" i="20"/>
  <c r="AE22" i="20"/>
  <c r="AE23" i="20"/>
  <c r="AE24" i="20"/>
  <c r="AE25" i="20"/>
  <c r="AE26" i="20"/>
  <c r="AE27" i="20"/>
  <c r="AE28" i="20"/>
  <c r="AE29" i="20"/>
  <c r="AE30" i="20"/>
  <c r="AE31" i="20"/>
  <c r="AE32" i="20"/>
  <c r="AE33" i="20"/>
  <c r="AE34" i="20"/>
  <c r="AE35" i="20"/>
  <c r="AE37" i="20"/>
  <c r="AE38" i="20"/>
  <c r="AE39" i="20"/>
  <c r="AE40" i="20"/>
  <c r="AE42" i="20"/>
  <c r="AE43" i="20"/>
  <c r="AE44" i="20"/>
  <c r="AE45" i="20"/>
  <c r="AE46" i="20"/>
  <c r="AE47" i="20"/>
  <c r="AE48" i="20"/>
  <c r="AE49" i="20"/>
  <c r="AE50" i="20"/>
  <c r="AE51" i="20"/>
  <c r="AE52" i="20"/>
  <c r="AE53" i="20"/>
  <c r="AE54" i="20"/>
  <c r="AE55" i="20"/>
  <c r="AE56" i="20"/>
  <c r="AE57" i="20"/>
  <c r="AE58" i="20"/>
  <c r="AE59" i="20"/>
  <c r="AE60" i="20"/>
  <c r="AE61" i="20"/>
  <c r="AE62" i="20"/>
  <c r="AE63" i="20"/>
  <c r="AE64" i="20"/>
  <c r="AE65" i="20"/>
  <c r="AE66" i="20"/>
  <c r="AE67" i="20"/>
  <c r="AE68" i="20"/>
  <c r="AE69" i="20"/>
  <c r="AE70" i="20"/>
  <c r="AE71" i="20"/>
  <c r="AE72" i="20"/>
  <c r="AE73" i="20"/>
  <c r="AE3" i="20"/>
  <c r="KT14" i="13"/>
  <c r="KU4" i="13"/>
  <c r="KU5" i="13"/>
  <c r="KU6" i="13"/>
  <c r="KU7" i="13"/>
  <c r="KU8" i="13"/>
  <c r="KU9" i="13"/>
  <c r="KU10" i="13"/>
  <c r="KU13" i="13"/>
  <c r="KU15" i="13"/>
  <c r="KU16" i="13"/>
  <c r="KU17" i="13"/>
  <c r="KU18" i="13"/>
  <c r="KU19" i="13"/>
  <c r="KU20" i="13"/>
  <c r="KU21" i="13"/>
  <c r="KU22" i="13"/>
  <c r="KU23" i="13"/>
  <c r="KU24" i="13"/>
  <c r="KU25" i="13"/>
  <c r="KU26" i="13"/>
  <c r="KU27" i="13"/>
  <c r="KU28" i="13"/>
  <c r="KU29" i="13"/>
  <c r="KU30" i="13"/>
  <c r="KU31" i="13"/>
  <c r="KU32" i="13"/>
  <c r="KU33" i="13"/>
  <c r="KU34" i="13"/>
  <c r="KU35" i="13"/>
  <c r="KU37" i="13"/>
  <c r="KU38" i="13"/>
  <c r="KU39" i="13"/>
  <c r="KU40" i="13"/>
  <c r="KU42" i="13"/>
  <c r="KU43" i="13"/>
  <c r="KU44" i="13"/>
  <c r="KU45" i="13"/>
  <c r="KU46" i="13"/>
  <c r="KU47" i="13"/>
  <c r="KU48" i="13"/>
  <c r="KU49" i="13"/>
  <c r="KU50" i="13"/>
  <c r="KU51" i="13"/>
  <c r="KU52" i="13"/>
  <c r="KU53" i="13"/>
  <c r="KU54" i="13"/>
  <c r="KU55" i="13"/>
  <c r="KU56" i="13"/>
  <c r="KU57" i="13"/>
  <c r="KU58" i="13"/>
  <c r="KU59" i="13"/>
  <c r="KU60" i="13"/>
  <c r="KU61" i="13"/>
  <c r="KU62" i="13"/>
  <c r="KU63" i="13"/>
  <c r="KU64" i="13"/>
  <c r="KU65" i="13"/>
  <c r="KU66" i="13"/>
  <c r="KU67" i="13"/>
  <c r="KU68" i="13"/>
  <c r="KU69" i="13"/>
  <c r="KU70" i="13"/>
  <c r="KU71" i="13"/>
  <c r="KU72" i="13"/>
  <c r="KU73" i="13"/>
  <c r="KU3" i="13"/>
  <c r="KP74" i="13"/>
  <c r="KQ74" i="13"/>
  <c r="GO55" i="19"/>
  <c r="GO14" i="19"/>
  <c r="GX14" i="19" s="1"/>
  <c r="GK74" i="19"/>
  <c r="GL74" i="19"/>
  <c r="GP4" i="19"/>
  <c r="GP5" i="19"/>
  <c r="GP6" i="19"/>
  <c r="GP7" i="19"/>
  <c r="GP8" i="19"/>
  <c r="GP9" i="19"/>
  <c r="GP10" i="19"/>
  <c r="GP13" i="19"/>
  <c r="GP15" i="19"/>
  <c r="GP16" i="19"/>
  <c r="GP17" i="19"/>
  <c r="GP18" i="19"/>
  <c r="GP19" i="19"/>
  <c r="GP20" i="19"/>
  <c r="GP21" i="19"/>
  <c r="GP22" i="19"/>
  <c r="GP23" i="19"/>
  <c r="GP24" i="19"/>
  <c r="GP25" i="19"/>
  <c r="GP26" i="19"/>
  <c r="GP27" i="19"/>
  <c r="GP28" i="19"/>
  <c r="GP29" i="19"/>
  <c r="GP30" i="19"/>
  <c r="GP31" i="19"/>
  <c r="GP32" i="19"/>
  <c r="GP33" i="19"/>
  <c r="GP34" i="19"/>
  <c r="GP35" i="19"/>
  <c r="GP37" i="19"/>
  <c r="GP38" i="19"/>
  <c r="GP39" i="19"/>
  <c r="GP40" i="19"/>
  <c r="GP42" i="19"/>
  <c r="GP43" i="19"/>
  <c r="GP44" i="19"/>
  <c r="GP45" i="19"/>
  <c r="GP46" i="19"/>
  <c r="GP47" i="19"/>
  <c r="GP48" i="19"/>
  <c r="GP49" i="19"/>
  <c r="GP50" i="19"/>
  <c r="GP51" i="19"/>
  <c r="GP52" i="19"/>
  <c r="GP53" i="19"/>
  <c r="GP54" i="19"/>
  <c r="GP56" i="19"/>
  <c r="GP57" i="19"/>
  <c r="GP58" i="19"/>
  <c r="GP59" i="19"/>
  <c r="GP60" i="19"/>
  <c r="GP61" i="19"/>
  <c r="GP62" i="19"/>
  <c r="GP63" i="19"/>
  <c r="GP64" i="19"/>
  <c r="GP65" i="19"/>
  <c r="GP66" i="19"/>
  <c r="GP67" i="19"/>
  <c r="GP68" i="19"/>
  <c r="GP69" i="19"/>
  <c r="GP70" i="19"/>
  <c r="GP71" i="19"/>
  <c r="GP72" i="19"/>
  <c r="GP73" i="19"/>
  <c r="GP3" i="19"/>
  <c r="FK126" i="12"/>
  <c r="FL126" i="12"/>
  <c r="FS126" i="12"/>
  <c r="FT126" i="12"/>
  <c r="FS103" i="12"/>
  <c r="FT103" i="12"/>
  <c r="FW126" i="12" l="1"/>
  <c r="FO126" i="12"/>
  <c r="FW103" i="12"/>
  <c r="GO85" i="19"/>
  <c r="AL85" i="21"/>
  <c r="KT85" i="13"/>
  <c r="GP55" i="19"/>
  <c r="GX55" i="19"/>
  <c r="LC14" i="13"/>
  <c r="AL74" i="21"/>
  <c r="AD74" i="20"/>
  <c r="KT74" i="13"/>
  <c r="GO74" i="19"/>
  <c r="AD55" i="21"/>
  <c r="AM55" i="21" s="1"/>
  <c r="AD14" i="21"/>
  <c r="AE4" i="21"/>
  <c r="AE5" i="21"/>
  <c r="AE6" i="21"/>
  <c r="AE7" i="21"/>
  <c r="AE8" i="21"/>
  <c r="AE9" i="21"/>
  <c r="AE10" i="21"/>
  <c r="AE11" i="21"/>
  <c r="AE12" i="21"/>
  <c r="AE13" i="21"/>
  <c r="AE15" i="21"/>
  <c r="AE16" i="21"/>
  <c r="AE17" i="21"/>
  <c r="AE18" i="21"/>
  <c r="AE19" i="21"/>
  <c r="AE20" i="21"/>
  <c r="AE21" i="21"/>
  <c r="AE22" i="21"/>
  <c r="AE23" i="21"/>
  <c r="AE24" i="21"/>
  <c r="AE25" i="21"/>
  <c r="AE26" i="21"/>
  <c r="AE27" i="21"/>
  <c r="AE28" i="21"/>
  <c r="AE29" i="21"/>
  <c r="AE30" i="21"/>
  <c r="AE31" i="21"/>
  <c r="AE32" i="21"/>
  <c r="AE33" i="21"/>
  <c r="AE34" i="21"/>
  <c r="AE35" i="21"/>
  <c r="AE36" i="21"/>
  <c r="AE37" i="21"/>
  <c r="AE38" i="21"/>
  <c r="AE39" i="21"/>
  <c r="AE40" i="21"/>
  <c r="AE41" i="21"/>
  <c r="AE42" i="21"/>
  <c r="AE43" i="21"/>
  <c r="AE44" i="21"/>
  <c r="AE45" i="21"/>
  <c r="AE46" i="21"/>
  <c r="AE47" i="21"/>
  <c r="AE48" i="21"/>
  <c r="AE49" i="21"/>
  <c r="AE50" i="21"/>
  <c r="AE51" i="21"/>
  <c r="AE52" i="21"/>
  <c r="AE53" i="21"/>
  <c r="AE54" i="21"/>
  <c r="AE56" i="21"/>
  <c r="AE57" i="21"/>
  <c r="AE58" i="21"/>
  <c r="AE59" i="21"/>
  <c r="AE60" i="21"/>
  <c r="AE61" i="21"/>
  <c r="AE62" i="21"/>
  <c r="AE63" i="21"/>
  <c r="AE64" i="21"/>
  <c r="AE65" i="21"/>
  <c r="AE66" i="21"/>
  <c r="AE67" i="21"/>
  <c r="AE68" i="21"/>
  <c r="AE69" i="21"/>
  <c r="AE70" i="21"/>
  <c r="AE71" i="21"/>
  <c r="AE72" i="21"/>
  <c r="AE73" i="21"/>
  <c r="AE3" i="21"/>
  <c r="Z74" i="21"/>
  <c r="AA74" i="21"/>
  <c r="V55" i="21"/>
  <c r="GC85" i="19"/>
  <c r="GD85" i="19"/>
  <c r="GH81" i="19"/>
  <c r="GH82" i="19"/>
  <c r="GH83" i="19"/>
  <c r="GH84" i="19"/>
  <c r="GH80" i="19"/>
  <c r="KM81" i="13"/>
  <c r="KM82" i="13"/>
  <c r="KM83" i="13"/>
  <c r="KM84" i="13"/>
  <c r="KM80" i="13"/>
  <c r="KH85" i="13"/>
  <c r="KI85" i="13"/>
  <c r="V14" i="20"/>
  <c r="R74" i="20"/>
  <c r="S74" i="20"/>
  <c r="W4" i="20"/>
  <c r="W5" i="20"/>
  <c r="W6" i="20"/>
  <c r="W7" i="20"/>
  <c r="W8" i="20"/>
  <c r="W9" i="20"/>
  <c r="W10" i="20"/>
  <c r="W11" i="20"/>
  <c r="W12" i="20"/>
  <c r="W13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3" i="20"/>
  <c r="KL14" i="13"/>
  <c r="KU14" i="13" s="1"/>
  <c r="KH74" i="13"/>
  <c r="KI74" i="13"/>
  <c r="KM4" i="13"/>
  <c r="KM5" i="13"/>
  <c r="KM6" i="13"/>
  <c r="KM7" i="13"/>
  <c r="KM8" i="13"/>
  <c r="KM9" i="13"/>
  <c r="KM10" i="13"/>
  <c r="KM11" i="13"/>
  <c r="KM12" i="13"/>
  <c r="KM13" i="13"/>
  <c r="KM15" i="13"/>
  <c r="KM16" i="13"/>
  <c r="KM17" i="13"/>
  <c r="KM18" i="13"/>
  <c r="KM19" i="13"/>
  <c r="KM20" i="13"/>
  <c r="KM21" i="13"/>
  <c r="KM22" i="13"/>
  <c r="KM23" i="13"/>
  <c r="KM24" i="13"/>
  <c r="KM25" i="13"/>
  <c r="KM26" i="13"/>
  <c r="KM27" i="13"/>
  <c r="KM28" i="13"/>
  <c r="KM29" i="13"/>
  <c r="KM30" i="13"/>
  <c r="KM31" i="13"/>
  <c r="KM32" i="13"/>
  <c r="KM33" i="13"/>
  <c r="KM34" i="13"/>
  <c r="KM35" i="13"/>
  <c r="KM36" i="13"/>
  <c r="KM37" i="13"/>
  <c r="KM38" i="13"/>
  <c r="KM39" i="13"/>
  <c r="KM40" i="13"/>
  <c r="KM41" i="13"/>
  <c r="KM42" i="13"/>
  <c r="KM43" i="13"/>
  <c r="KM44" i="13"/>
  <c r="KM45" i="13"/>
  <c r="KM46" i="13"/>
  <c r="KM47" i="13"/>
  <c r="KM48" i="13"/>
  <c r="KM49" i="13"/>
  <c r="KM50" i="13"/>
  <c r="KM51" i="13"/>
  <c r="KM52" i="13"/>
  <c r="KM53" i="13"/>
  <c r="KM54" i="13"/>
  <c r="KM55" i="13"/>
  <c r="KM56" i="13"/>
  <c r="KM57" i="13"/>
  <c r="KM58" i="13"/>
  <c r="KM59" i="13"/>
  <c r="KM60" i="13"/>
  <c r="KM61" i="13"/>
  <c r="KM62" i="13"/>
  <c r="KM63" i="13"/>
  <c r="KM64" i="13"/>
  <c r="KM65" i="13"/>
  <c r="KM66" i="13"/>
  <c r="KM67" i="13"/>
  <c r="KM68" i="13"/>
  <c r="KM69" i="13"/>
  <c r="KM70" i="13"/>
  <c r="KM71" i="13"/>
  <c r="KM72" i="13"/>
  <c r="KM73" i="13"/>
  <c r="KM3" i="13"/>
  <c r="GG85" i="19" l="1"/>
  <c r="AE55" i="21"/>
  <c r="AE14" i="20"/>
  <c r="KL85" i="13"/>
  <c r="AD74" i="21"/>
  <c r="V74" i="20"/>
  <c r="KL74" i="13"/>
  <c r="GG14" i="19" l="1"/>
  <c r="GP14" i="19" s="1"/>
  <c r="GH4" i="19"/>
  <c r="GH5" i="19"/>
  <c r="GH6" i="19"/>
  <c r="GH7" i="19"/>
  <c r="GH8" i="19"/>
  <c r="GH9" i="19"/>
  <c r="GH10" i="19"/>
  <c r="GH11" i="19"/>
  <c r="GH12" i="19"/>
  <c r="GH13" i="19"/>
  <c r="GH15" i="19"/>
  <c r="GH16" i="19"/>
  <c r="GH17" i="19"/>
  <c r="GH18" i="19"/>
  <c r="GH19" i="19"/>
  <c r="GH20" i="19"/>
  <c r="GH21" i="19"/>
  <c r="GH22" i="19"/>
  <c r="GH23" i="19"/>
  <c r="GH24" i="19"/>
  <c r="GH25" i="19"/>
  <c r="GH26" i="19"/>
  <c r="GH27" i="19"/>
  <c r="GH28" i="19"/>
  <c r="GH29" i="19"/>
  <c r="GH30" i="19"/>
  <c r="GH31" i="19"/>
  <c r="GH32" i="19"/>
  <c r="GH33" i="19"/>
  <c r="GH34" i="19"/>
  <c r="GH35" i="19"/>
  <c r="GH36" i="19"/>
  <c r="GH37" i="19"/>
  <c r="GH38" i="19"/>
  <c r="GH39" i="19"/>
  <c r="GH40" i="19"/>
  <c r="GH41" i="19"/>
  <c r="GH42" i="19"/>
  <c r="GH43" i="19"/>
  <c r="GH44" i="19"/>
  <c r="GH45" i="19"/>
  <c r="GH46" i="19"/>
  <c r="GH47" i="19"/>
  <c r="GH48" i="19"/>
  <c r="GH49" i="19"/>
  <c r="GH50" i="19"/>
  <c r="GH51" i="19"/>
  <c r="GH52" i="19"/>
  <c r="GH53" i="19"/>
  <c r="GH54" i="19"/>
  <c r="GH55" i="19"/>
  <c r="GH56" i="19"/>
  <c r="GH57" i="19"/>
  <c r="GH58" i="19"/>
  <c r="GH59" i="19"/>
  <c r="GH60" i="19"/>
  <c r="GH61" i="19"/>
  <c r="GH62" i="19"/>
  <c r="GH63" i="19"/>
  <c r="GH64" i="19"/>
  <c r="GH65" i="19"/>
  <c r="GH66" i="19"/>
  <c r="GH67" i="19"/>
  <c r="GH68" i="19"/>
  <c r="GH69" i="19"/>
  <c r="GH70" i="19"/>
  <c r="GH71" i="19"/>
  <c r="GH72" i="19"/>
  <c r="GH73" i="19"/>
  <c r="GH3" i="19"/>
  <c r="GC74" i="19"/>
  <c r="GD74" i="19"/>
  <c r="GG74" i="19" l="1"/>
  <c r="FX108" i="12"/>
  <c r="FX4" i="12"/>
  <c r="FX5" i="12"/>
  <c r="FX6" i="12"/>
  <c r="FX7" i="12"/>
  <c r="FX8" i="12"/>
  <c r="FX9" i="12"/>
  <c r="FX10" i="12"/>
  <c r="FX11" i="12"/>
  <c r="FX12" i="12"/>
  <c r="FX13" i="12"/>
  <c r="FX14" i="12"/>
  <c r="FX15" i="12"/>
  <c r="FX16" i="12"/>
  <c r="FX17" i="12"/>
  <c r="FX18" i="12"/>
  <c r="FX19" i="12"/>
  <c r="FX20" i="12"/>
  <c r="FX21" i="12"/>
  <c r="FX23" i="12"/>
  <c r="FX24" i="12"/>
  <c r="FX25" i="12"/>
  <c r="FX26" i="12"/>
  <c r="FX27" i="12"/>
  <c r="FX28" i="12"/>
  <c r="FX29" i="12"/>
  <c r="FX30" i="12"/>
  <c r="FX31" i="12"/>
  <c r="FX32" i="12"/>
  <c r="FX33" i="12"/>
  <c r="FX34" i="12"/>
  <c r="FX35" i="12"/>
  <c r="FX36" i="12"/>
  <c r="FX37" i="12"/>
  <c r="FX38" i="12"/>
  <c r="FX39" i="12"/>
  <c r="FX40" i="12"/>
  <c r="FX41" i="12"/>
  <c r="FX42" i="12"/>
  <c r="FX43" i="12"/>
  <c r="FX44" i="12"/>
  <c r="FX45" i="12"/>
  <c r="FX46" i="12"/>
  <c r="FX47" i="12"/>
  <c r="FX48" i="12"/>
  <c r="FX49" i="12"/>
  <c r="FX50" i="12"/>
  <c r="FX51" i="12"/>
  <c r="FX52" i="12"/>
  <c r="FX53" i="12"/>
  <c r="FX54" i="12"/>
  <c r="FX55" i="12"/>
  <c r="FX56" i="12"/>
  <c r="FX57" i="12"/>
  <c r="FX58" i="12"/>
  <c r="FX59" i="12"/>
  <c r="FX60" i="12"/>
  <c r="FX61" i="12"/>
  <c r="FX62" i="12"/>
  <c r="FX63" i="12"/>
  <c r="FX64" i="12"/>
  <c r="FX65" i="12"/>
  <c r="FX66" i="12"/>
  <c r="FX67" i="12"/>
  <c r="FX68" i="12"/>
  <c r="FX69" i="12"/>
  <c r="FX70" i="12"/>
  <c r="FX71" i="12"/>
  <c r="FX72" i="12"/>
  <c r="FX73" i="12"/>
  <c r="FX74" i="12"/>
  <c r="FX75" i="12"/>
  <c r="FX76" i="12"/>
  <c r="FX78" i="12"/>
  <c r="FX79" i="12"/>
  <c r="FX80" i="12"/>
  <c r="FX115" i="12"/>
  <c r="FX116" i="12"/>
  <c r="FX117" i="12"/>
  <c r="FX118" i="12"/>
  <c r="FX119" i="12"/>
  <c r="FX120" i="12"/>
  <c r="FX121" i="12"/>
  <c r="FX122" i="12"/>
  <c r="FX123" i="12"/>
  <c r="FX124" i="12"/>
  <c r="FX125" i="12"/>
  <c r="FX92" i="12"/>
  <c r="FX93" i="12"/>
  <c r="FX94" i="12"/>
  <c r="FX95" i="12"/>
  <c r="FX96" i="12"/>
  <c r="FX97" i="12"/>
  <c r="FX98" i="12"/>
  <c r="FX99" i="12"/>
  <c r="FX100" i="12"/>
  <c r="FX102" i="12"/>
  <c r="FX3" i="12"/>
  <c r="R85" i="21" l="1"/>
  <c r="S85" i="21"/>
  <c r="W82" i="21"/>
  <c r="W84" i="21"/>
  <c r="W80" i="21"/>
  <c r="V14" i="21"/>
  <c r="AE14" i="21" s="1"/>
  <c r="W4" i="21"/>
  <c r="W5" i="21"/>
  <c r="W6" i="21"/>
  <c r="W7" i="21"/>
  <c r="W8" i="21"/>
  <c r="W9" i="21"/>
  <c r="W10" i="21"/>
  <c r="W11" i="21"/>
  <c r="W12" i="21"/>
  <c r="W13" i="21"/>
  <c r="W15" i="21"/>
  <c r="W16" i="21"/>
  <c r="W17" i="21"/>
  <c r="W18" i="21"/>
  <c r="W19" i="21"/>
  <c r="W20" i="21"/>
  <c r="W21" i="21"/>
  <c r="W22" i="21"/>
  <c r="W23" i="21"/>
  <c r="W24" i="21"/>
  <c r="W25" i="21"/>
  <c r="W26" i="21"/>
  <c r="W27" i="21"/>
  <c r="W28" i="21"/>
  <c r="W29" i="21"/>
  <c r="W30" i="21"/>
  <c r="W31" i="21"/>
  <c r="W32" i="21"/>
  <c r="W33" i="21"/>
  <c r="W34" i="21"/>
  <c r="W35" i="21"/>
  <c r="W36" i="21"/>
  <c r="W37" i="21"/>
  <c r="W38" i="21"/>
  <c r="W39" i="21"/>
  <c r="W40" i="21"/>
  <c r="W41" i="21"/>
  <c r="W42" i="21"/>
  <c r="W43" i="21"/>
  <c r="W44" i="21"/>
  <c r="W45" i="21"/>
  <c r="W46" i="21"/>
  <c r="W47" i="21"/>
  <c r="W48" i="21"/>
  <c r="W49" i="21"/>
  <c r="W50" i="21"/>
  <c r="W51" i="21"/>
  <c r="W52" i="21"/>
  <c r="W53" i="21"/>
  <c r="W54" i="21"/>
  <c r="W55" i="21"/>
  <c r="W56" i="21"/>
  <c r="W57" i="21"/>
  <c r="W58" i="21"/>
  <c r="W59" i="21"/>
  <c r="W60" i="21"/>
  <c r="W61" i="21"/>
  <c r="W62" i="21"/>
  <c r="W63" i="21"/>
  <c r="W64" i="21"/>
  <c r="W65" i="21"/>
  <c r="W66" i="21"/>
  <c r="W67" i="21"/>
  <c r="W68" i="21"/>
  <c r="W69" i="21"/>
  <c r="W70" i="21"/>
  <c r="W71" i="21"/>
  <c r="W72" i="21"/>
  <c r="W73" i="21"/>
  <c r="W3" i="21"/>
  <c r="R74" i="21"/>
  <c r="S74" i="21"/>
  <c r="V85" i="21" l="1"/>
  <c r="V74" i="21"/>
  <c r="KE81" i="13"/>
  <c r="KE82" i="13"/>
  <c r="KE83" i="13"/>
  <c r="KE84" i="13"/>
  <c r="KE80" i="13"/>
  <c r="JZ85" i="13"/>
  <c r="KA85" i="13"/>
  <c r="KD14" i="13"/>
  <c r="KM14" i="13" s="1"/>
  <c r="KE4" i="13"/>
  <c r="KE5" i="13"/>
  <c r="KE6" i="13"/>
  <c r="KE7" i="13"/>
  <c r="KE8" i="13"/>
  <c r="KE9" i="13"/>
  <c r="KE10" i="13"/>
  <c r="KE11" i="13"/>
  <c r="KE12" i="13"/>
  <c r="KE13" i="13"/>
  <c r="KE15" i="13"/>
  <c r="KE16" i="13"/>
  <c r="KE17" i="13"/>
  <c r="KE18" i="13"/>
  <c r="KE19" i="13"/>
  <c r="KE20" i="13"/>
  <c r="KE21" i="13"/>
  <c r="KE22" i="13"/>
  <c r="KE23" i="13"/>
  <c r="KE24" i="13"/>
  <c r="KE25" i="13"/>
  <c r="KE26" i="13"/>
  <c r="KE27" i="13"/>
  <c r="KE28" i="13"/>
  <c r="KE29" i="13"/>
  <c r="KE30" i="13"/>
  <c r="KE31" i="13"/>
  <c r="KE32" i="13"/>
  <c r="KE33" i="13"/>
  <c r="KE34" i="13"/>
  <c r="KE35" i="13"/>
  <c r="KE36" i="13"/>
  <c r="KE37" i="13"/>
  <c r="KE38" i="13"/>
  <c r="KE39" i="13"/>
  <c r="KE40" i="13"/>
  <c r="KE41" i="13"/>
  <c r="KE42" i="13"/>
  <c r="KE43" i="13"/>
  <c r="KE44" i="13"/>
  <c r="KE45" i="13"/>
  <c r="KE46" i="13"/>
  <c r="KE47" i="13"/>
  <c r="KE48" i="13"/>
  <c r="KE49" i="13"/>
  <c r="KE50" i="13"/>
  <c r="KE51" i="13"/>
  <c r="KE52" i="13"/>
  <c r="KE53" i="13"/>
  <c r="KE54" i="13"/>
  <c r="KE55" i="13"/>
  <c r="KE56" i="13"/>
  <c r="KE57" i="13"/>
  <c r="KE58" i="13"/>
  <c r="KE59" i="13"/>
  <c r="KE60" i="13"/>
  <c r="KE61" i="13"/>
  <c r="KE62" i="13"/>
  <c r="KE63" i="13"/>
  <c r="KE64" i="13"/>
  <c r="KE65" i="13"/>
  <c r="KE66" i="13"/>
  <c r="KE67" i="13"/>
  <c r="KE68" i="13"/>
  <c r="KE69" i="13"/>
  <c r="KE70" i="13"/>
  <c r="KE71" i="13"/>
  <c r="KE72" i="13"/>
  <c r="KE73" i="13"/>
  <c r="KE3" i="13"/>
  <c r="JZ74" i="13"/>
  <c r="KA74" i="13"/>
  <c r="FZ81" i="19"/>
  <c r="FZ82" i="19"/>
  <c r="FZ83" i="19"/>
  <c r="FZ84" i="19"/>
  <c r="FZ80" i="19"/>
  <c r="FU85" i="19"/>
  <c r="FV85" i="19"/>
  <c r="FY14" i="19"/>
  <c r="FU74" i="19"/>
  <c r="FV74" i="19"/>
  <c r="FZ4" i="19"/>
  <c r="FZ5" i="19"/>
  <c r="FZ6" i="19"/>
  <c r="FZ7" i="19"/>
  <c r="FZ8" i="19"/>
  <c r="FZ9" i="19"/>
  <c r="FZ10" i="19"/>
  <c r="FZ11" i="19"/>
  <c r="FZ12" i="19"/>
  <c r="FZ13" i="19"/>
  <c r="FZ15" i="19"/>
  <c r="FZ16" i="19"/>
  <c r="FZ17" i="19"/>
  <c r="FZ18" i="19"/>
  <c r="FZ19" i="19"/>
  <c r="FZ20" i="19"/>
  <c r="FZ21" i="19"/>
  <c r="FZ22" i="19"/>
  <c r="FZ23" i="19"/>
  <c r="FZ24" i="19"/>
  <c r="FZ25" i="19"/>
  <c r="FZ26" i="19"/>
  <c r="FZ27" i="19"/>
  <c r="FZ28" i="19"/>
  <c r="FZ29" i="19"/>
  <c r="FZ30" i="19"/>
  <c r="FZ31" i="19"/>
  <c r="FZ32" i="19"/>
  <c r="FZ33" i="19"/>
  <c r="FZ34" i="19"/>
  <c r="FZ35" i="19"/>
  <c r="FZ36" i="19"/>
  <c r="FZ37" i="19"/>
  <c r="FZ38" i="19"/>
  <c r="FZ39" i="19"/>
  <c r="FZ40" i="19"/>
  <c r="FZ41" i="19"/>
  <c r="FZ42" i="19"/>
  <c r="FZ43" i="19"/>
  <c r="FZ44" i="19"/>
  <c r="FZ45" i="19"/>
  <c r="FZ46" i="19"/>
  <c r="FZ47" i="19"/>
  <c r="FZ48" i="19"/>
  <c r="FZ49" i="19"/>
  <c r="FZ50" i="19"/>
  <c r="FZ51" i="19"/>
  <c r="FZ52" i="19"/>
  <c r="FZ53" i="19"/>
  <c r="FZ54" i="19"/>
  <c r="FZ55" i="19"/>
  <c r="FZ56" i="19"/>
  <c r="FZ57" i="19"/>
  <c r="FZ58" i="19"/>
  <c r="FZ59" i="19"/>
  <c r="FZ60" i="19"/>
  <c r="FZ61" i="19"/>
  <c r="FZ62" i="19"/>
  <c r="FZ63" i="19"/>
  <c r="FZ64" i="19"/>
  <c r="FZ65" i="19"/>
  <c r="FZ66" i="19"/>
  <c r="FZ67" i="19"/>
  <c r="FZ68" i="19"/>
  <c r="FZ69" i="19"/>
  <c r="FZ70" i="19"/>
  <c r="FZ71" i="19"/>
  <c r="FZ72" i="19"/>
  <c r="FZ73" i="19"/>
  <c r="FZ3" i="19"/>
  <c r="FY85" i="19" l="1"/>
  <c r="KD85" i="13"/>
  <c r="GH14" i="19"/>
  <c r="KD74" i="13"/>
  <c r="FY74" i="19"/>
  <c r="F14" i="21" l="1"/>
  <c r="K85" i="21"/>
  <c r="J85" i="21"/>
  <c r="C85" i="21"/>
  <c r="B85" i="21"/>
  <c r="O84" i="21"/>
  <c r="O83" i="21"/>
  <c r="O82" i="21"/>
  <c r="O81" i="21"/>
  <c r="O80" i="21"/>
  <c r="K74" i="21"/>
  <c r="J74" i="21"/>
  <c r="C74" i="21"/>
  <c r="B74" i="21"/>
  <c r="O73" i="21"/>
  <c r="O72" i="21"/>
  <c r="O71" i="21"/>
  <c r="O70" i="21"/>
  <c r="O69" i="21"/>
  <c r="O68" i="21"/>
  <c r="O67" i="21"/>
  <c r="O66" i="21"/>
  <c r="O65" i="21"/>
  <c r="O64" i="21"/>
  <c r="O63" i="21"/>
  <c r="O62" i="21"/>
  <c r="O61" i="21"/>
  <c r="O60" i="21"/>
  <c r="O59" i="21"/>
  <c r="O58" i="21"/>
  <c r="O57" i="21"/>
  <c r="O56" i="21"/>
  <c r="O55" i="21"/>
  <c r="O54" i="21"/>
  <c r="O53" i="21"/>
  <c r="O52" i="21"/>
  <c r="O51" i="21"/>
  <c r="O50" i="21"/>
  <c r="O49" i="21"/>
  <c r="O48" i="21"/>
  <c r="O47" i="21"/>
  <c r="O46" i="21"/>
  <c r="O45" i="21"/>
  <c r="O44" i="21"/>
  <c r="O43" i="21"/>
  <c r="O42" i="21"/>
  <c r="O41" i="21"/>
  <c r="O40" i="21"/>
  <c r="O39" i="21"/>
  <c r="O38" i="21"/>
  <c r="O37" i="21"/>
  <c r="O36" i="21"/>
  <c r="O35" i="21"/>
  <c r="O34" i="21"/>
  <c r="O33" i="21"/>
  <c r="O32" i="21"/>
  <c r="O31" i="21"/>
  <c r="O30" i="21"/>
  <c r="O29" i="21"/>
  <c r="O28" i="21"/>
  <c r="O27" i="21"/>
  <c r="O26" i="21"/>
  <c r="O25" i="21"/>
  <c r="O24" i="21"/>
  <c r="O23" i="21"/>
  <c r="O22" i="21"/>
  <c r="O21" i="21"/>
  <c r="O20" i="21"/>
  <c r="O19" i="21"/>
  <c r="O18" i="21"/>
  <c r="O17" i="21"/>
  <c r="O16" i="21"/>
  <c r="O15" i="21"/>
  <c r="N14" i="21"/>
  <c r="W14" i="21" s="1"/>
  <c r="O13" i="21"/>
  <c r="O12" i="21"/>
  <c r="O11" i="21"/>
  <c r="O10" i="21"/>
  <c r="O9" i="21"/>
  <c r="O8" i="21"/>
  <c r="O7" i="21"/>
  <c r="O6" i="21"/>
  <c r="O5" i="21"/>
  <c r="O4" i="21"/>
  <c r="O3" i="21"/>
  <c r="N85" i="21" l="1"/>
  <c r="F85" i="21"/>
  <c r="N74" i="21"/>
  <c r="O14" i="21"/>
  <c r="F74" i="21"/>
  <c r="FQ14" i="19" l="1"/>
  <c r="FR4" i="19"/>
  <c r="FR5" i="19"/>
  <c r="FR6" i="19"/>
  <c r="FR7" i="19"/>
  <c r="FR8" i="19"/>
  <c r="FR9" i="19"/>
  <c r="FR10" i="19"/>
  <c r="FR11" i="19"/>
  <c r="FR12" i="19"/>
  <c r="FR13" i="19"/>
  <c r="FR15" i="19"/>
  <c r="FR16" i="19"/>
  <c r="FR17" i="19"/>
  <c r="FR18" i="19"/>
  <c r="FR19" i="19"/>
  <c r="FR20" i="19"/>
  <c r="FR21" i="19"/>
  <c r="FR22" i="19"/>
  <c r="FR23" i="19"/>
  <c r="FR24" i="19"/>
  <c r="FR25" i="19"/>
  <c r="FR26" i="19"/>
  <c r="FR27" i="19"/>
  <c r="FR28" i="19"/>
  <c r="FR29" i="19"/>
  <c r="FR30" i="19"/>
  <c r="FR31" i="19"/>
  <c r="FR32" i="19"/>
  <c r="FR33" i="19"/>
  <c r="FR34" i="19"/>
  <c r="FR35" i="19"/>
  <c r="FR36" i="19"/>
  <c r="FR37" i="19"/>
  <c r="FR38" i="19"/>
  <c r="FR39" i="19"/>
  <c r="FR40" i="19"/>
  <c r="FR41" i="19"/>
  <c r="FR42" i="19"/>
  <c r="FR43" i="19"/>
  <c r="FR44" i="19"/>
  <c r="FR45" i="19"/>
  <c r="FR46" i="19"/>
  <c r="FR47" i="19"/>
  <c r="FR48" i="19"/>
  <c r="FR49" i="19"/>
  <c r="FR50" i="19"/>
  <c r="FR51" i="19"/>
  <c r="FR52" i="19"/>
  <c r="FR53" i="19"/>
  <c r="FR54" i="19"/>
  <c r="FR56" i="19"/>
  <c r="FR57" i="19"/>
  <c r="FR58" i="19"/>
  <c r="FR59" i="19"/>
  <c r="FR60" i="19"/>
  <c r="FR61" i="19"/>
  <c r="FR62" i="19"/>
  <c r="FR63" i="19"/>
  <c r="FR64" i="19"/>
  <c r="FR65" i="19"/>
  <c r="FR66" i="19"/>
  <c r="FR67" i="19"/>
  <c r="FR68" i="19"/>
  <c r="FR69" i="19"/>
  <c r="FR70" i="19"/>
  <c r="FR71" i="19"/>
  <c r="FR72" i="19"/>
  <c r="FR73" i="19"/>
  <c r="FR3" i="19"/>
  <c r="FM74" i="19"/>
  <c r="FN74" i="19"/>
  <c r="FM85" i="19"/>
  <c r="FN85" i="19"/>
  <c r="FQ85" i="19" l="1"/>
  <c r="FQ74" i="19"/>
  <c r="FZ14" i="19"/>
  <c r="FR81" i="19"/>
  <c r="FR82" i="19"/>
  <c r="FR83" i="19"/>
  <c r="FR84" i="19"/>
  <c r="FR80" i="19"/>
  <c r="O81" i="20"/>
  <c r="AE81" i="20" s="1"/>
  <c r="O82" i="20"/>
  <c r="AE82" i="20" s="1"/>
  <c r="O83" i="20"/>
  <c r="AE83" i="20" s="1"/>
  <c r="O84" i="20"/>
  <c r="AE84" i="20" s="1"/>
  <c r="O80" i="20"/>
  <c r="AE80" i="20" s="1"/>
  <c r="J85" i="20"/>
  <c r="K85" i="20"/>
  <c r="B85" i="20"/>
  <c r="C85" i="20"/>
  <c r="N14" i="20"/>
  <c r="W14" i="20" s="1"/>
  <c r="JW81" i="13"/>
  <c r="JW82" i="13"/>
  <c r="JW83" i="13"/>
  <c r="JW84" i="13"/>
  <c r="JW80" i="13"/>
  <c r="JO81" i="13"/>
  <c r="JO82" i="13"/>
  <c r="JO83" i="13"/>
  <c r="JO84" i="13"/>
  <c r="JO80" i="13"/>
  <c r="JR85" i="13"/>
  <c r="JS85" i="13"/>
  <c r="JJ85" i="13"/>
  <c r="JK85" i="13"/>
  <c r="F14" i="20"/>
  <c r="B74" i="20"/>
  <c r="C74" i="20"/>
  <c r="K74" i="20"/>
  <c r="J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3" i="20"/>
  <c r="O12" i="20"/>
  <c r="O11" i="20"/>
  <c r="O10" i="20"/>
  <c r="O9" i="20"/>
  <c r="O8" i="20"/>
  <c r="O7" i="20"/>
  <c r="O6" i="20"/>
  <c r="O5" i="20"/>
  <c r="O4" i="20"/>
  <c r="O3" i="20"/>
  <c r="O14" i="20" l="1"/>
  <c r="N74" i="20"/>
  <c r="F85" i="20"/>
  <c r="N85" i="20"/>
  <c r="JV85" i="13"/>
  <c r="JN85" i="13"/>
  <c r="F74" i="20"/>
  <c r="JV14" i="13" l="1"/>
  <c r="KE14" i="13" s="1"/>
  <c r="JW4" i="13"/>
  <c r="JW5" i="13"/>
  <c r="JW6" i="13"/>
  <c r="JW7" i="13"/>
  <c r="JW8" i="13"/>
  <c r="JW9" i="13"/>
  <c r="JW10" i="13"/>
  <c r="JW11" i="13"/>
  <c r="JW12" i="13"/>
  <c r="JW13" i="13"/>
  <c r="JW15" i="13"/>
  <c r="JW16" i="13"/>
  <c r="JW17" i="13"/>
  <c r="JW18" i="13"/>
  <c r="JW19" i="13"/>
  <c r="JW20" i="13"/>
  <c r="JW21" i="13"/>
  <c r="JW22" i="13"/>
  <c r="JW23" i="13"/>
  <c r="JW24" i="13"/>
  <c r="JW25" i="13"/>
  <c r="JW26" i="13"/>
  <c r="JW27" i="13"/>
  <c r="JW28" i="13"/>
  <c r="JW29" i="13"/>
  <c r="JW30" i="13"/>
  <c r="JW31" i="13"/>
  <c r="JW32" i="13"/>
  <c r="JW33" i="13"/>
  <c r="JW34" i="13"/>
  <c r="JW35" i="13"/>
  <c r="JW36" i="13"/>
  <c r="JW37" i="13"/>
  <c r="JW38" i="13"/>
  <c r="JW39" i="13"/>
  <c r="JW40" i="13"/>
  <c r="JW41" i="13"/>
  <c r="JW42" i="13"/>
  <c r="JW43" i="13"/>
  <c r="JW44" i="13"/>
  <c r="JW45" i="13"/>
  <c r="JW46" i="13"/>
  <c r="JW47" i="13"/>
  <c r="JW48" i="13"/>
  <c r="JW49" i="13"/>
  <c r="JW50" i="13"/>
  <c r="JW51" i="13"/>
  <c r="JW52" i="13"/>
  <c r="JW53" i="13"/>
  <c r="JW54" i="13"/>
  <c r="JW55" i="13"/>
  <c r="JW56" i="13"/>
  <c r="JW57" i="13"/>
  <c r="JW58" i="13"/>
  <c r="JW59" i="13"/>
  <c r="JW60" i="13"/>
  <c r="JW61" i="13"/>
  <c r="JW62" i="13"/>
  <c r="JW63" i="13"/>
  <c r="JW64" i="13"/>
  <c r="JW65" i="13"/>
  <c r="JW66" i="13"/>
  <c r="JW67" i="13"/>
  <c r="JW68" i="13"/>
  <c r="JW69" i="13"/>
  <c r="JW70" i="13"/>
  <c r="JW71" i="13"/>
  <c r="JW72" i="13"/>
  <c r="JW73" i="13"/>
  <c r="JW3" i="13"/>
  <c r="JR74" i="13"/>
  <c r="JS74" i="13"/>
  <c r="JV74" i="13" l="1"/>
  <c r="JN14" i="13"/>
  <c r="JJ74" i="13"/>
  <c r="JK74" i="13"/>
  <c r="JO73" i="13"/>
  <c r="JO4" i="13"/>
  <c r="JO5" i="13"/>
  <c r="JO6" i="13"/>
  <c r="JO7" i="13"/>
  <c r="JO8" i="13"/>
  <c r="JO9" i="13"/>
  <c r="JO10" i="13"/>
  <c r="JO11" i="13"/>
  <c r="JO12" i="13"/>
  <c r="JO13" i="13"/>
  <c r="JO15" i="13"/>
  <c r="JO16" i="13"/>
  <c r="JO17" i="13"/>
  <c r="JO18" i="13"/>
  <c r="JO19" i="13"/>
  <c r="JO20" i="13"/>
  <c r="JO21" i="13"/>
  <c r="JO22" i="13"/>
  <c r="JO23" i="13"/>
  <c r="JO24" i="13"/>
  <c r="JO25" i="13"/>
  <c r="JO26" i="13"/>
  <c r="JO27" i="13"/>
  <c r="JO28" i="13"/>
  <c r="JO29" i="13"/>
  <c r="JO30" i="13"/>
  <c r="JO31" i="13"/>
  <c r="JO32" i="13"/>
  <c r="JO33" i="13"/>
  <c r="JO34" i="13"/>
  <c r="JO35" i="13"/>
  <c r="JO36" i="13"/>
  <c r="JO37" i="13"/>
  <c r="JO38" i="13"/>
  <c r="JO39" i="13"/>
  <c r="JO40" i="13"/>
  <c r="JO41" i="13"/>
  <c r="JO42" i="13"/>
  <c r="JO43" i="13"/>
  <c r="JO44" i="13"/>
  <c r="JO45" i="13"/>
  <c r="JO46" i="13"/>
  <c r="JO47" i="13"/>
  <c r="JO48" i="13"/>
  <c r="JO49" i="13"/>
  <c r="JO50" i="13"/>
  <c r="JO51" i="13"/>
  <c r="JO52" i="13"/>
  <c r="JO53" i="13"/>
  <c r="JO54" i="13"/>
  <c r="JO55" i="13"/>
  <c r="JO56" i="13"/>
  <c r="JO57" i="13"/>
  <c r="JO58" i="13"/>
  <c r="JO59" i="13"/>
  <c r="JO60" i="13"/>
  <c r="JO61" i="13"/>
  <c r="JO62" i="13"/>
  <c r="JO63" i="13"/>
  <c r="JO64" i="13"/>
  <c r="JO65" i="13"/>
  <c r="JO66" i="13"/>
  <c r="JO67" i="13"/>
  <c r="JO68" i="13"/>
  <c r="JO69" i="13"/>
  <c r="JO70" i="13"/>
  <c r="JO71" i="13"/>
  <c r="JO72" i="13"/>
  <c r="JO3" i="13"/>
  <c r="FJ81" i="19"/>
  <c r="FJ82" i="19"/>
  <c r="FJ83" i="19"/>
  <c r="FJ84" i="19"/>
  <c r="FJ80" i="19"/>
  <c r="FE85" i="19"/>
  <c r="FF85" i="19"/>
  <c r="FI85" i="19" l="1"/>
  <c r="JW14" i="13"/>
  <c r="JN74" i="13"/>
  <c r="FI55" i="19" l="1"/>
  <c r="FR55" i="19" s="1"/>
  <c r="FI14" i="19"/>
  <c r="FR14" i="19" s="1"/>
  <c r="FE74" i="19"/>
  <c r="FF74" i="19"/>
  <c r="FJ4" i="19"/>
  <c r="FJ5" i="19"/>
  <c r="FJ6" i="19"/>
  <c r="FJ7" i="19"/>
  <c r="FJ8" i="19"/>
  <c r="FJ9" i="19"/>
  <c r="FJ10" i="19"/>
  <c r="FJ11" i="19"/>
  <c r="FJ12" i="19"/>
  <c r="FJ13" i="19"/>
  <c r="FJ15" i="19"/>
  <c r="FJ16" i="19"/>
  <c r="FJ17" i="19"/>
  <c r="FJ18" i="19"/>
  <c r="FJ19" i="19"/>
  <c r="FJ20" i="19"/>
  <c r="FJ21" i="19"/>
  <c r="FJ22" i="19"/>
  <c r="FJ23" i="19"/>
  <c r="FJ24" i="19"/>
  <c r="FJ25" i="19"/>
  <c r="FJ26" i="19"/>
  <c r="FJ27" i="19"/>
  <c r="FJ28" i="19"/>
  <c r="FJ29" i="19"/>
  <c r="FJ30" i="19"/>
  <c r="FJ31" i="19"/>
  <c r="FJ32" i="19"/>
  <c r="FJ33" i="19"/>
  <c r="FJ34" i="19"/>
  <c r="FJ35" i="19"/>
  <c r="FJ36" i="19"/>
  <c r="FJ37" i="19"/>
  <c r="FJ38" i="19"/>
  <c r="FJ39" i="19"/>
  <c r="FJ40" i="19"/>
  <c r="FJ41" i="19"/>
  <c r="FJ42" i="19"/>
  <c r="FJ43" i="19"/>
  <c r="FJ44" i="19"/>
  <c r="FJ45" i="19"/>
  <c r="FJ46" i="19"/>
  <c r="FJ47" i="19"/>
  <c r="FJ48" i="19"/>
  <c r="FJ49" i="19"/>
  <c r="FJ50" i="19"/>
  <c r="FJ51" i="19"/>
  <c r="FJ52" i="19"/>
  <c r="FJ53" i="19"/>
  <c r="FJ54" i="19"/>
  <c r="FJ56" i="19"/>
  <c r="FJ57" i="19"/>
  <c r="FJ58" i="19"/>
  <c r="FJ59" i="19"/>
  <c r="FJ60" i="19"/>
  <c r="FJ61" i="19"/>
  <c r="FJ62" i="19"/>
  <c r="FJ63" i="19"/>
  <c r="FJ64" i="19"/>
  <c r="FJ65" i="19"/>
  <c r="FJ66" i="19"/>
  <c r="FJ67" i="19"/>
  <c r="FJ68" i="19"/>
  <c r="FJ69" i="19"/>
  <c r="FJ70" i="19"/>
  <c r="FJ71" i="19"/>
  <c r="FJ72" i="19"/>
  <c r="FJ73" i="19"/>
  <c r="FJ3" i="19"/>
  <c r="FI74" i="19" l="1"/>
  <c r="FK103" i="12"/>
  <c r="FL103" i="12"/>
  <c r="FP4" i="12"/>
  <c r="FP5" i="12"/>
  <c r="FP7" i="12"/>
  <c r="FP8" i="12"/>
  <c r="FP9" i="12"/>
  <c r="FP10" i="12"/>
  <c r="FP11" i="12"/>
  <c r="FP12" i="12"/>
  <c r="FP13" i="12"/>
  <c r="FP14" i="12"/>
  <c r="FP15" i="12"/>
  <c r="FP16" i="12"/>
  <c r="FP17" i="12"/>
  <c r="FP18" i="12"/>
  <c r="FP19" i="12"/>
  <c r="FP20" i="12"/>
  <c r="FP21" i="12"/>
  <c r="FP22" i="12"/>
  <c r="FP23" i="12"/>
  <c r="FP24" i="12"/>
  <c r="FP25" i="12"/>
  <c r="FP26" i="12"/>
  <c r="FP27" i="12"/>
  <c r="FP28" i="12"/>
  <c r="FP29" i="12"/>
  <c r="FP30" i="12"/>
  <c r="FP31" i="12"/>
  <c r="FP32" i="12"/>
  <c r="FP33" i="12"/>
  <c r="FP34" i="12"/>
  <c r="FP35" i="12"/>
  <c r="FP36" i="12"/>
  <c r="FP37" i="12"/>
  <c r="FP38" i="12"/>
  <c r="FP39" i="12"/>
  <c r="FP40" i="12"/>
  <c r="FP41" i="12"/>
  <c r="FP42" i="12"/>
  <c r="FP43" i="12"/>
  <c r="FP44" i="12"/>
  <c r="FP45" i="12"/>
  <c r="FP46" i="12"/>
  <c r="FP47" i="12"/>
  <c r="FP48" i="12"/>
  <c r="FP49" i="12"/>
  <c r="FP50" i="12"/>
  <c r="FP51" i="12"/>
  <c r="FP52" i="12"/>
  <c r="FP53" i="12"/>
  <c r="FP54" i="12"/>
  <c r="FP55" i="12"/>
  <c r="FP56" i="12"/>
  <c r="FP57" i="12"/>
  <c r="FP58" i="12"/>
  <c r="FP59" i="12"/>
  <c r="FP60" i="12"/>
  <c r="FP61" i="12"/>
  <c r="FP62" i="12"/>
  <c r="FP64" i="12"/>
  <c r="FP65" i="12"/>
  <c r="FP66" i="12"/>
  <c r="FP67" i="12"/>
  <c r="FP68" i="12"/>
  <c r="FP69" i="12"/>
  <c r="FP70" i="12"/>
  <c r="FP71" i="12"/>
  <c r="FP72" i="12"/>
  <c r="FP73" i="12"/>
  <c r="FP74" i="12"/>
  <c r="FP75" i="12"/>
  <c r="FP76" i="12"/>
  <c r="FP78" i="12"/>
  <c r="FP79" i="12"/>
  <c r="FP80" i="12"/>
  <c r="FP115" i="12"/>
  <c r="FP116" i="12"/>
  <c r="FP117" i="12"/>
  <c r="FP118" i="12"/>
  <c r="FP119" i="12"/>
  <c r="FP120" i="12"/>
  <c r="FP121" i="12"/>
  <c r="FP122" i="12"/>
  <c r="FP123" i="12"/>
  <c r="FP124" i="12"/>
  <c r="FP125" i="12"/>
  <c r="FP3" i="12"/>
  <c r="FO103" i="12" l="1"/>
  <c r="JG81" i="13"/>
  <c r="JG82" i="13"/>
  <c r="JG83" i="13"/>
  <c r="JG84" i="13"/>
  <c r="JG80" i="13"/>
  <c r="JB85" i="13"/>
  <c r="JC85" i="13"/>
  <c r="JF14" i="13"/>
  <c r="JG4" i="13"/>
  <c r="JG5" i="13"/>
  <c r="JG6" i="13"/>
  <c r="JG7" i="13"/>
  <c r="JG8" i="13"/>
  <c r="JG9" i="13"/>
  <c r="JG10" i="13"/>
  <c r="JG11" i="13"/>
  <c r="JG12" i="13"/>
  <c r="JG13" i="13"/>
  <c r="JG15" i="13"/>
  <c r="JG16" i="13"/>
  <c r="JG17" i="13"/>
  <c r="JG18" i="13"/>
  <c r="JG19" i="13"/>
  <c r="JG20" i="13"/>
  <c r="JG21" i="13"/>
  <c r="JG22" i="13"/>
  <c r="JG23" i="13"/>
  <c r="JG24" i="13"/>
  <c r="JG25" i="13"/>
  <c r="JG26" i="13"/>
  <c r="JG27" i="13"/>
  <c r="JG28" i="13"/>
  <c r="JG29" i="13"/>
  <c r="JG30" i="13"/>
  <c r="JG31" i="13"/>
  <c r="JG32" i="13"/>
  <c r="JG33" i="13"/>
  <c r="JG34" i="13"/>
  <c r="JG35" i="13"/>
  <c r="JG36" i="13"/>
  <c r="JG37" i="13"/>
  <c r="JG38" i="13"/>
  <c r="JG39" i="13"/>
  <c r="JG40" i="13"/>
  <c r="JG41" i="13"/>
  <c r="JG42" i="13"/>
  <c r="JG43" i="13"/>
  <c r="JG44" i="13"/>
  <c r="JG45" i="13"/>
  <c r="JG46" i="13"/>
  <c r="JG47" i="13"/>
  <c r="JG48" i="13"/>
  <c r="JG49" i="13"/>
  <c r="JG50" i="13"/>
  <c r="JG51" i="13"/>
  <c r="JG52" i="13"/>
  <c r="JG53" i="13"/>
  <c r="JG54" i="13"/>
  <c r="JG55" i="13"/>
  <c r="JG56" i="13"/>
  <c r="JG57" i="13"/>
  <c r="JG58" i="13"/>
  <c r="JG59" i="13"/>
  <c r="JG60" i="13"/>
  <c r="JG61" i="13"/>
  <c r="JG62" i="13"/>
  <c r="JG63" i="13"/>
  <c r="JG64" i="13"/>
  <c r="JG65" i="13"/>
  <c r="JG66" i="13"/>
  <c r="JG67" i="13"/>
  <c r="JG68" i="13"/>
  <c r="JG69" i="13"/>
  <c r="JG70" i="13"/>
  <c r="JG71" i="13"/>
  <c r="JG72" i="13"/>
  <c r="JG73" i="13"/>
  <c r="JG3" i="13"/>
  <c r="JB74" i="13"/>
  <c r="JC74" i="13"/>
  <c r="FB81" i="19"/>
  <c r="FB82" i="19"/>
  <c r="FB83" i="19"/>
  <c r="FB84" i="19"/>
  <c r="FB80" i="19"/>
  <c r="EW85" i="19"/>
  <c r="EX85" i="19"/>
  <c r="FA85" i="19" l="1"/>
  <c r="JF85" i="13"/>
  <c r="JO14" i="13"/>
  <c r="JF74" i="13"/>
  <c r="FA55" i="19" l="1"/>
  <c r="FJ55" i="19" s="1"/>
  <c r="FA14" i="19"/>
  <c r="FB4" i="19"/>
  <c r="FB5" i="19"/>
  <c r="FB6" i="19"/>
  <c r="FB7" i="19"/>
  <c r="FB8" i="19"/>
  <c r="FB9" i="19"/>
  <c r="FB10" i="19"/>
  <c r="FB11" i="19"/>
  <c r="FB12" i="19"/>
  <c r="FB13" i="19"/>
  <c r="FB15" i="19"/>
  <c r="FB16" i="19"/>
  <c r="FB17" i="19"/>
  <c r="FB18" i="19"/>
  <c r="FB19" i="19"/>
  <c r="FB20" i="19"/>
  <c r="FB21" i="19"/>
  <c r="FB22" i="19"/>
  <c r="FB23" i="19"/>
  <c r="FB24" i="19"/>
  <c r="FB25" i="19"/>
  <c r="FB26" i="19"/>
  <c r="FB27" i="19"/>
  <c r="FB28" i="19"/>
  <c r="FB29" i="19"/>
  <c r="FB30" i="19"/>
  <c r="FB31" i="19"/>
  <c r="FB32" i="19"/>
  <c r="FB33" i="19"/>
  <c r="FB34" i="19"/>
  <c r="FB35" i="19"/>
  <c r="FB36" i="19"/>
  <c r="FB37" i="19"/>
  <c r="FB38" i="19"/>
  <c r="FB39" i="19"/>
  <c r="FB40" i="19"/>
  <c r="FB41" i="19"/>
  <c r="FB42" i="19"/>
  <c r="FB43" i="19"/>
  <c r="FB44" i="19"/>
  <c r="FB45" i="19"/>
  <c r="FB46" i="19"/>
  <c r="FB47" i="19"/>
  <c r="FB48" i="19"/>
  <c r="FB49" i="19"/>
  <c r="FB50" i="19"/>
  <c r="FB51" i="19"/>
  <c r="FB52" i="19"/>
  <c r="FB53" i="19"/>
  <c r="FB54" i="19"/>
  <c r="FB56" i="19"/>
  <c r="FB57" i="19"/>
  <c r="FB58" i="19"/>
  <c r="FB59" i="19"/>
  <c r="FB60" i="19"/>
  <c r="FB61" i="19"/>
  <c r="FB62" i="19"/>
  <c r="FB63" i="19"/>
  <c r="FB64" i="19"/>
  <c r="FB65" i="19"/>
  <c r="FB66" i="19"/>
  <c r="FB67" i="19"/>
  <c r="FB68" i="19"/>
  <c r="FB69" i="19"/>
  <c r="FB70" i="19"/>
  <c r="FB71" i="19"/>
  <c r="FB72" i="19"/>
  <c r="FB73" i="19"/>
  <c r="FB3" i="19"/>
  <c r="EW74" i="19"/>
  <c r="EX74" i="19"/>
  <c r="FJ14" i="19" l="1"/>
  <c r="FA74" i="19"/>
  <c r="EO85" i="19"/>
  <c r="EP85" i="19"/>
  <c r="ET81" i="19"/>
  <c r="ET82" i="19"/>
  <c r="ET83" i="19"/>
  <c r="ET84" i="19"/>
  <c r="ET80" i="19"/>
  <c r="ES85" i="19" l="1"/>
  <c r="IX14" i="13"/>
  <c r="IT74" i="13"/>
  <c r="IU74" i="13"/>
  <c r="IY73" i="13"/>
  <c r="IY4" i="13"/>
  <c r="IY5" i="13"/>
  <c r="IY6" i="13"/>
  <c r="IY7" i="13"/>
  <c r="IY8" i="13"/>
  <c r="IY9" i="13"/>
  <c r="IY10" i="13"/>
  <c r="IY11" i="13"/>
  <c r="IY12" i="13"/>
  <c r="IY13" i="13"/>
  <c r="IY15" i="13"/>
  <c r="IY16" i="13"/>
  <c r="IY17" i="13"/>
  <c r="IY18" i="13"/>
  <c r="IY19" i="13"/>
  <c r="IY20" i="13"/>
  <c r="IY21" i="13"/>
  <c r="IY22" i="13"/>
  <c r="IY23" i="13"/>
  <c r="IY24" i="13"/>
  <c r="IY25" i="13"/>
  <c r="IY26" i="13"/>
  <c r="IY27" i="13"/>
  <c r="IY28" i="13"/>
  <c r="IY29" i="13"/>
  <c r="IY30" i="13"/>
  <c r="IY31" i="13"/>
  <c r="IY32" i="13"/>
  <c r="IY33" i="13"/>
  <c r="IY34" i="13"/>
  <c r="IY35" i="13"/>
  <c r="IY36" i="13"/>
  <c r="IY37" i="13"/>
  <c r="IY38" i="13"/>
  <c r="IY39" i="13"/>
  <c r="IY40" i="13"/>
  <c r="IY41" i="13"/>
  <c r="IY42" i="13"/>
  <c r="IY43" i="13"/>
  <c r="IY44" i="13"/>
  <c r="IY45" i="13"/>
  <c r="IY46" i="13"/>
  <c r="IY47" i="13"/>
  <c r="IY48" i="13"/>
  <c r="IY49" i="13"/>
  <c r="IY50" i="13"/>
  <c r="IY51" i="13"/>
  <c r="IY52" i="13"/>
  <c r="IY53" i="13"/>
  <c r="IY54" i="13"/>
  <c r="IY55" i="13"/>
  <c r="IY56" i="13"/>
  <c r="IY57" i="13"/>
  <c r="IY58" i="13"/>
  <c r="IY59" i="13"/>
  <c r="IY60" i="13"/>
  <c r="IY61" i="13"/>
  <c r="IY62" i="13"/>
  <c r="IY63" i="13"/>
  <c r="IY64" i="13"/>
  <c r="IY65" i="13"/>
  <c r="IY66" i="13"/>
  <c r="IY67" i="13"/>
  <c r="IY68" i="13"/>
  <c r="IY69" i="13"/>
  <c r="IY71" i="13"/>
  <c r="IY72" i="13"/>
  <c r="IY3" i="13"/>
  <c r="IX74" i="13" l="1"/>
  <c r="JG14" i="13"/>
  <c r="ES55" i="19"/>
  <c r="FB55" i="19" s="1"/>
  <c r="ES14" i="19"/>
  <c r="ET4" i="19"/>
  <c r="ET5" i="19"/>
  <c r="ET6" i="19"/>
  <c r="ET7" i="19"/>
  <c r="ET8" i="19"/>
  <c r="ET9" i="19"/>
  <c r="ET10" i="19"/>
  <c r="ET11" i="19"/>
  <c r="ET12" i="19"/>
  <c r="ET13" i="19"/>
  <c r="ET15" i="19"/>
  <c r="ET16" i="19"/>
  <c r="ET17" i="19"/>
  <c r="ET18" i="19"/>
  <c r="ET19" i="19"/>
  <c r="ET20" i="19"/>
  <c r="ET21" i="19"/>
  <c r="ET22" i="19"/>
  <c r="ET23" i="19"/>
  <c r="ET24" i="19"/>
  <c r="ET25" i="19"/>
  <c r="ET26" i="19"/>
  <c r="ET27" i="19"/>
  <c r="ET28" i="19"/>
  <c r="ET29" i="19"/>
  <c r="ET30" i="19"/>
  <c r="ET31" i="19"/>
  <c r="ET32" i="19"/>
  <c r="ET33" i="19"/>
  <c r="ET34" i="19"/>
  <c r="ET35" i="19"/>
  <c r="ET36" i="19"/>
  <c r="ET37" i="19"/>
  <c r="ET38" i="19"/>
  <c r="ET39" i="19"/>
  <c r="ET40" i="19"/>
  <c r="ET41" i="19"/>
  <c r="ET42" i="19"/>
  <c r="ET43" i="19"/>
  <c r="ET44" i="19"/>
  <c r="ET45" i="19"/>
  <c r="ET46" i="19"/>
  <c r="ET47" i="19"/>
  <c r="ET48" i="19"/>
  <c r="ET49" i="19"/>
  <c r="ET50" i="19"/>
  <c r="ET51" i="19"/>
  <c r="ET52" i="19"/>
  <c r="ET53" i="19"/>
  <c r="ET54" i="19"/>
  <c r="ET56" i="19"/>
  <c r="ET57" i="19"/>
  <c r="ET58" i="19"/>
  <c r="ET59" i="19"/>
  <c r="ET60" i="19"/>
  <c r="ET61" i="19"/>
  <c r="ET62" i="19"/>
  <c r="ET63" i="19"/>
  <c r="ET64" i="19"/>
  <c r="ET65" i="19"/>
  <c r="ET66" i="19"/>
  <c r="ET67" i="19"/>
  <c r="ET68" i="19"/>
  <c r="ET69" i="19"/>
  <c r="ET71" i="19"/>
  <c r="ET72" i="19"/>
  <c r="ET73" i="19"/>
  <c r="ET3" i="19"/>
  <c r="EO74" i="19"/>
  <c r="EP74" i="19"/>
  <c r="FB14" i="19" l="1"/>
  <c r="ES74" i="19"/>
  <c r="IY81" i="13"/>
  <c r="IY82" i="13"/>
  <c r="IY83" i="13"/>
  <c r="IY84" i="13"/>
  <c r="IY80" i="13"/>
  <c r="IT85" i="13"/>
  <c r="IU85" i="13"/>
  <c r="IX85" i="13" l="1"/>
  <c r="IL85" i="13"/>
  <c r="IM85" i="13"/>
  <c r="IQ81" i="13"/>
  <c r="IQ82" i="13"/>
  <c r="IQ83" i="13"/>
  <c r="IQ84" i="13"/>
  <c r="IQ80" i="13"/>
  <c r="IP14" i="13"/>
  <c r="IQ4" i="13"/>
  <c r="IQ5" i="13"/>
  <c r="IQ6" i="13"/>
  <c r="IQ7" i="13"/>
  <c r="IQ8" i="13"/>
  <c r="IQ9" i="13"/>
  <c r="IQ10" i="13"/>
  <c r="IQ11" i="13"/>
  <c r="IQ12" i="13"/>
  <c r="IQ13" i="13"/>
  <c r="IQ15" i="13"/>
  <c r="IQ16" i="13"/>
  <c r="IQ17" i="13"/>
  <c r="IQ18" i="13"/>
  <c r="IQ19" i="13"/>
  <c r="IQ20" i="13"/>
  <c r="IQ21" i="13"/>
  <c r="IQ22" i="13"/>
  <c r="IQ23" i="13"/>
  <c r="IQ24" i="13"/>
  <c r="IQ25" i="13"/>
  <c r="IQ26" i="13"/>
  <c r="IQ27" i="13"/>
  <c r="IQ28" i="13"/>
  <c r="IQ29" i="13"/>
  <c r="IQ30" i="13"/>
  <c r="IQ31" i="13"/>
  <c r="IQ32" i="13"/>
  <c r="IQ33" i="13"/>
  <c r="IQ34" i="13"/>
  <c r="IQ35" i="13"/>
  <c r="IQ36" i="13"/>
  <c r="IQ37" i="13"/>
  <c r="IQ38" i="13"/>
  <c r="IQ39" i="13"/>
  <c r="IQ40" i="13"/>
  <c r="IQ41" i="13"/>
  <c r="IQ42" i="13"/>
  <c r="IQ43" i="13"/>
  <c r="IQ44" i="13"/>
  <c r="IQ45" i="13"/>
  <c r="IQ46" i="13"/>
  <c r="IQ47" i="13"/>
  <c r="IQ48" i="13"/>
  <c r="IQ49" i="13"/>
  <c r="IQ50" i="13"/>
  <c r="IQ51" i="13"/>
  <c r="IQ52" i="13"/>
  <c r="IQ53" i="13"/>
  <c r="IQ54" i="13"/>
  <c r="IQ55" i="13"/>
  <c r="IQ56" i="13"/>
  <c r="IQ57" i="13"/>
  <c r="IQ58" i="13"/>
  <c r="IQ59" i="13"/>
  <c r="IQ60" i="13"/>
  <c r="IQ61" i="13"/>
  <c r="IQ62" i="13"/>
  <c r="IQ63" i="13"/>
  <c r="IQ64" i="13"/>
  <c r="IQ65" i="13"/>
  <c r="IQ66" i="13"/>
  <c r="IQ67" i="13"/>
  <c r="IQ68" i="13"/>
  <c r="IQ69" i="13"/>
  <c r="IQ70" i="13"/>
  <c r="IQ72" i="13"/>
  <c r="IQ73" i="13"/>
  <c r="IQ3" i="13"/>
  <c r="IL74" i="13"/>
  <c r="IM74" i="13"/>
  <c r="IQ85" i="13" l="1"/>
  <c r="IY14" i="13"/>
  <c r="IP74" i="13"/>
  <c r="EL81" i="19" l="1"/>
  <c r="EL82" i="19"/>
  <c r="EL83" i="19"/>
  <c r="EL84" i="19"/>
  <c r="EL80" i="19"/>
  <c r="EG85" i="19"/>
  <c r="EH85" i="19"/>
  <c r="EK55" i="19"/>
  <c r="EK14" i="19"/>
  <c r="EG74" i="19"/>
  <c r="EH74" i="19"/>
  <c r="EL4" i="19"/>
  <c r="EL5" i="19"/>
  <c r="EL6" i="19"/>
  <c r="EL7" i="19"/>
  <c r="EL8" i="19"/>
  <c r="EL9" i="19"/>
  <c r="EL10" i="19"/>
  <c r="EL11" i="19"/>
  <c r="EL12" i="19"/>
  <c r="EL13" i="19"/>
  <c r="EL15" i="19"/>
  <c r="EL16" i="19"/>
  <c r="EL17" i="19"/>
  <c r="EL18" i="19"/>
  <c r="EL19" i="19"/>
  <c r="EL20" i="19"/>
  <c r="EL21" i="19"/>
  <c r="EL22" i="19"/>
  <c r="EL23" i="19"/>
  <c r="EL24" i="19"/>
  <c r="EL25" i="19"/>
  <c r="EL26" i="19"/>
  <c r="EL27" i="19"/>
  <c r="EL28" i="19"/>
  <c r="EL29" i="19"/>
  <c r="EL30" i="19"/>
  <c r="EL31" i="19"/>
  <c r="EL32" i="19"/>
  <c r="EL33" i="19"/>
  <c r="EL34" i="19"/>
  <c r="EL35" i="19"/>
  <c r="EL36" i="19"/>
  <c r="EL37" i="19"/>
  <c r="EL38" i="19"/>
  <c r="EL39" i="19"/>
  <c r="EL40" i="19"/>
  <c r="EL41" i="19"/>
  <c r="EL42" i="19"/>
  <c r="EL43" i="19"/>
  <c r="EL44" i="19"/>
  <c r="EL45" i="19"/>
  <c r="EL46" i="19"/>
  <c r="EL47" i="19"/>
  <c r="EL48" i="19"/>
  <c r="EL49" i="19"/>
  <c r="EL50" i="19"/>
  <c r="EL51" i="19"/>
  <c r="EL52" i="19"/>
  <c r="EL53" i="19"/>
  <c r="EL54" i="19"/>
  <c r="EL56" i="19"/>
  <c r="EL57" i="19"/>
  <c r="EL58" i="19"/>
  <c r="EL59" i="19"/>
  <c r="EL60" i="19"/>
  <c r="EL61" i="19"/>
  <c r="EL62" i="19"/>
  <c r="EL63" i="19"/>
  <c r="EL64" i="19"/>
  <c r="EL65" i="19"/>
  <c r="EL66" i="19"/>
  <c r="EL67" i="19"/>
  <c r="EL68" i="19"/>
  <c r="EL69" i="19"/>
  <c r="EL70" i="19"/>
  <c r="EL72" i="19"/>
  <c r="EL73" i="19"/>
  <c r="EL3" i="19"/>
  <c r="EK85" i="19" l="1"/>
  <c r="ET14" i="19"/>
  <c r="ET55" i="19"/>
  <c r="EK74" i="19"/>
  <c r="CD93" i="19"/>
  <c r="CD94" i="19"/>
  <c r="CC94" i="19"/>
  <c r="CC93" i="19"/>
  <c r="CG93" i="19" l="1"/>
  <c r="CG94" i="19"/>
  <c r="EC71" i="19"/>
  <c r="EL71" i="19" s="1"/>
  <c r="IH71" i="13"/>
  <c r="ID85" i="13"/>
  <c r="IE85" i="13"/>
  <c r="IH14" i="13"/>
  <c r="ID74" i="13"/>
  <c r="IE74" i="13"/>
  <c r="II4" i="13"/>
  <c r="II5" i="13"/>
  <c r="II6" i="13"/>
  <c r="II7" i="13"/>
  <c r="II8" i="13"/>
  <c r="II9" i="13"/>
  <c r="II10" i="13"/>
  <c r="II11" i="13"/>
  <c r="II12" i="13"/>
  <c r="II13" i="13"/>
  <c r="II15" i="13"/>
  <c r="II16" i="13"/>
  <c r="II17" i="13"/>
  <c r="II18" i="13"/>
  <c r="II19" i="13"/>
  <c r="II20" i="13"/>
  <c r="II21" i="13"/>
  <c r="II22" i="13"/>
  <c r="II23" i="13"/>
  <c r="II24" i="13"/>
  <c r="II25" i="13"/>
  <c r="II26" i="13"/>
  <c r="II27" i="13"/>
  <c r="II28" i="13"/>
  <c r="II29" i="13"/>
  <c r="II30" i="13"/>
  <c r="II31" i="13"/>
  <c r="II32" i="13"/>
  <c r="II33" i="13"/>
  <c r="II34" i="13"/>
  <c r="II35" i="13"/>
  <c r="II36" i="13"/>
  <c r="II37" i="13"/>
  <c r="II38" i="13"/>
  <c r="II39" i="13"/>
  <c r="II40" i="13"/>
  <c r="II41" i="13"/>
  <c r="II42" i="13"/>
  <c r="II43" i="13"/>
  <c r="II44" i="13"/>
  <c r="II45" i="13"/>
  <c r="II46" i="13"/>
  <c r="II47" i="13"/>
  <c r="II48" i="13"/>
  <c r="II49" i="13"/>
  <c r="II50" i="13"/>
  <c r="II51" i="13"/>
  <c r="II52" i="13"/>
  <c r="II53" i="13"/>
  <c r="II54" i="13"/>
  <c r="II55" i="13"/>
  <c r="II56" i="13"/>
  <c r="II57" i="13"/>
  <c r="II58" i="13"/>
  <c r="II59" i="13"/>
  <c r="II60" i="13"/>
  <c r="II61" i="13"/>
  <c r="II62" i="13"/>
  <c r="II63" i="13"/>
  <c r="II64" i="13"/>
  <c r="II65" i="13"/>
  <c r="II66" i="13"/>
  <c r="II67" i="13"/>
  <c r="II68" i="13"/>
  <c r="II69" i="13"/>
  <c r="II70" i="13"/>
  <c r="II72" i="13"/>
  <c r="II73" i="13"/>
  <c r="II3" i="13"/>
  <c r="DY85" i="19"/>
  <c r="DZ85" i="19"/>
  <c r="EC55" i="19"/>
  <c r="EL55" i="19" s="1"/>
  <c r="EC14" i="19"/>
  <c r="EL14" i="19" s="1"/>
  <c r="DY74" i="19"/>
  <c r="DZ74" i="19"/>
  <c r="ED4" i="19"/>
  <c r="ED5" i="19"/>
  <c r="ED6" i="19"/>
  <c r="ED7" i="19"/>
  <c r="ED8" i="19"/>
  <c r="ED9" i="19"/>
  <c r="ED10" i="19"/>
  <c r="ED11" i="19"/>
  <c r="ED12" i="19"/>
  <c r="ED13" i="19"/>
  <c r="ED15" i="19"/>
  <c r="ED16" i="19"/>
  <c r="ED17" i="19"/>
  <c r="ED18" i="19"/>
  <c r="ED19" i="19"/>
  <c r="ED20" i="19"/>
  <c r="ED21" i="19"/>
  <c r="ED22" i="19"/>
  <c r="ED23" i="19"/>
  <c r="ED24" i="19"/>
  <c r="ED25" i="19"/>
  <c r="ED26" i="19"/>
  <c r="ED27" i="19"/>
  <c r="ED28" i="19"/>
  <c r="ED29" i="19"/>
  <c r="ED30" i="19"/>
  <c r="ED31" i="19"/>
  <c r="ED32" i="19"/>
  <c r="ED33" i="19"/>
  <c r="ED34" i="19"/>
  <c r="ED35" i="19"/>
  <c r="ED36" i="19"/>
  <c r="ED37" i="19"/>
  <c r="ED38" i="19"/>
  <c r="ED39" i="19"/>
  <c r="ED40" i="19"/>
  <c r="ED41" i="19"/>
  <c r="ED42" i="19"/>
  <c r="ED43" i="19"/>
  <c r="ED44" i="19"/>
  <c r="ED45" i="19"/>
  <c r="ED46" i="19"/>
  <c r="ED47" i="19"/>
  <c r="ED48" i="19"/>
  <c r="ED49" i="19"/>
  <c r="ED50" i="19"/>
  <c r="ED51" i="19"/>
  <c r="ED52" i="19"/>
  <c r="ED53" i="19"/>
  <c r="ED54" i="19"/>
  <c r="ED56" i="19"/>
  <c r="ED57" i="19"/>
  <c r="ED58" i="19"/>
  <c r="ED59" i="19"/>
  <c r="ED60" i="19"/>
  <c r="ED61" i="19"/>
  <c r="ED62" i="19"/>
  <c r="ED63" i="19"/>
  <c r="ED64" i="19"/>
  <c r="ED65" i="19"/>
  <c r="ED66" i="19"/>
  <c r="ED67" i="19"/>
  <c r="ED68" i="19"/>
  <c r="ED69" i="19"/>
  <c r="ED70" i="19"/>
  <c r="ED72" i="19"/>
  <c r="ED73" i="19"/>
  <c r="ED3" i="19"/>
  <c r="EC85" i="19" l="1"/>
  <c r="IH85" i="13"/>
  <c r="IQ71" i="13"/>
  <c r="IQ14" i="13"/>
  <c r="IH74" i="13"/>
  <c r="EC74" i="19"/>
  <c r="HV85" i="13" l="1"/>
  <c r="HW85" i="13"/>
  <c r="HV74" i="13"/>
  <c r="HW74" i="13"/>
  <c r="HZ74" i="13" s="1"/>
  <c r="HZ71" i="13"/>
  <c r="II71" i="13" s="1"/>
  <c r="HZ14" i="13"/>
  <c r="II14" i="13" s="1"/>
  <c r="IA4" i="13"/>
  <c r="IA5" i="13"/>
  <c r="IA6" i="13"/>
  <c r="IA7" i="13"/>
  <c r="IA8" i="13"/>
  <c r="IA9" i="13"/>
  <c r="IA10" i="13"/>
  <c r="IA11" i="13"/>
  <c r="IA12" i="13"/>
  <c r="IA13" i="13"/>
  <c r="IA15" i="13"/>
  <c r="IA16" i="13"/>
  <c r="IA17" i="13"/>
  <c r="IA18" i="13"/>
  <c r="IA19" i="13"/>
  <c r="IA20" i="13"/>
  <c r="IA21" i="13"/>
  <c r="IA22" i="13"/>
  <c r="IA23" i="13"/>
  <c r="IA24" i="13"/>
  <c r="IA25" i="13"/>
  <c r="IA26" i="13"/>
  <c r="IA27" i="13"/>
  <c r="IA28" i="13"/>
  <c r="IA29" i="13"/>
  <c r="IA30" i="13"/>
  <c r="IA31" i="13"/>
  <c r="IA32" i="13"/>
  <c r="IA33" i="13"/>
  <c r="IA34" i="13"/>
  <c r="IA35" i="13"/>
  <c r="IA36" i="13"/>
  <c r="IA37" i="13"/>
  <c r="IA38" i="13"/>
  <c r="IA39" i="13"/>
  <c r="IA40" i="13"/>
  <c r="IA41" i="13"/>
  <c r="IA42" i="13"/>
  <c r="IA43" i="13"/>
  <c r="IA44" i="13"/>
  <c r="IA45" i="13"/>
  <c r="IA46" i="13"/>
  <c r="IA47" i="13"/>
  <c r="IA48" i="13"/>
  <c r="IA49" i="13"/>
  <c r="IA50" i="13"/>
  <c r="IA51" i="13"/>
  <c r="IA52" i="13"/>
  <c r="IA53" i="13"/>
  <c r="IA54" i="13"/>
  <c r="IA55" i="13"/>
  <c r="IA56" i="13"/>
  <c r="IA57" i="13"/>
  <c r="IA58" i="13"/>
  <c r="IA59" i="13"/>
  <c r="IA60" i="13"/>
  <c r="IA61" i="13"/>
  <c r="IA62" i="13"/>
  <c r="IA63" i="13"/>
  <c r="IA64" i="13"/>
  <c r="IA65" i="13"/>
  <c r="IA66" i="13"/>
  <c r="IA67" i="13"/>
  <c r="IA68" i="13"/>
  <c r="IA69" i="13"/>
  <c r="IA70" i="13"/>
  <c r="IA72" i="13"/>
  <c r="IA73" i="13"/>
  <c r="IA3" i="13"/>
  <c r="DQ85" i="19"/>
  <c r="DR85" i="19"/>
  <c r="DQ74" i="19"/>
  <c r="DR74" i="19"/>
  <c r="DV80" i="19"/>
  <c r="DV81" i="19"/>
  <c r="DV82" i="19"/>
  <c r="DV83" i="19"/>
  <c r="DV84" i="19"/>
  <c r="DU71" i="19"/>
  <c r="DU55" i="19"/>
  <c r="DU14" i="19"/>
  <c r="ED14" i="19" s="1"/>
  <c r="DV4" i="19"/>
  <c r="DV5" i="19"/>
  <c r="DV6" i="19"/>
  <c r="DV7" i="19"/>
  <c r="DV8" i="19"/>
  <c r="DV9" i="19"/>
  <c r="DV10" i="19"/>
  <c r="DV11" i="19"/>
  <c r="DV12" i="19"/>
  <c r="DV13" i="19"/>
  <c r="DV15" i="19"/>
  <c r="DV16" i="19"/>
  <c r="DV17" i="19"/>
  <c r="DV18" i="19"/>
  <c r="DV19" i="19"/>
  <c r="DV20" i="19"/>
  <c r="DV21" i="19"/>
  <c r="DV22" i="19"/>
  <c r="DV23" i="19"/>
  <c r="DV24" i="19"/>
  <c r="DV25" i="19"/>
  <c r="DV26" i="19"/>
  <c r="DV27" i="19"/>
  <c r="DV28" i="19"/>
  <c r="DV29" i="19"/>
  <c r="DV30" i="19"/>
  <c r="DV31" i="19"/>
  <c r="DV32" i="19"/>
  <c r="DV33" i="19"/>
  <c r="DV34" i="19"/>
  <c r="DV35" i="19"/>
  <c r="DV36" i="19"/>
  <c r="DV37" i="19"/>
  <c r="DV38" i="19"/>
  <c r="DV39" i="19"/>
  <c r="DV40" i="19"/>
  <c r="DV41" i="19"/>
  <c r="DV42" i="19"/>
  <c r="DV43" i="19"/>
  <c r="DV44" i="19"/>
  <c r="DV45" i="19"/>
  <c r="DV46" i="19"/>
  <c r="DV47" i="19"/>
  <c r="DV48" i="19"/>
  <c r="DV49" i="19"/>
  <c r="DV50" i="19"/>
  <c r="DV51" i="19"/>
  <c r="DV52" i="19"/>
  <c r="DV53" i="19"/>
  <c r="DV54" i="19"/>
  <c r="DV56" i="19"/>
  <c r="DV57" i="19"/>
  <c r="DV58" i="19"/>
  <c r="DV59" i="19"/>
  <c r="DV60" i="19"/>
  <c r="DV61" i="19"/>
  <c r="DV62" i="19"/>
  <c r="DV63" i="19"/>
  <c r="DV64" i="19"/>
  <c r="DV65" i="19"/>
  <c r="DV66" i="19"/>
  <c r="DV67" i="19"/>
  <c r="DV68" i="19"/>
  <c r="DV69" i="19"/>
  <c r="DV70" i="19"/>
  <c r="DV72" i="19"/>
  <c r="DV73" i="19"/>
  <c r="DV3" i="19"/>
  <c r="HZ85" i="13" l="1"/>
  <c r="DU74" i="19"/>
  <c r="ED55" i="19"/>
  <c r="ED71" i="19"/>
  <c r="DU85" i="19"/>
  <c r="HO92" i="13"/>
  <c r="HN92" i="13"/>
  <c r="HG92" i="13"/>
  <c r="HF92" i="13"/>
  <c r="HG91" i="13"/>
  <c r="HF91" i="13"/>
  <c r="HO91" i="13"/>
  <c r="HN91" i="13"/>
  <c r="DJ102" i="19"/>
  <c r="DI102" i="19"/>
  <c r="DI79" i="19"/>
  <c r="CL94" i="19"/>
  <c r="CK94" i="19"/>
  <c r="CL93" i="19"/>
  <c r="CK93" i="19"/>
  <c r="DJ101" i="19"/>
  <c r="DI101" i="19"/>
  <c r="HR91" i="13" l="1"/>
  <c r="HJ92" i="13"/>
  <c r="HR92" i="13"/>
  <c r="DM102" i="19"/>
  <c r="CO93" i="19"/>
  <c r="CO94" i="19"/>
  <c r="DM101" i="19"/>
  <c r="HJ91" i="13"/>
  <c r="DE68" i="19"/>
  <c r="DM71" i="19"/>
  <c r="DV71" i="19" s="1"/>
  <c r="HR71" i="13"/>
  <c r="HN79" i="13"/>
  <c r="HO79" i="13"/>
  <c r="HS78" i="13"/>
  <c r="HS76" i="13"/>
  <c r="HS74" i="13"/>
  <c r="HS25" i="13"/>
  <c r="HR14" i="13"/>
  <c r="DN77" i="19"/>
  <c r="DN75" i="19"/>
  <c r="DJ79" i="19"/>
  <c r="DM79" i="19" s="1"/>
  <c r="DN78" i="19"/>
  <c r="DN74" i="19"/>
  <c r="HS67" i="13"/>
  <c r="HS68" i="13"/>
  <c r="HS69" i="13"/>
  <c r="HS70" i="13"/>
  <c r="HS72" i="13"/>
  <c r="HS73" i="13"/>
  <c r="HS66" i="13"/>
  <c r="HS63" i="13"/>
  <c r="HS64" i="13"/>
  <c r="HS62" i="13"/>
  <c r="HS4" i="13"/>
  <c r="HS5" i="13"/>
  <c r="HS6" i="13"/>
  <c r="HS7" i="13"/>
  <c r="HS8" i="13"/>
  <c r="HS9" i="13"/>
  <c r="HS10" i="13"/>
  <c r="HS11" i="13"/>
  <c r="HS12" i="13"/>
  <c r="HS13" i="13"/>
  <c r="HS15" i="13"/>
  <c r="HS16" i="13"/>
  <c r="HS17" i="13"/>
  <c r="HS18" i="13"/>
  <c r="HS19" i="13"/>
  <c r="HS20" i="13"/>
  <c r="HS21" i="13"/>
  <c r="HS22" i="13"/>
  <c r="HS23" i="13"/>
  <c r="HS24" i="13"/>
  <c r="HS26" i="13"/>
  <c r="HS27" i="13"/>
  <c r="HS28" i="13"/>
  <c r="HS29" i="13"/>
  <c r="HS30" i="13"/>
  <c r="HS31" i="13"/>
  <c r="HS32" i="13"/>
  <c r="HS33" i="13"/>
  <c r="HS34" i="13"/>
  <c r="HS35" i="13"/>
  <c r="HS36" i="13"/>
  <c r="HS37" i="13"/>
  <c r="HS38" i="13"/>
  <c r="HS39" i="13"/>
  <c r="HS40" i="13"/>
  <c r="HS41" i="13"/>
  <c r="HS42" i="13"/>
  <c r="HS43" i="13"/>
  <c r="HS44" i="13"/>
  <c r="HS45" i="13"/>
  <c r="HS46" i="13"/>
  <c r="HS47" i="13"/>
  <c r="HS48" i="13"/>
  <c r="HS49" i="13"/>
  <c r="HS50" i="13"/>
  <c r="HS51" i="13"/>
  <c r="HS52" i="13"/>
  <c r="HS53" i="13"/>
  <c r="HS54" i="13"/>
  <c r="HS55" i="13"/>
  <c r="HS56" i="13"/>
  <c r="HS57" i="13"/>
  <c r="HS58" i="13"/>
  <c r="HS3" i="13"/>
  <c r="DM55" i="19"/>
  <c r="DM14" i="19"/>
  <c r="DN72" i="19"/>
  <c r="DN73" i="19"/>
  <c r="DN70" i="19"/>
  <c r="DN69" i="19"/>
  <c r="DN68" i="19"/>
  <c r="DN67" i="19"/>
  <c r="DN66" i="19"/>
  <c r="DN64" i="19"/>
  <c r="DN63" i="19"/>
  <c r="DN62" i="19"/>
  <c r="DN4" i="19"/>
  <c r="DN5" i="19"/>
  <c r="DN6" i="19"/>
  <c r="DN7" i="19"/>
  <c r="DN8" i="19"/>
  <c r="DN9" i="19"/>
  <c r="DN10" i="19"/>
  <c r="DN11" i="19"/>
  <c r="DN12" i="19"/>
  <c r="DN13" i="19"/>
  <c r="DN15" i="19"/>
  <c r="DN16" i="19"/>
  <c r="DN17" i="19"/>
  <c r="DN18" i="19"/>
  <c r="DN19" i="19"/>
  <c r="DN20" i="19"/>
  <c r="DN21" i="19"/>
  <c r="DN22" i="19"/>
  <c r="DN23" i="19"/>
  <c r="DN24" i="19"/>
  <c r="DN26" i="19"/>
  <c r="DN27" i="19"/>
  <c r="DN28" i="19"/>
  <c r="DN29" i="19"/>
  <c r="DN30" i="19"/>
  <c r="DN31" i="19"/>
  <c r="DN32" i="19"/>
  <c r="DN33" i="19"/>
  <c r="DN34" i="19"/>
  <c r="DN35" i="19"/>
  <c r="DN36" i="19"/>
  <c r="DN37" i="19"/>
  <c r="DN38" i="19"/>
  <c r="DN39" i="19"/>
  <c r="DN40" i="19"/>
  <c r="DN41" i="19"/>
  <c r="DN42" i="19"/>
  <c r="DN43" i="19"/>
  <c r="DN44" i="19"/>
  <c r="DN45" i="19"/>
  <c r="DN46" i="19"/>
  <c r="DN47" i="19"/>
  <c r="DN48" i="19"/>
  <c r="DN49" i="19"/>
  <c r="DN50" i="19"/>
  <c r="DN51" i="19"/>
  <c r="DN52" i="19"/>
  <c r="DN53" i="19"/>
  <c r="DN54" i="19"/>
  <c r="DN56" i="19"/>
  <c r="DN57" i="19"/>
  <c r="DN58" i="19"/>
  <c r="DN3" i="19"/>
  <c r="HR79" i="13" l="1"/>
  <c r="HS71" i="13"/>
  <c r="IA71" i="13"/>
  <c r="IA14" i="13"/>
  <c r="DV55" i="19"/>
  <c r="DV14" i="19"/>
  <c r="DN71" i="19"/>
  <c r="DF73" i="19" l="1"/>
  <c r="DF74" i="19"/>
  <c r="DF75" i="19"/>
  <c r="DE72" i="19"/>
  <c r="DN76" i="19" s="1"/>
  <c r="CX74" i="19"/>
  <c r="CX75" i="19"/>
  <c r="CW71" i="19"/>
  <c r="CX71" i="19" s="1"/>
  <c r="DE55" i="19"/>
  <c r="DN55" i="19" s="1"/>
  <c r="DE25" i="19"/>
  <c r="DE14" i="19"/>
  <c r="DA76" i="19"/>
  <c r="DB76" i="19"/>
  <c r="DF3" i="19"/>
  <c r="DF4" i="19"/>
  <c r="DF5" i="19"/>
  <c r="DF6" i="19"/>
  <c r="DF7" i="19"/>
  <c r="DF8" i="19"/>
  <c r="DF9" i="19"/>
  <c r="DF10" i="19"/>
  <c r="DF11" i="19"/>
  <c r="DF12" i="19"/>
  <c r="DF13" i="19"/>
  <c r="DF15" i="19"/>
  <c r="DF16" i="19"/>
  <c r="DF17" i="19"/>
  <c r="DF18" i="19"/>
  <c r="DF19" i="19"/>
  <c r="DF20" i="19"/>
  <c r="DF21" i="19"/>
  <c r="DF22" i="19"/>
  <c r="DF23" i="19"/>
  <c r="DF24" i="19"/>
  <c r="DF26" i="19"/>
  <c r="DF27" i="19"/>
  <c r="DF28" i="19"/>
  <c r="DF29" i="19"/>
  <c r="DF30" i="19"/>
  <c r="DF31" i="19"/>
  <c r="DF32" i="19"/>
  <c r="DF33" i="19"/>
  <c r="DF34" i="19"/>
  <c r="DF35" i="19"/>
  <c r="DF36" i="19"/>
  <c r="DF37" i="19"/>
  <c r="DF38" i="19"/>
  <c r="DF39" i="19"/>
  <c r="DF40" i="19"/>
  <c r="DF41" i="19"/>
  <c r="DF42" i="19"/>
  <c r="DF43" i="19"/>
  <c r="DF44" i="19"/>
  <c r="DF45" i="19"/>
  <c r="DF46" i="19"/>
  <c r="DF47" i="19"/>
  <c r="DF48" i="19"/>
  <c r="DF49" i="19"/>
  <c r="DF50" i="19"/>
  <c r="DF51" i="19"/>
  <c r="DF52" i="19"/>
  <c r="DF53" i="19"/>
  <c r="DF54" i="19"/>
  <c r="DF56" i="19"/>
  <c r="DF57" i="19"/>
  <c r="DF58" i="19"/>
  <c r="DF59" i="19"/>
  <c r="DF60" i="19"/>
  <c r="DF61" i="19"/>
  <c r="DF62" i="19"/>
  <c r="DF63" i="19"/>
  <c r="DF64" i="19"/>
  <c r="DF65" i="19"/>
  <c r="DF66" i="19"/>
  <c r="DF67" i="19"/>
  <c r="DF68" i="19"/>
  <c r="DF69" i="19"/>
  <c r="DF70" i="19"/>
  <c r="CX72" i="19"/>
  <c r="CX73" i="19"/>
  <c r="CS76" i="19"/>
  <c r="CT76" i="19"/>
  <c r="DE76" i="19" l="1"/>
  <c r="DN14" i="19"/>
  <c r="DN25" i="19"/>
  <c r="DF72" i="19"/>
  <c r="DF71" i="19"/>
  <c r="CW76" i="19"/>
  <c r="CW55" i="19" l="1"/>
  <c r="CW25" i="19"/>
  <c r="CW14" i="19"/>
  <c r="CX4" i="19"/>
  <c r="CX5" i="19"/>
  <c r="CX6" i="19"/>
  <c r="CX7" i="19"/>
  <c r="CX8" i="19"/>
  <c r="CX9" i="19"/>
  <c r="CX10" i="19"/>
  <c r="CX11" i="19"/>
  <c r="CX12" i="19"/>
  <c r="CX13" i="19"/>
  <c r="CX15" i="19"/>
  <c r="CX16" i="19"/>
  <c r="CX17" i="19"/>
  <c r="CX18" i="19"/>
  <c r="CX19" i="19"/>
  <c r="CX20" i="19"/>
  <c r="CX21" i="19"/>
  <c r="CX22" i="19"/>
  <c r="CX23" i="19"/>
  <c r="CX24" i="19"/>
  <c r="CX26" i="19"/>
  <c r="CX27" i="19"/>
  <c r="CX28" i="19"/>
  <c r="CX29" i="19"/>
  <c r="CX30" i="19"/>
  <c r="CX31" i="19"/>
  <c r="CX32" i="19"/>
  <c r="CX33" i="19"/>
  <c r="CX34" i="19"/>
  <c r="CX35" i="19"/>
  <c r="CX36" i="19"/>
  <c r="CX37" i="19"/>
  <c r="CX38" i="19"/>
  <c r="CX39" i="19"/>
  <c r="CX40" i="19"/>
  <c r="CX41" i="19"/>
  <c r="CX42" i="19"/>
  <c r="CX43" i="19"/>
  <c r="CX44" i="19"/>
  <c r="CX45" i="19"/>
  <c r="CX46" i="19"/>
  <c r="CX47" i="19"/>
  <c r="CX48" i="19"/>
  <c r="CX49" i="19"/>
  <c r="CX50" i="19"/>
  <c r="CX51" i="19"/>
  <c r="CX52" i="19"/>
  <c r="CX53" i="19"/>
  <c r="CX54" i="19"/>
  <c r="CX56" i="19"/>
  <c r="CX57" i="19"/>
  <c r="CX58" i="19"/>
  <c r="CX59" i="19"/>
  <c r="CX60" i="19"/>
  <c r="CX61" i="19"/>
  <c r="CX62" i="19"/>
  <c r="CX63" i="19"/>
  <c r="CX64" i="19"/>
  <c r="CX65" i="19"/>
  <c r="CX66" i="19"/>
  <c r="CX67" i="19"/>
  <c r="CX68" i="19"/>
  <c r="CX69" i="19"/>
  <c r="CX70" i="19"/>
  <c r="CX3" i="19"/>
  <c r="CX25" i="19" l="1"/>
  <c r="DF25" i="19"/>
  <c r="DF14" i="19"/>
  <c r="DF55" i="19"/>
  <c r="HJ14" i="13"/>
  <c r="HF76" i="13"/>
  <c r="HG76" i="13"/>
  <c r="HK4" i="13"/>
  <c r="HK5" i="13"/>
  <c r="HK6" i="13"/>
  <c r="HK7" i="13"/>
  <c r="HK8" i="13"/>
  <c r="HK9" i="13"/>
  <c r="HK10" i="13"/>
  <c r="HK11" i="13"/>
  <c r="HK12" i="13"/>
  <c r="HK13" i="13"/>
  <c r="HK15" i="13"/>
  <c r="HK16" i="13"/>
  <c r="HK17" i="13"/>
  <c r="HK18" i="13"/>
  <c r="HK19" i="13"/>
  <c r="HK20" i="13"/>
  <c r="HK21" i="13"/>
  <c r="HK22" i="13"/>
  <c r="HK23" i="13"/>
  <c r="HK24" i="13"/>
  <c r="HK25" i="13"/>
  <c r="HK26" i="13"/>
  <c r="HK27" i="13"/>
  <c r="HK28" i="13"/>
  <c r="HK29" i="13"/>
  <c r="HK30" i="13"/>
  <c r="HK31" i="13"/>
  <c r="HK32" i="13"/>
  <c r="HK33" i="13"/>
  <c r="HK34" i="13"/>
  <c r="HK35" i="13"/>
  <c r="HK36" i="13"/>
  <c r="HK37" i="13"/>
  <c r="HK38" i="13"/>
  <c r="HK39" i="13"/>
  <c r="HK40" i="13"/>
  <c r="HK41" i="13"/>
  <c r="HK42" i="13"/>
  <c r="HK43" i="13"/>
  <c r="HK44" i="13"/>
  <c r="HK45" i="13"/>
  <c r="HK46" i="13"/>
  <c r="HK47" i="13"/>
  <c r="HK48" i="13"/>
  <c r="HK49" i="13"/>
  <c r="HK50" i="13"/>
  <c r="HK51" i="13"/>
  <c r="HK52" i="13"/>
  <c r="HK53" i="13"/>
  <c r="HK54" i="13"/>
  <c r="HK55" i="13"/>
  <c r="HK56" i="13"/>
  <c r="HK57" i="13"/>
  <c r="HK58" i="13"/>
  <c r="HK59" i="13"/>
  <c r="HK60" i="13"/>
  <c r="HK61" i="13"/>
  <c r="HK62" i="13"/>
  <c r="HK63" i="13"/>
  <c r="HK64" i="13"/>
  <c r="HK65" i="13"/>
  <c r="HK66" i="13"/>
  <c r="HK67" i="13"/>
  <c r="HK68" i="13"/>
  <c r="HK69" i="13"/>
  <c r="HK70" i="13"/>
  <c r="HK71" i="13"/>
  <c r="HK3" i="13"/>
  <c r="HS14" i="13" l="1"/>
  <c r="HJ76" i="13"/>
  <c r="CP74" i="19" l="1"/>
  <c r="CP75" i="19"/>
  <c r="CO55" i="19"/>
  <c r="CX55" i="19" s="1"/>
  <c r="CO14" i="19"/>
  <c r="CX14" i="19" s="1"/>
  <c r="CP4" i="19"/>
  <c r="CP5" i="19"/>
  <c r="CP6" i="19"/>
  <c r="CP7" i="19"/>
  <c r="CP8" i="19"/>
  <c r="CP9" i="19"/>
  <c r="CP10" i="19"/>
  <c r="CP11" i="19"/>
  <c r="CP12" i="19"/>
  <c r="CP13" i="19"/>
  <c r="CP15" i="19"/>
  <c r="CP16" i="19"/>
  <c r="CP17" i="19"/>
  <c r="CP18" i="19"/>
  <c r="CP19" i="19"/>
  <c r="CP20" i="19"/>
  <c r="CP21" i="19"/>
  <c r="CP22" i="19"/>
  <c r="CP23" i="19"/>
  <c r="CP24" i="19"/>
  <c r="CP25" i="19"/>
  <c r="CP26" i="19"/>
  <c r="CP27" i="19"/>
  <c r="CP28" i="19"/>
  <c r="CP29" i="19"/>
  <c r="CP30" i="19"/>
  <c r="CP31" i="19"/>
  <c r="CP32" i="19"/>
  <c r="CP33" i="19"/>
  <c r="CP34" i="19"/>
  <c r="CP35" i="19"/>
  <c r="CP36" i="19"/>
  <c r="CP37" i="19"/>
  <c r="CP38" i="19"/>
  <c r="CP39" i="19"/>
  <c r="CP40" i="19"/>
  <c r="CP41" i="19"/>
  <c r="CP42" i="19"/>
  <c r="CP43" i="19"/>
  <c r="CP44" i="19"/>
  <c r="CP45" i="19"/>
  <c r="CP46" i="19"/>
  <c r="CP47" i="19"/>
  <c r="CP48" i="19"/>
  <c r="CP49" i="19"/>
  <c r="CP50" i="19"/>
  <c r="CP51" i="19"/>
  <c r="CP52" i="19"/>
  <c r="CP53" i="19"/>
  <c r="CP54" i="19"/>
  <c r="CP56" i="19"/>
  <c r="CP57" i="19"/>
  <c r="CP58" i="19"/>
  <c r="CP59" i="19"/>
  <c r="CP60" i="19"/>
  <c r="CP61" i="19"/>
  <c r="CP62" i="19"/>
  <c r="CP63" i="19"/>
  <c r="CP64" i="19"/>
  <c r="CP65" i="19"/>
  <c r="CP66" i="19"/>
  <c r="CP67" i="19"/>
  <c r="CP68" i="19"/>
  <c r="CP69" i="19"/>
  <c r="CP70" i="19"/>
  <c r="CP71" i="19"/>
  <c r="CP72" i="19"/>
  <c r="CP73" i="19"/>
  <c r="CP3" i="19"/>
  <c r="CK76" i="19"/>
  <c r="CL76" i="19"/>
  <c r="CO76" i="19" l="1"/>
  <c r="CC76" i="19" l="1"/>
  <c r="CD76" i="19"/>
  <c r="CG76" i="19" l="1"/>
  <c r="GX76" i="13"/>
  <c r="GY76" i="13"/>
  <c r="HB14" i="13"/>
  <c r="HC4" i="13"/>
  <c r="HC5" i="13"/>
  <c r="HC6" i="13"/>
  <c r="HC7" i="13"/>
  <c r="HC8" i="13"/>
  <c r="HC9" i="13"/>
  <c r="HC10" i="13"/>
  <c r="HC11" i="13"/>
  <c r="HC12" i="13"/>
  <c r="HC13" i="13"/>
  <c r="HC15" i="13"/>
  <c r="HC16" i="13"/>
  <c r="HC17" i="13"/>
  <c r="HC18" i="13"/>
  <c r="HC19" i="13"/>
  <c r="HC20" i="13"/>
  <c r="HC21" i="13"/>
  <c r="HC22" i="13"/>
  <c r="HC23" i="13"/>
  <c r="HC24" i="13"/>
  <c r="HC26" i="13"/>
  <c r="HC27" i="13"/>
  <c r="HC28" i="13"/>
  <c r="HC29" i="13"/>
  <c r="HC30" i="13"/>
  <c r="HC31" i="13"/>
  <c r="HC32" i="13"/>
  <c r="HC33" i="13"/>
  <c r="HC34" i="13"/>
  <c r="HC35" i="13"/>
  <c r="HC36" i="13"/>
  <c r="HC37" i="13"/>
  <c r="HC38" i="13"/>
  <c r="HC39" i="13"/>
  <c r="HC40" i="13"/>
  <c r="HC41" i="13"/>
  <c r="HC42" i="13"/>
  <c r="HC43" i="13"/>
  <c r="HC44" i="13"/>
  <c r="HC45" i="13"/>
  <c r="HC46" i="13"/>
  <c r="HC47" i="13"/>
  <c r="HC48" i="13"/>
  <c r="HC49" i="13"/>
  <c r="HC50" i="13"/>
  <c r="HC51" i="13"/>
  <c r="HC52" i="13"/>
  <c r="HC53" i="13"/>
  <c r="HC54" i="13"/>
  <c r="HC55" i="13"/>
  <c r="HC56" i="13"/>
  <c r="HC57" i="13"/>
  <c r="HC58" i="13"/>
  <c r="HC59" i="13"/>
  <c r="HC60" i="13"/>
  <c r="HC61" i="13"/>
  <c r="HC62" i="13"/>
  <c r="HC63" i="13"/>
  <c r="HC64" i="13"/>
  <c r="HC65" i="13"/>
  <c r="HC66" i="13"/>
  <c r="HC67" i="13"/>
  <c r="HC68" i="13"/>
  <c r="HC69" i="13"/>
  <c r="HC70" i="13"/>
  <c r="HC71" i="13"/>
  <c r="HC72" i="13"/>
  <c r="HC3" i="13"/>
  <c r="GT25" i="13"/>
  <c r="HC25" i="13" s="1"/>
  <c r="GT14" i="13"/>
  <c r="GP76" i="13"/>
  <c r="GQ76" i="13"/>
  <c r="GT73" i="13"/>
  <c r="HC73" i="13" s="1"/>
  <c r="GU4" i="13"/>
  <c r="GU5" i="13"/>
  <c r="GU6" i="13"/>
  <c r="GU7" i="13"/>
  <c r="GU8" i="13"/>
  <c r="GU9" i="13"/>
  <c r="GU10" i="13"/>
  <c r="GU11" i="13"/>
  <c r="GU12" i="13"/>
  <c r="GU13" i="13"/>
  <c r="GU15" i="13"/>
  <c r="GU16" i="13"/>
  <c r="GU17" i="13"/>
  <c r="GU18" i="13"/>
  <c r="GU19" i="13"/>
  <c r="GU20" i="13"/>
  <c r="GU21" i="13"/>
  <c r="GU22" i="13"/>
  <c r="GU23" i="13"/>
  <c r="GU24" i="13"/>
  <c r="GU26" i="13"/>
  <c r="GU27" i="13"/>
  <c r="GU28" i="13"/>
  <c r="GU29" i="13"/>
  <c r="GU30" i="13"/>
  <c r="GU31" i="13"/>
  <c r="GU32" i="13"/>
  <c r="GU33" i="13"/>
  <c r="GU34" i="13"/>
  <c r="GU35" i="13"/>
  <c r="GU36" i="13"/>
  <c r="GU37" i="13"/>
  <c r="GU38" i="13"/>
  <c r="GU39" i="13"/>
  <c r="GU40" i="13"/>
  <c r="GU41" i="13"/>
  <c r="GU42" i="13"/>
  <c r="GU43" i="13"/>
  <c r="GU44" i="13"/>
  <c r="GU45" i="13"/>
  <c r="GU46" i="13"/>
  <c r="GU47" i="13"/>
  <c r="GU48" i="13"/>
  <c r="GU49" i="13"/>
  <c r="GU50" i="13"/>
  <c r="GU51" i="13"/>
  <c r="GU52" i="13"/>
  <c r="GU53" i="13"/>
  <c r="GU54" i="13"/>
  <c r="GU55" i="13"/>
  <c r="GU56" i="13"/>
  <c r="GU57" i="13"/>
  <c r="GU58" i="13"/>
  <c r="GU59" i="13"/>
  <c r="GU60" i="13"/>
  <c r="GU61" i="13"/>
  <c r="GU62" i="13"/>
  <c r="GU63" i="13"/>
  <c r="GU64" i="13"/>
  <c r="GU65" i="13"/>
  <c r="GU66" i="13"/>
  <c r="GU67" i="13"/>
  <c r="GU68" i="13"/>
  <c r="GU69" i="13"/>
  <c r="GU70" i="13"/>
  <c r="GU3" i="13"/>
  <c r="CG55" i="19"/>
  <c r="CP55" i="19" s="1"/>
  <c r="CG14" i="19"/>
  <c r="CP14" i="19" s="1"/>
  <c r="CH4" i="19"/>
  <c r="CH5" i="19"/>
  <c r="CH6" i="19"/>
  <c r="CH7" i="19"/>
  <c r="CH8" i="19"/>
  <c r="CH9" i="19"/>
  <c r="CH10" i="19"/>
  <c r="CH11" i="19"/>
  <c r="CH12" i="19"/>
  <c r="CH13" i="19"/>
  <c r="CH15" i="19"/>
  <c r="CH16" i="19"/>
  <c r="CH17" i="19"/>
  <c r="CH18" i="19"/>
  <c r="CH19" i="19"/>
  <c r="CH20" i="19"/>
  <c r="CH21" i="19"/>
  <c r="CH22" i="19"/>
  <c r="CH23" i="19"/>
  <c r="CH24" i="19"/>
  <c r="CH26" i="19"/>
  <c r="CH27" i="19"/>
  <c r="CH28" i="19"/>
  <c r="CH29" i="19"/>
  <c r="CH30" i="19"/>
  <c r="CH31" i="19"/>
  <c r="CH32" i="19"/>
  <c r="CH33" i="19"/>
  <c r="CH34" i="19"/>
  <c r="CH35" i="19"/>
  <c r="CH36" i="19"/>
  <c r="CH37" i="19"/>
  <c r="CH38" i="19"/>
  <c r="CH39" i="19"/>
  <c r="CH40" i="19"/>
  <c r="CH41" i="19"/>
  <c r="CH42" i="19"/>
  <c r="CH43" i="19"/>
  <c r="CH44" i="19"/>
  <c r="CH45" i="19"/>
  <c r="CH46" i="19"/>
  <c r="CH47" i="19"/>
  <c r="CH48" i="19"/>
  <c r="CH49" i="19"/>
  <c r="CH50" i="19"/>
  <c r="CH51" i="19"/>
  <c r="CH52" i="19"/>
  <c r="CH53" i="19"/>
  <c r="CH54" i="19"/>
  <c r="CH56" i="19"/>
  <c r="CH57" i="19"/>
  <c r="CH58" i="19"/>
  <c r="CH59" i="19"/>
  <c r="CH60" i="19"/>
  <c r="CH61" i="19"/>
  <c r="CH62" i="19"/>
  <c r="CH63" i="19"/>
  <c r="CH64" i="19"/>
  <c r="CH65" i="19"/>
  <c r="CH66" i="19"/>
  <c r="CH67" i="19"/>
  <c r="CH68" i="19"/>
  <c r="CH69" i="19"/>
  <c r="CH70" i="19"/>
  <c r="CH71" i="19"/>
  <c r="CH72" i="19"/>
  <c r="CH73" i="19"/>
  <c r="CH3" i="19"/>
  <c r="HB76" i="13" l="1"/>
  <c r="HC14" i="13"/>
  <c r="HK14" i="13"/>
  <c r="GT76" i="13"/>
  <c r="BY55" i="19" l="1"/>
  <c r="BY25" i="19"/>
  <c r="BY14" i="19"/>
  <c r="CH14" i="19" s="1"/>
  <c r="BZ4" i="19"/>
  <c r="BZ5" i="19"/>
  <c r="BZ6" i="19"/>
  <c r="BZ7" i="19"/>
  <c r="BZ8" i="19"/>
  <c r="BZ9" i="19"/>
  <c r="BZ10" i="19"/>
  <c r="BZ11" i="19"/>
  <c r="BZ12" i="19"/>
  <c r="BZ13" i="19"/>
  <c r="BZ15" i="19"/>
  <c r="BZ16" i="19"/>
  <c r="BZ17" i="19"/>
  <c r="BZ18" i="19"/>
  <c r="BZ19" i="19"/>
  <c r="BZ20" i="19"/>
  <c r="BZ21" i="19"/>
  <c r="BZ22" i="19"/>
  <c r="BZ23" i="19"/>
  <c r="BZ24" i="19"/>
  <c r="BZ26" i="19"/>
  <c r="BZ27" i="19"/>
  <c r="BZ28" i="19"/>
  <c r="BZ29" i="19"/>
  <c r="BZ30" i="19"/>
  <c r="BZ31" i="19"/>
  <c r="BZ32" i="19"/>
  <c r="BZ33" i="19"/>
  <c r="BZ34" i="19"/>
  <c r="BZ35" i="19"/>
  <c r="BZ36" i="19"/>
  <c r="BZ37" i="19"/>
  <c r="BZ38" i="19"/>
  <c r="BZ39" i="19"/>
  <c r="BZ40" i="19"/>
  <c r="BZ41" i="19"/>
  <c r="BZ42" i="19"/>
  <c r="BZ43" i="19"/>
  <c r="BZ44" i="19"/>
  <c r="BZ45" i="19"/>
  <c r="BZ46" i="19"/>
  <c r="BZ47" i="19"/>
  <c r="BZ48" i="19"/>
  <c r="BZ49" i="19"/>
  <c r="BZ50" i="19"/>
  <c r="BZ51" i="19"/>
  <c r="BZ52" i="19"/>
  <c r="BZ53" i="19"/>
  <c r="BZ54" i="19"/>
  <c r="BZ56" i="19"/>
  <c r="BZ57" i="19"/>
  <c r="BZ58" i="19"/>
  <c r="BZ59" i="19"/>
  <c r="BZ60" i="19"/>
  <c r="BZ61" i="19"/>
  <c r="BZ62" i="19"/>
  <c r="BZ63" i="19"/>
  <c r="BZ64" i="19"/>
  <c r="BZ65" i="19"/>
  <c r="BZ66" i="19"/>
  <c r="BZ67" i="19"/>
  <c r="BZ68" i="19"/>
  <c r="BZ69" i="19"/>
  <c r="BZ70" i="19"/>
  <c r="BZ71" i="19"/>
  <c r="BZ72" i="19"/>
  <c r="BZ73" i="19"/>
  <c r="BZ3" i="19"/>
  <c r="BU74" i="19"/>
  <c r="BV74" i="19"/>
  <c r="BZ55" i="19" l="1"/>
  <c r="CH55" i="19"/>
  <c r="BY74" i="19"/>
  <c r="GL73" i="13"/>
  <c r="GL25" i="13" l="1"/>
  <c r="GL14" i="13"/>
  <c r="GU14" i="13" s="1"/>
  <c r="GH76" i="13"/>
  <c r="GI76" i="13"/>
  <c r="GM4" i="13"/>
  <c r="GM5" i="13"/>
  <c r="GM6" i="13"/>
  <c r="GM7" i="13"/>
  <c r="GM8" i="13"/>
  <c r="GM9" i="13"/>
  <c r="GM10" i="13"/>
  <c r="GM11" i="13"/>
  <c r="GM12" i="13"/>
  <c r="GM13" i="13"/>
  <c r="GM15" i="13"/>
  <c r="GM16" i="13"/>
  <c r="GM17" i="13"/>
  <c r="GM18" i="13"/>
  <c r="GM19" i="13"/>
  <c r="GM20" i="13"/>
  <c r="GM21" i="13"/>
  <c r="GM22" i="13"/>
  <c r="GM23" i="13"/>
  <c r="GM24" i="13"/>
  <c r="GM26" i="13"/>
  <c r="GM27" i="13"/>
  <c r="GM28" i="13"/>
  <c r="GM29" i="13"/>
  <c r="GM30" i="13"/>
  <c r="GM31" i="13"/>
  <c r="GM32" i="13"/>
  <c r="GM33" i="13"/>
  <c r="GM34" i="13"/>
  <c r="GM35" i="13"/>
  <c r="GM36" i="13"/>
  <c r="GM37" i="13"/>
  <c r="GM38" i="13"/>
  <c r="GM39" i="13"/>
  <c r="GM40" i="13"/>
  <c r="GM41" i="13"/>
  <c r="GM42" i="13"/>
  <c r="GM43" i="13"/>
  <c r="GM44" i="13"/>
  <c r="GM45" i="13"/>
  <c r="GM46" i="13"/>
  <c r="GM47" i="13"/>
  <c r="GM48" i="13"/>
  <c r="GM49" i="13"/>
  <c r="GM50" i="13"/>
  <c r="GM51" i="13"/>
  <c r="GM52" i="13"/>
  <c r="GM53" i="13"/>
  <c r="GM54" i="13"/>
  <c r="GM55" i="13"/>
  <c r="GM56" i="13"/>
  <c r="GM57" i="13"/>
  <c r="GM58" i="13"/>
  <c r="GM59" i="13"/>
  <c r="GM60" i="13"/>
  <c r="GM61" i="13"/>
  <c r="GM62" i="13"/>
  <c r="GM63" i="13"/>
  <c r="GM64" i="13"/>
  <c r="GM65" i="13"/>
  <c r="GM66" i="13"/>
  <c r="GM67" i="13"/>
  <c r="GM68" i="13"/>
  <c r="GM69" i="13"/>
  <c r="GM70" i="13"/>
  <c r="GM71" i="13"/>
  <c r="GM72" i="13"/>
  <c r="GM3" i="13"/>
  <c r="BQ25" i="19"/>
  <c r="BZ25" i="19" s="1"/>
  <c r="BQ14" i="19"/>
  <c r="BZ14" i="19" s="1"/>
  <c r="BR4" i="19"/>
  <c r="BR5" i="19"/>
  <c r="BR6" i="19"/>
  <c r="BR7" i="19"/>
  <c r="BR8" i="19"/>
  <c r="BR9" i="19"/>
  <c r="BR10" i="19"/>
  <c r="BR11" i="19"/>
  <c r="BR12" i="19"/>
  <c r="BR13" i="19"/>
  <c r="BR15" i="19"/>
  <c r="BR16" i="19"/>
  <c r="BR17" i="19"/>
  <c r="BR18" i="19"/>
  <c r="BR19" i="19"/>
  <c r="BR20" i="19"/>
  <c r="BR21" i="19"/>
  <c r="BR22" i="19"/>
  <c r="BR23" i="19"/>
  <c r="BR24" i="19"/>
  <c r="BR26" i="19"/>
  <c r="BR27" i="19"/>
  <c r="BR28" i="19"/>
  <c r="BR29" i="19"/>
  <c r="BR30" i="19"/>
  <c r="BR31" i="19"/>
  <c r="BR32" i="19"/>
  <c r="BR33" i="19"/>
  <c r="BR34" i="19"/>
  <c r="BR35" i="19"/>
  <c r="BR36" i="19"/>
  <c r="BR37" i="19"/>
  <c r="BR38" i="19"/>
  <c r="BR39" i="19"/>
  <c r="BR40" i="19"/>
  <c r="BR41" i="19"/>
  <c r="BR42" i="19"/>
  <c r="BR43" i="19"/>
  <c r="BR44" i="19"/>
  <c r="BR45" i="19"/>
  <c r="BR46" i="19"/>
  <c r="BR47" i="19"/>
  <c r="BR48" i="19"/>
  <c r="BR49" i="19"/>
  <c r="BR50" i="19"/>
  <c r="BR51" i="19"/>
  <c r="BR52" i="19"/>
  <c r="BR53" i="19"/>
  <c r="BR54" i="19"/>
  <c r="BR55" i="19"/>
  <c r="BR56" i="19"/>
  <c r="BR57" i="19"/>
  <c r="BR58" i="19"/>
  <c r="BR59" i="19"/>
  <c r="BR60" i="19"/>
  <c r="BR61" i="19"/>
  <c r="BR62" i="19"/>
  <c r="BR63" i="19"/>
  <c r="BR64" i="19"/>
  <c r="BR65" i="19"/>
  <c r="BR66" i="19"/>
  <c r="BR67" i="19"/>
  <c r="BR68" i="19"/>
  <c r="BR69" i="19"/>
  <c r="BR70" i="19"/>
  <c r="BR71" i="19"/>
  <c r="BR72" i="19"/>
  <c r="BR3" i="19"/>
  <c r="BM74" i="19"/>
  <c r="BN74" i="19"/>
  <c r="BR14" i="19" l="1"/>
  <c r="GM14" i="13"/>
  <c r="GU25" i="13"/>
  <c r="GL76" i="13"/>
  <c r="BQ74" i="19"/>
  <c r="GD73" i="13" l="1"/>
  <c r="GE71" i="13"/>
  <c r="GE72" i="13"/>
  <c r="GD25" i="13" l="1"/>
  <c r="GE4" i="13"/>
  <c r="GE5" i="13"/>
  <c r="GE6" i="13"/>
  <c r="GE7" i="13"/>
  <c r="GE8" i="13"/>
  <c r="GE9" i="13"/>
  <c r="GE10" i="13"/>
  <c r="GE11" i="13"/>
  <c r="GE12" i="13"/>
  <c r="GE13" i="13"/>
  <c r="GE14" i="13"/>
  <c r="GE15" i="13"/>
  <c r="GE16" i="13"/>
  <c r="GE17" i="13"/>
  <c r="GE18" i="13"/>
  <c r="GE19" i="13"/>
  <c r="GE20" i="13"/>
  <c r="GE21" i="13"/>
  <c r="GE22" i="13"/>
  <c r="GE23" i="13"/>
  <c r="GE24" i="13"/>
  <c r="GE26" i="13"/>
  <c r="GE27" i="13"/>
  <c r="GE28" i="13"/>
  <c r="GE29" i="13"/>
  <c r="GE30" i="13"/>
  <c r="GE31" i="13"/>
  <c r="GE32" i="13"/>
  <c r="GE33" i="13"/>
  <c r="GE34" i="13"/>
  <c r="GE35" i="13"/>
  <c r="GE36" i="13"/>
  <c r="GE37" i="13"/>
  <c r="GE38" i="13"/>
  <c r="GE39" i="13"/>
  <c r="GE40" i="13"/>
  <c r="GE41" i="13"/>
  <c r="GE42" i="13"/>
  <c r="GE43" i="13"/>
  <c r="GE44" i="13"/>
  <c r="GE45" i="13"/>
  <c r="GE46" i="13"/>
  <c r="GE47" i="13"/>
  <c r="GE48" i="13"/>
  <c r="GE49" i="13"/>
  <c r="GE50" i="13"/>
  <c r="GE51" i="13"/>
  <c r="GE52" i="13"/>
  <c r="GE53" i="13"/>
  <c r="GE54" i="13"/>
  <c r="GE55" i="13"/>
  <c r="GE56" i="13"/>
  <c r="GE57" i="13"/>
  <c r="GE58" i="13"/>
  <c r="GE59" i="13"/>
  <c r="GE60" i="13"/>
  <c r="GE61" i="13"/>
  <c r="GE62" i="13"/>
  <c r="GE63" i="13"/>
  <c r="GE64" i="13"/>
  <c r="GE65" i="13"/>
  <c r="GE66" i="13"/>
  <c r="GE67" i="13"/>
  <c r="GE68" i="13"/>
  <c r="GE69" i="13"/>
  <c r="GE70" i="13"/>
  <c r="GE74" i="13"/>
  <c r="GE75" i="13"/>
  <c r="GE3" i="13"/>
  <c r="FZ76" i="13"/>
  <c r="GA76" i="13"/>
  <c r="GM25" i="13" l="1"/>
  <c r="GD76" i="13"/>
  <c r="FC92" i="12" l="1"/>
  <c r="FD92" i="12"/>
  <c r="FG92" i="12" s="1"/>
  <c r="FH73" i="12"/>
  <c r="FH91" i="12"/>
  <c r="FH89" i="12"/>
  <c r="FH88" i="12"/>
  <c r="FH82" i="12"/>
  <c r="FH83" i="12"/>
  <c r="FH84" i="12"/>
  <c r="FH85" i="12"/>
  <c r="FH86" i="12"/>
  <c r="FH87" i="12"/>
  <c r="FH81" i="12"/>
  <c r="FH80" i="12"/>
  <c r="FH79" i="12"/>
  <c r="FH75" i="12"/>
  <c r="FH74" i="12"/>
  <c r="FH72" i="12"/>
  <c r="FG63" i="12"/>
  <c r="FH4" i="12"/>
  <c r="FH5" i="12"/>
  <c r="FH6" i="12"/>
  <c r="FH7" i="12"/>
  <c r="FH8" i="12"/>
  <c r="FH9" i="12"/>
  <c r="FH10" i="12"/>
  <c r="FH11" i="12"/>
  <c r="FH12" i="12"/>
  <c r="FH13" i="12"/>
  <c r="FH14" i="12"/>
  <c r="FH15" i="12"/>
  <c r="FH16" i="12"/>
  <c r="FH17" i="12"/>
  <c r="FH18" i="12"/>
  <c r="FH19" i="12"/>
  <c r="FH20" i="12"/>
  <c r="FH21" i="12"/>
  <c r="FH22" i="12"/>
  <c r="FH23" i="12"/>
  <c r="FH24" i="12"/>
  <c r="FH25" i="12"/>
  <c r="FH26" i="12"/>
  <c r="FH27" i="12"/>
  <c r="FH28" i="12"/>
  <c r="FH29" i="12"/>
  <c r="FH30" i="12"/>
  <c r="FH31" i="12"/>
  <c r="FH32" i="12"/>
  <c r="FH33" i="12"/>
  <c r="FH34" i="12"/>
  <c r="FH35" i="12"/>
  <c r="FH36" i="12"/>
  <c r="FH37" i="12"/>
  <c r="FH38" i="12"/>
  <c r="FH39" i="12"/>
  <c r="FH40" i="12"/>
  <c r="FH41" i="12"/>
  <c r="FH42" i="12"/>
  <c r="FH43" i="12"/>
  <c r="FH44" i="12"/>
  <c r="FH45" i="12"/>
  <c r="FH46" i="12"/>
  <c r="FH47" i="12"/>
  <c r="FH48" i="12"/>
  <c r="FH49" i="12"/>
  <c r="FH50" i="12"/>
  <c r="FH51" i="12"/>
  <c r="FH52" i="12"/>
  <c r="FH53" i="12"/>
  <c r="FH54" i="12"/>
  <c r="FH55" i="12"/>
  <c r="FH56" i="12"/>
  <c r="FH57" i="12"/>
  <c r="FH58" i="12"/>
  <c r="FH59" i="12"/>
  <c r="FH60" i="12"/>
  <c r="FH61" i="12"/>
  <c r="FH62" i="12"/>
  <c r="FH64" i="12"/>
  <c r="FH65" i="12"/>
  <c r="FH66" i="12"/>
  <c r="FH67" i="12"/>
  <c r="FH68" i="12"/>
  <c r="FH69" i="12"/>
  <c r="FH70" i="12"/>
  <c r="FH3" i="12"/>
  <c r="FH63" i="12" l="1"/>
  <c r="FP63" i="12"/>
  <c r="FR76" i="13"/>
  <c r="FS76" i="13"/>
  <c r="FV25" i="13"/>
  <c r="GE25" i="13" s="1"/>
  <c r="FW72" i="13"/>
  <c r="FW4" i="13"/>
  <c r="FW5" i="13"/>
  <c r="FW6" i="13"/>
  <c r="FW7" i="13"/>
  <c r="FW8" i="13"/>
  <c r="FW9" i="13"/>
  <c r="FW10" i="13"/>
  <c r="FW11" i="13"/>
  <c r="FW12" i="13"/>
  <c r="FW13" i="13"/>
  <c r="FW14" i="13"/>
  <c r="FW15" i="13"/>
  <c r="FW16" i="13"/>
  <c r="FW17" i="13"/>
  <c r="FW18" i="13"/>
  <c r="FW19" i="13"/>
  <c r="FW20" i="13"/>
  <c r="FW21" i="13"/>
  <c r="FW22" i="13"/>
  <c r="FW23" i="13"/>
  <c r="FW24" i="13"/>
  <c r="FW26" i="13"/>
  <c r="FW27" i="13"/>
  <c r="FW28" i="13"/>
  <c r="FW29" i="13"/>
  <c r="FW30" i="13"/>
  <c r="FW31" i="13"/>
  <c r="FW32" i="13"/>
  <c r="FW33" i="13"/>
  <c r="FW34" i="13"/>
  <c r="FW35" i="13"/>
  <c r="FW36" i="13"/>
  <c r="FW37" i="13"/>
  <c r="FW38" i="13"/>
  <c r="FW39" i="13"/>
  <c r="FW40" i="13"/>
  <c r="FW41" i="13"/>
  <c r="FW42" i="13"/>
  <c r="FW43" i="13"/>
  <c r="FW44" i="13"/>
  <c r="FW45" i="13"/>
  <c r="FW46" i="13"/>
  <c r="FW47" i="13"/>
  <c r="FW48" i="13"/>
  <c r="FW49" i="13"/>
  <c r="FW50" i="13"/>
  <c r="FW51" i="13"/>
  <c r="FW52" i="13"/>
  <c r="FW53" i="13"/>
  <c r="FW54" i="13"/>
  <c r="FW55" i="13"/>
  <c r="FW56" i="13"/>
  <c r="FW57" i="13"/>
  <c r="FW58" i="13"/>
  <c r="FW59" i="13"/>
  <c r="FW60" i="13"/>
  <c r="FW61" i="13"/>
  <c r="FW62" i="13"/>
  <c r="FW63" i="13"/>
  <c r="FW64" i="13"/>
  <c r="FW65" i="13"/>
  <c r="FW66" i="13"/>
  <c r="FW67" i="13"/>
  <c r="FW68" i="13"/>
  <c r="FW69" i="13"/>
  <c r="FW70" i="13"/>
  <c r="FW71" i="13"/>
  <c r="FW3" i="13"/>
  <c r="BJ71" i="19"/>
  <c r="BJ72" i="19"/>
  <c r="BE74" i="19"/>
  <c r="BF74" i="19"/>
  <c r="BI25" i="19"/>
  <c r="BR25" i="19" s="1"/>
  <c r="BJ4" i="19"/>
  <c r="BJ5" i="19"/>
  <c r="BJ6" i="19"/>
  <c r="BJ7" i="19"/>
  <c r="BJ8" i="19"/>
  <c r="BJ9" i="19"/>
  <c r="BJ10" i="19"/>
  <c r="BJ11" i="19"/>
  <c r="BJ12" i="19"/>
  <c r="BJ13" i="19"/>
  <c r="BJ14" i="19"/>
  <c r="BJ15" i="19"/>
  <c r="BJ16" i="19"/>
  <c r="BJ17" i="19"/>
  <c r="BJ18" i="19"/>
  <c r="BJ19" i="19"/>
  <c r="BJ20" i="19"/>
  <c r="BJ21" i="19"/>
  <c r="BJ22" i="19"/>
  <c r="BJ23" i="19"/>
  <c r="BJ24" i="19"/>
  <c r="BJ26" i="19"/>
  <c r="BJ27" i="19"/>
  <c r="BJ28" i="19"/>
  <c r="BJ29" i="19"/>
  <c r="BJ30" i="19"/>
  <c r="BJ31" i="19"/>
  <c r="BJ32" i="19"/>
  <c r="BJ33" i="19"/>
  <c r="BJ34" i="19"/>
  <c r="BJ35" i="19"/>
  <c r="BJ36" i="19"/>
  <c r="BJ37" i="19"/>
  <c r="BJ38" i="19"/>
  <c r="BJ39" i="19"/>
  <c r="BJ40" i="19"/>
  <c r="BJ41" i="19"/>
  <c r="BJ42" i="19"/>
  <c r="BJ43" i="19"/>
  <c r="BJ44" i="19"/>
  <c r="BJ45" i="19"/>
  <c r="BJ46" i="19"/>
  <c r="BJ47" i="19"/>
  <c r="BJ48" i="19"/>
  <c r="BJ49" i="19"/>
  <c r="BJ50" i="19"/>
  <c r="BJ51" i="19"/>
  <c r="BJ52" i="19"/>
  <c r="BJ53" i="19"/>
  <c r="BJ54" i="19"/>
  <c r="BJ56" i="19"/>
  <c r="BJ57" i="19"/>
  <c r="BJ58" i="19"/>
  <c r="BJ59" i="19"/>
  <c r="BJ60" i="19"/>
  <c r="BJ61" i="19"/>
  <c r="BJ62" i="19"/>
  <c r="BJ63" i="19"/>
  <c r="BJ64" i="19"/>
  <c r="BJ65" i="19"/>
  <c r="BJ66" i="19"/>
  <c r="BJ67" i="19"/>
  <c r="BJ68" i="19"/>
  <c r="BJ69" i="19"/>
  <c r="BJ70" i="19"/>
  <c r="BJ3" i="19"/>
  <c r="BI74" i="19" l="1"/>
  <c r="FV76" i="13"/>
  <c r="BB71" i="19"/>
  <c r="BB72" i="19"/>
  <c r="FN75" i="13" l="1"/>
  <c r="FO75" i="13" s="1"/>
  <c r="FN74" i="13"/>
  <c r="FO74" i="13" s="1"/>
  <c r="FN25" i="13"/>
  <c r="FW25" i="13" s="1"/>
  <c r="FJ76" i="13"/>
  <c r="FK76" i="13"/>
  <c r="FO4" i="13"/>
  <c r="FO5" i="13"/>
  <c r="FO6" i="13"/>
  <c r="FO7" i="13"/>
  <c r="FO8" i="13"/>
  <c r="FO9" i="13"/>
  <c r="FO10" i="13"/>
  <c r="FO11" i="13"/>
  <c r="FO12" i="13"/>
  <c r="FO13" i="13"/>
  <c r="FO14" i="13"/>
  <c r="FO15" i="13"/>
  <c r="FO16" i="13"/>
  <c r="FO17" i="13"/>
  <c r="FO18" i="13"/>
  <c r="FO19" i="13"/>
  <c r="FO20" i="13"/>
  <c r="FO21" i="13"/>
  <c r="FO22" i="13"/>
  <c r="FO23" i="13"/>
  <c r="FO24" i="13"/>
  <c r="FO26" i="13"/>
  <c r="FO27" i="13"/>
  <c r="FO28" i="13"/>
  <c r="FO29" i="13"/>
  <c r="FO30" i="13"/>
  <c r="FO31" i="13"/>
  <c r="FO32" i="13"/>
  <c r="FO33" i="13"/>
  <c r="FO34" i="13"/>
  <c r="FO35" i="13"/>
  <c r="FO36" i="13"/>
  <c r="FO37" i="13"/>
  <c r="FO38" i="13"/>
  <c r="FO39" i="13"/>
  <c r="FO40" i="13"/>
  <c r="FO41" i="13"/>
  <c r="FO42" i="13"/>
  <c r="FO43" i="13"/>
  <c r="FO44" i="13"/>
  <c r="FO45" i="13"/>
  <c r="FO46" i="13"/>
  <c r="FO47" i="13"/>
  <c r="FO48" i="13"/>
  <c r="FO49" i="13"/>
  <c r="FO50" i="13"/>
  <c r="FO51" i="13"/>
  <c r="FO52" i="13"/>
  <c r="FO53" i="13"/>
  <c r="FO54" i="13"/>
  <c r="FO55" i="13"/>
  <c r="FO56" i="13"/>
  <c r="FO57" i="13"/>
  <c r="FO58" i="13"/>
  <c r="FO59" i="13"/>
  <c r="FO60" i="13"/>
  <c r="FO61" i="13"/>
  <c r="FO62" i="13"/>
  <c r="FO63" i="13"/>
  <c r="FO64" i="13"/>
  <c r="FO65" i="13"/>
  <c r="FO66" i="13"/>
  <c r="FO67" i="13"/>
  <c r="FO68" i="13"/>
  <c r="FO69" i="13"/>
  <c r="FO70" i="13"/>
  <c r="FO71" i="13"/>
  <c r="FO72" i="13"/>
  <c r="FO3" i="13"/>
  <c r="BA55" i="19"/>
  <c r="BJ55" i="19" s="1"/>
  <c r="BA25" i="19"/>
  <c r="BJ25" i="19" s="1"/>
  <c r="AW74" i="19"/>
  <c r="AX74" i="19"/>
  <c r="BB4" i="19"/>
  <c r="BB5" i="19"/>
  <c r="BB6" i="19"/>
  <c r="BB7" i="19"/>
  <c r="BB8" i="19"/>
  <c r="BB9" i="19"/>
  <c r="BB10" i="19"/>
  <c r="BB11" i="19"/>
  <c r="BB12" i="19"/>
  <c r="BB13" i="19"/>
  <c r="BB14" i="19"/>
  <c r="BB15" i="19"/>
  <c r="BB16" i="19"/>
  <c r="BB17" i="19"/>
  <c r="BB18" i="19"/>
  <c r="BB19" i="19"/>
  <c r="BB20" i="19"/>
  <c r="BB21" i="19"/>
  <c r="BB22" i="19"/>
  <c r="BB23" i="19"/>
  <c r="BB24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3" i="19"/>
  <c r="FN76" i="13" l="1"/>
  <c r="BA74" i="19"/>
  <c r="AS55" i="19"/>
  <c r="BB55" i="19" s="1"/>
  <c r="AO74" i="19"/>
  <c r="AP74" i="19"/>
  <c r="FF25" i="13"/>
  <c r="FO25" i="13" s="1"/>
  <c r="FB76" i="13"/>
  <c r="FC76" i="13"/>
  <c r="FG75" i="13"/>
  <c r="FG74" i="13"/>
  <c r="FG72" i="13"/>
  <c r="FG71" i="13"/>
  <c r="AS74" i="19" l="1"/>
  <c r="FF76" i="13"/>
  <c r="FG4" i="13"/>
  <c r="FG5" i="13"/>
  <c r="FG6" i="13"/>
  <c r="FG7" i="13"/>
  <c r="FG8" i="13"/>
  <c r="FG9" i="13"/>
  <c r="FG10" i="13"/>
  <c r="FG11" i="13"/>
  <c r="FG12" i="13"/>
  <c r="FG13" i="13"/>
  <c r="FG14" i="13"/>
  <c r="FG15" i="13"/>
  <c r="FG16" i="13"/>
  <c r="FG17" i="13"/>
  <c r="FG18" i="13"/>
  <c r="FG19" i="13"/>
  <c r="FG20" i="13"/>
  <c r="FG21" i="13"/>
  <c r="FG22" i="13"/>
  <c r="FG23" i="13"/>
  <c r="FG24" i="13"/>
  <c r="FG26" i="13"/>
  <c r="FG27" i="13"/>
  <c r="FG28" i="13"/>
  <c r="FG29" i="13"/>
  <c r="FG30" i="13"/>
  <c r="FG31" i="13"/>
  <c r="FG32" i="13"/>
  <c r="FG33" i="13"/>
  <c r="FG34" i="13"/>
  <c r="FG35" i="13"/>
  <c r="FG36" i="13"/>
  <c r="FG37" i="13"/>
  <c r="FG38" i="13"/>
  <c r="FG39" i="13"/>
  <c r="FG40" i="13"/>
  <c r="FG41" i="13"/>
  <c r="FG42" i="13"/>
  <c r="FG43" i="13"/>
  <c r="FG44" i="13"/>
  <c r="FG45" i="13"/>
  <c r="FG46" i="13"/>
  <c r="FG47" i="13"/>
  <c r="FG48" i="13"/>
  <c r="FG49" i="13"/>
  <c r="FG50" i="13"/>
  <c r="FG51" i="13"/>
  <c r="FG52" i="13"/>
  <c r="FG53" i="13"/>
  <c r="FG54" i="13"/>
  <c r="FG55" i="13"/>
  <c r="FG56" i="13"/>
  <c r="FG57" i="13"/>
  <c r="FG58" i="13"/>
  <c r="FG59" i="13"/>
  <c r="FG60" i="13"/>
  <c r="FG61" i="13"/>
  <c r="FG62" i="13"/>
  <c r="FG63" i="13"/>
  <c r="FG64" i="13"/>
  <c r="FG65" i="13"/>
  <c r="FG66" i="13"/>
  <c r="FG67" i="13"/>
  <c r="FG68" i="13"/>
  <c r="FG69" i="13"/>
  <c r="FG70" i="13"/>
  <c r="FG3" i="13"/>
  <c r="AS25" i="19"/>
  <c r="BB25" i="19" s="1"/>
  <c r="AT4" i="19"/>
  <c r="AT5" i="19"/>
  <c r="AT6" i="19"/>
  <c r="AT7" i="19"/>
  <c r="AT8" i="19"/>
  <c r="AT9" i="19"/>
  <c r="AT10" i="19"/>
  <c r="AT11" i="19"/>
  <c r="AT12" i="19"/>
  <c r="AT13" i="19"/>
  <c r="AT14" i="19"/>
  <c r="AT15" i="19"/>
  <c r="AT16" i="19"/>
  <c r="AT17" i="19"/>
  <c r="AT18" i="19"/>
  <c r="AT19" i="19"/>
  <c r="AT20" i="19"/>
  <c r="AT21" i="19"/>
  <c r="AT22" i="19"/>
  <c r="AT23" i="19"/>
  <c r="AT24" i="19"/>
  <c r="AT26" i="19"/>
  <c r="AT27" i="19"/>
  <c r="AT28" i="19"/>
  <c r="AT29" i="19"/>
  <c r="AT30" i="19"/>
  <c r="AT31" i="19"/>
  <c r="AT32" i="19"/>
  <c r="AT33" i="19"/>
  <c r="AT34" i="19"/>
  <c r="AT35" i="19"/>
  <c r="AT36" i="19"/>
  <c r="AT37" i="19"/>
  <c r="AT38" i="19"/>
  <c r="AT39" i="19"/>
  <c r="AT40" i="19"/>
  <c r="AT41" i="19"/>
  <c r="AT42" i="19"/>
  <c r="AT43" i="19"/>
  <c r="AT44" i="19"/>
  <c r="AT45" i="19"/>
  <c r="AT46" i="19"/>
  <c r="AT47" i="19"/>
  <c r="AT48" i="19"/>
  <c r="AT49" i="19"/>
  <c r="AT50" i="19"/>
  <c r="AT51" i="19"/>
  <c r="AT52" i="19"/>
  <c r="AT53" i="19"/>
  <c r="AT54" i="19"/>
  <c r="AT55" i="19"/>
  <c r="AT56" i="19"/>
  <c r="AT57" i="19"/>
  <c r="AT58" i="19"/>
  <c r="AT59" i="19"/>
  <c r="AT60" i="19"/>
  <c r="AT61" i="19"/>
  <c r="AT62" i="19"/>
  <c r="AT63" i="19"/>
  <c r="AT64" i="19"/>
  <c r="AT65" i="19"/>
  <c r="AT66" i="19"/>
  <c r="AT67" i="19"/>
  <c r="AT68" i="19"/>
  <c r="AT69" i="19"/>
  <c r="AT70" i="19"/>
  <c r="AT71" i="19"/>
  <c r="AT72" i="19"/>
  <c r="AT3" i="19"/>
  <c r="P7" i="1" l="1"/>
  <c r="P15" i="1"/>
  <c r="P17" i="1"/>
  <c r="P23" i="1"/>
  <c r="P31" i="1"/>
  <c r="P33" i="1"/>
  <c r="P39" i="1"/>
  <c r="P47" i="1"/>
  <c r="P49" i="1"/>
  <c r="P55" i="1"/>
  <c r="P63" i="1"/>
  <c r="P65" i="1"/>
  <c r="P71" i="1"/>
  <c r="P79" i="1"/>
  <c r="P81" i="1"/>
  <c r="O4" i="1"/>
  <c r="P4" i="1" s="1"/>
  <c r="O5" i="1"/>
  <c r="P5" i="1" s="1"/>
  <c r="O6" i="1"/>
  <c r="P6" i="1" s="1"/>
  <c r="O7" i="1"/>
  <c r="O8" i="1"/>
  <c r="O9" i="1"/>
  <c r="P9" i="1" s="1"/>
  <c r="O10" i="1"/>
  <c r="O11" i="1"/>
  <c r="P11" i="1" s="1"/>
  <c r="O12" i="1"/>
  <c r="P12" i="1" s="1"/>
  <c r="O13" i="1"/>
  <c r="O14" i="1"/>
  <c r="P14" i="1" s="1"/>
  <c r="O15" i="1"/>
  <c r="O16" i="1"/>
  <c r="O17" i="1"/>
  <c r="O18" i="1"/>
  <c r="O19" i="1"/>
  <c r="O20" i="1"/>
  <c r="P20" i="1" s="1"/>
  <c r="O21" i="1"/>
  <c r="P21" i="1" s="1"/>
  <c r="O22" i="1"/>
  <c r="P22" i="1" s="1"/>
  <c r="O23" i="1"/>
  <c r="O24" i="1"/>
  <c r="O25" i="1"/>
  <c r="P25" i="1" s="1"/>
  <c r="O26" i="1"/>
  <c r="O27" i="1"/>
  <c r="P27" i="1" s="1"/>
  <c r="O28" i="1"/>
  <c r="P28" i="1" s="1"/>
  <c r="O29" i="1"/>
  <c r="O30" i="1"/>
  <c r="P30" i="1" s="1"/>
  <c r="O31" i="1"/>
  <c r="O32" i="1"/>
  <c r="O33" i="1"/>
  <c r="O34" i="1"/>
  <c r="O35" i="1"/>
  <c r="O36" i="1"/>
  <c r="P36" i="1" s="1"/>
  <c r="O37" i="1"/>
  <c r="P37" i="1" s="1"/>
  <c r="O38" i="1"/>
  <c r="P38" i="1" s="1"/>
  <c r="O39" i="1"/>
  <c r="O40" i="1"/>
  <c r="O41" i="1"/>
  <c r="P41" i="1" s="1"/>
  <c r="O42" i="1"/>
  <c r="O43" i="1"/>
  <c r="P43" i="1" s="1"/>
  <c r="O44" i="1"/>
  <c r="P44" i="1" s="1"/>
  <c r="O45" i="1"/>
  <c r="O46" i="1"/>
  <c r="P46" i="1" s="1"/>
  <c r="O47" i="1"/>
  <c r="O48" i="1"/>
  <c r="O49" i="1"/>
  <c r="O50" i="1"/>
  <c r="O51" i="1"/>
  <c r="O52" i="1"/>
  <c r="P52" i="1" s="1"/>
  <c r="O53" i="1"/>
  <c r="P53" i="1" s="1"/>
  <c r="O54" i="1"/>
  <c r="P54" i="1" s="1"/>
  <c r="O55" i="1"/>
  <c r="O56" i="1"/>
  <c r="O57" i="1"/>
  <c r="P57" i="1" s="1"/>
  <c r="O58" i="1"/>
  <c r="O59" i="1"/>
  <c r="P59" i="1" s="1"/>
  <c r="O60" i="1"/>
  <c r="P60" i="1" s="1"/>
  <c r="O61" i="1"/>
  <c r="O62" i="1"/>
  <c r="P62" i="1" s="1"/>
  <c r="O63" i="1"/>
  <c r="O64" i="1"/>
  <c r="O65" i="1"/>
  <c r="O66" i="1"/>
  <c r="O67" i="1"/>
  <c r="O68" i="1"/>
  <c r="P68" i="1" s="1"/>
  <c r="O69" i="1"/>
  <c r="P69" i="1" s="1"/>
  <c r="O70" i="1"/>
  <c r="P70" i="1" s="1"/>
  <c r="O71" i="1"/>
  <c r="O72" i="1"/>
  <c r="O73" i="1"/>
  <c r="P73" i="1" s="1"/>
  <c r="O74" i="1"/>
  <c r="O75" i="1"/>
  <c r="P75" i="1" s="1"/>
  <c r="O76" i="1"/>
  <c r="P76" i="1" s="1"/>
  <c r="O77" i="1"/>
  <c r="O78" i="1"/>
  <c r="P78" i="1" s="1"/>
  <c r="O79" i="1"/>
  <c r="O80" i="1"/>
  <c r="O81" i="1"/>
  <c r="O82" i="1"/>
  <c r="O83" i="1"/>
  <c r="O84" i="1"/>
  <c r="O85" i="1"/>
  <c r="O86" i="1"/>
  <c r="O87" i="1"/>
  <c r="O88" i="1"/>
  <c r="O89" i="1"/>
  <c r="O3" i="1"/>
  <c r="H102" i="1"/>
  <c r="H101" i="1"/>
  <c r="H4" i="1"/>
  <c r="H5" i="1"/>
  <c r="H6" i="1"/>
  <c r="H7" i="1"/>
  <c r="H8" i="1"/>
  <c r="H9" i="1"/>
  <c r="H10" i="1"/>
  <c r="H11" i="1"/>
  <c r="H12" i="1"/>
  <c r="H13" i="1"/>
  <c r="P13" i="1" s="1"/>
  <c r="H14" i="1"/>
  <c r="H15" i="1"/>
  <c r="H16" i="1"/>
  <c r="H17" i="1"/>
  <c r="H18" i="1"/>
  <c r="H19" i="1"/>
  <c r="P19" i="1" s="1"/>
  <c r="H20" i="1"/>
  <c r="H21" i="1"/>
  <c r="H22" i="1"/>
  <c r="H23" i="1"/>
  <c r="H24" i="1"/>
  <c r="H25" i="1"/>
  <c r="H26" i="1"/>
  <c r="H27" i="1"/>
  <c r="H28" i="1"/>
  <c r="H29" i="1"/>
  <c r="P29" i="1" s="1"/>
  <c r="H30" i="1"/>
  <c r="H31" i="1"/>
  <c r="H32" i="1"/>
  <c r="H33" i="1"/>
  <c r="H34" i="1"/>
  <c r="H35" i="1"/>
  <c r="P35" i="1" s="1"/>
  <c r="H36" i="1"/>
  <c r="H37" i="1"/>
  <c r="H38" i="1"/>
  <c r="H39" i="1"/>
  <c r="H40" i="1"/>
  <c r="H41" i="1"/>
  <c r="H42" i="1"/>
  <c r="H43" i="1"/>
  <c r="H44" i="1"/>
  <c r="H45" i="1"/>
  <c r="P45" i="1" s="1"/>
  <c r="H46" i="1"/>
  <c r="H47" i="1"/>
  <c r="H48" i="1"/>
  <c r="H49" i="1"/>
  <c r="H50" i="1"/>
  <c r="H51" i="1"/>
  <c r="P51" i="1" s="1"/>
  <c r="H52" i="1"/>
  <c r="H53" i="1"/>
  <c r="H54" i="1"/>
  <c r="H55" i="1"/>
  <c r="H56" i="1"/>
  <c r="H57" i="1"/>
  <c r="H58" i="1"/>
  <c r="H59" i="1"/>
  <c r="H60" i="1"/>
  <c r="H61" i="1"/>
  <c r="P61" i="1" s="1"/>
  <c r="H62" i="1"/>
  <c r="H63" i="1"/>
  <c r="H64" i="1"/>
  <c r="H65" i="1"/>
  <c r="H66" i="1"/>
  <c r="H67" i="1"/>
  <c r="P67" i="1" s="1"/>
  <c r="H68" i="1"/>
  <c r="H69" i="1"/>
  <c r="H70" i="1"/>
  <c r="H71" i="1"/>
  <c r="H72" i="1"/>
  <c r="H73" i="1"/>
  <c r="H74" i="1"/>
  <c r="H75" i="1"/>
  <c r="H76" i="1"/>
  <c r="H77" i="1"/>
  <c r="P77" i="1" s="1"/>
  <c r="H78" i="1"/>
  <c r="H79" i="1"/>
  <c r="H80" i="1"/>
  <c r="H81" i="1"/>
  <c r="H3" i="1"/>
  <c r="P3" i="1" l="1"/>
  <c r="P66" i="1"/>
  <c r="P50" i="1"/>
  <c r="P34" i="1"/>
  <c r="P18" i="1"/>
  <c r="P80" i="1"/>
  <c r="P72" i="1"/>
  <c r="P64" i="1"/>
  <c r="P56" i="1"/>
  <c r="P48" i="1"/>
  <c r="P40" i="1"/>
  <c r="P32" i="1"/>
  <c r="P24" i="1"/>
  <c r="P16" i="1"/>
  <c r="P8" i="1"/>
  <c r="P74" i="1"/>
  <c r="P58" i="1"/>
  <c r="P42" i="1"/>
  <c r="P26" i="1"/>
  <c r="P10" i="1"/>
  <c r="W105" i="2"/>
  <c r="W104" i="2"/>
  <c r="W103" i="2"/>
  <c r="W102" i="2"/>
  <c r="W101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3" i="2"/>
  <c r="O4" i="2" l="1"/>
  <c r="O5" i="2"/>
  <c r="O6" i="2"/>
  <c r="O7" i="2"/>
  <c r="O8" i="2"/>
  <c r="P8" i="2" s="1"/>
  <c r="O9" i="2"/>
  <c r="P9" i="2" s="1"/>
  <c r="O10" i="2"/>
  <c r="P10" i="2" s="1"/>
  <c r="O11" i="2"/>
  <c r="P11" i="2" s="1"/>
  <c r="O12" i="2"/>
  <c r="O13" i="2"/>
  <c r="O14" i="2"/>
  <c r="O15" i="2"/>
  <c r="O16" i="2"/>
  <c r="P16" i="2" s="1"/>
  <c r="O17" i="2"/>
  <c r="P17" i="2" s="1"/>
  <c r="O18" i="2"/>
  <c r="P18" i="2" s="1"/>
  <c r="O19" i="2"/>
  <c r="P19" i="2" s="1"/>
  <c r="O20" i="2"/>
  <c r="O21" i="2"/>
  <c r="O22" i="2"/>
  <c r="O23" i="2"/>
  <c r="O24" i="2"/>
  <c r="P24" i="2" s="1"/>
  <c r="O25" i="2"/>
  <c r="P25" i="2" s="1"/>
  <c r="O26" i="2"/>
  <c r="P26" i="2" s="1"/>
  <c r="O27" i="2"/>
  <c r="P27" i="2" s="1"/>
  <c r="O28" i="2"/>
  <c r="O29" i="2"/>
  <c r="O30" i="2"/>
  <c r="O31" i="2"/>
  <c r="O32" i="2"/>
  <c r="P32" i="2" s="1"/>
  <c r="O33" i="2"/>
  <c r="P33" i="2" s="1"/>
  <c r="O34" i="2"/>
  <c r="P34" i="2" s="1"/>
  <c r="O35" i="2"/>
  <c r="P35" i="2" s="1"/>
  <c r="O36" i="2"/>
  <c r="O37" i="2"/>
  <c r="O38" i="2"/>
  <c r="O39" i="2"/>
  <c r="O40" i="2"/>
  <c r="P40" i="2" s="1"/>
  <c r="O41" i="2"/>
  <c r="P41" i="2" s="1"/>
  <c r="O42" i="2"/>
  <c r="P42" i="2" s="1"/>
  <c r="O43" i="2"/>
  <c r="P43" i="2" s="1"/>
  <c r="O44" i="2"/>
  <c r="O45" i="2"/>
  <c r="O46" i="2"/>
  <c r="O47" i="2"/>
  <c r="O48" i="2"/>
  <c r="P48" i="2" s="1"/>
  <c r="O49" i="2"/>
  <c r="P49" i="2" s="1"/>
  <c r="O50" i="2"/>
  <c r="P50" i="2" s="1"/>
  <c r="O51" i="2"/>
  <c r="P51" i="2" s="1"/>
  <c r="O52" i="2"/>
  <c r="O53" i="2"/>
  <c r="O54" i="2"/>
  <c r="O55" i="2"/>
  <c r="O56" i="2"/>
  <c r="P56" i="2" s="1"/>
  <c r="O57" i="2"/>
  <c r="P57" i="2" s="1"/>
  <c r="O58" i="2"/>
  <c r="P58" i="2" s="1"/>
  <c r="O59" i="2"/>
  <c r="P59" i="2" s="1"/>
  <c r="O60" i="2"/>
  <c r="O61" i="2"/>
  <c r="O62" i="2"/>
  <c r="O63" i="2"/>
  <c r="O64" i="2"/>
  <c r="P64" i="2" s="1"/>
  <c r="O65" i="2"/>
  <c r="P65" i="2" s="1"/>
  <c r="O66" i="2"/>
  <c r="P66" i="2" s="1"/>
  <c r="O67" i="2"/>
  <c r="P67" i="2" s="1"/>
  <c r="O68" i="2"/>
  <c r="O69" i="2"/>
  <c r="O70" i="2"/>
  <c r="O71" i="2"/>
  <c r="O72" i="2"/>
  <c r="P72" i="2" s="1"/>
  <c r="O73" i="2"/>
  <c r="P73" i="2" s="1"/>
  <c r="O74" i="2"/>
  <c r="P74" i="2" s="1"/>
  <c r="O75" i="2"/>
  <c r="P75" i="2" s="1"/>
  <c r="O76" i="2"/>
  <c r="O77" i="2"/>
  <c r="O78" i="2"/>
  <c r="O79" i="2"/>
  <c r="O80" i="2"/>
  <c r="P80" i="2" s="1"/>
  <c r="O81" i="2"/>
  <c r="P81" i="2" s="1"/>
  <c r="O82" i="2"/>
  <c r="O83" i="2"/>
  <c r="O84" i="2"/>
  <c r="O85" i="2"/>
  <c r="O86" i="2"/>
  <c r="O87" i="2"/>
  <c r="O88" i="2"/>
  <c r="O89" i="2"/>
  <c r="O3" i="2"/>
  <c r="P3" i="2" s="1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3" i="2"/>
  <c r="BD4" i="12"/>
  <c r="BD5" i="12"/>
  <c r="BD6" i="12"/>
  <c r="BD7" i="12"/>
  <c r="BD8" i="12"/>
  <c r="BD9" i="12"/>
  <c r="BD10" i="12"/>
  <c r="BD11" i="12"/>
  <c r="BD12" i="12"/>
  <c r="BD13" i="12"/>
  <c r="BD14" i="12"/>
  <c r="BD15" i="12"/>
  <c r="BD16" i="12"/>
  <c r="BD17" i="12"/>
  <c r="BD18" i="12"/>
  <c r="BD19" i="12"/>
  <c r="BD20" i="12"/>
  <c r="BD21" i="12"/>
  <c r="BD22" i="12"/>
  <c r="BD23" i="12"/>
  <c r="BD24" i="12"/>
  <c r="BD25" i="12"/>
  <c r="BD26" i="12"/>
  <c r="BD27" i="12"/>
  <c r="BD28" i="12"/>
  <c r="BD29" i="12"/>
  <c r="BD30" i="12"/>
  <c r="BD31" i="12"/>
  <c r="BD32" i="12"/>
  <c r="BD33" i="12"/>
  <c r="BD34" i="12"/>
  <c r="BD35" i="12"/>
  <c r="BD36" i="12"/>
  <c r="BD37" i="12"/>
  <c r="BD38" i="12"/>
  <c r="BD39" i="12"/>
  <c r="BD40" i="12"/>
  <c r="BD41" i="12"/>
  <c r="BD42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68" i="12"/>
  <c r="BD70" i="12"/>
  <c r="BD71" i="12"/>
  <c r="BD72" i="12"/>
  <c r="BD73" i="12"/>
  <c r="BD74" i="12"/>
  <c r="BD75" i="12"/>
  <c r="BD76" i="12"/>
  <c r="BD77" i="12"/>
  <c r="BD78" i="12"/>
  <c r="BD79" i="12"/>
  <c r="BD80" i="12"/>
  <c r="BD81" i="12"/>
  <c r="BD82" i="12"/>
  <c r="BD83" i="12"/>
  <c r="BD84" i="12"/>
  <c r="BD3" i="12"/>
  <c r="AV4" i="12"/>
  <c r="AV5" i="12"/>
  <c r="AV6" i="12"/>
  <c r="AV7" i="12"/>
  <c r="AV8" i="12"/>
  <c r="AV9" i="12"/>
  <c r="AV10" i="12"/>
  <c r="AV11" i="12"/>
  <c r="AV12" i="12"/>
  <c r="AV13" i="12"/>
  <c r="AV14" i="12"/>
  <c r="AV15" i="12"/>
  <c r="AV16" i="12"/>
  <c r="AV17" i="12"/>
  <c r="AV18" i="12"/>
  <c r="AV19" i="12"/>
  <c r="AV20" i="12"/>
  <c r="AV21" i="12"/>
  <c r="AV22" i="12"/>
  <c r="AV23" i="12"/>
  <c r="AV24" i="12"/>
  <c r="AV25" i="12"/>
  <c r="AV26" i="12"/>
  <c r="AV27" i="12"/>
  <c r="AV28" i="12"/>
  <c r="AV29" i="12"/>
  <c r="AV30" i="12"/>
  <c r="AV31" i="12"/>
  <c r="AV32" i="12"/>
  <c r="AV33" i="12"/>
  <c r="AV34" i="12"/>
  <c r="AV35" i="12"/>
  <c r="AV36" i="12"/>
  <c r="AV37" i="12"/>
  <c r="AV38" i="12"/>
  <c r="AV39" i="12"/>
  <c r="AV40" i="12"/>
  <c r="AV41" i="12"/>
  <c r="AV42" i="12"/>
  <c r="AV43" i="12"/>
  <c r="AV44" i="12"/>
  <c r="AV45" i="12"/>
  <c r="AV46" i="12"/>
  <c r="AV47" i="12"/>
  <c r="AV48" i="12"/>
  <c r="AV49" i="12"/>
  <c r="AV50" i="12"/>
  <c r="AV51" i="12"/>
  <c r="AV52" i="12"/>
  <c r="AV53" i="12"/>
  <c r="AV54" i="12"/>
  <c r="AV55" i="12"/>
  <c r="AV56" i="12"/>
  <c r="AV57" i="12"/>
  <c r="AV58" i="12"/>
  <c r="AV59" i="12"/>
  <c r="AV60" i="12"/>
  <c r="AV61" i="12"/>
  <c r="AV62" i="12"/>
  <c r="AV63" i="12"/>
  <c r="AV64" i="12"/>
  <c r="AV65" i="12"/>
  <c r="AV66" i="12"/>
  <c r="AV67" i="12"/>
  <c r="AV68" i="12"/>
  <c r="AV69" i="12"/>
  <c r="AV70" i="12"/>
  <c r="AV71" i="12"/>
  <c r="AV72" i="12"/>
  <c r="AV73" i="12"/>
  <c r="AV74" i="12"/>
  <c r="AV75" i="12"/>
  <c r="AV76" i="12"/>
  <c r="AV77" i="12"/>
  <c r="AV78" i="12"/>
  <c r="AV79" i="12"/>
  <c r="AV80" i="12"/>
  <c r="AV81" i="12"/>
  <c r="AV82" i="12"/>
  <c r="AV83" i="12"/>
  <c r="AV84" i="12"/>
  <c r="AV3" i="12"/>
  <c r="AE86" i="12"/>
  <c r="AE4" i="12"/>
  <c r="AE5" i="12"/>
  <c r="AE6" i="12"/>
  <c r="AE7" i="12"/>
  <c r="AE8" i="12"/>
  <c r="AE9" i="12"/>
  <c r="AE10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84" i="12"/>
  <c r="AE85" i="12"/>
  <c r="AE87" i="12"/>
  <c r="AE88" i="12"/>
  <c r="AE89" i="12"/>
  <c r="AE3" i="12"/>
  <c r="W4" i="12"/>
  <c r="W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3" i="12"/>
  <c r="P79" i="2" l="1"/>
  <c r="P71" i="2"/>
  <c r="P63" i="2"/>
  <c r="P55" i="2"/>
  <c r="P47" i="2"/>
  <c r="P39" i="2"/>
  <c r="P31" i="2"/>
  <c r="P23" i="2"/>
  <c r="P15" i="2"/>
  <c r="P7" i="2"/>
  <c r="P78" i="2"/>
  <c r="P70" i="2"/>
  <c r="P62" i="2"/>
  <c r="P54" i="2"/>
  <c r="P46" i="2"/>
  <c r="P38" i="2"/>
  <c r="P30" i="2"/>
  <c r="P22" i="2"/>
  <c r="P14" i="2"/>
  <c r="P6" i="2"/>
  <c r="P77" i="2"/>
  <c r="P69" i="2"/>
  <c r="P61" i="2"/>
  <c r="P53" i="2"/>
  <c r="P45" i="2"/>
  <c r="P37" i="2"/>
  <c r="P29" i="2"/>
  <c r="P21" i="2"/>
  <c r="P13" i="2"/>
  <c r="P5" i="2"/>
  <c r="P76" i="2"/>
  <c r="P68" i="2"/>
  <c r="P60" i="2"/>
  <c r="P52" i="2"/>
  <c r="P44" i="2"/>
  <c r="P36" i="2"/>
  <c r="P28" i="2"/>
  <c r="P20" i="2"/>
  <c r="P12" i="2"/>
  <c r="P4" i="2"/>
  <c r="AF86" i="12"/>
  <c r="H4" i="12" l="1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3" i="12"/>
  <c r="FD71" i="1" l="1"/>
  <c r="FE4" i="1"/>
  <c r="FE5" i="1"/>
  <c r="FE6" i="1"/>
  <c r="FE7" i="1"/>
  <c r="FE8" i="1"/>
  <c r="FE9" i="1"/>
  <c r="FE10" i="1"/>
  <c r="FE11" i="1"/>
  <c r="FE12" i="1"/>
  <c r="FE13" i="1"/>
  <c r="FE14" i="1"/>
  <c r="FE15" i="1"/>
  <c r="FE16" i="1"/>
  <c r="FE17" i="1"/>
  <c r="FE18" i="1"/>
  <c r="FE19" i="1"/>
  <c r="FE20" i="1"/>
  <c r="FE21" i="1"/>
  <c r="FE22" i="1"/>
  <c r="FE23" i="1"/>
  <c r="FE24" i="1"/>
  <c r="FE25" i="1"/>
  <c r="FE26" i="1"/>
  <c r="FE27" i="1"/>
  <c r="FE28" i="1"/>
  <c r="FE29" i="1"/>
  <c r="FE30" i="1"/>
  <c r="FE31" i="1"/>
  <c r="FE32" i="1"/>
  <c r="FE33" i="1"/>
  <c r="FE34" i="1"/>
  <c r="FE35" i="1"/>
  <c r="FE36" i="1"/>
  <c r="FE37" i="1"/>
  <c r="FE38" i="1"/>
  <c r="FE39" i="1"/>
  <c r="FE40" i="1"/>
  <c r="FE41" i="1"/>
  <c r="FE42" i="1"/>
  <c r="FE43" i="1"/>
  <c r="FE44" i="1"/>
  <c r="FE45" i="1"/>
  <c r="FE46" i="1"/>
  <c r="FE47" i="1"/>
  <c r="FE48" i="1"/>
  <c r="FE49" i="1"/>
  <c r="FE50" i="1"/>
  <c r="FE51" i="1"/>
  <c r="FE52" i="1"/>
  <c r="FE53" i="1"/>
  <c r="FE54" i="1"/>
  <c r="FE55" i="1"/>
  <c r="FE56" i="1"/>
  <c r="FE57" i="1"/>
  <c r="FE58" i="1"/>
  <c r="FE59" i="1"/>
  <c r="FE60" i="1"/>
  <c r="FE61" i="1"/>
  <c r="FE62" i="1"/>
  <c r="FE63" i="1"/>
  <c r="FE64" i="1"/>
  <c r="FE65" i="1"/>
  <c r="FE66" i="1"/>
  <c r="FE67" i="1"/>
  <c r="FE68" i="1"/>
  <c r="FE69" i="1"/>
  <c r="FE70" i="1"/>
  <c r="FE72" i="1"/>
  <c r="FE73" i="1"/>
  <c r="FE74" i="1"/>
  <c r="FE75" i="1"/>
  <c r="FE76" i="1"/>
  <c r="FE77" i="1"/>
  <c r="FE78" i="1"/>
  <c r="FE79" i="1"/>
  <c r="FE80" i="1"/>
  <c r="FE81" i="1"/>
  <c r="FE82" i="1"/>
  <c r="FE83" i="1"/>
  <c r="FE84" i="1"/>
  <c r="FE85" i="1"/>
  <c r="FE86" i="1"/>
  <c r="FE87" i="1"/>
  <c r="FE89" i="1"/>
  <c r="FE90" i="1"/>
  <c r="FE91" i="1"/>
  <c r="FE92" i="1"/>
  <c r="FE3" i="1"/>
  <c r="EZ93" i="1"/>
  <c r="FA93" i="1"/>
  <c r="EV91" i="2"/>
  <c r="EV4" i="2"/>
  <c r="EV5" i="2"/>
  <c r="EV6" i="2"/>
  <c r="EV7" i="2"/>
  <c r="EV8" i="2"/>
  <c r="EV9" i="2"/>
  <c r="EV10" i="2"/>
  <c r="EV11" i="2"/>
  <c r="EV12" i="2"/>
  <c r="EV13" i="2"/>
  <c r="EV14" i="2"/>
  <c r="EV15" i="2"/>
  <c r="EV16" i="2"/>
  <c r="EV17" i="2"/>
  <c r="EV18" i="2"/>
  <c r="EV19" i="2"/>
  <c r="EV20" i="2"/>
  <c r="EV21" i="2"/>
  <c r="EV22" i="2"/>
  <c r="EV23" i="2"/>
  <c r="EV24" i="2"/>
  <c r="EV25" i="2"/>
  <c r="EV26" i="2"/>
  <c r="EV27" i="2"/>
  <c r="EV28" i="2"/>
  <c r="EV29" i="2"/>
  <c r="EV30" i="2"/>
  <c r="EV31" i="2"/>
  <c r="EV32" i="2"/>
  <c r="EV33" i="2"/>
  <c r="EV34" i="2"/>
  <c r="EV35" i="2"/>
  <c r="EV36" i="2"/>
  <c r="EV37" i="2"/>
  <c r="EV38" i="2"/>
  <c r="EV39" i="2"/>
  <c r="EV40" i="2"/>
  <c r="EV41" i="2"/>
  <c r="EV42" i="2"/>
  <c r="EV43" i="2"/>
  <c r="EV44" i="2"/>
  <c r="EV45" i="2"/>
  <c r="EV46" i="2"/>
  <c r="EV47" i="2"/>
  <c r="EV48" i="2"/>
  <c r="EV49" i="2"/>
  <c r="EV50" i="2"/>
  <c r="EV51" i="2"/>
  <c r="EV52" i="2"/>
  <c r="EV53" i="2"/>
  <c r="EV54" i="2"/>
  <c r="EV55" i="2"/>
  <c r="EV56" i="2"/>
  <c r="EV57" i="2"/>
  <c r="EV58" i="2"/>
  <c r="EV59" i="2"/>
  <c r="EV60" i="2"/>
  <c r="EV61" i="2"/>
  <c r="EV62" i="2"/>
  <c r="EV63" i="2"/>
  <c r="EV64" i="2"/>
  <c r="EV65" i="2"/>
  <c r="EV66" i="2"/>
  <c r="EV67" i="2"/>
  <c r="EV68" i="2"/>
  <c r="EV69" i="2"/>
  <c r="EV70" i="2"/>
  <c r="EV71" i="2"/>
  <c r="EV72" i="2"/>
  <c r="EV73" i="2"/>
  <c r="EV74" i="2"/>
  <c r="EV75" i="2"/>
  <c r="EV76" i="2"/>
  <c r="EV77" i="2"/>
  <c r="EV78" i="2"/>
  <c r="EV79" i="2"/>
  <c r="EV80" i="2"/>
  <c r="EV81" i="2"/>
  <c r="EV82" i="2"/>
  <c r="EV83" i="2"/>
  <c r="EV84" i="2"/>
  <c r="EV85" i="2"/>
  <c r="EV86" i="2"/>
  <c r="EV87" i="2"/>
  <c r="EV89" i="2"/>
  <c r="EV90" i="2"/>
  <c r="EV3" i="2"/>
  <c r="EQ92" i="2"/>
  <c r="ER92" i="2"/>
  <c r="EY74" i="13"/>
  <c r="EY75" i="13"/>
  <c r="ET76" i="13"/>
  <c r="EU76" i="13"/>
  <c r="EL76" i="13"/>
  <c r="EM76" i="13"/>
  <c r="EQ75" i="13"/>
  <c r="EQ74" i="13"/>
  <c r="EX25" i="13"/>
  <c r="FG25" i="13" s="1"/>
  <c r="EY4" i="13"/>
  <c r="EY5" i="13"/>
  <c r="EY6" i="13"/>
  <c r="EY7" i="13"/>
  <c r="EY8" i="13"/>
  <c r="EY9" i="13"/>
  <c r="EY10" i="13"/>
  <c r="EY11" i="13"/>
  <c r="EY12" i="13"/>
  <c r="EY13" i="13"/>
  <c r="EY14" i="13"/>
  <c r="EY15" i="13"/>
  <c r="EY16" i="13"/>
  <c r="EY17" i="13"/>
  <c r="EY18" i="13"/>
  <c r="EY19" i="13"/>
  <c r="EY20" i="13"/>
  <c r="EY21" i="13"/>
  <c r="EY22" i="13"/>
  <c r="EY23" i="13"/>
  <c r="EY24" i="13"/>
  <c r="EY26" i="13"/>
  <c r="EY27" i="13"/>
  <c r="EY28" i="13"/>
  <c r="EY29" i="13"/>
  <c r="EY30" i="13"/>
  <c r="EY31" i="13"/>
  <c r="EY32" i="13"/>
  <c r="EY33" i="13"/>
  <c r="EY34" i="13"/>
  <c r="EY35" i="13"/>
  <c r="EY36" i="13"/>
  <c r="EY37" i="13"/>
  <c r="EY38" i="13"/>
  <c r="EY39" i="13"/>
  <c r="EY40" i="13"/>
  <c r="EY41" i="13"/>
  <c r="EY42" i="13"/>
  <c r="EY43" i="13"/>
  <c r="EY44" i="13"/>
  <c r="EY45" i="13"/>
  <c r="EY46" i="13"/>
  <c r="EY47" i="13"/>
  <c r="EY48" i="13"/>
  <c r="EY49" i="13"/>
  <c r="EY50" i="13"/>
  <c r="EY51" i="13"/>
  <c r="EY52" i="13"/>
  <c r="EY53" i="13"/>
  <c r="EY54" i="13"/>
  <c r="EY55" i="13"/>
  <c r="EY56" i="13"/>
  <c r="EY57" i="13"/>
  <c r="EY58" i="13"/>
  <c r="EY59" i="13"/>
  <c r="EY60" i="13"/>
  <c r="EY61" i="13"/>
  <c r="EY62" i="13"/>
  <c r="EY63" i="13"/>
  <c r="EY64" i="13"/>
  <c r="EY65" i="13"/>
  <c r="EY66" i="13"/>
  <c r="EY67" i="13"/>
  <c r="EY68" i="13"/>
  <c r="EY69" i="13"/>
  <c r="EY70" i="13"/>
  <c r="EY71" i="13"/>
  <c r="EY72" i="13"/>
  <c r="EY73" i="13"/>
  <c r="EY3" i="13"/>
  <c r="AG74" i="19"/>
  <c r="AH74" i="19"/>
  <c r="AK25" i="19"/>
  <c r="AT25" i="19" s="1"/>
  <c r="AL4" i="19"/>
  <c r="AL5" i="19"/>
  <c r="AL6" i="19"/>
  <c r="AL7" i="19"/>
  <c r="AL8" i="19"/>
  <c r="AL9" i="19"/>
  <c r="AL10" i="19"/>
  <c r="AL11" i="19"/>
  <c r="AL12" i="19"/>
  <c r="AL13" i="19"/>
  <c r="AL14" i="19"/>
  <c r="AL15" i="19"/>
  <c r="AL16" i="19"/>
  <c r="AL17" i="19"/>
  <c r="AL18" i="19"/>
  <c r="AL19" i="19"/>
  <c r="AL20" i="19"/>
  <c r="AL21" i="19"/>
  <c r="AL22" i="19"/>
  <c r="AL23" i="19"/>
  <c r="AL24" i="19"/>
  <c r="AL26" i="19"/>
  <c r="AL27" i="19"/>
  <c r="AL28" i="19"/>
  <c r="AL29" i="19"/>
  <c r="AL30" i="19"/>
  <c r="AL31" i="19"/>
  <c r="AL32" i="19"/>
  <c r="AL33" i="19"/>
  <c r="AL34" i="19"/>
  <c r="AL35" i="19"/>
  <c r="AL36" i="19"/>
  <c r="AL37" i="19"/>
  <c r="AL38" i="19"/>
  <c r="AL39" i="19"/>
  <c r="AL40" i="19"/>
  <c r="AL41" i="19"/>
  <c r="AL42" i="19"/>
  <c r="AL43" i="19"/>
  <c r="AL44" i="19"/>
  <c r="AL45" i="19"/>
  <c r="AL46" i="19"/>
  <c r="AL47" i="19"/>
  <c r="AL48" i="19"/>
  <c r="AL49" i="19"/>
  <c r="AL50" i="19"/>
  <c r="AL51" i="19"/>
  <c r="AL52" i="19"/>
  <c r="AL53" i="19"/>
  <c r="AL54" i="19"/>
  <c r="AL55" i="19"/>
  <c r="AL56" i="19"/>
  <c r="AL57" i="19"/>
  <c r="AL58" i="19"/>
  <c r="AL59" i="19"/>
  <c r="AL60" i="19"/>
  <c r="AL61" i="19"/>
  <c r="AL62" i="19"/>
  <c r="AL63" i="19"/>
  <c r="AL64" i="19"/>
  <c r="AL65" i="19"/>
  <c r="AL66" i="19"/>
  <c r="AL67" i="19"/>
  <c r="AL68" i="19"/>
  <c r="AL69" i="19"/>
  <c r="AL70" i="19"/>
  <c r="AL71" i="19"/>
  <c r="AL72" i="19"/>
  <c r="AL73" i="19"/>
  <c r="AL3" i="19"/>
  <c r="EP76" i="13" l="1"/>
  <c r="AK74" i="19"/>
  <c r="EX76" i="13"/>
  <c r="EU92" i="2"/>
  <c r="FD93" i="1"/>
  <c r="EV71" i="1"/>
  <c r="FE71" i="1" s="1"/>
  <c r="ER93" i="1"/>
  <c r="ES93" i="1"/>
  <c r="EV92" i="12"/>
  <c r="EW92" i="12"/>
  <c r="EP25" i="13"/>
  <c r="EY25" i="13" s="1"/>
  <c r="EQ4" i="13"/>
  <c r="EQ5" i="13"/>
  <c r="EQ6" i="13"/>
  <c r="EQ7" i="13"/>
  <c r="EQ8" i="13"/>
  <c r="EQ9" i="13"/>
  <c r="EQ10" i="13"/>
  <c r="EQ11" i="13"/>
  <c r="EQ12" i="13"/>
  <c r="EQ13" i="13"/>
  <c r="EQ14" i="13"/>
  <c r="EQ15" i="13"/>
  <c r="EQ16" i="13"/>
  <c r="EQ17" i="13"/>
  <c r="EQ18" i="13"/>
  <c r="EQ19" i="13"/>
  <c r="EQ20" i="13"/>
  <c r="EQ21" i="13"/>
  <c r="EQ22" i="13"/>
  <c r="EQ23" i="13"/>
  <c r="EQ24" i="13"/>
  <c r="EQ26" i="13"/>
  <c r="EQ27" i="13"/>
  <c r="EQ28" i="13"/>
  <c r="EQ29" i="13"/>
  <c r="EQ30" i="13"/>
  <c r="EQ31" i="13"/>
  <c r="EQ32" i="13"/>
  <c r="EQ33" i="13"/>
  <c r="EQ34" i="13"/>
  <c r="EQ35" i="13"/>
  <c r="EQ36" i="13"/>
  <c r="EQ37" i="13"/>
  <c r="EQ38" i="13"/>
  <c r="EQ39" i="13"/>
  <c r="EQ40" i="13"/>
  <c r="EQ41" i="13"/>
  <c r="EQ42" i="13"/>
  <c r="EQ43" i="13"/>
  <c r="EQ44" i="13"/>
  <c r="EQ45" i="13"/>
  <c r="EQ46" i="13"/>
  <c r="EQ47" i="13"/>
  <c r="EQ48" i="13"/>
  <c r="EQ49" i="13"/>
  <c r="EQ50" i="13"/>
  <c r="EQ51" i="13"/>
  <c r="EQ52" i="13"/>
  <c r="EQ53" i="13"/>
  <c r="EQ54" i="13"/>
  <c r="EQ55" i="13"/>
  <c r="EQ56" i="13"/>
  <c r="EQ57" i="13"/>
  <c r="EQ58" i="13"/>
  <c r="EQ59" i="13"/>
  <c r="EQ60" i="13"/>
  <c r="EQ61" i="13"/>
  <c r="EQ62" i="13"/>
  <c r="EQ63" i="13"/>
  <c r="EQ64" i="13"/>
  <c r="EQ65" i="13"/>
  <c r="EQ66" i="13"/>
  <c r="EQ67" i="13"/>
  <c r="EQ68" i="13"/>
  <c r="EQ69" i="13"/>
  <c r="EQ70" i="13"/>
  <c r="EQ71" i="13"/>
  <c r="EQ72" i="13"/>
  <c r="EQ73" i="13"/>
  <c r="EQ3" i="13"/>
  <c r="AC25" i="19"/>
  <c r="AL25" i="19" s="1"/>
  <c r="Y74" i="19"/>
  <c r="Z74" i="19"/>
  <c r="AD4" i="19"/>
  <c r="AD5" i="19"/>
  <c r="AD6" i="19"/>
  <c r="AD7" i="19"/>
  <c r="AD8" i="19"/>
  <c r="AD9" i="19"/>
  <c r="AD10" i="19"/>
  <c r="AD11" i="19"/>
  <c r="AD12" i="19"/>
  <c r="AD13" i="19"/>
  <c r="AD14" i="19"/>
  <c r="AD15" i="19"/>
  <c r="AD16" i="19"/>
  <c r="AD17" i="19"/>
  <c r="AD18" i="19"/>
  <c r="AD19" i="19"/>
  <c r="AD20" i="19"/>
  <c r="AD21" i="19"/>
  <c r="AD22" i="19"/>
  <c r="AD23" i="19"/>
  <c r="AD24" i="19"/>
  <c r="AD26" i="19"/>
  <c r="AD27" i="19"/>
  <c r="AD28" i="19"/>
  <c r="AD29" i="19"/>
  <c r="AD30" i="19"/>
  <c r="AD31" i="19"/>
  <c r="AD32" i="19"/>
  <c r="AD33" i="19"/>
  <c r="AD34" i="19"/>
  <c r="AD35" i="19"/>
  <c r="AD36" i="19"/>
  <c r="AD37" i="19"/>
  <c r="AD38" i="19"/>
  <c r="AD39" i="19"/>
  <c r="AD40" i="19"/>
  <c r="AD41" i="19"/>
  <c r="AD42" i="19"/>
  <c r="AD43" i="19"/>
  <c r="AD44" i="19"/>
  <c r="AD45" i="19"/>
  <c r="AD46" i="19"/>
  <c r="AD47" i="19"/>
  <c r="AD48" i="19"/>
  <c r="AD49" i="19"/>
  <c r="AD50" i="19"/>
  <c r="AD51" i="19"/>
  <c r="AD52" i="19"/>
  <c r="AD53" i="19"/>
  <c r="AD54" i="19"/>
  <c r="AD55" i="19"/>
  <c r="AD56" i="19"/>
  <c r="AD57" i="19"/>
  <c r="AD58" i="19"/>
  <c r="AD59" i="19"/>
  <c r="AD60" i="19"/>
  <c r="AD61" i="19"/>
  <c r="AD62" i="19"/>
  <c r="AD63" i="19"/>
  <c r="AD64" i="19"/>
  <c r="AD65" i="19"/>
  <c r="AD66" i="19"/>
  <c r="AD67" i="19"/>
  <c r="AD68" i="19"/>
  <c r="AD69" i="19"/>
  <c r="AD70" i="19"/>
  <c r="AD71" i="19"/>
  <c r="AD72" i="19"/>
  <c r="AD73" i="19"/>
  <c r="AD3" i="19"/>
  <c r="EI92" i="2"/>
  <c r="EJ92" i="2"/>
  <c r="EW4" i="1"/>
  <c r="EW5" i="1"/>
  <c r="EW6" i="1"/>
  <c r="EW7" i="1"/>
  <c r="EW8" i="1"/>
  <c r="EW9" i="1"/>
  <c r="EW10" i="1"/>
  <c r="EW11" i="1"/>
  <c r="EW12" i="1"/>
  <c r="EW13" i="1"/>
  <c r="EW14" i="1"/>
  <c r="EW15" i="1"/>
  <c r="EW16" i="1"/>
  <c r="EW17" i="1"/>
  <c r="EW18" i="1"/>
  <c r="EW19" i="1"/>
  <c r="EW20" i="1"/>
  <c r="EW21" i="1"/>
  <c r="EW22" i="1"/>
  <c r="EW23" i="1"/>
  <c r="EW24" i="1"/>
  <c r="EW25" i="1"/>
  <c r="EW26" i="1"/>
  <c r="EW27" i="1"/>
  <c r="EW28" i="1"/>
  <c r="EW29" i="1"/>
  <c r="EW30" i="1"/>
  <c r="EW31" i="1"/>
  <c r="EW32" i="1"/>
  <c r="EW33" i="1"/>
  <c r="EW34" i="1"/>
  <c r="EW35" i="1"/>
  <c r="EW36" i="1"/>
  <c r="EW37" i="1"/>
  <c r="EW38" i="1"/>
  <c r="EW39" i="1"/>
  <c r="EW40" i="1"/>
  <c r="EW41" i="1"/>
  <c r="EW42" i="1"/>
  <c r="EW43" i="1"/>
  <c r="EW44" i="1"/>
  <c r="EW45" i="1"/>
  <c r="EW46" i="1"/>
  <c r="EW47" i="1"/>
  <c r="EW48" i="1"/>
  <c r="EW49" i="1"/>
  <c r="EW50" i="1"/>
  <c r="EW51" i="1"/>
  <c r="EW52" i="1"/>
  <c r="EW53" i="1"/>
  <c r="EW54" i="1"/>
  <c r="EW55" i="1"/>
  <c r="EW56" i="1"/>
  <c r="EW57" i="1"/>
  <c r="EW58" i="1"/>
  <c r="EW59" i="1"/>
  <c r="EW60" i="1"/>
  <c r="EW61" i="1"/>
  <c r="EW62" i="1"/>
  <c r="EW63" i="1"/>
  <c r="EW64" i="1"/>
  <c r="EW65" i="1"/>
  <c r="EW66" i="1"/>
  <c r="EW67" i="1"/>
  <c r="EW68" i="1"/>
  <c r="EW69" i="1"/>
  <c r="EW70" i="1"/>
  <c r="EW72" i="1"/>
  <c r="EW73" i="1"/>
  <c r="EW74" i="1"/>
  <c r="EW75" i="1"/>
  <c r="EW76" i="1"/>
  <c r="EW77" i="1"/>
  <c r="EW78" i="1"/>
  <c r="EW79" i="1"/>
  <c r="EW80" i="1"/>
  <c r="EW81" i="1"/>
  <c r="EW82" i="1"/>
  <c r="EW83" i="1"/>
  <c r="EW84" i="1"/>
  <c r="EW85" i="1"/>
  <c r="EW86" i="1"/>
  <c r="EW87" i="1"/>
  <c r="EW88" i="1"/>
  <c r="EW89" i="1"/>
  <c r="EW90" i="1"/>
  <c r="EW91" i="1"/>
  <c r="EW3" i="1"/>
  <c r="EN4" i="2"/>
  <c r="EN5" i="2"/>
  <c r="EN6" i="2"/>
  <c r="EN7" i="2"/>
  <c r="EN8" i="2"/>
  <c r="EN9" i="2"/>
  <c r="EN10" i="2"/>
  <c r="EN11" i="2"/>
  <c r="EN12" i="2"/>
  <c r="EN13" i="2"/>
  <c r="EN14" i="2"/>
  <c r="EN15" i="2"/>
  <c r="EN16" i="2"/>
  <c r="EN17" i="2"/>
  <c r="EN18" i="2"/>
  <c r="EN19" i="2"/>
  <c r="EN20" i="2"/>
  <c r="EN21" i="2"/>
  <c r="EN22" i="2"/>
  <c r="EN23" i="2"/>
  <c r="EN24" i="2"/>
  <c r="EN25" i="2"/>
  <c r="EN26" i="2"/>
  <c r="EN27" i="2"/>
  <c r="EN28" i="2"/>
  <c r="EN29" i="2"/>
  <c r="EN30" i="2"/>
  <c r="EN31" i="2"/>
  <c r="EN32" i="2"/>
  <c r="EN33" i="2"/>
  <c r="EN34" i="2"/>
  <c r="EN35" i="2"/>
  <c r="EN36" i="2"/>
  <c r="EN37" i="2"/>
  <c r="EN38" i="2"/>
  <c r="EN39" i="2"/>
  <c r="EN40" i="2"/>
  <c r="EN41" i="2"/>
  <c r="EN42" i="2"/>
  <c r="EN43" i="2"/>
  <c r="EN44" i="2"/>
  <c r="EN45" i="2"/>
  <c r="EN46" i="2"/>
  <c r="EN47" i="2"/>
  <c r="EN48" i="2"/>
  <c r="EN49" i="2"/>
  <c r="EN50" i="2"/>
  <c r="EN51" i="2"/>
  <c r="EN52" i="2"/>
  <c r="EN53" i="2"/>
  <c r="EN54" i="2"/>
  <c r="EN55" i="2"/>
  <c r="EN56" i="2"/>
  <c r="EN57" i="2"/>
  <c r="EN58" i="2"/>
  <c r="EN59" i="2"/>
  <c r="EN60" i="2"/>
  <c r="EN61" i="2"/>
  <c r="EN62" i="2"/>
  <c r="EN63" i="2"/>
  <c r="EN64" i="2"/>
  <c r="EN65" i="2"/>
  <c r="EN66" i="2"/>
  <c r="EN67" i="2"/>
  <c r="EN68" i="2"/>
  <c r="EN69" i="2"/>
  <c r="EN70" i="2"/>
  <c r="EN71" i="2"/>
  <c r="EN72" i="2"/>
  <c r="EN73" i="2"/>
  <c r="EN74" i="2"/>
  <c r="EN75" i="2"/>
  <c r="EN76" i="2"/>
  <c r="EN77" i="2"/>
  <c r="EN78" i="2"/>
  <c r="EN79" i="2"/>
  <c r="EN80" i="2"/>
  <c r="EN81" i="2"/>
  <c r="EN82" i="2"/>
  <c r="EN83" i="2"/>
  <c r="EN84" i="2"/>
  <c r="EN85" i="2"/>
  <c r="EN86" i="2"/>
  <c r="EN87" i="2"/>
  <c r="EN88" i="2"/>
  <c r="EN89" i="2"/>
  <c r="EN90" i="2"/>
  <c r="EN91" i="2"/>
  <c r="EN3" i="2"/>
  <c r="EO92" i="12"/>
  <c r="EP92" i="12"/>
  <c r="EV93" i="1" l="1"/>
  <c r="ES92" i="12"/>
  <c r="EZ92" i="12"/>
  <c r="AC74" i="19"/>
  <c r="EM92" i="2"/>
  <c r="EN71" i="1"/>
  <c r="EW71" i="1" s="1"/>
  <c r="U85" i="19"/>
  <c r="EJ93" i="1"/>
  <c r="EK93" i="1"/>
  <c r="EO92" i="1"/>
  <c r="EO4" i="1"/>
  <c r="EO5" i="1"/>
  <c r="EO6" i="1"/>
  <c r="EO7" i="1"/>
  <c r="EO8" i="1"/>
  <c r="EO9" i="1"/>
  <c r="EO10" i="1"/>
  <c r="EO11" i="1"/>
  <c r="EO12" i="1"/>
  <c r="EO13" i="1"/>
  <c r="EO14" i="1"/>
  <c r="EO15" i="1"/>
  <c r="EO16" i="1"/>
  <c r="EO17" i="1"/>
  <c r="EO18" i="1"/>
  <c r="EO19" i="1"/>
  <c r="EO20" i="1"/>
  <c r="EO21" i="1"/>
  <c r="EO22" i="1"/>
  <c r="EO23" i="1"/>
  <c r="EO24" i="1"/>
  <c r="EO25" i="1"/>
  <c r="EO26" i="1"/>
  <c r="EO27" i="1"/>
  <c r="EO28" i="1"/>
  <c r="EO29" i="1"/>
  <c r="EO30" i="1"/>
  <c r="EO31" i="1"/>
  <c r="EO32" i="1"/>
  <c r="EO33" i="1"/>
  <c r="EO34" i="1"/>
  <c r="EO35" i="1"/>
  <c r="EO36" i="1"/>
  <c r="EO37" i="1"/>
  <c r="EO38" i="1"/>
  <c r="EO39" i="1"/>
  <c r="EO40" i="1"/>
  <c r="EO41" i="1"/>
  <c r="EO42" i="1"/>
  <c r="EO43" i="1"/>
  <c r="EO44" i="1"/>
  <c r="EO45" i="1"/>
  <c r="EO46" i="1"/>
  <c r="EO47" i="1"/>
  <c r="EO48" i="1"/>
  <c r="EO49" i="1"/>
  <c r="EO50" i="1"/>
  <c r="EO51" i="1"/>
  <c r="EO52" i="1"/>
  <c r="EO53" i="1"/>
  <c r="EO54" i="1"/>
  <c r="EO55" i="1"/>
  <c r="EO56" i="1"/>
  <c r="EO57" i="1"/>
  <c r="EO58" i="1"/>
  <c r="EO59" i="1"/>
  <c r="EO60" i="1"/>
  <c r="EO61" i="1"/>
  <c r="EO62" i="1"/>
  <c r="EO63" i="1"/>
  <c r="EO64" i="1"/>
  <c r="EO65" i="1"/>
  <c r="EO66" i="1"/>
  <c r="EO67" i="1"/>
  <c r="EO68" i="1"/>
  <c r="EO69" i="1"/>
  <c r="EO70" i="1"/>
  <c r="EO72" i="1"/>
  <c r="EO73" i="1"/>
  <c r="EO74" i="1"/>
  <c r="EO75" i="1"/>
  <c r="EO76" i="1"/>
  <c r="EO77" i="1"/>
  <c r="EO78" i="1"/>
  <c r="EO79" i="1"/>
  <c r="EO80" i="1"/>
  <c r="EO81" i="1"/>
  <c r="EO82" i="1"/>
  <c r="EO83" i="1"/>
  <c r="EO84" i="1"/>
  <c r="EO85" i="1"/>
  <c r="EO86" i="1"/>
  <c r="EO87" i="1"/>
  <c r="EO88" i="1"/>
  <c r="EO89" i="1"/>
  <c r="EO90" i="1"/>
  <c r="EO91" i="1"/>
  <c r="EO3" i="1"/>
  <c r="EF4" i="2"/>
  <c r="EF5" i="2"/>
  <c r="EF6" i="2"/>
  <c r="EF7" i="2"/>
  <c r="EF8" i="2"/>
  <c r="EF9" i="2"/>
  <c r="EF10" i="2"/>
  <c r="EF11" i="2"/>
  <c r="EF12" i="2"/>
  <c r="EF13" i="2"/>
  <c r="EF14" i="2"/>
  <c r="EF15" i="2"/>
  <c r="EF16" i="2"/>
  <c r="EF17" i="2"/>
  <c r="EF18" i="2"/>
  <c r="EF19" i="2"/>
  <c r="EF20" i="2"/>
  <c r="EF21" i="2"/>
  <c r="EF22" i="2"/>
  <c r="EF23" i="2"/>
  <c r="EF24" i="2"/>
  <c r="EF25" i="2"/>
  <c r="EF26" i="2"/>
  <c r="EF27" i="2"/>
  <c r="EF28" i="2"/>
  <c r="EF29" i="2"/>
  <c r="EF30" i="2"/>
  <c r="EF31" i="2"/>
  <c r="EF32" i="2"/>
  <c r="EF33" i="2"/>
  <c r="EF34" i="2"/>
  <c r="EF35" i="2"/>
  <c r="EF36" i="2"/>
  <c r="EF37" i="2"/>
  <c r="EF38" i="2"/>
  <c r="EF39" i="2"/>
  <c r="EF40" i="2"/>
  <c r="EF41" i="2"/>
  <c r="EF42" i="2"/>
  <c r="EF43" i="2"/>
  <c r="EF44" i="2"/>
  <c r="EF45" i="2"/>
  <c r="EF46" i="2"/>
  <c r="EF47" i="2"/>
  <c r="EF48" i="2"/>
  <c r="EF49" i="2"/>
  <c r="EF50" i="2"/>
  <c r="EF51" i="2"/>
  <c r="EF52" i="2"/>
  <c r="EF53" i="2"/>
  <c r="EF54" i="2"/>
  <c r="EF55" i="2"/>
  <c r="EF56" i="2"/>
  <c r="EF57" i="2"/>
  <c r="EF58" i="2"/>
  <c r="EF59" i="2"/>
  <c r="EF60" i="2"/>
  <c r="EF61" i="2"/>
  <c r="EF62" i="2"/>
  <c r="EF63" i="2"/>
  <c r="EF64" i="2"/>
  <c r="EF65" i="2"/>
  <c r="EF66" i="2"/>
  <c r="EF67" i="2"/>
  <c r="EF68" i="2"/>
  <c r="EF69" i="2"/>
  <c r="EF70" i="2"/>
  <c r="EF71" i="2"/>
  <c r="EF72" i="2"/>
  <c r="EF73" i="2"/>
  <c r="EF74" i="2"/>
  <c r="EF75" i="2"/>
  <c r="EF76" i="2"/>
  <c r="EF77" i="2"/>
  <c r="EF78" i="2"/>
  <c r="EF79" i="2"/>
  <c r="EF80" i="2"/>
  <c r="EF81" i="2"/>
  <c r="EF82" i="2"/>
  <c r="EF83" i="2"/>
  <c r="EF84" i="2"/>
  <c r="EF85" i="2"/>
  <c r="EF86" i="2"/>
  <c r="EF87" i="2"/>
  <c r="EF88" i="2"/>
  <c r="EF89" i="2"/>
  <c r="EF90" i="2"/>
  <c r="EF91" i="2"/>
  <c r="EF3" i="2"/>
  <c r="EA92" i="2"/>
  <c r="EB92" i="2"/>
  <c r="ED76" i="13"/>
  <c r="EE76" i="13"/>
  <c r="EI75" i="13"/>
  <c r="EI74" i="13"/>
  <c r="EH25" i="13"/>
  <c r="EQ25" i="13" s="1"/>
  <c r="EI4" i="13"/>
  <c r="EI5" i="13"/>
  <c r="EI6" i="13"/>
  <c r="EI7" i="13"/>
  <c r="EI8" i="13"/>
  <c r="EI9" i="13"/>
  <c r="EI10" i="13"/>
  <c r="EI11" i="13"/>
  <c r="EI12" i="13"/>
  <c r="EI13" i="13"/>
  <c r="EI14" i="13"/>
  <c r="EI15" i="13"/>
  <c r="EI16" i="13"/>
  <c r="EI17" i="13"/>
  <c r="EI18" i="13"/>
  <c r="EI19" i="13"/>
  <c r="EI20" i="13"/>
  <c r="EI21" i="13"/>
  <c r="EI22" i="13"/>
  <c r="EI23" i="13"/>
  <c r="EI24" i="13"/>
  <c r="EI26" i="13"/>
  <c r="EI27" i="13"/>
  <c r="EI28" i="13"/>
  <c r="EI29" i="13"/>
  <c r="EI30" i="13"/>
  <c r="EI31" i="13"/>
  <c r="EI32" i="13"/>
  <c r="EI33" i="13"/>
  <c r="EI34" i="13"/>
  <c r="EI35" i="13"/>
  <c r="EI36" i="13"/>
  <c r="EI37" i="13"/>
  <c r="EI38" i="13"/>
  <c r="EI39" i="13"/>
  <c r="EI40" i="13"/>
  <c r="EI41" i="13"/>
  <c r="EI42" i="13"/>
  <c r="EI43" i="13"/>
  <c r="EI44" i="13"/>
  <c r="EI45" i="13"/>
  <c r="EI46" i="13"/>
  <c r="EI47" i="13"/>
  <c r="EI48" i="13"/>
  <c r="EI49" i="13"/>
  <c r="EI50" i="13"/>
  <c r="EI51" i="13"/>
  <c r="EI52" i="13"/>
  <c r="EI53" i="13"/>
  <c r="EI54" i="13"/>
  <c r="EI55" i="13"/>
  <c r="EI56" i="13"/>
  <c r="EI57" i="13"/>
  <c r="EI58" i="13"/>
  <c r="EI59" i="13"/>
  <c r="EI60" i="13"/>
  <c r="EI61" i="13"/>
  <c r="EI62" i="13"/>
  <c r="EI63" i="13"/>
  <c r="EI64" i="13"/>
  <c r="EI65" i="13"/>
  <c r="EI66" i="13"/>
  <c r="EI67" i="13"/>
  <c r="EI68" i="13"/>
  <c r="EI69" i="13"/>
  <c r="EI70" i="13"/>
  <c r="EI71" i="13"/>
  <c r="EI72" i="13"/>
  <c r="EI73" i="13"/>
  <c r="EI3" i="13"/>
  <c r="U25" i="19"/>
  <c r="AD25" i="19" s="1"/>
  <c r="V4" i="19"/>
  <c r="V5" i="19"/>
  <c r="V6" i="19"/>
  <c r="V7" i="19"/>
  <c r="V8" i="19"/>
  <c r="V9" i="19"/>
  <c r="V10" i="19"/>
  <c r="V11" i="19"/>
  <c r="V12" i="19"/>
  <c r="V13" i="19"/>
  <c r="V14" i="19"/>
  <c r="V15" i="19"/>
  <c r="V16" i="19"/>
  <c r="V17" i="19"/>
  <c r="V18" i="19"/>
  <c r="V19" i="19"/>
  <c r="V20" i="19"/>
  <c r="V21" i="19"/>
  <c r="V22" i="19"/>
  <c r="V23" i="19"/>
  <c r="V24" i="19"/>
  <c r="V26" i="19"/>
  <c r="V27" i="19"/>
  <c r="V28" i="19"/>
  <c r="V29" i="19"/>
  <c r="V30" i="19"/>
  <c r="V31" i="19"/>
  <c r="V32" i="19"/>
  <c r="V33" i="19"/>
  <c r="V34" i="19"/>
  <c r="V35" i="19"/>
  <c r="V36" i="19"/>
  <c r="V37" i="19"/>
  <c r="V38" i="19"/>
  <c r="V39" i="19"/>
  <c r="V40" i="19"/>
  <c r="V41" i="19"/>
  <c r="V42" i="19"/>
  <c r="V43" i="19"/>
  <c r="V44" i="19"/>
  <c r="V45" i="19"/>
  <c r="V46" i="19"/>
  <c r="V47" i="19"/>
  <c r="V48" i="19"/>
  <c r="V49" i="19"/>
  <c r="V50" i="19"/>
  <c r="V51" i="19"/>
  <c r="V52" i="19"/>
  <c r="V53" i="19"/>
  <c r="V54" i="19"/>
  <c r="V55" i="19"/>
  <c r="V56" i="19"/>
  <c r="V57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71" i="19"/>
  <c r="V72" i="19"/>
  <c r="V73" i="19"/>
  <c r="V3" i="19"/>
  <c r="Q74" i="19"/>
  <c r="R74" i="19"/>
  <c r="B74" i="19"/>
  <c r="C74" i="19"/>
  <c r="EN93" i="1" l="1"/>
  <c r="EE92" i="2"/>
  <c r="EH76" i="13"/>
  <c r="U74" i="19"/>
  <c r="EF71" i="1"/>
  <c r="EO71" i="1" s="1"/>
  <c r="EH92" i="12" l="1"/>
  <c r="EI92" i="12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3" i="19"/>
  <c r="M25" i="19"/>
  <c r="V25" i="19" s="1"/>
  <c r="F25" i="19"/>
  <c r="EB93" i="1"/>
  <c r="EC93" i="1"/>
  <c r="EG4" i="1"/>
  <c r="EG5" i="1"/>
  <c r="EG6" i="1"/>
  <c r="EG7" i="1"/>
  <c r="EG8" i="1"/>
  <c r="EG9" i="1"/>
  <c r="EG10" i="1"/>
  <c r="EG11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24" i="1"/>
  <c r="EG25" i="1"/>
  <c r="EG26" i="1"/>
  <c r="EG27" i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G41" i="1"/>
  <c r="EG42" i="1"/>
  <c r="EG43" i="1"/>
  <c r="EG44" i="1"/>
  <c r="EG45" i="1"/>
  <c r="EG46" i="1"/>
  <c r="EG47" i="1"/>
  <c r="EG48" i="1"/>
  <c r="EG49" i="1"/>
  <c r="EG50" i="1"/>
  <c r="EG51" i="1"/>
  <c r="EG52" i="1"/>
  <c r="EG53" i="1"/>
  <c r="EG54" i="1"/>
  <c r="EG55" i="1"/>
  <c r="EG56" i="1"/>
  <c r="EG57" i="1"/>
  <c r="EG58" i="1"/>
  <c r="EG59" i="1"/>
  <c r="EG60" i="1"/>
  <c r="EG61" i="1"/>
  <c r="EG62" i="1"/>
  <c r="EG63" i="1"/>
  <c r="EG64" i="1"/>
  <c r="EG65" i="1"/>
  <c r="EG66" i="1"/>
  <c r="EG67" i="1"/>
  <c r="EG68" i="1"/>
  <c r="EG69" i="1"/>
  <c r="EG70" i="1"/>
  <c r="EG71" i="1"/>
  <c r="EG72" i="1"/>
  <c r="EG73" i="1"/>
  <c r="EG74" i="1"/>
  <c r="EG75" i="1"/>
  <c r="EG76" i="1"/>
  <c r="EG77" i="1"/>
  <c r="EG78" i="1"/>
  <c r="EG79" i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G3" i="1"/>
  <c r="DS92" i="2"/>
  <c r="DT92" i="2"/>
  <c r="DX4" i="2"/>
  <c r="DX5" i="2"/>
  <c r="DX6" i="2"/>
  <c r="DX7" i="2"/>
  <c r="DX8" i="2"/>
  <c r="DX9" i="2"/>
  <c r="DX10" i="2"/>
  <c r="DX11" i="2"/>
  <c r="DX12" i="2"/>
  <c r="DX13" i="2"/>
  <c r="DX14" i="2"/>
  <c r="DX15" i="2"/>
  <c r="DX16" i="2"/>
  <c r="DX17" i="2"/>
  <c r="DX18" i="2"/>
  <c r="DX19" i="2"/>
  <c r="DX20" i="2"/>
  <c r="DX21" i="2"/>
  <c r="DX22" i="2"/>
  <c r="DX23" i="2"/>
  <c r="DX24" i="2"/>
  <c r="DX25" i="2"/>
  <c r="DX26" i="2"/>
  <c r="DX27" i="2"/>
  <c r="DX28" i="2"/>
  <c r="DX29" i="2"/>
  <c r="DX30" i="2"/>
  <c r="DX31" i="2"/>
  <c r="DX32" i="2"/>
  <c r="DX33" i="2"/>
  <c r="DX34" i="2"/>
  <c r="DX35" i="2"/>
  <c r="DX36" i="2"/>
  <c r="DX37" i="2"/>
  <c r="DX38" i="2"/>
  <c r="DX39" i="2"/>
  <c r="DX40" i="2"/>
  <c r="DX41" i="2"/>
  <c r="DX42" i="2"/>
  <c r="DX43" i="2"/>
  <c r="DX44" i="2"/>
  <c r="DX45" i="2"/>
  <c r="DX46" i="2"/>
  <c r="DX47" i="2"/>
  <c r="DX48" i="2"/>
  <c r="DX49" i="2"/>
  <c r="DX50" i="2"/>
  <c r="DX51" i="2"/>
  <c r="DX52" i="2"/>
  <c r="DX53" i="2"/>
  <c r="DX54" i="2"/>
  <c r="DX55" i="2"/>
  <c r="DX56" i="2"/>
  <c r="DX57" i="2"/>
  <c r="DX58" i="2"/>
  <c r="DX59" i="2"/>
  <c r="DX60" i="2"/>
  <c r="DX61" i="2"/>
  <c r="DX62" i="2"/>
  <c r="DX63" i="2"/>
  <c r="DX64" i="2"/>
  <c r="DX65" i="2"/>
  <c r="DX66" i="2"/>
  <c r="DX67" i="2"/>
  <c r="DX68" i="2"/>
  <c r="DX69" i="2"/>
  <c r="DX70" i="2"/>
  <c r="DX71" i="2"/>
  <c r="DX72" i="2"/>
  <c r="DX73" i="2"/>
  <c r="DX74" i="2"/>
  <c r="DX75" i="2"/>
  <c r="DX76" i="2"/>
  <c r="DX77" i="2"/>
  <c r="DX78" i="2"/>
  <c r="DX79" i="2"/>
  <c r="DX80" i="2"/>
  <c r="DX81" i="2"/>
  <c r="DX82" i="2"/>
  <c r="DX83" i="2"/>
  <c r="DX84" i="2"/>
  <c r="DX85" i="2"/>
  <c r="DX86" i="2"/>
  <c r="DX87" i="2"/>
  <c r="DX88" i="2"/>
  <c r="DX89" i="2"/>
  <c r="DX90" i="2"/>
  <c r="DX91" i="2"/>
  <c r="DX3" i="2"/>
  <c r="EA74" i="13"/>
  <c r="EA75" i="13"/>
  <c r="DV76" i="13"/>
  <c r="DW76" i="13"/>
  <c r="DZ25" i="13"/>
  <c r="EA4" i="13"/>
  <c r="EA5" i="13"/>
  <c r="EA6" i="13"/>
  <c r="EA7" i="13"/>
  <c r="EA8" i="13"/>
  <c r="EA9" i="13"/>
  <c r="EA10" i="13"/>
  <c r="EA11" i="13"/>
  <c r="EA12" i="13"/>
  <c r="EA13" i="13"/>
  <c r="EA14" i="13"/>
  <c r="EA15" i="13"/>
  <c r="EA16" i="13"/>
  <c r="EA17" i="13"/>
  <c r="EA18" i="13"/>
  <c r="EA19" i="13"/>
  <c r="EA20" i="13"/>
  <c r="EA21" i="13"/>
  <c r="EA22" i="13"/>
  <c r="EA23" i="13"/>
  <c r="EA24" i="13"/>
  <c r="EA26" i="13"/>
  <c r="EA27" i="13"/>
  <c r="EA28" i="13"/>
  <c r="EA29" i="13"/>
  <c r="EA30" i="13"/>
  <c r="EA31" i="13"/>
  <c r="EA32" i="13"/>
  <c r="EA33" i="13"/>
  <c r="EA34" i="13"/>
  <c r="EA35" i="13"/>
  <c r="EA36" i="13"/>
  <c r="EA37" i="13"/>
  <c r="EA38" i="13"/>
  <c r="EA39" i="13"/>
  <c r="EA40" i="13"/>
  <c r="EA41" i="13"/>
  <c r="EA42" i="13"/>
  <c r="EA43" i="13"/>
  <c r="EA44" i="13"/>
  <c r="EA45" i="13"/>
  <c r="EA46" i="13"/>
  <c r="EA47" i="13"/>
  <c r="EA48" i="13"/>
  <c r="EA49" i="13"/>
  <c r="EA50" i="13"/>
  <c r="EA51" i="13"/>
  <c r="EA52" i="13"/>
  <c r="EA53" i="13"/>
  <c r="EA54" i="13"/>
  <c r="EA55" i="13"/>
  <c r="EA56" i="13"/>
  <c r="EA57" i="13"/>
  <c r="EA58" i="13"/>
  <c r="EA59" i="13"/>
  <c r="EA60" i="13"/>
  <c r="EA61" i="13"/>
  <c r="EA62" i="13"/>
  <c r="EA63" i="13"/>
  <c r="EA64" i="13"/>
  <c r="EA65" i="13"/>
  <c r="EA66" i="13"/>
  <c r="EA67" i="13"/>
  <c r="EA68" i="13"/>
  <c r="EA69" i="13"/>
  <c r="EA70" i="13"/>
  <c r="EA71" i="13"/>
  <c r="EA72" i="13"/>
  <c r="EA73" i="13"/>
  <c r="EA3" i="13"/>
  <c r="I74" i="19"/>
  <c r="J74" i="19"/>
  <c r="EF93" i="1" l="1"/>
  <c r="EL92" i="12"/>
  <c r="EI25" i="13"/>
  <c r="N25" i="19"/>
  <c r="DZ76" i="13"/>
  <c r="DW92" i="2"/>
  <c r="M74" i="19"/>
  <c r="EA92" i="12" l="1"/>
  <c r="EB92" i="12"/>
  <c r="EE92" i="12" s="1"/>
  <c r="DT93" i="1"/>
  <c r="DU93" i="1"/>
  <c r="DX92" i="1"/>
  <c r="DY4" i="1"/>
  <c r="DY5" i="1"/>
  <c r="DY6" i="1"/>
  <c r="DY7" i="1"/>
  <c r="DY8" i="1"/>
  <c r="DY9" i="1"/>
  <c r="DY10" i="1"/>
  <c r="DY11" i="1"/>
  <c r="DY12" i="1"/>
  <c r="DY13" i="1"/>
  <c r="DY14" i="1"/>
  <c r="DY15" i="1"/>
  <c r="DY16" i="1"/>
  <c r="DY17" i="1"/>
  <c r="DY18" i="1"/>
  <c r="DY19" i="1"/>
  <c r="DY20" i="1"/>
  <c r="DY21" i="1"/>
  <c r="DY22" i="1"/>
  <c r="DY23" i="1"/>
  <c r="DY24" i="1"/>
  <c r="DY25" i="1"/>
  <c r="DY26" i="1"/>
  <c r="DY27" i="1"/>
  <c r="DY28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Y41" i="1"/>
  <c r="DY42" i="1"/>
  <c r="DY43" i="1"/>
  <c r="DY44" i="1"/>
  <c r="DY45" i="1"/>
  <c r="DY46" i="1"/>
  <c r="DY47" i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6" i="1"/>
  <c r="DY87" i="1"/>
  <c r="DY88" i="1"/>
  <c r="DY89" i="1"/>
  <c r="DY90" i="1"/>
  <c r="DY91" i="1"/>
  <c r="DY3" i="1"/>
  <c r="DQ87" i="1"/>
  <c r="DQ88" i="1"/>
  <c r="DQ89" i="1"/>
  <c r="DP86" i="2"/>
  <c r="DP87" i="2"/>
  <c r="DP88" i="2"/>
  <c r="DP89" i="2"/>
  <c r="DP90" i="2"/>
  <c r="DP91" i="2"/>
  <c r="DK92" i="2"/>
  <c r="DL92" i="2"/>
  <c r="DO92" i="2" s="1"/>
  <c r="DC92" i="2"/>
  <c r="DD92" i="2"/>
  <c r="DP4" i="2"/>
  <c r="DP5" i="2"/>
  <c r="DP6" i="2"/>
  <c r="DP7" i="2"/>
  <c r="DP8" i="2"/>
  <c r="DP9" i="2"/>
  <c r="DP10" i="2"/>
  <c r="DP11" i="2"/>
  <c r="DP12" i="2"/>
  <c r="DP13" i="2"/>
  <c r="DP14" i="2"/>
  <c r="DP15" i="2"/>
  <c r="DP16" i="2"/>
  <c r="DP17" i="2"/>
  <c r="DP18" i="2"/>
  <c r="DP20" i="2"/>
  <c r="DP21" i="2"/>
  <c r="DP22" i="2"/>
  <c r="DP23" i="2"/>
  <c r="DP24" i="2"/>
  <c r="DP25" i="2"/>
  <c r="DP26" i="2"/>
  <c r="DP27" i="2"/>
  <c r="DP28" i="2"/>
  <c r="DP29" i="2"/>
  <c r="DP30" i="2"/>
  <c r="DP31" i="2"/>
  <c r="DP32" i="2"/>
  <c r="DP33" i="2"/>
  <c r="DP34" i="2"/>
  <c r="DP35" i="2"/>
  <c r="DP36" i="2"/>
  <c r="DP37" i="2"/>
  <c r="DP38" i="2"/>
  <c r="DP39" i="2"/>
  <c r="DP40" i="2"/>
  <c r="DP41" i="2"/>
  <c r="DP42" i="2"/>
  <c r="DP43" i="2"/>
  <c r="DP44" i="2"/>
  <c r="DP45" i="2"/>
  <c r="DP46" i="2"/>
  <c r="DP47" i="2"/>
  <c r="DP48" i="2"/>
  <c r="DP49" i="2"/>
  <c r="DP50" i="2"/>
  <c r="DP51" i="2"/>
  <c r="DP52" i="2"/>
  <c r="DP53" i="2"/>
  <c r="DP54" i="2"/>
  <c r="DP55" i="2"/>
  <c r="DP56" i="2"/>
  <c r="DP57" i="2"/>
  <c r="DP58" i="2"/>
  <c r="DP59" i="2"/>
  <c r="DP60" i="2"/>
  <c r="DP61" i="2"/>
  <c r="DP62" i="2"/>
  <c r="DP63" i="2"/>
  <c r="DP64" i="2"/>
  <c r="DP65" i="2"/>
  <c r="DP66" i="2"/>
  <c r="DP67" i="2"/>
  <c r="DP68" i="2"/>
  <c r="DP69" i="2"/>
  <c r="DP70" i="2"/>
  <c r="DP71" i="2"/>
  <c r="DP72" i="2"/>
  <c r="DP73" i="2"/>
  <c r="DP74" i="2"/>
  <c r="DP75" i="2"/>
  <c r="DP76" i="2"/>
  <c r="DP77" i="2"/>
  <c r="DP78" i="2"/>
  <c r="DP79" i="2"/>
  <c r="DP80" i="2"/>
  <c r="DP81" i="2"/>
  <c r="DP82" i="2"/>
  <c r="DP83" i="2"/>
  <c r="DP84" i="2"/>
  <c r="DP85" i="2"/>
  <c r="DP3" i="2"/>
  <c r="DN76" i="13"/>
  <c r="DO76" i="13"/>
  <c r="DS74" i="13"/>
  <c r="DS75" i="13"/>
  <c r="DR25" i="13"/>
  <c r="EA25" i="13" s="1"/>
  <c r="DS4" i="13"/>
  <c r="DS5" i="13"/>
  <c r="DS6" i="13"/>
  <c r="DS7" i="13"/>
  <c r="DS8" i="13"/>
  <c r="DS9" i="13"/>
  <c r="DS10" i="13"/>
  <c r="DS11" i="13"/>
  <c r="DS12" i="13"/>
  <c r="DS13" i="13"/>
  <c r="DS14" i="13"/>
  <c r="DS15" i="13"/>
  <c r="DS16" i="13"/>
  <c r="DS17" i="13"/>
  <c r="DS18" i="13"/>
  <c r="DS19" i="13"/>
  <c r="DS20" i="13"/>
  <c r="DS21" i="13"/>
  <c r="DS22" i="13"/>
  <c r="DS23" i="13"/>
  <c r="DS24" i="13"/>
  <c r="DS26" i="13"/>
  <c r="DS27" i="13"/>
  <c r="DS28" i="13"/>
  <c r="DS29" i="13"/>
  <c r="DS30" i="13"/>
  <c r="DS31" i="13"/>
  <c r="DS32" i="13"/>
  <c r="DS33" i="13"/>
  <c r="DS34" i="13"/>
  <c r="DS35" i="13"/>
  <c r="DS36" i="13"/>
  <c r="DS37" i="13"/>
  <c r="DS38" i="13"/>
  <c r="DS39" i="13"/>
  <c r="DS40" i="13"/>
  <c r="DS41" i="13"/>
  <c r="DS42" i="13"/>
  <c r="DS43" i="13"/>
  <c r="DS44" i="13"/>
  <c r="DS45" i="13"/>
  <c r="DS46" i="13"/>
  <c r="DS47" i="13"/>
  <c r="DS48" i="13"/>
  <c r="DS49" i="13"/>
  <c r="DS50" i="13"/>
  <c r="DS51" i="13"/>
  <c r="DS52" i="13"/>
  <c r="DS53" i="13"/>
  <c r="DS54" i="13"/>
  <c r="DS55" i="13"/>
  <c r="DS56" i="13"/>
  <c r="DS57" i="13"/>
  <c r="DS58" i="13"/>
  <c r="DS59" i="13"/>
  <c r="DS60" i="13"/>
  <c r="DS61" i="13"/>
  <c r="DS62" i="13"/>
  <c r="DS63" i="13"/>
  <c r="DS64" i="13"/>
  <c r="DS65" i="13"/>
  <c r="DS66" i="13"/>
  <c r="DS67" i="13"/>
  <c r="DS68" i="13"/>
  <c r="DS69" i="13"/>
  <c r="DS70" i="13"/>
  <c r="DS71" i="13"/>
  <c r="DS72" i="13"/>
  <c r="DS73" i="13"/>
  <c r="DS3" i="13"/>
  <c r="DR76" i="13" l="1"/>
  <c r="DX93" i="1"/>
  <c r="DL93" i="1"/>
  <c r="DM93" i="1"/>
  <c r="DF76" i="13"/>
  <c r="DG76" i="13"/>
  <c r="DP92" i="1"/>
  <c r="DY92" i="1" s="1"/>
  <c r="DG19" i="2" l="1"/>
  <c r="DP19" i="2" s="1"/>
  <c r="DQ4" i="1" l="1"/>
  <c r="DQ5" i="1"/>
  <c r="DQ6" i="1"/>
  <c r="DQ7" i="1"/>
  <c r="DQ8" i="1"/>
  <c r="DQ9" i="1"/>
  <c r="DQ10" i="1"/>
  <c r="DQ11" i="1"/>
  <c r="DQ12" i="1"/>
  <c r="DQ13" i="1"/>
  <c r="DQ14" i="1"/>
  <c r="DQ15" i="1"/>
  <c r="DQ16" i="1"/>
  <c r="DQ17" i="1"/>
  <c r="DQ18" i="1"/>
  <c r="DQ19" i="1"/>
  <c r="DQ20" i="1"/>
  <c r="DQ21" i="1"/>
  <c r="DQ22" i="1"/>
  <c r="DQ23" i="1"/>
  <c r="DQ24" i="1"/>
  <c r="DQ25" i="1"/>
  <c r="DQ26" i="1"/>
  <c r="DQ27" i="1"/>
  <c r="DQ28" i="1"/>
  <c r="DQ29" i="1"/>
  <c r="DQ30" i="1"/>
  <c r="DQ31" i="1"/>
  <c r="DQ32" i="1"/>
  <c r="DQ33" i="1"/>
  <c r="DQ34" i="1"/>
  <c r="DQ35" i="1"/>
  <c r="DQ36" i="1"/>
  <c r="DQ37" i="1"/>
  <c r="DQ38" i="1"/>
  <c r="DQ39" i="1"/>
  <c r="DQ40" i="1"/>
  <c r="DQ41" i="1"/>
  <c r="DQ42" i="1"/>
  <c r="DQ43" i="1"/>
  <c r="DQ44" i="1"/>
  <c r="DQ45" i="1"/>
  <c r="DQ46" i="1"/>
  <c r="DQ47" i="1"/>
  <c r="DQ48" i="1"/>
  <c r="DQ49" i="1"/>
  <c r="DQ50" i="1"/>
  <c r="DQ51" i="1"/>
  <c r="DQ52" i="1"/>
  <c r="DQ53" i="1"/>
  <c r="DQ54" i="1"/>
  <c r="DQ55" i="1"/>
  <c r="DQ56" i="1"/>
  <c r="DQ57" i="1"/>
  <c r="DQ58" i="1"/>
  <c r="DQ59" i="1"/>
  <c r="DQ60" i="1"/>
  <c r="DQ61" i="1"/>
  <c r="DQ62" i="1"/>
  <c r="DQ63" i="1"/>
  <c r="DQ64" i="1"/>
  <c r="DQ65" i="1"/>
  <c r="DQ66" i="1"/>
  <c r="DQ67" i="1"/>
  <c r="DQ68" i="1"/>
  <c r="DQ69" i="1"/>
  <c r="DQ70" i="1"/>
  <c r="DQ71" i="1"/>
  <c r="DQ72" i="1"/>
  <c r="DQ73" i="1"/>
  <c r="DQ74" i="1"/>
  <c r="DQ75" i="1"/>
  <c r="DQ76" i="1"/>
  <c r="DQ77" i="1"/>
  <c r="DQ78" i="1"/>
  <c r="DQ79" i="1"/>
  <c r="DQ80" i="1"/>
  <c r="DQ81" i="1"/>
  <c r="DQ82" i="1"/>
  <c r="DQ83" i="1"/>
  <c r="DQ84" i="1"/>
  <c r="DQ85" i="1"/>
  <c r="DQ86" i="1"/>
  <c r="DQ3" i="1"/>
  <c r="DG92" i="2"/>
  <c r="DH4" i="2"/>
  <c r="DH5" i="2"/>
  <c r="DH6" i="2"/>
  <c r="DH7" i="2"/>
  <c r="DH8" i="2"/>
  <c r="DH9" i="2"/>
  <c r="DH10" i="2"/>
  <c r="DH11" i="2"/>
  <c r="DH12" i="2"/>
  <c r="DH13" i="2"/>
  <c r="DH14" i="2"/>
  <c r="DH15" i="2"/>
  <c r="DH16" i="2"/>
  <c r="DH17" i="2"/>
  <c r="DH18" i="2"/>
  <c r="DH19" i="2"/>
  <c r="DH20" i="2"/>
  <c r="DH21" i="2"/>
  <c r="DH22" i="2"/>
  <c r="DH23" i="2"/>
  <c r="DH24" i="2"/>
  <c r="DH25" i="2"/>
  <c r="DH26" i="2"/>
  <c r="DH27" i="2"/>
  <c r="DH28" i="2"/>
  <c r="DH29" i="2"/>
  <c r="DH30" i="2"/>
  <c r="DH31" i="2"/>
  <c r="DH32" i="2"/>
  <c r="DH33" i="2"/>
  <c r="DH34" i="2"/>
  <c r="DH35" i="2"/>
  <c r="DH36" i="2"/>
  <c r="DH37" i="2"/>
  <c r="DH38" i="2"/>
  <c r="DH39" i="2"/>
  <c r="DH40" i="2"/>
  <c r="DH41" i="2"/>
  <c r="DH42" i="2"/>
  <c r="DH43" i="2"/>
  <c r="DH44" i="2"/>
  <c r="DH45" i="2"/>
  <c r="DH46" i="2"/>
  <c r="DH47" i="2"/>
  <c r="DH48" i="2"/>
  <c r="DH49" i="2"/>
  <c r="DH50" i="2"/>
  <c r="DH51" i="2"/>
  <c r="DH52" i="2"/>
  <c r="DH53" i="2"/>
  <c r="DH54" i="2"/>
  <c r="DH55" i="2"/>
  <c r="DH56" i="2"/>
  <c r="DH57" i="2"/>
  <c r="DH58" i="2"/>
  <c r="DH59" i="2"/>
  <c r="DH60" i="2"/>
  <c r="DH61" i="2"/>
  <c r="DH62" i="2"/>
  <c r="DH63" i="2"/>
  <c r="DH64" i="2"/>
  <c r="DH65" i="2"/>
  <c r="DH66" i="2"/>
  <c r="DH67" i="2"/>
  <c r="DH68" i="2"/>
  <c r="DH69" i="2"/>
  <c r="DH70" i="2"/>
  <c r="DH71" i="2"/>
  <c r="DH72" i="2"/>
  <c r="DH73" i="2"/>
  <c r="DH74" i="2"/>
  <c r="DH75" i="2"/>
  <c r="DH76" i="2"/>
  <c r="DH77" i="2"/>
  <c r="DH78" i="2"/>
  <c r="DH79" i="2"/>
  <c r="DH80" i="2"/>
  <c r="DH81" i="2"/>
  <c r="DH82" i="2"/>
  <c r="DH83" i="2"/>
  <c r="DH84" i="2"/>
  <c r="DH85" i="2"/>
  <c r="DH86" i="2"/>
  <c r="DH87" i="2"/>
  <c r="DH88" i="2"/>
  <c r="DH89" i="2"/>
  <c r="DH91" i="2"/>
  <c r="DH3" i="2"/>
  <c r="DJ25" i="13"/>
  <c r="DS25" i="13" s="1"/>
  <c r="DK4" i="13"/>
  <c r="DK5" i="13"/>
  <c r="DK6" i="13"/>
  <c r="DK7" i="13"/>
  <c r="DK8" i="13"/>
  <c r="DK9" i="13"/>
  <c r="DK10" i="13"/>
  <c r="DK11" i="13"/>
  <c r="DK12" i="13"/>
  <c r="DK13" i="13"/>
  <c r="DK14" i="13"/>
  <c r="DK15" i="13"/>
  <c r="DK16" i="13"/>
  <c r="DK17" i="13"/>
  <c r="DK18" i="13"/>
  <c r="DK19" i="13"/>
  <c r="DK20" i="13"/>
  <c r="DK21" i="13"/>
  <c r="DK22" i="13"/>
  <c r="DK23" i="13"/>
  <c r="DK24" i="13"/>
  <c r="DK26" i="13"/>
  <c r="DK27" i="13"/>
  <c r="DK28" i="13"/>
  <c r="DK29" i="13"/>
  <c r="DK30" i="13"/>
  <c r="DK31" i="13"/>
  <c r="DK32" i="13"/>
  <c r="DK33" i="13"/>
  <c r="DK34" i="13"/>
  <c r="DK35" i="13"/>
  <c r="DK36" i="13"/>
  <c r="DK37" i="13"/>
  <c r="DK38" i="13"/>
  <c r="DK39" i="13"/>
  <c r="DK40" i="13"/>
  <c r="DK41" i="13"/>
  <c r="DK42" i="13"/>
  <c r="DK43" i="13"/>
  <c r="DK44" i="13"/>
  <c r="DK45" i="13"/>
  <c r="DK46" i="13"/>
  <c r="DK47" i="13"/>
  <c r="DK48" i="13"/>
  <c r="DK49" i="13"/>
  <c r="DK50" i="13"/>
  <c r="DK51" i="13"/>
  <c r="DK52" i="13"/>
  <c r="DK53" i="13"/>
  <c r="DK54" i="13"/>
  <c r="DK55" i="13"/>
  <c r="DK56" i="13"/>
  <c r="DK57" i="13"/>
  <c r="DK58" i="13"/>
  <c r="DK59" i="13"/>
  <c r="DK60" i="13"/>
  <c r="DK61" i="13"/>
  <c r="DK62" i="13"/>
  <c r="DK63" i="13"/>
  <c r="DK64" i="13"/>
  <c r="DK65" i="13"/>
  <c r="DK66" i="13"/>
  <c r="DK67" i="13"/>
  <c r="DK68" i="13"/>
  <c r="DK69" i="13"/>
  <c r="DK70" i="13"/>
  <c r="DK71" i="13"/>
  <c r="DK72" i="13"/>
  <c r="DK73" i="13"/>
  <c r="DK3" i="13"/>
  <c r="DM91" i="12"/>
  <c r="DN91" i="12"/>
  <c r="DP93" i="1" l="1"/>
  <c r="DJ76" i="13"/>
  <c r="CU91" i="2"/>
  <c r="CV91" i="2"/>
  <c r="CZ4" i="2"/>
  <c r="CZ5" i="2"/>
  <c r="CZ6" i="2"/>
  <c r="CZ7" i="2"/>
  <c r="CZ8" i="2"/>
  <c r="CZ9" i="2"/>
  <c r="CZ10" i="2"/>
  <c r="CZ11" i="2"/>
  <c r="CZ12" i="2"/>
  <c r="CZ13" i="2"/>
  <c r="CZ14" i="2"/>
  <c r="CZ15" i="2"/>
  <c r="CZ16" i="2"/>
  <c r="CZ17" i="2"/>
  <c r="CZ18" i="2"/>
  <c r="CZ19" i="2"/>
  <c r="CZ20" i="2"/>
  <c r="CZ21" i="2"/>
  <c r="CZ22" i="2"/>
  <c r="CZ23" i="2"/>
  <c r="CZ24" i="2"/>
  <c r="CZ25" i="2"/>
  <c r="CZ26" i="2"/>
  <c r="CZ27" i="2"/>
  <c r="CZ28" i="2"/>
  <c r="CZ29" i="2"/>
  <c r="CZ30" i="2"/>
  <c r="CZ31" i="2"/>
  <c r="CZ32" i="2"/>
  <c r="CZ33" i="2"/>
  <c r="CZ34" i="2"/>
  <c r="CZ35" i="2"/>
  <c r="CZ36" i="2"/>
  <c r="CZ37" i="2"/>
  <c r="CZ38" i="2"/>
  <c r="CZ39" i="2"/>
  <c r="CZ40" i="2"/>
  <c r="CZ41" i="2"/>
  <c r="CZ42" i="2"/>
  <c r="CZ43" i="2"/>
  <c r="CZ44" i="2"/>
  <c r="CZ45" i="2"/>
  <c r="CZ46" i="2"/>
  <c r="CZ47" i="2"/>
  <c r="CZ48" i="2"/>
  <c r="CZ49" i="2"/>
  <c r="CZ50" i="2"/>
  <c r="CZ51" i="2"/>
  <c r="CZ52" i="2"/>
  <c r="CZ53" i="2"/>
  <c r="CZ54" i="2"/>
  <c r="CZ55" i="2"/>
  <c r="CZ56" i="2"/>
  <c r="CZ57" i="2"/>
  <c r="CZ58" i="2"/>
  <c r="CZ59" i="2"/>
  <c r="CZ60" i="2"/>
  <c r="CZ61" i="2"/>
  <c r="CZ62" i="2"/>
  <c r="CZ63" i="2"/>
  <c r="CZ64" i="2"/>
  <c r="CZ65" i="2"/>
  <c r="CZ66" i="2"/>
  <c r="CZ67" i="2"/>
  <c r="CZ68" i="2"/>
  <c r="CZ69" i="2"/>
  <c r="CZ70" i="2"/>
  <c r="CZ71" i="2"/>
  <c r="CZ72" i="2"/>
  <c r="CZ73" i="2"/>
  <c r="CZ74" i="2"/>
  <c r="CZ75" i="2"/>
  <c r="CZ76" i="2"/>
  <c r="CZ77" i="2"/>
  <c r="CZ78" i="2"/>
  <c r="CZ79" i="2"/>
  <c r="CZ80" i="2"/>
  <c r="CZ81" i="2"/>
  <c r="CZ82" i="2"/>
  <c r="CZ83" i="2"/>
  <c r="CZ84" i="2"/>
  <c r="CZ85" i="2"/>
  <c r="CZ86" i="2"/>
  <c r="CZ87" i="2"/>
  <c r="CZ88" i="2"/>
  <c r="CZ89" i="2"/>
  <c r="CZ90" i="2"/>
  <c r="CZ3" i="2"/>
  <c r="DI4" i="1"/>
  <c r="DI5" i="1"/>
  <c r="DI6" i="1"/>
  <c r="DI7" i="1"/>
  <c r="DI8" i="1"/>
  <c r="DI9" i="1"/>
  <c r="DI10" i="1"/>
  <c r="DI11" i="1"/>
  <c r="DI12" i="1"/>
  <c r="DI13" i="1"/>
  <c r="DI14" i="1"/>
  <c r="DI15" i="1"/>
  <c r="DI16" i="1"/>
  <c r="DI17" i="1"/>
  <c r="DI18" i="1"/>
  <c r="DI19" i="1"/>
  <c r="DI20" i="1"/>
  <c r="DI21" i="1"/>
  <c r="DI22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3" i="1"/>
  <c r="DD93" i="1"/>
  <c r="DE93" i="1"/>
  <c r="DB25" i="13"/>
  <c r="DC4" i="13"/>
  <c r="DC5" i="13"/>
  <c r="DC6" i="13"/>
  <c r="DC7" i="13"/>
  <c r="DC8" i="13"/>
  <c r="DC9" i="13"/>
  <c r="DC10" i="13"/>
  <c r="DC11" i="13"/>
  <c r="DC12" i="13"/>
  <c r="DC13" i="13"/>
  <c r="DC14" i="13"/>
  <c r="DC15" i="13"/>
  <c r="DC16" i="13"/>
  <c r="DC17" i="13"/>
  <c r="DC18" i="13"/>
  <c r="DC19" i="13"/>
  <c r="DC20" i="13"/>
  <c r="DC21" i="13"/>
  <c r="DC22" i="13"/>
  <c r="DC23" i="13"/>
  <c r="DC24" i="13"/>
  <c r="DC26" i="13"/>
  <c r="DC27" i="13"/>
  <c r="DC28" i="13"/>
  <c r="DC29" i="13"/>
  <c r="DC30" i="13"/>
  <c r="DC31" i="13"/>
  <c r="DC32" i="13"/>
  <c r="DC33" i="13"/>
  <c r="DC34" i="13"/>
  <c r="DC35" i="13"/>
  <c r="DC36" i="13"/>
  <c r="DC37" i="13"/>
  <c r="DC38" i="13"/>
  <c r="DC39" i="13"/>
  <c r="DC40" i="13"/>
  <c r="DC41" i="13"/>
  <c r="DC42" i="13"/>
  <c r="DC43" i="13"/>
  <c r="DC44" i="13"/>
  <c r="DC45" i="13"/>
  <c r="DC46" i="13"/>
  <c r="DC47" i="13"/>
  <c r="DC48" i="13"/>
  <c r="DC49" i="13"/>
  <c r="DC50" i="13"/>
  <c r="DC51" i="13"/>
  <c r="DC52" i="13"/>
  <c r="DC53" i="13"/>
  <c r="DC54" i="13"/>
  <c r="DC55" i="13"/>
  <c r="DC56" i="13"/>
  <c r="DC57" i="13"/>
  <c r="DC58" i="13"/>
  <c r="DC59" i="13"/>
  <c r="DC60" i="13"/>
  <c r="DC61" i="13"/>
  <c r="DC62" i="13"/>
  <c r="DC63" i="13"/>
  <c r="DC64" i="13"/>
  <c r="DC65" i="13"/>
  <c r="DC66" i="13"/>
  <c r="DC67" i="13"/>
  <c r="DC68" i="13"/>
  <c r="DC69" i="13"/>
  <c r="DC70" i="13"/>
  <c r="DC71" i="13"/>
  <c r="DC72" i="13"/>
  <c r="DC73" i="13"/>
  <c r="DC3" i="13"/>
  <c r="CX76" i="13"/>
  <c r="CY76" i="13"/>
  <c r="DK25" i="13" l="1"/>
  <c r="CY91" i="2"/>
  <c r="DH93" i="1"/>
  <c r="DB76" i="13"/>
  <c r="CV93" i="1"/>
  <c r="CW93" i="1"/>
  <c r="DA80" i="1"/>
  <c r="DA81" i="1"/>
  <c r="DA82" i="1"/>
  <c r="DA83" i="1"/>
  <c r="DA84" i="1"/>
  <c r="DA85" i="1"/>
  <c r="DA86" i="1"/>
  <c r="DA87" i="1"/>
  <c r="DA88" i="1"/>
  <c r="DA89" i="1"/>
  <c r="DA90" i="1"/>
  <c r="DA79" i="1"/>
  <c r="DA73" i="1"/>
  <c r="DA74" i="1"/>
  <c r="DA75" i="1"/>
  <c r="DA72" i="1"/>
  <c r="DA4" i="1"/>
  <c r="DA5" i="1"/>
  <c r="DA6" i="1"/>
  <c r="DA7" i="1"/>
  <c r="DA8" i="1"/>
  <c r="DA9" i="1"/>
  <c r="DA10" i="1"/>
  <c r="DA11" i="1"/>
  <c r="DA12" i="1"/>
  <c r="DA13" i="1"/>
  <c r="DA14" i="1"/>
  <c r="DA15" i="1"/>
  <c r="DA16" i="1"/>
  <c r="DA17" i="1"/>
  <c r="DA18" i="1"/>
  <c r="DA19" i="1"/>
  <c r="DA20" i="1"/>
  <c r="DA21" i="1"/>
  <c r="DA22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3" i="1"/>
  <c r="CM91" i="2"/>
  <c r="CN91" i="2"/>
  <c r="CR81" i="2"/>
  <c r="CR82" i="2"/>
  <c r="CR83" i="2"/>
  <c r="CR84" i="2"/>
  <c r="CR85" i="2"/>
  <c r="CR86" i="2"/>
  <c r="CR87" i="2"/>
  <c r="CR88" i="2"/>
  <c r="CR89" i="2"/>
  <c r="CR90" i="2"/>
  <c r="CR80" i="2"/>
  <c r="CR79" i="2"/>
  <c r="CR74" i="2"/>
  <c r="CR75" i="2"/>
  <c r="CR73" i="2"/>
  <c r="CR72" i="2"/>
  <c r="CR4" i="2"/>
  <c r="CR5" i="2"/>
  <c r="CR6" i="2"/>
  <c r="CR7" i="2"/>
  <c r="CR8" i="2"/>
  <c r="CR9" i="2"/>
  <c r="CR10" i="2"/>
  <c r="CR11" i="2"/>
  <c r="CR12" i="2"/>
  <c r="CR13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8" i="2"/>
  <c r="CR39" i="2"/>
  <c r="CR40" i="2"/>
  <c r="CR41" i="2"/>
  <c r="CR42" i="2"/>
  <c r="CR43" i="2"/>
  <c r="CR44" i="2"/>
  <c r="CR45" i="2"/>
  <c r="CR46" i="2"/>
  <c r="CR47" i="2"/>
  <c r="CR48" i="2"/>
  <c r="CR49" i="2"/>
  <c r="CR50" i="2"/>
  <c r="CR51" i="2"/>
  <c r="CR52" i="2"/>
  <c r="CR53" i="2"/>
  <c r="CR54" i="2"/>
  <c r="CR55" i="2"/>
  <c r="CR56" i="2"/>
  <c r="CR57" i="2"/>
  <c r="CR58" i="2"/>
  <c r="CR59" i="2"/>
  <c r="CR60" i="2"/>
  <c r="CR61" i="2"/>
  <c r="CR62" i="2"/>
  <c r="CR63" i="2"/>
  <c r="CR64" i="2"/>
  <c r="CR65" i="2"/>
  <c r="CR66" i="2"/>
  <c r="CR67" i="2"/>
  <c r="CR68" i="2"/>
  <c r="CR69" i="2"/>
  <c r="CR70" i="2"/>
  <c r="CR3" i="2"/>
  <c r="CT25" i="13"/>
  <c r="CP76" i="13"/>
  <c r="CQ76" i="13"/>
  <c r="CU4" i="13"/>
  <c r="CU5" i="13"/>
  <c r="CU6" i="13"/>
  <c r="CU7" i="13"/>
  <c r="CU8" i="13"/>
  <c r="CU9" i="13"/>
  <c r="CU10" i="13"/>
  <c r="CU11" i="13"/>
  <c r="CU12" i="13"/>
  <c r="CU13" i="13"/>
  <c r="CU14" i="13"/>
  <c r="CU15" i="13"/>
  <c r="CU16" i="13"/>
  <c r="CU17" i="13"/>
  <c r="CU18" i="13"/>
  <c r="CU19" i="13"/>
  <c r="CU20" i="13"/>
  <c r="CU21" i="13"/>
  <c r="CU22" i="13"/>
  <c r="CU23" i="13"/>
  <c r="CU24" i="13"/>
  <c r="CU26" i="13"/>
  <c r="CU27" i="13"/>
  <c r="CU28" i="13"/>
  <c r="CU29" i="13"/>
  <c r="CU30" i="13"/>
  <c r="CU31" i="13"/>
  <c r="CU32" i="13"/>
  <c r="CU33" i="13"/>
  <c r="CU34" i="13"/>
  <c r="CU35" i="13"/>
  <c r="CU36" i="13"/>
  <c r="CU37" i="13"/>
  <c r="CU38" i="13"/>
  <c r="CU39" i="13"/>
  <c r="CU40" i="13"/>
  <c r="CU41" i="13"/>
  <c r="CU42" i="13"/>
  <c r="CU43" i="13"/>
  <c r="CU44" i="13"/>
  <c r="CU45" i="13"/>
  <c r="CU46" i="13"/>
  <c r="CU47" i="13"/>
  <c r="CU48" i="13"/>
  <c r="CU49" i="13"/>
  <c r="CU50" i="13"/>
  <c r="CU51" i="13"/>
  <c r="CU52" i="13"/>
  <c r="CU53" i="13"/>
  <c r="CU54" i="13"/>
  <c r="CU55" i="13"/>
  <c r="CU56" i="13"/>
  <c r="CU57" i="13"/>
  <c r="CU58" i="13"/>
  <c r="CU59" i="13"/>
  <c r="CU60" i="13"/>
  <c r="CU61" i="13"/>
  <c r="CU62" i="13"/>
  <c r="CU63" i="13"/>
  <c r="CU64" i="13"/>
  <c r="CU65" i="13"/>
  <c r="CU66" i="13"/>
  <c r="CU67" i="13"/>
  <c r="CU68" i="13"/>
  <c r="CU69" i="13"/>
  <c r="CU70" i="13"/>
  <c r="CU71" i="13"/>
  <c r="CU72" i="13"/>
  <c r="CU73" i="13"/>
  <c r="CU3" i="13"/>
  <c r="CT76" i="13" l="1"/>
  <c r="DC25" i="13"/>
  <c r="CZ93" i="1"/>
  <c r="CQ91" i="2"/>
  <c r="CY87" i="12"/>
  <c r="CZ87" i="12"/>
  <c r="CI37" i="2"/>
  <c r="CR37" i="2" s="1"/>
  <c r="CJ103" i="2"/>
  <c r="CJ102" i="2"/>
  <c r="CJ101" i="2"/>
  <c r="DC87" i="12" l="1"/>
  <c r="CE87" i="2"/>
  <c r="CF87" i="2"/>
  <c r="CJ4" i="2"/>
  <c r="CJ5" i="2"/>
  <c r="CJ6" i="2"/>
  <c r="CJ7" i="2"/>
  <c r="CJ8" i="2"/>
  <c r="CJ9" i="2"/>
  <c r="CJ10" i="2"/>
  <c r="CJ11" i="2"/>
  <c r="CJ12" i="2"/>
  <c r="CJ13" i="2"/>
  <c r="CJ14" i="2"/>
  <c r="CJ15" i="2"/>
  <c r="CJ16" i="2"/>
  <c r="CJ17" i="2"/>
  <c r="CJ18" i="2"/>
  <c r="CJ19" i="2"/>
  <c r="CJ20" i="2"/>
  <c r="CJ21" i="2"/>
  <c r="CJ22" i="2"/>
  <c r="CJ23" i="2"/>
  <c r="CJ24" i="2"/>
  <c r="CJ25" i="2"/>
  <c r="CJ26" i="2"/>
  <c r="CJ27" i="2"/>
  <c r="CJ28" i="2"/>
  <c r="CJ29" i="2"/>
  <c r="CJ30" i="2"/>
  <c r="CJ31" i="2"/>
  <c r="CJ32" i="2"/>
  <c r="CJ33" i="2"/>
  <c r="CJ34" i="2"/>
  <c r="CJ35" i="2"/>
  <c r="CJ36" i="2"/>
  <c r="CJ37" i="2"/>
  <c r="CJ38" i="2"/>
  <c r="CJ39" i="2"/>
  <c r="CJ40" i="2"/>
  <c r="CJ41" i="2"/>
  <c r="CJ42" i="2"/>
  <c r="CJ43" i="2"/>
  <c r="CJ44" i="2"/>
  <c r="CJ45" i="2"/>
  <c r="CJ46" i="2"/>
  <c r="CJ47" i="2"/>
  <c r="CJ48" i="2"/>
  <c r="CJ49" i="2"/>
  <c r="CJ50" i="2"/>
  <c r="CJ51" i="2"/>
  <c r="CJ52" i="2"/>
  <c r="CJ53" i="2"/>
  <c r="CJ54" i="2"/>
  <c r="CJ55" i="2"/>
  <c r="CJ56" i="2"/>
  <c r="CJ57" i="2"/>
  <c r="CJ58" i="2"/>
  <c r="CJ59" i="2"/>
  <c r="CJ60" i="2"/>
  <c r="CJ61" i="2"/>
  <c r="CJ62" i="2"/>
  <c r="CJ63" i="2"/>
  <c r="CJ64" i="2"/>
  <c r="CJ65" i="2"/>
  <c r="CJ66" i="2"/>
  <c r="CJ67" i="2"/>
  <c r="CJ68" i="2"/>
  <c r="CJ69" i="2"/>
  <c r="CJ70" i="2"/>
  <c r="CJ71" i="2"/>
  <c r="CJ72" i="2"/>
  <c r="CJ73" i="2"/>
  <c r="CJ74" i="2"/>
  <c r="CJ75" i="2"/>
  <c r="CJ76" i="2"/>
  <c r="CJ77" i="2"/>
  <c r="CJ78" i="2"/>
  <c r="CJ79" i="2"/>
  <c r="CJ80" i="2"/>
  <c r="CJ81" i="2"/>
  <c r="CJ82" i="2"/>
  <c r="CJ83" i="2"/>
  <c r="CJ84" i="2"/>
  <c r="CJ85" i="2"/>
  <c r="CJ86" i="2"/>
  <c r="CJ3" i="2"/>
  <c r="CS4" i="1"/>
  <c r="CS5" i="1"/>
  <c r="CS6" i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3" i="1"/>
  <c r="CN87" i="1"/>
  <c r="CO87" i="1"/>
  <c r="CR87" i="1" l="1"/>
  <c r="CI87" i="2"/>
  <c r="CM67" i="13"/>
  <c r="CM68" i="13"/>
  <c r="CM69" i="13"/>
  <c r="CM70" i="13"/>
  <c r="CM71" i="13"/>
  <c r="CM72" i="13"/>
  <c r="CM73" i="13"/>
  <c r="CM66" i="13"/>
  <c r="CM4" i="13"/>
  <c r="CM5" i="13"/>
  <c r="CM6" i="13"/>
  <c r="CM7" i="13"/>
  <c r="CM8" i="13"/>
  <c r="CM9" i="13"/>
  <c r="CM10" i="13"/>
  <c r="CM11" i="13"/>
  <c r="CM12" i="13"/>
  <c r="CM13" i="13"/>
  <c r="CM14" i="13"/>
  <c r="CM15" i="13"/>
  <c r="CM16" i="13"/>
  <c r="CM17" i="13"/>
  <c r="CM18" i="13"/>
  <c r="CM19" i="13"/>
  <c r="CM20" i="13"/>
  <c r="CM21" i="13"/>
  <c r="CM22" i="13"/>
  <c r="CM23" i="13"/>
  <c r="CM24" i="13"/>
  <c r="CM26" i="13"/>
  <c r="CM27" i="13"/>
  <c r="CM28" i="13"/>
  <c r="CM29" i="13"/>
  <c r="CM30" i="13"/>
  <c r="CM31" i="13"/>
  <c r="CM32" i="13"/>
  <c r="CM33" i="13"/>
  <c r="CM34" i="13"/>
  <c r="CM35" i="13"/>
  <c r="CM36" i="13"/>
  <c r="CM37" i="13"/>
  <c r="CM38" i="13"/>
  <c r="CM39" i="13"/>
  <c r="CM40" i="13"/>
  <c r="CM41" i="13"/>
  <c r="CM42" i="13"/>
  <c r="CM43" i="13"/>
  <c r="CM44" i="13"/>
  <c r="CM45" i="13"/>
  <c r="CM46" i="13"/>
  <c r="CM47" i="13"/>
  <c r="CM48" i="13"/>
  <c r="CM49" i="13"/>
  <c r="CM50" i="13"/>
  <c r="CM51" i="13"/>
  <c r="CM52" i="13"/>
  <c r="CM53" i="13"/>
  <c r="CM54" i="13"/>
  <c r="CM55" i="13"/>
  <c r="CM56" i="13"/>
  <c r="CM57" i="13"/>
  <c r="CM58" i="13"/>
  <c r="CM59" i="13"/>
  <c r="CM60" i="13"/>
  <c r="CM61" i="13"/>
  <c r="CM62" i="13"/>
  <c r="CM63" i="13"/>
  <c r="CM64" i="13"/>
  <c r="CM3" i="13"/>
  <c r="CL25" i="13"/>
  <c r="CU25" i="13" s="1"/>
  <c r="CH76" i="13"/>
  <c r="CI76" i="13"/>
  <c r="CL76" i="13" l="1"/>
  <c r="BW87" i="2"/>
  <c r="BX87" i="2"/>
  <c r="CB74" i="2"/>
  <c r="CB75" i="2"/>
  <c r="CB76" i="2"/>
  <c r="CB77" i="2"/>
  <c r="CB78" i="2"/>
  <c r="CB79" i="2"/>
  <c r="CB80" i="2"/>
  <c r="CB81" i="2"/>
  <c r="CB82" i="2"/>
  <c r="CB83" i="2"/>
  <c r="CB84" i="2"/>
  <c r="CB85" i="2"/>
  <c r="CB86" i="2"/>
  <c r="CB73" i="2"/>
  <c r="CB4" i="2"/>
  <c r="CB5" i="2"/>
  <c r="CB6" i="2"/>
  <c r="CB7" i="2"/>
  <c r="CB8" i="2"/>
  <c r="CB9" i="2"/>
  <c r="CB10" i="2"/>
  <c r="CB12" i="2"/>
  <c r="CB13" i="2"/>
  <c r="CB14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56" i="2"/>
  <c r="CB57" i="2"/>
  <c r="CB58" i="2"/>
  <c r="CB59" i="2"/>
  <c r="CB60" i="2"/>
  <c r="CB61" i="2"/>
  <c r="CB62" i="2"/>
  <c r="CB63" i="2"/>
  <c r="CB64" i="2"/>
  <c r="CB65" i="2"/>
  <c r="CB66" i="2"/>
  <c r="CB67" i="2"/>
  <c r="CB68" i="2"/>
  <c r="CB69" i="2"/>
  <c r="CB70" i="2"/>
  <c r="CB71" i="2"/>
  <c r="CB3" i="2"/>
  <c r="BZ76" i="13"/>
  <c r="CA76" i="13"/>
  <c r="CD76" i="13" l="1"/>
  <c r="CA87" i="2"/>
  <c r="CV84" i="12"/>
  <c r="CV77" i="12"/>
  <c r="CV103" i="12"/>
  <c r="CV102" i="12"/>
  <c r="CV101" i="12"/>
  <c r="CE72" i="13"/>
  <c r="CE70" i="13"/>
  <c r="CE69" i="13"/>
  <c r="CE68" i="13"/>
  <c r="CE67" i="13"/>
  <c r="CE66" i="13"/>
  <c r="CD25" i="13"/>
  <c r="CM25" i="13" s="1"/>
  <c r="CQ87" i="12"/>
  <c r="CR87" i="12"/>
  <c r="CV4" i="12"/>
  <c r="CV5" i="12"/>
  <c r="CV6" i="12"/>
  <c r="CV7" i="12"/>
  <c r="CV8" i="12"/>
  <c r="CV9" i="12"/>
  <c r="CV10" i="12"/>
  <c r="CV11" i="12"/>
  <c r="CV12" i="12"/>
  <c r="CV13" i="12"/>
  <c r="CV14" i="12"/>
  <c r="CV15" i="12"/>
  <c r="CV16" i="12"/>
  <c r="CV17" i="12"/>
  <c r="CV18" i="12"/>
  <c r="CV19" i="12"/>
  <c r="CV20" i="12"/>
  <c r="CV21" i="12"/>
  <c r="CV22" i="12"/>
  <c r="CV23" i="12"/>
  <c r="CV24" i="12"/>
  <c r="CV25" i="12"/>
  <c r="CV26" i="12"/>
  <c r="CV27" i="12"/>
  <c r="CV28" i="12"/>
  <c r="CV29" i="12"/>
  <c r="CV30" i="12"/>
  <c r="CV31" i="12"/>
  <c r="CV32" i="12"/>
  <c r="CV33" i="12"/>
  <c r="CV34" i="12"/>
  <c r="CV35" i="12"/>
  <c r="CV36" i="12"/>
  <c r="CV37" i="12"/>
  <c r="CV38" i="12"/>
  <c r="CV39" i="12"/>
  <c r="CV40" i="12"/>
  <c r="CV41" i="12"/>
  <c r="CV42" i="12"/>
  <c r="CV43" i="12"/>
  <c r="CV44" i="12"/>
  <c r="CV45" i="12"/>
  <c r="CV46" i="12"/>
  <c r="CV47" i="12"/>
  <c r="CV48" i="12"/>
  <c r="CV49" i="12"/>
  <c r="CV50" i="12"/>
  <c r="CV51" i="12"/>
  <c r="CV52" i="12"/>
  <c r="CV53" i="12"/>
  <c r="CV54" i="12"/>
  <c r="CV55" i="12"/>
  <c r="CV56" i="12"/>
  <c r="CV57" i="12"/>
  <c r="CV58" i="12"/>
  <c r="CV59" i="12"/>
  <c r="CV60" i="12"/>
  <c r="CV61" i="12"/>
  <c r="CV62" i="12"/>
  <c r="CV63" i="12"/>
  <c r="CV64" i="12"/>
  <c r="CV65" i="12"/>
  <c r="CV66" i="12"/>
  <c r="CV67" i="12"/>
  <c r="CV68" i="12"/>
  <c r="CV69" i="12"/>
  <c r="CV70" i="12"/>
  <c r="CV71" i="12"/>
  <c r="CV72" i="12"/>
  <c r="CV73" i="12"/>
  <c r="CV74" i="12"/>
  <c r="CV75" i="12"/>
  <c r="CV76" i="12"/>
  <c r="CV78" i="12"/>
  <c r="CV79" i="12"/>
  <c r="CV80" i="12"/>
  <c r="CV81" i="12"/>
  <c r="CV82" i="12"/>
  <c r="CV83" i="12"/>
  <c r="CV85" i="12"/>
  <c r="CV3" i="12"/>
  <c r="CI86" i="12"/>
  <c r="CJ86" i="12"/>
  <c r="CE4" i="13"/>
  <c r="CE5" i="13"/>
  <c r="CE6" i="13"/>
  <c r="CE7" i="13"/>
  <c r="CE8" i="13"/>
  <c r="CE9" i="13"/>
  <c r="CE10" i="13"/>
  <c r="CE11" i="13"/>
  <c r="CE12" i="13"/>
  <c r="CE13" i="13"/>
  <c r="CE14" i="13"/>
  <c r="CE15" i="13"/>
  <c r="CE16" i="13"/>
  <c r="CE17" i="13"/>
  <c r="CE18" i="13"/>
  <c r="CE19" i="13"/>
  <c r="CE20" i="13"/>
  <c r="CE21" i="13"/>
  <c r="CE22" i="13"/>
  <c r="CE23" i="13"/>
  <c r="CE24" i="13"/>
  <c r="CE26" i="13"/>
  <c r="CE27" i="13"/>
  <c r="CE28" i="13"/>
  <c r="CE29" i="13"/>
  <c r="CE30" i="13"/>
  <c r="CE31" i="13"/>
  <c r="CE32" i="13"/>
  <c r="CE33" i="13"/>
  <c r="CE34" i="13"/>
  <c r="CE35" i="13"/>
  <c r="CE36" i="13"/>
  <c r="CE37" i="13"/>
  <c r="CE38" i="13"/>
  <c r="CE39" i="13"/>
  <c r="CE40" i="13"/>
  <c r="CE41" i="13"/>
  <c r="CE42" i="13"/>
  <c r="CE43" i="13"/>
  <c r="CE44" i="13"/>
  <c r="CE45" i="13"/>
  <c r="CE46" i="13"/>
  <c r="CE47" i="13"/>
  <c r="CE48" i="13"/>
  <c r="CE49" i="13"/>
  <c r="CE50" i="13"/>
  <c r="CE51" i="13"/>
  <c r="CE52" i="13"/>
  <c r="CE53" i="13"/>
  <c r="CE54" i="13"/>
  <c r="CE55" i="13"/>
  <c r="CE56" i="13"/>
  <c r="CE57" i="13"/>
  <c r="CE58" i="13"/>
  <c r="CE59" i="13"/>
  <c r="CE60" i="13"/>
  <c r="CE61" i="13"/>
  <c r="CE62" i="13"/>
  <c r="CE63" i="13"/>
  <c r="CE64" i="13"/>
  <c r="CE3" i="13"/>
  <c r="CF87" i="1"/>
  <c r="CG87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3" i="1"/>
  <c r="CJ87" i="1" l="1"/>
  <c r="CU87" i="12"/>
  <c r="CN104" i="12"/>
  <c r="CM86" i="12"/>
  <c r="CN103" i="12"/>
  <c r="CN102" i="12"/>
  <c r="CN101" i="12"/>
  <c r="CN4" i="12"/>
  <c r="CN5" i="12"/>
  <c r="CN6" i="12"/>
  <c r="CN7" i="12"/>
  <c r="CN8" i="12"/>
  <c r="CN9" i="12"/>
  <c r="CN10" i="12"/>
  <c r="CN11" i="12"/>
  <c r="CN12" i="12"/>
  <c r="CN13" i="12"/>
  <c r="CN85" i="12"/>
  <c r="CN14" i="12"/>
  <c r="CN15" i="12"/>
  <c r="CN16" i="12"/>
  <c r="CN17" i="12"/>
  <c r="CN18" i="12"/>
  <c r="CN19" i="12"/>
  <c r="CN20" i="12"/>
  <c r="CN21" i="12"/>
  <c r="CN22" i="12"/>
  <c r="CN23" i="12"/>
  <c r="CN24" i="12"/>
  <c r="CN25" i="12"/>
  <c r="CN26" i="12"/>
  <c r="CN27" i="12"/>
  <c r="CN28" i="12"/>
  <c r="CN29" i="12"/>
  <c r="CN30" i="12"/>
  <c r="CN31" i="12"/>
  <c r="CN32" i="12"/>
  <c r="CN33" i="12"/>
  <c r="CN34" i="12"/>
  <c r="CN35" i="12"/>
  <c r="CN36" i="12"/>
  <c r="CN37" i="12"/>
  <c r="CN38" i="12"/>
  <c r="CN39" i="12"/>
  <c r="CN40" i="12"/>
  <c r="CN41" i="12"/>
  <c r="CN42" i="12"/>
  <c r="CN43" i="12"/>
  <c r="CN44" i="12"/>
  <c r="CN45" i="12"/>
  <c r="CN46" i="12"/>
  <c r="CN47" i="12"/>
  <c r="CN48" i="12"/>
  <c r="CN49" i="12"/>
  <c r="CN50" i="12"/>
  <c r="CN51" i="12"/>
  <c r="CN52" i="12"/>
  <c r="CN53" i="12"/>
  <c r="CN54" i="12"/>
  <c r="CN55" i="12"/>
  <c r="CN56" i="12"/>
  <c r="CN57" i="12"/>
  <c r="CN58" i="12"/>
  <c r="CN59" i="12"/>
  <c r="CN60" i="12"/>
  <c r="CN61" i="12"/>
  <c r="CN62" i="12"/>
  <c r="CN63" i="12"/>
  <c r="CN64" i="12"/>
  <c r="CN65" i="12"/>
  <c r="CN66" i="12"/>
  <c r="CN67" i="12"/>
  <c r="CN68" i="12"/>
  <c r="CN69" i="12"/>
  <c r="CN70" i="12"/>
  <c r="CN71" i="12"/>
  <c r="CN72" i="12"/>
  <c r="CN73" i="12"/>
  <c r="CN74" i="12"/>
  <c r="CN75" i="12"/>
  <c r="CN76" i="12"/>
  <c r="CN77" i="12"/>
  <c r="CN78" i="12"/>
  <c r="CN79" i="12"/>
  <c r="CN80" i="12"/>
  <c r="CN81" i="12"/>
  <c r="CN82" i="12"/>
  <c r="CN84" i="12"/>
  <c r="CN3" i="12"/>
  <c r="BT103" i="2" l="1"/>
  <c r="BS11" i="2"/>
  <c r="CB11" i="2" s="1"/>
  <c r="BT102" i="2"/>
  <c r="BT101" i="2"/>
  <c r="BX86" i="1" l="1"/>
  <c r="BY86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3" i="1"/>
  <c r="BR71" i="13"/>
  <c r="BS71" i="13"/>
  <c r="BV25" i="13"/>
  <c r="CE25" i="13" s="1"/>
  <c r="BW4" i="13"/>
  <c r="BW5" i="13"/>
  <c r="BW6" i="13"/>
  <c r="BW7" i="13"/>
  <c r="BW8" i="13"/>
  <c r="BW9" i="13"/>
  <c r="BW10" i="13"/>
  <c r="BW11" i="13"/>
  <c r="BW12" i="13"/>
  <c r="BW13" i="13"/>
  <c r="BW14" i="13"/>
  <c r="BW15" i="13"/>
  <c r="BW16" i="13"/>
  <c r="BW17" i="13"/>
  <c r="BW18" i="13"/>
  <c r="BW19" i="13"/>
  <c r="BW20" i="13"/>
  <c r="BW21" i="13"/>
  <c r="BW22" i="13"/>
  <c r="BW23" i="13"/>
  <c r="BW24" i="13"/>
  <c r="BW26" i="13"/>
  <c r="BW27" i="13"/>
  <c r="BW28" i="13"/>
  <c r="BW29" i="13"/>
  <c r="BW30" i="13"/>
  <c r="BW31" i="13"/>
  <c r="BW32" i="13"/>
  <c r="BW33" i="13"/>
  <c r="BW34" i="13"/>
  <c r="BW35" i="13"/>
  <c r="BW36" i="13"/>
  <c r="BW37" i="13"/>
  <c r="BW38" i="13"/>
  <c r="BW39" i="13"/>
  <c r="BW40" i="13"/>
  <c r="BW41" i="13"/>
  <c r="BW42" i="13"/>
  <c r="BW43" i="13"/>
  <c r="BW44" i="13"/>
  <c r="BW45" i="13"/>
  <c r="BW46" i="13"/>
  <c r="BW47" i="13"/>
  <c r="BW48" i="13"/>
  <c r="BW49" i="13"/>
  <c r="BW50" i="13"/>
  <c r="BW51" i="13"/>
  <c r="BW52" i="13"/>
  <c r="BW53" i="13"/>
  <c r="BW54" i="13"/>
  <c r="BW55" i="13"/>
  <c r="BW56" i="13"/>
  <c r="BW57" i="13"/>
  <c r="BW58" i="13"/>
  <c r="BW59" i="13"/>
  <c r="BW60" i="13"/>
  <c r="BW61" i="13"/>
  <c r="BW62" i="13"/>
  <c r="BW63" i="13"/>
  <c r="BW64" i="13"/>
  <c r="BW65" i="13"/>
  <c r="BW66" i="13"/>
  <c r="BW67" i="13"/>
  <c r="BW68" i="13"/>
  <c r="BW69" i="13"/>
  <c r="BW3" i="13"/>
  <c r="BO86" i="2"/>
  <c r="BP86" i="2"/>
  <c r="BT85" i="2"/>
  <c r="BT4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3" i="2"/>
  <c r="BV71" i="13" l="1"/>
  <c r="CB86" i="1"/>
  <c r="BS86" i="2"/>
  <c r="CF4" i="12" l="1"/>
  <c r="CF5" i="12"/>
  <c r="CF6" i="12"/>
  <c r="CF7" i="12"/>
  <c r="CF8" i="12"/>
  <c r="CF9" i="12"/>
  <c r="CF10" i="12"/>
  <c r="CF11" i="12"/>
  <c r="CF12" i="12"/>
  <c r="CF13" i="12"/>
  <c r="CF14" i="12"/>
  <c r="CF15" i="12"/>
  <c r="CF16" i="12"/>
  <c r="CF17" i="12"/>
  <c r="CF18" i="12"/>
  <c r="CF19" i="12"/>
  <c r="CF20" i="12"/>
  <c r="CF21" i="12"/>
  <c r="CF22" i="12"/>
  <c r="CF23" i="12"/>
  <c r="CF24" i="12"/>
  <c r="CF25" i="12"/>
  <c r="CF26" i="12"/>
  <c r="CF27" i="12"/>
  <c r="CF28" i="12"/>
  <c r="CF29" i="12"/>
  <c r="CF30" i="12"/>
  <c r="CF31" i="12"/>
  <c r="CF32" i="12"/>
  <c r="CF33" i="12"/>
  <c r="CF34" i="12"/>
  <c r="CF35" i="12"/>
  <c r="CF36" i="12"/>
  <c r="CF37" i="12"/>
  <c r="CF38" i="12"/>
  <c r="CF39" i="12"/>
  <c r="CF40" i="12"/>
  <c r="CF41" i="12"/>
  <c r="CF42" i="12"/>
  <c r="CF43" i="12"/>
  <c r="CF44" i="12"/>
  <c r="CF45" i="12"/>
  <c r="CF46" i="12"/>
  <c r="CF47" i="12"/>
  <c r="CF48" i="12"/>
  <c r="CF49" i="12"/>
  <c r="CF50" i="12"/>
  <c r="CF51" i="12"/>
  <c r="CF52" i="12"/>
  <c r="CF53" i="12"/>
  <c r="CF54" i="12"/>
  <c r="CF55" i="12"/>
  <c r="CF56" i="12"/>
  <c r="CF57" i="12"/>
  <c r="CF58" i="12"/>
  <c r="CF59" i="12"/>
  <c r="CF60" i="12"/>
  <c r="CF61" i="12"/>
  <c r="CF62" i="12"/>
  <c r="CF63" i="12"/>
  <c r="CF64" i="12"/>
  <c r="CF65" i="12"/>
  <c r="CF66" i="12"/>
  <c r="CF67" i="12"/>
  <c r="CF68" i="12"/>
  <c r="CF69" i="12"/>
  <c r="CF70" i="12"/>
  <c r="CF71" i="12"/>
  <c r="CF72" i="12"/>
  <c r="CF73" i="12"/>
  <c r="CF74" i="12"/>
  <c r="CF75" i="12"/>
  <c r="CF76" i="12"/>
  <c r="CF77" i="12"/>
  <c r="CF78" i="12"/>
  <c r="CF79" i="12"/>
  <c r="CF80" i="12"/>
  <c r="CF81" i="12"/>
  <c r="CF82" i="12"/>
  <c r="CF83" i="12"/>
  <c r="CF84" i="12"/>
  <c r="CF3" i="12"/>
  <c r="CA85" i="12"/>
  <c r="CB85" i="12"/>
  <c r="BG84" i="2"/>
  <c r="BH84" i="2"/>
  <c r="BL4" i="2"/>
  <c r="BL5" i="2"/>
  <c r="BL6" i="2"/>
  <c r="BL7" i="2"/>
  <c r="BL8" i="2"/>
  <c r="BL9" i="2"/>
  <c r="BL10" i="2"/>
  <c r="BL11" i="2"/>
  <c r="BL12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L76" i="2"/>
  <c r="BL77" i="2"/>
  <c r="BL78" i="2"/>
  <c r="BL79" i="2"/>
  <c r="BL80" i="2"/>
  <c r="BL81" i="2"/>
  <c r="BL82" i="2"/>
  <c r="BL83" i="2"/>
  <c r="BL3" i="2"/>
  <c r="BP84" i="1"/>
  <c r="BQ84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3" i="1"/>
  <c r="BN25" i="13"/>
  <c r="BW25" i="13" s="1"/>
  <c r="BO4" i="13"/>
  <c r="BO5" i="13"/>
  <c r="BO6" i="13"/>
  <c r="BO7" i="13"/>
  <c r="BO8" i="13"/>
  <c r="BO9" i="13"/>
  <c r="BO10" i="13"/>
  <c r="BO11" i="13"/>
  <c r="BO12" i="13"/>
  <c r="BO13" i="13"/>
  <c r="BO14" i="13"/>
  <c r="BO15" i="13"/>
  <c r="BO16" i="13"/>
  <c r="BO17" i="13"/>
  <c r="BO18" i="13"/>
  <c r="BO19" i="13"/>
  <c r="BO20" i="13"/>
  <c r="BO21" i="13"/>
  <c r="BO22" i="13"/>
  <c r="BO23" i="13"/>
  <c r="BO24" i="13"/>
  <c r="BO26" i="13"/>
  <c r="BO27" i="13"/>
  <c r="BO28" i="13"/>
  <c r="BO29" i="13"/>
  <c r="BO30" i="13"/>
  <c r="BO31" i="13"/>
  <c r="BO32" i="13"/>
  <c r="BO33" i="13"/>
  <c r="BO34" i="13"/>
  <c r="BO35" i="13"/>
  <c r="BO36" i="13"/>
  <c r="BO37" i="13"/>
  <c r="BO38" i="13"/>
  <c r="BO39" i="13"/>
  <c r="BO40" i="13"/>
  <c r="BO41" i="13"/>
  <c r="BO42" i="13"/>
  <c r="BO43" i="13"/>
  <c r="BO44" i="13"/>
  <c r="BO45" i="13"/>
  <c r="BO46" i="13"/>
  <c r="BO47" i="13"/>
  <c r="BO48" i="13"/>
  <c r="BO49" i="13"/>
  <c r="BO50" i="13"/>
  <c r="BO51" i="13"/>
  <c r="BO52" i="13"/>
  <c r="BO53" i="13"/>
  <c r="BO54" i="13"/>
  <c r="BO55" i="13"/>
  <c r="BO56" i="13"/>
  <c r="BO57" i="13"/>
  <c r="BO58" i="13"/>
  <c r="BO59" i="13"/>
  <c r="BO60" i="13"/>
  <c r="BO61" i="13"/>
  <c r="BO62" i="13"/>
  <c r="BO63" i="13"/>
  <c r="BO64" i="13"/>
  <c r="BO65" i="13"/>
  <c r="BO66" i="13"/>
  <c r="BO67" i="13"/>
  <c r="BO68" i="13"/>
  <c r="BO69" i="13"/>
  <c r="BO3" i="13"/>
  <c r="BJ70" i="13"/>
  <c r="BK70" i="13"/>
  <c r="BN70" i="13" l="1"/>
  <c r="BT84" i="1"/>
  <c r="BK84" i="2"/>
  <c r="CE85" i="12"/>
  <c r="CN83" i="12" s="1"/>
  <c r="BS85" i="12"/>
  <c r="BT85" i="12"/>
  <c r="BX4" i="12"/>
  <c r="BX5" i="12"/>
  <c r="BX6" i="12"/>
  <c r="BX7" i="12"/>
  <c r="BX8" i="12"/>
  <c r="BX9" i="12"/>
  <c r="BX10" i="12"/>
  <c r="BX11" i="12"/>
  <c r="BX12" i="12"/>
  <c r="BX13" i="12"/>
  <c r="BX14" i="12"/>
  <c r="BX15" i="12"/>
  <c r="BX16" i="12"/>
  <c r="BX17" i="12"/>
  <c r="BX18" i="12"/>
  <c r="BX19" i="12"/>
  <c r="BX20" i="12"/>
  <c r="BX21" i="12"/>
  <c r="BX22" i="12"/>
  <c r="BX23" i="12"/>
  <c r="BX24" i="12"/>
  <c r="BX25" i="12"/>
  <c r="BX26" i="12"/>
  <c r="BX27" i="12"/>
  <c r="BX28" i="12"/>
  <c r="BX29" i="12"/>
  <c r="BX30" i="12"/>
  <c r="BX31" i="12"/>
  <c r="BX32" i="12"/>
  <c r="BX33" i="12"/>
  <c r="BX34" i="12"/>
  <c r="BX35" i="12"/>
  <c r="BX36" i="12"/>
  <c r="BX37" i="12"/>
  <c r="BX38" i="12"/>
  <c r="BX39" i="12"/>
  <c r="BX40" i="12"/>
  <c r="BX41" i="12"/>
  <c r="BX42" i="12"/>
  <c r="BX43" i="12"/>
  <c r="BX44" i="12"/>
  <c r="BX45" i="12"/>
  <c r="BX46" i="12"/>
  <c r="BX47" i="12"/>
  <c r="BX48" i="12"/>
  <c r="BX49" i="12"/>
  <c r="BX50" i="12"/>
  <c r="BX51" i="12"/>
  <c r="BX52" i="12"/>
  <c r="BX53" i="12"/>
  <c r="BX54" i="12"/>
  <c r="BX55" i="12"/>
  <c r="BX56" i="12"/>
  <c r="BX57" i="12"/>
  <c r="BX58" i="12"/>
  <c r="BX59" i="12"/>
  <c r="BX60" i="12"/>
  <c r="BX61" i="12"/>
  <c r="BX62" i="12"/>
  <c r="BX63" i="12"/>
  <c r="BX64" i="12"/>
  <c r="BX65" i="12"/>
  <c r="BX66" i="12"/>
  <c r="BX67" i="12"/>
  <c r="BX68" i="12"/>
  <c r="BX69" i="12"/>
  <c r="BX70" i="12"/>
  <c r="BX71" i="12"/>
  <c r="BX72" i="12"/>
  <c r="BX73" i="12"/>
  <c r="BX74" i="12"/>
  <c r="BX75" i="12"/>
  <c r="BX76" i="12"/>
  <c r="BX77" i="12"/>
  <c r="BX78" i="12"/>
  <c r="BX79" i="12"/>
  <c r="BX80" i="12"/>
  <c r="BX81" i="12"/>
  <c r="BX82" i="12"/>
  <c r="BX83" i="12"/>
  <c r="BX84" i="12"/>
  <c r="BX3" i="12"/>
  <c r="BW85" i="12" l="1"/>
  <c r="BH84" i="1" l="1"/>
  <c r="BI84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3" i="1"/>
  <c r="BK85" i="12"/>
  <c r="BL85" i="12"/>
  <c r="BP4" i="12"/>
  <c r="BP5" i="12"/>
  <c r="BP6" i="12"/>
  <c r="BP7" i="12"/>
  <c r="BP8" i="12"/>
  <c r="BP9" i="12"/>
  <c r="BP10" i="12"/>
  <c r="BP11" i="12"/>
  <c r="BP12" i="12"/>
  <c r="BP13" i="12"/>
  <c r="BP14" i="12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47" i="12"/>
  <c r="BP48" i="12"/>
  <c r="BP49" i="12"/>
  <c r="BP50" i="12"/>
  <c r="BP51" i="12"/>
  <c r="BP52" i="12"/>
  <c r="BP53" i="12"/>
  <c r="BP54" i="12"/>
  <c r="BP55" i="12"/>
  <c r="BP56" i="12"/>
  <c r="BP57" i="12"/>
  <c r="BP58" i="12"/>
  <c r="BP59" i="12"/>
  <c r="BP60" i="12"/>
  <c r="BP61" i="12"/>
  <c r="BP62" i="12"/>
  <c r="BP63" i="12"/>
  <c r="BP64" i="12"/>
  <c r="BP65" i="12"/>
  <c r="BP66" i="12"/>
  <c r="BP67" i="12"/>
  <c r="BP69" i="12"/>
  <c r="BP70" i="12"/>
  <c r="BP71" i="12"/>
  <c r="BP72" i="12"/>
  <c r="BP73" i="12"/>
  <c r="BP74" i="12"/>
  <c r="BP75" i="12"/>
  <c r="BP76" i="12"/>
  <c r="BP77" i="12"/>
  <c r="BP78" i="12"/>
  <c r="BP79" i="12"/>
  <c r="BP80" i="12"/>
  <c r="BP81" i="12"/>
  <c r="BP82" i="12"/>
  <c r="BP83" i="12"/>
  <c r="BP84" i="12"/>
  <c r="BP3" i="12"/>
  <c r="AY84" i="2"/>
  <c r="AZ84" i="2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3" i="2"/>
  <c r="BF25" i="13"/>
  <c r="BO25" i="13" s="1"/>
  <c r="BB70" i="13"/>
  <c r="BC70" i="13"/>
  <c r="BG4" i="13"/>
  <c r="BG5" i="13"/>
  <c r="BG6" i="13"/>
  <c r="BG7" i="13"/>
  <c r="BG8" i="13"/>
  <c r="BG9" i="13"/>
  <c r="BG10" i="13"/>
  <c r="BG11" i="13"/>
  <c r="BG12" i="13"/>
  <c r="BG13" i="13"/>
  <c r="BG14" i="13"/>
  <c r="BG15" i="13"/>
  <c r="BG16" i="13"/>
  <c r="BG17" i="13"/>
  <c r="BG18" i="13"/>
  <c r="BG19" i="13"/>
  <c r="BG20" i="13"/>
  <c r="BG21" i="13"/>
  <c r="BG22" i="13"/>
  <c r="BG23" i="13"/>
  <c r="BG24" i="13"/>
  <c r="BG26" i="13"/>
  <c r="BG27" i="13"/>
  <c r="BG28" i="13"/>
  <c r="BG29" i="13"/>
  <c r="BG30" i="13"/>
  <c r="BG31" i="13"/>
  <c r="BG32" i="13"/>
  <c r="BG33" i="13"/>
  <c r="BG34" i="13"/>
  <c r="BG35" i="13"/>
  <c r="BG36" i="13"/>
  <c r="BG37" i="13"/>
  <c r="BG38" i="13"/>
  <c r="BG39" i="13"/>
  <c r="BG40" i="13"/>
  <c r="BG41" i="13"/>
  <c r="BG42" i="13"/>
  <c r="BG43" i="13"/>
  <c r="BG44" i="13"/>
  <c r="BG45" i="13"/>
  <c r="BG46" i="13"/>
  <c r="BG47" i="13"/>
  <c r="BG48" i="13"/>
  <c r="BG49" i="13"/>
  <c r="BG50" i="13"/>
  <c r="BG51" i="13"/>
  <c r="BG52" i="13"/>
  <c r="BG53" i="13"/>
  <c r="BG54" i="13"/>
  <c r="BG55" i="13"/>
  <c r="BG56" i="13"/>
  <c r="BG57" i="13"/>
  <c r="BG58" i="13"/>
  <c r="BG59" i="13"/>
  <c r="BG60" i="13"/>
  <c r="BG61" i="13"/>
  <c r="BG62" i="13"/>
  <c r="BG63" i="13"/>
  <c r="BG64" i="13"/>
  <c r="BG65" i="13"/>
  <c r="BG66" i="13"/>
  <c r="BG67" i="13"/>
  <c r="BG68" i="13"/>
  <c r="BG69" i="13"/>
  <c r="BG3" i="13"/>
  <c r="BL84" i="1" l="1"/>
  <c r="BF70" i="13"/>
  <c r="BO85" i="12"/>
  <c r="BC84" i="2"/>
  <c r="BP68" i="12"/>
  <c r="BD66" i="1" l="1"/>
  <c r="BM66" i="1" s="1"/>
  <c r="AQ84" i="2"/>
  <c r="AR84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3" i="2"/>
  <c r="AU84" i="2" l="1"/>
  <c r="BE4" i="12"/>
  <c r="BE5" i="12"/>
  <c r="BE6" i="12"/>
  <c r="BE7" i="12"/>
  <c r="BE8" i="12"/>
  <c r="BE9" i="12"/>
  <c r="BE10" i="12"/>
  <c r="BE11" i="12"/>
  <c r="BE12" i="12"/>
  <c r="BE13" i="12"/>
  <c r="BE14" i="12"/>
  <c r="BE15" i="12"/>
  <c r="BE16" i="12"/>
  <c r="BE17" i="12"/>
  <c r="BE18" i="12"/>
  <c r="BE19" i="12"/>
  <c r="BE20" i="12"/>
  <c r="BE21" i="12"/>
  <c r="BE22" i="12"/>
  <c r="BE23" i="12"/>
  <c r="BE24" i="12"/>
  <c r="BE25" i="12"/>
  <c r="BE26" i="12"/>
  <c r="BE27" i="12"/>
  <c r="BE28" i="12"/>
  <c r="BE29" i="12"/>
  <c r="BE30" i="12"/>
  <c r="BE31" i="12"/>
  <c r="BE32" i="12"/>
  <c r="BE33" i="12"/>
  <c r="BE34" i="12"/>
  <c r="BE35" i="12"/>
  <c r="BE36" i="12"/>
  <c r="BE37" i="12"/>
  <c r="BE38" i="12"/>
  <c r="BE39" i="12"/>
  <c r="BE40" i="12"/>
  <c r="BE41" i="12"/>
  <c r="BE42" i="12"/>
  <c r="BE43" i="12"/>
  <c r="BE44" i="12"/>
  <c r="BE45" i="12"/>
  <c r="BE46" i="12"/>
  <c r="BE47" i="12"/>
  <c r="BE48" i="12"/>
  <c r="BE49" i="12"/>
  <c r="BE50" i="12"/>
  <c r="BE51" i="12"/>
  <c r="BE52" i="12"/>
  <c r="BE53" i="12"/>
  <c r="BE54" i="12"/>
  <c r="BE55" i="12"/>
  <c r="BE56" i="12"/>
  <c r="BE57" i="12"/>
  <c r="BE58" i="12"/>
  <c r="BE59" i="12"/>
  <c r="BE60" i="12"/>
  <c r="BE61" i="12"/>
  <c r="BE62" i="12"/>
  <c r="BE63" i="12"/>
  <c r="BE64" i="12"/>
  <c r="BE65" i="12"/>
  <c r="BE66" i="12"/>
  <c r="BE67" i="12"/>
  <c r="BE68" i="12"/>
  <c r="BE70" i="12"/>
  <c r="BE71" i="12"/>
  <c r="BE72" i="12"/>
  <c r="BE73" i="12"/>
  <c r="BE74" i="12"/>
  <c r="BE75" i="12"/>
  <c r="BE76" i="12"/>
  <c r="BE77" i="12"/>
  <c r="BE78" i="12"/>
  <c r="BE79" i="12"/>
  <c r="BE80" i="12"/>
  <c r="BE81" i="12"/>
  <c r="BE82" i="12"/>
  <c r="BE83" i="12"/>
  <c r="BE84" i="12"/>
  <c r="BE3" i="12"/>
  <c r="AZ85" i="12"/>
  <c r="BA85" i="12"/>
  <c r="BD85" i="12" s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3" i="1"/>
  <c r="AZ84" i="1"/>
  <c r="BA84" i="1"/>
  <c r="AR84" i="1"/>
  <c r="AS84" i="1"/>
  <c r="AX25" i="13"/>
  <c r="BG25" i="13" s="1"/>
  <c r="AP4" i="13"/>
  <c r="AY4" i="13" s="1"/>
  <c r="AP5" i="13"/>
  <c r="AY5" i="13" s="1"/>
  <c r="AP6" i="13"/>
  <c r="AY6" i="13" s="1"/>
  <c r="AP7" i="13"/>
  <c r="AY7" i="13" s="1"/>
  <c r="AP8" i="13"/>
  <c r="AY8" i="13" s="1"/>
  <c r="AP9" i="13"/>
  <c r="AY9" i="13" s="1"/>
  <c r="AP10" i="13"/>
  <c r="AY10" i="13" s="1"/>
  <c r="AP11" i="13"/>
  <c r="AY11" i="13" s="1"/>
  <c r="AP12" i="13"/>
  <c r="AY12" i="13" s="1"/>
  <c r="AP13" i="13"/>
  <c r="AY13" i="13" s="1"/>
  <c r="AP14" i="13"/>
  <c r="AY14" i="13" s="1"/>
  <c r="AP15" i="13"/>
  <c r="AY15" i="13" s="1"/>
  <c r="AP16" i="13"/>
  <c r="AY16" i="13" s="1"/>
  <c r="AP17" i="13"/>
  <c r="AY17" i="13" s="1"/>
  <c r="AP18" i="13"/>
  <c r="AY18" i="13" s="1"/>
  <c r="AP19" i="13"/>
  <c r="AY19" i="13" s="1"/>
  <c r="AP20" i="13"/>
  <c r="AY20" i="13" s="1"/>
  <c r="AP21" i="13"/>
  <c r="AY21" i="13" s="1"/>
  <c r="AP22" i="13"/>
  <c r="AY22" i="13" s="1"/>
  <c r="AP23" i="13"/>
  <c r="AY23" i="13" s="1"/>
  <c r="AP24" i="13"/>
  <c r="AY24" i="13" s="1"/>
  <c r="AP25" i="13"/>
  <c r="AP26" i="13"/>
  <c r="AY26" i="13" s="1"/>
  <c r="AP27" i="13"/>
  <c r="AY27" i="13" s="1"/>
  <c r="AP28" i="13"/>
  <c r="AY28" i="13" s="1"/>
  <c r="AP29" i="13"/>
  <c r="AY29" i="13" s="1"/>
  <c r="AP30" i="13"/>
  <c r="AY30" i="13" s="1"/>
  <c r="AP31" i="13"/>
  <c r="AY31" i="13" s="1"/>
  <c r="AP32" i="13"/>
  <c r="AY32" i="13" s="1"/>
  <c r="AP33" i="13"/>
  <c r="AY33" i="13" s="1"/>
  <c r="AP34" i="13"/>
  <c r="AY34" i="13" s="1"/>
  <c r="AP35" i="13"/>
  <c r="AY35" i="13" s="1"/>
  <c r="AP36" i="13"/>
  <c r="AY36" i="13" s="1"/>
  <c r="AP37" i="13"/>
  <c r="AY37" i="13" s="1"/>
  <c r="AP38" i="13"/>
  <c r="AY38" i="13" s="1"/>
  <c r="AP39" i="13"/>
  <c r="AY39" i="13" s="1"/>
  <c r="AP40" i="13"/>
  <c r="AY40" i="13" s="1"/>
  <c r="AP41" i="13"/>
  <c r="AY41" i="13" s="1"/>
  <c r="AP42" i="13"/>
  <c r="AY42" i="13" s="1"/>
  <c r="AP43" i="13"/>
  <c r="AY43" i="13" s="1"/>
  <c r="AP44" i="13"/>
  <c r="AY44" i="13" s="1"/>
  <c r="AP45" i="13"/>
  <c r="AY45" i="13" s="1"/>
  <c r="AP46" i="13"/>
  <c r="AY46" i="13" s="1"/>
  <c r="AP47" i="13"/>
  <c r="AY47" i="13" s="1"/>
  <c r="AP48" i="13"/>
  <c r="AY48" i="13" s="1"/>
  <c r="AP49" i="13"/>
  <c r="AY49" i="13" s="1"/>
  <c r="AP50" i="13"/>
  <c r="AY50" i="13" s="1"/>
  <c r="AP51" i="13"/>
  <c r="AY51" i="13" s="1"/>
  <c r="AP52" i="13"/>
  <c r="AY52" i="13" s="1"/>
  <c r="AP53" i="13"/>
  <c r="AY53" i="13" s="1"/>
  <c r="AP54" i="13"/>
  <c r="AY54" i="13" s="1"/>
  <c r="AP55" i="13"/>
  <c r="AY55" i="13" s="1"/>
  <c r="AP56" i="13"/>
  <c r="AY56" i="13" s="1"/>
  <c r="AP57" i="13"/>
  <c r="AY57" i="13" s="1"/>
  <c r="AP58" i="13"/>
  <c r="AY58" i="13" s="1"/>
  <c r="AP59" i="13"/>
  <c r="AY59" i="13" s="1"/>
  <c r="AP60" i="13"/>
  <c r="AY60" i="13" s="1"/>
  <c r="AP61" i="13"/>
  <c r="AY61" i="13" s="1"/>
  <c r="AP62" i="13"/>
  <c r="AY62" i="13" s="1"/>
  <c r="AP63" i="13"/>
  <c r="AY63" i="13" s="1"/>
  <c r="AP64" i="13"/>
  <c r="AY64" i="13" s="1"/>
  <c r="AP65" i="13"/>
  <c r="AY65" i="13" s="1"/>
  <c r="AP66" i="13"/>
  <c r="AY66" i="13" s="1"/>
  <c r="AP67" i="13"/>
  <c r="AY67" i="13" s="1"/>
  <c r="AP68" i="13"/>
  <c r="AY68" i="13" s="1"/>
  <c r="AP69" i="13"/>
  <c r="AY69" i="13" s="1"/>
  <c r="AP3" i="13"/>
  <c r="AY3" i="13" s="1"/>
  <c r="AT70" i="13"/>
  <c r="AU70" i="13"/>
  <c r="AY25" i="13" l="1"/>
  <c r="AX70" i="13"/>
  <c r="BD84" i="1"/>
  <c r="AR85" i="12" l="1"/>
  <c r="AS85" i="12"/>
  <c r="AI84" i="2"/>
  <c r="AJ84" i="2"/>
  <c r="AV84" i="1"/>
  <c r="AW4" i="12"/>
  <c r="AW5" i="12"/>
  <c r="AW6" i="12"/>
  <c r="AW7" i="12"/>
  <c r="AW8" i="12"/>
  <c r="AW9" i="12"/>
  <c r="AW10" i="12"/>
  <c r="AW11" i="12"/>
  <c r="AW12" i="12"/>
  <c r="AW13" i="12"/>
  <c r="AW15" i="12"/>
  <c r="AW16" i="12"/>
  <c r="AW17" i="12"/>
  <c r="AW18" i="12"/>
  <c r="AW19" i="12"/>
  <c r="AW20" i="12"/>
  <c r="AW21" i="12"/>
  <c r="AW22" i="12"/>
  <c r="AW23" i="12"/>
  <c r="AW24" i="12"/>
  <c r="AW25" i="12"/>
  <c r="AW26" i="12"/>
  <c r="AW27" i="12"/>
  <c r="AW28" i="12"/>
  <c r="AW29" i="12"/>
  <c r="AW30" i="12"/>
  <c r="AW31" i="12"/>
  <c r="AW32" i="12"/>
  <c r="AW33" i="12"/>
  <c r="AW34" i="12"/>
  <c r="AW35" i="12"/>
  <c r="AW36" i="12"/>
  <c r="AW37" i="12"/>
  <c r="AW38" i="12"/>
  <c r="AW39" i="12"/>
  <c r="AW40" i="12"/>
  <c r="AW41" i="12"/>
  <c r="AW42" i="12"/>
  <c r="AW43" i="12"/>
  <c r="AW44" i="12"/>
  <c r="AW45" i="12"/>
  <c r="AW46" i="12"/>
  <c r="AW47" i="12"/>
  <c r="AW48" i="12"/>
  <c r="AW49" i="12"/>
  <c r="AW50" i="12"/>
  <c r="AW51" i="12"/>
  <c r="AW52" i="12"/>
  <c r="AW53" i="12"/>
  <c r="AW54" i="12"/>
  <c r="AW55" i="12"/>
  <c r="AW56" i="12"/>
  <c r="AW57" i="12"/>
  <c r="AW58" i="12"/>
  <c r="AW59" i="12"/>
  <c r="AW60" i="12"/>
  <c r="AW61" i="12"/>
  <c r="AW62" i="12"/>
  <c r="AW63" i="12"/>
  <c r="AW64" i="12"/>
  <c r="AW65" i="12"/>
  <c r="AW66" i="12"/>
  <c r="AW67" i="12"/>
  <c r="AW68" i="12"/>
  <c r="AW69" i="12"/>
  <c r="AW70" i="12"/>
  <c r="AW71" i="12"/>
  <c r="AW72" i="12"/>
  <c r="AW73" i="12"/>
  <c r="AW74" i="12"/>
  <c r="AW75" i="12"/>
  <c r="AW76" i="12"/>
  <c r="AW77" i="12"/>
  <c r="AW78" i="12"/>
  <c r="AW79" i="12"/>
  <c r="AW80" i="12"/>
  <c r="AW81" i="12"/>
  <c r="AW82" i="12"/>
  <c r="AW83" i="12"/>
  <c r="AW84" i="12"/>
  <c r="AW14" i="12"/>
  <c r="AW3" i="12"/>
  <c r="AW4" i="1"/>
  <c r="AW5" i="1"/>
  <c r="AW6" i="1"/>
  <c r="AW7" i="1"/>
  <c r="AW8" i="1"/>
  <c r="AW9" i="1"/>
  <c r="AW10" i="1"/>
  <c r="AW11" i="1"/>
  <c r="AW12" i="1"/>
  <c r="AW13" i="1"/>
  <c r="AW15" i="1"/>
  <c r="AW16" i="1"/>
  <c r="AW17" i="1"/>
  <c r="AW18" i="1"/>
  <c r="AW19" i="1"/>
  <c r="AW101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102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14" i="1"/>
  <c r="AW3" i="1"/>
  <c r="AN4" i="2"/>
  <c r="AN5" i="2"/>
  <c r="AN6" i="2"/>
  <c r="AN7" i="2"/>
  <c r="AN8" i="2"/>
  <c r="AN9" i="2"/>
  <c r="AN10" i="2"/>
  <c r="AN11" i="2"/>
  <c r="AN12" i="2"/>
  <c r="AN13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14" i="2"/>
  <c r="AN3" i="2"/>
  <c r="AV85" i="12" l="1"/>
  <c r="AM84" i="2"/>
  <c r="AL70" i="13" l="1"/>
  <c r="AM70" i="13"/>
  <c r="AQ4" i="13"/>
  <c r="AQ5" i="13"/>
  <c r="AQ6" i="13"/>
  <c r="AQ7" i="13"/>
  <c r="AQ8" i="13"/>
  <c r="AQ9" i="13"/>
  <c r="AQ10" i="13"/>
  <c r="AQ11" i="13"/>
  <c r="AQ12" i="13"/>
  <c r="AQ13" i="13"/>
  <c r="AQ14" i="13"/>
  <c r="AQ15" i="13"/>
  <c r="AQ16" i="13"/>
  <c r="AQ17" i="13"/>
  <c r="AQ18" i="13"/>
  <c r="AQ19" i="13"/>
  <c r="AQ20" i="13"/>
  <c r="AQ21" i="13"/>
  <c r="AQ22" i="13"/>
  <c r="AQ23" i="13"/>
  <c r="AQ24" i="13"/>
  <c r="AQ25" i="13"/>
  <c r="AQ26" i="13"/>
  <c r="AQ27" i="13"/>
  <c r="AQ28" i="13"/>
  <c r="AQ29" i="13"/>
  <c r="AQ30" i="13"/>
  <c r="AQ31" i="13"/>
  <c r="AQ32" i="13"/>
  <c r="AQ33" i="13"/>
  <c r="AQ34" i="13"/>
  <c r="AQ35" i="13"/>
  <c r="AQ36" i="13"/>
  <c r="AQ37" i="13"/>
  <c r="AQ38" i="13"/>
  <c r="AQ39" i="13"/>
  <c r="AQ40" i="13"/>
  <c r="AQ41" i="13"/>
  <c r="AQ42" i="13"/>
  <c r="AQ43" i="13"/>
  <c r="AQ44" i="13"/>
  <c r="AQ45" i="13"/>
  <c r="AQ46" i="13"/>
  <c r="AQ47" i="13"/>
  <c r="AQ48" i="13"/>
  <c r="AQ49" i="13"/>
  <c r="AQ50" i="13"/>
  <c r="AQ51" i="13"/>
  <c r="AQ52" i="13"/>
  <c r="AQ53" i="13"/>
  <c r="AQ54" i="13"/>
  <c r="AQ55" i="13"/>
  <c r="AQ56" i="13"/>
  <c r="AQ57" i="13"/>
  <c r="AQ58" i="13"/>
  <c r="AQ59" i="13"/>
  <c r="AQ60" i="13"/>
  <c r="AQ61" i="13"/>
  <c r="AQ62" i="13"/>
  <c r="AQ63" i="13"/>
  <c r="AQ64" i="13"/>
  <c r="AQ65" i="13"/>
  <c r="AQ66" i="13"/>
  <c r="AQ67" i="13"/>
  <c r="AQ68" i="13"/>
  <c r="AQ69" i="13"/>
  <c r="AQ3" i="13"/>
  <c r="AP70" i="13" l="1"/>
  <c r="AF101" i="2" l="1"/>
  <c r="AN77" i="12" l="1"/>
  <c r="BG77" i="12" s="1"/>
  <c r="AN76" i="12"/>
  <c r="BG76" i="12" s="1"/>
  <c r="AN75" i="12"/>
  <c r="BG75" i="12" s="1"/>
  <c r="AN74" i="12"/>
  <c r="BG74" i="12" s="1"/>
  <c r="AN73" i="12"/>
  <c r="BG73" i="12" s="1"/>
  <c r="AN72" i="12"/>
  <c r="BG72" i="12" s="1"/>
  <c r="AN71" i="12"/>
  <c r="BG71" i="12" s="1"/>
  <c r="AN70" i="12"/>
  <c r="BG70" i="12" s="1"/>
  <c r="AN69" i="12"/>
  <c r="AN68" i="12"/>
  <c r="BG68" i="12" s="1"/>
  <c r="AN67" i="12"/>
  <c r="BG67" i="12" s="1"/>
  <c r="AN66" i="12"/>
  <c r="BG66" i="12" s="1"/>
  <c r="AN65" i="12"/>
  <c r="BG65" i="12" s="1"/>
  <c r="AN64" i="12"/>
  <c r="BG64" i="12" s="1"/>
  <c r="AN63" i="12"/>
  <c r="BG63" i="12" s="1"/>
  <c r="AN62" i="12"/>
  <c r="BG62" i="12" s="1"/>
  <c r="AN61" i="12"/>
  <c r="BG61" i="12" s="1"/>
  <c r="AN60" i="12"/>
  <c r="BG60" i="12" s="1"/>
  <c r="AN59" i="12"/>
  <c r="BG59" i="12" s="1"/>
  <c r="AN100" i="12"/>
  <c r="AN58" i="12"/>
  <c r="BG58" i="12" s="1"/>
  <c r="AN57" i="12"/>
  <c r="BG57" i="12" s="1"/>
  <c r="AN56" i="12"/>
  <c r="BG56" i="12" s="1"/>
  <c r="AN55" i="12"/>
  <c r="BG55" i="12" s="1"/>
  <c r="AN54" i="12"/>
  <c r="BG54" i="12" s="1"/>
  <c r="AN53" i="12"/>
  <c r="BG53" i="12" s="1"/>
  <c r="AN52" i="12"/>
  <c r="BG52" i="12" s="1"/>
  <c r="AN51" i="12"/>
  <c r="BG51" i="12" s="1"/>
  <c r="AN50" i="12"/>
  <c r="BG50" i="12" s="1"/>
  <c r="AN49" i="12"/>
  <c r="BG49" i="12" s="1"/>
  <c r="AN48" i="12"/>
  <c r="BG48" i="12" s="1"/>
  <c r="AN47" i="12"/>
  <c r="BG47" i="12" s="1"/>
  <c r="AN46" i="12"/>
  <c r="BG46" i="12" s="1"/>
  <c r="AN45" i="12"/>
  <c r="BG45" i="12" s="1"/>
  <c r="AN44" i="12"/>
  <c r="BG44" i="12" s="1"/>
  <c r="AN43" i="12"/>
  <c r="BG43" i="12" s="1"/>
  <c r="AN42" i="12"/>
  <c r="BG42" i="12" s="1"/>
  <c r="AN41" i="12"/>
  <c r="BG41" i="12" s="1"/>
  <c r="AN40" i="12"/>
  <c r="BG40" i="12" s="1"/>
  <c r="AN39" i="12"/>
  <c r="BG39" i="12" s="1"/>
  <c r="AN38" i="12"/>
  <c r="BG38" i="12" s="1"/>
  <c r="AN37" i="12"/>
  <c r="BG37" i="12" s="1"/>
  <c r="AN36" i="12"/>
  <c r="BG36" i="12" s="1"/>
  <c r="AN35" i="12"/>
  <c r="BG35" i="12" s="1"/>
  <c r="AN34" i="12"/>
  <c r="BG34" i="12" s="1"/>
  <c r="AN33" i="12"/>
  <c r="BG33" i="12" s="1"/>
  <c r="AN32" i="12"/>
  <c r="BG32" i="12" s="1"/>
  <c r="AN31" i="12"/>
  <c r="BG31" i="12" s="1"/>
  <c r="AN30" i="12"/>
  <c r="BG30" i="12" s="1"/>
  <c r="AN29" i="12"/>
  <c r="BG29" i="12" s="1"/>
  <c r="AN28" i="12"/>
  <c r="BG28" i="12" s="1"/>
  <c r="AN27" i="12"/>
  <c r="BG27" i="12" s="1"/>
  <c r="AN26" i="12"/>
  <c r="BG26" i="12" s="1"/>
  <c r="AN25" i="12"/>
  <c r="BG25" i="12" s="1"/>
  <c r="AN24" i="12"/>
  <c r="BG24" i="12" s="1"/>
  <c r="AN23" i="12"/>
  <c r="BG23" i="12" s="1"/>
  <c r="AN22" i="12"/>
  <c r="BG22" i="12" s="1"/>
  <c r="AN21" i="12"/>
  <c r="BG21" i="12" s="1"/>
  <c r="AN20" i="12"/>
  <c r="BG20" i="12" s="1"/>
  <c r="AN99" i="12"/>
  <c r="AN19" i="12"/>
  <c r="BG19" i="12" s="1"/>
  <c r="AN18" i="12"/>
  <c r="BG18" i="12" s="1"/>
  <c r="AN17" i="12"/>
  <c r="BG17" i="12" s="1"/>
  <c r="AN16" i="12"/>
  <c r="BG16" i="12" s="1"/>
  <c r="AN15" i="12"/>
  <c r="BG15" i="12" s="1"/>
  <c r="AN13" i="12"/>
  <c r="BG13" i="12" s="1"/>
  <c r="AN12" i="12"/>
  <c r="BG12" i="12" s="1"/>
  <c r="AN11" i="12"/>
  <c r="BG11" i="12" s="1"/>
  <c r="AN10" i="12"/>
  <c r="BG10" i="12" s="1"/>
  <c r="AN9" i="12"/>
  <c r="BG9" i="12" s="1"/>
  <c r="AN8" i="12"/>
  <c r="BG8" i="12" s="1"/>
  <c r="AN7" i="12"/>
  <c r="BG7" i="12" s="1"/>
  <c r="AN6" i="12"/>
  <c r="BG6" i="12" s="1"/>
  <c r="AN5" i="12"/>
  <c r="BG5" i="12" s="1"/>
  <c r="AN4" i="12"/>
  <c r="BG4" i="12" s="1"/>
  <c r="AN3" i="12"/>
  <c r="BG3" i="12" s="1"/>
  <c r="AF101" i="1"/>
  <c r="AF101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7" i="12"/>
  <c r="AF88" i="12"/>
  <c r="AF89" i="12"/>
  <c r="AF3" i="12"/>
  <c r="AA90" i="12"/>
  <c r="AB90" i="12"/>
  <c r="AE90" i="12" l="1"/>
  <c r="AI4" i="13"/>
  <c r="AI5" i="13"/>
  <c r="AI6" i="13"/>
  <c r="AI7" i="13"/>
  <c r="AI8" i="13"/>
  <c r="AI9" i="13"/>
  <c r="AI10" i="13"/>
  <c r="AI11" i="13"/>
  <c r="AI12" i="13"/>
  <c r="AI13" i="13"/>
  <c r="AI14" i="13"/>
  <c r="AI15" i="13"/>
  <c r="AI16" i="13"/>
  <c r="AI17" i="13"/>
  <c r="AI18" i="13"/>
  <c r="AI19" i="13"/>
  <c r="AI20" i="13"/>
  <c r="AI21" i="13"/>
  <c r="AI22" i="13"/>
  <c r="AI23" i="13"/>
  <c r="AI24" i="13"/>
  <c r="AI25" i="13"/>
  <c r="AI26" i="13"/>
  <c r="AI27" i="13"/>
  <c r="AI28" i="13"/>
  <c r="AI29" i="13"/>
  <c r="AI30" i="13"/>
  <c r="AI31" i="13"/>
  <c r="AI32" i="13"/>
  <c r="AI33" i="13"/>
  <c r="AI34" i="13"/>
  <c r="AI35" i="13"/>
  <c r="AI36" i="13"/>
  <c r="AI37" i="13"/>
  <c r="AI38" i="13"/>
  <c r="AI39" i="13"/>
  <c r="AI40" i="13"/>
  <c r="AI41" i="13"/>
  <c r="AI42" i="13"/>
  <c r="AI43" i="13"/>
  <c r="AI44" i="13"/>
  <c r="AI45" i="13"/>
  <c r="AI46" i="13"/>
  <c r="AI47" i="13"/>
  <c r="AI48" i="13"/>
  <c r="AI49" i="13"/>
  <c r="AI50" i="13"/>
  <c r="AI51" i="13"/>
  <c r="AI52" i="13"/>
  <c r="AI53" i="13"/>
  <c r="AI54" i="13"/>
  <c r="AI55" i="13"/>
  <c r="AI56" i="13"/>
  <c r="AI57" i="13"/>
  <c r="AI58" i="13"/>
  <c r="AI59" i="13"/>
  <c r="AI60" i="13"/>
  <c r="AI61" i="13"/>
  <c r="AI62" i="13"/>
  <c r="AI63" i="13"/>
  <c r="AI64" i="13"/>
  <c r="AI65" i="13"/>
  <c r="AI66" i="13"/>
  <c r="AI67" i="13"/>
  <c r="AI68" i="13"/>
  <c r="AI69" i="13"/>
  <c r="AI70" i="13"/>
  <c r="AI3" i="13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6" i="2"/>
  <c r="AF87" i="2"/>
  <c r="AF88" i="2"/>
  <c r="AF89" i="2"/>
  <c r="AF3" i="2"/>
  <c r="AA90" i="2"/>
  <c r="AB90" i="2"/>
  <c r="AN15" i="1"/>
  <c r="AN107" i="1"/>
  <c r="AN16" i="1"/>
  <c r="AN17" i="1"/>
  <c r="AN18" i="1"/>
  <c r="AN3" i="1"/>
  <c r="AO3" i="1" s="1"/>
  <c r="AN19" i="1"/>
  <c r="AO19" i="1" s="1"/>
  <c r="AN20" i="1"/>
  <c r="AN108" i="1"/>
  <c r="AN4" i="1"/>
  <c r="AN21" i="1"/>
  <c r="AN22" i="1"/>
  <c r="AN24" i="1"/>
  <c r="AN5" i="1"/>
  <c r="AN25" i="1"/>
  <c r="AN26" i="1"/>
  <c r="AN27" i="1"/>
  <c r="AN28" i="1"/>
  <c r="AN109" i="1"/>
  <c r="AN29" i="1"/>
  <c r="AN30" i="1"/>
  <c r="AN31" i="1"/>
  <c r="AO31" i="1" s="1"/>
  <c r="AN6" i="1"/>
  <c r="AO6" i="1" s="1"/>
  <c r="AN32" i="1"/>
  <c r="AN33" i="1"/>
  <c r="AN34" i="1"/>
  <c r="AN35" i="1"/>
  <c r="AN36" i="1"/>
  <c r="AN37" i="1"/>
  <c r="AO37" i="1" s="1"/>
  <c r="AN38" i="1"/>
  <c r="AN39" i="1"/>
  <c r="AO39" i="1" s="1"/>
  <c r="AN40" i="1"/>
  <c r="AN42" i="1"/>
  <c r="AN7" i="1"/>
  <c r="AO7" i="1" s="1"/>
  <c r="AN43" i="1"/>
  <c r="AN8" i="1"/>
  <c r="AN44" i="1"/>
  <c r="AN45" i="1"/>
  <c r="AN110" i="1"/>
  <c r="AN9" i="1"/>
  <c r="AN46" i="1"/>
  <c r="AN47" i="1"/>
  <c r="AN10" i="1"/>
  <c r="AO10" i="1" s="1"/>
  <c r="AN48" i="1"/>
  <c r="AO48" i="1" s="1"/>
  <c r="AN49" i="1"/>
  <c r="AO49" i="1" s="1"/>
  <c r="AN51" i="1"/>
  <c r="AN52" i="1"/>
  <c r="AN53" i="1"/>
  <c r="AN54" i="1"/>
  <c r="AO54" i="1" s="1"/>
  <c r="AN55" i="1"/>
  <c r="AN11" i="1"/>
  <c r="AO11" i="1" s="1"/>
  <c r="AN12" i="1"/>
  <c r="AN56" i="1"/>
  <c r="AO56" i="1" s="1"/>
  <c r="AN13" i="1"/>
  <c r="AO13" i="1" s="1"/>
  <c r="AN57" i="1"/>
  <c r="AN58" i="1"/>
  <c r="AN59" i="1"/>
  <c r="AO59" i="1" s="1"/>
  <c r="AN60" i="1"/>
  <c r="AN61" i="1"/>
  <c r="AN62" i="1"/>
  <c r="AO62" i="1" s="1"/>
  <c r="AN71" i="1"/>
  <c r="AN106" i="1"/>
  <c r="AN72" i="1"/>
  <c r="AO72" i="1" s="1"/>
  <c r="AN73" i="1"/>
  <c r="AO73" i="1" s="1"/>
  <c r="AN74" i="1"/>
  <c r="AO74" i="1" s="1"/>
  <c r="AN75" i="1"/>
  <c r="AO75" i="1" s="1"/>
  <c r="AN105" i="1"/>
  <c r="AN76" i="1"/>
  <c r="AO76" i="1" s="1"/>
  <c r="AN104" i="1"/>
  <c r="AN103" i="1"/>
  <c r="AN77" i="1"/>
  <c r="AN102" i="1"/>
  <c r="AN78" i="1"/>
  <c r="AO78" i="1" s="1"/>
  <c r="AN79" i="1"/>
  <c r="AO79" i="1" s="1"/>
  <c r="AN101" i="1"/>
  <c r="AN111" i="1"/>
  <c r="AN112" i="1"/>
  <c r="AN80" i="1"/>
  <c r="AN113" i="1"/>
  <c r="AN81" i="1"/>
  <c r="AO81" i="1" s="1"/>
  <c r="AN63" i="1"/>
  <c r="AN64" i="1"/>
  <c r="AN65" i="1"/>
  <c r="AN66" i="1"/>
  <c r="AO66" i="1" s="1"/>
  <c r="AN67" i="1"/>
  <c r="AO67" i="1" s="1"/>
  <c r="AN68" i="1"/>
  <c r="AO68" i="1" s="1"/>
  <c r="AN114" i="1"/>
  <c r="AN115" i="1"/>
  <c r="AN116" i="1"/>
  <c r="AN69" i="1"/>
  <c r="AO69" i="1" s="1"/>
  <c r="AN70" i="1"/>
  <c r="AO70" i="1" s="1"/>
  <c r="AN14" i="1"/>
  <c r="AF4" i="13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3" i="13"/>
  <c r="AF85" i="2"/>
  <c r="AA90" i="1"/>
  <c r="AB90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6" i="1"/>
  <c r="AF87" i="1"/>
  <c r="AF88" i="1"/>
  <c r="AF89" i="1"/>
  <c r="AF3" i="1"/>
  <c r="AA71" i="13"/>
  <c r="AB71" i="13"/>
  <c r="AE90" i="2" l="1"/>
  <c r="AE90" i="1"/>
  <c r="AE71" i="13"/>
  <c r="W85" i="1" l="1"/>
  <c r="AF85" i="1" s="1"/>
  <c r="AF85" i="12"/>
  <c r="X4" i="13" l="1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8" i="13"/>
  <c r="X39" i="13"/>
  <c r="X40" i="13"/>
  <c r="X41" i="13"/>
  <c r="X42" i="13"/>
  <c r="X43" i="13"/>
  <c r="X44" i="13"/>
  <c r="X45" i="13"/>
  <c r="X46" i="13"/>
  <c r="X47" i="13"/>
  <c r="X48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3" i="13"/>
  <c r="S71" i="13"/>
  <c r="T71" i="13"/>
  <c r="S90" i="2"/>
  <c r="T90" i="2"/>
  <c r="W90" i="2" s="1"/>
  <c r="S90" i="1"/>
  <c r="T90" i="1"/>
  <c r="S90" i="12"/>
  <c r="T90" i="12"/>
  <c r="W90" i="12" s="1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6" i="12"/>
  <c r="X87" i="12"/>
  <c r="X88" i="12"/>
  <c r="X89" i="12"/>
  <c r="X3" i="1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6" i="2"/>
  <c r="X87" i="2"/>
  <c r="X88" i="2"/>
  <c r="X89" i="2"/>
  <c r="X3" i="2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6" i="1"/>
  <c r="X87" i="1"/>
  <c r="X88" i="1"/>
  <c r="X89" i="1"/>
  <c r="X3" i="1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W90" i="1" l="1"/>
  <c r="W71" i="13"/>
  <c r="X23" i="1"/>
  <c r="K90" i="2"/>
  <c r="L90" i="2"/>
  <c r="O90" i="2" s="1"/>
  <c r="X85" i="2"/>
  <c r="K90" i="1"/>
  <c r="L90" i="1"/>
  <c r="X85" i="1"/>
  <c r="K90" i="12"/>
  <c r="L90" i="12"/>
  <c r="X85" i="12"/>
  <c r="K71" i="13"/>
  <c r="L71" i="13"/>
  <c r="O90" i="12" l="1"/>
  <c r="O90" i="1"/>
  <c r="O71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3" i="13"/>
  <c r="D82" i="2" l="1"/>
  <c r="E82" i="2"/>
  <c r="H82" i="2" s="1"/>
  <c r="D82" i="1"/>
  <c r="E82" i="1"/>
  <c r="H82" i="1" s="1"/>
  <c r="D71" i="13"/>
  <c r="E71" i="13"/>
  <c r="D82" i="12"/>
  <c r="E82" i="12"/>
  <c r="H82" i="12" l="1"/>
  <c r="H71" i="13"/>
  <c r="HF14" i="19" l="1"/>
  <c r="HF21" i="19"/>
  <c r="HF4" i="19"/>
  <c r="HF22" i="19"/>
  <c r="HF9" i="19"/>
  <c r="HF55" i="19"/>
</calcChain>
</file>

<file path=xl/connections.xml><?xml version="1.0" encoding="utf-8"?>
<connections xmlns="http://schemas.openxmlformats.org/spreadsheetml/2006/main">
  <connection id="1" name="Connection" type="4" refreshedVersion="4" background="1" saveData="1">
    <webPr sourceData="1" parsePre="1" consecutive="1" xl2000="1" url="file:///C:/Users/xiaoyu3x/AppData/Local/Microsoft/Windows/Temporary%20Internet%20Files/Content.Outlook/KYITD2WL/report_details%20(2).html" htmlFormat="all"/>
  </connection>
  <connection id="2" name="Connection1" type="4" refreshedVersion="4" background="1" saveData="1">
    <webPr sourceData="1" parsePre="1" consecutive="1" xl2000="1" url="file:///C:/Users/xiaoyu3x/AppData/Local/Microsoft/Windows/Temporary%20Internet%20Files/Content.Outlook/KYITD2WL/report_details%20(2).html"/>
  </connection>
  <connection id="3" name="Connection2" type="4" refreshedVersion="4" background="1" saveData="1">
    <webPr sourceData="1" parsePre="1" consecutive="1" xl2000="1" url="file:///C:/Users/xiaoyu3x/AppData/Local/Microsoft/Windows/Temporary%20Internet%20Files/Content.Outlook/KYITD2WL/report_details%20(2).html" htmlFormat="all"/>
  </connection>
  <connection id="4" name="Connection3" type="4" refreshedVersion="4" background="1" saveData="1">
    <webPr sourceData="1" parsePre="1" consecutive="1" xl2000="1" url="file:///C:/Users/xiaoyu3x/AppData/Local/Microsoft/Windows/Temporary%20Internet%20Files/Content.Outlook/KYITD2WL/report_details%20(2).html" htmlFormat="all"/>
  </connection>
  <connection id="5" name="Connection4" type="4" refreshedVersion="4" background="1" saveData="1">
    <webPr sourceData="1" parsePre="1" consecutive="1" xl2000="1" url="file:///C:/Users/xiaoyu3x/AppData/Local/Microsoft/Windows/Temporary%20Internet%20Files/Content.Outlook/KYITD2WL/report_details%20(2).html" htmlFormat="all"/>
  </connection>
</connections>
</file>

<file path=xl/sharedStrings.xml><?xml version="1.0" encoding="utf-8"?>
<sst xmlns="http://schemas.openxmlformats.org/spreadsheetml/2006/main" count="39456" uniqueCount="490">
  <si>
    <t>Web Spec</t>
  </si>
  <si>
    <t>Total TCs</t>
  </si>
  <si>
    <t>Passed</t>
  </si>
  <si>
    <t>Failed</t>
  </si>
  <si>
    <t>Blocked</t>
  </si>
  <si>
    <t>Pass%</t>
  </si>
  <si>
    <t>application-tizen-tests</t>
  </si>
  <si>
    <t>bookmark-tizen-tests</t>
  </si>
  <si>
    <t>content-tizen-tests</t>
  </si>
  <si>
    <t>filesystem-tizen-tests</t>
  </si>
  <si>
    <t>messageport-tizen-tests</t>
  </si>
  <si>
    <t>namespace-tizen-tests</t>
  </si>
  <si>
    <t>notification-tizen-tests</t>
  </si>
  <si>
    <t>power-tizen-tests</t>
  </si>
  <si>
    <t>systeminfo-tizen-tests</t>
  </si>
  <si>
    <t>systemsetting-tizen-tests</t>
  </si>
  <si>
    <t>tizen-tizen-tests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</si>
  <si>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</si>
  <si>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</si>
  <si>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</si>
  <si>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</si>
  <si>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</si>
  <si>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</si>
  <si>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</si>
  <si>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</si>
  <si>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</si>
  <si>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capability-tests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</si>
  <si>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</si>
  <si>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</si>
  <si>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</si>
  <si>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</si>
  <si>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</si>
  <si>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</si>
  <si>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</si>
  <si>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</si>
  <si>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</si>
  <si>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</si>
  <si>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</si>
  <si>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</si>
  <si>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</si>
  <si>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</si>
  <si>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</si>
  <si>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</si>
  <si>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</si>
  <si>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</si>
  <si>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</si>
  <si>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</si>
  <si>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</si>
  <si>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</si>
  <si>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</si>
  <si>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</si>
  <si>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</si>
  <si>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</si>
  <si>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security-tcs-tests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</si>
  <si>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</si>
  <si>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</si>
  <si>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</si>
  <si>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</si>
  <si>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</si>
  <si>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</si>
  <si>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</si>
  <si>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</si>
  <si>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</si>
  <si>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</si>
  <si>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</si>
  <si>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</si>
  <si>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</si>
  <si>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</si>
  <si>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</si>
  <si>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</si>
  <si>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</si>
  <si>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</si>
  <si>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</si>
  <si>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</si>
  <si>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</si>
  <si>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</si>
  <si>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webapi-dlna-xwalk-tests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</si>
  <si>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</si>
  <si>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</si>
  <si>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</si>
  <si>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</si>
  <si>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</si>
  <si>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</si>
  <si>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</si>
  <si>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</si>
  <si>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</si>
  <si>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</si>
  <si>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9.37.191.0</t>
  </si>
  <si>
    <t>9.37.190.0</t>
  </si>
  <si>
    <t>wrt-rtbin-tizen-tests</t>
  </si>
  <si>
    <t>ext01-wrt-tests</t>
  </si>
  <si>
    <t>ext02-wrt-tests</t>
  </si>
  <si>
    <t>pm-wrt-tests</t>
  </si>
  <si>
    <t>rt01-wrt-tests</t>
  </si>
  <si>
    <t>sp01-wrt-tests</t>
  </si>
  <si>
    <t>sp02-wrt-tests</t>
  </si>
  <si>
    <t>ui01-wrt-tests</t>
  </si>
  <si>
    <t>9.37.193.0</t>
  </si>
  <si>
    <t>original</t>
  </si>
  <si>
    <t>9.37.194.0</t>
  </si>
  <si>
    <t>N/A</t>
  </si>
  <si>
    <t>Retest 80%</t>
  </si>
  <si>
    <t>Retest 78%</t>
  </si>
  <si>
    <t>9.37.195.0</t>
  </si>
  <si>
    <t>webapi-audiosystem-xwalk-tests</t>
  </si>
  <si>
    <t>webapi-mediarenderer-xwalk-tests</t>
  </si>
  <si>
    <t>webapi-nativefilesystem-xwalk-tests</t>
  </si>
  <si>
    <t>webapi-nfc-w3c-tests</t>
  </si>
  <si>
    <t>webapi-promises-nonw3c-tests</t>
  </si>
  <si>
    <t>webapi-speechapi-xwalk-tests</t>
  </si>
  <si>
    <t>webapi-sso-xwalk-tests</t>
  </si>
  <si>
    <t>webapi-vehicleinfo-xwalk-tests</t>
  </si>
  <si>
    <t>alarm-tizen-tests</t>
  </si>
  <si>
    <t>bluetooth-tizen-tests</t>
  </si>
  <si>
    <t>download-tizen-tests</t>
  </si>
  <si>
    <t>networkbearerselection-tizen-tests</t>
  </si>
  <si>
    <t>wgtapi01-w3c-tests</t>
  </si>
  <si>
    <t>widget01-w3c-tests</t>
  </si>
  <si>
    <t>widget02-w3c-tests</t>
  </si>
  <si>
    <t>retest</t>
  </si>
  <si>
    <t>9.37.196.0</t>
  </si>
  <si>
    <t>Diff w/nexus 4</t>
  </si>
  <si>
    <t>195 nexus 4</t>
  </si>
  <si>
    <t>9.37.197.0</t>
  </si>
  <si>
    <t>Removed</t>
  </si>
  <si>
    <t>9.37.198.0</t>
  </si>
  <si>
    <t>9.37.199.0</t>
  </si>
  <si>
    <t>9.38.201.0</t>
  </si>
  <si>
    <t>wrt-packagemgt-android-tests</t>
  </si>
  <si>
    <t>wrt-digitalsign-tizen-tests</t>
  </si>
  <si>
    <t>wrt-packagemgt-tizen-tests</t>
  </si>
  <si>
    <t>9.38.203.0</t>
  </si>
  <si>
    <t>9.38.204.0</t>
  </si>
  <si>
    <t>wrt-extension-android-tests</t>
  </si>
  <si>
    <t>wrt-sharemode-android-tests</t>
  </si>
  <si>
    <t>9.38.205.0</t>
  </si>
  <si>
    <t>9.38.206.0</t>
  </si>
  <si>
    <t>9.38.207.0</t>
  </si>
  <si>
    <t>9.38.208.0</t>
  </si>
  <si>
    <t>wrt-packertool-tizen-tests</t>
  </si>
  <si>
    <t>wrt-manifest-tizen-tests</t>
  </si>
  <si>
    <t xml:space="preserve">wrt-manifest-android-tests | </t>
  </si>
  <si>
    <t xml:space="preserve">wrt-packertool-android-tests | </t>
  </si>
  <si>
    <t>10.38.209.0</t>
  </si>
  <si>
    <t>wrt-manifest-android-tests</t>
  </si>
  <si>
    <t>wrt-packertool-android-tests</t>
  </si>
  <si>
    <t>10.38.210.0</t>
  </si>
  <si>
    <t>TC bug</t>
  </si>
  <si>
    <t>image pre-condation</t>
  </si>
  <si>
    <t>retest imag pre</t>
  </si>
  <si>
    <t>image pre</t>
  </si>
  <si>
    <t>retest image pre</t>
  </si>
  <si>
    <t>10.38.211.0</t>
  </si>
  <si>
    <t>GEEK 10.38.210.0</t>
  </si>
  <si>
    <t>10.38.212.0</t>
  </si>
  <si>
    <t>10.38.213.0</t>
  </si>
  <si>
    <t>Crosswalk 193 weekly result</t>
  </si>
  <si>
    <t>Components</t>
  </si>
  <si>
    <t>Different:</t>
  </si>
  <si>
    <t>Remove these packages from nightly system since 197</t>
  </si>
  <si>
    <t>Modify this test result due to case issue:</t>
  </si>
  <si>
    <t>Compare with 193 full</t>
  </si>
  <si>
    <t>Remove these package in this round</t>
  </si>
  <si>
    <t>No free device, use NUC result after sync with daifeng/deyi</t>
  </si>
  <si>
    <t>crosswalk 193 weekly result</t>
  </si>
  <si>
    <t>10.38.210.0 (add into nightly system)</t>
  </si>
  <si>
    <t>10.38.220.0</t>
  </si>
  <si>
    <t>10.38.221.0</t>
  </si>
  <si>
    <t>10.38.223.0</t>
  </si>
  <si>
    <t>10.38.224.0</t>
  </si>
  <si>
    <t>10.38.227.0</t>
  </si>
  <si>
    <t>10.39.227.0</t>
  </si>
  <si>
    <t>10.39.228.0</t>
  </si>
  <si>
    <t>10.39.229.0</t>
  </si>
  <si>
    <t>first round</t>
  </si>
  <si>
    <t>10.39.230.0</t>
  </si>
  <si>
    <t>10.39.231.0</t>
  </si>
  <si>
    <t>10.39.232.0</t>
  </si>
  <si>
    <t>10.39.233.0</t>
  </si>
  <si>
    <t>webapi-contactsmanager-sysapps-tests</t>
  </si>
  <si>
    <t>webapi-gamepad-w3c-tests</t>
  </si>
  <si>
    <t>framework issue</t>
  </si>
  <si>
    <t>WebAPI</t>
  </si>
  <si>
    <t>WRT</t>
  </si>
  <si>
    <t>10.39.234.0</t>
  </si>
  <si>
    <t>10.39.235.0</t>
  </si>
  <si>
    <t>11.39.236.0</t>
  </si>
  <si>
    <t>11.39.237.0</t>
  </si>
  <si>
    <t>11.39.238.0</t>
  </si>
  <si>
    <t>webapi-mediaserver-xwalk-tests</t>
  </si>
  <si>
    <t>11.39.239.0</t>
  </si>
  <si>
    <t>11.39.240.0</t>
  </si>
  <si>
    <t>11.39.241.0</t>
  </si>
  <si>
    <t>10.38.222.0-19.12</t>
  </si>
  <si>
    <t>10.38.222.0-19.16</t>
  </si>
  <si>
    <t>11.39.242.0</t>
  </si>
  <si>
    <t>11.39.243.0</t>
  </si>
  <si>
    <t>11.39.245.0</t>
  </si>
  <si>
    <t>restest</t>
  </si>
  <si>
    <t>11.39.246.0</t>
  </si>
  <si>
    <t>11.39.247.0</t>
  </si>
  <si>
    <t>11.39.248.0</t>
  </si>
  <si>
    <t>11.39.249.0</t>
  </si>
  <si>
    <t>restest</t>
    <phoneticPr fontId="11" type="noConversion"/>
  </si>
  <si>
    <t>retest</t>
    <phoneticPr fontId="11" type="noConversion"/>
  </si>
  <si>
    <t>webapi-webrtc-w3c-tests</t>
    <phoneticPr fontId="11" type="noConversion"/>
  </si>
  <si>
    <t>11.39.250.0</t>
    <phoneticPr fontId="11" type="noConversion"/>
  </si>
  <si>
    <t>11.39.249.0</t>
    <phoneticPr fontId="11" type="noConversion"/>
  </si>
  <si>
    <t>retest</t>
    <phoneticPr fontId="11" type="noConversion"/>
  </si>
  <si>
    <t>11.39.250.0</t>
    <phoneticPr fontId="11" type="noConversion"/>
  </si>
  <si>
    <t>11.39.250.0</t>
    <phoneticPr fontId="11" type="noConversion"/>
  </si>
  <si>
    <t>backgrounds-css3-tests</t>
    <phoneticPr fontId="11" type="noConversion"/>
  </si>
  <si>
    <t>retest</t>
    <phoneticPr fontId="11" type="noConversion"/>
  </si>
  <si>
    <t>retest</t>
    <phoneticPr fontId="11" type="noConversion"/>
  </si>
  <si>
    <t>11.39.250.0</t>
    <phoneticPr fontId="11" type="noConversion"/>
  </si>
  <si>
    <t>11.39.251.0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</si>
  <si>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</si>
  <si>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</si>
  <si>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</si>
  <si>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</si>
  <si>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11.39.252.0</t>
    <phoneticPr fontId="11" type="noConversion"/>
  </si>
  <si>
    <t>retest</t>
    <phoneticPr fontId="11" type="noConversion"/>
  </si>
  <si>
    <t>retest</t>
    <phoneticPr fontId="11" type="noConversion"/>
  </si>
  <si>
    <t>11.239.251.0</t>
    <phoneticPr fontId="11" type="noConversion"/>
  </si>
  <si>
    <t>11.239.252.0</t>
    <phoneticPr fontId="11" type="noConversion"/>
  </si>
  <si>
    <t>retest</t>
    <phoneticPr fontId="11" type="noConversion"/>
  </si>
  <si>
    <t>retest</t>
    <phoneticPr fontId="11" type="noConversion"/>
  </si>
  <si>
    <t>storage_local_setitem_quotaexceedederr</t>
  </si>
  <si>
    <t>performance_PerformanceEntry_correct_attribute_js</t>
  </si>
  <si>
    <t>11.239.253.0</t>
    <phoneticPr fontId="11" type="noConversion"/>
  </si>
  <si>
    <t>11.39.253.0</t>
    <phoneticPr fontId="11" type="noConversion"/>
  </si>
  <si>
    <t xml:space="preserve">10.39.235.8 </t>
  </si>
  <si>
    <t>webapi-vehicleinfo-ivi-tests</t>
  </si>
  <si>
    <t>wrt-commandline-tizen-tests</t>
  </si>
  <si>
    <t>闪退</t>
  </si>
  <si>
    <t>白屏</t>
  </si>
  <si>
    <t>10.39.233.0-20.9</t>
  </si>
  <si>
    <t>11.39.254.0</t>
  </si>
  <si>
    <t>11.239.254.0</t>
  </si>
  <si>
    <t>CSS3FlexBox_align-items_initial_value</t>
  </si>
  <si>
    <t>CSS3FlexBox_align-self_initial_value</t>
  </si>
  <si>
    <t>have bug</t>
  </si>
  <si>
    <t>retest</t>
    <phoneticPr fontId="11" type="noConversion"/>
  </si>
  <si>
    <t>retest</t>
    <phoneticPr fontId="11" type="noConversion"/>
  </si>
  <si>
    <t>11.39.255.0</t>
    <phoneticPr fontId="11" type="noConversion"/>
  </si>
  <si>
    <t>11.239.255.0</t>
    <phoneticPr fontId="11" type="noConversion"/>
  </si>
  <si>
    <t>retest</t>
    <phoneticPr fontId="11" type="noConversion"/>
  </si>
  <si>
    <t>11.239.255.0</t>
    <phoneticPr fontId="11" type="noConversion"/>
  </si>
  <si>
    <t>IDBObjectStore_createIndex_exception_NotSupportedError</t>
  </si>
  <si>
    <t>ContactsChangeEvent_modified_attribute</t>
  </si>
  <si>
    <t>retest,the same as chrome39.</t>
  </si>
  <si>
    <t>lixia test packertool</t>
  </si>
  <si>
    <t xml:space="preserve">performance_PerformanceEntry_attribute_correct
</t>
  </si>
  <si>
    <t xml:space="preserve">RTCPeerConnection_iceconnectionstatechange_event
</t>
  </si>
  <si>
    <t xml:space="preserve">RTCPeerConnection_EventHandler_6
</t>
  </si>
  <si>
    <t>11.39.256.0</t>
  </si>
  <si>
    <t>storage_local_index_js</t>
  </si>
  <si>
    <t>performance_PerformanceEntry_attribute_correct</t>
  </si>
  <si>
    <t>11.239.255.0</t>
  </si>
  <si>
    <t>11.39.257.0</t>
  </si>
  <si>
    <t>11.39.256,0</t>
  </si>
  <si>
    <t>webapi-audiosystem-tizen-tests</t>
  </si>
  <si>
    <t>webapi-mediarenderer-tizen-tests</t>
  </si>
  <si>
    <t>webapi-mediaserver-tizen-tests</t>
  </si>
  <si>
    <t>webapi-appuri-w3c-tests</t>
  </si>
  <si>
    <t>webapi-devicecapabilities-w3c-tests</t>
  </si>
  <si>
    <t>webapi-messaging-w3c-tests</t>
  </si>
  <si>
    <t>webapi-rawsockets-w3c-tests</t>
  </si>
  <si>
    <t>10.39.233.0-20.13</t>
  </si>
  <si>
    <t>10.39.235.9</t>
  </si>
  <si>
    <t>webapi-contactsmanager-w3c-tests</t>
  </si>
  <si>
    <t>11.39.261.0</t>
  </si>
  <si>
    <t>11.239.258.0</t>
  </si>
  <si>
    <t>10.39.259.0</t>
  </si>
  <si>
    <t>已复测</t>
  </si>
  <si>
    <t>已复测一个</t>
  </si>
  <si>
    <t>11.39.258.0</t>
  </si>
  <si>
    <t>11.39.259.0</t>
  </si>
  <si>
    <t>11.39.260.0</t>
  </si>
  <si>
    <t>wrt-sharedmode-android-tests</t>
  </si>
  <si>
    <t>retest(After minus ref 104)</t>
  </si>
  <si>
    <t>10.39.235.12</t>
  </si>
  <si>
    <t>11.39.262.0</t>
  </si>
  <si>
    <t>without-ports_021</t>
  </si>
  <si>
    <t>ContactsManager_clear_multiple ContactsChangeEvent_modified_attribute
ContactsManager_save_update</t>
  </si>
  <si>
    <t>storage_local_setitem_quotaexceedederr/ storage_session_setitem_quotaexceedederr</t>
  </si>
  <si>
    <t>11.39.263.0</t>
  </si>
  <si>
    <t>11.39.264.0</t>
  </si>
  <si>
    <t>11.39.265.0</t>
  </si>
  <si>
    <t>embedding-api-android-tests</t>
  </si>
  <si>
    <t>ContactsManager_clear</t>
  </si>
  <si>
    <t>RTCPeerConnection-datachannel-3 block</t>
  </si>
  <si>
    <t>RTCPeerConnection-datachannel-2 block</t>
  </si>
  <si>
    <t>RTCPeerConnectionIceEvent_candidate_basic pass</t>
  </si>
  <si>
    <t>RTCPeerConnectionIceEvent_candidate pass</t>
  </si>
  <si>
    <t>RTCPeerConnection_getIdentityAssertion fail</t>
  </si>
  <si>
    <t>RTCPeerConnection_iceconnectionstatechange_event pass</t>
  </si>
  <si>
    <t>RTCPeerConnection-AddRemoveStream pass</t>
  </si>
  <si>
    <t>10.39.235.13</t>
  </si>
  <si>
    <t>RTCPeerConnection_EventHandler_5 pass</t>
  </si>
  <si>
    <t>performance_PerformanceEntry_correct_attribute_js fail</t>
  </si>
  <si>
    <t>ContactsChangeEvent_modified fail</t>
  </si>
  <si>
    <t>ContactsChangeEvent_modified_attribute pass</t>
  </si>
  <si>
    <t>ContactsManager_clear pass</t>
  </si>
  <si>
    <t>ContactsManager_clear_multiple pass</t>
  </si>
  <si>
    <t>ContactsManager_find_all_multiple fail</t>
  </si>
  <si>
    <t>ContactsManager_save_update pass</t>
  </si>
  <si>
    <t>11.40.269.0</t>
  </si>
  <si>
    <t>CSS3FlexBox_justify-content_initial_value</t>
  </si>
  <si>
    <t>RTCPeerConnection_localDescription_init_value fail</t>
  </si>
  <si>
    <t>RTCPeerConnection_remoteDescription_init_value fail</t>
  </si>
  <si>
    <t>RTCPeerConnection_getIdentityAssertion fail/block</t>
  </si>
  <si>
    <t>11.40.270.0</t>
  </si>
  <si>
    <t>11.39.266.0</t>
  </si>
  <si>
    <t>3 times</t>
  </si>
  <si>
    <t>11.39.267.0</t>
  </si>
  <si>
    <t>11.40.268.0</t>
  </si>
  <si>
    <t>11.40.271.0</t>
  </si>
  <si>
    <t>storage_local_setitem_quotaexceedederr pass</t>
  </si>
  <si>
    <t>RTCPeerConnection_signalingstatechange_event pass</t>
  </si>
  <si>
    <t>storage_session_setitem_quotaexceedederr pass</t>
  </si>
  <si>
    <t>performance_PerformanceEntry_attribute_correct pass</t>
  </si>
  <si>
    <t>resource_connection_reuse block</t>
  </si>
  <si>
    <t>onshow_using block</t>
  </si>
  <si>
    <t>RTCSessionDescription_sdp pass</t>
  </si>
  <si>
    <t>RTCPeerConnection_localDescription_basic fail</t>
  </si>
  <si>
    <t>RTCPeerConnection_remoteDescription_basic fail</t>
  </si>
  <si>
    <t>send-redirect-bogus1 pass</t>
  </si>
  <si>
    <t>pannernode_panningModel_default_value fail</t>
  </si>
  <si>
    <t>FileWriter_write_normal pass</t>
  </si>
  <si>
    <t>11.40.272.0</t>
  </si>
  <si>
    <t>11.40.273.0</t>
  </si>
  <si>
    <t>storage_session_index_js pass</t>
  </si>
  <si>
    <t>storage_local_index_js pass</t>
  </si>
  <si>
    <t>storage_session_setitem pass</t>
  </si>
  <si>
    <t>document_onchange_event block-&gt;pass</t>
  </si>
  <si>
    <t>document_oninput_event block-&gt;pass</t>
  </si>
  <si>
    <t xml:space="preserve"> window_alert_base block-&gt;pass</t>
  </si>
  <si>
    <t>window_confirm_base block-&gt;pass</t>
  </si>
  <si>
    <t>window_prompt_base block-&gt;pass</t>
  </si>
  <si>
    <t xml:space="preserve">W3C_HTML5 APIs/W3C_EXTRAHTML5/Dom 
</t>
  </si>
  <si>
    <t xml:space="preserve">W3C_HTML5 APIs/W3C_EXTRAHTML5/Browsers </t>
  </si>
  <si>
    <t>storage_session_removeitem pass</t>
  </si>
  <si>
    <t>storage_session_length pass</t>
  </si>
  <si>
    <t>storage_session_key pass</t>
  </si>
  <si>
    <t>storage_session_getitem pass</t>
  </si>
  <si>
    <t>storage_session_clear pass</t>
  </si>
  <si>
    <t>storage_session_builtins fail</t>
  </si>
  <si>
    <t>storage_local_setitem_quotaexceedederr passs</t>
  </si>
  <si>
    <t xml:space="preserve">ContactsChangeEvent_removed_attribute pass </t>
  </si>
  <si>
    <t>RTCPeerConnection_EventHandler_1 pass</t>
  </si>
  <si>
    <t xml:space="preserve">RTCPeerConnection-AddRemoveStream pass </t>
  </si>
  <si>
    <t>with-ports_016 pass</t>
  </si>
  <si>
    <t>11.40.274.0</t>
  </si>
  <si>
    <t>ContactsManager_remove block</t>
  </si>
  <si>
    <t>ContactsManager_save_get_remove block</t>
  </si>
  <si>
    <t>audio_one_inside_image_not_show  ref test case/--id got pass</t>
  </si>
  <si>
    <t>audio_two_inside_color_not_show   ref test case/--id got pass</t>
  </si>
  <si>
    <t>FileWriter_write_normal fail</t>
  </si>
  <si>
    <t>onshow_using pass</t>
  </si>
  <si>
    <t>WebWorker_DedicatedWorkerGlobalScope_postMessage_binary pass</t>
  </si>
  <si>
    <t>notification_requestPermission_type block</t>
  </si>
  <si>
    <t>RTCPeerConnection_EventHandler_1 block-&gt;pass</t>
  </si>
  <si>
    <t>RTCSessionDescription_sdp block-&gt;pass</t>
  </si>
  <si>
    <t>performance_PerformanceEntry_correct_attribute_js pass</t>
  </si>
  <si>
    <t>11.40.275.0</t>
  </si>
  <si>
    <t>RTCPeerConnection_getRemoteStreams pass</t>
  </si>
  <si>
    <t>FileWriter_length_normal fail</t>
  </si>
  <si>
    <t>gl-min-textures pass</t>
  </si>
  <si>
    <t>11.40.276.0</t>
  </si>
  <si>
    <t>event-timeout pass</t>
  </si>
  <si>
    <t>12.40.278.0</t>
  </si>
  <si>
    <t>ContactsChangeEvent_added_attribute pass</t>
  </si>
  <si>
    <t>Entry_moveTo_occupied_by_notempty_directory fail</t>
  </si>
  <si>
    <t>Entry_moveTo_parent_noexist fail</t>
  </si>
  <si>
    <t>Entry_moveTo_parent_not_provide fail</t>
  </si>
  <si>
    <t>Entry_remove_fail_not_empty_entry fail</t>
  </si>
  <si>
    <t>Entry_remove_fail_root_directory_entry fail</t>
  </si>
  <si>
    <t>FileSystem_defined_name_fail_entry fail</t>
  </si>
  <si>
    <t>FileSystem_defined_name_success_entry fail</t>
  </si>
  <si>
    <t>SmsManager_onsent fail</t>
  </si>
  <si>
    <t>SmsManager_sent_event fail</t>
  </si>
  <si>
    <t>event_session_key pass</t>
  </si>
  <si>
    <t>event_local_key pass</t>
  </si>
  <si>
    <t>event_constructor_js pass</t>
  </si>
  <si>
    <t>12.40.279.0</t>
  </si>
  <si>
    <t>12.40.281.0</t>
  </si>
  <si>
    <t>ContactsManager_save_categories_multiple pass</t>
  </si>
  <si>
    <t>ContactsChangeEvent_removed_attribute pass</t>
  </si>
  <si>
    <t>ContactsManager_save_update  pass</t>
  </si>
  <si>
    <t>CSS3TextEffects_text-align_initial_value pass</t>
  </si>
  <si>
    <t>CSS3TextEffects_text-emphasis-style_initial_value pass</t>
  </si>
  <si>
    <t>CSS3TextEffects_text-shadow_initial_value pass</t>
  </si>
  <si>
    <t>CSS3TextEffects_text-decoration_initial_value pass</t>
  </si>
  <si>
    <t>valueMode_18 pass</t>
  </si>
  <si>
    <t>11.40.277.2</t>
  </si>
  <si>
    <t>wrt-packertool2-android-tests</t>
  </si>
  <si>
    <t>Crosswalk_EmbeddedMode_Extension_XwalkRuntimeLibUninstall_viaTerminal pass</t>
  </si>
  <si>
    <t>12.40.286.0</t>
  </si>
  <si>
    <t>document_onchange_event pass</t>
  </si>
  <si>
    <t>document_oninput_event pass</t>
  </si>
  <si>
    <t>12.40.287.0</t>
  </si>
  <si>
    <t>12.40.293.0</t>
  </si>
  <si>
    <t>background-clip-005 pass</t>
  </si>
  <si>
    <t>background-clip-006 pass</t>
  </si>
  <si>
    <t>11.40.277.0-27.2</t>
  </si>
  <si>
    <t>12.40.294.0(webdriver)</t>
  </si>
  <si>
    <t>12.40.294.0(stub)</t>
  </si>
  <si>
    <t xml:space="preserve">12.40.282.0 </t>
  </si>
  <si>
    <t xml:space="preserve">12.40.283.0 </t>
  </si>
  <si>
    <t xml:space="preserve">12.40.284.0 </t>
  </si>
  <si>
    <t xml:space="preserve">12.40.285.0 </t>
  </si>
  <si>
    <t xml:space="preserve">12.40.286.0 </t>
  </si>
  <si>
    <t xml:space="preserve">12.40.287.0 </t>
  </si>
  <si>
    <t xml:space="preserve">12.40.288.0 </t>
  </si>
  <si>
    <t xml:space="preserve">12.40.289.0 </t>
  </si>
  <si>
    <t xml:space="preserve">12.40.290.0 </t>
  </si>
  <si>
    <t xml:space="preserve">12.40.291.0 </t>
  </si>
  <si>
    <t xml:space="preserve">12.40.292.0 </t>
  </si>
  <si>
    <t>wrt-manifest2-android-tests</t>
  </si>
  <si>
    <t>wrt-security-android-tests</t>
  </si>
  <si>
    <t>webapi-embeddingapi-xwalk-tests</t>
  </si>
  <si>
    <t>FileWriter_write_normal  fail</t>
  </si>
  <si>
    <t>FileWriter_length_normal  fail</t>
  </si>
  <si>
    <t>storage_local_setitem_quotaexceedederr  block-&gt;pass</t>
  </si>
  <si>
    <t>WebWorker_DedicatedWorkerGlobalScope_postMessage_binary   block-&gt;pass</t>
  </si>
  <si>
    <t>ContactsManager_clear_multiple  pass</t>
  </si>
  <si>
    <t>ContactsManager_clear  pass</t>
  </si>
  <si>
    <t>xhr2_XMLHttpRequestEventTarget_ontimeout_event  block-&gt;pass</t>
  </si>
  <si>
    <t>ContactsManager_find_all_multiple  fail</t>
  </si>
  <si>
    <t>ContactsChangeEvent_modified</t>
  </si>
  <si>
    <t>performance_PerformanceEntry_correct_attribute_js  fail-&gt;pass</t>
  </si>
  <si>
    <t>Performance_getEntries_basic   pass</t>
  </si>
  <si>
    <t>ContactsChangeEvent_modified_attribute  pass</t>
  </si>
  <si>
    <t>ContactsManager_remove_no_found pass</t>
  </si>
  <si>
    <t>RTCPeerConnection_signalingstatechange_event</t>
  </si>
  <si>
    <t>performance_PerformanceEntry_attribute_correct  fail-&gt;pass</t>
  </si>
  <si>
    <t>ContactsManager_save_categories_multiple  pass</t>
  </si>
  <si>
    <t>RTCPeerConnection_signalingstatechange_event  block-&gt;pass</t>
  </si>
  <si>
    <t>RTCPeerConnection_signalingstatechange_event  pass</t>
  </si>
  <si>
    <t>webapi-messaging-w3c-tests   pass</t>
  </si>
  <si>
    <t>SmsManager_onsent</t>
  </si>
  <si>
    <t>SmsManager_sent_event</t>
  </si>
  <si>
    <t>RTCPeerConnection_EventHandler_1  pass</t>
  </si>
  <si>
    <t>RTCPeerConnection-AddRemoveStream  pass</t>
  </si>
  <si>
    <t>11.40.277.0</t>
  </si>
  <si>
    <t xml:space="preserve">12.40.278.0 </t>
  </si>
  <si>
    <t xml:space="preserve">12.40.279.0 </t>
  </si>
  <si>
    <t xml:space="preserve">12.40.280.0 </t>
  </si>
  <si>
    <t xml:space="preserve">12.40.281.0 </t>
  </si>
  <si>
    <t xml:space="preserve">11.40.277.0 </t>
  </si>
  <si>
    <t xml:space="preserve">12.40.293.0 </t>
  </si>
  <si>
    <t xml:space="preserve">11.40.277.6 </t>
  </si>
  <si>
    <t>toDataURL.jpeg.quality.basic pass</t>
  </si>
  <si>
    <t>2d_pattern_animated_gif pass</t>
  </si>
  <si>
    <t>11.40.277.0-29.1</t>
  </si>
  <si>
    <t>11.40.277.1</t>
  </si>
  <si>
    <t>11.40.277.6</t>
  </si>
  <si>
    <t>Secure_Close_2999_reason pass</t>
  </si>
  <si>
    <t>FileSaver_readyState_exist fail</t>
  </si>
  <si>
    <t>audio-html5-tests</t>
    <phoneticPr fontId="11" type="noConversion"/>
  </si>
  <si>
    <t>webstorage-w3c-tests</t>
    <phoneticPr fontId="11" type="noConversion"/>
  </si>
  <si>
    <t>BinaryType_wrong_value fail</t>
  </si>
  <si>
    <t>audio_seek_ogg_vorbis block</t>
  </si>
  <si>
    <t>12.41.296.0</t>
  </si>
  <si>
    <t>12.41.297.0</t>
  </si>
  <si>
    <t>12.41.297.0(webdriver)</t>
  </si>
  <si>
    <t>interfaces pass</t>
  </si>
  <si>
    <t>canvasgradient_addColorStop_INDEX_SIZE_ERR   pass</t>
  </si>
  <si>
    <t>event_constructor pass</t>
  </si>
  <si>
    <t>12.41.297.0 merge</t>
  </si>
  <si>
    <t>12.41.298.0</t>
  </si>
  <si>
    <t>12.41.298.0 stub</t>
  </si>
  <si>
    <t>12.41.298.0 webdriver</t>
  </si>
  <si>
    <t>12.41.298.0 merge</t>
  </si>
  <si>
    <t>12.41.299.0stub</t>
  </si>
  <si>
    <t>12.41.299.0</t>
  </si>
  <si>
    <t>12.41.299.0webdriver</t>
  </si>
  <si>
    <t>xhr2_XMLHttpRequestEventTarget_ontimeout_event pass</t>
  </si>
  <si>
    <t>canvasgradient_addColorStop_INDEX_SIZE_ERR pass</t>
  </si>
  <si>
    <t>12.41.299.0merge</t>
  </si>
  <si>
    <t>css3_colors_tests_entry47 pass</t>
  </si>
  <si>
    <t>Usecase WebAPI</t>
  </si>
  <si>
    <t>13.41.301.0 stub</t>
  </si>
  <si>
    <t>13.41.301.0</t>
  </si>
  <si>
    <t>13.41.301.0webdriver</t>
  </si>
  <si>
    <t>without-ports_016 pass</t>
  </si>
  <si>
    <t>12.41.300.0stub</t>
  </si>
  <si>
    <t>12.41.300.0</t>
  </si>
  <si>
    <t>13.41.301.0merge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</si>
</sst>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8000"/>
      <name val="Calibri"/>
      <family val="2"/>
      <scheme val="minor"/>
    </font>
    <font>
      <sz val="10"/>
      <color rgb="FFFFA500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name val="Trebuchet MS"/>
      <family val="2"/>
    </font>
    <font>
      <sz val="9"/>
      <name val="Calibri"/>
      <family val="3"/>
      <charset val="134"/>
      <scheme val="minor"/>
    </font>
    <font>
      <sz val="11"/>
      <color rgb="FFFF0000"/>
      <name val="Trebuchet MS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515151"/>
      <name val="Verdana"/>
      <family val="2"/>
    </font>
    <font>
      <sz val="9"/>
      <color rgb="FF9000A1"/>
      <name val="Verdana"/>
      <family val="2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A500"/>
      <name val="Trebuchet MS"/>
      <family val="2"/>
    </font>
    <font>
      <sz val="10"/>
      <color rgb="FF000000"/>
      <name val="Calibri"/>
      <family val="2"/>
    </font>
    <font>
      <sz val="12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8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2" fillId="0" borderId="1" xfId="0" applyFont="1" applyBorder="1"/>
    <xf numFmtId="0" fontId="3" fillId="2" borderId="0" xfId="0" applyFont="1" applyFill="1"/>
    <xf numFmtId="0" fontId="2" fillId="0" borderId="0" xfId="0" applyFont="1"/>
    <xf numFmtId="0" fontId="1" fillId="2" borderId="0" xfId="0" applyFont="1" applyFill="1"/>
    <xf numFmtId="0" fontId="4" fillId="0" borderId="0" xfId="0" applyFont="1"/>
    <xf numFmtId="9" fontId="1" fillId="0" borderId="0" xfId="0" quotePrefix="1" applyNumberFormat="1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9" fontId="6" fillId="0" borderId="0" xfId="0" applyNumberFormat="1" applyFont="1" applyAlignment="1">
      <alignment vertical="center" wrapText="1"/>
    </xf>
    <xf numFmtId="9" fontId="7" fillId="0" borderId="0" xfId="0" applyNumberFormat="1" applyFont="1" applyAlignment="1">
      <alignment vertical="center" wrapText="1"/>
    </xf>
    <xf numFmtId="0" fontId="1" fillId="3" borderId="0" xfId="0" applyFont="1" applyFill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0" xfId="0" applyNumberFormat="1" applyFont="1" applyAlignment="1">
      <alignment horizontal="center"/>
    </xf>
    <xf numFmtId="0" fontId="1" fillId="4" borderId="0" xfId="0" applyFont="1" applyFill="1"/>
    <xf numFmtId="0" fontId="3" fillId="0" borderId="0" xfId="0" applyFont="1" applyFill="1"/>
    <xf numFmtId="9" fontId="1" fillId="0" borderId="1" xfId="0" applyNumberFormat="1" applyFont="1" applyBorder="1" applyAlignment="1"/>
    <xf numFmtId="0" fontId="5" fillId="0" borderId="0" xfId="0" applyFont="1"/>
    <xf numFmtId="0" fontId="1" fillId="0" borderId="0" xfId="0" applyFont="1" applyAlignment="1">
      <alignment horizontal="right"/>
    </xf>
    <xf numFmtId="9" fontId="1" fillId="0" borderId="0" xfId="0" applyNumberFormat="1" applyFont="1" applyAlignment="1">
      <alignment horizontal="right"/>
    </xf>
    <xf numFmtId="0" fontId="1" fillId="0" borderId="0" xfId="0" applyFont="1" applyFill="1"/>
    <xf numFmtId="9" fontId="2" fillId="0" borderId="0" xfId="0" applyNumberFormat="1" applyFont="1"/>
    <xf numFmtId="0" fontId="1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9" fontId="6" fillId="0" borderId="2" xfId="0" applyNumberFormat="1" applyFont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0" fontId="6" fillId="5" borderId="2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9" fontId="7" fillId="5" borderId="2" xfId="0" applyNumberFormat="1" applyFont="1" applyFill="1" applyBorder="1" applyAlignment="1">
      <alignment vertical="center" wrapText="1"/>
    </xf>
    <xf numFmtId="9" fontId="7" fillId="0" borderId="2" xfId="0" applyNumberFormat="1" applyFont="1" applyBorder="1" applyAlignment="1">
      <alignment vertical="center" wrapText="1"/>
    </xf>
    <xf numFmtId="0" fontId="8" fillId="0" borderId="0" xfId="0" applyFont="1"/>
    <xf numFmtId="0" fontId="1" fillId="0" borderId="1" xfId="0" applyFont="1" applyBorder="1" applyAlignment="1"/>
    <xf numFmtId="0" fontId="1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1" fillId="2" borderId="0" xfId="0" applyFont="1" applyFill="1" applyAlignment="1"/>
    <xf numFmtId="0" fontId="1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2" fillId="0" borderId="0" xfId="0" applyFont="1" applyAlignment="1"/>
    <xf numFmtId="9" fontId="7" fillId="0" borderId="2" xfId="0" applyNumberFormat="1" applyFont="1" applyBorder="1" applyAlignment="1">
      <alignment vertical="center"/>
    </xf>
    <xf numFmtId="0" fontId="4" fillId="0" borderId="0" xfId="0" applyFont="1" applyAlignment="1"/>
    <xf numFmtId="0" fontId="1" fillId="3" borderId="0" xfId="0" applyFont="1" applyFill="1" applyAlignment="1"/>
    <xf numFmtId="0" fontId="1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9" fontId="6" fillId="0" borderId="0" xfId="0" applyNumberFormat="1" applyFont="1" applyAlignment="1">
      <alignment vertical="center"/>
    </xf>
    <xf numFmtId="9" fontId="7" fillId="0" borderId="0" xfId="0" applyNumberFormat="1" applyFont="1" applyAlignment="1">
      <alignment vertical="center"/>
    </xf>
    <xf numFmtId="9" fontId="2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Border="1" applyAlignment="1"/>
    <xf numFmtId="9" fontId="1" fillId="0" borderId="0" xfId="0" applyNumberFormat="1" applyFont="1" applyBorder="1" applyAlignment="1"/>
    <xf numFmtId="0" fontId="1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9" fontId="7" fillId="0" borderId="0" xfId="0" applyNumberFormat="1" applyFont="1" applyBorder="1" applyAlignment="1">
      <alignment vertical="center"/>
    </xf>
    <xf numFmtId="0" fontId="5" fillId="0" borderId="0" xfId="0" applyFont="1" applyAlignme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9" fontId="5" fillId="0" borderId="0" xfId="0" applyNumberFormat="1" applyFont="1" applyAlignment="1"/>
    <xf numFmtId="9" fontId="5" fillId="0" borderId="0" xfId="0" applyNumberFormat="1" applyFont="1"/>
    <xf numFmtId="0" fontId="3" fillId="7" borderId="0" xfId="0" applyFont="1" applyFill="1"/>
    <xf numFmtId="0" fontId="1" fillId="0" borderId="0" xfId="0" applyFont="1" applyAlignment="1">
      <alignment horizontal="center"/>
    </xf>
    <xf numFmtId="0" fontId="3" fillId="0" borderId="0" xfId="0" applyFont="1" applyBorder="1" applyAlignment="1"/>
    <xf numFmtId="9" fontId="5" fillId="0" borderId="0" xfId="0" applyNumberFormat="1" applyFont="1" applyAlignment="1">
      <alignment horizontal="center"/>
    </xf>
    <xf numFmtId="0" fontId="8" fillId="0" borderId="0" xfId="0" applyFont="1" applyFill="1"/>
    <xf numFmtId="0" fontId="1" fillId="0" borderId="0" xfId="0" applyFont="1" applyBorder="1"/>
    <xf numFmtId="9" fontId="1" fillId="0" borderId="0" xfId="0" applyNumberFormat="1" applyFont="1" applyBorder="1"/>
    <xf numFmtId="0" fontId="2" fillId="7" borderId="0" xfId="0" applyFont="1" applyFill="1"/>
    <xf numFmtId="0" fontId="1" fillId="0" borderId="3" xfId="0" applyFont="1" applyBorder="1"/>
    <xf numFmtId="0" fontId="2" fillId="0" borderId="0" xfId="0" applyFont="1" applyBorder="1"/>
    <xf numFmtId="9" fontId="3" fillId="0" borderId="0" xfId="0" applyNumberFormat="1" applyFont="1"/>
    <xf numFmtId="0" fontId="1" fillId="2" borderId="0" xfId="0" applyFont="1" applyFill="1" applyBorder="1"/>
    <xf numFmtId="0" fontId="5" fillId="6" borderId="0" xfId="0" applyFont="1" applyFill="1"/>
    <xf numFmtId="9" fontId="1" fillId="0" borderId="0" xfId="0" applyNumberFormat="1" applyFont="1" applyFill="1"/>
    <xf numFmtId="0" fontId="1" fillId="2" borderId="0" xfId="0" applyFont="1" applyFill="1" applyBorder="1" applyAlignment="1">
      <alignment vertical="center"/>
    </xf>
    <xf numFmtId="0" fontId="2" fillId="0" borderId="0" xfId="0" applyFont="1" applyFill="1"/>
    <xf numFmtId="0" fontId="1" fillId="0" borderId="0" xfId="0" applyFont="1" applyFill="1" applyBorder="1"/>
    <xf numFmtId="9" fontId="1" fillId="0" borderId="0" xfId="0" applyNumberFormat="1" applyFont="1" applyFill="1" applyBorder="1"/>
    <xf numFmtId="0" fontId="2" fillId="0" borderId="0" xfId="0" applyFont="1" applyFill="1" applyBorder="1"/>
    <xf numFmtId="0" fontId="3" fillId="0" borderId="0" xfId="0" applyFont="1" applyFill="1" applyBorder="1"/>
    <xf numFmtId="9" fontId="3" fillId="0" borderId="0" xfId="0" applyNumberFormat="1" applyFont="1" applyFill="1" applyBorder="1"/>
    <xf numFmtId="9" fontId="1" fillId="0" borderId="0" xfId="0" applyNumberFormat="1" applyFont="1" applyFill="1" applyBorder="1" applyAlignment="1">
      <alignment horizontal="center"/>
    </xf>
    <xf numFmtId="9" fontId="1" fillId="0" borderId="0" xfId="0" quotePrefix="1" applyNumberFormat="1" applyFont="1" applyFill="1" applyBorder="1" applyAlignment="1">
      <alignment horizontal="center"/>
    </xf>
    <xf numFmtId="9" fontId="1" fillId="0" borderId="0" xfId="0" applyNumberFormat="1" applyFont="1" applyBorder="1" applyAlignment="1">
      <alignment horizontal="center"/>
    </xf>
    <xf numFmtId="0" fontId="1" fillId="0" borderId="0" xfId="0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0" fontId="2" fillId="0" borderId="0" xfId="0" applyFont="1" applyFill="1" applyAlignment="1">
      <alignment vertical="center" wrapText="1"/>
    </xf>
    <xf numFmtId="9" fontId="7" fillId="0" borderId="0" xfId="0" applyNumberFormat="1" applyFont="1" applyFill="1" applyAlignment="1">
      <alignment vertical="center" wrapText="1"/>
    </xf>
    <xf numFmtId="0" fontId="3" fillId="0" borderId="0" xfId="0" applyFont="1" applyBorder="1"/>
    <xf numFmtId="0" fontId="4" fillId="0" borderId="0" xfId="0" applyFont="1" applyBorder="1" applyAlignment="1"/>
    <xf numFmtId="0" fontId="1" fillId="2" borderId="0" xfId="0" applyFont="1" applyFill="1" applyBorder="1" applyAlignment="1"/>
    <xf numFmtId="9" fontId="5" fillId="6" borderId="0" xfId="0" applyNumberFormat="1" applyFont="1" applyFill="1" applyAlignment="1"/>
    <xf numFmtId="0" fontId="1" fillId="2" borderId="2" xfId="0" applyFont="1" applyFill="1" applyBorder="1" applyAlignment="1">
      <alignment vertical="center"/>
    </xf>
    <xf numFmtId="0" fontId="9" fillId="0" borderId="0" xfId="0" applyFont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right"/>
    </xf>
    <xf numFmtId="9" fontId="2" fillId="0" borderId="1" xfId="0" applyNumberFormat="1" applyFont="1" applyBorder="1"/>
    <xf numFmtId="0" fontId="2" fillId="9" borderId="0" xfId="0" applyFont="1" applyFill="1"/>
    <xf numFmtId="9" fontId="0" fillId="0" borderId="0" xfId="0" applyNumberFormat="1"/>
    <xf numFmtId="0" fontId="2" fillId="3" borderId="0" xfId="0" applyFont="1" applyFill="1"/>
    <xf numFmtId="9" fontId="1" fillId="3" borderId="0" xfId="0" applyNumberFormat="1" applyFont="1" applyFill="1"/>
    <xf numFmtId="9" fontId="10" fillId="0" borderId="2" xfId="0" applyNumberFormat="1" applyFont="1" applyBorder="1" applyAlignment="1">
      <alignment vertical="center" wrapText="1"/>
    </xf>
    <xf numFmtId="0" fontId="0" fillId="6" borderId="0" xfId="0" applyFill="1"/>
    <xf numFmtId="9" fontId="12" fillId="0" borderId="2" xfId="0" applyNumberFormat="1" applyFont="1" applyBorder="1" applyAlignment="1">
      <alignment vertical="center" wrapText="1"/>
    </xf>
    <xf numFmtId="0" fontId="1" fillId="10" borderId="0" xfId="0" applyFont="1" applyFill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0" borderId="0" xfId="0" applyFont="1" applyAlignment="1"/>
    <xf numFmtId="9" fontId="0" fillId="0" borderId="0" xfId="0" applyNumberFormat="1"/>
    <xf numFmtId="0" fontId="0" fillId="6" borderId="0" xfId="0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2" fillId="11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9" fontId="1" fillId="0" borderId="0" xfId="0" applyNumberFormat="1" applyFont="1" applyAlignment="1"/>
    <xf numFmtId="0" fontId="5" fillId="0" borderId="0" xfId="0" applyFont="1" applyAlignment="1"/>
    <xf numFmtId="9" fontId="5" fillId="0" borderId="0" xfId="0" applyNumberFormat="1" applyFont="1" applyAlignment="1"/>
    <xf numFmtId="9" fontId="0" fillId="0" borderId="0" xfId="0" applyNumberFormat="1"/>
    <xf numFmtId="0" fontId="0" fillId="6" borderId="0" xfId="0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0" fillId="2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0" fillId="12" borderId="0" xfId="0" applyFill="1"/>
    <xf numFmtId="0" fontId="15" fillId="0" borderId="0" xfId="0" applyFont="1"/>
    <xf numFmtId="9" fontId="0" fillId="0" borderId="0" xfId="0" applyNumberFormat="1" applyAlignment="1"/>
    <xf numFmtId="0" fontId="0" fillId="0" borderId="0" xfId="0" applyAlignment="1"/>
    <xf numFmtId="0" fontId="2" fillId="6" borderId="0" xfId="0" applyFont="1" applyFill="1"/>
    <xf numFmtId="0" fontId="1" fillId="13" borderId="0" xfId="0" applyFont="1" applyFill="1"/>
    <xf numFmtId="0" fontId="0" fillId="13" borderId="0" xfId="0" applyFill="1"/>
    <xf numFmtId="0" fontId="0" fillId="9" borderId="0" xfId="0" applyFill="1"/>
    <xf numFmtId="0" fontId="1" fillId="9" borderId="0" xfId="0" applyFont="1" applyFill="1"/>
    <xf numFmtId="9" fontId="15" fillId="0" borderId="0" xfId="0" applyNumberFormat="1" applyFont="1"/>
    <xf numFmtId="0" fontId="15" fillId="6" borderId="0" xfId="0" applyFont="1" applyFill="1"/>
    <xf numFmtId="9" fontId="1" fillId="0" borderId="0" xfId="0" applyNumberFormat="1" applyFont="1" applyAlignment="1">
      <alignment wrapText="1"/>
    </xf>
    <xf numFmtId="0" fontId="16" fillId="0" borderId="0" xfId="0" applyFont="1"/>
    <xf numFmtId="0" fontId="0" fillId="3" borderId="0" xfId="0" applyFill="1"/>
    <xf numFmtId="0" fontId="17" fillId="0" borderId="0" xfId="0" applyFont="1"/>
    <xf numFmtId="0" fontId="0" fillId="0" borderId="0" xfId="0" applyFill="1"/>
    <xf numFmtId="0" fontId="3" fillId="3" borderId="0" xfId="0" applyFont="1" applyFill="1"/>
    <xf numFmtId="0" fontId="13" fillId="0" borderId="0" xfId="0" applyFont="1"/>
    <xf numFmtId="0" fontId="0" fillId="14" borderId="0" xfId="0" applyFill="1"/>
    <xf numFmtId="0" fontId="1" fillId="14" borderId="0" xfId="0" applyFont="1" applyFill="1"/>
    <xf numFmtId="0" fontId="3" fillId="14" borderId="0" xfId="0" applyFont="1" applyFill="1"/>
    <xf numFmtId="0" fontId="18" fillId="0" borderId="2" xfId="0" applyFont="1" applyBorder="1" applyAlignment="1">
      <alignment vertical="center" wrapText="1"/>
    </xf>
    <xf numFmtId="0" fontId="19" fillId="0" borderId="2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9" fontId="20" fillId="0" borderId="2" xfId="0" applyNumberFormat="1" applyFont="1" applyBorder="1" applyAlignment="1">
      <alignment vertical="center" wrapText="1"/>
    </xf>
    <xf numFmtId="0" fontId="21" fillId="0" borderId="0" xfId="0" applyFont="1" applyAlignment="1">
      <alignment wrapText="1"/>
    </xf>
    <xf numFmtId="0" fontId="21" fillId="0" borderId="0" xfId="0" applyFont="1" applyAlignment="1"/>
    <xf numFmtId="9" fontId="1" fillId="9" borderId="0" xfId="0" applyNumberFormat="1" applyFont="1" applyFill="1"/>
    <xf numFmtId="0" fontId="3" fillId="6" borderId="0" xfId="0" applyFont="1" applyFill="1"/>
    <xf numFmtId="9" fontId="1" fillId="14" borderId="0" xfId="0" applyNumberFormat="1" applyFont="1" applyFill="1"/>
    <xf numFmtId="0" fontId="22" fillId="0" borderId="0" xfId="0" applyFont="1"/>
    <xf numFmtId="9" fontId="22" fillId="0" borderId="0" xfId="0" applyNumberFormat="1" applyFont="1"/>
    <xf numFmtId="0" fontId="15" fillId="3" borderId="0" xfId="0" applyFont="1" applyFill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</cellXfs>
  <cellStyles count="1">
    <cellStyle name="Normal" xfId="0" builtinId="0"/>
  </cellStyles>
  <dxfs count="369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ightly_report_generator-main_target-cordo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olpad 8297W"/>
      <sheetName val="Google Nexus 4 CyanogenMod"/>
      <sheetName val="Google Nexus 5"/>
      <sheetName val="Google Nexus 7"/>
      <sheetName val="HuaWei Honor 3X"/>
      <sheetName val="Kindle Fire HD"/>
      <sheetName val="ZTE Grand Memo U5"/>
      <sheetName val="ASUS MeMO Pad 8 K011"/>
      <sheetName val="ASUS T00E Padfone Mini"/>
      <sheetName val="ASUS T00G Zenfone 6"/>
      <sheetName val="Dell Venue 8"/>
      <sheetName val="Ramos i10"/>
      <sheetName val="Samsung Galaxy Tab 3"/>
      <sheetName val="ZTE Geek V975"/>
      <sheetName val="Toshiba Excite Go AT7-C8"/>
      <sheetName val="Google Nexus7"/>
      <sheetName val="Google Nexus4"/>
      <sheetName val="beta ASUS MeMO Pad 8 K011 "/>
      <sheetName val="beta Google Nexus5"/>
      <sheetName val="beta Google Nexus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ES3">
            <v>1</v>
          </cell>
        </row>
        <row r="4">
          <cell r="ES4">
            <v>1</v>
          </cell>
        </row>
        <row r="5">
          <cell r="ES5">
            <v>1</v>
          </cell>
        </row>
        <row r="6">
          <cell r="ES6">
            <v>1</v>
          </cell>
        </row>
        <row r="7">
          <cell r="ES7">
            <v>1</v>
          </cell>
        </row>
        <row r="8">
          <cell r="ES8">
            <v>0.87</v>
          </cell>
        </row>
        <row r="9">
          <cell r="ES9">
            <v>1</v>
          </cell>
        </row>
        <row r="10">
          <cell r="ES10">
            <v>1</v>
          </cell>
        </row>
        <row r="13">
          <cell r="ES13">
            <v>1</v>
          </cell>
        </row>
        <row r="14">
          <cell r="ES14">
            <v>0.90625</v>
          </cell>
        </row>
        <row r="15">
          <cell r="ES15">
            <v>0.83</v>
          </cell>
        </row>
        <row r="16">
          <cell r="ES16">
            <v>1</v>
          </cell>
        </row>
        <row r="17">
          <cell r="ES17">
            <v>0.98</v>
          </cell>
        </row>
        <row r="18">
          <cell r="ES18">
            <v>1</v>
          </cell>
        </row>
        <row r="21">
          <cell r="ES21">
            <v>1</v>
          </cell>
        </row>
        <row r="22">
          <cell r="ES22">
            <v>1</v>
          </cell>
        </row>
        <row r="23">
          <cell r="ES23">
            <v>0.99</v>
          </cell>
        </row>
        <row r="24">
          <cell r="ES24">
            <v>1</v>
          </cell>
        </row>
        <row r="25">
          <cell r="ES25">
            <v>0.49</v>
          </cell>
        </row>
        <row r="26">
          <cell r="ES26">
            <v>0.57999999999999996</v>
          </cell>
        </row>
        <row r="27">
          <cell r="ES27">
            <v>1</v>
          </cell>
        </row>
        <row r="28">
          <cell r="ES28">
            <v>1</v>
          </cell>
        </row>
        <row r="29">
          <cell r="ES29">
            <v>1</v>
          </cell>
        </row>
        <row r="30">
          <cell r="ES30">
            <v>1</v>
          </cell>
        </row>
        <row r="31">
          <cell r="ES31">
            <v>1</v>
          </cell>
        </row>
        <row r="32">
          <cell r="ES32">
            <v>1</v>
          </cell>
        </row>
        <row r="33">
          <cell r="ES33">
            <v>0.5</v>
          </cell>
        </row>
        <row r="34">
          <cell r="ES34">
            <v>1</v>
          </cell>
        </row>
        <row r="35">
          <cell r="ES35">
            <v>1</v>
          </cell>
        </row>
        <row r="37">
          <cell r="ES37">
            <v>0.71</v>
          </cell>
        </row>
        <row r="38">
          <cell r="ES38">
            <v>1</v>
          </cell>
        </row>
        <row r="39">
          <cell r="ES39">
            <v>0.41</v>
          </cell>
        </row>
        <row r="40">
          <cell r="ES40">
            <v>0.99</v>
          </cell>
        </row>
        <row r="42">
          <cell r="ES42">
            <v>1</v>
          </cell>
        </row>
        <row r="43">
          <cell r="ES43">
            <v>0.96</v>
          </cell>
        </row>
        <row r="44">
          <cell r="ES44">
            <v>1</v>
          </cell>
        </row>
        <row r="45">
          <cell r="ES45">
            <v>1</v>
          </cell>
        </row>
        <row r="46">
          <cell r="ES46">
            <v>0.99</v>
          </cell>
        </row>
        <row r="47">
          <cell r="ES47">
            <v>1</v>
          </cell>
        </row>
        <row r="48">
          <cell r="ES48">
            <v>1</v>
          </cell>
        </row>
        <row r="49">
          <cell r="ES49">
            <v>0.87</v>
          </cell>
        </row>
        <row r="50">
          <cell r="ES50">
            <v>1</v>
          </cell>
        </row>
        <row r="51">
          <cell r="ES51">
            <v>0.96</v>
          </cell>
        </row>
        <row r="52">
          <cell r="ES52">
            <v>1</v>
          </cell>
        </row>
        <row r="53">
          <cell r="ES53">
            <v>0.99</v>
          </cell>
        </row>
        <row r="54">
          <cell r="ES54">
            <v>0.97</v>
          </cell>
        </row>
        <row r="55">
          <cell r="ES55">
            <v>0.96354166666666663</v>
          </cell>
        </row>
        <row r="56">
          <cell r="ES56">
            <v>0.64</v>
          </cell>
        </row>
        <row r="57">
          <cell r="ES57">
            <v>0.93</v>
          </cell>
        </row>
        <row r="58">
          <cell r="ES58">
            <v>0.28999999999999998</v>
          </cell>
        </row>
        <row r="59">
          <cell r="ES59">
            <v>0.93</v>
          </cell>
        </row>
        <row r="60">
          <cell r="ES60">
            <v>1</v>
          </cell>
        </row>
        <row r="61">
          <cell r="ES61">
            <v>1</v>
          </cell>
        </row>
        <row r="62">
          <cell r="ES62">
            <v>0.86</v>
          </cell>
        </row>
        <row r="63">
          <cell r="ES63">
            <v>0.97</v>
          </cell>
        </row>
        <row r="64">
          <cell r="ES64">
            <v>0.2</v>
          </cell>
        </row>
        <row r="65">
          <cell r="ES65">
            <v>1</v>
          </cell>
        </row>
        <row r="66">
          <cell r="ES66">
            <v>1</v>
          </cell>
        </row>
        <row r="67">
          <cell r="ES67">
            <v>1</v>
          </cell>
        </row>
        <row r="68">
          <cell r="ES68">
            <v>1</v>
          </cell>
        </row>
        <row r="69">
          <cell r="ES69">
            <v>0.83</v>
          </cell>
        </row>
        <row r="70">
          <cell r="ES70">
            <v>0.46</v>
          </cell>
        </row>
        <row r="71">
          <cell r="ES71">
            <v>1</v>
          </cell>
        </row>
        <row r="72">
          <cell r="ES72">
            <v>0.95</v>
          </cell>
        </row>
        <row r="73">
          <cell r="ES73">
            <v>0.83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queryTables/queryTable1.xml><?xml version="1.0" encoding="utf-8"?>
<queryTable xmlns="http://schemas.openxmlformats.org/spreadsheetml/2006/main" name="report_details%20(2)" preserveFormatting="0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report_details%20(2)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report_details%20(2)" preserveFormatting="0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report_details%20(2)" preserveFormatting="0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report_details%20(2)" preserveFormatting="0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E157"/>
  <sheetViews>
    <sheetView topLeftCell="GA1" zoomScale="80" zoomScaleNormal="80" workbookViewId="0">
      <pane ySplit="2" topLeftCell="A3" activePane="bottomLeft" state="frozen"/>
      <selection activeCell="CW21" sqref="CW21"/>
      <selection pane="bottomLeft" activeCell="HB149" sqref="HB149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0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0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9.28515625" style="2" hidden="1" customWidth="1"/>
    <col min="52" max="55" width="9.140625" style="2" hidden="1" customWidth="1"/>
    <col min="56" max="56" width="9.140625" style="4" hidden="1" customWidth="1"/>
    <col min="57" max="61" width="9.140625" style="2" hidden="1" customWidth="1"/>
    <col min="62" max="62" width="9.28515625" style="2" hidden="1" customWidth="1"/>
    <col min="63" max="66" width="9.140625" style="2" hidden="1" customWidth="1"/>
    <col min="67" max="67" width="9.140625" style="4" hidden="1" customWidth="1"/>
    <col min="68" max="74" width="9.140625" style="2" hidden="1" customWidth="1"/>
    <col min="75" max="75" width="9.140625" style="4" hidden="1" customWidth="1"/>
    <col min="76" max="82" width="9.140625" style="2" hidden="1" customWidth="1"/>
    <col min="83" max="83" width="9.140625" style="4" hidden="1" customWidth="1"/>
    <col min="84" max="90" width="9.140625" style="2" hidden="1" customWidth="1"/>
    <col min="91" max="91" width="9.140625" style="4" hidden="1" customWidth="1"/>
    <col min="92" max="93" width="9.140625" style="2" hidden="1" customWidth="1"/>
    <col min="94" max="94" width="30.7109375" style="2" hidden="1" customWidth="1"/>
    <col min="95" max="98" width="9.140625" style="2" hidden="1" customWidth="1"/>
    <col min="99" max="99" width="9.140625" style="4" hidden="1" customWidth="1"/>
    <col min="100" max="101" width="9.140625" style="2" hidden="1" customWidth="1"/>
    <col min="102" max="102" width="30.7109375" style="2" hidden="1" customWidth="1"/>
    <col min="103" max="106" width="9.140625" style="2" hidden="1" customWidth="1"/>
    <col min="107" max="107" width="9.140625" style="4" hidden="1" customWidth="1"/>
    <col min="108" max="120" width="9.140625" style="2" hidden="1" customWidth="1"/>
    <col min="121" max="121" width="9.140625" style="4" hidden="1" customWidth="1"/>
    <col min="122" max="127" width="9.140625" style="2" hidden="1" customWidth="1"/>
    <col min="128" max="128" width="9.140625" style="4" hidden="1" customWidth="1"/>
    <col min="129" max="134" width="9.140625" style="2" hidden="1" customWidth="1"/>
    <col min="135" max="135" width="9.140625" style="4" hidden="1" customWidth="1"/>
    <col min="136" max="141" width="9.140625" style="2" hidden="1" customWidth="1"/>
    <col min="142" max="142" width="9.140625" style="4" hidden="1" customWidth="1"/>
    <col min="143" max="148" width="9.140625" style="2" hidden="1" customWidth="1"/>
    <col min="149" max="149" width="9.140625" style="4" hidden="1" customWidth="1"/>
    <col min="150" max="155" width="9.140625" style="2" hidden="1" customWidth="1"/>
    <col min="156" max="156" width="9.140625" style="4" hidden="1" customWidth="1"/>
    <col min="157" max="157" width="9.140625" style="2" hidden="1" customWidth="1"/>
    <col min="158" max="158" width="35.7109375" style="2" customWidth="1"/>
    <col min="159" max="162" width="9.140625" style="2" customWidth="1"/>
    <col min="163" max="163" width="9.140625" style="4" customWidth="1"/>
    <col min="164" max="165" width="9.140625" style="2" customWidth="1"/>
    <col min="166" max="166" width="30.140625" style="2" customWidth="1"/>
    <col min="167" max="170" width="9.140625" style="2" customWidth="1"/>
    <col min="171" max="171" width="9.140625" style="4" customWidth="1"/>
    <col min="172" max="173" width="9.140625" style="2" customWidth="1"/>
    <col min="174" max="174" width="24.85546875" style="2" customWidth="1"/>
    <col min="175" max="178" width="9.140625" style="2"/>
    <col min="179" max="179" width="9.140625" style="4"/>
    <col min="180" max="181" width="9.140625" style="2"/>
    <col min="182" max="182" width="39.7109375" style="2" customWidth="1"/>
    <col min="183" max="186" width="9.140625" style="2"/>
    <col min="187" max="187" width="9.140625" style="4"/>
    <col min="188" max="190" width="9.140625" style="2"/>
    <col min="191" max="191" width="14" style="2" customWidth="1"/>
    <col min="192" max="195" width="9.140625" style="2"/>
    <col min="196" max="196" width="9.140625" style="4"/>
    <col min="197" max="198" width="9.140625" style="2"/>
    <col min="199" max="199" width="15.28515625" style="2" hidden="1" customWidth="1"/>
    <col min="200" max="203" width="0" style="2" hidden="1" customWidth="1"/>
    <col min="204" max="204" width="0" style="158" hidden="1" customWidth="1"/>
    <col min="205" max="206" width="0" style="2" hidden="1" customWidth="1"/>
    <col min="207" max="207" width="12.7109375" style="2" customWidth="1"/>
    <col min="208" max="211" width="9.140625" style="2"/>
    <col min="212" max="212" width="9.140625" style="158"/>
    <col min="213" max="16384" width="9.140625" style="2"/>
  </cols>
  <sheetData>
    <row r="1" spans="1:213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156</v>
      </c>
      <c r="AJ1" s="82"/>
      <c r="AK1" s="82"/>
      <c r="AL1" s="82"/>
      <c r="AM1" s="82"/>
      <c r="AN1" s="82"/>
      <c r="AV1" s="69" t="s">
        <v>120</v>
      </c>
      <c r="AY1" s="69" t="s">
        <v>123</v>
      </c>
      <c r="BG1" s="2" t="s">
        <v>161</v>
      </c>
      <c r="BJ1" s="69" t="s">
        <v>125</v>
      </c>
      <c r="BR1" s="69" t="s">
        <v>126</v>
      </c>
      <c r="BZ1" s="69" t="s">
        <v>127</v>
      </c>
      <c r="CH1" s="69" t="s">
        <v>131</v>
      </c>
      <c r="CP1" s="69" t="s">
        <v>132</v>
      </c>
      <c r="CX1" s="69" t="s">
        <v>135</v>
      </c>
      <c r="DE1" s="69" t="s">
        <v>136</v>
      </c>
      <c r="DL1" s="69" t="s">
        <v>137</v>
      </c>
      <c r="DQ1" s="69"/>
      <c r="DS1" s="69" t="s">
        <v>138</v>
      </c>
      <c r="DZ1" s="69" t="s">
        <v>143</v>
      </c>
      <c r="EG1" s="69" t="s">
        <v>146</v>
      </c>
      <c r="EN1" s="69" t="s">
        <v>152</v>
      </c>
      <c r="EU1" s="69" t="s">
        <v>154</v>
      </c>
      <c r="FB1" s="69" t="s">
        <v>168</v>
      </c>
      <c r="FG1" s="69"/>
      <c r="FJ1" s="24" t="s">
        <v>193</v>
      </c>
      <c r="FO1" s="69"/>
      <c r="FR1" s="24" t="s">
        <v>194</v>
      </c>
      <c r="FW1" s="69"/>
      <c r="FZ1" s="24" t="s">
        <v>236</v>
      </c>
      <c r="GE1" s="69"/>
      <c r="GI1" s="24" t="s">
        <v>268</v>
      </c>
      <c r="GN1" s="69"/>
      <c r="GQ1" s="24" t="s">
        <v>405</v>
      </c>
      <c r="GV1" s="69"/>
      <c r="GY1" t="s">
        <v>455</v>
      </c>
      <c r="HD1" s="69"/>
    </row>
    <row r="2" spans="1:213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I2" s="2" t="s">
        <v>157</v>
      </c>
      <c r="AJ2" s="2" t="s">
        <v>1</v>
      </c>
      <c r="AK2" s="2" t="s">
        <v>2</v>
      </c>
      <c r="AL2" s="2" t="s">
        <v>3</v>
      </c>
      <c r="AM2" s="2" t="s">
        <v>4</v>
      </c>
      <c r="AN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J2" s="2" t="s">
        <v>0</v>
      </c>
      <c r="BK2" s="2" t="s">
        <v>1</v>
      </c>
      <c r="BL2" s="2" t="s">
        <v>2</v>
      </c>
      <c r="BM2" s="2" t="s">
        <v>3</v>
      </c>
      <c r="BN2" s="2" t="s">
        <v>4</v>
      </c>
      <c r="BO2" s="4" t="s">
        <v>5</v>
      </c>
      <c r="BR2" s="2" t="s">
        <v>0</v>
      </c>
      <c r="BS2" s="2" t="s">
        <v>1</v>
      </c>
      <c r="BT2" s="2" t="s">
        <v>2</v>
      </c>
      <c r="BU2" s="2" t="s">
        <v>3</v>
      </c>
      <c r="BV2" s="2" t="s">
        <v>4</v>
      </c>
      <c r="BW2" s="4" t="s">
        <v>5</v>
      </c>
      <c r="BZ2" s="2" t="s">
        <v>0</v>
      </c>
      <c r="CA2" s="2" t="s">
        <v>1</v>
      </c>
      <c r="CB2" s="2" t="s">
        <v>2</v>
      </c>
      <c r="CC2" s="2" t="s">
        <v>3</v>
      </c>
      <c r="CD2" s="2" t="s">
        <v>4</v>
      </c>
      <c r="CE2" s="4" t="s">
        <v>5</v>
      </c>
      <c r="CH2" s="2" t="s">
        <v>0</v>
      </c>
      <c r="CI2" s="2" t="s">
        <v>1</v>
      </c>
      <c r="CJ2" s="2" t="s">
        <v>2</v>
      </c>
      <c r="CK2" s="2" t="s">
        <v>3</v>
      </c>
      <c r="CL2" s="2" t="s">
        <v>4</v>
      </c>
      <c r="CM2" s="4" t="s">
        <v>5</v>
      </c>
      <c r="CP2" s="2" t="s">
        <v>0</v>
      </c>
      <c r="CQ2" s="2" t="s">
        <v>1</v>
      </c>
      <c r="CR2" s="2" t="s">
        <v>2</v>
      </c>
      <c r="CS2" s="2" t="s">
        <v>3</v>
      </c>
      <c r="CT2" s="2" t="s">
        <v>4</v>
      </c>
      <c r="CU2" s="4" t="s">
        <v>5</v>
      </c>
      <c r="CX2" s="2" t="s">
        <v>0</v>
      </c>
      <c r="CY2" s="2" t="s">
        <v>1</v>
      </c>
      <c r="CZ2" s="2" t="s">
        <v>2</v>
      </c>
      <c r="DA2" s="2" t="s">
        <v>3</v>
      </c>
      <c r="DB2" s="2" t="s">
        <v>4</v>
      </c>
      <c r="DC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2" t="s">
        <v>5</v>
      </c>
      <c r="DL2" s="2" t="s">
        <v>0</v>
      </c>
      <c r="DM2" s="2" t="s">
        <v>1</v>
      </c>
      <c r="DN2" s="2" t="s">
        <v>2</v>
      </c>
      <c r="DO2" s="2" t="s">
        <v>3</v>
      </c>
      <c r="DP2" s="2" t="s">
        <v>4</v>
      </c>
      <c r="DQ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U2" s="2" t="s">
        <v>0</v>
      </c>
      <c r="EV2" s="2" t="s">
        <v>1</v>
      </c>
      <c r="EW2" s="2" t="s">
        <v>2</v>
      </c>
      <c r="EX2" s="2" t="s">
        <v>3</v>
      </c>
      <c r="EY2" s="2" t="s">
        <v>4</v>
      </c>
      <c r="EZ2" s="4" t="s">
        <v>5</v>
      </c>
      <c r="FB2" s="2" t="s">
        <v>0</v>
      </c>
      <c r="FC2" s="2" t="s">
        <v>1</v>
      </c>
      <c r="FD2" s="2" t="s">
        <v>2</v>
      </c>
      <c r="FE2" s="2" t="s">
        <v>3</v>
      </c>
      <c r="FF2" s="2" t="s">
        <v>4</v>
      </c>
      <c r="FG2" s="4" t="s">
        <v>5</v>
      </c>
      <c r="FJ2" s="2" t="s">
        <v>0</v>
      </c>
      <c r="FK2" s="2" t="s">
        <v>1</v>
      </c>
      <c r="FL2" s="2" t="s">
        <v>2</v>
      </c>
      <c r="FM2" s="2" t="s">
        <v>3</v>
      </c>
      <c r="FN2" s="2" t="s">
        <v>4</v>
      </c>
      <c r="FO2" s="4" t="s">
        <v>5</v>
      </c>
      <c r="FR2" s="2" t="s">
        <v>0</v>
      </c>
      <c r="FS2" s="2" t="s">
        <v>1</v>
      </c>
      <c r="FT2" s="2" t="s">
        <v>2</v>
      </c>
      <c r="FU2" s="2" t="s">
        <v>3</v>
      </c>
      <c r="FV2" s="2" t="s">
        <v>4</v>
      </c>
      <c r="FW2" s="4" t="s">
        <v>5</v>
      </c>
      <c r="FZ2" s="2" t="s">
        <v>0</v>
      </c>
      <c r="GA2" s="2" t="s">
        <v>1</v>
      </c>
      <c r="GB2" s="2" t="s">
        <v>2</v>
      </c>
      <c r="GC2" s="2" t="s">
        <v>3</v>
      </c>
      <c r="GD2" s="2" t="s">
        <v>4</v>
      </c>
      <c r="GE2" s="4" t="s">
        <v>5</v>
      </c>
      <c r="GI2" s="2" t="s">
        <v>0</v>
      </c>
      <c r="GJ2" s="2" t="s">
        <v>1</v>
      </c>
      <c r="GK2" s="2" t="s">
        <v>2</v>
      </c>
      <c r="GL2" s="2" t="s">
        <v>3</v>
      </c>
      <c r="GM2" s="2" t="s">
        <v>4</v>
      </c>
      <c r="GN2" s="4" t="s">
        <v>5</v>
      </c>
      <c r="GQ2" s="157" t="s">
        <v>0</v>
      </c>
      <c r="GR2" s="157" t="s">
        <v>1</v>
      </c>
      <c r="GS2" s="157" t="s">
        <v>2</v>
      </c>
      <c r="GT2" s="157" t="s">
        <v>3</v>
      </c>
      <c r="GU2" s="157" t="s">
        <v>4</v>
      </c>
      <c r="GV2" s="158" t="s">
        <v>5</v>
      </c>
      <c r="GY2" s="157" t="s">
        <v>0</v>
      </c>
      <c r="GZ2" s="157" t="s">
        <v>1</v>
      </c>
      <c r="HA2" s="157" t="s">
        <v>2</v>
      </c>
      <c r="HB2" s="157" t="s">
        <v>3</v>
      </c>
      <c r="HC2" s="157" t="s">
        <v>4</v>
      </c>
      <c r="HD2" s="158" t="s">
        <v>5</v>
      </c>
    </row>
    <row r="3" spans="1:213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4">
        <f t="shared" ref="P3:P34" si="0"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f>T3/S3</f>
        <v>0.71621621621621623</v>
      </c>
      <c r="X3" s="4">
        <f t="shared" ref="X3:X34" si="1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f>AB3/AA3</f>
        <v>0</v>
      </c>
      <c r="AF3" s="4">
        <f t="shared" ref="AF3:AF13" si="2">AE3-W3</f>
        <v>-0.71621621621621623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13" si="3">AK3/AJ3</f>
        <v>0.71621621621621623</v>
      </c>
      <c r="AO3" s="4"/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f>AS3/AR3</f>
        <v>0</v>
      </c>
      <c r="AW3" s="4">
        <f>AV3-AE3</f>
        <v>0</v>
      </c>
      <c r="AY3" s="2" t="s">
        <v>6</v>
      </c>
      <c r="AZ3" s="2">
        <v>74</v>
      </c>
      <c r="BA3" s="2">
        <v>53</v>
      </c>
      <c r="BB3" s="2">
        <v>20</v>
      </c>
      <c r="BC3" s="2">
        <v>1</v>
      </c>
      <c r="BD3" s="4">
        <f>BA3/AZ3</f>
        <v>0.71621621621621623</v>
      </c>
      <c r="BE3" s="4">
        <f>BD3-AV3</f>
        <v>0.71621621621621623</v>
      </c>
      <c r="BG3" s="4">
        <f t="shared" ref="BG3:BG13" si="4">BD3-AN3</f>
        <v>0</v>
      </c>
      <c r="BJ3" s="2" t="s">
        <v>6</v>
      </c>
      <c r="BK3" s="2">
        <v>74</v>
      </c>
      <c r="BL3" s="2">
        <v>53</v>
      </c>
      <c r="BM3" s="2">
        <v>20</v>
      </c>
      <c r="BN3" s="2">
        <v>1</v>
      </c>
      <c r="BO3" s="4">
        <v>0.72</v>
      </c>
      <c r="BP3" s="4">
        <f t="shared" ref="BP3:BP34" si="5">BO3-BD3</f>
        <v>3.7837837837837451E-3</v>
      </c>
      <c r="BR3" s="8" t="s">
        <v>6</v>
      </c>
      <c r="BS3" s="2">
        <v>74</v>
      </c>
      <c r="BT3" s="2">
        <v>0</v>
      </c>
      <c r="BU3" s="2">
        <v>0</v>
      </c>
      <c r="BV3" s="2">
        <v>74</v>
      </c>
      <c r="BW3" s="4">
        <v>0</v>
      </c>
      <c r="BX3" s="4">
        <f t="shared" ref="BX3:BX34" si="6">BW3-BO3</f>
        <v>-0.72</v>
      </c>
      <c r="BZ3" s="6" t="s">
        <v>6</v>
      </c>
      <c r="CA3" s="2">
        <v>74</v>
      </c>
      <c r="CB3" s="2">
        <v>0</v>
      </c>
      <c r="CC3" s="2">
        <v>0</v>
      </c>
      <c r="CD3" s="2">
        <v>74</v>
      </c>
      <c r="CE3" s="4">
        <v>0</v>
      </c>
      <c r="CF3" s="4">
        <f>CE3-BO3</f>
        <v>-0.72</v>
      </c>
      <c r="CH3" s="38" t="s">
        <v>6</v>
      </c>
      <c r="CI3" s="2">
        <v>74</v>
      </c>
      <c r="CJ3" s="2">
        <v>0</v>
      </c>
      <c r="CK3" s="2">
        <v>0</v>
      </c>
      <c r="CL3" s="2">
        <v>74</v>
      </c>
      <c r="CM3" s="4">
        <v>0</v>
      </c>
      <c r="CN3" s="4">
        <f>CM3-CE3</f>
        <v>0</v>
      </c>
      <c r="CP3" s="7" t="s">
        <v>6</v>
      </c>
      <c r="CQ3" s="2">
        <v>74</v>
      </c>
      <c r="CR3" s="2">
        <v>0</v>
      </c>
      <c r="CS3" s="2">
        <v>0</v>
      </c>
      <c r="CT3" s="2">
        <v>74</v>
      </c>
      <c r="CU3" s="4">
        <v>0</v>
      </c>
      <c r="CV3" s="4">
        <f>CU3-CM3</f>
        <v>0</v>
      </c>
      <c r="CX3" s="2" t="s">
        <v>6</v>
      </c>
      <c r="CY3" s="2">
        <v>74</v>
      </c>
      <c r="CZ3" s="2">
        <v>0</v>
      </c>
      <c r="DA3" s="2">
        <v>0</v>
      </c>
      <c r="DB3" s="2">
        <v>74</v>
      </c>
      <c r="DC3" s="4">
        <v>0</v>
      </c>
      <c r="DL3" s="2" t="s">
        <v>6</v>
      </c>
      <c r="DM3" s="2">
        <v>74</v>
      </c>
      <c r="DN3" s="2">
        <v>0</v>
      </c>
      <c r="DO3" s="2">
        <v>0</v>
      </c>
      <c r="DP3" s="2">
        <v>74</v>
      </c>
      <c r="DQ3" s="4">
        <v>0</v>
      </c>
      <c r="DS3" s="2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G3" s="2" t="s">
        <v>6</v>
      </c>
      <c r="EH3" s="2">
        <v>74</v>
      </c>
      <c r="EI3" s="2">
        <v>0</v>
      </c>
      <c r="EJ3" s="2">
        <v>0</v>
      </c>
      <c r="EK3" s="2">
        <v>74</v>
      </c>
      <c r="EL3" s="4">
        <v>0</v>
      </c>
      <c r="EN3" s="2" t="s">
        <v>6</v>
      </c>
      <c r="EO3" s="2">
        <v>74</v>
      </c>
      <c r="EP3" s="2">
        <v>0</v>
      </c>
      <c r="EQ3" s="2">
        <v>0</v>
      </c>
      <c r="ER3" s="2">
        <v>74</v>
      </c>
      <c r="ES3" s="4">
        <v>0</v>
      </c>
      <c r="EU3" s="2" t="s">
        <v>6</v>
      </c>
      <c r="EV3" s="2">
        <v>74</v>
      </c>
      <c r="EW3" s="2">
        <v>0</v>
      </c>
      <c r="EX3" s="2">
        <v>0</v>
      </c>
      <c r="EY3" s="2">
        <v>74</v>
      </c>
      <c r="EZ3" s="4">
        <v>0</v>
      </c>
      <c r="FB3" s="2" t="s">
        <v>6</v>
      </c>
      <c r="FC3" s="2">
        <v>74</v>
      </c>
      <c r="FD3" s="2">
        <v>0</v>
      </c>
      <c r="FE3" s="2">
        <v>0</v>
      </c>
      <c r="FF3" s="2">
        <v>74</v>
      </c>
      <c r="FG3" s="4">
        <v>0</v>
      </c>
      <c r="FH3" s="4">
        <f>FG3-CU3</f>
        <v>0</v>
      </c>
      <c r="FJ3" s="2" t="s">
        <v>6</v>
      </c>
      <c r="FK3" s="2">
        <v>74</v>
      </c>
      <c r="FL3" s="2">
        <v>0</v>
      </c>
      <c r="FM3" s="2">
        <v>0</v>
      </c>
      <c r="FN3" s="2">
        <v>74</v>
      </c>
      <c r="FO3" s="4">
        <v>0</v>
      </c>
      <c r="FP3" s="4">
        <f>FO3-FG3</f>
        <v>0</v>
      </c>
      <c r="FR3" s="2" t="s">
        <v>6</v>
      </c>
      <c r="FS3" s="2">
        <v>74</v>
      </c>
      <c r="FT3" s="2">
        <v>0</v>
      </c>
      <c r="FU3" s="2">
        <v>0</v>
      </c>
      <c r="FV3" s="2">
        <v>74</v>
      </c>
      <c r="FW3" s="4">
        <v>0</v>
      </c>
      <c r="FX3" s="4">
        <f>FW3-FO3</f>
        <v>0</v>
      </c>
      <c r="FZ3" s="2" t="s">
        <v>6</v>
      </c>
      <c r="GA3" s="2">
        <v>74</v>
      </c>
      <c r="GB3" s="2">
        <v>63</v>
      </c>
      <c r="GC3" s="2">
        <v>10</v>
      </c>
      <c r="GD3" s="2">
        <v>1</v>
      </c>
      <c r="GE3" s="4">
        <v>0.85</v>
      </c>
      <c r="GF3" s="4">
        <f>GE3-FW3</f>
        <v>0.85</v>
      </c>
      <c r="GI3" s="2" t="s">
        <v>6</v>
      </c>
      <c r="GJ3" s="2">
        <v>74</v>
      </c>
      <c r="GK3" s="2">
        <v>65</v>
      </c>
      <c r="GL3" s="2">
        <v>9</v>
      </c>
      <c r="GM3" s="2">
        <v>0</v>
      </c>
      <c r="GN3" s="4">
        <f>GK3/GJ3</f>
        <v>0.8783783783783784</v>
      </c>
      <c r="GO3" s="4">
        <f>GN3-GE3</f>
        <v>2.8378378378378422E-2</v>
      </c>
      <c r="GQ3" s="157" t="s">
        <v>6</v>
      </c>
      <c r="GR3" s="157">
        <v>74</v>
      </c>
      <c r="GS3" s="157">
        <v>65</v>
      </c>
      <c r="GT3" s="157">
        <v>9</v>
      </c>
      <c r="GU3" s="157">
        <v>0</v>
      </c>
      <c r="GV3" s="158">
        <f>GS3/GR3</f>
        <v>0.8783783783783784</v>
      </c>
      <c r="GW3" s="158">
        <f>GV3-GN3</f>
        <v>0</v>
      </c>
      <c r="GY3" s="157" t="s">
        <v>6</v>
      </c>
      <c r="GZ3" s="157">
        <v>74</v>
      </c>
      <c r="HA3" s="157">
        <v>66</v>
      </c>
      <c r="HB3" s="157">
        <v>8</v>
      </c>
      <c r="HC3" s="157">
        <v>0</v>
      </c>
      <c r="HD3" s="158">
        <f>HA3/GZ3</f>
        <v>0.89189189189189189</v>
      </c>
      <c r="HE3" s="158">
        <f>HD3-GN3</f>
        <v>1.3513513513513487E-2</v>
      </c>
    </row>
    <row r="4" spans="1:213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7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8">L4/K4</f>
        <v>1</v>
      </c>
      <c r="P4" s="4">
        <f t="shared" si="0"/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f t="shared" ref="W4:W67" si="9">T4/S4</f>
        <v>1</v>
      </c>
      <c r="X4" s="4">
        <f t="shared" si="1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f t="shared" ref="AE4:AE67" si="10">AB4/AA4</f>
        <v>0</v>
      </c>
      <c r="AF4" s="4">
        <f t="shared" si="2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3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f t="shared" ref="AV4:AV67" si="11">AS4/AR4</f>
        <v>0</v>
      </c>
      <c r="AW4" s="4">
        <f t="shared" ref="AW4:AW13" si="12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f t="shared" ref="BD4:BD67" si="13">BA4/AZ4</f>
        <v>1</v>
      </c>
      <c r="BE4" s="4">
        <f t="shared" ref="BE4:BE67" si="14">BD4-AV4</f>
        <v>1</v>
      </c>
      <c r="BG4" s="4">
        <f t="shared" si="4"/>
        <v>0</v>
      </c>
      <c r="BJ4" s="2" t="s">
        <v>7</v>
      </c>
      <c r="BK4" s="2">
        <v>36</v>
      </c>
      <c r="BL4" s="2">
        <v>36</v>
      </c>
      <c r="BM4" s="2">
        <v>0</v>
      </c>
      <c r="BN4" s="2">
        <v>0</v>
      </c>
      <c r="BO4" s="4">
        <v>1</v>
      </c>
      <c r="BP4" s="4">
        <f t="shared" si="5"/>
        <v>0</v>
      </c>
      <c r="BR4" s="7" t="s">
        <v>7</v>
      </c>
      <c r="BS4" s="2">
        <v>36</v>
      </c>
      <c r="BT4" s="2">
        <v>34</v>
      </c>
      <c r="BU4" s="2">
        <v>2</v>
      </c>
      <c r="BV4" s="2">
        <v>0</v>
      </c>
      <c r="BW4" s="4">
        <v>0.94</v>
      </c>
      <c r="BX4" s="4">
        <f t="shared" si="6"/>
        <v>-6.0000000000000053E-2</v>
      </c>
      <c r="BZ4" s="2" t="s">
        <v>7</v>
      </c>
      <c r="CA4" s="2">
        <v>36</v>
      </c>
      <c r="CB4" s="2">
        <v>34</v>
      </c>
      <c r="CC4" s="2">
        <v>2</v>
      </c>
      <c r="CD4" s="2">
        <v>0</v>
      </c>
      <c r="CE4" s="4">
        <v>0.94</v>
      </c>
      <c r="CF4" s="4">
        <f t="shared" ref="CF4:CF67" si="15">CE4-BO4</f>
        <v>-6.0000000000000053E-2</v>
      </c>
      <c r="CH4" s="38" t="s">
        <v>7</v>
      </c>
      <c r="CI4" s="2">
        <v>36</v>
      </c>
      <c r="CJ4" s="2">
        <v>34</v>
      </c>
      <c r="CK4" s="2">
        <v>2</v>
      </c>
      <c r="CL4" s="2">
        <v>0</v>
      </c>
      <c r="CM4" s="4">
        <v>0.94</v>
      </c>
      <c r="CN4" s="4">
        <f t="shared" ref="CN4:CN13" si="16">CM4-CE4</f>
        <v>0</v>
      </c>
      <c r="CP4" s="2" t="s">
        <v>7</v>
      </c>
      <c r="CQ4" s="2">
        <v>36</v>
      </c>
      <c r="CR4" s="2">
        <v>34</v>
      </c>
      <c r="CS4" s="2">
        <v>2</v>
      </c>
      <c r="CT4" s="2">
        <v>0</v>
      </c>
      <c r="CU4" s="4">
        <v>0.94</v>
      </c>
      <c r="CV4" s="4">
        <f t="shared" ref="CV4:CV67" si="17">CU4-CM4</f>
        <v>0</v>
      </c>
      <c r="CX4" s="2" t="s">
        <v>7</v>
      </c>
      <c r="CY4" s="2">
        <v>36</v>
      </c>
      <c r="CZ4" s="2">
        <v>0</v>
      </c>
      <c r="DA4" s="2">
        <v>0</v>
      </c>
      <c r="DB4" s="2">
        <v>36</v>
      </c>
      <c r="DC4" s="4">
        <v>0</v>
      </c>
      <c r="DL4" s="2" t="s">
        <v>7</v>
      </c>
      <c r="DM4" s="2">
        <v>36</v>
      </c>
      <c r="DN4" s="2">
        <v>0</v>
      </c>
      <c r="DO4" s="2">
        <v>0</v>
      </c>
      <c r="DP4" s="2">
        <v>36</v>
      </c>
      <c r="DQ4" s="4">
        <v>0</v>
      </c>
      <c r="DS4" s="2" t="s">
        <v>7</v>
      </c>
      <c r="DT4" s="2">
        <v>36</v>
      </c>
      <c r="DU4" s="2">
        <v>0</v>
      </c>
      <c r="DV4" s="2">
        <v>0</v>
      </c>
      <c r="DW4" s="2">
        <v>36</v>
      </c>
      <c r="DX4" s="4">
        <v>0</v>
      </c>
      <c r="DZ4" s="2" t="s">
        <v>7</v>
      </c>
      <c r="EA4" s="2">
        <v>36</v>
      </c>
      <c r="EB4" s="2">
        <v>34</v>
      </c>
      <c r="EC4" s="2">
        <v>2</v>
      </c>
      <c r="ED4" s="2">
        <v>0</v>
      </c>
      <c r="EE4" s="4">
        <v>0.94</v>
      </c>
      <c r="EG4" s="2" t="s">
        <v>7</v>
      </c>
      <c r="EH4" s="2">
        <v>36</v>
      </c>
      <c r="EI4" s="2">
        <v>0</v>
      </c>
      <c r="EJ4" s="2">
        <v>0</v>
      </c>
      <c r="EK4" s="2">
        <v>36</v>
      </c>
      <c r="EL4" s="4">
        <v>0</v>
      </c>
      <c r="EN4" s="2" t="s">
        <v>7</v>
      </c>
      <c r="EO4" s="2">
        <v>36</v>
      </c>
      <c r="EP4" s="2">
        <v>0</v>
      </c>
      <c r="EQ4" s="2">
        <v>0</v>
      </c>
      <c r="ER4" s="2">
        <v>36</v>
      </c>
      <c r="ES4" s="4">
        <v>0</v>
      </c>
      <c r="EU4" s="2" t="s">
        <v>7</v>
      </c>
      <c r="EV4" s="2">
        <v>36</v>
      </c>
      <c r="EW4" s="2">
        <v>0</v>
      </c>
      <c r="EX4" s="2">
        <v>0</v>
      </c>
      <c r="EY4" s="2">
        <v>36</v>
      </c>
      <c r="EZ4" s="4">
        <v>0</v>
      </c>
      <c r="FB4" s="2" t="s">
        <v>7</v>
      </c>
      <c r="FC4" s="2">
        <v>36</v>
      </c>
      <c r="FD4" s="2">
        <v>34</v>
      </c>
      <c r="FE4" s="2">
        <v>2</v>
      </c>
      <c r="FF4" s="2">
        <v>0</v>
      </c>
      <c r="FG4" s="4">
        <v>0.94</v>
      </c>
      <c r="FH4" s="4">
        <f t="shared" ref="FH4:FH67" si="18">FG4-CU4</f>
        <v>0</v>
      </c>
      <c r="FJ4" s="2" t="s">
        <v>7</v>
      </c>
      <c r="FK4" s="2">
        <v>36</v>
      </c>
      <c r="FL4" s="2">
        <v>34</v>
      </c>
      <c r="FM4" s="2">
        <v>2</v>
      </c>
      <c r="FN4" s="2">
        <v>0</v>
      </c>
      <c r="FO4" s="4">
        <v>0.94</v>
      </c>
      <c r="FP4" s="4">
        <f t="shared" ref="FP4:FP67" si="19">FO4-FG4</f>
        <v>0</v>
      </c>
      <c r="FR4" s="2" t="s">
        <v>7</v>
      </c>
      <c r="FS4" s="2">
        <v>36</v>
      </c>
      <c r="FT4" s="2">
        <v>34</v>
      </c>
      <c r="FU4" s="2">
        <v>2</v>
      </c>
      <c r="FV4" s="2">
        <v>0</v>
      </c>
      <c r="FW4" s="4">
        <v>0.94</v>
      </c>
      <c r="FX4" s="4">
        <f t="shared" ref="FX4:FX67" si="20">FW4-FO4</f>
        <v>0</v>
      </c>
      <c r="FZ4" s="2" t="s">
        <v>7</v>
      </c>
      <c r="GA4" s="2">
        <v>36</v>
      </c>
      <c r="GB4" s="2">
        <v>34</v>
      </c>
      <c r="GC4" s="2">
        <v>2</v>
      </c>
      <c r="GD4" s="2">
        <v>0</v>
      </c>
      <c r="GE4" s="4">
        <v>0.94</v>
      </c>
      <c r="GF4" s="4">
        <f t="shared" ref="GF4:GF67" si="21">GE4-FW4</f>
        <v>0</v>
      </c>
      <c r="GI4" s="2" t="s">
        <v>7</v>
      </c>
      <c r="GJ4" s="2">
        <v>36</v>
      </c>
      <c r="GK4" s="2">
        <v>34</v>
      </c>
      <c r="GL4" s="2">
        <v>2</v>
      </c>
      <c r="GM4" s="2">
        <v>0</v>
      </c>
      <c r="GN4" s="4">
        <f t="shared" ref="GN4:GN67" si="22">GK4/GJ4</f>
        <v>0.94444444444444442</v>
      </c>
      <c r="GO4" s="4">
        <f t="shared" ref="GO4:GO67" si="23">GN4-GE4</f>
        <v>4.4444444444444731E-3</v>
      </c>
      <c r="GQ4" s="157" t="s">
        <v>7</v>
      </c>
      <c r="GR4" s="157">
        <v>36</v>
      </c>
      <c r="GS4" s="157">
        <v>34</v>
      </c>
      <c r="GT4" s="157">
        <v>2</v>
      </c>
      <c r="GU4" s="157">
        <v>0</v>
      </c>
      <c r="GV4" s="158">
        <f t="shared" ref="GV4:GV67" si="24">GS4/GR4</f>
        <v>0.94444444444444442</v>
      </c>
      <c r="GW4" s="158">
        <f t="shared" ref="GW4:GW67" si="25">GV4-GN4</f>
        <v>0</v>
      </c>
      <c r="GY4" s="157" t="s">
        <v>7</v>
      </c>
      <c r="GZ4" s="157">
        <v>36</v>
      </c>
      <c r="HA4" s="157">
        <v>34</v>
      </c>
      <c r="HB4" s="157">
        <v>2</v>
      </c>
      <c r="HC4" s="157">
        <v>0</v>
      </c>
      <c r="HD4" s="158">
        <f t="shared" ref="HD4:HD67" si="26">HA4/GZ4</f>
        <v>0.94444444444444442</v>
      </c>
    </row>
    <row r="5" spans="1:213" ht="13.5" thickBot="1">
      <c r="A5" s="76">
        <v>0.36</v>
      </c>
      <c r="B5" s="76"/>
      <c r="C5" s="75" t="s">
        <v>8</v>
      </c>
      <c r="D5" s="75">
        <v>135</v>
      </c>
      <c r="E5" s="75">
        <v>49</v>
      </c>
      <c r="F5" s="75">
        <v>68</v>
      </c>
      <c r="G5" s="75">
        <v>18</v>
      </c>
      <c r="H5" s="76">
        <f t="shared" si="7"/>
        <v>0.36296296296296299</v>
      </c>
      <c r="J5" s="2" t="s">
        <v>8</v>
      </c>
      <c r="K5" s="2">
        <v>135</v>
      </c>
      <c r="L5" s="2">
        <v>49</v>
      </c>
      <c r="M5" s="2">
        <v>68</v>
      </c>
      <c r="N5" s="2">
        <v>18</v>
      </c>
      <c r="O5" s="4">
        <f t="shared" si="8"/>
        <v>0.36296296296296299</v>
      </c>
      <c r="P5" s="4">
        <f t="shared" si="0"/>
        <v>0</v>
      </c>
      <c r="R5" s="2" t="s">
        <v>8</v>
      </c>
      <c r="S5" s="2">
        <v>135</v>
      </c>
      <c r="T5" s="2">
        <v>49</v>
      </c>
      <c r="U5" s="2">
        <v>68</v>
      </c>
      <c r="V5" s="2">
        <v>18</v>
      </c>
      <c r="W5" s="4">
        <f t="shared" si="9"/>
        <v>0.36296296296296299</v>
      </c>
      <c r="X5" s="4">
        <f t="shared" si="1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f t="shared" si="10"/>
        <v>0</v>
      </c>
      <c r="AF5" s="4">
        <f t="shared" si="2"/>
        <v>-0.36296296296296299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3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f t="shared" si="11"/>
        <v>0</v>
      </c>
      <c r="AW5" s="4">
        <f t="shared" si="12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f t="shared" si="13"/>
        <v>0.36296296296296299</v>
      </c>
      <c r="BE5" s="4">
        <f t="shared" si="14"/>
        <v>0.36296296296296299</v>
      </c>
      <c r="BG5" s="4">
        <f t="shared" si="4"/>
        <v>0</v>
      </c>
      <c r="BJ5" s="2" t="s">
        <v>8</v>
      </c>
      <c r="BK5" s="2">
        <v>135</v>
      </c>
      <c r="BL5" s="2">
        <v>49</v>
      </c>
      <c r="BM5" s="2">
        <v>67</v>
      </c>
      <c r="BN5" s="2">
        <v>19</v>
      </c>
      <c r="BO5" s="4">
        <v>0.36</v>
      </c>
      <c r="BP5" s="4">
        <f t="shared" si="5"/>
        <v>-2.9629629629630005E-3</v>
      </c>
      <c r="BR5" s="2" t="s">
        <v>8</v>
      </c>
      <c r="BS5" s="2">
        <v>135</v>
      </c>
      <c r="BT5" s="2">
        <v>49</v>
      </c>
      <c r="BU5" s="2">
        <v>67</v>
      </c>
      <c r="BV5" s="2">
        <v>19</v>
      </c>
      <c r="BW5" s="4">
        <v>0.36</v>
      </c>
      <c r="BX5" s="4">
        <f t="shared" si="6"/>
        <v>0</v>
      </c>
      <c r="BZ5" s="2" t="s">
        <v>8</v>
      </c>
      <c r="CA5" s="2">
        <v>135</v>
      </c>
      <c r="CB5" s="2">
        <v>49</v>
      </c>
      <c r="CC5" s="2">
        <v>67</v>
      </c>
      <c r="CD5" s="2">
        <v>19</v>
      </c>
      <c r="CE5" s="4">
        <v>0.36</v>
      </c>
      <c r="CF5" s="4">
        <f t="shared" si="15"/>
        <v>0</v>
      </c>
      <c r="CH5" s="2" t="s">
        <v>8</v>
      </c>
      <c r="CI5" s="2">
        <v>135</v>
      </c>
      <c r="CJ5" s="2">
        <v>49</v>
      </c>
      <c r="CK5" s="2">
        <v>67</v>
      </c>
      <c r="CL5" s="2">
        <v>19</v>
      </c>
      <c r="CM5" s="4">
        <v>0.36</v>
      </c>
      <c r="CN5" s="4">
        <f t="shared" si="16"/>
        <v>0</v>
      </c>
      <c r="CP5" s="2" t="s">
        <v>8</v>
      </c>
      <c r="CQ5" s="2">
        <v>135</v>
      </c>
      <c r="CR5" s="2">
        <v>49</v>
      </c>
      <c r="CS5" s="2">
        <v>68</v>
      </c>
      <c r="CT5" s="2">
        <v>18</v>
      </c>
      <c r="CU5" s="4">
        <v>0.36</v>
      </c>
      <c r="CV5" s="4">
        <f t="shared" si="17"/>
        <v>0</v>
      </c>
      <c r="CX5" s="2" t="s">
        <v>8</v>
      </c>
      <c r="CY5" s="2">
        <v>135</v>
      </c>
      <c r="CZ5" s="2">
        <v>0</v>
      </c>
      <c r="DA5" s="2">
        <v>0</v>
      </c>
      <c r="DB5" s="2">
        <v>135</v>
      </c>
      <c r="DC5" s="4">
        <v>0</v>
      </c>
      <c r="DL5" s="2" t="s">
        <v>8</v>
      </c>
      <c r="DM5" s="2">
        <v>135</v>
      </c>
      <c r="DN5" s="2">
        <v>0</v>
      </c>
      <c r="DO5" s="2">
        <v>0</v>
      </c>
      <c r="DP5" s="2">
        <v>135</v>
      </c>
      <c r="DQ5" s="4">
        <v>0</v>
      </c>
      <c r="DS5" s="2" t="s">
        <v>8</v>
      </c>
      <c r="DT5" s="2">
        <v>135</v>
      </c>
      <c r="DU5" s="2">
        <v>0</v>
      </c>
      <c r="DV5" s="2">
        <v>0</v>
      </c>
      <c r="DW5" s="2">
        <v>135</v>
      </c>
      <c r="DX5" s="4">
        <v>0</v>
      </c>
      <c r="DZ5" s="2" t="s">
        <v>8</v>
      </c>
      <c r="EA5" s="2">
        <v>135</v>
      </c>
      <c r="EB5" s="2">
        <v>0</v>
      </c>
      <c r="EC5" s="2">
        <v>0</v>
      </c>
      <c r="ED5" s="2">
        <v>135</v>
      </c>
      <c r="EE5" s="4">
        <v>0</v>
      </c>
      <c r="EG5" s="2" t="s">
        <v>8</v>
      </c>
      <c r="EH5" s="2">
        <v>135</v>
      </c>
      <c r="EI5" s="2">
        <v>0</v>
      </c>
      <c r="EJ5" s="2">
        <v>0</v>
      </c>
      <c r="EK5" s="2">
        <v>135</v>
      </c>
      <c r="EL5" s="4">
        <v>0</v>
      </c>
      <c r="EN5" s="2" t="s">
        <v>8</v>
      </c>
      <c r="EO5" s="2">
        <v>135</v>
      </c>
      <c r="EP5" s="2">
        <v>0</v>
      </c>
      <c r="EQ5" s="2">
        <v>0</v>
      </c>
      <c r="ER5" s="2">
        <v>135</v>
      </c>
      <c r="ES5" s="4">
        <v>0</v>
      </c>
      <c r="EU5" s="2" t="s">
        <v>8</v>
      </c>
      <c r="EV5" s="2">
        <v>135</v>
      </c>
      <c r="EW5" s="2">
        <v>0</v>
      </c>
      <c r="EX5" s="2">
        <v>0</v>
      </c>
      <c r="EY5" s="2">
        <v>135</v>
      </c>
      <c r="EZ5" s="4">
        <v>0</v>
      </c>
      <c r="FB5" s="2" t="s">
        <v>8</v>
      </c>
      <c r="FC5" s="2">
        <v>135</v>
      </c>
      <c r="FD5" s="2">
        <v>49</v>
      </c>
      <c r="FE5" s="2">
        <v>67</v>
      </c>
      <c r="FF5" s="2">
        <v>19</v>
      </c>
      <c r="FG5" s="4">
        <v>0.36</v>
      </c>
      <c r="FH5" s="4">
        <f t="shared" si="18"/>
        <v>0</v>
      </c>
      <c r="FJ5" s="2" t="s">
        <v>8</v>
      </c>
      <c r="FK5" s="2">
        <v>135</v>
      </c>
      <c r="FL5" s="2">
        <v>101</v>
      </c>
      <c r="FM5" s="2">
        <v>26</v>
      </c>
      <c r="FN5" s="2">
        <v>8</v>
      </c>
      <c r="FO5" s="4">
        <v>0.75</v>
      </c>
      <c r="FP5" s="4">
        <f t="shared" si="19"/>
        <v>0.39</v>
      </c>
      <c r="FR5" s="2" t="s">
        <v>8</v>
      </c>
      <c r="FS5" s="2">
        <v>135</v>
      </c>
      <c r="FT5" s="2">
        <v>101</v>
      </c>
      <c r="FU5" s="2">
        <v>26</v>
      </c>
      <c r="FV5" s="2">
        <v>8</v>
      </c>
      <c r="FW5" s="4">
        <v>0.75</v>
      </c>
      <c r="FX5" s="4">
        <f t="shared" si="20"/>
        <v>0</v>
      </c>
      <c r="FY5" s="2" t="s">
        <v>119</v>
      </c>
      <c r="FZ5" s="27" t="s">
        <v>8</v>
      </c>
      <c r="GA5" s="27">
        <v>135</v>
      </c>
      <c r="GB5" s="27">
        <v>101</v>
      </c>
      <c r="GC5" s="27">
        <v>26</v>
      </c>
      <c r="GD5" s="27">
        <v>8</v>
      </c>
      <c r="GE5" s="83">
        <v>0.75</v>
      </c>
      <c r="GF5" s="4">
        <f t="shared" si="21"/>
        <v>0</v>
      </c>
      <c r="GI5" s="2" t="s">
        <v>8</v>
      </c>
      <c r="GJ5" s="2">
        <v>135</v>
      </c>
      <c r="GK5" s="2">
        <v>101</v>
      </c>
      <c r="GL5" s="2">
        <v>26</v>
      </c>
      <c r="GM5" s="2">
        <v>8</v>
      </c>
      <c r="GN5" s="4">
        <f t="shared" si="22"/>
        <v>0.74814814814814812</v>
      </c>
      <c r="GO5" s="4">
        <f t="shared" si="23"/>
        <v>-1.8518518518518823E-3</v>
      </c>
      <c r="GQ5" s="157" t="s">
        <v>8</v>
      </c>
      <c r="GR5" s="157">
        <v>135</v>
      </c>
      <c r="GS5" s="157">
        <v>53</v>
      </c>
      <c r="GT5" s="157">
        <v>82</v>
      </c>
      <c r="GU5" s="157">
        <v>0</v>
      </c>
      <c r="GV5" s="158">
        <f t="shared" si="24"/>
        <v>0.3925925925925926</v>
      </c>
      <c r="GW5" s="158">
        <f t="shared" si="25"/>
        <v>-0.35555555555555551</v>
      </c>
      <c r="GY5" s="157" t="s">
        <v>8</v>
      </c>
      <c r="GZ5" s="157">
        <v>135</v>
      </c>
      <c r="HA5" s="157">
        <v>53</v>
      </c>
      <c r="HB5" s="157">
        <v>82</v>
      </c>
      <c r="HC5" s="157">
        <v>0</v>
      </c>
      <c r="HD5" s="158">
        <f t="shared" si="26"/>
        <v>0.3925925925925926</v>
      </c>
    </row>
    <row r="6" spans="1:213" ht="13.5" thickBot="1">
      <c r="A6" s="76">
        <v>0.98</v>
      </c>
      <c r="B6" s="76"/>
      <c r="C6" s="75" t="s">
        <v>9</v>
      </c>
      <c r="D6" s="75">
        <v>272</v>
      </c>
      <c r="E6" s="75">
        <v>269</v>
      </c>
      <c r="F6" s="75">
        <v>0</v>
      </c>
      <c r="G6" s="75">
        <v>3</v>
      </c>
      <c r="H6" s="76">
        <f t="shared" si="7"/>
        <v>0.98897058823529416</v>
      </c>
      <c r="J6" s="2" t="s">
        <v>9</v>
      </c>
      <c r="K6" s="2">
        <v>272</v>
      </c>
      <c r="L6" s="2">
        <v>269</v>
      </c>
      <c r="M6" s="2">
        <v>0</v>
      </c>
      <c r="N6" s="2">
        <v>3</v>
      </c>
      <c r="O6" s="4">
        <f t="shared" si="8"/>
        <v>0.98897058823529416</v>
      </c>
      <c r="P6" s="4">
        <f t="shared" si="0"/>
        <v>0</v>
      </c>
      <c r="R6" s="2" t="s">
        <v>9</v>
      </c>
      <c r="S6" s="2">
        <v>272</v>
      </c>
      <c r="T6" s="2">
        <v>269</v>
      </c>
      <c r="U6" s="2">
        <v>0</v>
      </c>
      <c r="V6" s="2">
        <v>3</v>
      </c>
      <c r="W6" s="4">
        <f t="shared" si="9"/>
        <v>0.98897058823529416</v>
      </c>
      <c r="X6" s="4">
        <f t="shared" si="1"/>
        <v>0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f t="shared" si="10"/>
        <v>0</v>
      </c>
      <c r="AF6" s="4">
        <f t="shared" si="2"/>
        <v>-0.98897058823529416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3"/>
        <v>0.98897058823529416</v>
      </c>
      <c r="AO6" s="4"/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f t="shared" si="11"/>
        <v>0</v>
      </c>
      <c r="AW6" s="4">
        <f t="shared" si="12"/>
        <v>0</v>
      </c>
      <c r="AY6" s="2" t="s">
        <v>9</v>
      </c>
      <c r="AZ6" s="2">
        <v>272</v>
      </c>
      <c r="BA6" s="2">
        <v>258</v>
      </c>
      <c r="BB6" s="2">
        <v>4</v>
      </c>
      <c r="BC6" s="2">
        <v>10</v>
      </c>
      <c r="BD6" s="4">
        <f t="shared" si="13"/>
        <v>0.94852941176470584</v>
      </c>
      <c r="BE6" s="4">
        <f t="shared" si="14"/>
        <v>0.94852941176470584</v>
      </c>
      <c r="BG6" s="4">
        <f t="shared" si="4"/>
        <v>-4.0441176470588314E-2</v>
      </c>
      <c r="BJ6" s="2" t="s">
        <v>9</v>
      </c>
      <c r="BK6" s="2">
        <v>272</v>
      </c>
      <c r="BL6" s="2">
        <v>258</v>
      </c>
      <c r="BM6" s="2">
        <v>4</v>
      </c>
      <c r="BN6" s="2">
        <v>10</v>
      </c>
      <c r="BO6" s="4">
        <v>0.95</v>
      </c>
      <c r="BP6" s="4">
        <f t="shared" si="5"/>
        <v>1.4705882352941124E-3</v>
      </c>
      <c r="BR6" s="2" t="s">
        <v>9</v>
      </c>
      <c r="BS6" s="2">
        <v>272</v>
      </c>
      <c r="BT6" s="2">
        <v>258</v>
      </c>
      <c r="BU6" s="2">
        <v>4</v>
      </c>
      <c r="BV6" s="2">
        <v>10</v>
      </c>
      <c r="BW6" s="4">
        <v>0.95</v>
      </c>
      <c r="BX6" s="4">
        <f t="shared" si="6"/>
        <v>0</v>
      </c>
      <c r="BZ6" s="2" t="s">
        <v>9</v>
      </c>
      <c r="CA6" s="2">
        <v>272</v>
      </c>
      <c r="CB6" s="2">
        <v>258</v>
      </c>
      <c r="CC6" s="2">
        <v>4</v>
      </c>
      <c r="CD6" s="2">
        <v>10</v>
      </c>
      <c r="CE6" s="4">
        <v>0.95</v>
      </c>
      <c r="CF6" s="4">
        <f t="shared" si="15"/>
        <v>0</v>
      </c>
      <c r="CH6" s="8" t="s">
        <v>9</v>
      </c>
      <c r="CI6" s="29">
        <v>272</v>
      </c>
      <c r="CJ6" s="30">
        <v>258</v>
      </c>
      <c r="CK6" s="31">
        <v>4</v>
      </c>
      <c r="CL6" s="29">
        <v>10</v>
      </c>
      <c r="CM6" s="32">
        <v>0.95</v>
      </c>
      <c r="CN6" s="4">
        <f t="shared" si="16"/>
        <v>0</v>
      </c>
      <c r="CP6" s="2" t="s">
        <v>9</v>
      </c>
      <c r="CQ6" s="2">
        <v>272</v>
      </c>
      <c r="CR6" s="2">
        <v>265</v>
      </c>
      <c r="CS6" s="2">
        <v>4</v>
      </c>
      <c r="CT6" s="2">
        <v>3</v>
      </c>
      <c r="CU6" s="4">
        <v>0.97</v>
      </c>
      <c r="CV6" s="4">
        <f t="shared" si="17"/>
        <v>2.0000000000000018E-2</v>
      </c>
      <c r="CX6" s="2" t="s">
        <v>9</v>
      </c>
      <c r="CY6" s="2">
        <v>272</v>
      </c>
      <c r="CZ6" s="2">
        <v>0</v>
      </c>
      <c r="DA6" s="2">
        <v>0</v>
      </c>
      <c r="DB6" s="2">
        <v>272</v>
      </c>
      <c r="DC6" s="4">
        <v>0</v>
      </c>
      <c r="DL6" s="2" t="s">
        <v>9</v>
      </c>
      <c r="DM6" s="2">
        <v>272</v>
      </c>
      <c r="DN6" s="2">
        <v>0</v>
      </c>
      <c r="DO6" s="2">
        <v>0</v>
      </c>
      <c r="DP6" s="2">
        <v>272</v>
      </c>
      <c r="DQ6" s="4">
        <v>0</v>
      </c>
      <c r="DS6" s="2" t="s">
        <v>9</v>
      </c>
      <c r="DT6" s="2">
        <v>272</v>
      </c>
      <c r="DU6" s="2">
        <v>0</v>
      </c>
      <c r="DV6" s="2">
        <v>0</v>
      </c>
      <c r="DW6" s="2">
        <v>272</v>
      </c>
      <c r="DX6" s="4">
        <v>0</v>
      </c>
      <c r="DZ6" s="2" t="s">
        <v>9</v>
      </c>
      <c r="EA6" s="2">
        <v>272</v>
      </c>
      <c r="EB6" s="2">
        <v>0</v>
      </c>
      <c r="EC6" s="2">
        <v>0</v>
      </c>
      <c r="ED6" s="2">
        <v>272</v>
      </c>
      <c r="EE6" s="4">
        <v>0</v>
      </c>
      <c r="EG6" s="2" t="s">
        <v>9</v>
      </c>
      <c r="EH6" s="2">
        <v>272</v>
      </c>
      <c r="EI6" s="2">
        <v>0</v>
      </c>
      <c r="EJ6" s="2">
        <v>0</v>
      </c>
      <c r="EK6" s="2">
        <v>272</v>
      </c>
      <c r="EL6" s="4">
        <v>0</v>
      </c>
      <c r="EN6" s="2" t="s">
        <v>9</v>
      </c>
      <c r="EO6" s="2">
        <v>272</v>
      </c>
      <c r="EP6" s="2">
        <v>0</v>
      </c>
      <c r="EQ6" s="2">
        <v>0</v>
      </c>
      <c r="ER6" s="2">
        <v>272</v>
      </c>
      <c r="ES6" s="4">
        <v>0</v>
      </c>
      <c r="EU6" s="2" t="s">
        <v>9</v>
      </c>
      <c r="EV6" s="2">
        <v>272</v>
      </c>
      <c r="EW6" s="2">
        <v>0</v>
      </c>
      <c r="EX6" s="2">
        <v>0</v>
      </c>
      <c r="EY6" s="2">
        <v>272</v>
      </c>
      <c r="EZ6" s="4">
        <v>0</v>
      </c>
      <c r="FB6" s="2" t="s">
        <v>9</v>
      </c>
      <c r="FC6" s="2">
        <v>271</v>
      </c>
      <c r="FD6" s="2">
        <v>255</v>
      </c>
      <c r="FE6" s="2">
        <v>4</v>
      </c>
      <c r="FF6" s="2">
        <v>12</v>
      </c>
      <c r="FG6" s="4">
        <v>0.94</v>
      </c>
      <c r="FH6" s="4">
        <f t="shared" si="18"/>
        <v>-3.0000000000000027E-2</v>
      </c>
      <c r="FP6" s="4"/>
      <c r="FR6" s="2" t="s">
        <v>9</v>
      </c>
      <c r="FS6" s="2">
        <v>270</v>
      </c>
      <c r="FT6" s="2">
        <v>266</v>
      </c>
      <c r="FU6" s="2">
        <v>4</v>
      </c>
      <c r="FV6" s="2">
        <v>0</v>
      </c>
      <c r="FW6" s="4">
        <v>0.99</v>
      </c>
      <c r="FX6" s="4">
        <f t="shared" si="20"/>
        <v>0.99</v>
      </c>
      <c r="FZ6" s="2" t="s">
        <v>9</v>
      </c>
      <c r="GA6" s="2">
        <v>271</v>
      </c>
      <c r="GB6" s="2">
        <v>267</v>
      </c>
      <c r="GC6" s="2">
        <v>4</v>
      </c>
      <c r="GD6" s="2">
        <v>0</v>
      </c>
      <c r="GE6" s="4">
        <v>0.99</v>
      </c>
      <c r="GF6" s="4">
        <f t="shared" si="21"/>
        <v>0</v>
      </c>
      <c r="GI6" s="2" t="s">
        <v>9</v>
      </c>
      <c r="GJ6" s="2">
        <v>271</v>
      </c>
      <c r="GK6" s="2">
        <v>267</v>
      </c>
      <c r="GL6" s="2">
        <v>4</v>
      </c>
      <c r="GM6" s="2">
        <v>0</v>
      </c>
      <c r="GN6" s="4">
        <f t="shared" si="22"/>
        <v>0.98523985239852396</v>
      </c>
      <c r="GO6" s="4">
        <f t="shared" si="23"/>
        <v>-4.760147601476028E-3</v>
      </c>
      <c r="GQ6" s="157" t="s">
        <v>9</v>
      </c>
      <c r="GR6" s="157">
        <v>271</v>
      </c>
      <c r="GS6" s="157">
        <v>267</v>
      </c>
      <c r="GT6" s="157">
        <v>4</v>
      </c>
      <c r="GU6" s="157">
        <v>0</v>
      </c>
      <c r="GV6" s="158">
        <f t="shared" si="24"/>
        <v>0.98523985239852396</v>
      </c>
      <c r="GW6" s="158">
        <f t="shared" si="25"/>
        <v>0</v>
      </c>
      <c r="GY6" s="157" t="s">
        <v>9</v>
      </c>
      <c r="GZ6" s="157">
        <v>271</v>
      </c>
      <c r="HA6" s="157">
        <v>267</v>
      </c>
      <c r="HB6" s="157">
        <v>4</v>
      </c>
      <c r="HC6" s="157">
        <v>0</v>
      </c>
      <c r="HD6" s="158">
        <f t="shared" si="26"/>
        <v>0.98523985239852396</v>
      </c>
    </row>
    <row r="7" spans="1:213">
      <c r="A7" s="76">
        <v>0</v>
      </c>
      <c r="B7" s="76"/>
      <c r="C7" s="75" t="s">
        <v>10</v>
      </c>
      <c r="D7" s="75">
        <v>38</v>
      </c>
      <c r="E7" s="75">
        <v>0</v>
      </c>
      <c r="F7" s="75">
        <v>0</v>
      </c>
      <c r="G7" s="75">
        <v>38</v>
      </c>
      <c r="H7" s="76">
        <f t="shared" si="7"/>
        <v>0</v>
      </c>
      <c r="J7" s="2" t="s">
        <v>10</v>
      </c>
      <c r="K7" s="2">
        <v>38</v>
      </c>
      <c r="L7" s="2">
        <v>18</v>
      </c>
      <c r="M7" s="2">
        <v>4</v>
      </c>
      <c r="N7" s="2">
        <v>16</v>
      </c>
      <c r="O7" s="4">
        <f t="shared" si="8"/>
        <v>0.47368421052631576</v>
      </c>
      <c r="P7" s="4">
        <f t="shared" si="0"/>
        <v>0.47368421052631576</v>
      </c>
      <c r="R7" s="2" t="s">
        <v>10</v>
      </c>
      <c r="S7" s="2">
        <v>38</v>
      </c>
      <c r="T7" s="2">
        <v>18</v>
      </c>
      <c r="U7" s="2">
        <v>4</v>
      </c>
      <c r="V7" s="2">
        <v>16</v>
      </c>
      <c r="W7" s="4">
        <f t="shared" si="9"/>
        <v>0.47368421052631576</v>
      </c>
      <c r="X7" s="4">
        <f t="shared" si="1"/>
        <v>0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f t="shared" si="10"/>
        <v>0</v>
      </c>
      <c r="AF7" s="4">
        <f t="shared" si="2"/>
        <v>-0.47368421052631576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3"/>
        <v>0.47368421052631576</v>
      </c>
      <c r="AO7" s="4"/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f t="shared" si="11"/>
        <v>0</v>
      </c>
      <c r="AW7" s="4">
        <f t="shared" si="12"/>
        <v>0</v>
      </c>
      <c r="AY7" s="2" t="s">
        <v>10</v>
      </c>
      <c r="AZ7" s="2">
        <v>38</v>
      </c>
      <c r="BA7" s="2">
        <v>18</v>
      </c>
      <c r="BB7" s="2">
        <v>4</v>
      </c>
      <c r="BC7" s="2">
        <v>16</v>
      </c>
      <c r="BD7" s="4">
        <f t="shared" si="13"/>
        <v>0.47368421052631576</v>
      </c>
      <c r="BE7" s="4">
        <f t="shared" si="14"/>
        <v>0.47368421052631576</v>
      </c>
      <c r="BG7" s="4">
        <f t="shared" si="4"/>
        <v>0</v>
      </c>
      <c r="BJ7" s="2" t="s">
        <v>10</v>
      </c>
      <c r="BK7" s="2">
        <v>38</v>
      </c>
      <c r="BL7" s="2">
        <v>18</v>
      </c>
      <c r="BM7" s="2">
        <v>5</v>
      </c>
      <c r="BN7" s="2">
        <v>15</v>
      </c>
      <c r="BO7" s="4">
        <v>0.47</v>
      </c>
      <c r="BP7" s="4">
        <f t="shared" si="5"/>
        <v>-3.6842105263157898E-3</v>
      </c>
      <c r="BR7" s="2" t="s">
        <v>10</v>
      </c>
      <c r="BS7" s="2">
        <v>38</v>
      </c>
      <c r="BT7" s="2">
        <v>18</v>
      </c>
      <c r="BU7" s="2">
        <v>13</v>
      </c>
      <c r="BV7" s="2">
        <v>7</v>
      </c>
      <c r="BW7" s="4">
        <v>0.47</v>
      </c>
      <c r="BX7" s="4">
        <f t="shared" si="6"/>
        <v>0</v>
      </c>
      <c r="BZ7" s="2" t="s">
        <v>10</v>
      </c>
      <c r="CA7" s="2">
        <v>38</v>
      </c>
      <c r="CB7" s="2">
        <v>18</v>
      </c>
      <c r="CC7" s="2">
        <v>13</v>
      </c>
      <c r="CD7" s="2">
        <v>7</v>
      </c>
      <c r="CE7" s="4">
        <v>0.47</v>
      </c>
      <c r="CF7" s="4">
        <f t="shared" si="15"/>
        <v>0</v>
      </c>
      <c r="CH7" s="2" t="s">
        <v>10</v>
      </c>
      <c r="CI7" s="2">
        <v>38</v>
      </c>
      <c r="CJ7" s="2">
        <v>18</v>
      </c>
      <c r="CK7" s="2">
        <v>13</v>
      </c>
      <c r="CL7" s="2">
        <v>7</v>
      </c>
      <c r="CM7" s="4">
        <v>0.47</v>
      </c>
      <c r="CN7" s="4">
        <f t="shared" si="16"/>
        <v>0</v>
      </c>
      <c r="CP7" s="2" t="s">
        <v>10</v>
      </c>
      <c r="CQ7" s="2">
        <v>38</v>
      </c>
      <c r="CR7" s="2">
        <v>18</v>
      </c>
      <c r="CS7" s="2">
        <v>13</v>
      </c>
      <c r="CT7" s="2">
        <v>7</v>
      </c>
      <c r="CU7" s="4">
        <v>0.47</v>
      </c>
      <c r="CV7" s="4">
        <f t="shared" si="17"/>
        <v>0</v>
      </c>
      <c r="CX7" s="2" t="s">
        <v>10</v>
      </c>
      <c r="CY7" s="2">
        <v>38</v>
      </c>
      <c r="CZ7" s="2">
        <v>0</v>
      </c>
      <c r="DA7" s="2">
        <v>0</v>
      </c>
      <c r="DB7" s="2">
        <v>38</v>
      </c>
      <c r="DC7" s="4">
        <v>0</v>
      </c>
      <c r="DL7" s="2" t="s">
        <v>10</v>
      </c>
      <c r="DM7" s="2">
        <v>38</v>
      </c>
      <c r="DN7" s="2">
        <v>0</v>
      </c>
      <c r="DO7" s="2">
        <v>0</v>
      </c>
      <c r="DP7" s="2">
        <v>38</v>
      </c>
      <c r="DQ7" s="4">
        <v>0</v>
      </c>
      <c r="DS7" s="2" t="s">
        <v>10</v>
      </c>
      <c r="DT7" s="2">
        <v>38</v>
      </c>
      <c r="DU7" s="2">
        <v>0</v>
      </c>
      <c r="DV7" s="2">
        <v>0</v>
      </c>
      <c r="DW7" s="2">
        <v>38</v>
      </c>
      <c r="DX7" s="4">
        <v>0</v>
      </c>
      <c r="DZ7" s="2" t="s">
        <v>10</v>
      </c>
      <c r="EA7" s="2">
        <v>38</v>
      </c>
      <c r="EB7" s="2">
        <v>0</v>
      </c>
      <c r="EC7" s="2">
        <v>0</v>
      </c>
      <c r="ED7" s="2">
        <v>38</v>
      </c>
      <c r="EE7" s="4">
        <v>0</v>
      </c>
      <c r="EG7" s="2" t="s">
        <v>10</v>
      </c>
      <c r="EH7" s="2">
        <v>38</v>
      </c>
      <c r="EI7" s="2">
        <v>0</v>
      </c>
      <c r="EJ7" s="2">
        <v>0</v>
      </c>
      <c r="EK7" s="2">
        <v>38</v>
      </c>
      <c r="EL7" s="4">
        <v>0</v>
      </c>
      <c r="EN7" s="2" t="s">
        <v>10</v>
      </c>
      <c r="EO7" s="2">
        <v>38</v>
      </c>
      <c r="EP7" s="2">
        <v>18</v>
      </c>
      <c r="EQ7" s="2">
        <v>19</v>
      </c>
      <c r="ER7" s="2">
        <v>1</v>
      </c>
      <c r="ES7" s="4">
        <v>0.47</v>
      </c>
      <c r="EU7" s="2" t="s">
        <v>10</v>
      </c>
      <c r="EV7" s="2">
        <v>38</v>
      </c>
      <c r="EW7" s="2">
        <v>0</v>
      </c>
      <c r="EX7" s="2">
        <v>0</v>
      </c>
      <c r="EY7" s="2">
        <v>38</v>
      </c>
      <c r="EZ7" s="4">
        <v>0</v>
      </c>
      <c r="FB7" s="2" t="s">
        <v>10</v>
      </c>
      <c r="FC7" s="2">
        <v>38</v>
      </c>
      <c r="FD7" s="2">
        <v>28</v>
      </c>
      <c r="FE7" s="2">
        <v>5</v>
      </c>
      <c r="FF7" s="2">
        <v>5</v>
      </c>
      <c r="FG7" s="4">
        <v>0.74</v>
      </c>
      <c r="FH7" s="4">
        <f t="shared" si="18"/>
        <v>0.27</v>
      </c>
      <c r="FJ7" s="2" t="s">
        <v>10</v>
      </c>
      <c r="FK7" s="2">
        <v>38</v>
      </c>
      <c r="FL7" s="2">
        <v>11</v>
      </c>
      <c r="FM7" s="7">
        <v>26</v>
      </c>
      <c r="FN7" s="2">
        <v>1</v>
      </c>
      <c r="FO7" s="4">
        <v>0.28999999999999998</v>
      </c>
      <c r="FP7" s="4">
        <f t="shared" si="19"/>
        <v>-0.45</v>
      </c>
      <c r="FR7" s="2" t="s">
        <v>10</v>
      </c>
      <c r="FS7" s="2">
        <v>38</v>
      </c>
      <c r="FT7" s="2">
        <v>11</v>
      </c>
      <c r="FU7" s="2">
        <v>27</v>
      </c>
      <c r="FV7" s="2">
        <v>0</v>
      </c>
      <c r="FW7" s="4">
        <v>0.28999999999999998</v>
      </c>
      <c r="FX7" s="4">
        <f t="shared" si="20"/>
        <v>0</v>
      </c>
      <c r="FZ7" s="2" t="s">
        <v>10</v>
      </c>
      <c r="GA7" s="2">
        <v>38</v>
      </c>
      <c r="GB7" s="2">
        <v>11</v>
      </c>
      <c r="GC7" s="2">
        <v>27</v>
      </c>
      <c r="GD7" s="2">
        <v>0</v>
      </c>
      <c r="GE7" s="4">
        <v>0.28999999999999998</v>
      </c>
      <c r="GF7" s="4">
        <f t="shared" si="21"/>
        <v>0</v>
      </c>
      <c r="GI7" s="2" t="s">
        <v>10</v>
      </c>
      <c r="GJ7" s="2">
        <v>38</v>
      </c>
      <c r="GK7" s="2">
        <v>11</v>
      </c>
      <c r="GL7" s="2">
        <v>27</v>
      </c>
      <c r="GM7" s="2">
        <v>0</v>
      </c>
      <c r="GN7" s="4">
        <f t="shared" si="22"/>
        <v>0.28947368421052633</v>
      </c>
      <c r="GO7" s="4">
        <f t="shared" si="23"/>
        <v>-5.2631578947365254E-4</v>
      </c>
      <c r="GQ7" s="157" t="s">
        <v>10</v>
      </c>
      <c r="GR7" s="157">
        <v>38</v>
      </c>
      <c r="GS7" s="157">
        <v>11</v>
      </c>
      <c r="GT7" s="157">
        <v>27</v>
      </c>
      <c r="GU7" s="157">
        <v>0</v>
      </c>
      <c r="GV7" s="158">
        <f t="shared" si="24"/>
        <v>0.28947368421052633</v>
      </c>
      <c r="GW7" s="158">
        <f t="shared" si="25"/>
        <v>0</v>
      </c>
      <c r="GY7" s="157" t="s">
        <v>10</v>
      </c>
      <c r="GZ7" s="157">
        <v>38</v>
      </c>
      <c r="HA7" s="157">
        <v>11</v>
      </c>
      <c r="HB7" s="157">
        <v>27</v>
      </c>
      <c r="HC7" s="157">
        <v>0</v>
      </c>
      <c r="HD7" s="158">
        <f t="shared" si="26"/>
        <v>0.28947368421052633</v>
      </c>
    </row>
    <row r="8" spans="1:213">
      <c r="A8" s="76">
        <v>0.52</v>
      </c>
      <c r="B8" s="76"/>
      <c r="C8" s="75" t="s">
        <v>11</v>
      </c>
      <c r="D8" s="75">
        <v>25</v>
      </c>
      <c r="E8" s="75">
        <v>13</v>
      </c>
      <c r="F8" s="75">
        <v>12</v>
      </c>
      <c r="G8" s="75">
        <v>0</v>
      </c>
      <c r="H8" s="76">
        <f t="shared" si="7"/>
        <v>0.52</v>
      </c>
      <c r="J8" s="2" t="s">
        <v>11</v>
      </c>
      <c r="K8" s="2">
        <v>25</v>
      </c>
      <c r="L8" s="2">
        <v>13</v>
      </c>
      <c r="M8" s="2">
        <v>12</v>
      </c>
      <c r="N8" s="2">
        <v>0</v>
      </c>
      <c r="O8" s="4">
        <f t="shared" si="8"/>
        <v>0.52</v>
      </c>
      <c r="P8" s="4">
        <f t="shared" si="0"/>
        <v>0</v>
      </c>
      <c r="R8" s="2" t="s">
        <v>11</v>
      </c>
      <c r="S8" s="2">
        <v>25</v>
      </c>
      <c r="T8" s="2">
        <v>13</v>
      </c>
      <c r="U8" s="2">
        <v>12</v>
      </c>
      <c r="V8" s="2">
        <v>0</v>
      </c>
      <c r="W8" s="4">
        <f t="shared" si="9"/>
        <v>0.52</v>
      </c>
      <c r="X8" s="4">
        <f t="shared" si="1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f t="shared" si="10"/>
        <v>0</v>
      </c>
      <c r="AF8" s="4">
        <f t="shared" si="2"/>
        <v>-0.52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3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f t="shared" si="11"/>
        <v>0</v>
      </c>
      <c r="AW8" s="4">
        <f t="shared" si="12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f t="shared" si="13"/>
        <v>0.64</v>
      </c>
      <c r="BE8" s="4">
        <f t="shared" si="14"/>
        <v>0.64</v>
      </c>
      <c r="BG8" s="4">
        <f t="shared" si="4"/>
        <v>0</v>
      </c>
      <c r="BJ8" s="2" t="s">
        <v>11</v>
      </c>
      <c r="BK8" s="2">
        <v>25</v>
      </c>
      <c r="BL8" s="2">
        <v>16</v>
      </c>
      <c r="BM8" s="2">
        <v>9</v>
      </c>
      <c r="BN8" s="2">
        <v>0</v>
      </c>
      <c r="BO8" s="4">
        <v>0.64</v>
      </c>
      <c r="BP8" s="4">
        <f t="shared" si="5"/>
        <v>0</v>
      </c>
      <c r="BR8" s="2" t="s">
        <v>11</v>
      </c>
      <c r="BS8" s="2">
        <v>25</v>
      </c>
      <c r="BT8" s="2">
        <v>16</v>
      </c>
      <c r="BU8" s="2">
        <v>9</v>
      </c>
      <c r="BV8" s="2">
        <v>0</v>
      </c>
      <c r="BW8" s="4">
        <v>0.64</v>
      </c>
      <c r="BX8" s="4">
        <f t="shared" si="6"/>
        <v>0</v>
      </c>
      <c r="BZ8" s="2" t="s">
        <v>11</v>
      </c>
      <c r="CA8" s="2">
        <v>25</v>
      </c>
      <c r="CB8" s="2">
        <v>16</v>
      </c>
      <c r="CC8" s="2">
        <v>9</v>
      </c>
      <c r="CD8" s="2">
        <v>0</v>
      </c>
      <c r="CE8" s="4">
        <v>0.64</v>
      </c>
      <c r="CF8" s="4">
        <f t="shared" si="15"/>
        <v>0</v>
      </c>
      <c r="CH8" s="2" t="s">
        <v>11</v>
      </c>
      <c r="CI8" s="2">
        <v>25</v>
      </c>
      <c r="CJ8" s="2">
        <v>16</v>
      </c>
      <c r="CK8" s="2">
        <v>9</v>
      </c>
      <c r="CL8" s="2">
        <v>0</v>
      </c>
      <c r="CM8" s="4">
        <v>0.64</v>
      </c>
      <c r="CN8" s="4">
        <f t="shared" si="16"/>
        <v>0</v>
      </c>
      <c r="CP8" s="2" t="s">
        <v>11</v>
      </c>
      <c r="CQ8" s="2">
        <v>25</v>
      </c>
      <c r="CR8" s="2">
        <v>16</v>
      </c>
      <c r="CS8" s="2">
        <v>9</v>
      </c>
      <c r="CT8" s="2">
        <v>0</v>
      </c>
      <c r="CU8" s="4">
        <v>0.64</v>
      </c>
      <c r="CV8" s="4">
        <f t="shared" si="17"/>
        <v>0</v>
      </c>
      <c r="CX8" s="2" t="s">
        <v>11</v>
      </c>
      <c r="CY8" s="2">
        <v>25</v>
      </c>
      <c r="CZ8" s="2">
        <v>0</v>
      </c>
      <c r="DA8" s="2">
        <v>0</v>
      </c>
      <c r="DB8" s="2">
        <v>25</v>
      </c>
      <c r="DC8" s="4">
        <v>0</v>
      </c>
      <c r="DL8" s="2" t="s">
        <v>11</v>
      </c>
      <c r="DM8" s="2">
        <v>25</v>
      </c>
      <c r="DN8" s="2">
        <v>16</v>
      </c>
      <c r="DO8" s="2">
        <v>9</v>
      </c>
      <c r="DP8" s="2">
        <v>0</v>
      </c>
      <c r="DQ8" s="4">
        <v>0.64</v>
      </c>
      <c r="DS8" s="2" t="s">
        <v>11</v>
      </c>
      <c r="DT8" s="2">
        <v>25</v>
      </c>
      <c r="DU8" s="2">
        <v>0</v>
      </c>
      <c r="DV8" s="2">
        <v>0</v>
      </c>
      <c r="DW8" s="2">
        <v>25</v>
      </c>
      <c r="DX8" s="4">
        <v>0</v>
      </c>
      <c r="DZ8" s="2" t="s">
        <v>11</v>
      </c>
      <c r="EA8" s="2">
        <v>25</v>
      </c>
      <c r="EB8" s="2">
        <v>0</v>
      </c>
      <c r="EC8" s="2">
        <v>0</v>
      </c>
      <c r="ED8" s="2">
        <v>25</v>
      </c>
      <c r="EE8" s="4">
        <v>0</v>
      </c>
      <c r="EG8" s="2" t="s">
        <v>11</v>
      </c>
      <c r="EH8" s="2">
        <v>25</v>
      </c>
      <c r="EI8" s="2">
        <v>0</v>
      </c>
      <c r="EJ8" s="2">
        <v>0</v>
      </c>
      <c r="EK8" s="2">
        <v>25</v>
      </c>
      <c r="EL8" s="4">
        <v>0</v>
      </c>
      <c r="EN8" s="2" t="s">
        <v>11</v>
      </c>
      <c r="EO8" s="2">
        <v>25</v>
      </c>
      <c r="EP8" s="2">
        <v>0</v>
      </c>
      <c r="EQ8" s="2">
        <v>0</v>
      </c>
      <c r="ER8" s="2">
        <v>25</v>
      </c>
      <c r="ES8" s="4">
        <v>0</v>
      </c>
      <c r="EU8" s="2" t="s">
        <v>11</v>
      </c>
      <c r="EV8" s="2">
        <v>25</v>
      </c>
      <c r="EW8" s="2">
        <v>0</v>
      </c>
      <c r="EX8" s="2">
        <v>0</v>
      </c>
      <c r="EY8" s="2">
        <v>25</v>
      </c>
      <c r="EZ8" s="4">
        <v>0</v>
      </c>
      <c r="FB8" s="2" t="s">
        <v>11</v>
      </c>
      <c r="FC8" s="2">
        <v>25</v>
      </c>
      <c r="FD8" s="2">
        <v>17</v>
      </c>
      <c r="FE8" s="2">
        <v>8</v>
      </c>
      <c r="FF8" s="2">
        <v>0</v>
      </c>
      <c r="FG8" s="4">
        <v>0.68</v>
      </c>
      <c r="FH8" s="4">
        <f t="shared" si="18"/>
        <v>4.0000000000000036E-2</v>
      </c>
      <c r="FJ8" s="2" t="s">
        <v>11</v>
      </c>
      <c r="FK8" s="2">
        <v>25</v>
      </c>
      <c r="FL8" s="2">
        <v>18</v>
      </c>
      <c r="FM8" s="2">
        <v>7</v>
      </c>
      <c r="FN8" s="2">
        <v>0</v>
      </c>
      <c r="FO8" s="4">
        <v>0.72</v>
      </c>
      <c r="FP8" s="4">
        <f t="shared" si="19"/>
        <v>3.9999999999999925E-2</v>
      </c>
      <c r="FR8" s="2" t="s">
        <v>11</v>
      </c>
      <c r="FS8" s="2">
        <v>25</v>
      </c>
      <c r="FT8" s="2">
        <v>18</v>
      </c>
      <c r="FU8" s="2">
        <v>7</v>
      </c>
      <c r="FV8" s="2">
        <v>0</v>
      </c>
      <c r="FW8" s="4">
        <v>0.72</v>
      </c>
      <c r="FX8" s="4">
        <f t="shared" si="20"/>
        <v>0</v>
      </c>
      <c r="FZ8" s="2" t="s">
        <v>11</v>
      </c>
      <c r="GA8" s="2">
        <v>25</v>
      </c>
      <c r="GB8" s="7">
        <v>17</v>
      </c>
      <c r="GC8" s="7">
        <v>8</v>
      </c>
      <c r="GD8" s="2">
        <v>0</v>
      </c>
      <c r="GE8" s="4">
        <v>0.68</v>
      </c>
      <c r="GF8" s="4">
        <f t="shared" si="21"/>
        <v>-3.9999999999999925E-2</v>
      </c>
      <c r="GG8" s="2" t="s">
        <v>119</v>
      </c>
      <c r="GH8" s="2" t="s">
        <v>234</v>
      </c>
      <c r="GI8" s="2" t="s">
        <v>11</v>
      </c>
      <c r="GJ8" s="2">
        <v>25</v>
      </c>
      <c r="GK8" s="2">
        <v>17</v>
      </c>
      <c r="GL8" s="2">
        <v>8</v>
      </c>
      <c r="GM8" s="2">
        <v>0</v>
      </c>
      <c r="GN8" s="4">
        <f t="shared" si="22"/>
        <v>0.68</v>
      </c>
      <c r="GO8" s="4">
        <f t="shared" si="23"/>
        <v>0</v>
      </c>
      <c r="GQ8" s="157" t="s">
        <v>11</v>
      </c>
      <c r="GR8" s="157">
        <v>25</v>
      </c>
      <c r="GS8" s="157">
        <v>17</v>
      </c>
      <c r="GT8" s="157">
        <v>8</v>
      </c>
      <c r="GU8" s="157">
        <v>0</v>
      </c>
      <c r="GV8" s="158">
        <f t="shared" si="24"/>
        <v>0.68</v>
      </c>
      <c r="GW8" s="158">
        <f t="shared" si="25"/>
        <v>0</v>
      </c>
      <c r="GY8" s="157" t="s">
        <v>11</v>
      </c>
      <c r="GZ8" s="157">
        <v>25</v>
      </c>
      <c r="HA8" s="157">
        <v>17</v>
      </c>
      <c r="HB8" s="157">
        <v>8</v>
      </c>
      <c r="HC8" s="157">
        <v>0</v>
      </c>
      <c r="HD8" s="158">
        <f t="shared" si="26"/>
        <v>0.68</v>
      </c>
    </row>
    <row r="9" spans="1:213" ht="13.5" thickBot="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7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8"/>
        <v>1</v>
      </c>
      <c r="P9" s="4">
        <f t="shared" si="0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f t="shared" si="9"/>
        <v>1</v>
      </c>
      <c r="X9" s="4">
        <f t="shared" si="1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f t="shared" si="10"/>
        <v>0</v>
      </c>
      <c r="AF9" s="4">
        <f t="shared" si="2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3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f t="shared" si="11"/>
        <v>0</v>
      </c>
      <c r="AW9" s="4">
        <f t="shared" si="12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f t="shared" si="13"/>
        <v>1</v>
      </c>
      <c r="BE9" s="4">
        <f t="shared" si="14"/>
        <v>1</v>
      </c>
      <c r="BG9" s="4">
        <f t="shared" si="4"/>
        <v>0</v>
      </c>
      <c r="BJ9" s="2" t="s">
        <v>12</v>
      </c>
      <c r="BK9" s="2">
        <v>81</v>
      </c>
      <c r="BL9" s="2">
        <v>81</v>
      </c>
      <c r="BM9" s="2">
        <v>0</v>
      </c>
      <c r="BN9" s="2">
        <v>0</v>
      </c>
      <c r="BO9" s="4">
        <v>1</v>
      </c>
      <c r="BP9" s="4">
        <f t="shared" si="5"/>
        <v>0</v>
      </c>
      <c r="BR9" s="7" t="s">
        <v>12</v>
      </c>
      <c r="BS9" s="2">
        <v>81</v>
      </c>
      <c r="BT9" s="2">
        <v>46</v>
      </c>
      <c r="BU9" s="2">
        <v>34</v>
      </c>
      <c r="BV9" s="2">
        <v>1</v>
      </c>
      <c r="BW9" s="4">
        <v>0.56999999999999995</v>
      </c>
      <c r="BX9" s="4">
        <f t="shared" si="6"/>
        <v>-0.43000000000000005</v>
      </c>
      <c r="BZ9" s="7" t="s">
        <v>12</v>
      </c>
      <c r="CA9" s="2">
        <v>81</v>
      </c>
      <c r="CB9" s="2">
        <v>46</v>
      </c>
      <c r="CC9" s="2">
        <v>34</v>
      </c>
      <c r="CD9" s="2">
        <v>1</v>
      </c>
      <c r="CE9" s="4">
        <v>0.56999999999999995</v>
      </c>
      <c r="CF9" s="4">
        <f t="shared" si="15"/>
        <v>-0.43000000000000005</v>
      </c>
      <c r="CH9" s="38" t="s">
        <v>12</v>
      </c>
      <c r="CI9" s="2">
        <v>81</v>
      </c>
      <c r="CJ9" s="2">
        <v>46</v>
      </c>
      <c r="CK9" s="2">
        <v>34</v>
      </c>
      <c r="CL9" s="2">
        <v>1</v>
      </c>
      <c r="CM9" s="4">
        <v>0.56999999999999995</v>
      </c>
      <c r="CN9" s="4">
        <f t="shared" si="16"/>
        <v>0</v>
      </c>
      <c r="CP9" s="2" t="s">
        <v>12</v>
      </c>
      <c r="CQ9" s="2">
        <v>81</v>
      </c>
      <c r="CR9" s="2">
        <v>46</v>
      </c>
      <c r="CS9" s="2">
        <v>34</v>
      </c>
      <c r="CT9" s="2">
        <v>1</v>
      </c>
      <c r="CU9" s="4">
        <v>0.56999999999999995</v>
      </c>
      <c r="CV9" s="4">
        <f t="shared" si="17"/>
        <v>0</v>
      </c>
      <c r="CX9" s="2" t="s">
        <v>12</v>
      </c>
      <c r="CY9" s="2">
        <v>81</v>
      </c>
      <c r="CZ9" s="2">
        <v>0</v>
      </c>
      <c r="DA9" s="2">
        <v>0</v>
      </c>
      <c r="DB9" s="2">
        <v>81</v>
      </c>
      <c r="DC9" s="4">
        <v>0</v>
      </c>
      <c r="DL9" s="2" t="s">
        <v>12</v>
      </c>
      <c r="DM9" s="2">
        <v>81</v>
      </c>
      <c r="DN9" s="2">
        <v>0</v>
      </c>
      <c r="DO9" s="2">
        <v>0</v>
      </c>
      <c r="DP9" s="2">
        <v>81</v>
      </c>
      <c r="DQ9" s="4">
        <v>0</v>
      </c>
      <c r="DS9" s="2" t="s">
        <v>12</v>
      </c>
      <c r="DT9" s="2">
        <v>81</v>
      </c>
      <c r="DU9" s="2">
        <v>0</v>
      </c>
      <c r="DV9" s="2">
        <v>0</v>
      </c>
      <c r="DW9" s="2">
        <v>81</v>
      </c>
      <c r="DX9" s="4">
        <v>0</v>
      </c>
      <c r="DZ9" s="2" t="s">
        <v>12</v>
      </c>
      <c r="EA9" s="2">
        <v>81</v>
      </c>
      <c r="EB9" s="2">
        <v>0</v>
      </c>
      <c r="EC9" s="2">
        <v>0</v>
      </c>
      <c r="ED9" s="2">
        <v>81</v>
      </c>
      <c r="EE9" s="4">
        <v>0</v>
      </c>
      <c r="EG9" s="2" t="s">
        <v>12</v>
      </c>
      <c r="EH9" s="2">
        <v>81</v>
      </c>
      <c r="EI9" s="2">
        <v>0</v>
      </c>
      <c r="EJ9" s="2">
        <v>0</v>
      </c>
      <c r="EK9" s="2">
        <v>81</v>
      </c>
      <c r="EL9" s="4">
        <v>0</v>
      </c>
      <c r="EN9" s="2" t="s">
        <v>12</v>
      </c>
      <c r="EO9" s="2">
        <v>81</v>
      </c>
      <c r="EP9" s="2">
        <v>0</v>
      </c>
      <c r="EQ9" s="2">
        <v>0</v>
      </c>
      <c r="ER9" s="2">
        <v>81</v>
      </c>
      <c r="ES9" s="4">
        <v>0</v>
      </c>
      <c r="EU9" s="2" t="s">
        <v>12</v>
      </c>
      <c r="EV9" s="2">
        <v>81</v>
      </c>
      <c r="EW9" s="2">
        <v>0</v>
      </c>
      <c r="EX9" s="2">
        <v>0</v>
      </c>
      <c r="EY9" s="2">
        <v>81</v>
      </c>
      <c r="EZ9" s="4">
        <v>0</v>
      </c>
      <c r="FB9" s="2" t="s">
        <v>12</v>
      </c>
      <c r="FC9" s="2">
        <v>81</v>
      </c>
      <c r="FD9" s="2">
        <v>81</v>
      </c>
      <c r="FE9" s="2">
        <v>0</v>
      </c>
      <c r="FF9" s="2">
        <v>0</v>
      </c>
      <c r="FG9" s="4">
        <v>1</v>
      </c>
      <c r="FH9" s="4">
        <f t="shared" si="18"/>
        <v>0.43000000000000005</v>
      </c>
      <c r="FJ9" s="2" t="s">
        <v>12</v>
      </c>
      <c r="FK9" s="2">
        <v>81</v>
      </c>
      <c r="FL9" s="2">
        <v>81</v>
      </c>
      <c r="FM9" s="2">
        <v>0</v>
      </c>
      <c r="FN9" s="2">
        <v>0</v>
      </c>
      <c r="FO9" s="4">
        <v>1</v>
      </c>
      <c r="FP9" s="4">
        <f t="shared" si="19"/>
        <v>0</v>
      </c>
      <c r="FR9" s="2" t="s">
        <v>12</v>
      </c>
      <c r="FS9" s="2">
        <v>81</v>
      </c>
      <c r="FT9" s="2">
        <v>81</v>
      </c>
      <c r="FU9" s="2">
        <v>0</v>
      </c>
      <c r="FV9" s="2">
        <v>0</v>
      </c>
      <c r="FW9" s="4">
        <v>1</v>
      </c>
      <c r="FX9" s="4">
        <f t="shared" si="20"/>
        <v>0</v>
      </c>
      <c r="FZ9" s="2" t="s">
        <v>12</v>
      </c>
      <c r="GA9" s="2">
        <v>81</v>
      </c>
      <c r="GB9" s="2">
        <v>81</v>
      </c>
      <c r="GC9" s="2">
        <v>0</v>
      </c>
      <c r="GD9" s="2">
        <v>0</v>
      </c>
      <c r="GE9" s="4">
        <v>1</v>
      </c>
      <c r="GF9" s="4">
        <f t="shared" si="21"/>
        <v>0</v>
      </c>
      <c r="GI9" s="2" t="s">
        <v>12</v>
      </c>
      <c r="GJ9" s="2">
        <v>81</v>
      </c>
      <c r="GK9" s="2">
        <v>81</v>
      </c>
      <c r="GL9" s="2">
        <v>0</v>
      </c>
      <c r="GM9" s="2">
        <v>0</v>
      </c>
      <c r="GN9" s="4">
        <f t="shared" si="22"/>
        <v>1</v>
      </c>
      <c r="GO9" s="4">
        <f t="shared" si="23"/>
        <v>0</v>
      </c>
      <c r="GQ9" s="157" t="s">
        <v>12</v>
      </c>
      <c r="GR9" s="157">
        <v>81</v>
      </c>
      <c r="GS9" s="157">
        <v>81</v>
      </c>
      <c r="GT9" s="157">
        <v>0</v>
      </c>
      <c r="GU9" s="157">
        <v>0</v>
      </c>
      <c r="GV9" s="158">
        <f t="shared" si="24"/>
        <v>1</v>
      </c>
      <c r="GW9" s="158">
        <f t="shared" si="25"/>
        <v>0</v>
      </c>
      <c r="GY9" s="157" t="s">
        <v>12</v>
      </c>
      <c r="GZ9" s="157">
        <v>81</v>
      </c>
      <c r="HA9" s="157">
        <v>81</v>
      </c>
      <c r="HB9" s="157">
        <v>0</v>
      </c>
      <c r="HC9" s="157">
        <v>0</v>
      </c>
      <c r="HD9" s="158">
        <f t="shared" si="26"/>
        <v>1</v>
      </c>
    </row>
    <row r="10" spans="1:213" ht="13.5" thickBot="1">
      <c r="A10" s="76">
        <v>0.93</v>
      </c>
      <c r="B10" s="76"/>
      <c r="C10" s="75" t="s">
        <v>13</v>
      </c>
      <c r="D10" s="75">
        <v>48</v>
      </c>
      <c r="E10" s="75">
        <v>45</v>
      </c>
      <c r="F10" s="75">
        <v>3</v>
      </c>
      <c r="G10" s="75">
        <v>0</v>
      </c>
      <c r="H10" s="76">
        <f t="shared" si="7"/>
        <v>0.9375</v>
      </c>
      <c r="J10" s="7" t="s">
        <v>13</v>
      </c>
      <c r="K10" s="75">
        <v>48</v>
      </c>
      <c r="L10" s="75">
        <v>45</v>
      </c>
      <c r="M10" s="75">
        <v>3</v>
      </c>
      <c r="N10" s="75">
        <v>0</v>
      </c>
      <c r="O10" s="76">
        <f t="shared" si="8"/>
        <v>0.9375</v>
      </c>
      <c r="P10" s="4">
        <f t="shared" si="0"/>
        <v>0</v>
      </c>
      <c r="Q10" s="2" t="s">
        <v>119</v>
      </c>
      <c r="R10" s="2" t="s">
        <v>13</v>
      </c>
      <c r="S10" s="2">
        <v>48</v>
      </c>
      <c r="T10" s="2">
        <v>45</v>
      </c>
      <c r="U10" s="2">
        <v>3</v>
      </c>
      <c r="V10" s="2">
        <v>0</v>
      </c>
      <c r="W10" s="4">
        <f t="shared" si="9"/>
        <v>0.9375</v>
      </c>
      <c r="X10" s="4">
        <f t="shared" si="1"/>
        <v>0</v>
      </c>
      <c r="Z10" s="8" t="s">
        <v>13</v>
      </c>
      <c r="AA10" s="75">
        <v>48</v>
      </c>
      <c r="AB10" s="75">
        <v>0</v>
      </c>
      <c r="AC10" s="75">
        <v>0</v>
      </c>
      <c r="AD10" s="75">
        <v>48</v>
      </c>
      <c r="AE10" s="4">
        <f t="shared" si="10"/>
        <v>0</v>
      </c>
      <c r="AF10" s="4">
        <f t="shared" si="2"/>
        <v>-0.9375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3"/>
        <v>0.9375</v>
      </c>
      <c r="AO10" s="4"/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f t="shared" si="11"/>
        <v>0</v>
      </c>
      <c r="AW10" s="4">
        <f t="shared" si="12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f t="shared" si="13"/>
        <v>0.79166666666666663</v>
      </c>
      <c r="BE10" s="4">
        <f t="shared" si="14"/>
        <v>0.79166666666666663</v>
      </c>
      <c r="BG10" s="4">
        <f t="shared" si="4"/>
        <v>-0.14583333333333337</v>
      </c>
      <c r="BJ10" s="2" t="s">
        <v>13</v>
      </c>
      <c r="BK10" s="2">
        <v>48</v>
      </c>
      <c r="BL10" s="2">
        <v>38</v>
      </c>
      <c r="BM10" s="2">
        <v>8</v>
      </c>
      <c r="BN10" s="2">
        <v>2</v>
      </c>
      <c r="BO10" s="4">
        <v>0.79</v>
      </c>
      <c r="BP10" s="4">
        <f t="shared" si="5"/>
        <v>-1.6666666666665941E-3</v>
      </c>
      <c r="BR10" s="2" t="s">
        <v>13</v>
      </c>
      <c r="BS10" s="2">
        <v>48</v>
      </c>
      <c r="BT10" s="2">
        <v>38</v>
      </c>
      <c r="BU10" s="2">
        <v>8</v>
      </c>
      <c r="BV10" s="2">
        <v>2</v>
      </c>
      <c r="BW10" s="4">
        <v>0.79</v>
      </c>
      <c r="BX10" s="4">
        <f t="shared" si="6"/>
        <v>0</v>
      </c>
      <c r="BZ10" s="2" t="s">
        <v>13</v>
      </c>
      <c r="CA10" s="2">
        <v>48</v>
      </c>
      <c r="CB10" s="2">
        <v>38</v>
      </c>
      <c r="CC10" s="2">
        <v>8</v>
      </c>
      <c r="CD10" s="2">
        <v>2</v>
      </c>
      <c r="CE10" s="4">
        <v>0.79</v>
      </c>
      <c r="CF10" s="4">
        <f t="shared" si="15"/>
        <v>0</v>
      </c>
      <c r="CH10" s="8" t="s">
        <v>13</v>
      </c>
      <c r="CI10" s="33">
        <v>48</v>
      </c>
      <c r="CJ10" s="34">
        <v>38</v>
      </c>
      <c r="CK10" s="35">
        <v>8</v>
      </c>
      <c r="CL10" s="33">
        <v>2</v>
      </c>
      <c r="CM10" s="36">
        <v>0.79</v>
      </c>
      <c r="CN10" s="4">
        <f t="shared" si="16"/>
        <v>0</v>
      </c>
      <c r="CP10" s="2" t="s">
        <v>13</v>
      </c>
      <c r="CQ10" s="2">
        <v>48</v>
      </c>
      <c r="CR10" s="2">
        <v>38</v>
      </c>
      <c r="CS10" s="2">
        <v>8</v>
      </c>
      <c r="CT10" s="2">
        <v>2</v>
      </c>
      <c r="CU10" s="4">
        <v>0.79</v>
      </c>
      <c r="CV10" s="4">
        <f t="shared" si="17"/>
        <v>0</v>
      </c>
      <c r="CX10" s="2" t="s">
        <v>13</v>
      </c>
      <c r="CY10" s="2">
        <v>48</v>
      </c>
      <c r="CZ10" s="2">
        <v>0</v>
      </c>
      <c r="DA10" s="2">
        <v>0</v>
      </c>
      <c r="DB10" s="2">
        <v>48</v>
      </c>
      <c r="DC10" s="4">
        <v>0</v>
      </c>
      <c r="DL10" s="2" t="s">
        <v>13</v>
      </c>
      <c r="DM10" s="2">
        <v>48</v>
      </c>
      <c r="DN10" s="2">
        <v>0</v>
      </c>
      <c r="DO10" s="2">
        <v>0</v>
      </c>
      <c r="DP10" s="2">
        <v>48</v>
      </c>
      <c r="DQ10" s="4">
        <v>0</v>
      </c>
      <c r="DS10" s="2" t="s">
        <v>13</v>
      </c>
      <c r="DT10" s="2">
        <v>48</v>
      </c>
      <c r="DU10" s="2">
        <v>0</v>
      </c>
      <c r="DV10" s="2">
        <v>0</v>
      </c>
      <c r="DW10" s="2">
        <v>48</v>
      </c>
      <c r="DX10" s="4">
        <v>0</v>
      </c>
      <c r="DZ10" s="2" t="s">
        <v>13</v>
      </c>
      <c r="EA10" s="2">
        <v>48</v>
      </c>
      <c r="EB10" s="2">
        <v>0</v>
      </c>
      <c r="EC10" s="2">
        <v>0</v>
      </c>
      <c r="ED10" s="2">
        <v>48</v>
      </c>
      <c r="EE10" s="4">
        <v>0</v>
      </c>
      <c r="EG10" s="2" t="s">
        <v>13</v>
      </c>
      <c r="EH10" s="2">
        <v>48</v>
      </c>
      <c r="EI10" s="2">
        <v>0</v>
      </c>
      <c r="EJ10" s="2">
        <v>0</v>
      </c>
      <c r="EK10" s="2">
        <v>48</v>
      </c>
      <c r="EL10" s="4">
        <v>0</v>
      </c>
      <c r="EN10" s="2" t="s">
        <v>13</v>
      </c>
      <c r="EO10" s="2">
        <v>48</v>
      </c>
      <c r="EP10" s="2">
        <v>0</v>
      </c>
      <c r="EQ10" s="2">
        <v>0</v>
      </c>
      <c r="ER10" s="2">
        <v>48</v>
      </c>
      <c r="ES10" s="4">
        <v>0</v>
      </c>
      <c r="EU10" s="2" t="s">
        <v>13</v>
      </c>
      <c r="EV10" s="2">
        <v>48</v>
      </c>
      <c r="EW10" s="2">
        <v>0</v>
      </c>
      <c r="EX10" s="2">
        <v>0</v>
      </c>
      <c r="EY10" s="2">
        <v>48</v>
      </c>
      <c r="EZ10" s="4">
        <v>0</v>
      </c>
      <c r="FB10" s="2" t="s">
        <v>13</v>
      </c>
      <c r="FC10" s="2">
        <v>48</v>
      </c>
      <c r="FD10" s="2">
        <v>38</v>
      </c>
      <c r="FE10" s="2">
        <v>8</v>
      </c>
      <c r="FF10" s="2">
        <v>2</v>
      </c>
      <c r="FG10" s="4">
        <v>0.79</v>
      </c>
      <c r="FH10" s="4">
        <f t="shared" si="18"/>
        <v>0</v>
      </c>
      <c r="FJ10" s="2" t="s">
        <v>13</v>
      </c>
      <c r="FK10" s="2">
        <v>48</v>
      </c>
      <c r="FL10" s="2">
        <v>38</v>
      </c>
      <c r="FM10" s="2">
        <v>8</v>
      </c>
      <c r="FN10" s="2">
        <v>2</v>
      </c>
      <c r="FO10" s="4">
        <v>0.79</v>
      </c>
      <c r="FP10" s="4">
        <f t="shared" si="19"/>
        <v>0</v>
      </c>
      <c r="FR10" s="2" t="s">
        <v>13</v>
      </c>
      <c r="FS10" s="2">
        <v>48</v>
      </c>
      <c r="FT10" s="2">
        <v>38</v>
      </c>
      <c r="FU10" s="2">
        <v>8</v>
      </c>
      <c r="FV10" s="2">
        <v>2</v>
      </c>
      <c r="FW10" s="4">
        <v>0.79</v>
      </c>
      <c r="FX10" s="4">
        <f t="shared" si="20"/>
        <v>0</v>
      </c>
      <c r="FZ10" s="2" t="s">
        <v>13</v>
      </c>
      <c r="GA10" s="2">
        <v>48</v>
      </c>
      <c r="GB10" s="2">
        <v>38</v>
      </c>
      <c r="GC10" s="2">
        <v>8</v>
      </c>
      <c r="GD10" s="2">
        <v>2</v>
      </c>
      <c r="GE10" s="4">
        <v>0.79</v>
      </c>
      <c r="GF10" s="4">
        <f t="shared" si="21"/>
        <v>0</v>
      </c>
      <c r="GI10" s="2" t="s">
        <v>13</v>
      </c>
      <c r="GJ10" s="2">
        <v>48</v>
      </c>
      <c r="GK10" s="2">
        <v>38</v>
      </c>
      <c r="GL10" s="2">
        <v>8</v>
      </c>
      <c r="GM10" s="2">
        <v>2</v>
      </c>
      <c r="GN10" s="4">
        <f t="shared" si="22"/>
        <v>0.79166666666666663</v>
      </c>
      <c r="GO10" s="4">
        <f t="shared" si="23"/>
        <v>1.6666666666665941E-3</v>
      </c>
      <c r="GQ10" s="157" t="s">
        <v>13</v>
      </c>
      <c r="GR10" s="157">
        <v>48</v>
      </c>
      <c r="GS10" s="157">
        <v>38</v>
      </c>
      <c r="GT10" s="157">
        <v>8</v>
      </c>
      <c r="GU10" s="157">
        <v>2</v>
      </c>
      <c r="GV10" s="158">
        <f t="shared" si="24"/>
        <v>0.79166666666666663</v>
      </c>
      <c r="GW10" s="158">
        <f t="shared" si="25"/>
        <v>0</v>
      </c>
      <c r="GY10" s="157" t="s">
        <v>13</v>
      </c>
      <c r="GZ10" s="157">
        <v>48</v>
      </c>
      <c r="HA10" s="157">
        <v>38</v>
      </c>
      <c r="HB10" s="157">
        <v>8</v>
      </c>
      <c r="HC10" s="157">
        <v>2</v>
      </c>
      <c r="HD10" s="158">
        <f t="shared" si="26"/>
        <v>0.79166666666666663</v>
      </c>
    </row>
    <row r="11" spans="1:213">
      <c r="A11" s="76">
        <v>0.49</v>
      </c>
      <c r="B11" s="76"/>
      <c r="C11" s="75" t="s">
        <v>14</v>
      </c>
      <c r="D11" s="75">
        <v>208</v>
      </c>
      <c r="E11" s="75">
        <v>102</v>
      </c>
      <c r="F11" s="75">
        <v>105</v>
      </c>
      <c r="G11" s="75">
        <v>1</v>
      </c>
      <c r="H11" s="76">
        <f t="shared" si="7"/>
        <v>0.49038461538461536</v>
      </c>
      <c r="J11" s="2" t="s">
        <v>14</v>
      </c>
      <c r="K11" s="75">
        <v>208</v>
      </c>
      <c r="L11" s="75">
        <v>102</v>
      </c>
      <c r="M11" s="75">
        <v>105</v>
      </c>
      <c r="N11" s="75">
        <v>1</v>
      </c>
      <c r="O11" s="76">
        <f t="shared" si="8"/>
        <v>0.49038461538461536</v>
      </c>
      <c r="P11" s="4">
        <f t="shared" si="0"/>
        <v>0</v>
      </c>
      <c r="R11" s="2" t="s">
        <v>14</v>
      </c>
      <c r="S11" s="2">
        <v>208</v>
      </c>
      <c r="T11" s="2">
        <v>102</v>
      </c>
      <c r="U11" s="2">
        <v>105</v>
      </c>
      <c r="V11" s="2">
        <v>1</v>
      </c>
      <c r="W11" s="4">
        <f t="shared" si="9"/>
        <v>0.49038461538461536</v>
      </c>
      <c r="X11" s="4">
        <f t="shared" si="1"/>
        <v>0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f t="shared" si="10"/>
        <v>0</v>
      </c>
      <c r="AF11" s="4">
        <f t="shared" si="2"/>
        <v>-0.49038461538461536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3"/>
        <v>0.82692307692307687</v>
      </c>
      <c r="AO11" s="4"/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f t="shared" si="11"/>
        <v>0</v>
      </c>
      <c r="AW11" s="4">
        <f t="shared" si="12"/>
        <v>0</v>
      </c>
      <c r="AY11" s="2" t="s">
        <v>14</v>
      </c>
      <c r="AZ11" s="2">
        <v>208</v>
      </c>
      <c r="BA11" s="2">
        <v>161</v>
      </c>
      <c r="BB11" s="2">
        <v>44</v>
      </c>
      <c r="BC11" s="2">
        <v>3</v>
      </c>
      <c r="BD11" s="4">
        <f t="shared" si="13"/>
        <v>0.77403846153846156</v>
      </c>
      <c r="BE11" s="4">
        <f t="shared" si="14"/>
        <v>0.77403846153846156</v>
      </c>
      <c r="BG11" s="4">
        <f t="shared" si="4"/>
        <v>-5.2884615384615308E-2</v>
      </c>
      <c r="BJ11" s="2" t="s">
        <v>14</v>
      </c>
      <c r="BK11" s="2">
        <v>208</v>
      </c>
      <c r="BL11" s="2">
        <v>161</v>
      </c>
      <c r="BM11" s="2">
        <v>44</v>
      </c>
      <c r="BN11" s="2">
        <v>3</v>
      </c>
      <c r="BO11" s="4">
        <v>0.77</v>
      </c>
      <c r="BP11" s="4">
        <f t="shared" si="5"/>
        <v>-4.0384615384615463E-3</v>
      </c>
      <c r="BR11" s="2" t="s">
        <v>14</v>
      </c>
      <c r="BS11" s="2">
        <v>208</v>
      </c>
      <c r="BT11" s="2">
        <v>161</v>
      </c>
      <c r="BU11" s="2">
        <v>44</v>
      </c>
      <c r="BV11" s="2">
        <v>3</v>
      </c>
      <c r="BW11" s="4">
        <v>0.77</v>
      </c>
      <c r="BX11" s="4">
        <f t="shared" si="6"/>
        <v>0</v>
      </c>
      <c r="BZ11" s="2" t="s">
        <v>14</v>
      </c>
      <c r="CA11" s="2">
        <v>208</v>
      </c>
      <c r="CB11" s="2">
        <v>171</v>
      </c>
      <c r="CC11" s="2">
        <v>34</v>
      </c>
      <c r="CD11" s="2">
        <v>3</v>
      </c>
      <c r="CE11" s="4">
        <v>0.82</v>
      </c>
      <c r="CF11" s="4">
        <f t="shared" si="15"/>
        <v>4.9999999999999933E-2</v>
      </c>
      <c r="CH11" s="2" t="s">
        <v>14</v>
      </c>
      <c r="CI11" s="2">
        <v>208</v>
      </c>
      <c r="CJ11" s="2">
        <v>172</v>
      </c>
      <c r="CK11" s="2">
        <v>33</v>
      </c>
      <c r="CL11" s="2">
        <v>3</v>
      </c>
      <c r="CM11" s="4">
        <v>0.83</v>
      </c>
      <c r="CN11" s="4">
        <f t="shared" si="16"/>
        <v>1.0000000000000009E-2</v>
      </c>
      <c r="CP11" s="2" t="s">
        <v>14</v>
      </c>
      <c r="CQ11" s="2">
        <v>208</v>
      </c>
      <c r="CR11" s="2">
        <v>183</v>
      </c>
      <c r="CS11" s="2">
        <v>24</v>
      </c>
      <c r="CT11" s="2">
        <v>1</v>
      </c>
      <c r="CU11" s="4">
        <v>0.88</v>
      </c>
      <c r="CV11" s="4">
        <f t="shared" si="17"/>
        <v>5.0000000000000044E-2</v>
      </c>
      <c r="CX11" s="2" t="s">
        <v>14</v>
      </c>
      <c r="CY11" s="2">
        <v>208</v>
      </c>
      <c r="CZ11" s="2">
        <v>0</v>
      </c>
      <c r="DA11" s="2">
        <v>0</v>
      </c>
      <c r="DB11" s="2">
        <v>208</v>
      </c>
      <c r="DC11" s="4">
        <v>0</v>
      </c>
      <c r="DL11" s="2" t="s">
        <v>14</v>
      </c>
      <c r="DM11" s="2">
        <v>208</v>
      </c>
      <c r="DN11" s="2">
        <v>0</v>
      </c>
      <c r="DO11" s="2">
        <v>0</v>
      </c>
      <c r="DP11" s="2">
        <v>208</v>
      </c>
      <c r="DQ11" s="4">
        <v>0</v>
      </c>
      <c r="DS11" s="2" t="s">
        <v>14</v>
      </c>
      <c r="DT11" s="2">
        <v>208</v>
      </c>
      <c r="DU11" s="2">
        <v>0</v>
      </c>
      <c r="DV11" s="2">
        <v>0</v>
      </c>
      <c r="DW11" s="2">
        <v>208</v>
      </c>
      <c r="DX11" s="4">
        <v>0</v>
      </c>
      <c r="DZ11" s="2" t="s">
        <v>14</v>
      </c>
      <c r="EA11" s="2">
        <v>208</v>
      </c>
      <c r="EB11" s="2">
        <v>0</v>
      </c>
      <c r="EC11" s="2">
        <v>0</v>
      </c>
      <c r="ED11" s="2">
        <v>208</v>
      </c>
      <c r="EE11" s="4">
        <v>0</v>
      </c>
      <c r="EG11" s="2" t="s">
        <v>14</v>
      </c>
      <c r="EH11" s="2">
        <v>208</v>
      </c>
      <c r="EI11" s="2">
        <v>0</v>
      </c>
      <c r="EJ11" s="2">
        <v>0</v>
      </c>
      <c r="EK11" s="2">
        <v>208</v>
      </c>
      <c r="EL11" s="4">
        <v>0</v>
      </c>
      <c r="EN11" s="2" t="s">
        <v>14</v>
      </c>
      <c r="EO11" s="2">
        <v>208</v>
      </c>
      <c r="EP11" s="2">
        <v>0</v>
      </c>
      <c r="EQ11" s="2">
        <v>0</v>
      </c>
      <c r="ER11" s="2">
        <v>208</v>
      </c>
      <c r="ES11" s="4">
        <v>0</v>
      </c>
      <c r="EU11" s="2" t="s">
        <v>14</v>
      </c>
      <c r="EV11" s="2">
        <v>208</v>
      </c>
      <c r="EW11" s="2">
        <v>0</v>
      </c>
      <c r="EX11" s="2">
        <v>0</v>
      </c>
      <c r="EY11" s="2">
        <v>208</v>
      </c>
      <c r="EZ11" s="4">
        <v>0</v>
      </c>
      <c r="FB11" s="2" t="s">
        <v>14</v>
      </c>
      <c r="FC11" s="2">
        <v>208</v>
      </c>
      <c r="FD11" s="2">
        <v>171</v>
      </c>
      <c r="FE11" s="2">
        <v>33</v>
      </c>
      <c r="FF11" s="2">
        <v>4</v>
      </c>
      <c r="FG11" s="4">
        <v>0.82</v>
      </c>
      <c r="FH11" s="4">
        <f t="shared" si="18"/>
        <v>-6.0000000000000053E-2</v>
      </c>
      <c r="FJ11" s="2" t="s">
        <v>14</v>
      </c>
      <c r="FK11" s="2">
        <v>208</v>
      </c>
      <c r="FL11" s="2">
        <v>183</v>
      </c>
      <c r="FM11" s="2">
        <v>24</v>
      </c>
      <c r="FN11" s="2">
        <v>1</v>
      </c>
      <c r="FO11" s="4">
        <v>0.88</v>
      </c>
      <c r="FP11" s="4">
        <f t="shared" si="19"/>
        <v>6.0000000000000053E-2</v>
      </c>
      <c r="FR11" s="2" t="s">
        <v>14</v>
      </c>
      <c r="FS11" s="2">
        <v>208</v>
      </c>
      <c r="FT11" s="2">
        <v>183</v>
      </c>
      <c r="FU11" s="2">
        <v>24</v>
      </c>
      <c r="FV11" s="2">
        <v>1</v>
      </c>
      <c r="FW11" s="4">
        <v>0.88</v>
      </c>
      <c r="FX11" s="4">
        <f t="shared" si="20"/>
        <v>0</v>
      </c>
      <c r="FZ11" s="2" t="s">
        <v>14</v>
      </c>
      <c r="GA11" s="2">
        <v>207</v>
      </c>
      <c r="GB11" s="2">
        <v>183</v>
      </c>
      <c r="GC11" s="2">
        <v>23</v>
      </c>
      <c r="GD11" s="2">
        <v>1</v>
      </c>
      <c r="GE11" s="4">
        <v>0.88</v>
      </c>
      <c r="GF11" s="4">
        <f t="shared" si="21"/>
        <v>0</v>
      </c>
      <c r="GI11" s="2" t="s">
        <v>14</v>
      </c>
      <c r="GJ11" s="2">
        <v>207</v>
      </c>
      <c r="GK11" s="2">
        <v>183</v>
      </c>
      <c r="GL11" s="2">
        <v>23</v>
      </c>
      <c r="GM11" s="2">
        <v>1</v>
      </c>
      <c r="GN11" s="4">
        <f t="shared" si="22"/>
        <v>0.88405797101449279</v>
      </c>
      <c r="GO11" s="4">
        <f t="shared" si="23"/>
        <v>4.0579710144927894E-3</v>
      </c>
      <c r="GQ11" s="157" t="s">
        <v>14</v>
      </c>
      <c r="GR11" s="157">
        <v>207</v>
      </c>
      <c r="GS11" s="157">
        <v>188</v>
      </c>
      <c r="GT11" s="157">
        <v>18</v>
      </c>
      <c r="GU11" s="157">
        <v>1</v>
      </c>
      <c r="GV11" s="158">
        <f t="shared" si="24"/>
        <v>0.90821256038647347</v>
      </c>
      <c r="GW11" s="158">
        <f t="shared" si="25"/>
        <v>2.4154589371980673E-2</v>
      </c>
      <c r="GY11" s="157" t="s">
        <v>14</v>
      </c>
      <c r="GZ11" s="157">
        <v>207</v>
      </c>
      <c r="HA11" s="157">
        <v>188</v>
      </c>
      <c r="HB11" s="157">
        <v>18</v>
      </c>
      <c r="HC11" s="157">
        <v>1</v>
      </c>
      <c r="HD11" s="158">
        <f t="shared" si="26"/>
        <v>0.90821256038647347</v>
      </c>
    </row>
    <row r="12" spans="1:213">
      <c r="A12" s="76">
        <v>0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7"/>
        <v>0.6</v>
      </c>
      <c r="J12" s="2" t="s">
        <v>15</v>
      </c>
      <c r="K12" s="75">
        <v>30</v>
      </c>
      <c r="L12" s="75">
        <v>18</v>
      </c>
      <c r="M12" s="75">
        <v>0</v>
      </c>
      <c r="N12" s="75">
        <v>12</v>
      </c>
      <c r="O12" s="76">
        <f t="shared" si="8"/>
        <v>0.6</v>
      </c>
      <c r="P12" s="4">
        <f t="shared" si="0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f t="shared" si="9"/>
        <v>0.6</v>
      </c>
      <c r="X12" s="4">
        <f t="shared" si="1"/>
        <v>0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f t="shared" si="10"/>
        <v>0</v>
      </c>
      <c r="AF12" s="4">
        <f t="shared" si="2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3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f t="shared" si="11"/>
        <v>0</v>
      </c>
      <c r="AW12" s="4">
        <f t="shared" si="12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f t="shared" si="13"/>
        <v>0.6</v>
      </c>
      <c r="BE12" s="4">
        <f t="shared" si="14"/>
        <v>0.6</v>
      </c>
      <c r="BG12" s="4">
        <f t="shared" si="4"/>
        <v>0</v>
      </c>
      <c r="BJ12" s="2" t="s">
        <v>15</v>
      </c>
      <c r="BK12" s="2">
        <v>30</v>
      </c>
      <c r="BL12" s="2">
        <v>18</v>
      </c>
      <c r="BM12" s="2">
        <v>0</v>
      </c>
      <c r="BN12" s="2">
        <v>12</v>
      </c>
      <c r="BO12" s="4">
        <v>0.6</v>
      </c>
      <c r="BP12" s="4">
        <f t="shared" si="5"/>
        <v>0</v>
      </c>
      <c r="BR12" s="2" t="s">
        <v>15</v>
      </c>
      <c r="BS12" s="2">
        <v>30</v>
      </c>
      <c r="BT12" s="2">
        <v>18</v>
      </c>
      <c r="BU12" s="2">
        <v>0</v>
      </c>
      <c r="BV12" s="2">
        <v>12</v>
      </c>
      <c r="BW12" s="4">
        <v>0.6</v>
      </c>
      <c r="BX12" s="4">
        <f t="shared" si="6"/>
        <v>0</v>
      </c>
      <c r="BZ12" s="2" t="s">
        <v>15</v>
      </c>
      <c r="CA12" s="2">
        <v>30</v>
      </c>
      <c r="CB12" s="2">
        <v>18</v>
      </c>
      <c r="CC12" s="2">
        <v>0</v>
      </c>
      <c r="CD12" s="2">
        <v>12</v>
      </c>
      <c r="CE12" s="4">
        <v>0.6</v>
      </c>
      <c r="CF12" s="4">
        <f t="shared" si="15"/>
        <v>0</v>
      </c>
      <c r="CH12" s="2" t="s">
        <v>15</v>
      </c>
      <c r="CI12" s="2">
        <v>30</v>
      </c>
      <c r="CJ12" s="2">
        <v>18</v>
      </c>
      <c r="CK12" s="2">
        <v>0</v>
      </c>
      <c r="CL12" s="2">
        <v>12</v>
      </c>
      <c r="CM12" s="4">
        <v>0.6</v>
      </c>
      <c r="CN12" s="4">
        <f t="shared" si="16"/>
        <v>0</v>
      </c>
      <c r="CP12" s="2" t="s">
        <v>15</v>
      </c>
      <c r="CQ12" s="2">
        <v>30</v>
      </c>
      <c r="CR12" s="2">
        <v>18</v>
      </c>
      <c r="CS12" s="2">
        <v>0</v>
      </c>
      <c r="CT12" s="2">
        <v>12</v>
      </c>
      <c r="CU12" s="4">
        <v>0.6</v>
      </c>
      <c r="CV12" s="4">
        <f t="shared" si="17"/>
        <v>0</v>
      </c>
      <c r="CX12" s="2" t="s">
        <v>15</v>
      </c>
      <c r="CY12" s="2">
        <v>30</v>
      </c>
      <c r="CZ12" s="2">
        <v>0</v>
      </c>
      <c r="DA12" s="2">
        <v>0</v>
      </c>
      <c r="DB12" s="2">
        <v>30</v>
      </c>
      <c r="DC12" s="4">
        <v>0</v>
      </c>
      <c r="DL12" s="2" t="s">
        <v>15</v>
      </c>
      <c r="DM12" s="2">
        <v>30</v>
      </c>
      <c r="DN12" s="2">
        <v>0</v>
      </c>
      <c r="DO12" s="2">
        <v>0</v>
      </c>
      <c r="DP12" s="2">
        <v>30</v>
      </c>
      <c r="DQ12" s="4">
        <v>0</v>
      </c>
      <c r="DS12" s="2" t="s">
        <v>15</v>
      </c>
      <c r="DT12" s="2">
        <v>30</v>
      </c>
      <c r="DU12" s="2">
        <v>0</v>
      </c>
      <c r="DV12" s="2">
        <v>0</v>
      </c>
      <c r="DW12" s="2">
        <v>30</v>
      </c>
      <c r="DX12" s="4">
        <v>0</v>
      </c>
      <c r="DZ12" s="2" t="s">
        <v>15</v>
      </c>
      <c r="EA12" s="2">
        <v>30</v>
      </c>
      <c r="EB12" s="2">
        <v>0</v>
      </c>
      <c r="EC12" s="2">
        <v>0</v>
      </c>
      <c r="ED12" s="2">
        <v>30</v>
      </c>
      <c r="EE12" s="4">
        <v>0</v>
      </c>
      <c r="EG12" s="2" t="s">
        <v>15</v>
      </c>
      <c r="EH12" s="2">
        <v>30</v>
      </c>
      <c r="EI12" s="2">
        <v>0</v>
      </c>
      <c r="EJ12" s="2">
        <v>0</v>
      </c>
      <c r="EK12" s="2">
        <v>30</v>
      </c>
      <c r="EL12" s="4">
        <v>0</v>
      </c>
      <c r="EN12" s="2" t="s">
        <v>15</v>
      </c>
      <c r="EO12" s="2">
        <v>30</v>
      </c>
      <c r="EP12" s="2">
        <v>0</v>
      </c>
      <c r="EQ12" s="2">
        <v>0</v>
      </c>
      <c r="ER12" s="2">
        <v>30</v>
      </c>
      <c r="ES12" s="4">
        <v>0</v>
      </c>
      <c r="EU12" s="2" t="s">
        <v>15</v>
      </c>
      <c r="EV12" s="2">
        <v>30</v>
      </c>
      <c r="EW12" s="2">
        <v>0</v>
      </c>
      <c r="EX12" s="2">
        <v>0</v>
      </c>
      <c r="EY12" s="2">
        <v>30</v>
      </c>
      <c r="EZ12" s="4">
        <v>0</v>
      </c>
      <c r="FB12" s="2" t="s">
        <v>15</v>
      </c>
      <c r="FC12" s="2">
        <v>30</v>
      </c>
      <c r="FD12" s="2">
        <v>18</v>
      </c>
      <c r="FE12" s="2">
        <v>0</v>
      </c>
      <c r="FF12" s="2">
        <v>12</v>
      </c>
      <c r="FG12" s="4">
        <v>0.6</v>
      </c>
      <c r="FH12" s="4">
        <f t="shared" si="18"/>
        <v>0</v>
      </c>
      <c r="FJ12" s="2" t="s">
        <v>15</v>
      </c>
      <c r="FK12" s="2">
        <v>30</v>
      </c>
      <c r="FL12" s="2">
        <v>18</v>
      </c>
      <c r="FM12" s="2">
        <v>0</v>
      </c>
      <c r="FN12" s="2">
        <v>12</v>
      </c>
      <c r="FO12" s="4">
        <v>0.6</v>
      </c>
      <c r="FP12" s="4">
        <f t="shared" si="19"/>
        <v>0</v>
      </c>
      <c r="FR12" s="2" t="s">
        <v>15</v>
      </c>
      <c r="FS12" s="2">
        <v>30</v>
      </c>
      <c r="FT12" s="2">
        <v>18</v>
      </c>
      <c r="FU12" s="2">
        <v>0</v>
      </c>
      <c r="FV12" s="2">
        <v>12</v>
      </c>
      <c r="FW12" s="4">
        <v>0.6</v>
      </c>
      <c r="FX12" s="4">
        <f t="shared" si="20"/>
        <v>0</v>
      </c>
      <c r="FZ12" s="2" t="s">
        <v>15</v>
      </c>
      <c r="GA12" s="2">
        <v>30</v>
      </c>
      <c r="GB12" s="2">
        <v>18</v>
      </c>
      <c r="GC12" s="2">
        <v>0</v>
      </c>
      <c r="GD12" s="2">
        <v>12</v>
      </c>
      <c r="GE12" s="4">
        <v>0.6</v>
      </c>
      <c r="GF12" s="4">
        <f t="shared" si="21"/>
        <v>0</v>
      </c>
      <c r="GI12" s="2" t="s">
        <v>15</v>
      </c>
      <c r="GJ12" s="2">
        <v>30</v>
      </c>
      <c r="GK12" s="2">
        <v>18</v>
      </c>
      <c r="GL12" s="2">
        <v>0</v>
      </c>
      <c r="GM12" s="2">
        <v>12</v>
      </c>
      <c r="GN12" s="4">
        <f t="shared" si="22"/>
        <v>0.6</v>
      </c>
      <c r="GO12" s="4">
        <f t="shared" si="23"/>
        <v>0</v>
      </c>
      <c r="GQ12" s="157" t="s">
        <v>15</v>
      </c>
      <c r="GR12" s="157">
        <v>30</v>
      </c>
      <c r="GS12" s="157">
        <v>18</v>
      </c>
      <c r="GT12" s="157">
        <v>10</v>
      </c>
      <c r="GU12" s="157">
        <v>2</v>
      </c>
      <c r="GV12" s="158">
        <f t="shared" si="24"/>
        <v>0.6</v>
      </c>
      <c r="GW12" s="158">
        <f t="shared" si="25"/>
        <v>0</v>
      </c>
      <c r="GY12" s="157" t="s">
        <v>15</v>
      </c>
      <c r="GZ12" s="157">
        <v>30</v>
      </c>
      <c r="HA12" s="157">
        <v>18</v>
      </c>
      <c r="HB12" s="157">
        <v>10</v>
      </c>
      <c r="HC12" s="157">
        <v>2</v>
      </c>
      <c r="HD12" s="158">
        <f t="shared" si="26"/>
        <v>0.6</v>
      </c>
    </row>
    <row r="13" spans="1:213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7"/>
        <v>0.379746835443038</v>
      </c>
      <c r="J13" s="2" t="s">
        <v>16</v>
      </c>
      <c r="K13" s="75">
        <v>79</v>
      </c>
      <c r="L13" s="75">
        <v>30</v>
      </c>
      <c r="M13" s="75">
        <v>49</v>
      </c>
      <c r="N13" s="75">
        <v>0</v>
      </c>
      <c r="O13" s="76">
        <f t="shared" si="8"/>
        <v>0.379746835443038</v>
      </c>
      <c r="P13" s="4">
        <f t="shared" si="0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f t="shared" si="9"/>
        <v>0.379746835443038</v>
      </c>
      <c r="X13" s="4">
        <f t="shared" si="1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f t="shared" si="10"/>
        <v>0</v>
      </c>
      <c r="AF13" s="4">
        <f t="shared" si="2"/>
        <v>-0.379746835443038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3"/>
        <v>0.379746835443038</v>
      </c>
      <c r="AO13" s="4"/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f t="shared" si="11"/>
        <v>0</v>
      </c>
      <c r="AW13" s="4">
        <f t="shared" si="12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f t="shared" si="13"/>
        <v>0.4050632911392405</v>
      </c>
      <c r="BE13" s="4">
        <f t="shared" si="14"/>
        <v>0.4050632911392405</v>
      </c>
      <c r="BG13" s="4">
        <f t="shared" si="4"/>
        <v>2.53164556962025E-2</v>
      </c>
      <c r="BJ13" s="2" t="s">
        <v>16</v>
      </c>
      <c r="BK13" s="2">
        <v>79</v>
      </c>
      <c r="BL13" s="2">
        <v>32</v>
      </c>
      <c r="BM13" s="2">
        <v>47</v>
      </c>
      <c r="BN13" s="2">
        <v>0</v>
      </c>
      <c r="BO13" s="4">
        <v>0.41</v>
      </c>
      <c r="BP13" s="4">
        <f t="shared" si="5"/>
        <v>4.9367088607594756E-3</v>
      </c>
      <c r="BR13" s="7" t="s">
        <v>16</v>
      </c>
      <c r="BS13" s="2">
        <v>79</v>
      </c>
      <c r="BT13" s="2">
        <v>29</v>
      </c>
      <c r="BU13" s="2">
        <v>50</v>
      </c>
      <c r="BV13" s="2">
        <v>0</v>
      </c>
      <c r="BW13" s="4">
        <v>0.37</v>
      </c>
      <c r="BX13" s="4">
        <f t="shared" si="6"/>
        <v>-3.999999999999998E-2</v>
      </c>
      <c r="BZ13" s="7" t="s">
        <v>16</v>
      </c>
      <c r="CA13" s="2">
        <v>79</v>
      </c>
      <c r="CB13" s="2">
        <v>29</v>
      </c>
      <c r="CC13" s="2">
        <v>50</v>
      </c>
      <c r="CD13" s="2">
        <v>0</v>
      </c>
      <c r="CE13" s="4">
        <v>0.37</v>
      </c>
      <c r="CF13" s="4">
        <f t="shared" si="15"/>
        <v>-3.999999999999998E-2</v>
      </c>
      <c r="CH13" s="38" t="s">
        <v>16</v>
      </c>
      <c r="CI13" s="2">
        <v>79</v>
      </c>
      <c r="CJ13" s="2">
        <v>29</v>
      </c>
      <c r="CK13" s="2">
        <v>50</v>
      </c>
      <c r="CL13" s="2">
        <v>0</v>
      </c>
      <c r="CM13" s="4">
        <v>0.37</v>
      </c>
      <c r="CN13" s="4">
        <f t="shared" si="16"/>
        <v>0</v>
      </c>
      <c r="CP13" s="2" t="s">
        <v>16</v>
      </c>
      <c r="CQ13" s="2">
        <v>79</v>
      </c>
      <c r="CR13" s="2">
        <v>29</v>
      </c>
      <c r="CS13" s="2">
        <v>50</v>
      </c>
      <c r="CT13" s="2">
        <v>0</v>
      </c>
      <c r="CU13" s="4">
        <v>0.37</v>
      </c>
      <c r="CV13" s="4">
        <f t="shared" si="17"/>
        <v>0</v>
      </c>
      <c r="CX13" s="2" t="s">
        <v>16</v>
      </c>
      <c r="CY13" s="2">
        <v>79</v>
      </c>
      <c r="CZ13" s="2">
        <v>0</v>
      </c>
      <c r="DA13" s="2">
        <v>0</v>
      </c>
      <c r="DB13" s="2">
        <v>79</v>
      </c>
      <c r="DC13" s="4">
        <v>0</v>
      </c>
      <c r="DL13" s="2" t="s">
        <v>16</v>
      </c>
      <c r="DM13" s="2">
        <v>79</v>
      </c>
      <c r="DN13" s="2">
        <v>0</v>
      </c>
      <c r="DO13" s="2">
        <v>0</v>
      </c>
      <c r="DP13" s="2">
        <v>79</v>
      </c>
      <c r="DQ13" s="4">
        <v>0</v>
      </c>
      <c r="DS13" s="2" t="s">
        <v>16</v>
      </c>
      <c r="DT13" s="2">
        <v>79</v>
      </c>
      <c r="DU13" s="2">
        <v>29</v>
      </c>
      <c r="DV13" s="2">
        <v>50</v>
      </c>
      <c r="DW13" s="2">
        <v>0</v>
      </c>
      <c r="DX13" s="4">
        <v>0.37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G13" s="2" t="s">
        <v>16</v>
      </c>
      <c r="EH13" s="2">
        <v>79</v>
      </c>
      <c r="EI13" s="2">
        <v>0</v>
      </c>
      <c r="EJ13" s="2">
        <v>0</v>
      </c>
      <c r="EK13" s="2">
        <v>79</v>
      </c>
      <c r="EL13" s="4">
        <v>0</v>
      </c>
      <c r="EN13" s="2" t="s">
        <v>16</v>
      </c>
      <c r="EO13" s="2">
        <v>79</v>
      </c>
      <c r="EP13" s="2">
        <v>0</v>
      </c>
      <c r="EQ13" s="2">
        <v>0</v>
      </c>
      <c r="ER13" s="2">
        <v>79</v>
      </c>
      <c r="ES13" s="4">
        <v>0</v>
      </c>
      <c r="EU13" s="2" t="s">
        <v>16</v>
      </c>
      <c r="EV13" s="2">
        <v>79</v>
      </c>
      <c r="EW13" s="2">
        <v>0</v>
      </c>
      <c r="EX13" s="2">
        <v>0</v>
      </c>
      <c r="EY13" s="2">
        <v>79</v>
      </c>
      <c r="EZ13" s="4">
        <v>0</v>
      </c>
      <c r="FB13" s="2" t="s">
        <v>16</v>
      </c>
      <c r="FC13" s="2">
        <v>79</v>
      </c>
      <c r="FD13" s="2">
        <v>32</v>
      </c>
      <c r="FE13" s="2">
        <v>47</v>
      </c>
      <c r="FF13" s="2">
        <v>0</v>
      </c>
      <c r="FG13" s="4">
        <v>0.41</v>
      </c>
      <c r="FH13" s="4">
        <f t="shared" si="18"/>
        <v>3.999999999999998E-2</v>
      </c>
      <c r="FJ13" s="2" t="s">
        <v>16</v>
      </c>
      <c r="FK13" s="2">
        <v>79</v>
      </c>
      <c r="FL13" s="2">
        <v>32</v>
      </c>
      <c r="FM13" s="2">
        <v>47</v>
      </c>
      <c r="FN13" s="2">
        <v>0</v>
      </c>
      <c r="FO13" s="4">
        <v>0.41</v>
      </c>
      <c r="FP13" s="4">
        <f t="shared" si="19"/>
        <v>0</v>
      </c>
      <c r="FR13" s="2" t="s">
        <v>16</v>
      </c>
      <c r="FS13" s="2">
        <v>79</v>
      </c>
      <c r="FT13" s="2">
        <v>32</v>
      </c>
      <c r="FU13" s="2">
        <v>47</v>
      </c>
      <c r="FV13" s="2">
        <v>0</v>
      </c>
      <c r="FW13" s="4">
        <v>0.41</v>
      </c>
      <c r="FX13" s="4">
        <f t="shared" si="20"/>
        <v>0</v>
      </c>
      <c r="FZ13" s="2" t="s">
        <v>16</v>
      </c>
      <c r="GA13" s="2">
        <v>79</v>
      </c>
      <c r="GB13" s="2">
        <v>32</v>
      </c>
      <c r="GC13" s="2">
        <v>47</v>
      </c>
      <c r="GD13" s="2">
        <v>0</v>
      </c>
      <c r="GE13" s="4">
        <v>0.41</v>
      </c>
      <c r="GF13" s="4">
        <f t="shared" si="21"/>
        <v>0</v>
      </c>
      <c r="GI13" s="2" t="s">
        <v>16</v>
      </c>
      <c r="GJ13" s="2">
        <v>79</v>
      </c>
      <c r="GK13" s="2">
        <v>32</v>
      </c>
      <c r="GL13" s="2">
        <v>47</v>
      </c>
      <c r="GM13" s="2">
        <v>0</v>
      </c>
      <c r="GN13" s="4">
        <f t="shared" si="22"/>
        <v>0.4050632911392405</v>
      </c>
      <c r="GO13" s="4">
        <f t="shared" si="23"/>
        <v>-4.9367088607594756E-3</v>
      </c>
      <c r="GQ13" s="157" t="s">
        <v>16</v>
      </c>
      <c r="GR13" s="157">
        <v>79</v>
      </c>
      <c r="GS13" s="157">
        <v>44</v>
      </c>
      <c r="GT13" s="157">
        <v>35</v>
      </c>
      <c r="GU13" s="157">
        <v>0</v>
      </c>
      <c r="GV13" s="158">
        <f t="shared" si="24"/>
        <v>0.55696202531645567</v>
      </c>
      <c r="GW13" s="158">
        <f t="shared" si="25"/>
        <v>0.15189873417721517</v>
      </c>
      <c r="GY13" s="157" t="s">
        <v>16</v>
      </c>
      <c r="GZ13" s="157">
        <v>79</v>
      </c>
      <c r="HA13" s="157">
        <v>44</v>
      </c>
      <c r="HB13" s="157">
        <v>35</v>
      </c>
      <c r="HC13" s="157">
        <v>0</v>
      </c>
      <c r="HD13" s="158">
        <f t="shared" si="26"/>
        <v>0.55696202531645567</v>
      </c>
    </row>
    <row r="14" spans="1:213" ht="13.5" thickBot="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7"/>
        <v>1</v>
      </c>
      <c r="J14" s="2" t="s">
        <v>17</v>
      </c>
      <c r="K14" s="75">
        <v>34</v>
      </c>
      <c r="L14" s="75">
        <v>34</v>
      </c>
      <c r="M14" s="75">
        <v>0</v>
      </c>
      <c r="N14" s="75">
        <v>0</v>
      </c>
      <c r="O14" s="76">
        <f t="shared" si="8"/>
        <v>1</v>
      </c>
      <c r="P14" s="4">
        <f t="shared" si="0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f t="shared" si="9"/>
        <v>1</v>
      </c>
      <c r="X14" s="4">
        <f t="shared" si="1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f t="shared" si="10"/>
        <v>1</v>
      </c>
      <c r="AF14" s="4">
        <f t="shared" ref="AF14:AF45" si="27">AE14-W14</f>
        <v>0</v>
      </c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f t="shared" si="11"/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f t="shared" si="13"/>
        <v>1</v>
      </c>
      <c r="BE14" s="4">
        <f t="shared" si="14"/>
        <v>1</v>
      </c>
      <c r="BG14" s="4"/>
      <c r="BJ14" s="2" t="s">
        <v>89</v>
      </c>
      <c r="BK14" s="2">
        <v>4</v>
      </c>
      <c r="BL14" s="2">
        <v>4</v>
      </c>
      <c r="BM14" s="2">
        <v>0</v>
      </c>
      <c r="BN14" s="2">
        <v>0</v>
      </c>
      <c r="BO14" s="4">
        <v>1</v>
      </c>
      <c r="BP14" s="4">
        <f t="shared" si="5"/>
        <v>0</v>
      </c>
      <c r="BR14" s="2" t="s">
        <v>89</v>
      </c>
      <c r="BS14" s="2">
        <v>4</v>
      </c>
      <c r="BT14" s="2">
        <v>4</v>
      </c>
      <c r="BU14" s="2">
        <v>0</v>
      </c>
      <c r="BV14" s="2">
        <v>0</v>
      </c>
      <c r="BW14" s="4">
        <v>1</v>
      </c>
      <c r="BX14" s="4">
        <f t="shared" si="6"/>
        <v>0</v>
      </c>
      <c r="BZ14" s="2" t="s">
        <v>89</v>
      </c>
      <c r="CA14" s="2">
        <v>4</v>
      </c>
      <c r="CB14" s="2">
        <v>4</v>
      </c>
      <c r="CC14" s="2">
        <v>0</v>
      </c>
      <c r="CD14" s="2">
        <v>0</v>
      </c>
      <c r="CE14" s="4">
        <v>1</v>
      </c>
      <c r="CF14" s="4">
        <f t="shared" si="15"/>
        <v>0</v>
      </c>
      <c r="CH14" s="2" t="s">
        <v>17</v>
      </c>
      <c r="CI14" s="2">
        <v>34</v>
      </c>
      <c r="CJ14" s="2">
        <v>34</v>
      </c>
      <c r="CK14" s="2">
        <v>0</v>
      </c>
      <c r="CL14" s="2">
        <v>0</v>
      </c>
      <c r="CM14" s="4">
        <v>1</v>
      </c>
      <c r="CN14" s="4">
        <f t="shared" ref="CN14:CN45" si="28">CM14-CE15</f>
        <v>0</v>
      </c>
      <c r="CP14" s="2" t="s">
        <v>17</v>
      </c>
      <c r="CQ14" s="2">
        <v>34</v>
      </c>
      <c r="CR14" s="2">
        <v>34</v>
      </c>
      <c r="CS14" s="2">
        <v>0</v>
      </c>
      <c r="CT14" s="2">
        <v>0</v>
      </c>
      <c r="CU14" s="4">
        <v>1</v>
      </c>
      <c r="CV14" s="4">
        <f t="shared" si="17"/>
        <v>0</v>
      </c>
      <c r="CX14" s="2" t="s">
        <v>17</v>
      </c>
      <c r="CY14" s="2">
        <v>34</v>
      </c>
      <c r="CZ14" s="2">
        <v>34</v>
      </c>
      <c r="DA14" s="2">
        <v>0</v>
      </c>
      <c r="DB14" s="2">
        <v>0</v>
      </c>
      <c r="DC14" s="4">
        <v>1</v>
      </c>
      <c r="DE14" s="2" t="s">
        <v>17</v>
      </c>
      <c r="DF14" s="2">
        <v>34</v>
      </c>
      <c r="DG14" s="2">
        <v>0</v>
      </c>
      <c r="DH14" s="2">
        <v>0</v>
      </c>
      <c r="DI14" s="2">
        <v>34</v>
      </c>
      <c r="DJ14" s="2">
        <v>0</v>
      </c>
      <c r="DL14" s="2" t="s">
        <v>17</v>
      </c>
      <c r="DM14" s="2">
        <v>34</v>
      </c>
      <c r="DN14" s="2">
        <v>0</v>
      </c>
      <c r="DO14" s="2">
        <v>0</v>
      </c>
      <c r="DP14" s="2">
        <v>34</v>
      </c>
      <c r="DQ14" s="4"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G14" s="2" t="s">
        <v>17</v>
      </c>
      <c r="EH14" s="2">
        <v>34</v>
      </c>
      <c r="EI14" s="2">
        <v>34</v>
      </c>
      <c r="EJ14" s="2">
        <v>0</v>
      </c>
      <c r="EK14" s="2">
        <v>0</v>
      </c>
      <c r="EL14" s="4">
        <v>1</v>
      </c>
      <c r="EN14" s="2" t="s">
        <v>17</v>
      </c>
      <c r="EO14" s="2">
        <v>34</v>
      </c>
      <c r="EP14" s="2">
        <v>0</v>
      </c>
      <c r="EQ14" s="2">
        <v>0</v>
      </c>
      <c r="ER14" s="2">
        <v>34</v>
      </c>
      <c r="ES14" s="4">
        <v>0</v>
      </c>
      <c r="EU14" s="2" t="s">
        <v>17</v>
      </c>
      <c r="EV14" s="2">
        <v>34</v>
      </c>
      <c r="EW14" s="2">
        <v>0</v>
      </c>
      <c r="EX14" s="2">
        <v>0</v>
      </c>
      <c r="EY14" s="2">
        <v>34</v>
      </c>
      <c r="EZ14" s="4">
        <v>0</v>
      </c>
      <c r="FB14" s="2" t="s">
        <v>17</v>
      </c>
      <c r="FC14" s="2">
        <v>34</v>
      </c>
      <c r="FD14" s="2">
        <v>34</v>
      </c>
      <c r="FE14" s="2">
        <v>0</v>
      </c>
      <c r="FF14" s="2">
        <v>0</v>
      </c>
      <c r="FG14" s="4">
        <v>1</v>
      </c>
      <c r="FH14" s="4">
        <f t="shared" si="18"/>
        <v>0</v>
      </c>
      <c r="FJ14" s="2" t="s">
        <v>17</v>
      </c>
      <c r="FK14" s="2">
        <v>34</v>
      </c>
      <c r="FL14" s="2">
        <v>34</v>
      </c>
      <c r="FM14" s="2">
        <v>0</v>
      </c>
      <c r="FN14" s="2">
        <v>0</v>
      </c>
      <c r="FO14" s="4">
        <v>1</v>
      </c>
      <c r="FP14" s="4">
        <f t="shared" si="19"/>
        <v>0</v>
      </c>
      <c r="FR14" s="2" t="s">
        <v>17</v>
      </c>
      <c r="FS14" s="2">
        <v>34</v>
      </c>
      <c r="FT14" s="2">
        <v>34</v>
      </c>
      <c r="FU14" s="2">
        <v>0</v>
      </c>
      <c r="FV14" s="2">
        <v>0</v>
      </c>
      <c r="FW14" s="4">
        <v>1</v>
      </c>
      <c r="FX14" s="4">
        <f t="shared" si="20"/>
        <v>0</v>
      </c>
      <c r="FZ14" s="2" t="s">
        <v>17</v>
      </c>
      <c r="GA14" s="2">
        <v>34</v>
      </c>
      <c r="GB14" s="2">
        <v>34</v>
      </c>
      <c r="GC14" s="2">
        <v>0</v>
      </c>
      <c r="GD14" s="2">
        <v>0</v>
      </c>
      <c r="GE14" s="4">
        <v>1</v>
      </c>
      <c r="GF14" s="4">
        <f t="shared" si="21"/>
        <v>0</v>
      </c>
      <c r="GI14" s="2" t="s">
        <v>17</v>
      </c>
      <c r="GJ14" s="2">
        <v>34</v>
      </c>
      <c r="GK14" s="2">
        <v>34</v>
      </c>
      <c r="GL14" s="2">
        <v>0</v>
      </c>
      <c r="GM14" s="2">
        <v>0</v>
      </c>
      <c r="GN14" s="4">
        <f t="shared" si="22"/>
        <v>1</v>
      </c>
      <c r="GO14" s="4">
        <f t="shared" si="23"/>
        <v>0</v>
      </c>
      <c r="GQ14" s="157" t="s">
        <v>17</v>
      </c>
      <c r="GR14" s="157">
        <v>34</v>
      </c>
      <c r="GS14" s="157">
        <v>34</v>
      </c>
      <c r="GT14" s="157">
        <v>0</v>
      </c>
      <c r="GU14" s="157">
        <v>0</v>
      </c>
      <c r="GV14" s="158">
        <f t="shared" si="24"/>
        <v>1</v>
      </c>
      <c r="GW14" s="158">
        <f t="shared" si="25"/>
        <v>0</v>
      </c>
      <c r="GY14" s="157" t="s">
        <v>17</v>
      </c>
      <c r="GZ14" s="157">
        <v>34</v>
      </c>
      <c r="HA14" s="157">
        <v>34</v>
      </c>
      <c r="HB14" s="157">
        <v>0</v>
      </c>
      <c r="HC14" s="157">
        <v>0</v>
      </c>
      <c r="HD14" s="158">
        <f t="shared" si="26"/>
        <v>1</v>
      </c>
    </row>
    <row r="15" spans="1:213" s="18" customFormat="1" ht="13.5" thickBot="1">
      <c r="A15" s="59">
        <v>1</v>
      </c>
      <c r="B15" s="59"/>
      <c r="C15" s="58" t="s">
        <v>18</v>
      </c>
      <c r="D15" s="58">
        <v>32</v>
      </c>
      <c r="E15" s="58">
        <v>32</v>
      </c>
      <c r="F15" s="58">
        <v>0</v>
      </c>
      <c r="G15" s="58">
        <v>0</v>
      </c>
      <c r="H15" s="59">
        <f t="shared" si="7"/>
        <v>1</v>
      </c>
      <c r="J15" s="18" t="s">
        <v>18</v>
      </c>
      <c r="K15" s="58">
        <v>32</v>
      </c>
      <c r="L15" s="58">
        <v>32</v>
      </c>
      <c r="M15" s="58">
        <v>0</v>
      </c>
      <c r="N15" s="58">
        <v>0</v>
      </c>
      <c r="O15" s="59">
        <f t="shared" si="8"/>
        <v>1</v>
      </c>
      <c r="P15" s="19">
        <f t="shared" si="0"/>
        <v>0</v>
      </c>
      <c r="R15" s="18" t="s">
        <v>18</v>
      </c>
      <c r="S15" s="18">
        <v>32</v>
      </c>
      <c r="T15" s="18">
        <v>32</v>
      </c>
      <c r="U15" s="18">
        <v>0</v>
      </c>
      <c r="V15" s="18">
        <v>0</v>
      </c>
      <c r="W15" s="19">
        <f t="shared" si="9"/>
        <v>1</v>
      </c>
      <c r="X15" s="19">
        <f t="shared" si="1"/>
        <v>0</v>
      </c>
      <c r="Z15" s="18" t="s">
        <v>18</v>
      </c>
      <c r="AA15" s="18">
        <v>32</v>
      </c>
      <c r="AB15" s="18">
        <v>32</v>
      </c>
      <c r="AC15" s="18">
        <v>0</v>
      </c>
      <c r="AD15" s="18">
        <v>0</v>
      </c>
      <c r="AE15" s="19">
        <f t="shared" si="10"/>
        <v>1</v>
      </c>
      <c r="AF15" s="19">
        <f t="shared" si="27"/>
        <v>0</v>
      </c>
      <c r="AI15" s="18" t="s">
        <v>17</v>
      </c>
      <c r="AJ15" s="18">
        <v>34</v>
      </c>
      <c r="AK15" s="18">
        <v>34</v>
      </c>
      <c r="AL15" s="18">
        <v>0</v>
      </c>
      <c r="AM15" s="18">
        <v>0</v>
      </c>
      <c r="AN15" s="19">
        <f t="shared" ref="AN15:AN22" si="29">AK15/AJ15</f>
        <v>1</v>
      </c>
      <c r="AO15" s="19"/>
      <c r="AQ15" s="18" t="s">
        <v>17</v>
      </c>
      <c r="AR15" s="18">
        <v>34</v>
      </c>
      <c r="AS15" s="18">
        <v>34</v>
      </c>
      <c r="AT15" s="18">
        <v>0</v>
      </c>
      <c r="AU15" s="18">
        <v>0</v>
      </c>
      <c r="AV15" s="59">
        <f t="shared" si="11"/>
        <v>1</v>
      </c>
      <c r="AW15" s="19">
        <f>AV15-AE14</f>
        <v>0</v>
      </c>
      <c r="AY15" s="102" t="s">
        <v>17</v>
      </c>
      <c r="AZ15" s="40">
        <v>34</v>
      </c>
      <c r="BA15" s="41">
        <v>34</v>
      </c>
      <c r="BB15" s="42">
        <v>0</v>
      </c>
      <c r="BC15" s="40">
        <v>0</v>
      </c>
      <c r="BD15" s="19">
        <f t="shared" si="13"/>
        <v>1</v>
      </c>
      <c r="BE15" s="19">
        <f t="shared" si="14"/>
        <v>0</v>
      </c>
      <c r="BG15" s="19">
        <f t="shared" ref="BG15:BG46" si="30">BD15-AN15</f>
        <v>0</v>
      </c>
      <c r="BJ15" s="18" t="s">
        <v>17</v>
      </c>
      <c r="BK15" s="18">
        <v>34</v>
      </c>
      <c r="BL15" s="18">
        <v>34</v>
      </c>
      <c r="BM15" s="18">
        <v>0</v>
      </c>
      <c r="BN15" s="18">
        <v>0</v>
      </c>
      <c r="BO15" s="19">
        <v>1</v>
      </c>
      <c r="BP15" s="19">
        <f t="shared" si="5"/>
        <v>0</v>
      </c>
      <c r="BR15" s="18" t="s">
        <v>17</v>
      </c>
      <c r="BS15" s="18">
        <v>34</v>
      </c>
      <c r="BT15" s="18">
        <v>34</v>
      </c>
      <c r="BU15" s="18">
        <v>0</v>
      </c>
      <c r="BV15" s="18">
        <v>0</v>
      </c>
      <c r="BW15" s="19">
        <v>1</v>
      </c>
      <c r="BX15" s="19">
        <f t="shared" si="6"/>
        <v>0</v>
      </c>
      <c r="BZ15" s="18" t="s">
        <v>17</v>
      </c>
      <c r="CA15" s="18">
        <v>34</v>
      </c>
      <c r="CB15" s="18">
        <v>34</v>
      </c>
      <c r="CC15" s="18">
        <v>0</v>
      </c>
      <c r="CD15" s="18">
        <v>0</v>
      </c>
      <c r="CE15" s="19">
        <v>1</v>
      </c>
      <c r="CF15" s="19">
        <f t="shared" si="15"/>
        <v>0</v>
      </c>
      <c r="CH15" s="18" t="s">
        <v>18</v>
      </c>
      <c r="CI15" s="18">
        <v>32</v>
      </c>
      <c r="CJ15" s="18">
        <v>32</v>
      </c>
      <c r="CK15" s="18">
        <v>0</v>
      </c>
      <c r="CL15" s="18">
        <v>0</v>
      </c>
      <c r="CM15" s="19">
        <v>1</v>
      </c>
      <c r="CN15" s="19">
        <f t="shared" si="28"/>
        <v>0</v>
      </c>
      <c r="CP15" s="18" t="s">
        <v>18</v>
      </c>
      <c r="CQ15" s="18">
        <v>32</v>
      </c>
      <c r="CR15" s="18">
        <v>32</v>
      </c>
      <c r="CS15" s="18">
        <v>0</v>
      </c>
      <c r="CT15" s="18">
        <v>0</v>
      </c>
      <c r="CU15" s="19">
        <v>1</v>
      </c>
      <c r="CV15" s="19">
        <f t="shared" si="17"/>
        <v>0</v>
      </c>
      <c r="CX15" s="18" t="s">
        <v>18</v>
      </c>
      <c r="CY15" s="18">
        <v>32</v>
      </c>
      <c r="CZ15" s="18">
        <v>32</v>
      </c>
      <c r="DA15" s="18">
        <v>0</v>
      </c>
      <c r="DB15" s="18">
        <v>0</v>
      </c>
      <c r="DC15" s="19">
        <v>1</v>
      </c>
      <c r="DE15" s="18" t="s">
        <v>18</v>
      </c>
      <c r="DF15" s="18">
        <v>32</v>
      </c>
      <c r="DG15" s="18">
        <v>0</v>
      </c>
      <c r="DH15" s="18">
        <v>0</v>
      </c>
      <c r="DI15" s="18">
        <v>32</v>
      </c>
      <c r="DJ15" s="18">
        <v>0</v>
      </c>
      <c r="DL15" s="18" t="s">
        <v>18</v>
      </c>
      <c r="DM15" s="18">
        <v>32</v>
      </c>
      <c r="DN15" s="18">
        <v>0</v>
      </c>
      <c r="DO15" s="18">
        <v>0</v>
      </c>
      <c r="DP15" s="18">
        <v>32</v>
      </c>
      <c r="DQ15" s="19">
        <v>0</v>
      </c>
      <c r="DS15" s="18" t="s">
        <v>18</v>
      </c>
      <c r="DT15" s="18">
        <v>44</v>
      </c>
      <c r="DU15" s="18">
        <v>0</v>
      </c>
      <c r="DV15" s="18">
        <v>0</v>
      </c>
      <c r="DW15" s="18">
        <v>44</v>
      </c>
      <c r="DX15" s="19">
        <v>0</v>
      </c>
      <c r="DZ15" s="18" t="s">
        <v>18</v>
      </c>
      <c r="EA15" s="18">
        <v>44</v>
      </c>
      <c r="EB15" s="18">
        <v>0</v>
      </c>
      <c r="EC15" s="18">
        <v>0</v>
      </c>
      <c r="ED15" s="18">
        <v>44</v>
      </c>
      <c r="EE15" s="19">
        <v>0</v>
      </c>
      <c r="EG15" s="18" t="s">
        <v>18</v>
      </c>
      <c r="EH15" s="18">
        <v>44</v>
      </c>
      <c r="EI15" s="18">
        <v>32</v>
      </c>
      <c r="EJ15" s="18">
        <v>0</v>
      </c>
      <c r="EK15" s="18">
        <v>12</v>
      </c>
      <c r="EL15" s="19">
        <v>0.73</v>
      </c>
      <c r="EN15" s="18" t="s">
        <v>18</v>
      </c>
      <c r="EO15" s="18">
        <v>44</v>
      </c>
      <c r="EP15" s="18">
        <v>0</v>
      </c>
      <c r="EQ15" s="18">
        <v>0</v>
      </c>
      <c r="ER15" s="18">
        <v>44</v>
      </c>
      <c r="ES15" s="19">
        <v>0</v>
      </c>
      <c r="EU15" s="18" t="s">
        <v>18</v>
      </c>
      <c r="EV15" s="18">
        <v>44</v>
      </c>
      <c r="EW15" s="18">
        <v>0</v>
      </c>
      <c r="EX15" s="18">
        <v>0</v>
      </c>
      <c r="EY15" s="18">
        <v>44</v>
      </c>
      <c r="EZ15" s="19">
        <v>0</v>
      </c>
      <c r="FB15" s="66" t="s">
        <v>18</v>
      </c>
      <c r="FC15" s="18">
        <v>32</v>
      </c>
      <c r="FD15" s="18">
        <v>32</v>
      </c>
      <c r="FE15" s="18">
        <v>0</v>
      </c>
      <c r="FF15" s="18">
        <v>0</v>
      </c>
      <c r="FG15" s="19">
        <v>1</v>
      </c>
      <c r="FH15" s="4">
        <f t="shared" si="18"/>
        <v>0</v>
      </c>
      <c r="FJ15" s="66" t="s">
        <v>18</v>
      </c>
      <c r="FK15" s="18">
        <v>32</v>
      </c>
      <c r="FL15" s="18">
        <v>32</v>
      </c>
      <c r="FM15" s="18">
        <v>0</v>
      </c>
      <c r="FN15" s="18">
        <v>0</v>
      </c>
      <c r="FO15" s="19">
        <v>1</v>
      </c>
      <c r="FP15" s="4">
        <f t="shared" si="19"/>
        <v>0</v>
      </c>
      <c r="FR15" s="66" t="s">
        <v>18</v>
      </c>
      <c r="FS15" s="18">
        <v>32</v>
      </c>
      <c r="FT15" s="18">
        <v>32</v>
      </c>
      <c r="FU15" s="18">
        <v>0</v>
      </c>
      <c r="FV15" s="18">
        <v>0</v>
      </c>
      <c r="FW15" s="19">
        <v>1</v>
      </c>
      <c r="FX15" s="4">
        <f t="shared" si="20"/>
        <v>0</v>
      </c>
      <c r="FZ15" s="66" t="s">
        <v>18</v>
      </c>
      <c r="GA15" s="18">
        <v>32</v>
      </c>
      <c r="GB15" s="18">
        <v>32</v>
      </c>
      <c r="GC15" s="18">
        <v>0</v>
      </c>
      <c r="GD15" s="18">
        <v>0</v>
      </c>
      <c r="GE15" s="19">
        <v>1</v>
      </c>
      <c r="GF15" s="4">
        <f t="shared" si="21"/>
        <v>0</v>
      </c>
      <c r="GI15" s="66" t="s">
        <v>18</v>
      </c>
      <c r="GJ15" s="18">
        <v>32</v>
      </c>
      <c r="GK15" s="18">
        <v>32</v>
      </c>
      <c r="GL15" s="18">
        <v>0</v>
      </c>
      <c r="GM15" s="18">
        <v>0</v>
      </c>
      <c r="GN15" s="4">
        <f t="shared" si="22"/>
        <v>1</v>
      </c>
      <c r="GO15" s="4">
        <f t="shared" si="23"/>
        <v>0</v>
      </c>
      <c r="GQ15" s="66" t="s">
        <v>18</v>
      </c>
      <c r="GR15" s="121">
        <v>32</v>
      </c>
      <c r="GS15" s="121">
        <v>32</v>
      </c>
      <c r="GT15" s="121">
        <v>0</v>
      </c>
      <c r="GU15" s="121">
        <v>0</v>
      </c>
      <c r="GV15" s="158">
        <f t="shared" si="24"/>
        <v>1</v>
      </c>
      <c r="GW15" s="158">
        <f t="shared" si="25"/>
        <v>0</v>
      </c>
      <c r="GY15" s="66" t="s">
        <v>18</v>
      </c>
      <c r="GZ15" s="121">
        <v>32</v>
      </c>
      <c r="HA15" s="121">
        <v>32</v>
      </c>
      <c r="HB15" s="121">
        <v>0</v>
      </c>
      <c r="HC15" s="121">
        <v>0</v>
      </c>
      <c r="HD15" s="158">
        <f t="shared" si="26"/>
        <v>1</v>
      </c>
    </row>
    <row r="16" spans="1:213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7"/>
        <v>1</v>
      </c>
      <c r="J16" s="2" t="s">
        <v>19</v>
      </c>
      <c r="K16" s="75">
        <v>23</v>
      </c>
      <c r="L16" s="75">
        <v>23</v>
      </c>
      <c r="M16" s="75">
        <v>0</v>
      </c>
      <c r="N16" s="75">
        <v>0</v>
      </c>
      <c r="O16" s="76">
        <f t="shared" si="8"/>
        <v>1</v>
      </c>
      <c r="P16" s="4">
        <f t="shared" si="0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f t="shared" si="9"/>
        <v>1</v>
      </c>
      <c r="X16" s="4">
        <f t="shared" si="1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f t="shared" si="10"/>
        <v>1</v>
      </c>
      <c r="AF16" s="4">
        <f t="shared" si="27"/>
        <v>0</v>
      </c>
      <c r="AI16" s="2" t="s">
        <v>18</v>
      </c>
      <c r="AJ16" s="2">
        <v>32</v>
      </c>
      <c r="AK16" s="2">
        <v>32</v>
      </c>
      <c r="AL16" s="2">
        <v>0</v>
      </c>
      <c r="AM16" s="2">
        <v>0</v>
      </c>
      <c r="AN16" s="4">
        <f t="shared" si="29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76">
        <f t="shared" si="11"/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f t="shared" si="13"/>
        <v>1</v>
      </c>
      <c r="BE16" s="4">
        <f t="shared" si="14"/>
        <v>0</v>
      </c>
      <c r="BG16" s="4">
        <f t="shared" si="30"/>
        <v>0</v>
      </c>
      <c r="BJ16" s="2" t="s">
        <v>18</v>
      </c>
      <c r="BK16" s="2">
        <v>32</v>
      </c>
      <c r="BL16" s="2">
        <v>32</v>
      </c>
      <c r="BM16" s="2">
        <v>0</v>
      </c>
      <c r="BN16" s="2">
        <v>0</v>
      </c>
      <c r="BO16" s="4">
        <v>1</v>
      </c>
      <c r="BP16" s="4">
        <f t="shared" si="5"/>
        <v>0</v>
      </c>
      <c r="BR16" s="2" t="s">
        <v>18</v>
      </c>
      <c r="BS16" s="2">
        <v>32</v>
      </c>
      <c r="BT16" s="2">
        <v>32</v>
      </c>
      <c r="BU16" s="2">
        <v>0</v>
      </c>
      <c r="BV16" s="2">
        <v>0</v>
      </c>
      <c r="BW16" s="4">
        <v>1</v>
      </c>
      <c r="BX16" s="4">
        <f t="shared" si="6"/>
        <v>0</v>
      </c>
      <c r="BZ16" s="2" t="s">
        <v>18</v>
      </c>
      <c r="CA16" s="2">
        <v>32</v>
      </c>
      <c r="CB16" s="2">
        <v>32</v>
      </c>
      <c r="CC16" s="2">
        <v>0</v>
      </c>
      <c r="CD16" s="2">
        <v>0</v>
      </c>
      <c r="CE16" s="4">
        <v>1</v>
      </c>
      <c r="CF16" s="4">
        <f t="shared" si="15"/>
        <v>0</v>
      </c>
      <c r="CH16" s="2" t="s">
        <v>19</v>
      </c>
      <c r="CI16" s="2">
        <v>23</v>
      </c>
      <c r="CJ16" s="2">
        <v>23</v>
      </c>
      <c r="CK16" s="2">
        <v>0</v>
      </c>
      <c r="CL16" s="2">
        <v>0</v>
      </c>
      <c r="CM16" s="4">
        <v>1</v>
      </c>
      <c r="CN16" s="4">
        <f t="shared" si="28"/>
        <v>0</v>
      </c>
      <c r="CP16" s="2" t="s">
        <v>19</v>
      </c>
      <c r="CQ16" s="2">
        <v>23</v>
      </c>
      <c r="CR16" s="2">
        <v>23</v>
      </c>
      <c r="CS16" s="2">
        <v>0</v>
      </c>
      <c r="CT16" s="2">
        <v>0</v>
      </c>
      <c r="CU16" s="4">
        <v>1</v>
      </c>
      <c r="CV16" s="4">
        <f t="shared" si="17"/>
        <v>0</v>
      </c>
      <c r="CX16" s="2" t="s">
        <v>19</v>
      </c>
      <c r="CY16" s="2">
        <v>23</v>
      </c>
      <c r="CZ16" s="2">
        <v>23</v>
      </c>
      <c r="DA16" s="2">
        <v>0</v>
      </c>
      <c r="DB16" s="2">
        <v>0</v>
      </c>
      <c r="DC16" s="4">
        <v>1</v>
      </c>
      <c r="DE16" s="2" t="s">
        <v>19</v>
      </c>
      <c r="DF16" s="2">
        <v>23</v>
      </c>
      <c r="DG16" s="2">
        <v>0</v>
      </c>
      <c r="DH16" s="2">
        <v>0</v>
      </c>
      <c r="DI16" s="2">
        <v>23</v>
      </c>
      <c r="DJ16" s="2">
        <v>0</v>
      </c>
      <c r="DL16" s="2" t="s">
        <v>19</v>
      </c>
      <c r="DM16" s="2">
        <v>23</v>
      </c>
      <c r="DN16" s="2">
        <v>0</v>
      </c>
      <c r="DO16" s="2">
        <v>0</v>
      </c>
      <c r="DP16" s="2">
        <v>23</v>
      </c>
      <c r="DQ16" s="4">
        <v>0</v>
      </c>
      <c r="DS16" s="2" t="s">
        <v>19</v>
      </c>
      <c r="DT16" s="2">
        <v>23</v>
      </c>
      <c r="DU16" s="2">
        <v>0</v>
      </c>
      <c r="DV16" s="2">
        <v>0</v>
      </c>
      <c r="DW16" s="2">
        <v>23</v>
      </c>
      <c r="DX16" s="4">
        <v>0</v>
      </c>
      <c r="DZ16" s="2" t="s">
        <v>19</v>
      </c>
      <c r="EA16" s="2">
        <v>23</v>
      </c>
      <c r="EB16" s="2">
        <v>0</v>
      </c>
      <c r="EC16" s="2">
        <v>0</v>
      </c>
      <c r="ED16" s="2">
        <v>23</v>
      </c>
      <c r="EE16" s="4">
        <v>0</v>
      </c>
      <c r="EG16" s="2" t="s">
        <v>19</v>
      </c>
      <c r="EH16" s="2">
        <v>23</v>
      </c>
      <c r="EI16" s="2">
        <v>0</v>
      </c>
      <c r="EJ16" s="2">
        <v>0</v>
      </c>
      <c r="EK16" s="2">
        <v>23</v>
      </c>
      <c r="EL16" s="4">
        <v>0</v>
      </c>
      <c r="EN16" s="2" t="s">
        <v>19</v>
      </c>
      <c r="EO16" s="2">
        <v>23</v>
      </c>
      <c r="EP16" s="2">
        <v>0</v>
      </c>
      <c r="EQ16" s="2">
        <v>0</v>
      </c>
      <c r="ER16" s="2">
        <v>23</v>
      </c>
      <c r="ES16" s="4">
        <v>0</v>
      </c>
      <c r="EU16" s="2" t="s">
        <v>19</v>
      </c>
      <c r="EV16" s="2">
        <v>23</v>
      </c>
      <c r="EW16" s="2">
        <v>0</v>
      </c>
      <c r="EX16" s="2">
        <v>0</v>
      </c>
      <c r="EY16" s="2">
        <v>23</v>
      </c>
      <c r="EZ16" s="4">
        <v>0</v>
      </c>
      <c r="FB16" s="2" t="s">
        <v>19</v>
      </c>
      <c r="FC16" s="2">
        <v>23</v>
      </c>
      <c r="FD16" s="2">
        <v>23</v>
      </c>
      <c r="FE16" s="2">
        <v>0</v>
      </c>
      <c r="FF16" s="2">
        <v>0</v>
      </c>
      <c r="FG16" s="4">
        <v>1</v>
      </c>
      <c r="FH16" s="4">
        <f t="shared" si="18"/>
        <v>0</v>
      </c>
      <c r="FJ16" s="2" t="s">
        <v>19</v>
      </c>
      <c r="FK16" s="2">
        <v>23</v>
      </c>
      <c r="FL16" s="2">
        <v>23</v>
      </c>
      <c r="FM16" s="2">
        <v>0</v>
      </c>
      <c r="FN16" s="2">
        <v>0</v>
      </c>
      <c r="FO16" s="4">
        <v>1</v>
      </c>
      <c r="FP16" s="4">
        <f t="shared" si="19"/>
        <v>0</v>
      </c>
      <c r="FR16" s="2" t="s">
        <v>19</v>
      </c>
      <c r="FS16" s="2">
        <v>23</v>
      </c>
      <c r="FT16" s="2">
        <v>23</v>
      </c>
      <c r="FU16" s="2">
        <v>0</v>
      </c>
      <c r="FV16" s="2">
        <v>0</v>
      </c>
      <c r="FW16" s="4">
        <v>1</v>
      </c>
      <c r="FX16" s="4">
        <f t="shared" si="20"/>
        <v>0</v>
      </c>
      <c r="FZ16" s="2" t="s">
        <v>19</v>
      </c>
      <c r="GA16" s="2">
        <v>26</v>
      </c>
      <c r="GB16" s="2">
        <v>26</v>
      </c>
      <c r="GC16" s="2">
        <v>0</v>
      </c>
      <c r="GD16" s="2">
        <v>0</v>
      </c>
      <c r="GE16" s="4">
        <v>1</v>
      </c>
      <c r="GF16" s="4">
        <f t="shared" si="21"/>
        <v>0</v>
      </c>
      <c r="GI16" s="2" t="s">
        <v>19</v>
      </c>
      <c r="GJ16" s="2">
        <v>26</v>
      </c>
      <c r="GK16" s="2">
        <v>26</v>
      </c>
      <c r="GL16" s="2">
        <v>0</v>
      </c>
      <c r="GM16" s="2">
        <v>0</v>
      </c>
      <c r="GN16" s="4">
        <f t="shared" si="22"/>
        <v>1</v>
      </c>
      <c r="GO16" s="4">
        <f t="shared" si="23"/>
        <v>0</v>
      </c>
      <c r="GQ16" s="157" t="s">
        <v>19</v>
      </c>
      <c r="GR16" s="157">
        <v>26</v>
      </c>
      <c r="GS16" s="157">
        <v>26</v>
      </c>
      <c r="GT16" s="157">
        <v>0</v>
      </c>
      <c r="GU16" s="157">
        <v>0</v>
      </c>
      <c r="GV16" s="158">
        <f t="shared" si="24"/>
        <v>1</v>
      </c>
      <c r="GW16" s="158">
        <f t="shared" si="25"/>
        <v>0</v>
      </c>
      <c r="GY16" s="157" t="s">
        <v>19</v>
      </c>
      <c r="GZ16" s="157">
        <v>26</v>
      </c>
      <c r="HA16" s="157">
        <v>26</v>
      </c>
      <c r="HB16" s="157">
        <v>0</v>
      </c>
      <c r="HC16" s="157">
        <v>0</v>
      </c>
      <c r="HD16" s="158">
        <f t="shared" si="26"/>
        <v>1</v>
      </c>
    </row>
    <row r="17" spans="1:212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7"/>
        <v>1</v>
      </c>
      <c r="J17" s="2" t="s">
        <v>20</v>
      </c>
      <c r="K17" s="75">
        <v>11</v>
      </c>
      <c r="L17" s="75">
        <v>11</v>
      </c>
      <c r="M17" s="75">
        <v>0</v>
      </c>
      <c r="N17" s="75">
        <v>0</v>
      </c>
      <c r="O17" s="76">
        <f t="shared" si="8"/>
        <v>1</v>
      </c>
      <c r="P17" s="4">
        <f t="shared" si="0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f t="shared" si="9"/>
        <v>1</v>
      </c>
      <c r="X17" s="4">
        <f t="shared" si="1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f t="shared" si="10"/>
        <v>1</v>
      </c>
      <c r="AF17" s="4">
        <f t="shared" si="27"/>
        <v>0</v>
      </c>
      <c r="AI17" s="2" t="s">
        <v>19</v>
      </c>
      <c r="AJ17" s="2">
        <v>23</v>
      </c>
      <c r="AK17" s="2">
        <v>23</v>
      </c>
      <c r="AL17" s="2">
        <v>0</v>
      </c>
      <c r="AM17" s="2">
        <v>0</v>
      </c>
      <c r="AN17" s="4">
        <f t="shared" si="29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76">
        <f t="shared" si="11"/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f t="shared" si="13"/>
        <v>1</v>
      </c>
      <c r="BE17" s="4">
        <f t="shared" si="14"/>
        <v>0</v>
      </c>
      <c r="BG17" s="4">
        <f t="shared" si="30"/>
        <v>0</v>
      </c>
      <c r="BJ17" s="2" t="s">
        <v>19</v>
      </c>
      <c r="BK17" s="2">
        <v>23</v>
      </c>
      <c r="BL17" s="2">
        <v>23</v>
      </c>
      <c r="BM17" s="2">
        <v>0</v>
      </c>
      <c r="BN17" s="2">
        <v>0</v>
      </c>
      <c r="BO17" s="4">
        <v>1</v>
      </c>
      <c r="BP17" s="4">
        <f t="shared" si="5"/>
        <v>0</v>
      </c>
      <c r="BR17" s="2" t="s">
        <v>19</v>
      </c>
      <c r="BS17" s="2">
        <v>23</v>
      </c>
      <c r="BT17" s="2">
        <v>23</v>
      </c>
      <c r="BU17" s="2">
        <v>0</v>
      </c>
      <c r="BV17" s="2">
        <v>0</v>
      </c>
      <c r="BW17" s="4">
        <v>1</v>
      </c>
      <c r="BX17" s="4">
        <f t="shared" si="6"/>
        <v>0</v>
      </c>
      <c r="BZ17" s="2" t="s">
        <v>19</v>
      </c>
      <c r="CA17" s="2">
        <v>23</v>
      </c>
      <c r="CB17" s="2">
        <v>23</v>
      </c>
      <c r="CC17" s="2">
        <v>0</v>
      </c>
      <c r="CD17" s="2">
        <v>0</v>
      </c>
      <c r="CE17" s="4">
        <v>1</v>
      </c>
      <c r="CF17" s="4">
        <f t="shared" si="15"/>
        <v>0</v>
      </c>
      <c r="CH17" s="2" t="s">
        <v>20</v>
      </c>
      <c r="CI17" s="2">
        <v>11</v>
      </c>
      <c r="CJ17" s="2">
        <v>11</v>
      </c>
      <c r="CK17" s="2">
        <v>0</v>
      </c>
      <c r="CL17" s="2">
        <v>0</v>
      </c>
      <c r="CM17" s="4">
        <v>1</v>
      </c>
      <c r="CN17" s="4">
        <f t="shared" si="28"/>
        <v>0</v>
      </c>
      <c r="CP17" s="2" t="s">
        <v>20</v>
      </c>
      <c r="CQ17" s="2">
        <v>11</v>
      </c>
      <c r="CR17" s="2">
        <v>11</v>
      </c>
      <c r="CS17" s="2">
        <v>0</v>
      </c>
      <c r="CT17" s="2">
        <v>0</v>
      </c>
      <c r="CU17" s="4">
        <v>1</v>
      </c>
      <c r="CV17" s="4">
        <f t="shared" si="17"/>
        <v>0</v>
      </c>
      <c r="CX17" s="2" t="s">
        <v>20</v>
      </c>
      <c r="CY17" s="2">
        <v>11</v>
      </c>
      <c r="CZ17" s="2">
        <v>11</v>
      </c>
      <c r="DA17" s="2">
        <v>0</v>
      </c>
      <c r="DB17" s="2">
        <v>0</v>
      </c>
      <c r="DC17" s="4">
        <v>1</v>
      </c>
      <c r="DE17" s="2" t="s">
        <v>20</v>
      </c>
      <c r="DF17" s="2">
        <v>11</v>
      </c>
      <c r="DG17" s="2">
        <v>0</v>
      </c>
      <c r="DH17" s="2">
        <v>0</v>
      </c>
      <c r="DI17" s="2">
        <v>11</v>
      </c>
      <c r="DJ17" s="2">
        <v>0</v>
      </c>
      <c r="DL17" s="2" t="s">
        <v>20</v>
      </c>
      <c r="DM17" s="2">
        <v>11</v>
      </c>
      <c r="DN17" s="2">
        <v>0</v>
      </c>
      <c r="DO17" s="2">
        <v>0</v>
      </c>
      <c r="DP17" s="2">
        <v>11</v>
      </c>
      <c r="DQ17" s="4">
        <v>0</v>
      </c>
      <c r="DS17" s="2" t="s">
        <v>20</v>
      </c>
      <c r="DT17" s="2">
        <v>11</v>
      </c>
      <c r="DU17" s="2">
        <v>0</v>
      </c>
      <c r="DV17" s="2">
        <v>0</v>
      </c>
      <c r="DW17" s="2">
        <v>11</v>
      </c>
      <c r="DX17" s="4">
        <v>0</v>
      </c>
      <c r="DZ17" s="2" t="s">
        <v>20</v>
      </c>
      <c r="EA17" s="2">
        <v>11</v>
      </c>
      <c r="EB17" s="2">
        <v>0</v>
      </c>
      <c r="EC17" s="2">
        <v>0</v>
      </c>
      <c r="ED17" s="2">
        <v>11</v>
      </c>
      <c r="EE17" s="4">
        <v>0</v>
      </c>
      <c r="EG17" s="2" t="s">
        <v>20</v>
      </c>
      <c r="EH17" s="2">
        <v>11</v>
      </c>
      <c r="EI17" s="2">
        <v>0</v>
      </c>
      <c r="EJ17" s="2">
        <v>0</v>
      </c>
      <c r="EK17" s="2">
        <v>11</v>
      </c>
      <c r="EL17" s="4">
        <v>0</v>
      </c>
      <c r="EN17" s="2" t="s">
        <v>20</v>
      </c>
      <c r="EO17" s="2">
        <v>11</v>
      </c>
      <c r="EP17" s="2">
        <v>0</v>
      </c>
      <c r="EQ17" s="2">
        <v>0</v>
      </c>
      <c r="ER17" s="2">
        <v>11</v>
      </c>
      <c r="ES17" s="4">
        <v>0</v>
      </c>
      <c r="EU17" s="2" t="s">
        <v>20</v>
      </c>
      <c r="EV17" s="2">
        <v>11</v>
      </c>
      <c r="EW17" s="2">
        <v>0</v>
      </c>
      <c r="EX17" s="2">
        <v>0</v>
      </c>
      <c r="EY17" s="2">
        <v>11</v>
      </c>
      <c r="EZ17" s="4">
        <v>0</v>
      </c>
      <c r="FB17" s="2" t="s">
        <v>20</v>
      </c>
      <c r="FC17" s="2">
        <v>11</v>
      </c>
      <c r="FD17" s="2">
        <v>11</v>
      </c>
      <c r="FE17" s="2">
        <v>0</v>
      </c>
      <c r="FF17" s="2">
        <v>0</v>
      </c>
      <c r="FG17" s="4">
        <v>1</v>
      </c>
      <c r="FH17" s="4">
        <f t="shared" si="18"/>
        <v>0</v>
      </c>
      <c r="FJ17" s="2" t="s">
        <v>20</v>
      </c>
      <c r="FK17" s="2">
        <v>11</v>
      </c>
      <c r="FL17" s="2">
        <v>11</v>
      </c>
      <c r="FM17" s="2">
        <v>0</v>
      </c>
      <c r="FN17" s="2">
        <v>0</v>
      </c>
      <c r="FO17" s="4">
        <v>1</v>
      </c>
      <c r="FP17" s="4">
        <f t="shared" si="19"/>
        <v>0</v>
      </c>
      <c r="FR17" s="2" t="s">
        <v>20</v>
      </c>
      <c r="FS17" s="2">
        <v>11</v>
      </c>
      <c r="FT17" s="2">
        <v>11</v>
      </c>
      <c r="FU17" s="2">
        <v>0</v>
      </c>
      <c r="FV17" s="2">
        <v>0</v>
      </c>
      <c r="FW17" s="4">
        <v>1</v>
      </c>
      <c r="FX17" s="4">
        <f t="shared" si="20"/>
        <v>0</v>
      </c>
      <c r="FZ17" s="2" t="s">
        <v>20</v>
      </c>
      <c r="GA17" s="2">
        <v>11</v>
      </c>
      <c r="GB17" s="2">
        <v>11</v>
      </c>
      <c r="GC17" s="2">
        <v>0</v>
      </c>
      <c r="GD17" s="2">
        <v>0</v>
      </c>
      <c r="GE17" s="4">
        <v>1</v>
      </c>
      <c r="GF17" s="4">
        <f t="shared" si="21"/>
        <v>0</v>
      </c>
      <c r="GI17" s="2" t="s">
        <v>20</v>
      </c>
      <c r="GJ17" s="2">
        <v>11</v>
      </c>
      <c r="GK17" s="2">
        <v>11</v>
      </c>
      <c r="GL17" s="2">
        <v>0</v>
      </c>
      <c r="GM17" s="2">
        <v>0</v>
      </c>
      <c r="GN17" s="4">
        <f t="shared" si="22"/>
        <v>1</v>
      </c>
      <c r="GO17" s="4">
        <f t="shared" si="23"/>
        <v>0</v>
      </c>
      <c r="GQ17" s="157" t="s">
        <v>20</v>
      </c>
      <c r="GR17" s="157">
        <v>11</v>
      </c>
      <c r="GS17" s="157">
        <v>11</v>
      </c>
      <c r="GT17" s="157">
        <v>0</v>
      </c>
      <c r="GU17" s="157">
        <v>0</v>
      </c>
      <c r="GV17" s="158">
        <f t="shared" si="24"/>
        <v>1</v>
      </c>
      <c r="GW17" s="158">
        <f t="shared" si="25"/>
        <v>0</v>
      </c>
      <c r="GY17" s="157" t="s">
        <v>20</v>
      </c>
      <c r="GZ17" s="157">
        <v>11</v>
      </c>
      <c r="HA17" s="157">
        <v>11</v>
      </c>
      <c r="HB17" s="157">
        <v>0</v>
      </c>
      <c r="HC17" s="157">
        <v>0</v>
      </c>
      <c r="HD17" s="158">
        <f t="shared" si="26"/>
        <v>1</v>
      </c>
    </row>
    <row r="18" spans="1:212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7"/>
        <v>1</v>
      </c>
      <c r="J18" s="2" t="s">
        <v>21</v>
      </c>
      <c r="K18" s="75">
        <v>25</v>
      </c>
      <c r="L18" s="75">
        <v>25</v>
      </c>
      <c r="M18" s="75">
        <v>0</v>
      </c>
      <c r="N18" s="75">
        <v>0</v>
      </c>
      <c r="O18" s="76">
        <f t="shared" si="8"/>
        <v>1</v>
      </c>
      <c r="P18" s="4">
        <f t="shared" si="0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f t="shared" si="9"/>
        <v>1</v>
      </c>
      <c r="X18" s="4">
        <f t="shared" si="1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f t="shared" si="10"/>
        <v>1</v>
      </c>
      <c r="AF18" s="4">
        <f t="shared" si="27"/>
        <v>0</v>
      </c>
      <c r="AI18" s="2" t="s">
        <v>20</v>
      </c>
      <c r="AJ18" s="2">
        <v>11</v>
      </c>
      <c r="AK18" s="2">
        <v>11</v>
      </c>
      <c r="AL18" s="2">
        <v>0</v>
      </c>
      <c r="AM18" s="2">
        <v>0</v>
      </c>
      <c r="AN18" s="4">
        <f t="shared" si="29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76">
        <f t="shared" si="11"/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f t="shared" si="13"/>
        <v>1</v>
      </c>
      <c r="BE18" s="4">
        <f t="shared" si="14"/>
        <v>0</v>
      </c>
      <c r="BG18" s="4">
        <f t="shared" si="30"/>
        <v>0</v>
      </c>
      <c r="BJ18" s="2" t="s">
        <v>20</v>
      </c>
      <c r="BK18" s="2">
        <v>11</v>
      </c>
      <c r="BL18" s="2">
        <v>11</v>
      </c>
      <c r="BM18" s="2">
        <v>0</v>
      </c>
      <c r="BN18" s="2">
        <v>0</v>
      </c>
      <c r="BO18" s="4">
        <v>1</v>
      </c>
      <c r="BP18" s="4">
        <f t="shared" si="5"/>
        <v>0</v>
      </c>
      <c r="BR18" s="2" t="s">
        <v>20</v>
      </c>
      <c r="BS18" s="2">
        <v>11</v>
      </c>
      <c r="BT18" s="2">
        <v>11</v>
      </c>
      <c r="BU18" s="2">
        <v>0</v>
      </c>
      <c r="BV18" s="2">
        <v>0</v>
      </c>
      <c r="BW18" s="4">
        <v>1</v>
      </c>
      <c r="BX18" s="4">
        <f t="shared" si="6"/>
        <v>0</v>
      </c>
      <c r="BZ18" s="2" t="s">
        <v>20</v>
      </c>
      <c r="CA18" s="2">
        <v>11</v>
      </c>
      <c r="CB18" s="2">
        <v>11</v>
      </c>
      <c r="CC18" s="2">
        <v>0</v>
      </c>
      <c r="CD18" s="2">
        <v>0</v>
      </c>
      <c r="CE18" s="4">
        <v>1</v>
      </c>
      <c r="CF18" s="4">
        <f t="shared" si="15"/>
        <v>0</v>
      </c>
      <c r="CH18" s="2" t="s">
        <v>21</v>
      </c>
      <c r="CI18" s="2">
        <v>25</v>
      </c>
      <c r="CJ18" s="2">
        <v>25</v>
      </c>
      <c r="CK18" s="2">
        <v>0</v>
      </c>
      <c r="CL18" s="2">
        <v>0</v>
      </c>
      <c r="CM18" s="4">
        <v>1</v>
      </c>
      <c r="CN18" s="4">
        <f t="shared" si="28"/>
        <v>0</v>
      </c>
      <c r="CP18" s="2" t="s">
        <v>21</v>
      </c>
      <c r="CQ18" s="2">
        <v>25</v>
      </c>
      <c r="CR18" s="2">
        <v>25</v>
      </c>
      <c r="CS18" s="2">
        <v>0</v>
      </c>
      <c r="CT18" s="2">
        <v>0</v>
      </c>
      <c r="CU18" s="4">
        <v>1</v>
      </c>
      <c r="CV18" s="4">
        <f t="shared" si="17"/>
        <v>0</v>
      </c>
      <c r="CX18" s="2" t="s">
        <v>21</v>
      </c>
      <c r="CY18" s="2">
        <v>25</v>
      </c>
      <c r="CZ18" s="2">
        <v>25</v>
      </c>
      <c r="DA18" s="2">
        <v>0</v>
      </c>
      <c r="DB18" s="2">
        <v>0</v>
      </c>
      <c r="DC18" s="4">
        <v>1</v>
      </c>
      <c r="DE18" s="2" t="s">
        <v>21</v>
      </c>
      <c r="DF18" s="2">
        <v>25</v>
      </c>
      <c r="DG18" s="2">
        <v>0</v>
      </c>
      <c r="DH18" s="2">
        <v>0</v>
      </c>
      <c r="DI18" s="2">
        <v>25</v>
      </c>
      <c r="DJ18" s="2">
        <v>0</v>
      </c>
      <c r="DL18" s="2" t="s">
        <v>21</v>
      </c>
      <c r="DM18" s="2">
        <v>25</v>
      </c>
      <c r="DN18" s="2">
        <v>0</v>
      </c>
      <c r="DO18" s="2">
        <v>0</v>
      </c>
      <c r="DP18" s="2">
        <v>25</v>
      </c>
      <c r="DQ18" s="4">
        <v>0</v>
      </c>
      <c r="DS18" s="2" t="s">
        <v>21</v>
      </c>
      <c r="DT18" s="2">
        <v>25</v>
      </c>
      <c r="DU18" s="2">
        <v>0</v>
      </c>
      <c r="DV18" s="2">
        <v>0</v>
      </c>
      <c r="DW18" s="2">
        <v>25</v>
      </c>
      <c r="DX18" s="4">
        <v>0</v>
      </c>
      <c r="DZ18" s="2" t="s">
        <v>21</v>
      </c>
      <c r="EA18" s="2">
        <v>25</v>
      </c>
      <c r="EB18" s="2">
        <v>0</v>
      </c>
      <c r="EC18" s="2">
        <v>0</v>
      </c>
      <c r="ED18" s="2">
        <v>25</v>
      </c>
      <c r="EE18" s="4">
        <v>0</v>
      </c>
      <c r="EG18" s="2" t="s">
        <v>21</v>
      </c>
      <c r="EH18" s="2">
        <v>25</v>
      </c>
      <c r="EI18" s="2">
        <v>0</v>
      </c>
      <c r="EJ18" s="2">
        <v>0</v>
      </c>
      <c r="EK18" s="2">
        <v>25</v>
      </c>
      <c r="EL18" s="4">
        <v>0</v>
      </c>
      <c r="EN18" s="2" t="s">
        <v>21</v>
      </c>
      <c r="EO18" s="2">
        <v>25</v>
      </c>
      <c r="EP18" s="2">
        <v>0</v>
      </c>
      <c r="EQ18" s="2">
        <v>0</v>
      </c>
      <c r="ER18" s="2">
        <v>25</v>
      </c>
      <c r="ES18" s="4">
        <v>0</v>
      </c>
      <c r="EU18" s="2" t="s">
        <v>21</v>
      </c>
      <c r="EV18" s="2">
        <v>25</v>
      </c>
      <c r="EW18" s="2">
        <v>0</v>
      </c>
      <c r="EX18" s="2">
        <v>0</v>
      </c>
      <c r="EY18" s="2">
        <v>25</v>
      </c>
      <c r="EZ18" s="4">
        <v>0</v>
      </c>
      <c r="FB18" s="2" t="s">
        <v>21</v>
      </c>
      <c r="FC18" s="2">
        <v>25</v>
      </c>
      <c r="FD18" s="2">
        <v>25</v>
      </c>
      <c r="FE18" s="2">
        <v>0</v>
      </c>
      <c r="FF18" s="2">
        <v>0</v>
      </c>
      <c r="FG18" s="4">
        <v>1</v>
      </c>
      <c r="FH18" s="4">
        <f t="shared" si="18"/>
        <v>0</v>
      </c>
      <c r="FJ18" s="2" t="s">
        <v>21</v>
      </c>
      <c r="FK18" s="2">
        <v>25</v>
      </c>
      <c r="FL18" s="2">
        <v>25</v>
      </c>
      <c r="FM18" s="2">
        <v>0</v>
      </c>
      <c r="FN18" s="2">
        <v>0</v>
      </c>
      <c r="FO18" s="4">
        <v>1</v>
      </c>
      <c r="FP18" s="4">
        <f t="shared" si="19"/>
        <v>0</v>
      </c>
      <c r="FR18" s="2" t="s">
        <v>21</v>
      </c>
      <c r="FS18" s="2">
        <v>36</v>
      </c>
      <c r="FT18" s="2">
        <v>36</v>
      </c>
      <c r="FU18" s="2">
        <v>0</v>
      </c>
      <c r="FV18" s="2">
        <v>0</v>
      </c>
      <c r="FW18" s="4">
        <v>1</v>
      </c>
      <c r="FX18" s="4">
        <f t="shared" si="20"/>
        <v>0</v>
      </c>
      <c r="FZ18" s="2" t="s">
        <v>21</v>
      </c>
      <c r="GA18" s="2">
        <v>36</v>
      </c>
      <c r="GB18" s="2">
        <v>36</v>
      </c>
      <c r="GC18" s="2">
        <v>0</v>
      </c>
      <c r="GD18" s="2">
        <v>0</v>
      </c>
      <c r="GE18" s="4">
        <v>1</v>
      </c>
      <c r="GF18" s="4">
        <f t="shared" si="21"/>
        <v>0</v>
      </c>
      <c r="GI18" s="2" t="s">
        <v>21</v>
      </c>
      <c r="GJ18" s="2">
        <v>36</v>
      </c>
      <c r="GK18" s="2">
        <v>36</v>
      </c>
      <c r="GL18" s="2">
        <v>0</v>
      </c>
      <c r="GM18" s="2">
        <v>0</v>
      </c>
      <c r="GN18" s="4">
        <f t="shared" si="22"/>
        <v>1</v>
      </c>
      <c r="GO18" s="4">
        <f t="shared" si="23"/>
        <v>0</v>
      </c>
      <c r="GQ18" s="157" t="s">
        <v>21</v>
      </c>
      <c r="GR18" s="157">
        <v>36</v>
      </c>
      <c r="GS18" s="157">
        <v>36</v>
      </c>
      <c r="GT18" s="157">
        <v>0</v>
      </c>
      <c r="GU18" s="157">
        <v>0</v>
      </c>
      <c r="GV18" s="158">
        <f t="shared" si="24"/>
        <v>1</v>
      </c>
      <c r="GW18" s="158">
        <f t="shared" si="25"/>
        <v>0</v>
      </c>
      <c r="GY18" s="157" t="s">
        <v>21</v>
      </c>
      <c r="GZ18" s="157">
        <v>36</v>
      </c>
      <c r="HA18" s="157">
        <v>36</v>
      </c>
      <c r="HB18" s="157">
        <v>0</v>
      </c>
      <c r="HC18" s="157">
        <v>0</v>
      </c>
      <c r="HD18" s="158">
        <f t="shared" si="26"/>
        <v>1</v>
      </c>
    </row>
    <row r="19" spans="1:212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7"/>
        <v>0.77325581395348841</v>
      </c>
      <c r="J19" s="2" t="s">
        <v>22</v>
      </c>
      <c r="K19" s="75">
        <v>172</v>
      </c>
      <c r="L19" s="75">
        <v>133</v>
      </c>
      <c r="M19" s="75">
        <v>21</v>
      </c>
      <c r="N19" s="75">
        <v>18</v>
      </c>
      <c r="O19" s="76">
        <f t="shared" si="8"/>
        <v>0.77325581395348841</v>
      </c>
      <c r="P19" s="4">
        <f t="shared" si="0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f t="shared" si="9"/>
        <v>0.77325581395348841</v>
      </c>
      <c r="X19" s="4">
        <f t="shared" si="1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f t="shared" si="10"/>
        <v>0.77325581395348841</v>
      </c>
      <c r="AF19" s="4">
        <f t="shared" si="27"/>
        <v>0</v>
      </c>
      <c r="AI19" s="2" t="s">
        <v>21</v>
      </c>
      <c r="AJ19" s="2">
        <v>25</v>
      </c>
      <c r="AK19" s="2">
        <v>25</v>
      </c>
      <c r="AL19" s="2">
        <v>0</v>
      </c>
      <c r="AM19" s="2">
        <v>0</v>
      </c>
      <c r="AN19" s="4">
        <f t="shared" si="29"/>
        <v>1</v>
      </c>
      <c r="AO19" s="4"/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76">
        <f t="shared" si="11"/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f t="shared" si="13"/>
        <v>1</v>
      </c>
      <c r="BE19" s="4">
        <f t="shared" si="14"/>
        <v>0</v>
      </c>
      <c r="BG19" s="4">
        <f t="shared" si="30"/>
        <v>0</v>
      </c>
      <c r="BJ19" s="2" t="s">
        <v>21</v>
      </c>
      <c r="BK19" s="2">
        <v>25</v>
      </c>
      <c r="BL19" s="2">
        <v>25</v>
      </c>
      <c r="BM19" s="2">
        <v>0</v>
      </c>
      <c r="BN19" s="2">
        <v>0</v>
      </c>
      <c r="BO19" s="4">
        <v>1</v>
      </c>
      <c r="BP19" s="4">
        <f t="shared" si="5"/>
        <v>0</v>
      </c>
      <c r="BR19" s="2" t="s">
        <v>21</v>
      </c>
      <c r="BS19" s="2">
        <v>25</v>
      </c>
      <c r="BT19" s="2">
        <v>25</v>
      </c>
      <c r="BU19" s="2">
        <v>0</v>
      </c>
      <c r="BV19" s="2">
        <v>0</v>
      </c>
      <c r="BW19" s="4">
        <v>1</v>
      </c>
      <c r="BX19" s="4">
        <f t="shared" si="6"/>
        <v>0</v>
      </c>
      <c r="BZ19" s="2" t="s">
        <v>21</v>
      </c>
      <c r="CA19" s="2">
        <v>25</v>
      </c>
      <c r="CB19" s="2">
        <v>25</v>
      </c>
      <c r="CC19" s="2">
        <v>0</v>
      </c>
      <c r="CD19" s="2">
        <v>0</v>
      </c>
      <c r="CE19" s="4">
        <v>1</v>
      </c>
      <c r="CF19" s="4">
        <f t="shared" si="15"/>
        <v>0</v>
      </c>
      <c r="CH19" s="2" t="s">
        <v>23</v>
      </c>
      <c r="CI19" s="2">
        <v>541</v>
      </c>
      <c r="CJ19" s="2">
        <v>541</v>
      </c>
      <c r="CK19" s="2">
        <v>0</v>
      </c>
      <c r="CL19" s="2">
        <v>0</v>
      </c>
      <c r="CM19" s="4">
        <v>1</v>
      </c>
      <c r="CN19" s="4">
        <f t="shared" si="28"/>
        <v>0</v>
      </c>
      <c r="CP19" s="8" t="s">
        <v>23</v>
      </c>
      <c r="CQ19" s="2">
        <v>541</v>
      </c>
      <c r="CR19" s="2">
        <v>541</v>
      </c>
      <c r="CS19" s="2">
        <v>0</v>
      </c>
      <c r="CT19" s="2">
        <v>0</v>
      </c>
      <c r="CU19" s="4">
        <v>1</v>
      </c>
      <c r="CV19" s="4">
        <f t="shared" si="17"/>
        <v>0</v>
      </c>
      <c r="CW19" s="2" t="s">
        <v>119</v>
      </c>
      <c r="CX19" s="2" t="s">
        <v>23</v>
      </c>
      <c r="CY19" s="2">
        <v>541</v>
      </c>
      <c r="CZ19" s="2">
        <v>541</v>
      </c>
      <c r="DA19" s="2">
        <v>0</v>
      </c>
      <c r="DB19" s="2">
        <v>0</v>
      </c>
      <c r="DC19" s="4">
        <v>1</v>
      </c>
      <c r="DE19" s="2" t="s">
        <v>23</v>
      </c>
      <c r="DF19" s="2">
        <v>541</v>
      </c>
      <c r="DG19" s="2">
        <v>0</v>
      </c>
      <c r="DH19" s="2">
        <v>0</v>
      </c>
      <c r="DI19" s="2">
        <v>541</v>
      </c>
      <c r="DJ19" s="2">
        <v>0</v>
      </c>
      <c r="DL19" s="2" t="s">
        <v>23</v>
      </c>
      <c r="DM19" s="2">
        <v>541</v>
      </c>
      <c r="DN19" s="2">
        <v>0</v>
      </c>
      <c r="DO19" s="2">
        <v>0</v>
      </c>
      <c r="DP19" s="2">
        <v>541</v>
      </c>
      <c r="DQ19" s="4">
        <v>0</v>
      </c>
      <c r="DS19" s="2" t="s">
        <v>23</v>
      </c>
      <c r="DT19" s="2">
        <v>598</v>
      </c>
      <c r="DU19" s="2">
        <v>0</v>
      </c>
      <c r="DV19" s="2">
        <v>0</v>
      </c>
      <c r="DW19" s="2">
        <v>598</v>
      </c>
      <c r="DX19" s="4">
        <v>0</v>
      </c>
      <c r="DZ19" s="2" t="s">
        <v>23</v>
      </c>
      <c r="EA19" s="2">
        <v>598</v>
      </c>
      <c r="EB19" s="2">
        <v>0</v>
      </c>
      <c r="EC19" s="2">
        <v>0</v>
      </c>
      <c r="ED19" s="2">
        <v>598</v>
      </c>
      <c r="EE19" s="4">
        <v>0</v>
      </c>
      <c r="EG19" s="2" t="s">
        <v>23</v>
      </c>
      <c r="EH19" s="2">
        <v>598</v>
      </c>
      <c r="EI19" s="2">
        <v>0</v>
      </c>
      <c r="EJ19" s="2">
        <v>0</v>
      </c>
      <c r="EK19" s="2">
        <v>598</v>
      </c>
      <c r="EL19" s="4">
        <v>0</v>
      </c>
      <c r="EN19" s="2" t="s">
        <v>23</v>
      </c>
      <c r="EO19" s="2">
        <v>598</v>
      </c>
      <c r="EP19" s="2">
        <v>0</v>
      </c>
      <c r="EQ19" s="2">
        <v>0</v>
      </c>
      <c r="ER19" s="2">
        <v>598</v>
      </c>
      <c r="ES19" s="4">
        <v>0</v>
      </c>
      <c r="EU19" s="2" t="s">
        <v>23</v>
      </c>
      <c r="EV19" s="2">
        <v>598</v>
      </c>
      <c r="EW19" s="2">
        <v>0</v>
      </c>
      <c r="EX19" s="2">
        <v>0</v>
      </c>
      <c r="EY19" s="2">
        <v>598</v>
      </c>
      <c r="EZ19" s="4">
        <v>0</v>
      </c>
      <c r="FB19" s="66" t="s">
        <v>23</v>
      </c>
      <c r="FC19" s="2">
        <v>541</v>
      </c>
      <c r="FD19" s="2">
        <v>541</v>
      </c>
      <c r="FE19" s="2">
        <v>0</v>
      </c>
      <c r="FF19" s="2">
        <v>0</v>
      </c>
      <c r="FG19" s="4">
        <v>1</v>
      </c>
      <c r="FH19" s="4">
        <f t="shared" si="18"/>
        <v>0</v>
      </c>
      <c r="FJ19" s="66" t="s">
        <v>23</v>
      </c>
      <c r="FK19" s="2">
        <v>541</v>
      </c>
      <c r="FL19" s="2">
        <v>541</v>
      </c>
      <c r="FM19" s="2">
        <v>0</v>
      </c>
      <c r="FN19" s="2">
        <v>0</v>
      </c>
      <c r="FO19" s="4">
        <v>1</v>
      </c>
      <c r="FP19" s="4">
        <f t="shared" si="19"/>
        <v>0</v>
      </c>
      <c r="FR19" s="65" t="s">
        <v>23</v>
      </c>
      <c r="FS19" s="2">
        <v>538</v>
      </c>
      <c r="FT19" s="2">
        <v>538</v>
      </c>
      <c r="FU19" s="2">
        <v>0</v>
      </c>
      <c r="FV19" s="2">
        <v>0</v>
      </c>
      <c r="FW19" s="4">
        <v>1</v>
      </c>
      <c r="FX19" s="4">
        <f t="shared" si="20"/>
        <v>0</v>
      </c>
      <c r="FZ19" s="65" t="s">
        <v>23</v>
      </c>
      <c r="GA19" s="2">
        <v>538</v>
      </c>
      <c r="GB19" s="2">
        <v>538</v>
      </c>
      <c r="GC19" s="2">
        <v>0</v>
      </c>
      <c r="GD19" s="2">
        <v>0</v>
      </c>
      <c r="GE19" s="4">
        <v>1</v>
      </c>
      <c r="GF19" s="4">
        <f t="shared" si="21"/>
        <v>0</v>
      </c>
      <c r="GI19" s="65" t="s">
        <v>23</v>
      </c>
      <c r="GJ19" s="2">
        <v>538</v>
      </c>
      <c r="GK19" s="2">
        <v>538</v>
      </c>
      <c r="GL19" s="2">
        <v>0</v>
      </c>
      <c r="GM19" s="2">
        <v>0</v>
      </c>
      <c r="GN19" s="4">
        <v>1</v>
      </c>
      <c r="GO19" s="4">
        <f t="shared" si="23"/>
        <v>0</v>
      </c>
      <c r="GQ19" s="161" t="s">
        <v>23</v>
      </c>
      <c r="GR19" s="157">
        <v>538</v>
      </c>
      <c r="GS19" s="157">
        <v>538</v>
      </c>
      <c r="GT19" s="157">
        <v>0</v>
      </c>
      <c r="GU19" s="157">
        <v>0</v>
      </c>
      <c r="GV19" s="158">
        <f t="shared" si="24"/>
        <v>1</v>
      </c>
      <c r="GW19" s="158">
        <f t="shared" si="25"/>
        <v>0</v>
      </c>
      <c r="GY19" s="161" t="s">
        <v>23</v>
      </c>
      <c r="GZ19" s="157">
        <v>538</v>
      </c>
      <c r="HA19" s="157">
        <v>538</v>
      </c>
      <c r="HB19" s="157">
        <v>0</v>
      </c>
      <c r="HC19" s="157">
        <v>0</v>
      </c>
      <c r="HD19" s="158">
        <f t="shared" si="26"/>
        <v>1</v>
      </c>
    </row>
    <row r="20" spans="1:212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7"/>
        <v>1</v>
      </c>
      <c r="J20" s="2" t="s">
        <v>23</v>
      </c>
      <c r="K20" s="75">
        <v>541</v>
      </c>
      <c r="L20" s="75">
        <v>541</v>
      </c>
      <c r="M20" s="75">
        <v>0</v>
      </c>
      <c r="N20" s="75">
        <v>0</v>
      </c>
      <c r="O20" s="76">
        <f t="shared" si="8"/>
        <v>1</v>
      </c>
      <c r="P20" s="4">
        <f t="shared" si="0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f t="shared" si="9"/>
        <v>1</v>
      </c>
      <c r="X20" s="4">
        <f t="shared" si="1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f t="shared" si="10"/>
        <v>1</v>
      </c>
      <c r="AF20" s="4">
        <f t="shared" si="27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9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76">
        <f t="shared" si="11"/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f t="shared" si="13"/>
        <v>1</v>
      </c>
      <c r="BE20" s="4">
        <f t="shared" si="14"/>
        <v>0</v>
      </c>
      <c r="BG20" s="4">
        <f t="shared" si="30"/>
        <v>0</v>
      </c>
      <c r="BJ20" s="2" t="s">
        <v>23</v>
      </c>
      <c r="BK20" s="2">
        <v>541</v>
      </c>
      <c r="BL20" s="2">
        <v>541</v>
      </c>
      <c r="BM20" s="2">
        <v>0</v>
      </c>
      <c r="BN20" s="2">
        <v>0</v>
      </c>
      <c r="BO20" s="4">
        <v>1</v>
      </c>
      <c r="BP20" s="4">
        <f t="shared" si="5"/>
        <v>0</v>
      </c>
      <c r="BR20" s="2" t="s">
        <v>23</v>
      </c>
      <c r="BS20" s="2">
        <v>541</v>
      </c>
      <c r="BT20" s="2">
        <v>541</v>
      </c>
      <c r="BU20" s="2">
        <v>0</v>
      </c>
      <c r="BV20" s="2">
        <v>0</v>
      </c>
      <c r="BW20" s="4">
        <v>1</v>
      </c>
      <c r="BX20" s="4">
        <f t="shared" si="6"/>
        <v>0</v>
      </c>
      <c r="BZ20" s="2" t="s">
        <v>23</v>
      </c>
      <c r="CA20" s="2">
        <v>541</v>
      </c>
      <c r="CB20" s="2">
        <v>541</v>
      </c>
      <c r="CC20" s="2">
        <v>0</v>
      </c>
      <c r="CD20" s="2">
        <v>0</v>
      </c>
      <c r="CE20" s="4">
        <v>1</v>
      </c>
      <c r="CF20" s="4">
        <f t="shared" si="15"/>
        <v>0</v>
      </c>
      <c r="CH20" s="2" t="s">
        <v>24</v>
      </c>
      <c r="CI20" s="2">
        <v>3</v>
      </c>
      <c r="CJ20" s="2">
        <v>3</v>
      </c>
      <c r="CK20" s="2">
        <v>0</v>
      </c>
      <c r="CL20" s="2">
        <v>0</v>
      </c>
      <c r="CM20" s="4">
        <v>1</v>
      </c>
      <c r="CN20" s="4">
        <f t="shared" si="28"/>
        <v>0</v>
      </c>
      <c r="CP20" s="8" t="s">
        <v>24</v>
      </c>
      <c r="CQ20" s="2">
        <v>3</v>
      </c>
      <c r="CR20" s="2">
        <v>3</v>
      </c>
      <c r="CS20" s="2">
        <v>0</v>
      </c>
      <c r="CT20" s="2">
        <v>0</v>
      </c>
      <c r="CU20" s="4">
        <v>1</v>
      </c>
      <c r="CV20" s="4">
        <f t="shared" si="17"/>
        <v>0</v>
      </c>
      <c r="CW20" s="2" t="s">
        <v>119</v>
      </c>
      <c r="CX20" s="2" t="s">
        <v>24</v>
      </c>
      <c r="CY20" s="2">
        <v>3</v>
      </c>
      <c r="CZ20" s="2">
        <v>3</v>
      </c>
      <c r="DA20" s="2">
        <v>0</v>
      </c>
      <c r="DB20" s="2">
        <v>0</v>
      </c>
      <c r="DC20" s="4">
        <v>1</v>
      </c>
      <c r="DE20" s="2" t="s">
        <v>24</v>
      </c>
      <c r="DF20" s="2">
        <v>3</v>
      </c>
      <c r="DG20" s="2">
        <v>3</v>
      </c>
      <c r="DH20" s="2">
        <v>0</v>
      </c>
      <c r="DI20" s="2">
        <v>0</v>
      </c>
      <c r="DJ20" s="2">
        <v>1</v>
      </c>
      <c r="DL20" s="2" t="s">
        <v>24</v>
      </c>
      <c r="DM20" s="2">
        <v>3</v>
      </c>
      <c r="DN20" s="2">
        <v>0</v>
      </c>
      <c r="DO20" s="2">
        <v>0</v>
      </c>
      <c r="DP20" s="2">
        <v>3</v>
      </c>
      <c r="DQ20" s="4">
        <v>0</v>
      </c>
      <c r="DS20" s="2" t="s">
        <v>24</v>
      </c>
      <c r="DT20" s="2">
        <v>3</v>
      </c>
      <c r="DU20" s="2">
        <v>0</v>
      </c>
      <c r="DV20" s="2">
        <v>0</v>
      </c>
      <c r="DW20" s="2">
        <v>3</v>
      </c>
      <c r="DX20" s="4">
        <v>0</v>
      </c>
      <c r="DZ20" s="2" t="s">
        <v>24</v>
      </c>
      <c r="EA20" s="2">
        <v>3</v>
      </c>
      <c r="EB20" s="2">
        <v>0</v>
      </c>
      <c r="EC20" s="2">
        <v>0</v>
      </c>
      <c r="ED20" s="2">
        <v>3</v>
      </c>
      <c r="EE20" s="4">
        <v>0</v>
      </c>
      <c r="EG20" s="2" t="s">
        <v>24</v>
      </c>
      <c r="EH20" s="2">
        <v>3</v>
      </c>
      <c r="EI20" s="2">
        <v>0</v>
      </c>
      <c r="EJ20" s="2">
        <v>0</v>
      </c>
      <c r="EK20" s="2">
        <v>3</v>
      </c>
      <c r="EL20" s="4">
        <v>0</v>
      </c>
      <c r="EN20" s="2" t="s">
        <v>24</v>
      </c>
      <c r="EO20" s="2">
        <v>3</v>
      </c>
      <c r="EP20" s="2">
        <v>0</v>
      </c>
      <c r="EQ20" s="2">
        <v>0</v>
      </c>
      <c r="ER20" s="2">
        <v>3</v>
      </c>
      <c r="ES20" s="4">
        <v>0</v>
      </c>
      <c r="EU20" s="2" t="s">
        <v>24</v>
      </c>
      <c r="EV20" s="2">
        <v>3</v>
      </c>
      <c r="EW20" s="2">
        <v>0</v>
      </c>
      <c r="EX20" s="2">
        <v>0</v>
      </c>
      <c r="EY20" s="2">
        <v>3</v>
      </c>
      <c r="EZ20" s="4">
        <v>0</v>
      </c>
      <c r="FB20" s="2" t="s">
        <v>24</v>
      </c>
      <c r="FC20" s="2">
        <v>3</v>
      </c>
      <c r="FD20" s="2">
        <v>3</v>
      </c>
      <c r="FE20" s="2">
        <v>0</v>
      </c>
      <c r="FF20" s="2">
        <v>0</v>
      </c>
      <c r="FG20" s="4">
        <v>1</v>
      </c>
      <c r="FH20" s="4">
        <f t="shared" si="18"/>
        <v>0</v>
      </c>
      <c r="FJ20" s="2" t="s">
        <v>24</v>
      </c>
      <c r="FK20" s="2">
        <v>3</v>
      </c>
      <c r="FL20" s="2">
        <v>3</v>
      </c>
      <c r="FM20" s="2">
        <v>0</v>
      </c>
      <c r="FN20" s="2">
        <v>0</v>
      </c>
      <c r="FO20" s="4">
        <v>1</v>
      </c>
      <c r="FP20" s="4">
        <f t="shared" si="19"/>
        <v>0</v>
      </c>
      <c r="FR20" s="2" t="s">
        <v>24</v>
      </c>
      <c r="FS20" s="2">
        <v>3</v>
      </c>
      <c r="FT20" s="2">
        <v>3</v>
      </c>
      <c r="FU20" s="2">
        <v>0</v>
      </c>
      <c r="FV20" s="2">
        <v>0</v>
      </c>
      <c r="FW20" s="4">
        <v>1</v>
      </c>
      <c r="FX20" s="4">
        <f t="shared" si="20"/>
        <v>0</v>
      </c>
      <c r="FZ20" s="2" t="s">
        <v>24</v>
      </c>
      <c r="GA20" s="2">
        <v>3</v>
      </c>
      <c r="GB20" s="2">
        <v>3</v>
      </c>
      <c r="GC20" s="2">
        <v>0</v>
      </c>
      <c r="GD20" s="2">
        <v>0</v>
      </c>
      <c r="GE20" s="4">
        <v>1</v>
      </c>
      <c r="GF20" s="4">
        <f t="shared" si="21"/>
        <v>0</v>
      </c>
      <c r="GI20" s="2" t="s">
        <v>24</v>
      </c>
      <c r="GJ20" s="2">
        <v>3</v>
      </c>
      <c r="GK20" s="2">
        <v>3</v>
      </c>
      <c r="GL20" s="2">
        <v>0</v>
      </c>
      <c r="GM20" s="2">
        <v>0</v>
      </c>
      <c r="GN20" s="4">
        <f t="shared" si="22"/>
        <v>1</v>
      </c>
      <c r="GO20" s="4">
        <f t="shared" si="23"/>
        <v>0</v>
      </c>
      <c r="GQ20" s="157" t="s">
        <v>24</v>
      </c>
      <c r="GR20" s="157">
        <v>3</v>
      </c>
      <c r="GS20" s="157">
        <v>3</v>
      </c>
      <c r="GT20" s="157">
        <v>0</v>
      </c>
      <c r="GU20" s="157">
        <v>0</v>
      </c>
      <c r="GV20" s="158">
        <f t="shared" si="24"/>
        <v>1</v>
      </c>
      <c r="GW20" s="158">
        <f t="shared" si="25"/>
        <v>0</v>
      </c>
      <c r="GY20" s="157" t="s">
        <v>24</v>
      </c>
      <c r="GZ20" s="157">
        <v>3</v>
      </c>
      <c r="HA20" s="157">
        <v>3</v>
      </c>
      <c r="HB20" s="157">
        <v>0</v>
      </c>
      <c r="HC20" s="157">
        <v>0</v>
      </c>
      <c r="HD20" s="158">
        <f t="shared" si="26"/>
        <v>1</v>
      </c>
    </row>
    <row r="21" spans="1:212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7"/>
        <v>1</v>
      </c>
      <c r="J21" s="2" t="s">
        <v>24</v>
      </c>
      <c r="K21" s="75">
        <v>3</v>
      </c>
      <c r="L21" s="75">
        <v>3</v>
      </c>
      <c r="M21" s="75">
        <v>0</v>
      </c>
      <c r="N21" s="75">
        <v>0</v>
      </c>
      <c r="O21" s="76">
        <f t="shared" si="8"/>
        <v>1</v>
      </c>
      <c r="P21" s="4">
        <f t="shared" si="0"/>
        <v>0</v>
      </c>
      <c r="R21" s="8" t="s">
        <v>24</v>
      </c>
      <c r="S21" s="2">
        <v>3</v>
      </c>
      <c r="T21" s="2">
        <v>3</v>
      </c>
      <c r="U21" s="2">
        <v>0</v>
      </c>
      <c r="V21" s="2">
        <v>0</v>
      </c>
      <c r="W21" s="4">
        <f t="shared" si="9"/>
        <v>1</v>
      </c>
      <c r="X21" s="4">
        <f t="shared" si="1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f t="shared" si="10"/>
        <v>1</v>
      </c>
      <c r="AF21" s="4">
        <f t="shared" si="27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9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76">
        <f t="shared" si="11"/>
        <v>1</v>
      </c>
      <c r="AW21" s="4">
        <f>AV21-AE21</f>
        <v>0</v>
      </c>
      <c r="AY21" s="2" t="s">
        <v>24</v>
      </c>
      <c r="AZ21" s="2">
        <v>3</v>
      </c>
      <c r="BA21" s="2">
        <v>3</v>
      </c>
      <c r="BB21" s="2">
        <v>0</v>
      </c>
      <c r="BC21" s="2">
        <v>0</v>
      </c>
      <c r="BD21" s="4">
        <f t="shared" si="13"/>
        <v>1</v>
      </c>
      <c r="BE21" s="4">
        <f t="shared" si="14"/>
        <v>0</v>
      </c>
      <c r="BG21" s="4">
        <f t="shared" si="30"/>
        <v>0</v>
      </c>
      <c r="BJ21" s="2" t="s">
        <v>24</v>
      </c>
      <c r="BK21" s="2">
        <v>3</v>
      </c>
      <c r="BL21" s="2">
        <v>3</v>
      </c>
      <c r="BM21" s="2">
        <v>0</v>
      </c>
      <c r="BN21" s="2">
        <v>0</v>
      </c>
      <c r="BO21" s="4">
        <v>1</v>
      </c>
      <c r="BP21" s="4">
        <f t="shared" si="5"/>
        <v>0</v>
      </c>
      <c r="BR21" s="2" t="s">
        <v>24</v>
      </c>
      <c r="BS21" s="2">
        <v>3</v>
      </c>
      <c r="BT21" s="2">
        <v>3</v>
      </c>
      <c r="BU21" s="2">
        <v>0</v>
      </c>
      <c r="BV21" s="2">
        <v>0</v>
      </c>
      <c r="BW21" s="4">
        <v>1</v>
      </c>
      <c r="BX21" s="4">
        <f t="shared" si="6"/>
        <v>0</v>
      </c>
      <c r="BZ21" s="2" t="s">
        <v>24</v>
      </c>
      <c r="CA21" s="2">
        <v>3</v>
      </c>
      <c r="CB21" s="2">
        <v>3</v>
      </c>
      <c r="CC21" s="2">
        <v>0</v>
      </c>
      <c r="CD21" s="2">
        <v>0</v>
      </c>
      <c r="CE21" s="4">
        <v>1</v>
      </c>
      <c r="CF21" s="4">
        <f t="shared" si="15"/>
        <v>0</v>
      </c>
      <c r="CH21" s="2" t="s">
        <v>25</v>
      </c>
      <c r="CI21" s="2">
        <v>832</v>
      </c>
      <c r="CJ21" s="2">
        <v>822</v>
      </c>
      <c r="CK21" s="2">
        <v>10</v>
      </c>
      <c r="CL21" s="2">
        <v>0</v>
      </c>
      <c r="CM21" s="4">
        <v>0.99</v>
      </c>
      <c r="CN21" s="4">
        <f t="shared" si="28"/>
        <v>1.0000000000000009E-2</v>
      </c>
      <c r="CP21" s="8" t="s">
        <v>25</v>
      </c>
      <c r="CQ21" s="2">
        <v>832</v>
      </c>
      <c r="CR21" s="2">
        <v>822</v>
      </c>
      <c r="CS21" s="2">
        <v>10</v>
      </c>
      <c r="CT21" s="2">
        <v>0</v>
      </c>
      <c r="CU21" s="4">
        <v>0.99</v>
      </c>
      <c r="CV21" s="4">
        <f t="shared" si="17"/>
        <v>0</v>
      </c>
      <c r="CW21" s="2" t="s">
        <v>119</v>
      </c>
      <c r="CX21" s="2" t="s">
        <v>25</v>
      </c>
      <c r="CY21" s="2">
        <v>832</v>
      </c>
      <c r="CZ21" s="2">
        <v>822</v>
      </c>
      <c r="DA21" s="2">
        <v>10</v>
      </c>
      <c r="DB21" s="2">
        <v>0</v>
      </c>
      <c r="DC21" s="4">
        <v>0.99</v>
      </c>
      <c r="DE21" s="2" t="s">
        <v>25</v>
      </c>
      <c r="DF21" s="2">
        <v>832</v>
      </c>
      <c r="DG21" s="2">
        <v>0</v>
      </c>
      <c r="DH21" s="2">
        <v>0</v>
      </c>
      <c r="DI21" s="2">
        <v>832</v>
      </c>
      <c r="DJ21" s="2">
        <v>0</v>
      </c>
      <c r="DL21" s="2" t="s">
        <v>25</v>
      </c>
      <c r="DM21" s="2">
        <v>832</v>
      </c>
      <c r="DN21" s="2">
        <v>0</v>
      </c>
      <c r="DO21" s="2">
        <v>0</v>
      </c>
      <c r="DP21" s="2">
        <v>832</v>
      </c>
      <c r="DQ21" s="4">
        <v>0</v>
      </c>
      <c r="DS21" s="2" t="s">
        <v>25</v>
      </c>
      <c r="DT21" s="2">
        <v>832</v>
      </c>
      <c r="DU21" s="2">
        <v>0</v>
      </c>
      <c r="DV21" s="2">
        <v>0</v>
      </c>
      <c r="DW21" s="2">
        <v>832</v>
      </c>
      <c r="DX21" s="4">
        <v>0</v>
      </c>
      <c r="DZ21" s="2" t="s">
        <v>25</v>
      </c>
      <c r="EA21" s="2">
        <v>832</v>
      </c>
      <c r="EB21" s="2">
        <v>0</v>
      </c>
      <c r="EC21" s="2">
        <v>0</v>
      </c>
      <c r="ED21" s="2">
        <v>832</v>
      </c>
      <c r="EE21" s="4">
        <v>0</v>
      </c>
      <c r="EG21" s="2" t="s">
        <v>25</v>
      </c>
      <c r="EH21" s="2">
        <v>832</v>
      </c>
      <c r="EI21" s="2">
        <v>0</v>
      </c>
      <c r="EJ21" s="2">
        <v>0</v>
      </c>
      <c r="EK21" s="2">
        <v>832</v>
      </c>
      <c r="EL21" s="4">
        <v>0</v>
      </c>
      <c r="EN21" s="2" t="s">
        <v>25</v>
      </c>
      <c r="EO21" s="2">
        <v>832</v>
      </c>
      <c r="EP21" s="2">
        <v>0</v>
      </c>
      <c r="EQ21" s="2">
        <v>0</v>
      </c>
      <c r="ER21" s="2">
        <v>832</v>
      </c>
      <c r="ES21" s="4">
        <v>0</v>
      </c>
      <c r="EU21" s="2" t="s">
        <v>25</v>
      </c>
      <c r="EV21" s="2">
        <v>832</v>
      </c>
      <c r="EW21" s="2">
        <v>0</v>
      </c>
      <c r="EX21" s="2">
        <v>0</v>
      </c>
      <c r="EY21" s="2">
        <v>832</v>
      </c>
      <c r="EZ21" s="4">
        <v>0</v>
      </c>
      <c r="FB21" s="66" t="s">
        <v>25</v>
      </c>
      <c r="FC21" s="2">
        <v>832</v>
      </c>
      <c r="FD21" s="2">
        <v>822</v>
      </c>
      <c r="FE21" s="2">
        <v>10</v>
      </c>
      <c r="FF21" s="2">
        <v>0</v>
      </c>
      <c r="FG21" s="4">
        <v>0.99</v>
      </c>
      <c r="FH21" s="4">
        <f t="shared" si="18"/>
        <v>0</v>
      </c>
      <c r="FJ21" s="66" t="s">
        <v>25</v>
      </c>
      <c r="FK21" s="2">
        <v>832</v>
      </c>
      <c r="FL21" s="2">
        <v>822</v>
      </c>
      <c r="FM21" s="2">
        <v>10</v>
      </c>
      <c r="FN21" s="2">
        <v>0</v>
      </c>
      <c r="FO21" s="4">
        <v>0.99</v>
      </c>
      <c r="FP21" s="4">
        <f t="shared" si="19"/>
        <v>0</v>
      </c>
      <c r="FR21" s="66" t="s">
        <v>25</v>
      </c>
      <c r="FS21" s="2">
        <v>832</v>
      </c>
      <c r="FT21" s="2">
        <v>822</v>
      </c>
      <c r="FU21" s="2">
        <v>10</v>
      </c>
      <c r="FV21" s="2">
        <v>0</v>
      </c>
      <c r="FW21" s="4">
        <v>0.99</v>
      </c>
      <c r="FX21" s="4">
        <f t="shared" si="20"/>
        <v>0</v>
      </c>
      <c r="FZ21" s="65" t="s">
        <v>25</v>
      </c>
      <c r="GA21" s="2">
        <v>847</v>
      </c>
      <c r="GB21" s="2">
        <v>836</v>
      </c>
      <c r="GC21" s="7">
        <v>11</v>
      </c>
      <c r="GD21" s="2">
        <v>0</v>
      </c>
      <c r="GE21" s="4">
        <v>0.98</v>
      </c>
      <c r="GF21" s="4">
        <f>GE21-FW21</f>
        <v>-1.0000000000000009E-2</v>
      </c>
      <c r="GG21" s="2" t="s">
        <v>119</v>
      </c>
      <c r="GH21" s="2" t="s">
        <v>235</v>
      </c>
      <c r="GI21" s="65" t="s">
        <v>25</v>
      </c>
      <c r="GJ21" s="2">
        <v>847</v>
      </c>
      <c r="GK21" s="2">
        <v>836</v>
      </c>
      <c r="GL21" s="7">
        <v>11</v>
      </c>
      <c r="GM21" s="2">
        <v>0</v>
      </c>
      <c r="GN21" s="4">
        <f t="shared" si="22"/>
        <v>0.98701298701298701</v>
      </c>
      <c r="GO21" s="4">
        <f t="shared" si="23"/>
        <v>7.0129870129870264E-3</v>
      </c>
      <c r="GQ21" s="161" t="s">
        <v>25</v>
      </c>
      <c r="GR21" s="157">
        <v>857</v>
      </c>
      <c r="GS21" s="157">
        <v>757</v>
      </c>
      <c r="GT21" s="157">
        <v>98</v>
      </c>
      <c r="GU21" s="159">
        <v>2</v>
      </c>
      <c r="GV21" s="158">
        <f t="shared" si="24"/>
        <v>0.88331388564760793</v>
      </c>
      <c r="GW21" s="158">
        <f t="shared" si="25"/>
        <v>-0.10369910136537908</v>
      </c>
      <c r="GY21" s="161" t="s">
        <v>25</v>
      </c>
      <c r="GZ21" s="157">
        <v>857</v>
      </c>
      <c r="HA21" s="157">
        <v>757</v>
      </c>
      <c r="HB21" s="157">
        <v>98</v>
      </c>
      <c r="HC21" s="157">
        <v>2</v>
      </c>
      <c r="HD21" s="158">
        <f t="shared" si="26"/>
        <v>0.88331388564760793</v>
      </c>
    </row>
    <row r="22" spans="1:212">
      <c r="A22" s="76">
        <v>0.98</v>
      </c>
      <c r="B22" s="76"/>
      <c r="C22" s="75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7"/>
        <v>0.98197115384615385</v>
      </c>
      <c r="J22" s="2" t="s">
        <v>25</v>
      </c>
      <c r="K22" s="75">
        <v>832</v>
      </c>
      <c r="L22" s="75">
        <v>817</v>
      </c>
      <c r="M22" s="75">
        <v>15</v>
      </c>
      <c r="N22" s="75">
        <v>0</v>
      </c>
      <c r="O22" s="76">
        <f t="shared" si="8"/>
        <v>0.98197115384615385</v>
      </c>
      <c r="P22" s="4">
        <f t="shared" si="0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f t="shared" si="9"/>
        <v>0.98197115384615385</v>
      </c>
      <c r="X22" s="4">
        <f t="shared" si="1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f t="shared" si="10"/>
        <v>0.98197115384615385</v>
      </c>
      <c r="AF22" s="4">
        <f t="shared" si="27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9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76">
        <f t="shared" si="11"/>
        <v>0.98197115384615385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f t="shared" si="13"/>
        <v>0.98197115384615385</v>
      </c>
      <c r="BE22" s="4">
        <f t="shared" si="14"/>
        <v>0</v>
      </c>
      <c r="BG22" s="4">
        <f t="shared" si="30"/>
        <v>0</v>
      </c>
      <c r="BJ22" s="2" t="s">
        <v>25</v>
      </c>
      <c r="BK22" s="2">
        <v>832</v>
      </c>
      <c r="BL22" s="2">
        <v>817</v>
      </c>
      <c r="BM22" s="2">
        <v>15</v>
      </c>
      <c r="BN22" s="2">
        <v>0</v>
      </c>
      <c r="BO22" s="4">
        <v>0.98</v>
      </c>
      <c r="BP22" s="4">
        <f t="shared" si="5"/>
        <v>-1.9711538461538725E-3</v>
      </c>
      <c r="BR22" s="2" t="s">
        <v>25</v>
      </c>
      <c r="BS22" s="2">
        <v>832</v>
      </c>
      <c r="BT22" s="2">
        <v>817</v>
      </c>
      <c r="BU22" s="2">
        <v>15</v>
      </c>
      <c r="BV22" s="2">
        <v>0</v>
      </c>
      <c r="BW22" s="4">
        <v>0.98</v>
      </c>
      <c r="BX22" s="4">
        <f t="shared" si="6"/>
        <v>0</v>
      </c>
      <c r="BZ22" s="2" t="s">
        <v>25</v>
      </c>
      <c r="CA22" s="2">
        <v>832</v>
      </c>
      <c r="CB22" s="2">
        <v>817</v>
      </c>
      <c r="CC22" s="2">
        <v>15</v>
      </c>
      <c r="CD22" s="2">
        <v>0</v>
      </c>
      <c r="CE22" s="4">
        <v>0.98</v>
      </c>
      <c r="CF22" s="4">
        <f t="shared" si="15"/>
        <v>0</v>
      </c>
      <c r="CH22" s="2" t="s">
        <v>27</v>
      </c>
      <c r="CI22" s="2">
        <v>46</v>
      </c>
      <c r="CJ22" s="2">
        <v>46</v>
      </c>
      <c r="CK22" s="2">
        <v>0</v>
      </c>
      <c r="CL22" s="2">
        <v>0</v>
      </c>
      <c r="CM22" s="4">
        <v>1</v>
      </c>
      <c r="CN22" s="4">
        <f t="shared" si="28"/>
        <v>0</v>
      </c>
      <c r="CP22" s="2" t="s">
        <v>27</v>
      </c>
      <c r="CQ22" s="2">
        <v>46</v>
      </c>
      <c r="CR22" s="2">
        <v>46</v>
      </c>
      <c r="CS22" s="2">
        <v>0</v>
      </c>
      <c r="CT22" s="2">
        <v>0</v>
      </c>
      <c r="CU22" s="4">
        <v>1</v>
      </c>
      <c r="CV22" s="4">
        <f t="shared" si="17"/>
        <v>0</v>
      </c>
      <c r="CX22" s="2" t="s">
        <v>27</v>
      </c>
      <c r="CY22" s="2">
        <v>46</v>
      </c>
      <c r="CZ22" s="2">
        <v>46</v>
      </c>
      <c r="DA22" s="2">
        <v>0</v>
      </c>
      <c r="DB22" s="2">
        <v>0</v>
      </c>
      <c r="DC22" s="4">
        <v>1</v>
      </c>
      <c r="DE22" s="2" t="s">
        <v>27</v>
      </c>
      <c r="DF22" s="2">
        <v>46</v>
      </c>
      <c r="DG22" s="2">
        <v>0</v>
      </c>
      <c r="DH22" s="2">
        <v>0</v>
      </c>
      <c r="DI22" s="2">
        <v>46</v>
      </c>
      <c r="DJ22" s="2">
        <v>0</v>
      </c>
      <c r="DL22" s="2" t="s">
        <v>27</v>
      </c>
      <c r="DM22" s="2">
        <v>46</v>
      </c>
      <c r="DN22" s="2">
        <v>0</v>
      </c>
      <c r="DO22" s="2">
        <v>0</v>
      </c>
      <c r="DP22" s="2">
        <v>46</v>
      </c>
      <c r="DQ22" s="4">
        <v>0</v>
      </c>
      <c r="DS22" s="2" t="s">
        <v>27</v>
      </c>
      <c r="DT22" s="2">
        <v>46</v>
      </c>
      <c r="DU22" s="2">
        <v>0</v>
      </c>
      <c r="DV22" s="2">
        <v>0</v>
      </c>
      <c r="DW22" s="2">
        <v>46</v>
      </c>
      <c r="DX22" s="4">
        <v>0</v>
      </c>
      <c r="DZ22" s="2" t="s">
        <v>27</v>
      </c>
      <c r="EA22" s="2">
        <v>46</v>
      </c>
      <c r="EB22" s="2">
        <v>0</v>
      </c>
      <c r="EC22" s="2">
        <v>0</v>
      </c>
      <c r="ED22" s="2">
        <v>46</v>
      </c>
      <c r="EE22" s="4">
        <v>0</v>
      </c>
      <c r="EG22" s="2" t="s">
        <v>27</v>
      </c>
      <c r="EH22" s="2">
        <v>46</v>
      </c>
      <c r="EI22" s="2">
        <v>0</v>
      </c>
      <c r="EJ22" s="2">
        <v>0</v>
      </c>
      <c r="EK22" s="2">
        <v>46</v>
      </c>
      <c r="EL22" s="4">
        <v>0</v>
      </c>
      <c r="EN22" s="2" t="s">
        <v>27</v>
      </c>
      <c r="EO22" s="2">
        <v>46</v>
      </c>
      <c r="EP22" s="2">
        <v>0</v>
      </c>
      <c r="EQ22" s="2">
        <v>0</v>
      </c>
      <c r="ER22" s="2">
        <v>46</v>
      </c>
      <c r="ES22" s="4">
        <v>0</v>
      </c>
      <c r="EU22" s="2" t="s">
        <v>27</v>
      </c>
      <c r="EV22" s="2">
        <v>46</v>
      </c>
      <c r="EW22" s="2">
        <v>0</v>
      </c>
      <c r="EX22" s="2">
        <v>0</v>
      </c>
      <c r="EY22" s="2">
        <v>46</v>
      </c>
      <c r="EZ22" s="4">
        <v>0</v>
      </c>
      <c r="FB22" s="66" t="s">
        <v>27</v>
      </c>
      <c r="FC22" s="2">
        <v>46</v>
      </c>
      <c r="FD22" s="2">
        <v>46</v>
      </c>
      <c r="FE22" s="2">
        <v>0</v>
      </c>
      <c r="FF22" s="2">
        <v>0</v>
      </c>
      <c r="FG22" s="4">
        <v>1</v>
      </c>
      <c r="FH22" s="4">
        <f t="shared" si="18"/>
        <v>0</v>
      </c>
      <c r="FJ22" s="66" t="s">
        <v>27</v>
      </c>
      <c r="FK22" s="2">
        <v>46</v>
      </c>
      <c r="FL22" s="2">
        <v>46</v>
      </c>
      <c r="FM22" s="2">
        <v>0</v>
      </c>
      <c r="FN22" s="2">
        <v>0</v>
      </c>
      <c r="FO22" s="4">
        <v>1</v>
      </c>
      <c r="FP22" s="4">
        <f t="shared" si="19"/>
        <v>0</v>
      </c>
      <c r="FX22" s="4"/>
      <c r="FZ22" s="65" t="s">
        <v>27</v>
      </c>
      <c r="GA22" s="2">
        <v>46</v>
      </c>
      <c r="GB22" s="2">
        <v>46</v>
      </c>
      <c r="GC22" s="2">
        <v>0</v>
      </c>
      <c r="GD22" s="2">
        <v>0</v>
      </c>
      <c r="GE22" s="4">
        <f>GB22/GA22</f>
        <v>1</v>
      </c>
      <c r="GF22" s="4">
        <f t="shared" si="21"/>
        <v>1</v>
      </c>
      <c r="GI22" s="65" t="s">
        <v>27</v>
      </c>
      <c r="GJ22" s="2">
        <v>46</v>
      </c>
      <c r="GK22" s="2">
        <v>46</v>
      </c>
      <c r="GL22" s="2">
        <v>0</v>
      </c>
      <c r="GM22" s="2">
        <v>0</v>
      </c>
      <c r="GN22" s="4">
        <f>GK22/GJ22</f>
        <v>1</v>
      </c>
      <c r="GO22" s="4">
        <f t="shared" si="23"/>
        <v>0</v>
      </c>
      <c r="GQ22" s="161" t="s">
        <v>27</v>
      </c>
      <c r="GR22" s="157">
        <v>46</v>
      </c>
      <c r="GS22" s="157">
        <v>46</v>
      </c>
      <c r="GT22" s="157">
        <v>0</v>
      </c>
      <c r="GU22" s="157">
        <v>0</v>
      </c>
      <c r="GV22" s="158">
        <f t="shared" si="24"/>
        <v>1</v>
      </c>
      <c r="GW22" s="158">
        <f t="shared" si="25"/>
        <v>0</v>
      </c>
      <c r="GY22" s="161" t="s">
        <v>27</v>
      </c>
      <c r="GZ22" s="157">
        <v>46</v>
      </c>
      <c r="HA22" s="157">
        <v>46</v>
      </c>
      <c r="HB22" s="157">
        <v>0</v>
      </c>
      <c r="HC22" s="157">
        <v>0</v>
      </c>
      <c r="HD22" s="158">
        <f t="shared" si="26"/>
        <v>1</v>
      </c>
    </row>
    <row r="23" spans="1:212">
      <c r="A23" s="76">
        <v>0.57999999999999996</v>
      </c>
      <c r="B23" s="76"/>
      <c r="C23" s="75" t="s">
        <v>26</v>
      </c>
      <c r="D23" s="75">
        <v>17</v>
      </c>
      <c r="E23" s="75">
        <v>10</v>
      </c>
      <c r="F23" s="75">
        <v>7</v>
      </c>
      <c r="G23" s="75">
        <v>0</v>
      </c>
      <c r="H23" s="76">
        <f t="shared" si="7"/>
        <v>0.58823529411764708</v>
      </c>
      <c r="J23" s="2" t="s">
        <v>26</v>
      </c>
      <c r="K23" s="75">
        <v>17</v>
      </c>
      <c r="L23" s="75">
        <v>10</v>
      </c>
      <c r="M23" s="75">
        <v>7</v>
      </c>
      <c r="N23" s="75">
        <v>0</v>
      </c>
      <c r="O23" s="76">
        <f t="shared" si="8"/>
        <v>0.58823529411764708</v>
      </c>
      <c r="P23" s="4">
        <f t="shared" si="0"/>
        <v>0</v>
      </c>
      <c r="R23" s="2" t="s">
        <v>26</v>
      </c>
      <c r="S23" s="2">
        <v>17</v>
      </c>
      <c r="T23" s="2">
        <v>10</v>
      </c>
      <c r="U23" s="2">
        <v>7</v>
      </c>
      <c r="V23" s="2">
        <v>0</v>
      </c>
      <c r="W23" s="4">
        <f t="shared" si="9"/>
        <v>0.58823529411764708</v>
      </c>
      <c r="X23" s="4">
        <f t="shared" si="1"/>
        <v>0</v>
      </c>
      <c r="Z23" s="8" t="s">
        <v>26</v>
      </c>
      <c r="AA23" s="2">
        <v>17</v>
      </c>
      <c r="AB23" s="2">
        <v>0</v>
      </c>
      <c r="AC23" s="2">
        <v>0</v>
      </c>
      <c r="AD23" s="2">
        <v>17</v>
      </c>
      <c r="AE23" s="4">
        <f t="shared" si="10"/>
        <v>0</v>
      </c>
      <c r="AF23" s="4">
        <f t="shared" si="27"/>
        <v>-0.58823529411764708</v>
      </c>
      <c r="AI23" s="2" t="s">
        <v>27</v>
      </c>
      <c r="AJ23" s="2">
        <v>46</v>
      </c>
      <c r="AK23" s="2">
        <v>46</v>
      </c>
      <c r="AL23" s="2">
        <v>0</v>
      </c>
      <c r="AM23" s="2">
        <v>0</v>
      </c>
      <c r="AN23" s="4">
        <f t="shared" ref="AN23:AN39" si="31">AK23/AJ23</f>
        <v>1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76">
        <f t="shared" si="11"/>
        <v>1</v>
      </c>
      <c r="AW23" s="4">
        <f t="shared" ref="AW23:AW39" si="32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f t="shared" si="13"/>
        <v>1</v>
      </c>
      <c r="BE23" s="4">
        <f t="shared" si="14"/>
        <v>0</v>
      </c>
      <c r="BG23" s="4">
        <f t="shared" si="30"/>
        <v>0</v>
      </c>
      <c r="BJ23" s="2" t="s">
        <v>27</v>
      </c>
      <c r="BK23" s="2">
        <v>46</v>
      </c>
      <c r="BL23" s="2">
        <v>46</v>
      </c>
      <c r="BM23" s="2">
        <v>0</v>
      </c>
      <c r="BN23" s="2">
        <v>0</v>
      </c>
      <c r="BO23" s="4">
        <v>1</v>
      </c>
      <c r="BP23" s="4">
        <f t="shared" si="5"/>
        <v>0</v>
      </c>
      <c r="BR23" s="2" t="s">
        <v>27</v>
      </c>
      <c r="BS23" s="2">
        <v>46</v>
      </c>
      <c r="BT23" s="2">
        <v>46</v>
      </c>
      <c r="BU23" s="2">
        <v>0</v>
      </c>
      <c r="BV23" s="2">
        <v>0</v>
      </c>
      <c r="BW23" s="4">
        <v>1</v>
      </c>
      <c r="BX23" s="4">
        <f t="shared" si="6"/>
        <v>0</v>
      </c>
      <c r="BZ23" s="2" t="s">
        <v>27</v>
      </c>
      <c r="CA23" s="2">
        <v>46</v>
      </c>
      <c r="CB23" s="2">
        <v>46</v>
      </c>
      <c r="CC23" s="2">
        <v>0</v>
      </c>
      <c r="CD23" s="2">
        <v>0</v>
      </c>
      <c r="CE23" s="4">
        <v>1</v>
      </c>
      <c r="CF23" s="4">
        <f t="shared" si="15"/>
        <v>0</v>
      </c>
      <c r="CH23" s="2" t="s">
        <v>28</v>
      </c>
      <c r="CI23" s="2">
        <v>10</v>
      </c>
      <c r="CJ23" s="2">
        <v>10</v>
      </c>
      <c r="CK23" s="2">
        <v>0</v>
      </c>
      <c r="CL23" s="2">
        <v>0</v>
      </c>
      <c r="CM23" s="4">
        <v>1</v>
      </c>
      <c r="CN23" s="4">
        <f t="shared" si="28"/>
        <v>0</v>
      </c>
      <c r="CP23" s="2" t="s">
        <v>28</v>
      </c>
      <c r="CQ23" s="2">
        <v>10</v>
      </c>
      <c r="CR23" s="2">
        <v>10</v>
      </c>
      <c r="CS23" s="2">
        <v>0</v>
      </c>
      <c r="CT23" s="2">
        <v>0</v>
      </c>
      <c r="CU23" s="4">
        <v>1</v>
      </c>
      <c r="CV23" s="4">
        <f t="shared" si="17"/>
        <v>0</v>
      </c>
      <c r="CX23" s="2" t="s">
        <v>28</v>
      </c>
      <c r="CY23" s="2">
        <v>10</v>
      </c>
      <c r="CZ23" s="2">
        <v>10</v>
      </c>
      <c r="DA23" s="2">
        <v>0</v>
      </c>
      <c r="DB23" s="2">
        <v>0</v>
      </c>
      <c r="DC23" s="4">
        <v>1</v>
      </c>
      <c r="DE23" s="2" t="s">
        <v>28</v>
      </c>
      <c r="DF23" s="2">
        <v>10</v>
      </c>
      <c r="DG23" s="2">
        <v>0</v>
      </c>
      <c r="DH23" s="2">
        <v>0</v>
      </c>
      <c r="DI23" s="2">
        <v>10</v>
      </c>
      <c r="DJ23" s="2">
        <v>0</v>
      </c>
      <c r="DL23" s="2" t="s">
        <v>28</v>
      </c>
      <c r="DM23" s="2">
        <v>10</v>
      </c>
      <c r="DN23" s="2">
        <v>0</v>
      </c>
      <c r="DO23" s="2">
        <v>0</v>
      </c>
      <c r="DP23" s="2">
        <v>10</v>
      </c>
      <c r="DQ23" s="4">
        <v>0</v>
      </c>
      <c r="DS23" s="2" t="s">
        <v>28</v>
      </c>
      <c r="DT23" s="2">
        <v>10</v>
      </c>
      <c r="DU23" s="2">
        <v>0</v>
      </c>
      <c r="DV23" s="2">
        <v>0</v>
      </c>
      <c r="DW23" s="2">
        <v>10</v>
      </c>
      <c r="DX23" s="4">
        <v>0</v>
      </c>
      <c r="DZ23" s="2" t="s">
        <v>28</v>
      </c>
      <c r="EA23" s="2">
        <v>10</v>
      </c>
      <c r="EB23" s="2">
        <v>0</v>
      </c>
      <c r="EC23" s="2">
        <v>0</v>
      </c>
      <c r="ED23" s="2">
        <v>10</v>
      </c>
      <c r="EE23" s="4">
        <v>0</v>
      </c>
      <c r="EG23" s="2" t="s">
        <v>28</v>
      </c>
      <c r="EH23" s="2">
        <v>10</v>
      </c>
      <c r="EI23" s="2">
        <v>0</v>
      </c>
      <c r="EJ23" s="2">
        <v>0</v>
      </c>
      <c r="EK23" s="2">
        <v>10</v>
      </c>
      <c r="EL23" s="4">
        <v>0</v>
      </c>
      <c r="EN23" s="2" t="s">
        <v>28</v>
      </c>
      <c r="EO23" s="2">
        <v>10</v>
      </c>
      <c r="EP23" s="2">
        <v>0</v>
      </c>
      <c r="EQ23" s="2">
        <v>0</v>
      </c>
      <c r="ER23" s="2">
        <v>10</v>
      </c>
      <c r="ES23" s="4">
        <v>0</v>
      </c>
      <c r="EU23" s="2" t="s">
        <v>28</v>
      </c>
      <c r="EV23" s="2">
        <v>10</v>
      </c>
      <c r="EW23" s="2">
        <v>0</v>
      </c>
      <c r="EX23" s="2">
        <v>0</v>
      </c>
      <c r="EY23" s="2">
        <v>10</v>
      </c>
      <c r="EZ23" s="4">
        <v>0</v>
      </c>
      <c r="FB23" s="2" t="s">
        <v>28</v>
      </c>
      <c r="FC23" s="2">
        <v>10</v>
      </c>
      <c r="FD23" s="2">
        <v>10</v>
      </c>
      <c r="FE23" s="2">
        <v>0</v>
      </c>
      <c r="FF23" s="2">
        <v>0</v>
      </c>
      <c r="FG23" s="4">
        <v>1</v>
      </c>
      <c r="FH23" s="4">
        <f t="shared" si="18"/>
        <v>0</v>
      </c>
      <c r="FJ23" s="2" t="s">
        <v>28</v>
      </c>
      <c r="FK23" s="2">
        <v>10</v>
      </c>
      <c r="FL23" s="2">
        <v>10</v>
      </c>
      <c r="FM23" s="2">
        <v>0</v>
      </c>
      <c r="FN23" s="2">
        <v>0</v>
      </c>
      <c r="FO23" s="4">
        <v>1</v>
      </c>
      <c r="FP23" s="4">
        <f t="shared" si="19"/>
        <v>0</v>
      </c>
      <c r="FR23" s="2" t="s">
        <v>28</v>
      </c>
      <c r="FS23" s="2">
        <v>10</v>
      </c>
      <c r="FT23" s="2">
        <v>10</v>
      </c>
      <c r="FU23" s="2">
        <v>0</v>
      </c>
      <c r="FV23" s="2">
        <v>0</v>
      </c>
      <c r="FW23" s="4">
        <v>1</v>
      </c>
      <c r="FX23" s="4">
        <f t="shared" si="20"/>
        <v>0</v>
      </c>
      <c r="FZ23" s="2" t="s">
        <v>28</v>
      </c>
      <c r="GA23" s="2">
        <v>10</v>
      </c>
      <c r="GB23" s="2">
        <v>10</v>
      </c>
      <c r="GC23" s="2">
        <v>0</v>
      </c>
      <c r="GD23" s="2">
        <v>0</v>
      </c>
      <c r="GE23" s="4">
        <v>1</v>
      </c>
      <c r="GF23" s="4">
        <f t="shared" si="21"/>
        <v>0</v>
      </c>
      <c r="GI23" s="2" t="s">
        <v>28</v>
      </c>
      <c r="GJ23" s="2">
        <v>10</v>
      </c>
      <c r="GK23" s="2">
        <v>10</v>
      </c>
      <c r="GL23" s="2">
        <v>0</v>
      </c>
      <c r="GM23" s="2">
        <v>0</v>
      </c>
      <c r="GN23" s="4">
        <f t="shared" si="22"/>
        <v>1</v>
      </c>
      <c r="GO23" s="4">
        <f t="shared" si="23"/>
        <v>0</v>
      </c>
      <c r="GQ23" s="157" t="s">
        <v>28</v>
      </c>
      <c r="GR23" s="157">
        <v>10</v>
      </c>
      <c r="GS23" s="157">
        <v>10</v>
      </c>
      <c r="GT23" s="157">
        <v>0</v>
      </c>
      <c r="GU23" s="157">
        <v>0</v>
      </c>
      <c r="GV23" s="158">
        <f t="shared" si="24"/>
        <v>1</v>
      </c>
      <c r="GW23" s="158">
        <f t="shared" si="25"/>
        <v>0</v>
      </c>
      <c r="GY23" s="157" t="s">
        <v>28</v>
      </c>
      <c r="GZ23" s="157">
        <v>10</v>
      </c>
      <c r="HA23" s="157">
        <v>10</v>
      </c>
      <c r="HB23" s="157">
        <v>0</v>
      </c>
      <c r="HC23" s="157">
        <v>0</v>
      </c>
      <c r="HD23" s="158">
        <f t="shared" si="26"/>
        <v>1</v>
      </c>
    </row>
    <row r="24" spans="1:212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7"/>
        <v>1</v>
      </c>
      <c r="J24" s="2" t="s">
        <v>27</v>
      </c>
      <c r="K24" s="75">
        <v>46</v>
      </c>
      <c r="L24" s="75">
        <v>46</v>
      </c>
      <c r="M24" s="75">
        <v>0</v>
      </c>
      <c r="N24" s="75">
        <v>0</v>
      </c>
      <c r="O24" s="76">
        <f t="shared" si="8"/>
        <v>1</v>
      </c>
      <c r="P24" s="4">
        <f t="shared" si="0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f t="shared" si="9"/>
        <v>1</v>
      </c>
      <c r="X24" s="4">
        <f t="shared" si="1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f t="shared" si="10"/>
        <v>1</v>
      </c>
      <c r="AF24" s="4">
        <f t="shared" si="27"/>
        <v>0</v>
      </c>
      <c r="AI24" s="2" t="s">
        <v>28</v>
      </c>
      <c r="AJ24" s="2">
        <v>10</v>
      </c>
      <c r="AK24" s="2">
        <v>10</v>
      </c>
      <c r="AL24" s="2">
        <v>0</v>
      </c>
      <c r="AM24" s="2">
        <v>0</v>
      </c>
      <c r="AN24" s="4">
        <f t="shared" si="31"/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76">
        <f t="shared" si="11"/>
        <v>1</v>
      </c>
      <c r="AW24" s="4">
        <f t="shared" si="32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f t="shared" si="13"/>
        <v>1</v>
      </c>
      <c r="BE24" s="4">
        <f t="shared" si="14"/>
        <v>0</v>
      </c>
      <c r="BG24" s="4">
        <f t="shared" si="30"/>
        <v>0</v>
      </c>
      <c r="BJ24" s="2" t="s">
        <v>28</v>
      </c>
      <c r="BK24" s="2">
        <v>10</v>
      </c>
      <c r="BL24" s="2">
        <v>10</v>
      </c>
      <c r="BM24" s="2">
        <v>0</v>
      </c>
      <c r="BN24" s="2">
        <v>0</v>
      </c>
      <c r="BO24" s="4">
        <v>1</v>
      </c>
      <c r="BP24" s="4">
        <f t="shared" si="5"/>
        <v>0</v>
      </c>
      <c r="BR24" s="2" t="s">
        <v>28</v>
      </c>
      <c r="BS24" s="2">
        <v>10</v>
      </c>
      <c r="BT24" s="2">
        <v>10</v>
      </c>
      <c r="BU24" s="2">
        <v>0</v>
      </c>
      <c r="BV24" s="2">
        <v>0</v>
      </c>
      <c r="BW24" s="4">
        <v>1</v>
      </c>
      <c r="BX24" s="4">
        <f t="shared" si="6"/>
        <v>0</v>
      </c>
      <c r="BZ24" s="2" t="s">
        <v>28</v>
      </c>
      <c r="CA24" s="2">
        <v>10</v>
      </c>
      <c r="CB24" s="2">
        <v>10</v>
      </c>
      <c r="CC24" s="2">
        <v>0</v>
      </c>
      <c r="CD24" s="2">
        <v>0</v>
      </c>
      <c r="CE24" s="4">
        <v>1</v>
      </c>
      <c r="CF24" s="4">
        <f t="shared" si="15"/>
        <v>0</v>
      </c>
      <c r="CH24" s="2" t="s">
        <v>29</v>
      </c>
      <c r="CI24" s="2">
        <v>128</v>
      </c>
      <c r="CJ24" s="2">
        <v>128</v>
      </c>
      <c r="CK24" s="2">
        <v>0</v>
      </c>
      <c r="CL24" s="2">
        <v>0</v>
      </c>
      <c r="CM24" s="4">
        <v>1</v>
      </c>
      <c r="CN24" s="4">
        <f t="shared" si="28"/>
        <v>0</v>
      </c>
      <c r="CP24" s="2" t="s">
        <v>29</v>
      </c>
      <c r="CQ24" s="2">
        <v>128</v>
      </c>
      <c r="CR24" s="2">
        <v>128</v>
      </c>
      <c r="CS24" s="2">
        <v>0</v>
      </c>
      <c r="CT24" s="2">
        <v>0</v>
      </c>
      <c r="CU24" s="4">
        <v>1</v>
      </c>
      <c r="CV24" s="4">
        <f t="shared" si="17"/>
        <v>0</v>
      </c>
      <c r="CX24" s="2" t="s">
        <v>29</v>
      </c>
      <c r="CY24" s="2">
        <v>128</v>
      </c>
      <c r="CZ24" s="2">
        <v>78</v>
      </c>
      <c r="DA24" s="2">
        <v>0</v>
      </c>
      <c r="DB24" s="2">
        <v>50</v>
      </c>
      <c r="DC24" s="4">
        <v>0.61</v>
      </c>
      <c r="DE24" s="2" t="s">
        <v>29</v>
      </c>
      <c r="DF24" s="2">
        <v>128</v>
      </c>
      <c r="DG24" s="2">
        <v>0</v>
      </c>
      <c r="DH24" s="2">
        <v>0</v>
      </c>
      <c r="DI24" s="2">
        <v>128</v>
      </c>
      <c r="DJ24" s="2">
        <v>0</v>
      </c>
      <c r="DL24" s="2" t="s">
        <v>29</v>
      </c>
      <c r="DM24" s="2">
        <v>128</v>
      </c>
      <c r="DN24" s="2">
        <v>0</v>
      </c>
      <c r="DO24" s="2">
        <v>0</v>
      </c>
      <c r="DP24" s="2">
        <v>128</v>
      </c>
      <c r="DQ24" s="4">
        <v>0</v>
      </c>
      <c r="DS24" s="2" t="s">
        <v>29</v>
      </c>
      <c r="DT24" s="2">
        <v>214</v>
      </c>
      <c r="DU24" s="2">
        <v>0</v>
      </c>
      <c r="DV24" s="2">
        <v>0</v>
      </c>
      <c r="DW24" s="2">
        <v>214</v>
      </c>
      <c r="DX24" s="4">
        <v>0</v>
      </c>
      <c r="DZ24" s="2" t="s">
        <v>29</v>
      </c>
      <c r="EA24" s="2">
        <v>214</v>
      </c>
      <c r="EB24" s="2">
        <v>0</v>
      </c>
      <c r="EC24" s="2">
        <v>0</v>
      </c>
      <c r="ED24" s="2">
        <v>214</v>
      </c>
      <c r="EE24" s="4">
        <v>0</v>
      </c>
      <c r="EG24" s="2" t="s">
        <v>29</v>
      </c>
      <c r="EH24" s="2">
        <v>214</v>
      </c>
      <c r="EI24" s="2">
        <v>0</v>
      </c>
      <c r="EJ24" s="2">
        <v>0</v>
      </c>
      <c r="EK24" s="2">
        <v>214</v>
      </c>
      <c r="EL24" s="4">
        <v>0</v>
      </c>
      <c r="EN24" s="2" t="s">
        <v>29</v>
      </c>
      <c r="EO24" s="2">
        <v>214</v>
      </c>
      <c r="EP24" s="2">
        <v>0</v>
      </c>
      <c r="EQ24" s="2">
        <v>0</v>
      </c>
      <c r="ER24" s="2">
        <v>214</v>
      </c>
      <c r="ES24" s="4">
        <v>0</v>
      </c>
      <c r="EU24" s="2" t="s">
        <v>29</v>
      </c>
      <c r="EV24" s="2">
        <v>214</v>
      </c>
      <c r="EW24" s="2">
        <v>0</v>
      </c>
      <c r="EX24" s="2">
        <v>0</v>
      </c>
      <c r="EY24" s="2">
        <v>214</v>
      </c>
      <c r="EZ24" s="4">
        <v>0</v>
      </c>
      <c r="FB24" s="66" t="s">
        <v>29</v>
      </c>
      <c r="FC24" s="2">
        <v>128</v>
      </c>
      <c r="FD24" s="2">
        <v>128</v>
      </c>
      <c r="FE24" s="2">
        <v>0</v>
      </c>
      <c r="FF24" s="2">
        <v>0</v>
      </c>
      <c r="FG24" s="4">
        <v>1</v>
      </c>
      <c r="FH24" s="4">
        <f t="shared" si="18"/>
        <v>0</v>
      </c>
      <c r="FJ24" s="66" t="s">
        <v>29</v>
      </c>
      <c r="FK24" s="2">
        <v>128</v>
      </c>
      <c r="FL24" s="2">
        <v>128</v>
      </c>
      <c r="FM24" s="2">
        <v>0</v>
      </c>
      <c r="FN24" s="2">
        <v>0</v>
      </c>
      <c r="FO24" s="4">
        <v>1</v>
      </c>
      <c r="FP24" s="4">
        <f t="shared" si="19"/>
        <v>0</v>
      </c>
      <c r="FR24" s="66" t="s">
        <v>29</v>
      </c>
      <c r="FS24" s="2">
        <v>128</v>
      </c>
      <c r="FT24" s="2">
        <v>128</v>
      </c>
      <c r="FU24" s="2">
        <v>0</v>
      </c>
      <c r="FV24" s="2">
        <v>0</v>
      </c>
      <c r="FW24" s="4">
        <v>1</v>
      </c>
      <c r="FX24" s="4">
        <f t="shared" si="20"/>
        <v>0</v>
      </c>
      <c r="FZ24" s="65" t="s">
        <v>29</v>
      </c>
      <c r="GA24" s="2">
        <v>128</v>
      </c>
      <c r="GB24" s="2">
        <v>116</v>
      </c>
      <c r="GC24" s="7">
        <v>12</v>
      </c>
      <c r="GD24" s="2">
        <v>0</v>
      </c>
      <c r="GE24" s="4">
        <f>GB24/GA24</f>
        <v>0.90625</v>
      </c>
      <c r="GF24" s="4">
        <f t="shared" si="21"/>
        <v>-9.375E-2</v>
      </c>
      <c r="GG24" s="2" t="s">
        <v>119</v>
      </c>
      <c r="GI24" s="65" t="s">
        <v>29</v>
      </c>
      <c r="GJ24" s="2">
        <v>163</v>
      </c>
      <c r="GK24" s="2">
        <v>151</v>
      </c>
      <c r="GL24" s="7">
        <v>12</v>
      </c>
      <c r="GM24" s="2">
        <v>0</v>
      </c>
      <c r="GN24" s="4">
        <f t="shared" si="22"/>
        <v>0.92638036809815949</v>
      </c>
      <c r="GO24" s="4">
        <f t="shared" si="23"/>
        <v>2.013036809815949E-2</v>
      </c>
      <c r="GQ24" s="161" t="s">
        <v>29</v>
      </c>
      <c r="GR24" s="157">
        <v>163</v>
      </c>
      <c r="GS24" s="157">
        <v>163</v>
      </c>
      <c r="GT24" s="157">
        <v>0</v>
      </c>
      <c r="GU24" s="157">
        <v>0</v>
      </c>
      <c r="GV24" s="158">
        <f t="shared" si="24"/>
        <v>1</v>
      </c>
      <c r="GW24" s="158">
        <f t="shared" si="25"/>
        <v>7.361963190184051E-2</v>
      </c>
      <c r="GY24" s="161" t="s">
        <v>29</v>
      </c>
      <c r="GZ24" s="157">
        <v>163</v>
      </c>
      <c r="HA24" s="157">
        <v>163</v>
      </c>
      <c r="HB24" s="157">
        <v>0</v>
      </c>
      <c r="HC24" s="157">
        <v>0</v>
      </c>
      <c r="HD24" s="158">
        <f t="shared" si="26"/>
        <v>1</v>
      </c>
    </row>
    <row r="25" spans="1:212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7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8"/>
        <v>1</v>
      </c>
      <c r="P25" s="4">
        <f t="shared" si="0"/>
        <v>0</v>
      </c>
      <c r="Q25" s="2" t="s">
        <v>119</v>
      </c>
      <c r="R25" s="8" t="s">
        <v>28</v>
      </c>
      <c r="S25" s="75">
        <v>10</v>
      </c>
      <c r="T25" s="75">
        <v>10</v>
      </c>
      <c r="U25" s="75">
        <v>0</v>
      </c>
      <c r="V25" s="75">
        <v>0</v>
      </c>
      <c r="W25" s="76">
        <f t="shared" si="9"/>
        <v>1</v>
      </c>
      <c r="X25" s="4">
        <f t="shared" si="1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f t="shared" si="10"/>
        <v>1</v>
      </c>
      <c r="AF25" s="4">
        <f t="shared" si="27"/>
        <v>0</v>
      </c>
      <c r="AI25" s="2" t="s">
        <v>29</v>
      </c>
      <c r="AJ25" s="2">
        <v>128</v>
      </c>
      <c r="AK25" s="2">
        <v>128</v>
      </c>
      <c r="AL25" s="2">
        <v>0</v>
      </c>
      <c r="AM25" s="2">
        <v>0</v>
      </c>
      <c r="AN25" s="4">
        <f t="shared" si="31"/>
        <v>1</v>
      </c>
      <c r="AO25" s="4"/>
      <c r="AQ25" s="2" t="s">
        <v>29</v>
      </c>
      <c r="AR25" s="2">
        <v>128</v>
      </c>
      <c r="AS25" s="2">
        <v>128</v>
      </c>
      <c r="AT25" s="2">
        <v>0</v>
      </c>
      <c r="AU25" s="2">
        <v>0</v>
      </c>
      <c r="AV25" s="76">
        <f t="shared" si="11"/>
        <v>1</v>
      </c>
      <c r="AW25" s="4">
        <f t="shared" si="32"/>
        <v>0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f t="shared" si="13"/>
        <v>1</v>
      </c>
      <c r="BE25" s="4">
        <f t="shared" si="14"/>
        <v>0</v>
      </c>
      <c r="BG25" s="4">
        <f t="shared" si="30"/>
        <v>0</v>
      </c>
      <c r="BJ25" s="2" t="s">
        <v>29</v>
      </c>
      <c r="BK25" s="2">
        <v>128</v>
      </c>
      <c r="BL25" s="2">
        <v>128</v>
      </c>
      <c r="BM25" s="2">
        <v>0</v>
      </c>
      <c r="BN25" s="2">
        <v>0</v>
      </c>
      <c r="BO25" s="4">
        <v>1</v>
      </c>
      <c r="BP25" s="4">
        <f t="shared" si="5"/>
        <v>0</v>
      </c>
      <c r="BR25" s="2" t="s">
        <v>29</v>
      </c>
      <c r="BS25" s="2">
        <v>128</v>
      </c>
      <c r="BT25" s="2">
        <v>128</v>
      </c>
      <c r="BU25" s="2">
        <v>0</v>
      </c>
      <c r="BV25" s="2">
        <v>0</v>
      </c>
      <c r="BW25" s="4">
        <v>1</v>
      </c>
      <c r="BX25" s="4">
        <f t="shared" si="6"/>
        <v>0</v>
      </c>
      <c r="BZ25" s="2" t="s">
        <v>29</v>
      </c>
      <c r="CA25" s="2">
        <v>128</v>
      </c>
      <c r="CB25" s="2">
        <v>128</v>
      </c>
      <c r="CC25" s="2">
        <v>0</v>
      </c>
      <c r="CD25" s="2">
        <v>0</v>
      </c>
      <c r="CE25" s="4">
        <v>1</v>
      </c>
      <c r="CF25" s="4">
        <f t="shared" si="15"/>
        <v>0</v>
      </c>
      <c r="CH25" s="2" t="s">
        <v>30</v>
      </c>
      <c r="CI25" s="2">
        <v>25</v>
      </c>
      <c r="CJ25" s="2">
        <v>0</v>
      </c>
      <c r="CK25" s="2">
        <v>25</v>
      </c>
      <c r="CL25" s="2">
        <v>0</v>
      </c>
      <c r="CM25" s="4">
        <v>0</v>
      </c>
      <c r="CN25" s="4">
        <f t="shared" si="28"/>
        <v>0</v>
      </c>
      <c r="CP25" s="2" t="s">
        <v>30</v>
      </c>
      <c r="CQ25" s="2">
        <v>25</v>
      </c>
      <c r="CR25" s="2">
        <v>0</v>
      </c>
      <c r="CS25" s="2">
        <v>25</v>
      </c>
      <c r="CT25" s="2">
        <v>0</v>
      </c>
      <c r="CU25" s="4">
        <v>0</v>
      </c>
      <c r="CV25" s="4">
        <f t="shared" si="17"/>
        <v>0</v>
      </c>
      <c r="CX25" s="2" t="s">
        <v>30</v>
      </c>
      <c r="CY25" s="2">
        <v>25</v>
      </c>
      <c r="CZ25" s="2">
        <v>0</v>
      </c>
      <c r="DA25" s="2">
        <v>0</v>
      </c>
      <c r="DB25" s="2">
        <v>25</v>
      </c>
      <c r="DC25" s="4">
        <v>0</v>
      </c>
      <c r="DE25" s="2" t="s">
        <v>30</v>
      </c>
      <c r="DF25" s="2">
        <v>25</v>
      </c>
      <c r="DG25" s="2">
        <v>0</v>
      </c>
      <c r="DH25" s="2">
        <v>0</v>
      </c>
      <c r="DI25" s="2">
        <v>25</v>
      </c>
      <c r="DJ25" s="2">
        <v>0</v>
      </c>
      <c r="DL25" s="2" t="s">
        <v>30</v>
      </c>
      <c r="DM25" s="2">
        <v>25</v>
      </c>
      <c r="DN25" s="2">
        <v>0</v>
      </c>
      <c r="DO25" s="2">
        <v>0</v>
      </c>
      <c r="DP25" s="2">
        <v>25</v>
      </c>
      <c r="DQ25" s="4">
        <v>0</v>
      </c>
      <c r="DS25" s="2" t="s">
        <v>30</v>
      </c>
      <c r="DT25" s="2">
        <v>25</v>
      </c>
      <c r="DU25" s="2">
        <v>0</v>
      </c>
      <c r="DV25" s="2">
        <v>0</v>
      </c>
      <c r="DW25" s="2">
        <v>25</v>
      </c>
      <c r="DX25" s="4">
        <v>0</v>
      </c>
      <c r="DZ25" s="2" t="s">
        <v>30</v>
      </c>
      <c r="EA25" s="2">
        <v>25</v>
      </c>
      <c r="EB25" s="2">
        <v>0</v>
      </c>
      <c r="EC25" s="2">
        <v>0</v>
      </c>
      <c r="ED25" s="2">
        <v>25</v>
      </c>
      <c r="EE25" s="4">
        <v>0</v>
      </c>
      <c r="EG25" s="2" t="s">
        <v>30</v>
      </c>
      <c r="EH25" s="2">
        <v>25</v>
      </c>
      <c r="EI25" s="2">
        <v>0</v>
      </c>
      <c r="EJ25" s="2">
        <v>0</v>
      </c>
      <c r="EK25" s="2">
        <v>25</v>
      </c>
      <c r="EL25" s="4">
        <v>0</v>
      </c>
      <c r="EN25" s="2" t="s">
        <v>30</v>
      </c>
      <c r="EO25" s="2">
        <v>25</v>
      </c>
      <c r="EP25" s="2">
        <v>0</v>
      </c>
      <c r="EQ25" s="2">
        <v>0</v>
      </c>
      <c r="ER25" s="2">
        <v>25</v>
      </c>
      <c r="ES25" s="4">
        <v>0</v>
      </c>
      <c r="EU25" s="2" t="s">
        <v>30</v>
      </c>
      <c r="EV25" s="2">
        <v>25</v>
      </c>
      <c r="EW25" s="2">
        <v>0</v>
      </c>
      <c r="EX25" s="2">
        <v>0</v>
      </c>
      <c r="EY25" s="2">
        <v>25</v>
      </c>
      <c r="EZ25" s="4">
        <v>0</v>
      </c>
      <c r="FB25" s="2" t="s">
        <v>30</v>
      </c>
      <c r="FC25" s="2">
        <v>25</v>
      </c>
      <c r="FD25" s="2">
        <v>0</v>
      </c>
      <c r="FE25" s="2">
        <v>25</v>
      </c>
      <c r="FF25" s="2">
        <v>0</v>
      </c>
      <c r="FG25" s="4">
        <v>0</v>
      </c>
      <c r="FH25" s="4">
        <f t="shared" si="18"/>
        <v>0</v>
      </c>
      <c r="FJ25" s="2" t="s">
        <v>30</v>
      </c>
      <c r="FK25" s="2">
        <v>25</v>
      </c>
      <c r="FL25" s="2">
        <v>0</v>
      </c>
      <c r="FM25" s="2">
        <v>25</v>
      </c>
      <c r="FN25" s="2">
        <v>0</v>
      </c>
      <c r="FO25" s="4">
        <v>0</v>
      </c>
      <c r="FP25" s="4">
        <f t="shared" si="19"/>
        <v>0</v>
      </c>
      <c r="FR25" s="2" t="s">
        <v>30</v>
      </c>
      <c r="FS25" s="2">
        <v>36</v>
      </c>
      <c r="FT25" s="2">
        <v>0</v>
      </c>
      <c r="FU25" s="2">
        <v>36</v>
      </c>
      <c r="FV25" s="2">
        <v>0</v>
      </c>
      <c r="FW25" s="4">
        <v>0</v>
      </c>
      <c r="FX25" s="4">
        <f t="shared" si="20"/>
        <v>0</v>
      </c>
      <c r="FZ25" s="2" t="s">
        <v>30</v>
      </c>
      <c r="GA25" s="2">
        <v>36</v>
      </c>
      <c r="GB25" s="2">
        <v>0</v>
      </c>
      <c r="GC25" s="2">
        <v>36</v>
      </c>
      <c r="GD25" s="2">
        <v>0</v>
      </c>
      <c r="GE25" s="4">
        <v>0</v>
      </c>
      <c r="GF25" s="4">
        <f t="shared" si="21"/>
        <v>0</v>
      </c>
      <c r="GI25" s="2" t="s">
        <v>30</v>
      </c>
      <c r="GJ25" s="2">
        <v>36</v>
      </c>
      <c r="GK25" s="2">
        <v>0</v>
      </c>
      <c r="GL25" s="2">
        <v>36</v>
      </c>
      <c r="GM25" s="2">
        <v>0</v>
      </c>
      <c r="GN25" s="4">
        <f t="shared" si="22"/>
        <v>0</v>
      </c>
      <c r="GO25" s="4">
        <f t="shared" si="23"/>
        <v>0</v>
      </c>
      <c r="GQ25" s="157" t="s">
        <v>30</v>
      </c>
      <c r="GR25" s="157">
        <v>36</v>
      </c>
      <c r="GS25" s="157">
        <v>0</v>
      </c>
      <c r="GT25" s="157">
        <v>36</v>
      </c>
      <c r="GU25" s="157">
        <v>0</v>
      </c>
      <c r="GV25" s="158">
        <f t="shared" si="24"/>
        <v>0</v>
      </c>
      <c r="GW25" s="158">
        <f t="shared" si="25"/>
        <v>0</v>
      </c>
      <c r="GY25" s="157" t="s">
        <v>30</v>
      </c>
      <c r="GZ25" s="157">
        <v>40</v>
      </c>
      <c r="HA25" s="157">
        <v>0</v>
      </c>
      <c r="HB25" s="157">
        <v>40</v>
      </c>
      <c r="HC25" s="157">
        <v>0</v>
      </c>
      <c r="HD25" s="158">
        <f t="shared" si="26"/>
        <v>0</v>
      </c>
    </row>
    <row r="26" spans="1:212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7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8"/>
        <v>1</v>
      </c>
      <c r="P26" s="4">
        <f t="shared" si="0"/>
        <v>0</v>
      </c>
      <c r="R26" s="2" t="s">
        <v>29</v>
      </c>
      <c r="S26" s="2">
        <v>128</v>
      </c>
      <c r="T26" s="2">
        <v>128</v>
      </c>
      <c r="U26" s="2">
        <v>0</v>
      </c>
      <c r="V26" s="2">
        <v>0</v>
      </c>
      <c r="W26" s="4">
        <f t="shared" si="9"/>
        <v>1</v>
      </c>
      <c r="X26" s="4">
        <f t="shared" si="1"/>
        <v>0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f t="shared" si="10"/>
        <v>1</v>
      </c>
      <c r="AF26" s="4">
        <f t="shared" si="27"/>
        <v>0</v>
      </c>
      <c r="AI26" s="2" t="s">
        <v>30</v>
      </c>
      <c r="AJ26" s="2">
        <v>25</v>
      </c>
      <c r="AK26" s="2">
        <v>0</v>
      </c>
      <c r="AL26" s="2">
        <v>25</v>
      </c>
      <c r="AM26" s="2">
        <v>0</v>
      </c>
      <c r="AN26" s="4">
        <f t="shared" si="31"/>
        <v>0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76">
        <f t="shared" si="11"/>
        <v>0</v>
      </c>
      <c r="AW26" s="4">
        <f t="shared" si="32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f t="shared" si="13"/>
        <v>0</v>
      </c>
      <c r="BE26" s="4">
        <f t="shared" si="14"/>
        <v>0</v>
      </c>
      <c r="BG26" s="4">
        <f t="shared" si="30"/>
        <v>0</v>
      </c>
      <c r="BJ26" s="2" t="s">
        <v>30</v>
      </c>
      <c r="BK26" s="2">
        <v>25</v>
      </c>
      <c r="BL26" s="2">
        <v>0</v>
      </c>
      <c r="BM26" s="2">
        <v>25</v>
      </c>
      <c r="BN26" s="2">
        <v>0</v>
      </c>
      <c r="BO26" s="4">
        <v>0</v>
      </c>
      <c r="BP26" s="4">
        <f t="shared" si="5"/>
        <v>0</v>
      </c>
      <c r="BR26" s="2" t="s">
        <v>30</v>
      </c>
      <c r="BS26" s="2">
        <v>25</v>
      </c>
      <c r="BT26" s="2">
        <v>0</v>
      </c>
      <c r="BU26" s="2">
        <v>25</v>
      </c>
      <c r="BV26" s="2">
        <v>0</v>
      </c>
      <c r="BW26" s="4">
        <v>0</v>
      </c>
      <c r="BX26" s="4">
        <f t="shared" si="6"/>
        <v>0</v>
      </c>
      <c r="BZ26" s="2" t="s">
        <v>30</v>
      </c>
      <c r="CA26" s="2">
        <v>25</v>
      </c>
      <c r="CB26" s="2">
        <v>0</v>
      </c>
      <c r="CC26" s="2">
        <v>25</v>
      </c>
      <c r="CD26" s="2">
        <v>0</v>
      </c>
      <c r="CE26" s="4">
        <v>0</v>
      </c>
      <c r="CF26" s="4">
        <f t="shared" si="15"/>
        <v>0</v>
      </c>
      <c r="CH26" s="2" t="s">
        <v>31</v>
      </c>
      <c r="CI26" s="2">
        <v>6</v>
      </c>
      <c r="CJ26" s="2">
        <v>6</v>
      </c>
      <c r="CK26" s="2">
        <v>0</v>
      </c>
      <c r="CL26" s="2">
        <v>0</v>
      </c>
      <c r="CM26" s="4">
        <v>1</v>
      </c>
      <c r="CN26" s="4">
        <f t="shared" si="28"/>
        <v>0</v>
      </c>
      <c r="CP26" s="2" t="s">
        <v>31</v>
      </c>
      <c r="CQ26" s="2">
        <v>6</v>
      </c>
      <c r="CR26" s="2">
        <v>6</v>
      </c>
      <c r="CS26" s="2">
        <v>0</v>
      </c>
      <c r="CT26" s="2">
        <v>0</v>
      </c>
      <c r="CU26" s="4">
        <v>1</v>
      </c>
      <c r="CV26" s="4">
        <f t="shared" si="17"/>
        <v>0</v>
      </c>
      <c r="CX26" s="2" t="s">
        <v>31</v>
      </c>
      <c r="CY26" s="2">
        <v>6</v>
      </c>
      <c r="CZ26" s="2">
        <v>0</v>
      </c>
      <c r="DA26" s="2">
        <v>0</v>
      </c>
      <c r="DB26" s="2">
        <v>6</v>
      </c>
      <c r="DC26" s="4">
        <v>0</v>
      </c>
      <c r="DE26" s="2" t="s">
        <v>31</v>
      </c>
      <c r="DF26" s="2">
        <v>6</v>
      </c>
      <c r="DG26" s="2">
        <v>0</v>
      </c>
      <c r="DH26" s="2">
        <v>0</v>
      </c>
      <c r="DI26" s="2">
        <v>6</v>
      </c>
      <c r="DJ26" s="2">
        <v>0</v>
      </c>
      <c r="DL26" s="2" t="s">
        <v>31</v>
      </c>
      <c r="DM26" s="2">
        <v>6</v>
      </c>
      <c r="DN26" s="2">
        <v>0</v>
      </c>
      <c r="DO26" s="2">
        <v>0</v>
      </c>
      <c r="DP26" s="2">
        <v>6</v>
      </c>
      <c r="DQ26" s="4">
        <v>0</v>
      </c>
      <c r="DS26" s="2" t="s">
        <v>31</v>
      </c>
      <c r="DT26" s="2">
        <v>6</v>
      </c>
      <c r="DU26" s="2">
        <v>0</v>
      </c>
      <c r="DV26" s="2">
        <v>0</v>
      </c>
      <c r="DW26" s="2">
        <v>6</v>
      </c>
      <c r="DX26" s="4">
        <v>0</v>
      </c>
      <c r="DZ26" s="2" t="s">
        <v>31</v>
      </c>
      <c r="EA26" s="2">
        <v>6</v>
      </c>
      <c r="EB26" s="2">
        <v>0</v>
      </c>
      <c r="EC26" s="2">
        <v>0</v>
      </c>
      <c r="ED26" s="2">
        <v>6</v>
      </c>
      <c r="EE26" s="4">
        <v>0</v>
      </c>
      <c r="EG26" s="2" t="s">
        <v>31</v>
      </c>
      <c r="EH26" s="2">
        <v>6</v>
      </c>
      <c r="EI26" s="2">
        <v>0</v>
      </c>
      <c r="EJ26" s="2">
        <v>0</v>
      </c>
      <c r="EK26" s="2">
        <v>6</v>
      </c>
      <c r="EL26" s="4">
        <v>0</v>
      </c>
      <c r="EN26" s="2" t="s">
        <v>31</v>
      </c>
      <c r="EO26" s="2">
        <v>6</v>
      </c>
      <c r="EP26" s="2">
        <v>0</v>
      </c>
      <c r="EQ26" s="2">
        <v>0</v>
      </c>
      <c r="ER26" s="2">
        <v>6</v>
      </c>
      <c r="ES26" s="4">
        <v>0</v>
      </c>
      <c r="EU26" s="2" t="s">
        <v>31</v>
      </c>
      <c r="EV26" s="2">
        <v>6</v>
      </c>
      <c r="EW26" s="2">
        <v>0</v>
      </c>
      <c r="EX26" s="2">
        <v>0</v>
      </c>
      <c r="EY26" s="2">
        <v>6</v>
      </c>
      <c r="EZ26" s="4">
        <v>0</v>
      </c>
      <c r="FB26" s="2" t="s">
        <v>31</v>
      </c>
      <c r="FC26" s="2">
        <v>6</v>
      </c>
      <c r="FD26" s="2">
        <v>6</v>
      </c>
      <c r="FE26" s="2">
        <v>0</v>
      </c>
      <c r="FF26" s="2">
        <v>0</v>
      </c>
      <c r="FG26" s="4">
        <v>1</v>
      </c>
      <c r="FH26" s="4">
        <f t="shared" si="18"/>
        <v>0</v>
      </c>
      <c r="FJ26" s="2" t="s">
        <v>31</v>
      </c>
      <c r="FK26" s="2">
        <v>6</v>
      </c>
      <c r="FL26" s="2">
        <v>6</v>
      </c>
      <c r="FM26" s="2">
        <v>0</v>
      </c>
      <c r="FN26" s="2">
        <v>0</v>
      </c>
      <c r="FO26" s="4">
        <v>1</v>
      </c>
      <c r="FP26" s="4">
        <f t="shared" si="19"/>
        <v>0</v>
      </c>
      <c r="FR26" s="2" t="s">
        <v>31</v>
      </c>
      <c r="FS26" s="2">
        <v>6</v>
      </c>
      <c r="FT26" s="2">
        <v>6</v>
      </c>
      <c r="FU26" s="2">
        <v>0</v>
      </c>
      <c r="FV26" s="2">
        <v>0</v>
      </c>
      <c r="FW26" s="4">
        <v>1</v>
      </c>
      <c r="FX26" s="4">
        <f t="shared" si="20"/>
        <v>0</v>
      </c>
      <c r="FZ26" s="2" t="s">
        <v>31</v>
      </c>
      <c r="GA26" s="2">
        <v>6</v>
      </c>
      <c r="GB26" s="2">
        <v>6</v>
      </c>
      <c r="GC26" s="2">
        <v>0</v>
      </c>
      <c r="GD26" s="2">
        <v>0</v>
      </c>
      <c r="GE26" s="4">
        <v>1</v>
      </c>
      <c r="GF26" s="4">
        <f t="shared" si="21"/>
        <v>0</v>
      </c>
      <c r="GI26" s="2" t="s">
        <v>31</v>
      </c>
      <c r="GJ26" s="2">
        <v>6</v>
      </c>
      <c r="GK26" s="2">
        <v>6</v>
      </c>
      <c r="GL26" s="2">
        <v>0</v>
      </c>
      <c r="GM26" s="2">
        <v>0</v>
      </c>
      <c r="GN26" s="4">
        <f t="shared" si="22"/>
        <v>1</v>
      </c>
      <c r="GO26" s="4">
        <f t="shared" si="23"/>
        <v>0</v>
      </c>
      <c r="GQ26" s="157" t="s">
        <v>31</v>
      </c>
      <c r="GR26" s="157">
        <v>6</v>
      </c>
      <c r="GS26" s="157">
        <v>6</v>
      </c>
      <c r="GT26" s="157">
        <v>0</v>
      </c>
      <c r="GU26" s="157">
        <v>0</v>
      </c>
      <c r="GV26" s="158">
        <f t="shared" si="24"/>
        <v>1</v>
      </c>
      <c r="GW26" s="158">
        <f t="shared" si="25"/>
        <v>0</v>
      </c>
      <c r="GY26" s="157" t="s">
        <v>31</v>
      </c>
      <c r="GZ26" s="157">
        <v>6</v>
      </c>
      <c r="HA26" s="157">
        <v>6</v>
      </c>
      <c r="HB26" s="157">
        <v>0</v>
      </c>
      <c r="HC26" s="157">
        <v>0</v>
      </c>
      <c r="HD26" s="158">
        <f t="shared" si="26"/>
        <v>1</v>
      </c>
    </row>
    <row r="27" spans="1:212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7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8"/>
        <v>0</v>
      </c>
      <c r="P27" s="4">
        <f t="shared" si="0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f t="shared" si="9"/>
        <v>0</v>
      </c>
      <c r="X27" s="4">
        <f t="shared" si="1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f t="shared" si="10"/>
        <v>0</v>
      </c>
      <c r="AF27" s="4">
        <f t="shared" si="27"/>
        <v>0</v>
      </c>
      <c r="AI27" s="2" t="s">
        <v>31</v>
      </c>
      <c r="AJ27" s="2">
        <v>6</v>
      </c>
      <c r="AK27" s="2">
        <v>6</v>
      </c>
      <c r="AL27" s="2">
        <v>0</v>
      </c>
      <c r="AM27" s="2">
        <v>0</v>
      </c>
      <c r="AN27" s="4">
        <f t="shared" si="31"/>
        <v>1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76">
        <f t="shared" si="11"/>
        <v>1</v>
      </c>
      <c r="AW27" s="4">
        <f t="shared" si="32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f t="shared" si="13"/>
        <v>1</v>
      </c>
      <c r="BE27" s="4">
        <f t="shared" si="14"/>
        <v>0</v>
      </c>
      <c r="BG27" s="4">
        <f t="shared" si="30"/>
        <v>0</v>
      </c>
      <c r="BJ27" s="2" t="s">
        <v>31</v>
      </c>
      <c r="BK27" s="2">
        <v>6</v>
      </c>
      <c r="BL27" s="2">
        <v>6</v>
      </c>
      <c r="BM27" s="2">
        <v>0</v>
      </c>
      <c r="BN27" s="2">
        <v>0</v>
      </c>
      <c r="BO27" s="4">
        <v>1</v>
      </c>
      <c r="BP27" s="4">
        <f t="shared" si="5"/>
        <v>0</v>
      </c>
      <c r="BR27" s="2" t="s">
        <v>31</v>
      </c>
      <c r="BS27" s="2">
        <v>6</v>
      </c>
      <c r="BT27" s="2">
        <v>6</v>
      </c>
      <c r="BU27" s="2">
        <v>0</v>
      </c>
      <c r="BV27" s="2">
        <v>0</v>
      </c>
      <c r="BW27" s="4">
        <v>1</v>
      </c>
      <c r="BX27" s="4">
        <f t="shared" si="6"/>
        <v>0</v>
      </c>
      <c r="BZ27" s="2" t="s">
        <v>31</v>
      </c>
      <c r="CA27" s="2">
        <v>6</v>
      </c>
      <c r="CB27" s="2">
        <v>6</v>
      </c>
      <c r="CC27" s="2">
        <v>0</v>
      </c>
      <c r="CD27" s="2">
        <v>0</v>
      </c>
      <c r="CE27" s="4">
        <v>1</v>
      </c>
      <c r="CF27" s="4">
        <f t="shared" si="15"/>
        <v>0</v>
      </c>
      <c r="CH27" s="2" t="s">
        <v>32</v>
      </c>
      <c r="CI27" s="2">
        <v>628</v>
      </c>
      <c r="CJ27" s="2">
        <v>618</v>
      </c>
      <c r="CK27" s="2">
        <v>10</v>
      </c>
      <c r="CL27" s="2">
        <v>0</v>
      </c>
      <c r="CM27" s="4">
        <v>0.98</v>
      </c>
      <c r="CN27" s="4">
        <f t="shared" si="28"/>
        <v>0</v>
      </c>
      <c r="CP27" s="2" t="s">
        <v>32</v>
      </c>
      <c r="CQ27" s="2">
        <v>628</v>
      </c>
      <c r="CR27" s="2">
        <v>618</v>
      </c>
      <c r="CS27" s="2">
        <v>10</v>
      </c>
      <c r="CT27" s="2">
        <v>0</v>
      </c>
      <c r="CU27" s="4">
        <v>0.98</v>
      </c>
      <c r="CV27" s="4">
        <f t="shared" si="17"/>
        <v>0</v>
      </c>
      <c r="CX27" s="2" t="s">
        <v>32</v>
      </c>
      <c r="CY27" s="2">
        <v>628</v>
      </c>
      <c r="CZ27" s="2">
        <v>1</v>
      </c>
      <c r="DA27" s="2">
        <v>0</v>
      </c>
      <c r="DB27" s="2">
        <v>627</v>
      </c>
      <c r="DC27" s="4">
        <v>0</v>
      </c>
      <c r="DE27" s="2" t="s">
        <v>32</v>
      </c>
      <c r="DF27" s="2">
        <v>628</v>
      </c>
      <c r="DG27" s="2">
        <v>0</v>
      </c>
      <c r="DH27" s="2">
        <v>0</v>
      </c>
      <c r="DI27" s="2">
        <v>628</v>
      </c>
      <c r="DJ27" s="2">
        <v>0</v>
      </c>
      <c r="DL27" s="2" t="s">
        <v>32</v>
      </c>
      <c r="DM27" s="2">
        <v>628</v>
      </c>
      <c r="DN27" s="2">
        <v>0</v>
      </c>
      <c r="DO27" s="2">
        <v>0</v>
      </c>
      <c r="DP27" s="2">
        <v>628</v>
      </c>
      <c r="DQ27" s="4">
        <v>0</v>
      </c>
      <c r="DS27" s="2" t="s">
        <v>32</v>
      </c>
      <c r="DT27" s="2">
        <v>628</v>
      </c>
      <c r="DU27" s="2">
        <v>0</v>
      </c>
      <c r="DV27" s="2">
        <v>0</v>
      </c>
      <c r="DW27" s="2">
        <v>628</v>
      </c>
      <c r="DX27" s="4">
        <v>0</v>
      </c>
      <c r="DZ27" s="2" t="s">
        <v>32</v>
      </c>
      <c r="EA27" s="2">
        <v>628</v>
      </c>
      <c r="EB27" s="2">
        <v>0</v>
      </c>
      <c r="EC27" s="2">
        <v>0</v>
      </c>
      <c r="ED27" s="2">
        <v>628</v>
      </c>
      <c r="EE27" s="4">
        <v>0</v>
      </c>
      <c r="EG27" s="2" t="s">
        <v>32</v>
      </c>
      <c r="EH27" s="2">
        <v>628</v>
      </c>
      <c r="EI27" s="2">
        <v>0</v>
      </c>
      <c r="EJ27" s="2">
        <v>0</v>
      </c>
      <c r="EK27" s="2">
        <v>628</v>
      </c>
      <c r="EL27" s="4">
        <v>0</v>
      </c>
      <c r="EN27" s="2" t="s">
        <v>32</v>
      </c>
      <c r="EO27" s="2">
        <v>628</v>
      </c>
      <c r="EP27" s="2">
        <v>0</v>
      </c>
      <c r="EQ27" s="2">
        <v>0</v>
      </c>
      <c r="ER27" s="2">
        <v>628</v>
      </c>
      <c r="ES27" s="4">
        <v>0</v>
      </c>
      <c r="EU27" s="2" t="s">
        <v>32</v>
      </c>
      <c r="EV27" s="2">
        <v>628</v>
      </c>
      <c r="EW27" s="2">
        <v>0</v>
      </c>
      <c r="EX27" s="2">
        <v>0</v>
      </c>
      <c r="EY27" s="2">
        <v>628</v>
      </c>
      <c r="EZ27" s="4">
        <v>0</v>
      </c>
      <c r="FB27" s="2" t="s">
        <v>32</v>
      </c>
      <c r="FC27" s="2">
        <v>588</v>
      </c>
      <c r="FD27" s="2">
        <v>578</v>
      </c>
      <c r="FE27" s="2">
        <v>10</v>
      </c>
      <c r="FF27" s="2">
        <v>0</v>
      </c>
      <c r="FG27" s="4">
        <v>0.98</v>
      </c>
      <c r="FH27" s="4">
        <f t="shared" si="18"/>
        <v>0</v>
      </c>
      <c r="FJ27" s="2" t="s">
        <v>32</v>
      </c>
      <c r="FK27" s="2">
        <v>628</v>
      </c>
      <c r="FL27" s="2">
        <v>618</v>
      </c>
      <c r="FM27" s="7">
        <v>10</v>
      </c>
      <c r="FN27" s="2">
        <v>0</v>
      </c>
      <c r="FO27" s="4">
        <v>0.97</v>
      </c>
      <c r="FP27" s="4">
        <f t="shared" si="19"/>
        <v>-1.0000000000000009E-2</v>
      </c>
      <c r="FR27" s="2" t="s">
        <v>32</v>
      </c>
      <c r="FS27" s="2">
        <v>634</v>
      </c>
      <c r="FT27" s="2">
        <v>618</v>
      </c>
      <c r="FU27" s="2">
        <v>16</v>
      </c>
      <c r="FV27" s="2">
        <v>0</v>
      </c>
      <c r="FW27" s="4">
        <v>0.97</v>
      </c>
      <c r="FX27" s="4">
        <f t="shared" si="20"/>
        <v>0</v>
      </c>
      <c r="FZ27" s="65" t="s">
        <v>32</v>
      </c>
      <c r="GA27" s="2">
        <v>634</v>
      </c>
      <c r="GB27" s="2">
        <v>618</v>
      </c>
      <c r="GC27" s="2">
        <v>16</v>
      </c>
      <c r="GD27" s="2">
        <v>0</v>
      </c>
      <c r="GE27" s="4">
        <v>0.97</v>
      </c>
      <c r="GF27" s="4">
        <f t="shared" si="21"/>
        <v>0</v>
      </c>
      <c r="GI27" s="65" t="s">
        <v>32</v>
      </c>
      <c r="GJ27" s="2">
        <v>634</v>
      </c>
      <c r="GK27" s="2">
        <v>618</v>
      </c>
      <c r="GL27" s="2">
        <v>16</v>
      </c>
      <c r="GM27" s="2">
        <v>0</v>
      </c>
      <c r="GN27" s="4">
        <f t="shared" si="22"/>
        <v>0.97476340694006314</v>
      </c>
      <c r="GO27" s="4">
        <f t="shared" si="23"/>
        <v>4.763406940063164E-3</v>
      </c>
      <c r="GQ27" s="157" t="s">
        <v>32</v>
      </c>
      <c r="GR27" s="157">
        <v>636</v>
      </c>
      <c r="GS27" s="157">
        <v>618</v>
      </c>
      <c r="GT27" s="157">
        <v>16</v>
      </c>
      <c r="GU27" s="157">
        <v>2</v>
      </c>
      <c r="GV27" s="158">
        <f t="shared" si="24"/>
        <v>0.97169811320754718</v>
      </c>
      <c r="GW27" s="158">
        <f t="shared" si="25"/>
        <v>-3.0652937325159613E-3</v>
      </c>
      <c r="GY27" s="161" t="s">
        <v>32</v>
      </c>
      <c r="GZ27" s="157">
        <v>628</v>
      </c>
      <c r="HA27" s="157">
        <v>618</v>
      </c>
      <c r="HB27" s="157">
        <v>10</v>
      </c>
      <c r="HC27" s="157">
        <v>0</v>
      </c>
      <c r="HD27" s="158">
        <f t="shared" si="26"/>
        <v>0.98407643312101911</v>
      </c>
    </row>
    <row r="28" spans="1:212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7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8"/>
        <v>1</v>
      </c>
      <c r="P28" s="4">
        <f t="shared" si="0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f t="shared" si="9"/>
        <v>1</v>
      </c>
      <c r="X28" s="4">
        <f t="shared" si="1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f t="shared" si="10"/>
        <v>1</v>
      </c>
      <c r="AF28" s="4">
        <f t="shared" si="27"/>
        <v>0</v>
      </c>
      <c r="AI28" s="2" t="s">
        <v>32</v>
      </c>
      <c r="AJ28" s="2">
        <v>626</v>
      </c>
      <c r="AK28" s="2">
        <v>616</v>
      </c>
      <c r="AL28" s="2">
        <v>10</v>
      </c>
      <c r="AM28" s="2">
        <v>0</v>
      </c>
      <c r="AN28" s="4">
        <f t="shared" si="31"/>
        <v>0.98402555910543132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76">
        <f t="shared" si="11"/>
        <v>0.98407643312101911</v>
      </c>
      <c r="AW28" s="4">
        <f t="shared" si="32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f t="shared" si="13"/>
        <v>0.98407643312101911</v>
      </c>
      <c r="BE28" s="4">
        <f t="shared" si="14"/>
        <v>0</v>
      </c>
      <c r="BG28" s="4">
        <f t="shared" si="30"/>
        <v>5.0874015587787369E-5</v>
      </c>
      <c r="BJ28" s="2" t="s">
        <v>32</v>
      </c>
      <c r="BK28" s="2">
        <v>628</v>
      </c>
      <c r="BL28" s="2">
        <v>618</v>
      </c>
      <c r="BM28" s="2">
        <v>10</v>
      </c>
      <c r="BN28" s="2">
        <v>0</v>
      </c>
      <c r="BO28" s="4">
        <v>0.98</v>
      </c>
      <c r="BP28" s="4">
        <f t="shared" si="5"/>
        <v>-4.0764331210191296E-3</v>
      </c>
      <c r="BR28" s="2" t="s">
        <v>32</v>
      </c>
      <c r="BS28" s="2">
        <v>628</v>
      </c>
      <c r="BT28" s="2">
        <v>618</v>
      </c>
      <c r="BU28" s="2">
        <v>10</v>
      </c>
      <c r="BV28" s="2">
        <v>0</v>
      </c>
      <c r="BW28" s="4">
        <v>0.98</v>
      </c>
      <c r="BX28" s="4">
        <f t="shared" si="6"/>
        <v>0</v>
      </c>
      <c r="BZ28" s="2" t="s">
        <v>32</v>
      </c>
      <c r="CA28" s="2">
        <v>628</v>
      </c>
      <c r="CB28" s="2">
        <v>618</v>
      </c>
      <c r="CC28" s="2">
        <v>10</v>
      </c>
      <c r="CD28" s="2">
        <v>0</v>
      </c>
      <c r="CE28" s="4">
        <v>0.98</v>
      </c>
      <c r="CF28" s="4">
        <f t="shared" si="15"/>
        <v>0</v>
      </c>
      <c r="CH28" s="2" t="s">
        <v>33</v>
      </c>
      <c r="CI28" s="2">
        <v>52</v>
      </c>
      <c r="CJ28" s="2">
        <v>52</v>
      </c>
      <c r="CK28" s="2">
        <v>0</v>
      </c>
      <c r="CL28" s="2">
        <v>0</v>
      </c>
      <c r="CM28" s="4">
        <v>1</v>
      </c>
      <c r="CN28" s="4">
        <f t="shared" si="28"/>
        <v>0</v>
      </c>
      <c r="CP28" s="2" t="s">
        <v>33</v>
      </c>
      <c r="CQ28" s="2">
        <v>52</v>
      </c>
      <c r="CR28" s="2">
        <v>52</v>
      </c>
      <c r="CS28" s="2">
        <v>0</v>
      </c>
      <c r="CT28" s="2">
        <v>0</v>
      </c>
      <c r="CU28" s="4">
        <v>1</v>
      </c>
      <c r="CV28" s="4">
        <f t="shared" si="17"/>
        <v>0</v>
      </c>
      <c r="CX28" s="2" t="s">
        <v>33</v>
      </c>
      <c r="CY28" s="2">
        <v>52</v>
      </c>
      <c r="CZ28" s="2">
        <v>0</v>
      </c>
      <c r="DA28" s="2">
        <v>0</v>
      </c>
      <c r="DB28" s="2">
        <v>52</v>
      </c>
      <c r="DC28" s="4">
        <v>0</v>
      </c>
      <c r="DE28" s="2" t="s">
        <v>33</v>
      </c>
      <c r="DF28" s="2">
        <v>52</v>
      </c>
      <c r="DG28" s="2">
        <v>0</v>
      </c>
      <c r="DH28" s="2">
        <v>0</v>
      </c>
      <c r="DI28" s="2">
        <v>52</v>
      </c>
      <c r="DJ28" s="2">
        <v>0</v>
      </c>
      <c r="DL28" s="2" t="s">
        <v>33</v>
      </c>
      <c r="DM28" s="2">
        <v>52</v>
      </c>
      <c r="DN28" s="2">
        <v>0</v>
      </c>
      <c r="DO28" s="2">
        <v>0</v>
      </c>
      <c r="DP28" s="2">
        <v>52</v>
      </c>
      <c r="DQ28" s="4">
        <v>0</v>
      </c>
      <c r="DS28" s="2" t="s">
        <v>33</v>
      </c>
      <c r="DT28" s="2">
        <v>52</v>
      </c>
      <c r="DU28" s="2">
        <v>0</v>
      </c>
      <c r="DV28" s="2">
        <v>0</v>
      </c>
      <c r="DW28" s="2">
        <v>52</v>
      </c>
      <c r="DX28" s="4">
        <v>0</v>
      </c>
      <c r="DZ28" s="2" t="s">
        <v>33</v>
      </c>
      <c r="EA28" s="2">
        <v>52</v>
      </c>
      <c r="EB28" s="2">
        <v>0</v>
      </c>
      <c r="EC28" s="2">
        <v>0</v>
      </c>
      <c r="ED28" s="2">
        <v>52</v>
      </c>
      <c r="EE28" s="4">
        <v>0</v>
      </c>
      <c r="EG28" s="2" t="s">
        <v>33</v>
      </c>
      <c r="EH28" s="2">
        <v>52</v>
      </c>
      <c r="EI28" s="2">
        <v>0</v>
      </c>
      <c r="EJ28" s="2">
        <v>0</v>
      </c>
      <c r="EK28" s="2">
        <v>52</v>
      </c>
      <c r="EL28" s="4">
        <v>0</v>
      </c>
      <c r="EN28" s="2" t="s">
        <v>33</v>
      </c>
      <c r="EO28" s="2">
        <v>52</v>
      </c>
      <c r="EP28" s="2">
        <v>0</v>
      </c>
      <c r="EQ28" s="2">
        <v>0</v>
      </c>
      <c r="ER28" s="2">
        <v>52</v>
      </c>
      <c r="ES28" s="4">
        <v>0</v>
      </c>
      <c r="EU28" s="2" t="s">
        <v>33</v>
      </c>
      <c r="EV28" s="2">
        <v>52</v>
      </c>
      <c r="EW28" s="2">
        <v>0</v>
      </c>
      <c r="EX28" s="2">
        <v>0</v>
      </c>
      <c r="EY28" s="2">
        <v>52</v>
      </c>
      <c r="EZ28" s="4">
        <v>0</v>
      </c>
      <c r="FB28" s="2" t="s">
        <v>33</v>
      </c>
      <c r="FC28" s="2">
        <v>52</v>
      </c>
      <c r="FD28" s="2">
        <v>52</v>
      </c>
      <c r="FE28" s="2">
        <v>0</v>
      </c>
      <c r="FF28" s="2">
        <v>0</v>
      </c>
      <c r="FG28" s="4">
        <v>1</v>
      </c>
      <c r="FH28" s="4">
        <f t="shared" si="18"/>
        <v>0</v>
      </c>
      <c r="FJ28" s="2" t="s">
        <v>33</v>
      </c>
      <c r="FK28" s="2">
        <v>52</v>
      </c>
      <c r="FL28" s="2">
        <v>52</v>
      </c>
      <c r="FM28" s="2">
        <v>0</v>
      </c>
      <c r="FN28" s="2">
        <v>0</v>
      </c>
      <c r="FO28" s="4">
        <v>1</v>
      </c>
      <c r="FP28" s="4">
        <f t="shared" si="19"/>
        <v>0</v>
      </c>
      <c r="FR28" s="2" t="s">
        <v>33</v>
      </c>
      <c r="FS28" s="2">
        <v>109</v>
      </c>
      <c r="FT28" s="2">
        <v>109</v>
      </c>
      <c r="FU28" s="2">
        <v>0</v>
      </c>
      <c r="FV28" s="2">
        <v>0</v>
      </c>
      <c r="FW28" s="4">
        <v>1</v>
      </c>
      <c r="FX28" s="4">
        <f t="shared" si="20"/>
        <v>0</v>
      </c>
      <c r="FZ28" s="2" t="s">
        <v>33</v>
      </c>
      <c r="GA28" s="2">
        <v>109</v>
      </c>
      <c r="GB28" s="2">
        <v>109</v>
      </c>
      <c r="GC28" s="2">
        <v>0</v>
      </c>
      <c r="GD28" s="2">
        <v>0</v>
      </c>
      <c r="GE28" s="4">
        <v>1</v>
      </c>
      <c r="GF28" s="4">
        <f t="shared" si="21"/>
        <v>0</v>
      </c>
      <c r="GI28" s="2" t="s">
        <v>33</v>
      </c>
      <c r="GJ28" s="2">
        <v>109</v>
      </c>
      <c r="GK28" s="2">
        <v>109</v>
      </c>
      <c r="GL28" s="2">
        <v>0</v>
      </c>
      <c r="GM28" s="2">
        <v>0</v>
      </c>
      <c r="GN28" s="4">
        <f t="shared" si="22"/>
        <v>1</v>
      </c>
      <c r="GO28" s="4">
        <f t="shared" si="23"/>
        <v>0</v>
      </c>
      <c r="GQ28" s="157" t="s">
        <v>33</v>
      </c>
      <c r="GR28" s="157">
        <v>109</v>
      </c>
      <c r="GS28" s="157">
        <v>109</v>
      </c>
      <c r="GT28" s="157">
        <v>0</v>
      </c>
      <c r="GU28" s="157">
        <v>0</v>
      </c>
      <c r="GV28" s="158">
        <f t="shared" si="24"/>
        <v>1</v>
      </c>
      <c r="GW28" s="158">
        <f t="shared" si="25"/>
        <v>0</v>
      </c>
      <c r="GY28" s="157" t="s">
        <v>33</v>
      </c>
      <c r="GZ28" s="157">
        <v>109</v>
      </c>
      <c r="HA28" s="157">
        <v>109</v>
      </c>
      <c r="HB28" s="157">
        <v>0</v>
      </c>
      <c r="HC28" s="157">
        <v>0</v>
      </c>
      <c r="HD28" s="158">
        <f t="shared" si="26"/>
        <v>1</v>
      </c>
    </row>
    <row r="29" spans="1:212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7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8"/>
        <v>0.98407643312101911</v>
      </c>
      <c r="P29" s="4">
        <f t="shared" si="0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f t="shared" si="9"/>
        <v>0.98407643312101911</v>
      </c>
      <c r="X29" s="4">
        <f t="shared" si="1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f t="shared" si="10"/>
        <v>0.98407643312101911</v>
      </c>
      <c r="AF29" s="4">
        <f t="shared" si="27"/>
        <v>0</v>
      </c>
      <c r="AI29" s="2" t="s">
        <v>33</v>
      </c>
      <c r="AJ29" s="2">
        <v>52</v>
      </c>
      <c r="AK29" s="2">
        <v>50</v>
      </c>
      <c r="AL29" s="2">
        <v>2</v>
      </c>
      <c r="AM29" s="2">
        <v>0</v>
      </c>
      <c r="AN29" s="4">
        <f t="shared" si="31"/>
        <v>0.96153846153846156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76">
        <f t="shared" si="11"/>
        <v>0.96153846153846156</v>
      </c>
      <c r="AW29" s="4">
        <f t="shared" si="32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f t="shared" si="13"/>
        <v>1</v>
      </c>
      <c r="BE29" s="4">
        <f t="shared" si="14"/>
        <v>3.8461538461538436E-2</v>
      </c>
      <c r="BG29" s="4">
        <f t="shared" si="30"/>
        <v>3.8461538461538436E-2</v>
      </c>
      <c r="BJ29" s="2" t="s">
        <v>33</v>
      </c>
      <c r="BK29" s="2">
        <v>52</v>
      </c>
      <c r="BL29" s="2">
        <v>52</v>
      </c>
      <c r="BM29" s="2">
        <v>0</v>
      </c>
      <c r="BN29" s="2">
        <v>0</v>
      </c>
      <c r="BO29" s="4">
        <v>1</v>
      </c>
      <c r="BP29" s="4">
        <f t="shared" si="5"/>
        <v>0</v>
      </c>
      <c r="BR29" s="2" t="s">
        <v>33</v>
      </c>
      <c r="BS29" s="2">
        <v>52</v>
      </c>
      <c r="BT29" s="2">
        <v>52</v>
      </c>
      <c r="BU29" s="2">
        <v>0</v>
      </c>
      <c r="BV29" s="2">
        <v>0</v>
      </c>
      <c r="BW29" s="4">
        <v>1</v>
      </c>
      <c r="BX29" s="4">
        <f t="shared" si="6"/>
        <v>0</v>
      </c>
      <c r="BZ29" s="2" t="s">
        <v>33</v>
      </c>
      <c r="CA29" s="2">
        <v>52</v>
      </c>
      <c r="CB29" s="2">
        <v>52</v>
      </c>
      <c r="CC29" s="2">
        <v>0</v>
      </c>
      <c r="CD29" s="2">
        <v>0</v>
      </c>
      <c r="CE29" s="4">
        <v>1</v>
      </c>
      <c r="CF29" s="4">
        <f t="shared" si="15"/>
        <v>0</v>
      </c>
      <c r="CH29" s="2" t="s">
        <v>34</v>
      </c>
      <c r="CI29" s="2">
        <v>54</v>
      </c>
      <c r="CJ29" s="2">
        <v>1</v>
      </c>
      <c r="CK29" s="2">
        <v>53</v>
      </c>
      <c r="CL29" s="2">
        <v>0</v>
      </c>
      <c r="CM29" s="4">
        <v>0.02</v>
      </c>
      <c r="CN29" s="4">
        <f t="shared" si="28"/>
        <v>0</v>
      </c>
      <c r="CP29" s="2" t="s">
        <v>34</v>
      </c>
      <c r="CQ29" s="2">
        <v>54</v>
      </c>
      <c r="CR29" s="2">
        <v>1</v>
      </c>
      <c r="CS29" s="2">
        <v>53</v>
      </c>
      <c r="CT29" s="2">
        <v>0</v>
      </c>
      <c r="CU29" s="4">
        <v>0.02</v>
      </c>
      <c r="CV29" s="4">
        <f t="shared" si="17"/>
        <v>0</v>
      </c>
      <c r="CX29" s="2" t="s">
        <v>34</v>
      </c>
      <c r="CY29" s="2">
        <v>54</v>
      </c>
      <c r="CZ29" s="2">
        <v>0</v>
      </c>
      <c r="DA29" s="2">
        <v>0</v>
      </c>
      <c r="DB29" s="2">
        <v>54</v>
      </c>
      <c r="DC29" s="4">
        <v>0</v>
      </c>
      <c r="DE29" s="2" t="s">
        <v>34</v>
      </c>
      <c r="DF29" s="2">
        <v>54</v>
      </c>
      <c r="DG29" s="2">
        <v>0</v>
      </c>
      <c r="DH29" s="2">
        <v>0</v>
      </c>
      <c r="DI29" s="2">
        <v>54</v>
      </c>
      <c r="DJ29" s="2">
        <v>0</v>
      </c>
      <c r="DL29" s="2" t="s">
        <v>34</v>
      </c>
      <c r="DM29" s="2">
        <v>54</v>
      </c>
      <c r="DN29" s="2">
        <v>0</v>
      </c>
      <c r="DO29" s="2">
        <v>0</v>
      </c>
      <c r="DP29" s="2">
        <v>54</v>
      </c>
      <c r="DQ29" s="4">
        <v>0</v>
      </c>
      <c r="DS29" s="2" t="s">
        <v>34</v>
      </c>
      <c r="DT29" s="2">
        <v>54</v>
      </c>
      <c r="DU29" s="2">
        <v>0</v>
      </c>
      <c r="DV29" s="2">
        <v>0</v>
      </c>
      <c r="DW29" s="2">
        <v>54</v>
      </c>
      <c r="DX29" s="4">
        <v>0</v>
      </c>
      <c r="DZ29" s="2" t="s">
        <v>34</v>
      </c>
      <c r="EA29" s="2">
        <v>54</v>
      </c>
      <c r="EB29" s="2">
        <v>0</v>
      </c>
      <c r="EC29" s="2">
        <v>0</v>
      </c>
      <c r="ED29" s="2">
        <v>54</v>
      </c>
      <c r="EE29" s="4">
        <v>0</v>
      </c>
      <c r="EG29" s="2" t="s">
        <v>34</v>
      </c>
      <c r="EH29" s="2">
        <v>54</v>
      </c>
      <c r="EI29" s="2">
        <v>0</v>
      </c>
      <c r="EJ29" s="2">
        <v>0</v>
      </c>
      <c r="EK29" s="2">
        <v>54</v>
      </c>
      <c r="EL29" s="4">
        <v>0</v>
      </c>
      <c r="EN29" s="2" t="s">
        <v>34</v>
      </c>
      <c r="EO29" s="2">
        <v>54</v>
      </c>
      <c r="EP29" s="2">
        <v>0</v>
      </c>
      <c r="EQ29" s="2">
        <v>0</v>
      </c>
      <c r="ER29" s="2">
        <v>54</v>
      </c>
      <c r="ES29" s="4">
        <v>0</v>
      </c>
      <c r="EU29" s="2" t="s">
        <v>34</v>
      </c>
      <c r="EV29" s="2">
        <v>54</v>
      </c>
      <c r="EW29" s="2">
        <v>0</v>
      </c>
      <c r="EX29" s="2">
        <v>0</v>
      </c>
      <c r="EY29" s="2">
        <v>54</v>
      </c>
      <c r="EZ29" s="4">
        <v>0</v>
      </c>
      <c r="FB29" s="2" t="s">
        <v>34</v>
      </c>
      <c r="FC29" s="2">
        <v>54</v>
      </c>
      <c r="FD29" s="2">
        <v>1</v>
      </c>
      <c r="FE29" s="2">
        <v>53</v>
      </c>
      <c r="FF29" s="2">
        <v>0</v>
      </c>
      <c r="FG29" s="4">
        <v>0.02</v>
      </c>
      <c r="FH29" s="4">
        <f t="shared" si="18"/>
        <v>0</v>
      </c>
      <c r="FJ29" s="2" t="s">
        <v>34</v>
      </c>
      <c r="FK29" s="2">
        <v>54</v>
      </c>
      <c r="FL29" s="2">
        <v>1</v>
      </c>
      <c r="FM29" s="2">
        <v>53</v>
      </c>
      <c r="FN29" s="2">
        <v>0</v>
      </c>
      <c r="FO29" s="4">
        <v>0.02</v>
      </c>
      <c r="FP29" s="4">
        <f t="shared" si="19"/>
        <v>0</v>
      </c>
      <c r="FR29" s="2" t="s">
        <v>34</v>
      </c>
      <c r="FS29" s="2">
        <v>54</v>
      </c>
      <c r="FT29" s="2">
        <v>1</v>
      </c>
      <c r="FU29" s="2">
        <v>53</v>
      </c>
      <c r="FV29" s="2">
        <v>0</v>
      </c>
      <c r="FW29" s="4">
        <v>0.02</v>
      </c>
      <c r="FX29" s="4">
        <f t="shared" si="20"/>
        <v>0</v>
      </c>
      <c r="FZ29" s="2" t="s">
        <v>34</v>
      </c>
      <c r="GA29" s="2">
        <v>54</v>
      </c>
      <c r="GB29" s="2">
        <v>1</v>
      </c>
      <c r="GC29" s="2">
        <v>53</v>
      </c>
      <c r="GD29" s="2">
        <v>0</v>
      </c>
      <c r="GE29" s="4">
        <v>0.02</v>
      </c>
      <c r="GF29" s="4">
        <f t="shared" si="21"/>
        <v>0</v>
      </c>
      <c r="GI29" s="2" t="s">
        <v>34</v>
      </c>
      <c r="GJ29" s="2">
        <v>203</v>
      </c>
      <c r="GK29" s="2">
        <v>8</v>
      </c>
      <c r="GL29" s="2">
        <v>191</v>
      </c>
      <c r="GM29" s="2">
        <v>4</v>
      </c>
      <c r="GN29" s="4">
        <f t="shared" si="22"/>
        <v>3.9408866995073892E-2</v>
      </c>
      <c r="GO29" s="4">
        <f t="shared" si="23"/>
        <v>1.9408866995073892E-2</v>
      </c>
      <c r="GQ29" s="157" t="s">
        <v>34</v>
      </c>
      <c r="GR29" s="157">
        <v>203</v>
      </c>
      <c r="GS29" s="157">
        <v>8</v>
      </c>
      <c r="GT29" s="157">
        <v>191</v>
      </c>
      <c r="GU29" s="157">
        <v>4</v>
      </c>
      <c r="GV29" s="158">
        <f t="shared" si="24"/>
        <v>3.9408866995073892E-2</v>
      </c>
      <c r="GW29" s="158">
        <f t="shared" si="25"/>
        <v>0</v>
      </c>
      <c r="GY29" s="157" t="s">
        <v>34</v>
      </c>
      <c r="GZ29" s="157">
        <v>203</v>
      </c>
      <c r="HA29" s="157">
        <v>8</v>
      </c>
      <c r="HB29" s="157">
        <v>191</v>
      </c>
      <c r="HC29" s="157">
        <v>4</v>
      </c>
      <c r="HD29" s="158">
        <f t="shared" si="26"/>
        <v>3.9408866995073892E-2</v>
      </c>
    </row>
    <row r="30" spans="1:212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7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8"/>
        <v>0.96153846153846156</v>
      </c>
      <c r="P30" s="4">
        <f t="shared" si="0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f t="shared" si="9"/>
        <v>0.96153846153846156</v>
      </c>
      <c r="X30" s="4">
        <f t="shared" si="1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f t="shared" si="10"/>
        <v>0.96153846153846156</v>
      </c>
      <c r="AF30" s="4">
        <f t="shared" si="27"/>
        <v>0</v>
      </c>
      <c r="AI30" s="2" t="s">
        <v>34</v>
      </c>
      <c r="AJ30" s="2">
        <v>54</v>
      </c>
      <c r="AK30" s="2">
        <v>1</v>
      </c>
      <c r="AL30" s="2">
        <v>53</v>
      </c>
      <c r="AM30" s="2">
        <v>0</v>
      </c>
      <c r="AN30" s="4">
        <f t="shared" si="31"/>
        <v>1.8518518518518517E-2</v>
      </c>
      <c r="AO30" s="4"/>
      <c r="AQ30" s="2" t="s">
        <v>34</v>
      </c>
      <c r="AR30" s="2">
        <v>54</v>
      </c>
      <c r="AS30" s="2">
        <v>1</v>
      </c>
      <c r="AT30" s="2">
        <v>53</v>
      </c>
      <c r="AU30" s="2">
        <v>0</v>
      </c>
      <c r="AV30" s="76">
        <f t="shared" si="11"/>
        <v>1.8518518518518517E-2</v>
      </c>
      <c r="AW30" s="4">
        <f t="shared" si="32"/>
        <v>0</v>
      </c>
      <c r="AY30" s="2" t="s">
        <v>34</v>
      </c>
      <c r="AZ30" s="2">
        <v>54</v>
      </c>
      <c r="BA30" s="2">
        <v>1</v>
      </c>
      <c r="BB30" s="2">
        <v>53</v>
      </c>
      <c r="BC30" s="2">
        <v>0</v>
      </c>
      <c r="BD30" s="4">
        <f t="shared" si="13"/>
        <v>1.8518518518518517E-2</v>
      </c>
      <c r="BE30" s="4">
        <f t="shared" si="14"/>
        <v>0</v>
      </c>
      <c r="BG30" s="4">
        <f t="shared" si="30"/>
        <v>0</v>
      </c>
      <c r="BJ30" s="2" t="s">
        <v>34</v>
      </c>
      <c r="BK30" s="2">
        <v>54</v>
      </c>
      <c r="BL30" s="2">
        <v>1</v>
      </c>
      <c r="BM30" s="2">
        <v>53</v>
      </c>
      <c r="BN30" s="2">
        <v>0</v>
      </c>
      <c r="BO30" s="4">
        <v>0.02</v>
      </c>
      <c r="BP30" s="4">
        <f t="shared" si="5"/>
        <v>1.4814814814814829E-3</v>
      </c>
      <c r="BR30" s="2" t="s">
        <v>34</v>
      </c>
      <c r="BS30" s="2">
        <v>54</v>
      </c>
      <c r="BT30" s="2">
        <v>1</v>
      </c>
      <c r="BU30" s="2">
        <v>53</v>
      </c>
      <c r="BV30" s="2">
        <v>0</v>
      </c>
      <c r="BW30" s="4">
        <v>0.02</v>
      </c>
      <c r="BX30" s="4">
        <f t="shared" si="6"/>
        <v>0</v>
      </c>
      <c r="BZ30" s="2" t="s">
        <v>34</v>
      </c>
      <c r="CA30" s="2">
        <v>54</v>
      </c>
      <c r="CB30" s="2">
        <v>1</v>
      </c>
      <c r="CC30" s="2">
        <v>53</v>
      </c>
      <c r="CD30" s="2">
        <v>0</v>
      </c>
      <c r="CE30" s="4">
        <v>0.02</v>
      </c>
      <c r="CF30" s="4">
        <f t="shared" si="15"/>
        <v>0</v>
      </c>
      <c r="CH30" s="2" t="s">
        <v>35</v>
      </c>
      <c r="CI30" s="2">
        <v>30</v>
      </c>
      <c r="CJ30" s="2">
        <v>3</v>
      </c>
      <c r="CK30" s="2">
        <v>22</v>
      </c>
      <c r="CL30" s="2">
        <v>5</v>
      </c>
      <c r="CM30" s="4">
        <v>0.1</v>
      </c>
      <c r="CN30" s="4">
        <f t="shared" si="28"/>
        <v>0</v>
      </c>
      <c r="CP30" s="2" t="s">
        <v>35</v>
      </c>
      <c r="CQ30" s="2">
        <v>30</v>
      </c>
      <c r="CR30" s="2">
        <v>3</v>
      </c>
      <c r="CS30" s="2">
        <v>22</v>
      </c>
      <c r="CT30" s="2">
        <v>5</v>
      </c>
      <c r="CU30" s="4">
        <v>0.1</v>
      </c>
      <c r="CV30" s="4">
        <f t="shared" si="17"/>
        <v>0</v>
      </c>
      <c r="CX30" s="2" t="s">
        <v>35</v>
      </c>
      <c r="CY30" s="2">
        <v>30</v>
      </c>
      <c r="CZ30" s="2">
        <v>0</v>
      </c>
      <c r="DA30" s="2">
        <v>0</v>
      </c>
      <c r="DB30" s="2">
        <v>30</v>
      </c>
      <c r="DC30" s="4">
        <v>0</v>
      </c>
      <c r="DE30" s="2" t="s">
        <v>35</v>
      </c>
      <c r="DF30" s="2">
        <v>30</v>
      </c>
      <c r="DG30" s="2">
        <v>0</v>
      </c>
      <c r="DH30" s="2">
        <v>0</v>
      </c>
      <c r="DI30" s="2">
        <v>30</v>
      </c>
      <c r="DJ30" s="2">
        <v>0</v>
      </c>
      <c r="DL30" s="2" t="s">
        <v>35</v>
      </c>
      <c r="DM30" s="2">
        <v>30</v>
      </c>
      <c r="DN30" s="2">
        <v>0</v>
      </c>
      <c r="DO30" s="2">
        <v>0</v>
      </c>
      <c r="DP30" s="2">
        <v>30</v>
      </c>
      <c r="DQ30" s="4">
        <v>0</v>
      </c>
      <c r="DS30" s="2" t="s">
        <v>35</v>
      </c>
      <c r="DT30" s="2">
        <v>30</v>
      </c>
      <c r="DU30" s="2">
        <v>0</v>
      </c>
      <c r="DV30" s="2">
        <v>0</v>
      </c>
      <c r="DW30" s="2">
        <v>30</v>
      </c>
      <c r="DX30" s="4">
        <v>0</v>
      </c>
      <c r="DZ30" s="2" t="s">
        <v>35</v>
      </c>
      <c r="EA30" s="2">
        <v>30</v>
      </c>
      <c r="EB30" s="2">
        <v>0</v>
      </c>
      <c r="EC30" s="2">
        <v>0</v>
      </c>
      <c r="ED30" s="2">
        <v>30</v>
      </c>
      <c r="EE30" s="4">
        <v>0</v>
      </c>
      <c r="EG30" s="2" t="s">
        <v>35</v>
      </c>
      <c r="EH30" s="2">
        <v>30</v>
      </c>
      <c r="EI30" s="2">
        <v>0</v>
      </c>
      <c r="EJ30" s="2">
        <v>0</v>
      </c>
      <c r="EK30" s="2">
        <v>30</v>
      </c>
      <c r="EL30" s="4">
        <v>0</v>
      </c>
      <c r="EN30" s="2" t="s">
        <v>35</v>
      </c>
      <c r="EO30" s="2">
        <v>30</v>
      </c>
      <c r="EP30" s="2">
        <v>0</v>
      </c>
      <c r="EQ30" s="2">
        <v>0</v>
      </c>
      <c r="ER30" s="2">
        <v>30</v>
      </c>
      <c r="ES30" s="4">
        <v>0</v>
      </c>
      <c r="EU30" s="2" t="s">
        <v>35</v>
      </c>
      <c r="EV30" s="2">
        <v>30</v>
      </c>
      <c r="EW30" s="2">
        <v>0</v>
      </c>
      <c r="EX30" s="2">
        <v>0</v>
      </c>
      <c r="EY30" s="2">
        <v>30</v>
      </c>
      <c r="EZ30" s="4">
        <v>0</v>
      </c>
      <c r="FB30" s="2" t="s">
        <v>35</v>
      </c>
      <c r="FC30" s="2">
        <v>30</v>
      </c>
      <c r="FD30" s="2">
        <v>3</v>
      </c>
      <c r="FE30" s="2">
        <v>22</v>
      </c>
      <c r="FF30" s="2">
        <v>5</v>
      </c>
      <c r="FG30" s="4">
        <v>0.1</v>
      </c>
      <c r="FH30" s="4">
        <f t="shared" si="18"/>
        <v>0</v>
      </c>
      <c r="FJ30" s="2" t="s">
        <v>35</v>
      </c>
      <c r="FK30" s="2">
        <v>30</v>
      </c>
      <c r="FL30" s="2">
        <v>3</v>
      </c>
      <c r="FM30" s="2">
        <v>22</v>
      </c>
      <c r="FN30" s="2">
        <v>5</v>
      </c>
      <c r="FO30" s="4">
        <v>0.1</v>
      </c>
      <c r="FP30" s="4">
        <f t="shared" si="19"/>
        <v>0</v>
      </c>
      <c r="FR30" s="2" t="s">
        <v>35</v>
      </c>
      <c r="FS30" s="2">
        <v>48</v>
      </c>
      <c r="FT30" s="2">
        <v>21</v>
      </c>
      <c r="FU30" s="2">
        <v>22</v>
      </c>
      <c r="FV30" s="2">
        <v>5</v>
      </c>
      <c r="FW30" s="4">
        <v>0.44</v>
      </c>
      <c r="FX30" s="4">
        <f t="shared" si="20"/>
        <v>0.33999999999999997</v>
      </c>
      <c r="FZ30" s="2" t="s">
        <v>35</v>
      </c>
      <c r="GA30" s="2">
        <v>48</v>
      </c>
      <c r="GB30" s="2">
        <v>21</v>
      </c>
      <c r="GC30" s="2">
        <v>22</v>
      </c>
      <c r="GD30" s="2">
        <v>5</v>
      </c>
      <c r="GE30" s="4">
        <v>0.44</v>
      </c>
      <c r="GF30" s="4">
        <f t="shared" si="21"/>
        <v>0</v>
      </c>
      <c r="GI30" s="2" t="s">
        <v>35</v>
      </c>
      <c r="GJ30" s="2">
        <v>48</v>
      </c>
      <c r="GK30" s="2">
        <v>21</v>
      </c>
      <c r="GL30" s="2">
        <v>22</v>
      </c>
      <c r="GM30" s="2">
        <v>5</v>
      </c>
      <c r="GN30" s="4">
        <f t="shared" si="22"/>
        <v>0.4375</v>
      </c>
      <c r="GO30" s="4">
        <f t="shared" si="23"/>
        <v>-2.5000000000000022E-3</v>
      </c>
      <c r="GQ30" s="157" t="s">
        <v>35</v>
      </c>
      <c r="GR30" s="157">
        <v>48</v>
      </c>
      <c r="GS30" s="157">
        <v>21</v>
      </c>
      <c r="GT30" s="157">
        <v>22</v>
      </c>
      <c r="GU30" s="157">
        <v>5</v>
      </c>
      <c r="GV30" s="158">
        <f t="shared" si="24"/>
        <v>0.4375</v>
      </c>
      <c r="GW30" s="158">
        <f t="shared" si="25"/>
        <v>0</v>
      </c>
      <c r="GY30" s="157" t="s">
        <v>35</v>
      </c>
      <c r="GZ30" s="157">
        <v>48</v>
      </c>
      <c r="HA30" s="157">
        <v>21</v>
      </c>
      <c r="HB30" s="157">
        <v>22</v>
      </c>
      <c r="HC30" s="157">
        <v>5</v>
      </c>
      <c r="HD30" s="158">
        <f t="shared" si="26"/>
        <v>0.4375</v>
      </c>
    </row>
    <row r="31" spans="1:212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53</v>
      </c>
      <c r="G31" s="75">
        <v>0</v>
      </c>
      <c r="H31" s="76">
        <f t="shared" si="7"/>
        <v>1.8518518518518517E-2</v>
      </c>
      <c r="J31" s="2" t="s">
        <v>34</v>
      </c>
      <c r="K31" s="2">
        <v>54</v>
      </c>
      <c r="L31" s="2">
        <v>1</v>
      </c>
      <c r="M31" s="2">
        <v>53</v>
      </c>
      <c r="N31" s="2">
        <v>0</v>
      </c>
      <c r="O31" s="4">
        <f t="shared" si="8"/>
        <v>1.8518518518518517E-2</v>
      </c>
      <c r="P31" s="4">
        <f t="shared" si="0"/>
        <v>0</v>
      </c>
      <c r="R31" s="2" t="s">
        <v>34</v>
      </c>
      <c r="S31" s="2">
        <v>54</v>
      </c>
      <c r="T31" s="2">
        <v>1</v>
      </c>
      <c r="U31" s="2">
        <v>53</v>
      </c>
      <c r="V31" s="2">
        <v>0</v>
      </c>
      <c r="W31" s="4">
        <f t="shared" si="9"/>
        <v>1.8518518518518517E-2</v>
      </c>
      <c r="X31" s="4">
        <f t="shared" si="1"/>
        <v>0</v>
      </c>
      <c r="Z31" s="2" t="s">
        <v>34</v>
      </c>
      <c r="AA31" s="2">
        <v>54</v>
      </c>
      <c r="AB31" s="2">
        <v>1</v>
      </c>
      <c r="AC31" s="2">
        <v>53</v>
      </c>
      <c r="AD31" s="2">
        <v>0</v>
      </c>
      <c r="AE31" s="4">
        <f t="shared" si="10"/>
        <v>1.8518518518518517E-2</v>
      </c>
      <c r="AF31" s="4">
        <f t="shared" si="27"/>
        <v>0</v>
      </c>
      <c r="AI31" s="2" t="s">
        <v>35</v>
      </c>
      <c r="AJ31" s="2">
        <v>30</v>
      </c>
      <c r="AK31" s="2">
        <v>0</v>
      </c>
      <c r="AL31" s="2">
        <v>25</v>
      </c>
      <c r="AM31" s="2">
        <v>5</v>
      </c>
      <c r="AN31" s="4">
        <f t="shared" si="31"/>
        <v>0</v>
      </c>
      <c r="AO31" s="4"/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76">
        <f t="shared" si="11"/>
        <v>0</v>
      </c>
      <c r="AW31" s="4">
        <f t="shared" si="32"/>
        <v>0</v>
      </c>
      <c r="AY31" s="2" t="s">
        <v>35</v>
      </c>
      <c r="AZ31" s="2">
        <v>30</v>
      </c>
      <c r="BA31" s="2">
        <v>3</v>
      </c>
      <c r="BB31" s="2">
        <v>22</v>
      </c>
      <c r="BC31" s="2">
        <v>5</v>
      </c>
      <c r="BD31" s="4">
        <f t="shared" si="13"/>
        <v>0.1</v>
      </c>
      <c r="BE31" s="4">
        <f t="shared" si="14"/>
        <v>0.1</v>
      </c>
      <c r="BG31" s="4">
        <f t="shared" si="30"/>
        <v>0.1</v>
      </c>
      <c r="BJ31" s="2" t="s">
        <v>35</v>
      </c>
      <c r="BK31" s="2">
        <v>30</v>
      </c>
      <c r="BL31" s="2">
        <v>3</v>
      </c>
      <c r="BM31" s="2">
        <v>22</v>
      </c>
      <c r="BN31" s="2">
        <v>5</v>
      </c>
      <c r="BO31" s="4">
        <v>0.1</v>
      </c>
      <c r="BP31" s="4">
        <f t="shared" si="5"/>
        <v>0</v>
      </c>
      <c r="BR31" s="2" t="s">
        <v>35</v>
      </c>
      <c r="BS31" s="2">
        <v>30</v>
      </c>
      <c r="BT31" s="2">
        <v>3</v>
      </c>
      <c r="BU31" s="2">
        <v>22</v>
      </c>
      <c r="BV31" s="2">
        <v>5</v>
      </c>
      <c r="BW31" s="4">
        <v>0.1</v>
      </c>
      <c r="BX31" s="4">
        <f t="shared" si="6"/>
        <v>0</v>
      </c>
      <c r="BZ31" s="2" t="s">
        <v>35</v>
      </c>
      <c r="CA31" s="2">
        <v>30</v>
      </c>
      <c r="CB31" s="2">
        <v>3</v>
      </c>
      <c r="CC31" s="2">
        <v>22</v>
      </c>
      <c r="CD31" s="2">
        <v>5</v>
      </c>
      <c r="CE31" s="4">
        <v>0.1</v>
      </c>
      <c r="CF31" s="4">
        <f t="shared" si="15"/>
        <v>0</v>
      </c>
      <c r="CH31" s="2" t="s">
        <v>36</v>
      </c>
      <c r="CI31" s="2">
        <v>14</v>
      </c>
      <c r="CJ31" s="2">
        <v>14</v>
      </c>
      <c r="CK31" s="2">
        <v>0</v>
      </c>
      <c r="CL31" s="2">
        <v>0</v>
      </c>
      <c r="CM31" s="4">
        <v>1</v>
      </c>
      <c r="CN31" s="4">
        <f t="shared" si="28"/>
        <v>0</v>
      </c>
      <c r="CP31" s="2" t="s">
        <v>36</v>
      </c>
      <c r="CQ31" s="2">
        <v>14</v>
      </c>
      <c r="CR31" s="2">
        <v>14</v>
      </c>
      <c r="CS31" s="2">
        <v>0</v>
      </c>
      <c r="CT31" s="2">
        <v>0</v>
      </c>
      <c r="CU31" s="4">
        <v>1</v>
      </c>
      <c r="CV31" s="4">
        <f t="shared" si="17"/>
        <v>0</v>
      </c>
      <c r="CX31" s="2" t="s">
        <v>36</v>
      </c>
      <c r="CY31" s="2">
        <v>14</v>
      </c>
      <c r="CZ31" s="2">
        <v>0</v>
      </c>
      <c r="DA31" s="2">
        <v>0</v>
      </c>
      <c r="DB31" s="2">
        <v>14</v>
      </c>
      <c r="DC31" s="4">
        <v>0</v>
      </c>
      <c r="DE31" s="2" t="s">
        <v>36</v>
      </c>
      <c r="DF31" s="2">
        <v>14</v>
      </c>
      <c r="DG31" s="2">
        <v>0</v>
      </c>
      <c r="DH31" s="2">
        <v>0</v>
      </c>
      <c r="DI31" s="2">
        <v>14</v>
      </c>
      <c r="DJ31" s="2">
        <v>0</v>
      </c>
      <c r="DL31" s="2" t="s">
        <v>36</v>
      </c>
      <c r="DM31" s="2">
        <v>14</v>
      </c>
      <c r="DN31" s="2">
        <v>0</v>
      </c>
      <c r="DO31" s="2">
        <v>0</v>
      </c>
      <c r="DP31" s="2">
        <v>14</v>
      </c>
      <c r="DQ31" s="4">
        <v>0</v>
      </c>
      <c r="DS31" s="2" t="s">
        <v>36</v>
      </c>
      <c r="DT31" s="2">
        <v>35</v>
      </c>
      <c r="DU31" s="2">
        <v>0</v>
      </c>
      <c r="DV31" s="2">
        <v>0</v>
      </c>
      <c r="DW31" s="2">
        <v>35</v>
      </c>
      <c r="DX31" s="4">
        <v>0</v>
      </c>
      <c r="DZ31" s="2" t="s">
        <v>36</v>
      </c>
      <c r="EA31" s="2">
        <v>35</v>
      </c>
      <c r="EB31" s="2">
        <v>0</v>
      </c>
      <c r="EC31" s="2">
        <v>0</v>
      </c>
      <c r="ED31" s="2">
        <v>35</v>
      </c>
      <c r="EE31" s="4">
        <v>0</v>
      </c>
      <c r="EG31" s="2" t="s">
        <v>36</v>
      </c>
      <c r="EH31" s="2">
        <v>35</v>
      </c>
      <c r="EI31" s="2">
        <v>0</v>
      </c>
      <c r="EJ31" s="2">
        <v>0</v>
      </c>
      <c r="EK31" s="2">
        <v>35</v>
      </c>
      <c r="EL31" s="4">
        <v>0</v>
      </c>
      <c r="EN31" s="2" t="s">
        <v>36</v>
      </c>
      <c r="EO31" s="2">
        <v>35</v>
      </c>
      <c r="EP31" s="2">
        <v>0</v>
      </c>
      <c r="EQ31" s="2">
        <v>0</v>
      </c>
      <c r="ER31" s="2">
        <v>35</v>
      </c>
      <c r="ES31" s="4">
        <v>0</v>
      </c>
      <c r="EU31" s="2" t="s">
        <v>36</v>
      </c>
      <c r="EV31" s="2">
        <v>35</v>
      </c>
      <c r="EW31" s="2">
        <v>0</v>
      </c>
      <c r="EX31" s="2">
        <v>0</v>
      </c>
      <c r="EY31" s="2">
        <v>35</v>
      </c>
      <c r="EZ31" s="4">
        <v>0</v>
      </c>
      <c r="FB31" s="66" t="s">
        <v>36</v>
      </c>
      <c r="FC31" s="2">
        <v>14</v>
      </c>
      <c r="FD31" s="2">
        <v>14</v>
      </c>
      <c r="FE31" s="2">
        <v>0</v>
      </c>
      <c r="FF31" s="2">
        <v>0</v>
      </c>
      <c r="FG31" s="4">
        <v>1</v>
      </c>
      <c r="FH31" s="4">
        <f t="shared" si="18"/>
        <v>0</v>
      </c>
      <c r="FJ31" s="66" t="s">
        <v>36</v>
      </c>
      <c r="FK31" s="2">
        <v>14</v>
      </c>
      <c r="FL31" s="2">
        <v>14</v>
      </c>
      <c r="FM31" s="2">
        <v>0</v>
      </c>
      <c r="FN31" s="2">
        <v>0</v>
      </c>
      <c r="FO31" s="4">
        <v>1</v>
      </c>
      <c r="FP31" s="4">
        <f t="shared" si="19"/>
        <v>0</v>
      </c>
      <c r="FR31" s="66" t="s">
        <v>36</v>
      </c>
      <c r="FS31" s="2">
        <v>14</v>
      </c>
      <c r="FT31" s="2">
        <v>14</v>
      </c>
      <c r="FU31" s="2">
        <v>0</v>
      </c>
      <c r="FV31" s="2">
        <v>0</v>
      </c>
      <c r="FW31" s="4">
        <v>1</v>
      </c>
      <c r="FX31" s="4">
        <f t="shared" si="20"/>
        <v>0</v>
      </c>
      <c r="FZ31" s="17" t="s">
        <v>36</v>
      </c>
      <c r="GA31" s="17">
        <v>25</v>
      </c>
      <c r="GB31" s="17">
        <v>23</v>
      </c>
      <c r="GC31" s="109">
        <v>2</v>
      </c>
      <c r="GD31" s="17">
        <v>0</v>
      </c>
      <c r="GE31" s="110">
        <f>GB31/GA31</f>
        <v>0.92</v>
      </c>
      <c r="GF31" s="110">
        <f t="shared" si="21"/>
        <v>-7.999999999999996E-2</v>
      </c>
      <c r="GG31" s="2" t="s">
        <v>119</v>
      </c>
      <c r="GI31" s="65" t="s">
        <v>36</v>
      </c>
      <c r="GJ31" s="2">
        <v>25</v>
      </c>
      <c r="GK31" s="2">
        <v>23</v>
      </c>
      <c r="GL31" s="2">
        <v>2</v>
      </c>
      <c r="GM31" s="2">
        <v>0</v>
      </c>
      <c r="GN31" s="4">
        <f t="shared" si="22"/>
        <v>0.92</v>
      </c>
      <c r="GO31" s="4">
        <f t="shared" si="23"/>
        <v>0</v>
      </c>
      <c r="GQ31" s="161" t="s">
        <v>36</v>
      </c>
      <c r="GR31" s="157">
        <v>25</v>
      </c>
      <c r="GS31" s="157">
        <v>22</v>
      </c>
      <c r="GT31" s="159">
        <v>3</v>
      </c>
      <c r="GU31" s="157">
        <v>0</v>
      </c>
      <c r="GV31" s="158">
        <f t="shared" si="24"/>
        <v>0.88</v>
      </c>
      <c r="GW31" s="158">
        <f t="shared" si="25"/>
        <v>-4.0000000000000036E-2</v>
      </c>
      <c r="GY31" s="161" t="s">
        <v>36</v>
      </c>
      <c r="GZ31" s="157">
        <v>25</v>
      </c>
      <c r="HA31" s="157">
        <v>22</v>
      </c>
      <c r="HB31" s="159">
        <v>3</v>
      </c>
      <c r="HC31" s="157">
        <v>0</v>
      </c>
      <c r="HD31" s="158">
        <f t="shared" si="26"/>
        <v>0.88</v>
      </c>
    </row>
    <row r="32" spans="1:212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25</v>
      </c>
      <c r="G32" s="75">
        <v>5</v>
      </c>
      <c r="H32" s="76">
        <f t="shared" si="7"/>
        <v>0</v>
      </c>
      <c r="J32" s="2" t="s">
        <v>35</v>
      </c>
      <c r="K32" s="2">
        <v>30</v>
      </c>
      <c r="L32" s="2">
        <v>0</v>
      </c>
      <c r="M32" s="2">
        <v>25</v>
      </c>
      <c r="N32" s="2">
        <v>5</v>
      </c>
      <c r="O32" s="4">
        <f t="shared" si="8"/>
        <v>0</v>
      </c>
      <c r="P32" s="4">
        <f t="shared" si="0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f t="shared" si="9"/>
        <v>0</v>
      </c>
      <c r="X32" s="4">
        <f t="shared" si="1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f t="shared" si="10"/>
        <v>0</v>
      </c>
      <c r="AF32" s="4">
        <f t="shared" si="27"/>
        <v>0</v>
      </c>
      <c r="AI32" s="2" t="s">
        <v>36</v>
      </c>
      <c r="AJ32" s="2">
        <v>14</v>
      </c>
      <c r="AK32" s="2">
        <v>14</v>
      </c>
      <c r="AL32" s="2">
        <v>0</v>
      </c>
      <c r="AM32" s="2">
        <v>0</v>
      </c>
      <c r="AN32" s="4">
        <f t="shared" si="31"/>
        <v>1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76">
        <f t="shared" si="11"/>
        <v>1</v>
      </c>
      <c r="AW32" s="4">
        <f t="shared" si="32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f t="shared" si="13"/>
        <v>1</v>
      </c>
      <c r="BE32" s="4">
        <f t="shared" si="14"/>
        <v>0</v>
      </c>
      <c r="BG32" s="4">
        <f t="shared" si="30"/>
        <v>0</v>
      </c>
      <c r="BJ32" s="2" t="s">
        <v>36</v>
      </c>
      <c r="BK32" s="2">
        <v>14</v>
      </c>
      <c r="BL32" s="2">
        <v>14</v>
      </c>
      <c r="BM32" s="2">
        <v>0</v>
      </c>
      <c r="BN32" s="2">
        <v>0</v>
      </c>
      <c r="BO32" s="4">
        <v>1</v>
      </c>
      <c r="BP32" s="4">
        <f t="shared" si="5"/>
        <v>0</v>
      </c>
      <c r="BR32" s="2" t="s">
        <v>36</v>
      </c>
      <c r="BS32" s="2">
        <v>14</v>
      </c>
      <c r="BT32" s="2">
        <v>14</v>
      </c>
      <c r="BU32" s="2">
        <v>0</v>
      </c>
      <c r="BV32" s="2">
        <v>0</v>
      </c>
      <c r="BW32" s="4">
        <v>1</v>
      </c>
      <c r="BX32" s="4">
        <f t="shared" si="6"/>
        <v>0</v>
      </c>
      <c r="BZ32" s="2" t="s">
        <v>36</v>
      </c>
      <c r="CA32" s="2">
        <v>14</v>
      </c>
      <c r="CB32" s="2">
        <v>14</v>
      </c>
      <c r="CC32" s="2">
        <v>0</v>
      </c>
      <c r="CD32" s="2">
        <v>0</v>
      </c>
      <c r="CE32" s="4">
        <v>1</v>
      </c>
      <c r="CF32" s="4">
        <f t="shared" si="15"/>
        <v>0</v>
      </c>
      <c r="CH32" s="2" t="s">
        <v>37</v>
      </c>
      <c r="CI32" s="2">
        <v>4</v>
      </c>
      <c r="CJ32" s="2">
        <v>4</v>
      </c>
      <c r="CK32" s="2">
        <v>0</v>
      </c>
      <c r="CL32" s="2">
        <v>0</v>
      </c>
      <c r="CM32" s="4">
        <v>1</v>
      </c>
      <c r="CN32" s="4">
        <f t="shared" si="28"/>
        <v>0</v>
      </c>
      <c r="CP32" s="2" t="s">
        <v>37</v>
      </c>
      <c r="CQ32" s="2">
        <v>4</v>
      </c>
      <c r="CR32" s="2">
        <v>4</v>
      </c>
      <c r="CS32" s="2">
        <v>0</v>
      </c>
      <c r="CT32" s="2">
        <v>0</v>
      </c>
      <c r="CU32" s="4">
        <v>1</v>
      </c>
      <c r="CV32" s="4">
        <f t="shared" si="17"/>
        <v>0</v>
      </c>
      <c r="CX32" s="2" t="s">
        <v>37</v>
      </c>
      <c r="CY32" s="2">
        <v>4</v>
      </c>
      <c r="CZ32" s="2">
        <v>0</v>
      </c>
      <c r="DA32" s="2">
        <v>0</v>
      </c>
      <c r="DB32" s="2">
        <v>4</v>
      </c>
      <c r="DC32" s="4">
        <v>0</v>
      </c>
      <c r="DE32" s="2" t="s">
        <v>37</v>
      </c>
      <c r="DF32" s="2">
        <v>4</v>
      </c>
      <c r="DG32" s="2">
        <v>0</v>
      </c>
      <c r="DH32" s="2">
        <v>0</v>
      </c>
      <c r="DI32" s="2">
        <v>4</v>
      </c>
      <c r="DJ32" s="2">
        <v>0</v>
      </c>
      <c r="DL32" s="2" t="s">
        <v>37</v>
      </c>
      <c r="DM32" s="2">
        <v>4</v>
      </c>
      <c r="DN32" s="2">
        <v>0</v>
      </c>
      <c r="DO32" s="2">
        <v>0</v>
      </c>
      <c r="DP32" s="2">
        <v>4</v>
      </c>
      <c r="DQ32" s="4">
        <v>0</v>
      </c>
      <c r="DS32" s="2" t="s">
        <v>37</v>
      </c>
      <c r="DT32" s="2">
        <v>27</v>
      </c>
      <c r="DU32" s="2">
        <v>0</v>
      </c>
      <c r="DV32" s="2">
        <v>0</v>
      </c>
      <c r="DW32" s="2">
        <v>27</v>
      </c>
      <c r="DX32" s="4">
        <v>0</v>
      </c>
      <c r="DZ32" s="2" t="s">
        <v>37</v>
      </c>
      <c r="EA32" s="2">
        <v>27</v>
      </c>
      <c r="EB32" s="2">
        <v>0</v>
      </c>
      <c r="EC32" s="2">
        <v>0</v>
      </c>
      <c r="ED32" s="2">
        <v>27</v>
      </c>
      <c r="EE32" s="4">
        <v>0</v>
      </c>
      <c r="EG32" s="2" t="s">
        <v>37</v>
      </c>
      <c r="EH32" s="2">
        <v>27</v>
      </c>
      <c r="EI32" s="2">
        <v>0</v>
      </c>
      <c r="EJ32" s="2">
        <v>0</v>
      </c>
      <c r="EK32" s="2">
        <v>27</v>
      </c>
      <c r="EL32" s="4">
        <v>0</v>
      </c>
      <c r="EN32" s="2" t="s">
        <v>37</v>
      </c>
      <c r="EO32" s="2">
        <v>27</v>
      </c>
      <c r="EP32" s="2">
        <v>0</v>
      </c>
      <c r="EQ32" s="2">
        <v>0</v>
      </c>
      <c r="ER32" s="2">
        <v>27</v>
      </c>
      <c r="ES32" s="4">
        <v>0</v>
      </c>
      <c r="EU32" s="2" t="s">
        <v>37</v>
      </c>
      <c r="EV32" s="2">
        <v>27</v>
      </c>
      <c r="EW32" s="2">
        <v>0</v>
      </c>
      <c r="EX32" s="2">
        <v>0</v>
      </c>
      <c r="EY32" s="2">
        <v>27</v>
      </c>
      <c r="EZ32" s="4">
        <v>0</v>
      </c>
      <c r="FB32" s="66" t="s">
        <v>37</v>
      </c>
      <c r="FC32" s="2">
        <v>4</v>
      </c>
      <c r="FD32" s="2">
        <v>4</v>
      </c>
      <c r="FE32" s="2">
        <v>0</v>
      </c>
      <c r="FF32" s="2">
        <v>0</v>
      </c>
      <c r="FG32" s="4">
        <v>1</v>
      </c>
      <c r="FH32" s="4">
        <f t="shared" si="18"/>
        <v>0</v>
      </c>
      <c r="FJ32" s="66" t="s">
        <v>37</v>
      </c>
      <c r="FK32" s="2">
        <v>4</v>
      </c>
      <c r="FL32" s="2">
        <v>4</v>
      </c>
      <c r="FM32" s="2">
        <v>0</v>
      </c>
      <c r="FN32" s="2">
        <v>0</v>
      </c>
      <c r="FO32" s="4">
        <v>1</v>
      </c>
      <c r="FP32" s="4">
        <f t="shared" si="19"/>
        <v>0</v>
      </c>
      <c r="FR32" s="66" t="s">
        <v>37</v>
      </c>
      <c r="FS32" s="2">
        <v>4</v>
      </c>
      <c r="FT32" s="2">
        <v>4</v>
      </c>
      <c r="FU32" s="2">
        <v>0</v>
      </c>
      <c r="FV32" s="2">
        <v>0</v>
      </c>
      <c r="FW32" s="4">
        <v>1</v>
      </c>
      <c r="FX32" s="4">
        <f t="shared" si="20"/>
        <v>0</v>
      </c>
      <c r="FZ32" s="65" t="s">
        <v>37</v>
      </c>
      <c r="GA32" s="2">
        <v>11</v>
      </c>
      <c r="GB32" s="2">
        <v>11</v>
      </c>
      <c r="GC32" s="2">
        <v>0</v>
      </c>
      <c r="GD32" s="2">
        <v>0</v>
      </c>
      <c r="GE32" s="4">
        <f>GB32/GA32</f>
        <v>1</v>
      </c>
      <c r="GF32" s="4">
        <f t="shared" si="21"/>
        <v>0</v>
      </c>
      <c r="GI32" s="65" t="s">
        <v>37</v>
      </c>
      <c r="GJ32" s="2">
        <v>11</v>
      </c>
      <c r="GK32" s="2">
        <v>11</v>
      </c>
      <c r="GL32" s="2">
        <v>0</v>
      </c>
      <c r="GM32" s="2">
        <v>0</v>
      </c>
      <c r="GN32" s="4">
        <f t="shared" si="22"/>
        <v>1</v>
      </c>
      <c r="GO32" s="4">
        <f t="shared" si="23"/>
        <v>0</v>
      </c>
      <c r="GQ32" s="161" t="s">
        <v>37</v>
      </c>
      <c r="GR32" s="157">
        <v>11</v>
      </c>
      <c r="GS32" s="157">
        <v>11</v>
      </c>
      <c r="GT32" s="157">
        <v>0</v>
      </c>
      <c r="GU32" s="157">
        <v>0</v>
      </c>
      <c r="GV32" s="158">
        <f t="shared" si="24"/>
        <v>1</v>
      </c>
      <c r="GW32" s="158">
        <f t="shared" si="25"/>
        <v>0</v>
      </c>
      <c r="GY32" s="161" t="s">
        <v>37</v>
      </c>
      <c r="GZ32" s="157">
        <v>11</v>
      </c>
      <c r="HA32" s="157">
        <v>11</v>
      </c>
      <c r="HB32" s="157">
        <v>0</v>
      </c>
      <c r="HC32" s="157">
        <v>0</v>
      </c>
      <c r="HD32" s="158">
        <f t="shared" si="26"/>
        <v>1</v>
      </c>
    </row>
    <row r="33" spans="1:212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7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8"/>
        <v>1</v>
      </c>
      <c r="P33" s="4">
        <f t="shared" si="0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f t="shared" si="9"/>
        <v>1</v>
      </c>
      <c r="X33" s="4">
        <f t="shared" si="1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f t="shared" si="10"/>
        <v>1</v>
      </c>
      <c r="AF33" s="4">
        <f t="shared" si="27"/>
        <v>0</v>
      </c>
      <c r="AI33" s="2" t="s">
        <v>37</v>
      </c>
      <c r="AJ33" s="2">
        <v>4</v>
      </c>
      <c r="AK33" s="2">
        <v>4</v>
      </c>
      <c r="AL33" s="2">
        <v>0</v>
      </c>
      <c r="AM33" s="2">
        <v>0</v>
      </c>
      <c r="AN33" s="4">
        <f t="shared" si="31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76">
        <f t="shared" si="11"/>
        <v>1</v>
      </c>
      <c r="AW33" s="4">
        <f t="shared" si="32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f t="shared" si="13"/>
        <v>1</v>
      </c>
      <c r="BE33" s="4">
        <f t="shared" si="14"/>
        <v>0</v>
      </c>
      <c r="BG33" s="4">
        <f t="shared" si="30"/>
        <v>0</v>
      </c>
      <c r="BJ33" s="2" t="s">
        <v>37</v>
      </c>
      <c r="BK33" s="2">
        <v>4</v>
      </c>
      <c r="BL33" s="2">
        <v>4</v>
      </c>
      <c r="BM33" s="2">
        <v>0</v>
      </c>
      <c r="BN33" s="2">
        <v>0</v>
      </c>
      <c r="BO33" s="4">
        <v>1</v>
      </c>
      <c r="BP33" s="4">
        <f t="shared" si="5"/>
        <v>0</v>
      </c>
      <c r="BR33" s="2" t="s">
        <v>37</v>
      </c>
      <c r="BS33" s="2">
        <v>4</v>
      </c>
      <c r="BT33" s="2">
        <v>4</v>
      </c>
      <c r="BU33" s="2">
        <v>0</v>
      </c>
      <c r="BV33" s="2">
        <v>0</v>
      </c>
      <c r="BW33" s="4">
        <v>1</v>
      </c>
      <c r="BX33" s="4">
        <f t="shared" si="6"/>
        <v>0</v>
      </c>
      <c r="BZ33" s="2" t="s">
        <v>37</v>
      </c>
      <c r="CA33" s="2">
        <v>4</v>
      </c>
      <c r="CB33" s="2">
        <v>4</v>
      </c>
      <c r="CC33" s="2">
        <v>0</v>
      </c>
      <c r="CD33" s="2">
        <v>0</v>
      </c>
      <c r="CE33" s="4">
        <v>1</v>
      </c>
      <c r="CF33" s="4">
        <f t="shared" si="15"/>
        <v>0</v>
      </c>
      <c r="CH33" s="2" t="s">
        <v>38</v>
      </c>
      <c r="CI33" s="2">
        <v>36</v>
      </c>
      <c r="CJ33" s="2">
        <v>35</v>
      </c>
      <c r="CK33" s="2">
        <v>1</v>
      </c>
      <c r="CL33" s="2">
        <v>0</v>
      </c>
      <c r="CM33" s="4">
        <v>0.97</v>
      </c>
      <c r="CN33" s="4">
        <f t="shared" si="28"/>
        <v>0</v>
      </c>
      <c r="CP33" s="2" t="s">
        <v>38</v>
      </c>
      <c r="CQ33" s="2">
        <v>36</v>
      </c>
      <c r="CR33" s="2">
        <v>35</v>
      </c>
      <c r="CS33" s="2">
        <v>1</v>
      </c>
      <c r="CT33" s="2">
        <v>0</v>
      </c>
      <c r="CU33" s="4">
        <v>0.97</v>
      </c>
      <c r="CV33" s="4">
        <f t="shared" si="17"/>
        <v>0</v>
      </c>
      <c r="CX33" s="2" t="s">
        <v>38</v>
      </c>
      <c r="CY33" s="2">
        <v>36</v>
      </c>
      <c r="CZ33" s="2">
        <v>0</v>
      </c>
      <c r="DA33" s="2">
        <v>0</v>
      </c>
      <c r="DB33" s="2">
        <v>36</v>
      </c>
      <c r="DC33" s="4">
        <v>0</v>
      </c>
      <c r="DE33" s="2" t="s">
        <v>38</v>
      </c>
      <c r="DF33" s="2">
        <v>36</v>
      </c>
      <c r="DG33" s="2">
        <v>0</v>
      </c>
      <c r="DH33" s="2">
        <v>0</v>
      </c>
      <c r="DI33" s="2">
        <v>36</v>
      </c>
      <c r="DJ33" s="2">
        <v>0</v>
      </c>
      <c r="DL33" s="2" t="s">
        <v>38</v>
      </c>
      <c r="DM33" s="2">
        <v>36</v>
      </c>
      <c r="DN33" s="2">
        <v>0</v>
      </c>
      <c r="DO33" s="2">
        <v>0</v>
      </c>
      <c r="DP33" s="2">
        <v>36</v>
      </c>
      <c r="DQ33" s="4">
        <v>0</v>
      </c>
      <c r="DS33" s="2" t="s">
        <v>38</v>
      </c>
      <c r="DT33" s="2">
        <v>36</v>
      </c>
      <c r="DU33" s="2">
        <v>0</v>
      </c>
      <c r="DV33" s="2">
        <v>0</v>
      </c>
      <c r="DW33" s="2">
        <v>36</v>
      </c>
      <c r="DX33" s="4">
        <v>0</v>
      </c>
      <c r="DZ33" s="2" t="s">
        <v>38</v>
      </c>
      <c r="EA33" s="2">
        <v>36</v>
      </c>
      <c r="EB33" s="2">
        <v>0</v>
      </c>
      <c r="EC33" s="2">
        <v>0</v>
      </c>
      <c r="ED33" s="2">
        <v>36</v>
      </c>
      <c r="EE33" s="4">
        <v>0</v>
      </c>
      <c r="EG33" s="2" t="s">
        <v>38</v>
      </c>
      <c r="EH33" s="2">
        <v>36</v>
      </c>
      <c r="EI33" s="2">
        <v>0</v>
      </c>
      <c r="EJ33" s="2">
        <v>0</v>
      </c>
      <c r="EK33" s="2">
        <v>36</v>
      </c>
      <c r="EL33" s="4">
        <v>0</v>
      </c>
      <c r="EN33" s="2" t="s">
        <v>38</v>
      </c>
      <c r="EO33" s="2">
        <v>36</v>
      </c>
      <c r="EP33" s="2">
        <v>0</v>
      </c>
      <c r="EQ33" s="2">
        <v>0</v>
      </c>
      <c r="ER33" s="2">
        <v>36</v>
      </c>
      <c r="ES33" s="4">
        <v>0</v>
      </c>
      <c r="EU33" s="2" t="s">
        <v>38</v>
      </c>
      <c r="EV33" s="2">
        <v>36</v>
      </c>
      <c r="EW33" s="2">
        <v>0</v>
      </c>
      <c r="EX33" s="2">
        <v>0</v>
      </c>
      <c r="EY33" s="2">
        <v>36</v>
      </c>
      <c r="EZ33" s="4">
        <v>0</v>
      </c>
      <c r="FB33" s="2" t="s">
        <v>38</v>
      </c>
      <c r="FC33" s="2">
        <v>36</v>
      </c>
      <c r="FD33" s="2">
        <v>35</v>
      </c>
      <c r="FE33" s="2">
        <v>1</v>
      </c>
      <c r="FF33" s="2">
        <v>0</v>
      </c>
      <c r="FG33" s="4">
        <v>0.97</v>
      </c>
      <c r="FH33" s="4">
        <f t="shared" si="18"/>
        <v>0</v>
      </c>
      <c r="FJ33" s="2" t="s">
        <v>38</v>
      </c>
      <c r="FK33" s="2">
        <v>36</v>
      </c>
      <c r="FL33" s="2">
        <v>35</v>
      </c>
      <c r="FM33" s="2">
        <v>1</v>
      </c>
      <c r="FN33" s="2">
        <v>0</v>
      </c>
      <c r="FO33" s="4">
        <v>0.97</v>
      </c>
      <c r="FP33" s="4">
        <f t="shared" si="19"/>
        <v>0</v>
      </c>
      <c r="FR33" s="2" t="s">
        <v>38</v>
      </c>
      <c r="FS33" s="2">
        <v>147</v>
      </c>
      <c r="FT33" s="2">
        <v>146</v>
      </c>
      <c r="FU33" s="2">
        <v>1</v>
      </c>
      <c r="FV33" s="2">
        <v>0</v>
      </c>
      <c r="FW33" s="4">
        <v>0.99</v>
      </c>
      <c r="FX33" s="4">
        <f t="shared" si="20"/>
        <v>2.0000000000000018E-2</v>
      </c>
      <c r="FZ33" s="2" t="s">
        <v>38</v>
      </c>
      <c r="GA33" s="2">
        <v>147</v>
      </c>
      <c r="GB33" s="2">
        <v>146</v>
      </c>
      <c r="GC33" s="2">
        <v>1</v>
      </c>
      <c r="GD33" s="2">
        <v>0</v>
      </c>
      <c r="GE33" s="4">
        <v>0.99</v>
      </c>
      <c r="GF33" s="4">
        <f t="shared" si="21"/>
        <v>0</v>
      </c>
      <c r="GI33" s="2" t="s">
        <v>38</v>
      </c>
      <c r="GJ33" s="2">
        <v>147</v>
      </c>
      <c r="GK33" s="2">
        <v>146</v>
      </c>
      <c r="GL33" s="2">
        <v>1</v>
      </c>
      <c r="GM33" s="2">
        <v>0</v>
      </c>
      <c r="GN33" s="4">
        <f t="shared" si="22"/>
        <v>0.99319727891156462</v>
      </c>
      <c r="GO33" s="4">
        <f t="shared" si="23"/>
        <v>3.1972789115646272E-3</v>
      </c>
      <c r="GQ33" s="157" t="s">
        <v>38</v>
      </c>
      <c r="GR33" s="157">
        <v>147</v>
      </c>
      <c r="GS33" s="157">
        <v>146</v>
      </c>
      <c r="GT33" s="157">
        <v>1</v>
      </c>
      <c r="GU33" s="157">
        <v>0</v>
      </c>
      <c r="GV33" s="158">
        <f t="shared" si="24"/>
        <v>0.99319727891156462</v>
      </c>
      <c r="GW33" s="158">
        <f t="shared" si="25"/>
        <v>0</v>
      </c>
      <c r="GY33" s="157" t="s">
        <v>38</v>
      </c>
      <c r="GZ33" s="157">
        <v>147</v>
      </c>
      <c r="HA33" s="157">
        <v>146</v>
      </c>
      <c r="HB33" s="157">
        <v>1</v>
      </c>
      <c r="HC33" s="157">
        <v>0</v>
      </c>
      <c r="HD33" s="158">
        <f t="shared" si="26"/>
        <v>0.99319727891156462</v>
      </c>
    </row>
    <row r="34" spans="1:212" ht="13.5" thickBot="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7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8"/>
        <v>1</v>
      </c>
      <c r="P34" s="4">
        <f t="shared" si="0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f t="shared" si="9"/>
        <v>1</v>
      </c>
      <c r="X34" s="4">
        <f t="shared" si="1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f t="shared" si="10"/>
        <v>1</v>
      </c>
      <c r="AF34" s="4">
        <f t="shared" si="27"/>
        <v>0</v>
      </c>
      <c r="AI34" s="2" t="s">
        <v>38</v>
      </c>
      <c r="AJ34" s="2">
        <v>36</v>
      </c>
      <c r="AK34" s="2">
        <v>35</v>
      </c>
      <c r="AL34" s="2">
        <v>1</v>
      </c>
      <c r="AM34" s="2">
        <v>0</v>
      </c>
      <c r="AN34" s="4">
        <f t="shared" si="31"/>
        <v>0.97222222222222221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76">
        <f t="shared" si="11"/>
        <v>0.97222222222222221</v>
      </c>
      <c r="AW34" s="4">
        <f t="shared" si="32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f t="shared" si="13"/>
        <v>0.97222222222222221</v>
      </c>
      <c r="BE34" s="4">
        <f t="shared" si="14"/>
        <v>0</v>
      </c>
      <c r="BG34" s="4">
        <f t="shared" si="30"/>
        <v>0</v>
      </c>
      <c r="BJ34" s="2" t="s">
        <v>38</v>
      </c>
      <c r="BK34" s="2">
        <v>36</v>
      </c>
      <c r="BL34" s="2">
        <v>35</v>
      </c>
      <c r="BM34" s="2">
        <v>1</v>
      </c>
      <c r="BN34" s="2">
        <v>0</v>
      </c>
      <c r="BO34" s="4">
        <v>0.97</v>
      </c>
      <c r="BP34" s="4">
        <f t="shared" si="5"/>
        <v>-2.2222222222222365E-3</v>
      </c>
      <c r="BR34" s="2" t="s">
        <v>38</v>
      </c>
      <c r="BS34" s="2">
        <v>36</v>
      </c>
      <c r="BT34" s="2">
        <v>35</v>
      </c>
      <c r="BU34" s="2">
        <v>1</v>
      </c>
      <c r="BV34" s="2">
        <v>0</v>
      </c>
      <c r="BW34" s="4">
        <v>0.97</v>
      </c>
      <c r="BX34" s="4">
        <f t="shared" si="6"/>
        <v>0</v>
      </c>
      <c r="BZ34" s="2" t="s">
        <v>38</v>
      </c>
      <c r="CA34" s="2">
        <v>36</v>
      </c>
      <c r="CB34" s="2">
        <v>35</v>
      </c>
      <c r="CC34" s="2">
        <v>1</v>
      </c>
      <c r="CD34" s="2">
        <v>0</v>
      </c>
      <c r="CE34" s="4">
        <v>0.97</v>
      </c>
      <c r="CF34" s="4">
        <f t="shared" si="15"/>
        <v>0</v>
      </c>
      <c r="CH34" s="2" t="s">
        <v>39</v>
      </c>
      <c r="CI34" s="2">
        <v>12</v>
      </c>
      <c r="CJ34" s="2">
        <v>12</v>
      </c>
      <c r="CK34" s="2">
        <v>0</v>
      </c>
      <c r="CL34" s="2">
        <v>0</v>
      </c>
      <c r="CM34" s="4">
        <v>1</v>
      </c>
      <c r="CN34" s="4">
        <f t="shared" si="28"/>
        <v>0</v>
      </c>
      <c r="CP34" s="2" t="s">
        <v>39</v>
      </c>
      <c r="CQ34" s="2">
        <v>12</v>
      </c>
      <c r="CR34" s="2">
        <v>12</v>
      </c>
      <c r="CS34" s="2">
        <v>0</v>
      </c>
      <c r="CT34" s="2">
        <v>0</v>
      </c>
      <c r="CU34" s="4">
        <v>1</v>
      </c>
      <c r="CV34" s="4">
        <f t="shared" si="17"/>
        <v>0</v>
      </c>
      <c r="CX34" s="2" t="s">
        <v>39</v>
      </c>
      <c r="CY34" s="2">
        <v>12</v>
      </c>
      <c r="CZ34" s="2">
        <v>0</v>
      </c>
      <c r="DA34" s="2">
        <v>0</v>
      </c>
      <c r="DB34" s="2">
        <v>12</v>
      </c>
      <c r="DC34" s="4">
        <v>0</v>
      </c>
      <c r="DE34" s="2" t="s">
        <v>39</v>
      </c>
      <c r="DF34" s="2">
        <v>12</v>
      </c>
      <c r="DG34" s="2">
        <v>0</v>
      </c>
      <c r="DH34" s="2">
        <v>0</v>
      </c>
      <c r="DI34" s="2">
        <v>12</v>
      </c>
      <c r="DJ34" s="2">
        <v>0</v>
      </c>
      <c r="DL34" s="2" t="s">
        <v>39</v>
      </c>
      <c r="DM34" s="2">
        <v>12</v>
      </c>
      <c r="DN34" s="2">
        <v>0</v>
      </c>
      <c r="DO34" s="2">
        <v>0</v>
      </c>
      <c r="DP34" s="2">
        <v>12</v>
      </c>
      <c r="DQ34" s="4">
        <v>0</v>
      </c>
      <c r="DS34" s="2" t="s">
        <v>39</v>
      </c>
      <c r="DT34" s="2">
        <v>12</v>
      </c>
      <c r="DU34" s="2">
        <v>0</v>
      </c>
      <c r="DV34" s="2">
        <v>0</v>
      </c>
      <c r="DW34" s="2">
        <v>12</v>
      </c>
      <c r="DX34" s="4">
        <v>0</v>
      </c>
      <c r="DZ34" s="2" t="s">
        <v>39</v>
      </c>
      <c r="EA34" s="2">
        <v>12</v>
      </c>
      <c r="EB34" s="2">
        <v>0</v>
      </c>
      <c r="EC34" s="2">
        <v>0</v>
      </c>
      <c r="ED34" s="2">
        <v>12</v>
      </c>
      <c r="EE34" s="4">
        <v>0</v>
      </c>
      <c r="EG34" s="2" t="s">
        <v>39</v>
      </c>
      <c r="EH34" s="2">
        <v>12</v>
      </c>
      <c r="EI34" s="2">
        <v>0</v>
      </c>
      <c r="EJ34" s="2">
        <v>0</v>
      </c>
      <c r="EK34" s="2">
        <v>12</v>
      </c>
      <c r="EL34" s="4">
        <v>0</v>
      </c>
      <c r="EN34" s="2" t="s">
        <v>39</v>
      </c>
      <c r="EO34" s="2">
        <v>12</v>
      </c>
      <c r="EP34" s="2">
        <v>0</v>
      </c>
      <c r="EQ34" s="2">
        <v>0</v>
      </c>
      <c r="ER34" s="2">
        <v>12</v>
      </c>
      <c r="ES34" s="4">
        <v>0</v>
      </c>
      <c r="EU34" s="2" t="s">
        <v>39</v>
      </c>
      <c r="EV34" s="2">
        <v>12</v>
      </c>
      <c r="EW34" s="2">
        <v>0</v>
      </c>
      <c r="EX34" s="2">
        <v>0</v>
      </c>
      <c r="EY34" s="2">
        <v>12</v>
      </c>
      <c r="EZ34" s="4">
        <v>0</v>
      </c>
      <c r="FB34" s="2" t="s">
        <v>39</v>
      </c>
      <c r="FC34" s="2">
        <v>12</v>
      </c>
      <c r="FD34" s="2">
        <v>12</v>
      </c>
      <c r="FE34" s="2">
        <v>0</v>
      </c>
      <c r="FF34" s="2">
        <v>0</v>
      </c>
      <c r="FG34" s="4">
        <v>1</v>
      </c>
      <c r="FH34" s="4">
        <f t="shared" si="18"/>
        <v>0</v>
      </c>
      <c r="FJ34" s="2" t="s">
        <v>39</v>
      </c>
      <c r="FK34" s="2">
        <v>12</v>
      </c>
      <c r="FL34" s="2">
        <v>12</v>
      </c>
      <c r="FM34" s="2">
        <v>0</v>
      </c>
      <c r="FN34" s="2">
        <v>0</v>
      </c>
      <c r="FO34" s="4">
        <v>1</v>
      </c>
      <c r="FP34" s="4">
        <f t="shared" si="19"/>
        <v>0</v>
      </c>
      <c r="FR34" s="2" t="s">
        <v>39</v>
      </c>
      <c r="FS34" s="2">
        <v>12</v>
      </c>
      <c r="FT34" s="2">
        <v>12</v>
      </c>
      <c r="FU34" s="2">
        <v>0</v>
      </c>
      <c r="FV34" s="2">
        <v>0</v>
      </c>
      <c r="FW34" s="4">
        <v>1</v>
      </c>
      <c r="FX34" s="4">
        <f t="shared" si="20"/>
        <v>0</v>
      </c>
      <c r="FZ34" s="2" t="s">
        <v>39</v>
      </c>
      <c r="GA34" s="2">
        <v>12</v>
      </c>
      <c r="GB34" s="2">
        <v>12</v>
      </c>
      <c r="GC34" s="2">
        <v>0</v>
      </c>
      <c r="GD34" s="2">
        <v>0</v>
      </c>
      <c r="GE34" s="4">
        <v>1</v>
      </c>
      <c r="GF34" s="4">
        <f t="shared" si="21"/>
        <v>0</v>
      </c>
      <c r="GI34" s="2" t="s">
        <v>39</v>
      </c>
      <c r="GJ34" s="2">
        <v>12</v>
      </c>
      <c r="GK34" s="2">
        <v>12</v>
      </c>
      <c r="GL34" s="2">
        <v>0</v>
      </c>
      <c r="GM34" s="2">
        <v>0</v>
      </c>
      <c r="GN34" s="4">
        <f t="shared" si="22"/>
        <v>1</v>
      </c>
      <c r="GO34" s="4">
        <f t="shared" si="23"/>
        <v>0</v>
      </c>
      <c r="GQ34" s="157" t="s">
        <v>39</v>
      </c>
      <c r="GR34" s="157">
        <v>12</v>
      </c>
      <c r="GS34" s="157">
        <v>12</v>
      </c>
      <c r="GT34" s="157">
        <v>0</v>
      </c>
      <c r="GU34" s="157">
        <v>0</v>
      </c>
      <c r="GV34" s="158">
        <f t="shared" si="24"/>
        <v>1</v>
      </c>
      <c r="GW34" s="158">
        <f t="shared" si="25"/>
        <v>0</v>
      </c>
      <c r="GY34" s="157" t="s">
        <v>39</v>
      </c>
      <c r="GZ34" s="157">
        <v>12</v>
      </c>
      <c r="HA34" s="157">
        <v>12</v>
      </c>
      <c r="HB34" s="157">
        <v>0</v>
      </c>
      <c r="HC34" s="157">
        <v>0</v>
      </c>
      <c r="HD34" s="158">
        <f t="shared" si="26"/>
        <v>1</v>
      </c>
    </row>
    <row r="35" spans="1:212" ht="13.5" thickBot="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7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8"/>
        <v>0.97222222222222221</v>
      </c>
      <c r="P35" s="4">
        <f t="shared" ref="P35:P66" si="33">O35-H35</f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f t="shared" si="9"/>
        <v>0.97222222222222221</v>
      </c>
      <c r="X35" s="4">
        <f t="shared" ref="X35:X66" si="34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f t="shared" si="10"/>
        <v>0.97222222222222221</v>
      </c>
      <c r="AF35" s="4">
        <f t="shared" si="27"/>
        <v>0</v>
      </c>
      <c r="AI35" s="2" t="s">
        <v>39</v>
      </c>
      <c r="AJ35" s="2">
        <v>12</v>
      </c>
      <c r="AK35" s="2">
        <v>12</v>
      </c>
      <c r="AL35" s="2">
        <v>0</v>
      </c>
      <c r="AM35" s="2">
        <v>0</v>
      </c>
      <c r="AN35" s="4">
        <f t="shared" si="31"/>
        <v>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76">
        <f t="shared" si="11"/>
        <v>1</v>
      </c>
      <c r="AW35" s="4">
        <f t="shared" si="32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f t="shared" si="13"/>
        <v>1</v>
      </c>
      <c r="BE35" s="4">
        <f t="shared" si="14"/>
        <v>0</v>
      </c>
      <c r="BG35" s="4">
        <f t="shared" si="30"/>
        <v>0</v>
      </c>
      <c r="BJ35" s="2" t="s">
        <v>39</v>
      </c>
      <c r="BK35" s="2">
        <v>12</v>
      </c>
      <c r="BL35" s="2">
        <v>12</v>
      </c>
      <c r="BM35" s="2">
        <v>0</v>
      </c>
      <c r="BN35" s="2">
        <v>0</v>
      </c>
      <c r="BO35" s="4">
        <v>1</v>
      </c>
      <c r="BP35" s="4">
        <f t="shared" ref="BP35:BP66" si="35">BO35-BD35</f>
        <v>0</v>
      </c>
      <c r="BR35" s="2" t="s">
        <v>39</v>
      </c>
      <c r="BS35" s="2">
        <v>12</v>
      </c>
      <c r="BT35" s="2">
        <v>12</v>
      </c>
      <c r="BU35" s="2">
        <v>0</v>
      </c>
      <c r="BV35" s="2">
        <v>0</v>
      </c>
      <c r="BW35" s="4">
        <v>1</v>
      </c>
      <c r="BX35" s="4">
        <f t="shared" ref="BX35:BX66" si="36">BW35-BO35</f>
        <v>0</v>
      </c>
      <c r="BZ35" s="2" t="s">
        <v>39</v>
      </c>
      <c r="CA35" s="2">
        <v>12</v>
      </c>
      <c r="CB35" s="2">
        <v>12</v>
      </c>
      <c r="CC35" s="2">
        <v>0</v>
      </c>
      <c r="CD35" s="2">
        <v>0</v>
      </c>
      <c r="CE35" s="4">
        <v>1</v>
      </c>
      <c r="CF35" s="4">
        <f t="shared" si="15"/>
        <v>0</v>
      </c>
      <c r="CH35" s="8" t="s">
        <v>40</v>
      </c>
      <c r="CI35" s="29">
        <v>211</v>
      </c>
      <c r="CJ35" s="30">
        <v>97</v>
      </c>
      <c r="CK35" s="31">
        <v>102</v>
      </c>
      <c r="CL35" s="29">
        <v>12</v>
      </c>
      <c r="CM35" s="37">
        <v>0.46</v>
      </c>
      <c r="CN35" s="4">
        <f t="shared" si="28"/>
        <v>1.0000000000000009E-2</v>
      </c>
      <c r="CP35" s="2" t="s">
        <v>40</v>
      </c>
      <c r="CQ35" s="2">
        <v>211</v>
      </c>
      <c r="CR35" s="2">
        <v>99</v>
      </c>
      <c r="CS35" s="2">
        <v>105</v>
      </c>
      <c r="CT35" s="2">
        <v>7</v>
      </c>
      <c r="CU35" s="4">
        <v>0.47</v>
      </c>
      <c r="CV35" s="4">
        <f t="shared" si="17"/>
        <v>9.9999999999999534E-3</v>
      </c>
      <c r="CX35" s="2" t="s">
        <v>40</v>
      </c>
      <c r="CY35" s="2">
        <v>211</v>
      </c>
      <c r="CZ35" s="2">
        <v>0</v>
      </c>
      <c r="DA35" s="2">
        <v>0</v>
      </c>
      <c r="DB35" s="2">
        <v>211</v>
      </c>
      <c r="DC35" s="4">
        <v>0</v>
      </c>
      <c r="DE35" s="2" t="s">
        <v>40</v>
      </c>
      <c r="DF35" s="2">
        <v>211</v>
      </c>
      <c r="DG35" s="2">
        <v>0</v>
      </c>
      <c r="DH35" s="2">
        <v>0</v>
      </c>
      <c r="DI35" s="2">
        <v>211</v>
      </c>
      <c r="DJ35" s="2">
        <v>0</v>
      </c>
      <c r="DL35" s="2" t="s">
        <v>40</v>
      </c>
      <c r="DM35" s="2">
        <v>211</v>
      </c>
      <c r="DN35" s="2">
        <v>0</v>
      </c>
      <c r="DO35" s="2">
        <v>0</v>
      </c>
      <c r="DP35" s="2">
        <v>211</v>
      </c>
      <c r="DQ35" s="4">
        <v>0</v>
      </c>
      <c r="DS35" s="2" t="s">
        <v>40</v>
      </c>
      <c r="DT35" s="2">
        <v>211</v>
      </c>
      <c r="DU35" s="2">
        <v>0</v>
      </c>
      <c r="DV35" s="2">
        <v>0</v>
      </c>
      <c r="DW35" s="2">
        <v>211</v>
      </c>
      <c r="DX35" s="4">
        <v>0</v>
      </c>
      <c r="DZ35" s="2" t="s">
        <v>40</v>
      </c>
      <c r="EA35" s="2">
        <v>211</v>
      </c>
      <c r="EB35" s="2">
        <v>0</v>
      </c>
      <c r="EC35" s="2">
        <v>0</v>
      </c>
      <c r="ED35" s="2">
        <v>211</v>
      </c>
      <c r="EE35" s="4">
        <v>0</v>
      </c>
      <c r="EG35" s="2" t="s">
        <v>40</v>
      </c>
      <c r="EH35" s="2">
        <v>211</v>
      </c>
      <c r="EI35" s="2">
        <v>0</v>
      </c>
      <c r="EJ35" s="2">
        <v>0</v>
      </c>
      <c r="EK35" s="2">
        <v>211</v>
      </c>
      <c r="EL35" s="4">
        <v>0</v>
      </c>
      <c r="EN35" s="2" t="s">
        <v>40</v>
      </c>
      <c r="EO35" s="2">
        <v>211</v>
      </c>
      <c r="EP35" s="2">
        <v>0</v>
      </c>
      <c r="EQ35" s="2">
        <v>0</v>
      </c>
      <c r="ER35" s="2">
        <v>211</v>
      </c>
      <c r="ES35" s="4">
        <v>0</v>
      </c>
      <c r="EU35" s="2" t="s">
        <v>40</v>
      </c>
      <c r="EV35" s="2">
        <v>211</v>
      </c>
      <c r="EW35" s="2">
        <v>0</v>
      </c>
      <c r="EX35" s="2">
        <v>0</v>
      </c>
      <c r="EY35" s="2">
        <v>211</v>
      </c>
      <c r="EZ35" s="4">
        <v>0</v>
      </c>
      <c r="FB35" s="2" t="s">
        <v>40</v>
      </c>
      <c r="FC35" s="2">
        <v>211</v>
      </c>
      <c r="FD35" s="2">
        <v>96</v>
      </c>
      <c r="FE35" s="2">
        <v>102</v>
      </c>
      <c r="FF35" s="2">
        <v>13</v>
      </c>
      <c r="FG35" s="4">
        <v>0.45</v>
      </c>
      <c r="FH35" s="4">
        <f t="shared" si="18"/>
        <v>-1.9999999999999962E-2</v>
      </c>
      <c r="FJ35" s="2" t="s">
        <v>40</v>
      </c>
      <c r="FK35" s="2">
        <v>211</v>
      </c>
      <c r="FL35" s="2">
        <v>99</v>
      </c>
      <c r="FM35" s="2">
        <v>105</v>
      </c>
      <c r="FN35" s="2">
        <v>7</v>
      </c>
      <c r="FO35" s="4">
        <v>0.47</v>
      </c>
      <c r="FP35" s="4">
        <f t="shared" si="19"/>
        <v>1.9999999999999962E-2</v>
      </c>
      <c r="FR35" s="2" t="s">
        <v>40</v>
      </c>
      <c r="FS35" s="2">
        <v>211</v>
      </c>
      <c r="FT35" s="2">
        <v>99</v>
      </c>
      <c r="FU35" s="2">
        <v>105</v>
      </c>
      <c r="FV35" s="2">
        <v>7</v>
      </c>
      <c r="FW35" s="4">
        <v>0.47</v>
      </c>
      <c r="FX35" s="4">
        <f t="shared" si="20"/>
        <v>0</v>
      </c>
      <c r="FZ35" s="2" t="s">
        <v>40</v>
      </c>
      <c r="GA35" s="2">
        <v>211</v>
      </c>
      <c r="GB35" s="2">
        <v>99</v>
      </c>
      <c r="GC35" s="2">
        <v>105</v>
      </c>
      <c r="GD35" s="2">
        <v>7</v>
      </c>
      <c r="GE35" s="4">
        <v>0.47</v>
      </c>
      <c r="GF35" s="4">
        <f t="shared" si="21"/>
        <v>0</v>
      </c>
      <c r="GI35" s="2" t="s">
        <v>40</v>
      </c>
      <c r="GJ35" s="2">
        <v>211</v>
      </c>
      <c r="GK35" s="2">
        <v>99</v>
      </c>
      <c r="GL35" s="2">
        <v>105</v>
      </c>
      <c r="GM35" s="2">
        <v>7</v>
      </c>
      <c r="GN35" s="4">
        <f t="shared" si="22"/>
        <v>0.46919431279620855</v>
      </c>
      <c r="GO35" s="4">
        <f t="shared" si="23"/>
        <v>-8.0568720379142755E-4</v>
      </c>
      <c r="GQ35" s="157" t="s">
        <v>40</v>
      </c>
      <c r="GR35" s="157">
        <v>211</v>
      </c>
      <c r="GS35" s="157">
        <v>99</v>
      </c>
      <c r="GT35" s="157">
        <v>105</v>
      </c>
      <c r="GU35" s="157">
        <v>7</v>
      </c>
      <c r="GV35" s="158">
        <f t="shared" si="24"/>
        <v>0.46919431279620855</v>
      </c>
      <c r="GW35" s="158">
        <f t="shared" si="25"/>
        <v>0</v>
      </c>
      <c r="GY35" s="157" t="s">
        <v>40</v>
      </c>
      <c r="GZ35" s="157">
        <v>211</v>
      </c>
      <c r="HA35" s="157">
        <v>99</v>
      </c>
      <c r="HB35" s="157">
        <v>105</v>
      </c>
      <c r="HC35" s="157">
        <v>7</v>
      </c>
      <c r="HD35" s="158">
        <f t="shared" si="26"/>
        <v>0.46919431279620855</v>
      </c>
    </row>
    <row r="36" spans="1:212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7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8"/>
        <v>1</v>
      </c>
      <c r="P36" s="4">
        <f t="shared" si="33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f t="shared" si="9"/>
        <v>1</v>
      </c>
      <c r="X36" s="4">
        <f t="shared" si="34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f t="shared" si="10"/>
        <v>1</v>
      </c>
      <c r="AF36" s="4">
        <f t="shared" si="27"/>
        <v>0</v>
      </c>
      <c r="AI36" s="2" t="s">
        <v>40</v>
      </c>
      <c r="AJ36" s="2">
        <v>211</v>
      </c>
      <c r="AK36" s="2">
        <v>99</v>
      </c>
      <c r="AL36" s="2">
        <v>105</v>
      </c>
      <c r="AM36" s="2">
        <v>7</v>
      </c>
      <c r="AN36" s="4">
        <f t="shared" si="31"/>
        <v>0.46919431279620855</v>
      </c>
      <c r="AO36" s="4"/>
      <c r="AQ36" s="2" t="s">
        <v>40</v>
      </c>
      <c r="AR36" s="2">
        <v>211</v>
      </c>
      <c r="AS36" s="2">
        <v>97</v>
      </c>
      <c r="AT36" s="2">
        <v>102</v>
      </c>
      <c r="AU36" s="2">
        <v>12</v>
      </c>
      <c r="AV36" s="76">
        <f t="shared" si="11"/>
        <v>0.45971563981042651</v>
      </c>
      <c r="AW36" s="4">
        <f t="shared" si="32"/>
        <v>4.7393364928909887E-3</v>
      </c>
      <c r="AY36" s="2" t="s">
        <v>40</v>
      </c>
      <c r="AZ36" s="2">
        <v>211</v>
      </c>
      <c r="BA36" s="2">
        <v>96</v>
      </c>
      <c r="BB36" s="2">
        <v>103</v>
      </c>
      <c r="BC36" s="2">
        <v>12</v>
      </c>
      <c r="BD36" s="4">
        <f t="shared" si="13"/>
        <v>0.45497630331753552</v>
      </c>
      <c r="BE36" s="4">
        <f t="shared" si="14"/>
        <v>-4.7393364928909887E-3</v>
      </c>
      <c r="BG36" s="4">
        <f t="shared" si="30"/>
        <v>-1.4218009478673022E-2</v>
      </c>
      <c r="BJ36" s="2" t="s">
        <v>40</v>
      </c>
      <c r="BK36" s="2">
        <v>211</v>
      </c>
      <c r="BL36" s="2">
        <v>96</v>
      </c>
      <c r="BM36" s="2">
        <v>103</v>
      </c>
      <c r="BN36" s="2">
        <v>12</v>
      </c>
      <c r="BO36" s="4">
        <v>0.45</v>
      </c>
      <c r="BP36" s="4">
        <f t="shared" si="35"/>
        <v>-4.9763033175355131E-3</v>
      </c>
      <c r="BR36" s="2" t="s">
        <v>40</v>
      </c>
      <c r="BS36" s="2">
        <v>211</v>
      </c>
      <c r="BT36" s="2">
        <v>97</v>
      </c>
      <c r="BU36" s="2">
        <v>102</v>
      </c>
      <c r="BV36" s="2">
        <v>12</v>
      </c>
      <c r="BW36" s="4">
        <v>0.46</v>
      </c>
      <c r="BX36" s="4">
        <f t="shared" si="36"/>
        <v>1.0000000000000009E-2</v>
      </c>
      <c r="BZ36" s="2" t="s">
        <v>40</v>
      </c>
      <c r="CA36" s="2">
        <v>211</v>
      </c>
      <c r="CB36" s="2">
        <v>96</v>
      </c>
      <c r="CC36" s="2">
        <v>103</v>
      </c>
      <c r="CD36" s="2">
        <v>12</v>
      </c>
      <c r="CE36" s="4">
        <v>0.45</v>
      </c>
      <c r="CF36" s="4">
        <f t="shared" si="15"/>
        <v>0</v>
      </c>
      <c r="CH36" s="2" t="s">
        <v>41</v>
      </c>
      <c r="CI36" s="2">
        <v>12</v>
      </c>
      <c r="CJ36" s="2">
        <v>7</v>
      </c>
      <c r="CK36" s="2">
        <v>5</v>
      </c>
      <c r="CL36" s="2">
        <v>0</v>
      </c>
      <c r="CM36" s="4">
        <v>0.57999999999999996</v>
      </c>
      <c r="CN36" s="4">
        <f t="shared" si="28"/>
        <v>0</v>
      </c>
      <c r="CP36" s="2" t="s">
        <v>41</v>
      </c>
      <c r="CQ36" s="2">
        <v>12</v>
      </c>
      <c r="CR36" s="2">
        <v>7</v>
      </c>
      <c r="CS36" s="2">
        <v>5</v>
      </c>
      <c r="CT36" s="2">
        <v>0</v>
      </c>
      <c r="CU36" s="4">
        <v>0.57999999999999996</v>
      </c>
      <c r="CV36" s="4">
        <f t="shared" si="17"/>
        <v>0</v>
      </c>
      <c r="CX36" s="2" t="s">
        <v>41</v>
      </c>
      <c r="CY36" s="2">
        <v>12</v>
      </c>
      <c r="CZ36" s="2">
        <v>0</v>
      </c>
      <c r="DA36" s="2">
        <v>0</v>
      </c>
      <c r="DB36" s="2">
        <v>12</v>
      </c>
      <c r="DC36" s="4">
        <v>0</v>
      </c>
      <c r="DE36" s="2" t="s">
        <v>41</v>
      </c>
      <c r="DF36" s="2">
        <v>12</v>
      </c>
      <c r="DG36" s="2">
        <v>0</v>
      </c>
      <c r="DH36" s="2">
        <v>0</v>
      </c>
      <c r="DI36" s="2">
        <v>12</v>
      </c>
      <c r="DJ36" s="2">
        <v>0</v>
      </c>
      <c r="DL36" s="2" t="s">
        <v>41</v>
      </c>
      <c r="DM36" s="2">
        <v>12</v>
      </c>
      <c r="DN36" s="2">
        <v>0</v>
      </c>
      <c r="DO36" s="2">
        <v>0</v>
      </c>
      <c r="DP36" s="2">
        <v>12</v>
      </c>
      <c r="DQ36" s="4">
        <v>0</v>
      </c>
      <c r="DS36" s="2" t="s">
        <v>41</v>
      </c>
      <c r="DT36" s="2">
        <v>12</v>
      </c>
      <c r="DU36" s="2">
        <v>0</v>
      </c>
      <c r="DV36" s="2">
        <v>0</v>
      </c>
      <c r="DW36" s="2">
        <v>12</v>
      </c>
      <c r="DX36" s="4">
        <v>0</v>
      </c>
      <c r="DZ36" s="2" t="s">
        <v>41</v>
      </c>
      <c r="EA36" s="2">
        <v>12</v>
      </c>
      <c r="EB36" s="2">
        <v>0</v>
      </c>
      <c r="EC36" s="2">
        <v>0</v>
      </c>
      <c r="ED36" s="2">
        <v>12</v>
      </c>
      <c r="EE36" s="4">
        <v>0</v>
      </c>
      <c r="EG36" s="2" t="s">
        <v>41</v>
      </c>
      <c r="EH36" s="2">
        <v>12</v>
      </c>
      <c r="EI36" s="2">
        <v>0</v>
      </c>
      <c r="EJ36" s="2">
        <v>0</v>
      </c>
      <c r="EK36" s="2">
        <v>12</v>
      </c>
      <c r="EL36" s="4">
        <v>0</v>
      </c>
      <c r="EN36" s="2" t="s">
        <v>41</v>
      </c>
      <c r="EO36" s="2">
        <v>12</v>
      </c>
      <c r="EP36" s="2">
        <v>0</v>
      </c>
      <c r="EQ36" s="2">
        <v>0</v>
      </c>
      <c r="ER36" s="2">
        <v>12</v>
      </c>
      <c r="ES36" s="4">
        <v>0</v>
      </c>
      <c r="EU36" s="2" t="s">
        <v>41</v>
      </c>
      <c r="EV36" s="2">
        <v>12</v>
      </c>
      <c r="EW36" s="2">
        <v>0</v>
      </c>
      <c r="EX36" s="2">
        <v>0</v>
      </c>
      <c r="EY36" s="2">
        <v>12</v>
      </c>
      <c r="EZ36" s="4">
        <v>0</v>
      </c>
      <c r="FB36" s="2" t="s">
        <v>41</v>
      </c>
      <c r="FC36" s="2">
        <v>12</v>
      </c>
      <c r="FD36" s="2">
        <v>7</v>
      </c>
      <c r="FE36" s="2">
        <v>5</v>
      </c>
      <c r="FF36" s="2">
        <v>0</v>
      </c>
      <c r="FG36" s="4">
        <v>0.57999999999999996</v>
      </c>
      <c r="FH36" s="4">
        <f t="shared" si="18"/>
        <v>0</v>
      </c>
      <c r="FJ36" s="2" t="s">
        <v>41</v>
      </c>
      <c r="FK36" s="2">
        <v>12</v>
      </c>
      <c r="FL36" s="2">
        <v>7</v>
      </c>
      <c r="FM36" s="2">
        <v>5</v>
      </c>
      <c r="FN36" s="2">
        <v>0</v>
      </c>
      <c r="FO36" s="4">
        <v>0.57999999999999996</v>
      </c>
      <c r="FP36" s="4">
        <f t="shared" si="19"/>
        <v>0</v>
      </c>
      <c r="FR36" s="2" t="s">
        <v>41</v>
      </c>
      <c r="FS36" s="2">
        <v>12</v>
      </c>
      <c r="FT36" s="2">
        <v>7</v>
      </c>
      <c r="FU36" s="2">
        <v>5</v>
      </c>
      <c r="FV36" s="2">
        <v>0</v>
      </c>
      <c r="FW36" s="4">
        <v>0.57999999999999996</v>
      </c>
      <c r="FX36" s="4">
        <f t="shared" si="20"/>
        <v>0</v>
      </c>
      <c r="FZ36" s="2" t="s">
        <v>41</v>
      </c>
      <c r="GA36" s="2">
        <v>12</v>
      </c>
      <c r="GB36" s="2">
        <v>7</v>
      </c>
      <c r="GC36" s="2">
        <v>5</v>
      </c>
      <c r="GD36" s="2">
        <v>0</v>
      </c>
      <c r="GE36" s="4">
        <v>0.57999999999999996</v>
      </c>
      <c r="GF36" s="4">
        <f t="shared" si="21"/>
        <v>0</v>
      </c>
      <c r="GI36" s="2" t="s">
        <v>41</v>
      </c>
      <c r="GJ36" s="2">
        <v>12</v>
      </c>
      <c r="GK36" s="2">
        <v>7</v>
      </c>
      <c r="GL36" s="2">
        <v>5</v>
      </c>
      <c r="GM36" s="2">
        <v>0</v>
      </c>
      <c r="GN36" s="4">
        <f t="shared" si="22"/>
        <v>0.58333333333333337</v>
      </c>
      <c r="GO36" s="4">
        <f t="shared" si="23"/>
        <v>3.3333333333334103E-3</v>
      </c>
      <c r="GQ36" s="157" t="s">
        <v>41</v>
      </c>
      <c r="GR36" s="157">
        <v>12</v>
      </c>
      <c r="GS36" s="157">
        <v>7</v>
      </c>
      <c r="GT36" s="157">
        <v>5</v>
      </c>
      <c r="GU36" s="157">
        <v>0</v>
      </c>
      <c r="GV36" s="158">
        <f t="shared" si="24"/>
        <v>0.58333333333333337</v>
      </c>
      <c r="GW36" s="158">
        <f t="shared" si="25"/>
        <v>0</v>
      </c>
      <c r="GY36" s="157" t="s">
        <v>41</v>
      </c>
      <c r="GZ36" s="157">
        <v>12</v>
      </c>
      <c r="HA36" s="157">
        <v>7</v>
      </c>
      <c r="HB36" s="157">
        <v>5</v>
      </c>
      <c r="HC36" s="157">
        <v>0</v>
      </c>
      <c r="HD36" s="158">
        <f t="shared" si="26"/>
        <v>0.58333333333333337</v>
      </c>
    </row>
    <row r="37" spans="1:212">
      <c r="A37" s="76">
        <v>0.46</v>
      </c>
      <c r="B37" s="76"/>
      <c r="C37" s="75" t="s">
        <v>40</v>
      </c>
      <c r="D37" s="75">
        <v>211</v>
      </c>
      <c r="E37" s="75">
        <v>99</v>
      </c>
      <c r="F37" s="75">
        <v>105</v>
      </c>
      <c r="G37" s="75">
        <v>7</v>
      </c>
      <c r="H37" s="76">
        <f t="shared" si="7"/>
        <v>0.46919431279620855</v>
      </c>
      <c r="J37" s="2" t="s">
        <v>40</v>
      </c>
      <c r="K37" s="2">
        <v>211</v>
      </c>
      <c r="L37" s="2">
        <v>99</v>
      </c>
      <c r="M37" s="2">
        <v>105</v>
      </c>
      <c r="N37" s="2">
        <v>7</v>
      </c>
      <c r="O37" s="4">
        <f t="shared" si="8"/>
        <v>0.46919431279620855</v>
      </c>
      <c r="P37" s="4">
        <f t="shared" si="33"/>
        <v>0</v>
      </c>
      <c r="R37" s="2" t="s">
        <v>40</v>
      </c>
      <c r="S37" s="2">
        <v>211</v>
      </c>
      <c r="T37" s="2">
        <v>99</v>
      </c>
      <c r="U37" s="2">
        <v>105</v>
      </c>
      <c r="V37" s="2">
        <v>7</v>
      </c>
      <c r="W37" s="4">
        <f t="shared" si="9"/>
        <v>0.46919431279620855</v>
      </c>
      <c r="X37" s="4">
        <f t="shared" si="34"/>
        <v>0</v>
      </c>
      <c r="Z37" s="2" t="s">
        <v>40</v>
      </c>
      <c r="AA37" s="2">
        <v>211</v>
      </c>
      <c r="AB37" s="2">
        <v>96</v>
      </c>
      <c r="AC37" s="2">
        <v>103</v>
      </c>
      <c r="AD37" s="2">
        <v>12</v>
      </c>
      <c r="AE37" s="4">
        <f t="shared" si="10"/>
        <v>0.45497630331753552</v>
      </c>
      <c r="AF37" s="4">
        <f t="shared" si="27"/>
        <v>-1.4218009478673022E-2</v>
      </c>
      <c r="AI37" s="2" t="s">
        <v>41</v>
      </c>
      <c r="AJ37" s="2">
        <v>12</v>
      </c>
      <c r="AK37" s="2">
        <v>7</v>
      </c>
      <c r="AL37" s="2">
        <v>2</v>
      </c>
      <c r="AM37" s="2">
        <v>3</v>
      </c>
      <c r="AN37" s="4">
        <f t="shared" si="31"/>
        <v>0.58333333333333337</v>
      </c>
      <c r="AO37" s="4"/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76">
        <f t="shared" si="11"/>
        <v>0.58333333333333337</v>
      </c>
      <c r="AW37" s="4">
        <f t="shared" si="32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f t="shared" si="13"/>
        <v>0.58333333333333337</v>
      </c>
      <c r="BE37" s="4">
        <f t="shared" si="14"/>
        <v>0</v>
      </c>
      <c r="BG37" s="4">
        <f t="shared" si="30"/>
        <v>0</v>
      </c>
      <c r="BJ37" s="2" t="s">
        <v>41</v>
      </c>
      <c r="BK37" s="2">
        <v>12</v>
      </c>
      <c r="BL37" s="2">
        <v>7</v>
      </c>
      <c r="BM37" s="2">
        <v>2</v>
      </c>
      <c r="BN37" s="2">
        <v>3</v>
      </c>
      <c r="BO37" s="4">
        <v>0.57999999999999996</v>
      </c>
      <c r="BP37" s="4">
        <f t="shared" si="35"/>
        <v>-3.3333333333334103E-3</v>
      </c>
      <c r="BR37" s="2" t="s">
        <v>41</v>
      </c>
      <c r="BS37" s="2">
        <v>12</v>
      </c>
      <c r="BT37" s="2">
        <v>7</v>
      </c>
      <c r="BU37" s="2">
        <v>5</v>
      </c>
      <c r="BV37" s="2">
        <v>0</v>
      </c>
      <c r="BW37" s="4">
        <v>0.57999999999999996</v>
      </c>
      <c r="BX37" s="4">
        <f t="shared" si="36"/>
        <v>0</v>
      </c>
      <c r="BZ37" s="2" t="s">
        <v>41</v>
      </c>
      <c r="CA37" s="2">
        <v>12</v>
      </c>
      <c r="CB37" s="2">
        <v>7</v>
      </c>
      <c r="CC37" s="2">
        <v>5</v>
      </c>
      <c r="CD37" s="2">
        <v>0</v>
      </c>
      <c r="CE37" s="4">
        <v>0.57999999999999996</v>
      </c>
      <c r="CF37" s="4">
        <f t="shared" si="15"/>
        <v>0</v>
      </c>
      <c r="CH37" s="2" t="s">
        <v>42</v>
      </c>
      <c r="CI37" s="2">
        <v>132</v>
      </c>
      <c r="CJ37" s="2">
        <v>129</v>
      </c>
      <c r="CK37" s="2">
        <v>0</v>
      </c>
      <c r="CL37" s="2">
        <v>3</v>
      </c>
      <c r="CM37" s="4">
        <v>0.98</v>
      </c>
      <c r="CN37" s="4">
        <f t="shared" si="28"/>
        <v>0</v>
      </c>
      <c r="CP37" s="2" t="s">
        <v>42</v>
      </c>
      <c r="CQ37" s="2">
        <v>132</v>
      </c>
      <c r="CR37" s="2">
        <v>132</v>
      </c>
      <c r="CS37" s="2">
        <v>0</v>
      </c>
      <c r="CT37" s="2">
        <v>0</v>
      </c>
      <c r="CU37" s="4">
        <v>1</v>
      </c>
      <c r="CV37" s="4">
        <f t="shared" si="17"/>
        <v>2.0000000000000018E-2</v>
      </c>
      <c r="CX37" s="2" t="s">
        <v>42</v>
      </c>
      <c r="CY37" s="2">
        <v>132</v>
      </c>
      <c r="CZ37" s="2">
        <v>0</v>
      </c>
      <c r="DA37" s="2">
        <v>0</v>
      </c>
      <c r="DB37" s="2">
        <v>132</v>
      </c>
      <c r="DC37" s="4">
        <v>0</v>
      </c>
      <c r="DE37" s="2" t="s">
        <v>42</v>
      </c>
      <c r="DF37" s="2">
        <v>132</v>
      </c>
      <c r="DG37" s="2">
        <v>0</v>
      </c>
      <c r="DH37" s="2">
        <v>0</v>
      </c>
      <c r="DI37" s="2">
        <v>132</v>
      </c>
      <c r="DJ37" s="2">
        <v>0</v>
      </c>
      <c r="DL37" s="2" t="s">
        <v>42</v>
      </c>
      <c r="DM37" s="2">
        <v>132</v>
      </c>
      <c r="DN37" s="2">
        <v>0</v>
      </c>
      <c r="DO37" s="2">
        <v>0</v>
      </c>
      <c r="DP37" s="2">
        <v>132</v>
      </c>
      <c r="DQ37" s="4">
        <v>0</v>
      </c>
      <c r="DS37" s="2" t="s">
        <v>42</v>
      </c>
      <c r="DT37" s="2">
        <v>132</v>
      </c>
      <c r="DU37" s="2">
        <v>0</v>
      </c>
      <c r="DV37" s="2">
        <v>0</v>
      </c>
      <c r="DW37" s="2">
        <v>132</v>
      </c>
      <c r="DX37" s="4">
        <v>0</v>
      </c>
      <c r="DZ37" s="2" t="s">
        <v>42</v>
      </c>
      <c r="EA37" s="2">
        <v>132</v>
      </c>
      <c r="EB37" s="2">
        <v>0</v>
      </c>
      <c r="EC37" s="2">
        <v>0</v>
      </c>
      <c r="ED37" s="2">
        <v>132</v>
      </c>
      <c r="EE37" s="4">
        <v>0</v>
      </c>
      <c r="EG37" s="2" t="s">
        <v>42</v>
      </c>
      <c r="EH37" s="2">
        <v>132</v>
      </c>
      <c r="EI37" s="2">
        <v>0</v>
      </c>
      <c r="EJ37" s="2">
        <v>0</v>
      </c>
      <c r="EK37" s="2">
        <v>132</v>
      </c>
      <c r="EL37" s="4">
        <v>0</v>
      </c>
      <c r="EN37" s="2" t="s">
        <v>42</v>
      </c>
      <c r="EO37" s="2">
        <v>132</v>
      </c>
      <c r="EP37" s="2">
        <v>0</v>
      </c>
      <c r="EQ37" s="2">
        <v>0</v>
      </c>
      <c r="ER37" s="2">
        <v>132</v>
      </c>
      <c r="ES37" s="4">
        <v>0</v>
      </c>
      <c r="EU37" s="2" t="s">
        <v>42</v>
      </c>
      <c r="EV37" s="2">
        <v>132</v>
      </c>
      <c r="EW37" s="2">
        <v>0</v>
      </c>
      <c r="EX37" s="2">
        <v>0</v>
      </c>
      <c r="EY37" s="2">
        <v>132</v>
      </c>
      <c r="EZ37" s="4">
        <v>0</v>
      </c>
      <c r="FB37" s="2" t="s">
        <v>42</v>
      </c>
      <c r="FC37" s="2">
        <v>132</v>
      </c>
      <c r="FD37" s="2">
        <v>129</v>
      </c>
      <c r="FE37" s="2">
        <v>0</v>
      </c>
      <c r="FF37" s="2">
        <v>3</v>
      </c>
      <c r="FG37" s="4">
        <v>0.98</v>
      </c>
      <c r="FH37" s="4">
        <f t="shared" si="18"/>
        <v>-2.0000000000000018E-2</v>
      </c>
      <c r="FJ37" s="2" t="s">
        <v>42</v>
      </c>
      <c r="FK37" s="2">
        <v>132</v>
      </c>
      <c r="FL37" s="2">
        <v>132</v>
      </c>
      <c r="FM37" s="2">
        <v>0</v>
      </c>
      <c r="FN37" s="2">
        <v>0</v>
      </c>
      <c r="FO37" s="4">
        <v>1</v>
      </c>
      <c r="FP37" s="4">
        <f t="shared" si="19"/>
        <v>2.0000000000000018E-2</v>
      </c>
      <c r="FR37" s="2" t="s">
        <v>42</v>
      </c>
      <c r="FS37" s="2">
        <v>390</v>
      </c>
      <c r="FT37" s="2">
        <v>390</v>
      </c>
      <c r="FU37" s="2">
        <v>0</v>
      </c>
      <c r="FV37" s="2">
        <v>0</v>
      </c>
      <c r="FW37" s="4">
        <v>1</v>
      </c>
      <c r="FX37" s="4">
        <f t="shared" si="20"/>
        <v>0</v>
      </c>
      <c r="FZ37" s="2" t="s">
        <v>42</v>
      </c>
      <c r="GA37" s="2">
        <v>391</v>
      </c>
      <c r="GB37" s="2">
        <v>390</v>
      </c>
      <c r="GC37" s="2">
        <v>1</v>
      </c>
      <c r="GD37" s="2">
        <v>0</v>
      </c>
      <c r="GE37" s="4">
        <v>1</v>
      </c>
      <c r="GF37" s="4">
        <f t="shared" si="21"/>
        <v>0</v>
      </c>
      <c r="GI37" s="2" t="s">
        <v>42</v>
      </c>
      <c r="GJ37" s="2">
        <v>392</v>
      </c>
      <c r="GK37" s="2">
        <v>391</v>
      </c>
      <c r="GL37" s="2">
        <v>1</v>
      </c>
      <c r="GM37" s="2">
        <v>0</v>
      </c>
      <c r="GN37" s="4">
        <f t="shared" si="22"/>
        <v>0.99744897959183676</v>
      </c>
      <c r="GO37" s="4">
        <f t="shared" si="23"/>
        <v>-2.5510204081632404E-3</v>
      </c>
      <c r="GQ37" s="157" t="s">
        <v>42</v>
      </c>
      <c r="GR37" s="157">
        <v>392</v>
      </c>
      <c r="GS37" s="157">
        <v>391</v>
      </c>
      <c r="GT37" s="157">
        <v>1</v>
      </c>
      <c r="GU37" s="157">
        <v>0</v>
      </c>
      <c r="GV37" s="158">
        <f t="shared" si="24"/>
        <v>0.99744897959183676</v>
      </c>
      <c r="GW37" s="158">
        <f t="shared" si="25"/>
        <v>0</v>
      </c>
      <c r="GY37" s="157" t="s">
        <v>42</v>
      </c>
      <c r="GZ37" s="157">
        <v>392</v>
      </c>
      <c r="HA37" s="157">
        <v>391</v>
      </c>
      <c r="HB37" s="157">
        <v>1</v>
      </c>
      <c r="HC37" s="157">
        <v>0</v>
      </c>
      <c r="HD37" s="158">
        <f t="shared" si="26"/>
        <v>0.99744897959183676</v>
      </c>
    </row>
    <row r="38" spans="1:212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7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8"/>
        <v>0.58333333333333337</v>
      </c>
      <c r="P38" s="4">
        <f t="shared" si="33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f t="shared" si="9"/>
        <v>0.58333333333333337</v>
      </c>
      <c r="X38" s="4">
        <f t="shared" si="34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f t="shared" si="10"/>
        <v>0.58333333333333337</v>
      </c>
      <c r="AF38" s="4">
        <f t="shared" si="27"/>
        <v>0</v>
      </c>
      <c r="AI38" s="2" t="s">
        <v>42</v>
      </c>
      <c r="AJ38" s="2">
        <v>132</v>
      </c>
      <c r="AK38" s="2">
        <v>132</v>
      </c>
      <c r="AL38" s="2">
        <v>0</v>
      </c>
      <c r="AM38" s="2">
        <v>0</v>
      </c>
      <c r="AN38" s="4">
        <f t="shared" si="31"/>
        <v>1</v>
      </c>
      <c r="AO38" s="4"/>
      <c r="AQ38" s="2" t="s">
        <v>42</v>
      </c>
      <c r="AR38" s="2">
        <v>132</v>
      </c>
      <c r="AS38" s="2">
        <v>129</v>
      </c>
      <c r="AT38" s="2">
        <v>0</v>
      </c>
      <c r="AU38" s="2">
        <v>3</v>
      </c>
      <c r="AV38" s="76">
        <f t="shared" si="11"/>
        <v>0.97727272727272729</v>
      </c>
      <c r="AW38" s="4">
        <f t="shared" si="32"/>
        <v>0</v>
      </c>
      <c r="AY38" s="2" t="s">
        <v>42</v>
      </c>
      <c r="AZ38" s="2">
        <v>132</v>
      </c>
      <c r="BA38" s="2">
        <v>129</v>
      </c>
      <c r="BB38" s="2">
        <v>0</v>
      </c>
      <c r="BC38" s="2">
        <v>3</v>
      </c>
      <c r="BD38" s="4">
        <f t="shared" si="13"/>
        <v>0.97727272727272729</v>
      </c>
      <c r="BE38" s="4">
        <f t="shared" si="14"/>
        <v>0</v>
      </c>
      <c r="BG38" s="4">
        <f t="shared" si="30"/>
        <v>-2.2727272727272707E-2</v>
      </c>
      <c r="BJ38" s="2" t="s">
        <v>42</v>
      </c>
      <c r="BK38" s="2">
        <v>132</v>
      </c>
      <c r="BL38" s="2">
        <v>129</v>
      </c>
      <c r="BM38" s="2">
        <v>0</v>
      </c>
      <c r="BN38" s="2">
        <v>3</v>
      </c>
      <c r="BO38" s="4">
        <v>0.98</v>
      </c>
      <c r="BP38" s="4">
        <f t="shared" si="35"/>
        <v>2.7272727272726893E-3</v>
      </c>
      <c r="BR38" s="2" t="s">
        <v>42</v>
      </c>
      <c r="BS38" s="2">
        <v>132</v>
      </c>
      <c r="BT38" s="2">
        <v>129</v>
      </c>
      <c r="BU38" s="2">
        <v>0</v>
      </c>
      <c r="BV38" s="2">
        <v>3</v>
      </c>
      <c r="BW38" s="4">
        <v>0.98</v>
      </c>
      <c r="BX38" s="4">
        <f t="shared" si="36"/>
        <v>0</v>
      </c>
      <c r="BZ38" s="2" t="s">
        <v>42</v>
      </c>
      <c r="CA38" s="2">
        <v>132</v>
      </c>
      <c r="CB38" s="2">
        <v>129</v>
      </c>
      <c r="CC38" s="2">
        <v>0</v>
      </c>
      <c r="CD38" s="2">
        <v>3</v>
      </c>
      <c r="CE38" s="4">
        <v>0.98</v>
      </c>
      <c r="CF38" s="4">
        <f t="shared" si="15"/>
        <v>0</v>
      </c>
      <c r="CH38" s="2" t="s">
        <v>43</v>
      </c>
      <c r="CI38" s="2">
        <v>6</v>
      </c>
      <c r="CJ38" s="2">
        <v>6</v>
      </c>
      <c r="CK38" s="2">
        <v>0</v>
      </c>
      <c r="CL38" s="2">
        <v>0</v>
      </c>
      <c r="CM38" s="4">
        <v>1</v>
      </c>
      <c r="CN38" s="4">
        <f t="shared" si="28"/>
        <v>0</v>
      </c>
      <c r="CP38" s="2" t="s">
        <v>43</v>
      </c>
      <c r="CQ38" s="2">
        <v>6</v>
      </c>
      <c r="CR38" s="2">
        <v>6</v>
      </c>
      <c r="CS38" s="2">
        <v>0</v>
      </c>
      <c r="CT38" s="2">
        <v>0</v>
      </c>
      <c r="CU38" s="4">
        <v>1</v>
      </c>
      <c r="CV38" s="4">
        <f t="shared" si="17"/>
        <v>0</v>
      </c>
      <c r="CX38" s="2" t="s">
        <v>43</v>
      </c>
      <c r="CY38" s="2">
        <v>6</v>
      </c>
      <c r="CZ38" s="2">
        <v>0</v>
      </c>
      <c r="DA38" s="2">
        <v>0</v>
      </c>
      <c r="DB38" s="2">
        <v>6</v>
      </c>
      <c r="DC38" s="4">
        <v>0</v>
      </c>
      <c r="DE38" s="2" t="s">
        <v>43</v>
      </c>
      <c r="DF38" s="2">
        <v>6</v>
      </c>
      <c r="DG38" s="2">
        <v>0</v>
      </c>
      <c r="DH38" s="2">
        <v>0</v>
      </c>
      <c r="DI38" s="2">
        <v>6</v>
      </c>
      <c r="DJ38" s="2">
        <v>0</v>
      </c>
      <c r="DL38" s="2" t="s">
        <v>43</v>
      </c>
      <c r="DM38" s="2">
        <v>6</v>
      </c>
      <c r="DN38" s="2">
        <v>0</v>
      </c>
      <c r="DO38" s="2">
        <v>0</v>
      </c>
      <c r="DP38" s="2">
        <v>6</v>
      </c>
      <c r="DQ38" s="4">
        <v>0</v>
      </c>
      <c r="DS38" s="2" t="s">
        <v>43</v>
      </c>
      <c r="DT38" s="2">
        <v>6</v>
      </c>
      <c r="DU38" s="2">
        <v>0</v>
      </c>
      <c r="DV38" s="2">
        <v>0</v>
      </c>
      <c r="DW38" s="2">
        <v>6</v>
      </c>
      <c r="DX38" s="4">
        <v>0</v>
      </c>
      <c r="DZ38" s="2" t="s">
        <v>43</v>
      </c>
      <c r="EA38" s="2">
        <v>6</v>
      </c>
      <c r="EB38" s="2">
        <v>0</v>
      </c>
      <c r="EC38" s="2">
        <v>0</v>
      </c>
      <c r="ED38" s="2">
        <v>6</v>
      </c>
      <c r="EE38" s="4">
        <v>0</v>
      </c>
      <c r="EG38" s="2" t="s">
        <v>43</v>
      </c>
      <c r="EH38" s="2">
        <v>6</v>
      </c>
      <c r="EI38" s="2">
        <v>0</v>
      </c>
      <c r="EJ38" s="2">
        <v>0</v>
      </c>
      <c r="EK38" s="2">
        <v>6</v>
      </c>
      <c r="EL38" s="4">
        <v>0</v>
      </c>
      <c r="EN38" s="2" t="s">
        <v>43</v>
      </c>
      <c r="EO38" s="2">
        <v>6</v>
      </c>
      <c r="EP38" s="2">
        <v>0</v>
      </c>
      <c r="EQ38" s="2">
        <v>0</v>
      </c>
      <c r="ER38" s="2">
        <v>6</v>
      </c>
      <c r="ES38" s="4">
        <v>0</v>
      </c>
      <c r="EU38" s="2" t="s">
        <v>43</v>
      </c>
      <c r="EV38" s="2">
        <v>6</v>
      </c>
      <c r="EW38" s="2">
        <v>0</v>
      </c>
      <c r="EX38" s="2">
        <v>0</v>
      </c>
      <c r="EY38" s="2">
        <v>6</v>
      </c>
      <c r="EZ38" s="4">
        <v>0</v>
      </c>
      <c r="FB38" s="2" t="s">
        <v>43</v>
      </c>
      <c r="FC38" s="2">
        <v>6</v>
      </c>
      <c r="FD38" s="2">
        <v>6</v>
      </c>
      <c r="FE38" s="2">
        <v>0</v>
      </c>
      <c r="FF38" s="2">
        <v>0</v>
      </c>
      <c r="FG38" s="4">
        <v>1</v>
      </c>
      <c r="FH38" s="4">
        <f t="shared" si="18"/>
        <v>0</v>
      </c>
      <c r="FJ38" s="2" t="s">
        <v>43</v>
      </c>
      <c r="FK38" s="2">
        <v>6</v>
      </c>
      <c r="FL38" s="2">
        <v>6</v>
      </c>
      <c r="FM38" s="2">
        <v>0</v>
      </c>
      <c r="FN38" s="2">
        <v>0</v>
      </c>
      <c r="FO38" s="4">
        <v>1</v>
      </c>
      <c r="FP38" s="4">
        <f t="shared" si="19"/>
        <v>0</v>
      </c>
      <c r="FR38" s="2" t="s">
        <v>43</v>
      </c>
      <c r="FS38" s="2">
        <v>49</v>
      </c>
      <c r="FT38" s="2">
        <v>49</v>
      </c>
      <c r="FU38" s="2">
        <v>0</v>
      </c>
      <c r="FV38" s="2">
        <v>0</v>
      </c>
      <c r="FW38" s="4">
        <v>1</v>
      </c>
      <c r="FX38" s="4">
        <f t="shared" si="20"/>
        <v>0</v>
      </c>
      <c r="FZ38" s="2" t="s">
        <v>43</v>
      </c>
      <c r="GA38" s="2">
        <v>49</v>
      </c>
      <c r="GB38" s="2">
        <v>49</v>
      </c>
      <c r="GC38" s="2">
        <v>0</v>
      </c>
      <c r="GD38" s="2">
        <v>0</v>
      </c>
      <c r="GE38" s="4">
        <v>1</v>
      </c>
      <c r="GF38" s="4">
        <f t="shared" si="21"/>
        <v>0</v>
      </c>
      <c r="GI38" s="2" t="s">
        <v>43</v>
      </c>
      <c r="GJ38" s="2">
        <v>49</v>
      </c>
      <c r="GK38" s="2">
        <v>49</v>
      </c>
      <c r="GL38" s="2">
        <v>0</v>
      </c>
      <c r="GM38" s="2">
        <v>0</v>
      </c>
      <c r="GN38" s="4">
        <f t="shared" si="22"/>
        <v>1</v>
      </c>
      <c r="GO38" s="4">
        <f t="shared" si="23"/>
        <v>0</v>
      </c>
      <c r="GQ38" s="157" t="s">
        <v>43</v>
      </c>
      <c r="GR38" s="157">
        <v>49</v>
      </c>
      <c r="GS38" s="157">
        <v>49</v>
      </c>
      <c r="GT38" s="157">
        <v>0</v>
      </c>
      <c r="GU38" s="157">
        <v>0</v>
      </c>
      <c r="GV38" s="158">
        <f t="shared" si="24"/>
        <v>1</v>
      </c>
      <c r="GW38" s="158">
        <f t="shared" si="25"/>
        <v>0</v>
      </c>
      <c r="GY38" s="157" t="s">
        <v>43</v>
      </c>
      <c r="GZ38" s="157">
        <v>49</v>
      </c>
      <c r="HA38" s="157">
        <v>49</v>
      </c>
      <c r="HB38" s="157">
        <v>0</v>
      </c>
      <c r="HC38" s="157">
        <v>0</v>
      </c>
      <c r="HD38" s="158">
        <f t="shared" si="26"/>
        <v>1</v>
      </c>
    </row>
    <row r="39" spans="1:212">
      <c r="A39" s="76">
        <v>1</v>
      </c>
      <c r="B39" s="76"/>
      <c r="C39" s="75" t="s">
        <v>42</v>
      </c>
      <c r="D39" s="75">
        <v>132</v>
      </c>
      <c r="E39" s="75">
        <v>132</v>
      </c>
      <c r="F39" s="75">
        <v>0</v>
      </c>
      <c r="G39" s="75">
        <v>0</v>
      </c>
      <c r="H39" s="76">
        <f t="shared" si="7"/>
        <v>1</v>
      </c>
      <c r="J39" s="2" t="s">
        <v>42</v>
      </c>
      <c r="K39" s="2">
        <v>132</v>
      </c>
      <c r="L39" s="2">
        <v>132</v>
      </c>
      <c r="M39" s="2">
        <v>0</v>
      </c>
      <c r="N39" s="2">
        <v>0</v>
      </c>
      <c r="O39" s="4">
        <f t="shared" si="8"/>
        <v>1</v>
      </c>
      <c r="P39" s="4">
        <f t="shared" si="33"/>
        <v>0</v>
      </c>
      <c r="R39" s="2" t="s">
        <v>42</v>
      </c>
      <c r="S39" s="2">
        <v>132</v>
      </c>
      <c r="T39" s="2">
        <v>132</v>
      </c>
      <c r="U39" s="2">
        <v>0</v>
      </c>
      <c r="V39" s="2">
        <v>0</v>
      </c>
      <c r="W39" s="4">
        <f t="shared" si="9"/>
        <v>1</v>
      </c>
      <c r="X39" s="4">
        <f t="shared" si="34"/>
        <v>0</v>
      </c>
      <c r="Z39" s="2" t="s">
        <v>42</v>
      </c>
      <c r="AA39" s="2">
        <v>132</v>
      </c>
      <c r="AB39" s="2">
        <v>129</v>
      </c>
      <c r="AC39" s="2">
        <v>0</v>
      </c>
      <c r="AD39" s="2">
        <v>3</v>
      </c>
      <c r="AE39" s="4">
        <f t="shared" si="10"/>
        <v>0.97727272727272729</v>
      </c>
      <c r="AF39" s="4">
        <f t="shared" si="27"/>
        <v>-2.2727272727272707E-2</v>
      </c>
      <c r="AI39" s="2" t="s">
        <v>43</v>
      </c>
      <c r="AJ39" s="2">
        <v>6</v>
      </c>
      <c r="AK39" s="2">
        <v>6</v>
      </c>
      <c r="AL39" s="2">
        <v>0</v>
      </c>
      <c r="AM39" s="2">
        <v>0</v>
      </c>
      <c r="AN39" s="4">
        <f t="shared" si="31"/>
        <v>1</v>
      </c>
      <c r="AO39" s="4"/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76">
        <f t="shared" si="11"/>
        <v>1</v>
      </c>
      <c r="AW39" s="4">
        <f t="shared" si="32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f t="shared" si="13"/>
        <v>1</v>
      </c>
      <c r="BE39" s="4">
        <f t="shared" si="14"/>
        <v>0</v>
      </c>
      <c r="BG39" s="4">
        <f t="shared" si="30"/>
        <v>0</v>
      </c>
      <c r="BJ39" s="2" t="s">
        <v>43</v>
      </c>
      <c r="BK39" s="2">
        <v>6</v>
      </c>
      <c r="BL39" s="2">
        <v>6</v>
      </c>
      <c r="BM39" s="2">
        <v>0</v>
      </c>
      <c r="BN39" s="2">
        <v>0</v>
      </c>
      <c r="BO39" s="4">
        <v>1</v>
      </c>
      <c r="BP39" s="4">
        <f t="shared" si="35"/>
        <v>0</v>
      </c>
      <c r="BR39" s="2" t="s">
        <v>43</v>
      </c>
      <c r="BS39" s="2">
        <v>6</v>
      </c>
      <c r="BT39" s="2">
        <v>6</v>
      </c>
      <c r="BU39" s="2">
        <v>0</v>
      </c>
      <c r="BV39" s="2">
        <v>0</v>
      </c>
      <c r="BW39" s="4">
        <v>1</v>
      </c>
      <c r="BX39" s="4">
        <f t="shared" si="36"/>
        <v>0</v>
      </c>
      <c r="BZ39" s="2" t="s">
        <v>43</v>
      </c>
      <c r="CA39" s="2">
        <v>6</v>
      </c>
      <c r="CB39" s="2">
        <v>6</v>
      </c>
      <c r="CC39" s="2">
        <v>0</v>
      </c>
      <c r="CD39" s="2">
        <v>0</v>
      </c>
      <c r="CE39" s="4">
        <v>1</v>
      </c>
      <c r="CF39" s="4">
        <f t="shared" si="15"/>
        <v>0</v>
      </c>
      <c r="CH39" s="2" t="s">
        <v>45</v>
      </c>
      <c r="CI39" s="2">
        <v>52</v>
      </c>
      <c r="CJ39" s="2">
        <v>49</v>
      </c>
      <c r="CK39" s="2">
        <v>3</v>
      </c>
      <c r="CL39" s="2">
        <v>0</v>
      </c>
      <c r="CM39" s="4">
        <v>0.94</v>
      </c>
      <c r="CN39" s="4">
        <f t="shared" si="28"/>
        <v>0</v>
      </c>
      <c r="CP39" s="2" t="s">
        <v>45</v>
      </c>
      <c r="CQ39" s="2">
        <v>52</v>
      </c>
      <c r="CR39" s="2">
        <v>49</v>
      </c>
      <c r="CS39" s="2">
        <v>3</v>
      </c>
      <c r="CT39" s="2">
        <v>0</v>
      </c>
      <c r="CU39" s="4">
        <v>0.94</v>
      </c>
      <c r="CV39" s="4">
        <f t="shared" si="17"/>
        <v>0</v>
      </c>
      <c r="CX39" s="2" t="s">
        <v>45</v>
      </c>
      <c r="CY39" s="2">
        <v>52</v>
      </c>
      <c r="CZ39" s="2">
        <v>0</v>
      </c>
      <c r="DA39" s="2">
        <v>0</v>
      </c>
      <c r="DB39" s="2">
        <v>52</v>
      </c>
      <c r="DC39" s="4">
        <v>0</v>
      </c>
      <c r="DE39" s="2" t="s">
        <v>45</v>
      </c>
      <c r="DF39" s="2">
        <v>52</v>
      </c>
      <c r="DG39" s="2">
        <v>0</v>
      </c>
      <c r="DH39" s="2">
        <v>0</v>
      </c>
      <c r="DI39" s="2">
        <v>52</v>
      </c>
      <c r="DJ39" s="2">
        <v>0</v>
      </c>
      <c r="DL39" s="2" t="s">
        <v>45</v>
      </c>
      <c r="DM39" s="2">
        <v>52</v>
      </c>
      <c r="DN39" s="2">
        <v>0</v>
      </c>
      <c r="DO39" s="2">
        <v>0</v>
      </c>
      <c r="DP39" s="2">
        <v>52</v>
      </c>
      <c r="DQ39" s="4">
        <v>0</v>
      </c>
      <c r="DS39" s="2" t="s">
        <v>45</v>
      </c>
      <c r="DT39" s="2">
        <v>52</v>
      </c>
      <c r="DU39" s="2">
        <v>0</v>
      </c>
      <c r="DV39" s="2">
        <v>0</v>
      </c>
      <c r="DW39" s="2">
        <v>52</v>
      </c>
      <c r="DX39" s="4">
        <v>0</v>
      </c>
      <c r="DZ39" s="2" t="s">
        <v>45</v>
      </c>
      <c r="EA39" s="2">
        <v>52</v>
      </c>
      <c r="EB39" s="2">
        <v>0</v>
      </c>
      <c r="EC39" s="2">
        <v>0</v>
      </c>
      <c r="ED39" s="2">
        <v>52</v>
      </c>
      <c r="EE39" s="4">
        <v>0</v>
      </c>
      <c r="EG39" s="2" t="s">
        <v>45</v>
      </c>
      <c r="EH39" s="2">
        <v>52</v>
      </c>
      <c r="EI39" s="2">
        <v>0</v>
      </c>
      <c r="EJ39" s="2">
        <v>0</v>
      </c>
      <c r="EK39" s="2">
        <v>52</v>
      </c>
      <c r="EL39" s="4">
        <v>0</v>
      </c>
      <c r="EN39" s="2" t="s">
        <v>45</v>
      </c>
      <c r="EO39" s="2">
        <v>52</v>
      </c>
      <c r="EP39" s="2">
        <v>0</v>
      </c>
      <c r="EQ39" s="2">
        <v>0</v>
      </c>
      <c r="ER39" s="2">
        <v>52</v>
      </c>
      <c r="ES39" s="4">
        <v>0</v>
      </c>
      <c r="EU39" s="2" t="s">
        <v>45</v>
      </c>
      <c r="EV39" s="2">
        <v>52</v>
      </c>
      <c r="EW39" s="2">
        <v>0</v>
      </c>
      <c r="EX39" s="2">
        <v>0</v>
      </c>
      <c r="EY39" s="2">
        <v>52</v>
      </c>
      <c r="EZ39" s="4">
        <v>0</v>
      </c>
      <c r="FB39" s="2" t="s">
        <v>45</v>
      </c>
      <c r="FC39" s="2">
        <v>52</v>
      </c>
      <c r="FD39" s="2">
        <v>52</v>
      </c>
      <c r="FE39" s="2">
        <v>0</v>
      </c>
      <c r="FF39" s="2">
        <v>0</v>
      </c>
      <c r="FG39" s="4">
        <v>1</v>
      </c>
      <c r="FH39" s="4">
        <f t="shared" si="18"/>
        <v>6.0000000000000053E-2</v>
      </c>
      <c r="FJ39" s="2" t="s">
        <v>45</v>
      </c>
      <c r="FK39" s="2">
        <v>52</v>
      </c>
      <c r="FL39" s="2">
        <v>52</v>
      </c>
      <c r="FM39" s="2">
        <v>0</v>
      </c>
      <c r="FN39" s="2">
        <v>0</v>
      </c>
      <c r="FO39" s="4">
        <v>1</v>
      </c>
      <c r="FP39" s="4">
        <f t="shared" si="19"/>
        <v>0</v>
      </c>
      <c r="FR39" s="2" t="s">
        <v>45</v>
      </c>
      <c r="FS39" s="2">
        <v>52</v>
      </c>
      <c r="FT39" s="2">
        <v>52</v>
      </c>
      <c r="FU39" s="2">
        <v>0</v>
      </c>
      <c r="FV39" s="2">
        <v>0</v>
      </c>
      <c r="FW39" s="4">
        <v>1</v>
      </c>
      <c r="FX39" s="4">
        <f t="shared" si="20"/>
        <v>0</v>
      </c>
      <c r="FZ39" s="2" t="s">
        <v>45</v>
      </c>
      <c r="GA39" s="2">
        <v>52</v>
      </c>
      <c r="GB39" s="2">
        <v>52</v>
      </c>
      <c r="GC39" s="2">
        <v>0</v>
      </c>
      <c r="GD39" s="2">
        <v>0</v>
      </c>
      <c r="GE39" s="4">
        <v>1</v>
      </c>
      <c r="GF39" s="4">
        <f t="shared" si="21"/>
        <v>0</v>
      </c>
      <c r="GI39" s="2" t="s">
        <v>45</v>
      </c>
      <c r="GJ39" s="2">
        <v>52</v>
      </c>
      <c r="GK39" s="2">
        <v>52</v>
      </c>
      <c r="GL39" s="2">
        <v>0</v>
      </c>
      <c r="GM39" s="2">
        <v>0</v>
      </c>
      <c r="GN39" s="4">
        <f t="shared" si="22"/>
        <v>1</v>
      </c>
      <c r="GO39" s="4">
        <f t="shared" si="23"/>
        <v>0</v>
      </c>
      <c r="GQ39" s="157" t="s">
        <v>45</v>
      </c>
      <c r="GR39" s="157">
        <v>52</v>
      </c>
      <c r="GS39" s="157">
        <v>52</v>
      </c>
      <c r="GT39" s="157">
        <v>0</v>
      </c>
      <c r="GU39" s="157">
        <v>0</v>
      </c>
      <c r="GV39" s="158">
        <f t="shared" si="24"/>
        <v>1</v>
      </c>
      <c r="GW39" s="158">
        <f t="shared" si="25"/>
        <v>0</v>
      </c>
      <c r="GY39" s="157" t="s">
        <v>45</v>
      </c>
      <c r="GZ39" s="157">
        <v>52</v>
      </c>
      <c r="HA39" s="157">
        <v>52</v>
      </c>
      <c r="HB39" s="157">
        <v>0</v>
      </c>
      <c r="HC39" s="157">
        <v>0</v>
      </c>
      <c r="HD39" s="158">
        <f t="shared" si="26"/>
        <v>1</v>
      </c>
    </row>
    <row r="40" spans="1:212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7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8"/>
        <v>1</v>
      </c>
      <c r="P40" s="4">
        <f t="shared" si="33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f t="shared" si="9"/>
        <v>1</v>
      </c>
      <c r="X40" s="4">
        <f t="shared" si="34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f t="shared" si="10"/>
        <v>1</v>
      </c>
      <c r="AF40" s="4">
        <f t="shared" si="27"/>
        <v>0</v>
      </c>
      <c r="AI40" s="2" t="s">
        <v>45</v>
      </c>
      <c r="AJ40" s="2">
        <v>52</v>
      </c>
      <c r="AK40" s="2">
        <v>49</v>
      </c>
      <c r="AL40" s="2">
        <v>3</v>
      </c>
      <c r="AM40" s="2">
        <v>0</v>
      </c>
      <c r="AN40" s="4">
        <f t="shared" ref="AN40:AN47" si="37">AK40/AJ40</f>
        <v>0.94230769230769229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76">
        <f t="shared" si="11"/>
        <v>0.94230769230769229</v>
      </c>
      <c r="AW40" s="4">
        <f t="shared" ref="AW40:AW47" si="38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f t="shared" si="13"/>
        <v>0.94230769230769229</v>
      </c>
      <c r="BE40" s="4">
        <f t="shared" si="14"/>
        <v>0</v>
      </c>
      <c r="BG40" s="4">
        <f t="shared" si="30"/>
        <v>0</v>
      </c>
      <c r="BJ40" s="2" t="s">
        <v>45</v>
      </c>
      <c r="BK40" s="2">
        <v>52</v>
      </c>
      <c r="BL40" s="2">
        <v>49</v>
      </c>
      <c r="BM40" s="2">
        <v>3</v>
      </c>
      <c r="BN40" s="2">
        <v>0</v>
      </c>
      <c r="BO40" s="4">
        <v>0.94</v>
      </c>
      <c r="BP40" s="4">
        <f t="shared" si="35"/>
        <v>-2.3076923076923439E-3</v>
      </c>
      <c r="BR40" s="2" t="s">
        <v>45</v>
      </c>
      <c r="BS40" s="2">
        <v>52</v>
      </c>
      <c r="BT40" s="2">
        <v>49</v>
      </c>
      <c r="BU40" s="2">
        <v>3</v>
      </c>
      <c r="BV40" s="2">
        <v>0</v>
      </c>
      <c r="BW40" s="4">
        <v>0.94</v>
      </c>
      <c r="BX40" s="4">
        <f t="shared" si="36"/>
        <v>0</v>
      </c>
      <c r="BZ40" s="2" t="s">
        <v>45</v>
      </c>
      <c r="CA40" s="2">
        <v>52</v>
      </c>
      <c r="CB40" s="2">
        <v>49</v>
      </c>
      <c r="CC40" s="2">
        <v>3</v>
      </c>
      <c r="CD40" s="2">
        <v>0</v>
      </c>
      <c r="CE40" s="4">
        <v>0.94</v>
      </c>
      <c r="CF40" s="4">
        <f t="shared" si="15"/>
        <v>0</v>
      </c>
      <c r="CH40" s="2" t="s">
        <v>46</v>
      </c>
      <c r="CI40" s="2">
        <v>141</v>
      </c>
      <c r="CJ40" s="2">
        <v>141</v>
      </c>
      <c r="CK40" s="2">
        <v>0</v>
      </c>
      <c r="CL40" s="2">
        <v>0</v>
      </c>
      <c r="CM40" s="4">
        <v>1</v>
      </c>
      <c r="CN40" s="4">
        <f t="shared" si="28"/>
        <v>0</v>
      </c>
      <c r="CP40" s="2" t="s">
        <v>46</v>
      </c>
      <c r="CQ40" s="2">
        <v>141</v>
      </c>
      <c r="CR40" s="2">
        <v>141</v>
      </c>
      <c r="CS40" s="2">
        <v>0</v>
      </c>
      <c r="CT40" s="2">
        <v>0</v>
      </c>
      <c r="CU40" s="4">
        <v>1</v>
      </c>
      <c r="CV40" s="4">
        <f t="shared" si="17"/>
        <v>0</v>
      </c>
      <c r="CX40" s="2" t="s">
        <v>46</v>
      </c>
      <c r="CY40" s="2">
        <v>141</v>
      </c>
      <c r="CZ40" s="2">
        <v>0</v>
      </c>
      <c r="DA40" s="2">
        <v>0</v>
      </c>
      <c r="DB40" s="2">
        <v>141</v>
      </c>
      <c r="DC40" s="4">
        <v>0</v>
      </c>
      <c r="DE40" s="2" t="s">
        <v>46</v>
      </c>
      <c r="DF40" s="2">
        <v>141</v>
      </c>
      <c r="DG40" s="2">
        <v>0</v>
      </c>
      <c r="DH40" s="2">
        <v>0</v>
      </c>
      <c r="DI40" s="2">
        <v>141</v>
      </c>
      <c r="DJ40" s="2">
        <v>0</v>
      </c>
      <c r="DL40" s="2" t="s">
        <v>46</v>
      </c>
      <c r="DM40" s="2">
        <v>141</v>
      </c>
      <c r="DN40" s="2">
        <v>0</v>
      </c>
      <c r="DO40" s="2">
        <v>0</v>
      </c>
      <c r="DP40" s="2">
        <v>141</v>
      </c>
      <c r="DQ40" s="4">
        <v>0</v>
      </c>
      <c r="DS40" s="2" t="s">
        <v>46</v>
      </c>
      <c r="DT40" s="2">
        <v>141</v>
      </c>
      <c r="DU40" s="2">
        <v>0</v>
      </c>
      <c r="DV40" s="2">
        <v>0</v>
      </c>
      <c r="DW40" s="2">
        <v>141</v>
      </c>
      <c r="DX40" s="4">
        <v>0</v>
      </c>
      <c r="DZ40" s="2" t="s">
        <v>46</v>
      </c>
      <c r="EA40" s="2">
        <v>141</v>
      </c>
      <c r="EB40" s="2">
        <v>0</v>
      </c>
      <c r="EC40" s="2">
        <v>0</v>
      </c>
      <c r="ED40" s="2">
        <v>141</v>
      </c>
      <c r="EE40" s="4">
        <v>0</v>
      </c>
      <c r="EG40" s="2" t="s">
        <v>46</v>
      </c>
      <c r="EH40" s="2">
        <v>141</v>
      </c>
      <c r="EI40" s="2">
        <v>0</v>
      </c>
      <c r="EJ40" s="2">
        <v>0</v>
      </c>
      <c r="EK40" s="2">
        <v>141</v>
      </c>
      <c r="EL40" s="4">
        <v>0</v>
      </c>
      <c r="EN40" s="2" t="s">
        <v>46</v>
      </c>
      <c r="EO40" s="2">
        <v>141</v>
      </c>
      <c r="EP40" s="2">
        <v>0</v>
      </c>
      <c r="EQ40" s="2">
        <v>0</v>
      </c>
      <c r="ER40" s="2">
        <v>141</v>
      </c>
      <c r="ES40" s="4">
        <v>0</v>
      </c>
      <c r="EU40" s="2" t="s">
        <v>46</v>
      </c>
      <c r="EV40" s="2">
        <v>141</v>
      </c>
      <c r="EW40" s="2">
        <v>0</v>
      </c>
      <c r="EX40" s="2">
        <v>0</v>
      </c>
      <c r="EY40" s="2">
        <v>141</v>
      </c>
      <c r="EZ40" s="4">
        <v>0</v>
      </c>
      <c r="FB40" s="66" t="s">
        <v>46</v>
      </c>
      <c r="FC40" s="2">
        <v>141</v>
      </c>
      <c r="FD40" s="2">
        <v>141</v>
      </c>
      <c r="FE40" s="2">
        <v>0</v>
      </c>
      <c r="FF40" s="2">
        <v>0</v>
      </c>
      <c r="FG40" s="4">
        <v>1</v>
      </c>
      <c r="FH40" s="4">
        <f t="shared" si="18"/>
        <v>0</v>
      </c>
      <c r="FJ40" s="66" t="s">
        <v>46</v>
      </c>
      <c r="FK40" s="2">
        <v>141</v>
      </c>
      <c r="FL40" s="2">
        <v>141</v>
      </c>
      <c r="FM40" s="2">
        <v>0</v>
      </c>
      <c r="FN40" s="2">
        <v>0</v>
      </c>
      <c r="FO40" s="4">
        <v>1</v>
      </c>
      <c r="FP40" s="4">
        <f t="shared" si="19"/>
        <v>0</v>
      </c>
      <c r="FR40" s="66" t="s">
        <v>46</v>
      </c>
      <c r="FS40" s="2">
        <v>141</v>
      </c>
      <c r="FT40" s="2">
        <v>141</v>
      </c>
      <c r="FU40" s="2">
        <v>0</v>
      </c>
      <c r="FV40" s="2">
        <v>0</v>
      </c>
      <c r="FW40" s="4">
        <v>1</v>
      </c>
      <c r="FX40" s="4">
        <f t="shared" si="20"/>
        <v>0</v>
      </c>
      <c r="FZ40" s="66" t="s">
        <v>46</v>
      </c>
      <c r="GA40" s="2">
        <v>141</v>
      </c>
      <c r="GB40" s="2">
        <v>141</v>
      </c>
      <c r="GC40" s="2">
        <v>0</v>
      </c>
      <c r="GD40" s="2">
        <v>0</v>
      </c>
      <c r="GE40" s="4">
        <v>1</v>
      </c>
      <c r="GF40" s="4">
        <f t="shared" si="21"/>
        <v>0</v>
      </c>
      <c r="GI40" s="66" t="s">
        <v>46</v>
      </c>
      <c r="GJ40" s="2">
        <v>141</v>
      </c>
      <c r="GK40" s="2">
        <v>141</v>
      </c>
      <c r="GL40" s="2">
        <v>0</v>
      </c>
      <c r="GM40" s="2">
        <v>0</v>
      </c>
      <c r="GN40" s="4">
        <f t="shared" si="22"/>
        <v>1</v>
      </c>
      <c r="GO40" s="4">
        <f t="shared" si="23"/>
        <v>0</v>
      </c>
      <c r="GQ40" s="161" t="s">
        <v>46</v>
      </c>
      <c r="GR40" s="157">
        <v>141</v>
      </c>
      <c r="GS40" s="157">
        <v>141</v>
      </c>
      <c r="GT40" s="157">
        <v>0</v>
      </c>
      <c r="GU40" s="157">
        <v>0</v>
      </c>
      <c r="GV40" s="158">
        <f t="shared" si="24"/>
        <v>1</v>
      </c>
      <c r="GW40" s="158">
        <f t="shared" si="25"/>
        <v>0</v>
      </c>
      <c r="GY40" s="161" t="s">
        <v>46</v>
      </c>
      <c r="GZ40" s="157">
        <v>141</v>
      </c>
      <c r="HA40" s="157">
        <v>141</v>
      </c>
      <c r="HB40" s="157">
        <v>0</v>
      </c>
      <c r="HC40" s="157">
        <v>0</v>
      </c>
      <c r="HD40" s="158">
        <f t="shared" si="26"/>
        <v>1</v>
      </c>
    </row>
    <row r="41" spans="1:212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7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8"/>
        <v>0.5</v>
      </c>
      <c r="P41" s="4">
        <f t="shared" si="33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f t="shared" si="9"/>
        <v>0.5</v>
      </c>
      <c r="X41" s="4">
        <f t="shared" si="34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f t="shared" si="10"/>
        <v>0.5</v>
      </c>
      <c r="AF41" s="4">
        <f t="shared" si="27"/>
        <v>0</v>
      </c>
      <c r="AI41" s="2" t="s">
        <v>46</v>
      </c>
      <c r="AJ41" s="2">
        <v>141</v>
      </c>
      <c r="AK41" s="2">
        <v>141</v>
      </c>
      <c r="AL41" s="2">
        <v>0</v>
      </c>
      <c r="AM41" s="2">
        <v>0</v>
      </c>
      <c r="AN41" s="4">
        <f t="shared" si="37"/>
        <v>1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76">
        <f t="shared" si="11"/>
        <v>1</v>
      </c>
      <c r="AW41" s="4">
        <f t="shared" si="38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f t="shared" si="13"/>
        <v>1</v>
      </c>
      <c r="BE41" s="4">
        <f t="shared" si="14"/>
        <v>0</v>
      </c>
      <c r="BG41" s="4">
        <f t="shared" si="30"/>
        <v>0</v>
      </c>
      <c r="BJ41" s="2" t="s">
        <v>46</v>
      </c>
      <c r="BK41" s="2">
        <v>141</v>
      </c>
      <c r="BL41" s="2">
        <v>141</v>
      </c>
      <c r="BM41" s="2">
        <v>0</v>
      </c>
      <c r="BN41" s="2">
        <v>0</v>
      </c>
      <c r="BO41" s="4">
        <v>1</v>
      </c>
      <c r="BP41" s="4">
        <f t="shared" si="35"/>
        <v>0</v>
      </c>
      <c r="BR41" s="2" t="s">
        <v>46</v>
      </c>
      <c r="BS41" s="2">
        <v>141</v>
      </c>
      <c r="BT41" s="2">
        <v>141</v>
      </c>
      <c r="BU41" s="2">
        <v>0</v>
      </c>
      <c r="BV41" s="2">
        <v>0</v>
      </c>
      <c r="BW41" s="4">
        <v>1</v>
      </c>
      <c r="BX41" s="4">
        <f t="shared" si="36"/>
        <v>0</v>
      </c>
      <c r="BZ41" s="2" t="s">
        <v>46</v>
      </c>
      <c r="CA41" s="2">
        <v>141</v>
      </c>
      <c r="CB41" s="2">
        <v>141</v>
      </c>
      <c r="CC41" s="2">
        <v>0</v>
      </c>
      <c r="CD41" s="2">
        <v>0</v>
      </c>
      <c r="CE41" s="4">
        <v>1</v>
      </c>
      <c r="CF41" s="4">
        <f t="shared" si="15"/>
        <v>0</v>
      </c>
      <c r="CH41" s="2" t="s">
        <v>47</v>
      </c>
      <c r="CI41" s="2">
        <v>45</v>
      </c>
      <c r="CJ41" s="2">
        <v>45</v>
      </c>
      <c r="CK41" s="2">
        <v>0</v>
      </c>
      <c r="CL41" s="2">
        <v>0</v>
      </c>
      <c r="CM41" s="4">
        <v>1</v>
      </c>
      <c r="CN41" s="4">
        <f t="shared" si="28"/>
        <v>0</v>
      </c>
      <c r="CP41" s="2" t="s">
        <v>47</v>
      </c>
      <c r="CQ41" s="2">
        <v>45</v>
      </c>
      <c r="CR41" s="2">
        <v>45</v>
      </c>
      <c r="CS41" s="2">
        <v>0</v>
      </c>
      <c r="CT41" s="2">
        <v>0</v>
      </c>
      <c r="CU41" s="4">
        <v>1</v>
      </c>
      <c r="CV41" s="4">
        <f t="shared" si="17"/>
        <v>0</v>
      </c>
      <c r="CX41" s="2" t="s">
        <v>47</v>
      </c>
      <c r="CY41" s="2">
        <v>45</v>
      </c>
      <c r="CZ41" s="2">
        <v>0</v>
      </c>
      <c r="DA41" s="2">
        <v>0</v>
      </c>
      <c r="DB41" s="2">
        <v>45</v>
      </c>
      <c r="DC41" s="4">
        <v>0</v>
      </c>
      <c r="DE41" s="2" t="s">
        <v>47</v>
      </c>
      <c r="DF41" s="2">
        <v>45</v>
      </c>
      <c r="DG41" s="2">
        <v>0</v>
      </c>
      <c r="DH41" s="2">
        <v>0</v>
      </c>
      <c r="DI41" s="2">
        <v>45</v>
      </c>
      <c r="DJ41" s="2">
        <v>0</v>
      </c>
      <c r="DL41" s="2" t="s">
        <v>47</v>
      </c>
      <c r="DM41" s="2">
        <v>45</v>
      </c>
      <c r="DN41" s="2">
        <v>0</v>
      </c>
      <c r="DO41" s="2">
        <v>0</v>
      </c>
      <c r="DP41" s="2">
        <v>45</v>
      </c>
      <c r="DQ41" s="4">
        <v>0</v>
      </c>
      <c r="DS41" s="2" t="s">
        <v>47</v>
      </c>
      <c r="DT41" s="2">
        <v>45</v>
      </c>
      <c r="DU41" s="2">
        <v>0</v>
      </c>
      <c r="DV41" s="2">
        <v>0</v>
      </c>
      <c r="DW41" s="2">
        <v>45</v>
      </c>
      <c r="DX41" s="4">
        <v>0</v>
      </c>
      <c r="DZ41" s="2" t="s">
        <v>47</v>
      </c>
      <c r="EA41" s="2">
        <v>45</v>
      </c>
      <c r="EB41" s="2">
        <v>0</v>
      </c>
      <c r="EC41" s="2">
        <v>0</v>
      </c>
      <c r="ED41" s="2">
        <v>45</v>
      </c>
      <c r="EE41" s="4">
        <v>0</v>
      </c>
      <c r="EG41" s="2" t="s">
        <v>47</v>
      </c>
      <c r="EH41" s="2">
        <v>45</v>
      </c>
      <c r="EI41" s="2">
        <v>45</v>
      </c>
      <c r="EJ41" s="2">
        <v>0</v>
      </c>
      <c r="EK41" s="2">
        <v>0</v>
      </c>
      <c r="EL41" s="4">
        <v>1</v>
      </c>
      <c r="EN41" s="2" t="s">
        <v>47</v>
      </c>
      <c r="EO41" s="2">
        <v>45</v>
      </c>
      <c r="EP41" s="2">
        <v>0</v>
      </c>
      <c r="EQ41" s="2">
        <v>0</v>
      </c>
      <c r="ER41" s="2">
        <v>45</v>
      </c>
      <c r="ES41" s="4">
        <v>0</v>
      </c>
      <c r="EU41" s="2" t="s">
        <v>47</v>
      </c>
      <c r="EV41" s="2">
        <v>45</v>
      </c>
      <c r="EW41" s="2">
        <v>0</v>
      </c>
      <c r="EX41" s="2">
        <v>0</v>
      </c>
      <c r="EY41" s="2">
        <v>45</v>
      </c>
      <c r="EZ41" s="4">
        <v>0</v>
      </c>
      <c r="FB41" s="2" t="s">
        <v>47</v>
      </c>
      <c r="FC41" s="2">
        <v>45</v>
      </c>
      <c r="FD41" s="2">
        <v>45</v>
      </c>
      <c r="FE41" s="2">
        <v>0</v>
      </c>
      <c r="FF41" s="2">
        <v>0</v>
      </c>
      <c r="FG41" s="4">
        <v>1</v>
      </c>
      <c r="FH41" s="4">
        <f t="shared" si="18"/>
        <v>0</v>
      </c>
      <c r="FJ41" s="2" t="s">
        <v>47</v>
      </c>
      <c r="FK41" s="2">
        <v>45</v>
      </c>
      <c r="FL41" s="2">
        <v>45</v>
      </c>
      <c r="FM41" s="2">
        <v>0</v>
      </c>
      <c r="FN41" s="2">
        <v>0</v>
      </c>
      <c r="FO41" s="4">
        <v>1</v>
      </c>
      <c r="FP41" s="4">
        <f t="shared" si="19"/>
        <v>0</v>
      </c>
      <c r="FR41" s="2" t="s">
        <v>47</v>
      </c>
      <c r="FS41" s="2">
        <v>45</v>
      </c>
      <c r="FT41" s="2">
        <v>45</v>
      </c>
      <c r="FU41" s="2">
        <v>0</v>
      </c>
      <c r="FV41" s="2">
        <v>0</v>
      </c>
      <c r="FW41" s="4">
        <v>1</v>
      </c>
      <c r="FX41" s="4">
        <f t="shared" si="20"/>
        <v>0</v>
      </c>
      <c r="FZ41" s="2" t="s">
        <v>47</v>
      </c>
      <c r="GA41" s="2">
        <v>45</v>
      </c>
      <c r="GB41" s="2">
        <v>45</v>
      </c>
      <c r="GC41" s="2">
        <v>0</v>
      </c>
      <c r="GD41" s="2">
        <v>0</v>
      </c>
      <c r="GE41" s="4">
        <v>1</v>
      </c>
      <c r="GF41" s="4">
        <f t="shared" si="21"/>
        <v>0</v>
      </c>
      <c r="GI41" s="2" t="s">
        <v>47</v>
      </c>
      <c r="GJ41" s="2">
        <v>45</v>
      </c>
      <c r="GK41" s="2">
        <v>45</v>
      </c>
      <c r="GL41" s="2">
        <v>0</v>
      </c>
      <c r="GM41" s="2">
        <v>0</v>
      </c>
      <c r="GN41" s="4">
        <f t="shared" si="22"/>
        <v>1</v>
      </c>
      <c r="GO41" s="4">
        <f t="shared" si="23"/>
        <v>0</v>
      </c>
      <c r="GQ41" s="157" t="s">
        <v>47</v>
      </c>
      <c r="GR41" s="157">
        <v>45</v>
      </c>
      <c r="GS41" s="157">
        <v>45</v>
      </c>
      <c r="GT41" s="157">
        <v>0</v>
      </c>
      <c r="GU41" s="157">
        <v>0</v>
      </c>
      <c r="GV41" s="158">
        <f t="shared" si="24"/>
        <v>1</v>
      </c>
      <c r="GW41" s="158">
        <f t="shared" si="25"/>
        <v>0</v>
      </c>
      <c r="GY41" s="157" t="s">
        <v>47</v>
      </c>
      <c r="GZ41" s="157">
        <v>45</v>
      </c>
      <c r="HA41" s="157">
        <v>45</v>
      </c>
      <c r="HB41" s="157">
        <v>0</v>
      </c>
      <c r="HC41" s="157">
        <v>0</v>
      </c>
      <c r="HD41" s="158">
        <f t="shared" si="26"/>
        <v>1</v>
      </c>
    </row>
    <row r="42" spans="1:212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7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8"/>
        <v>0.94230769230769229</v>
      </c>
      <c r="P42" s="4">
        <f t="shared" si="33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f t="shared" si="9"/>
        <v>0.94230769230769229</v>
      </c>
      <c r="X42" s="4">
        <f t="shared" si="34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f t="shared" si="10"/>
        <v>0.94230769230769229</v>
      </c>
      <c r="AF42" s="4">
        <f t="shared" si="27"/>
        <v>0</v>
      </c>
      <c r="AI42" s="2" t="s">
        <v>47</v>
      </c>
      <c r="AJ42" s="2">
        <v>45</v>
      </c>
      <c r="AK42" s="2">
        <v>45</v>
      </c>
      <c r="AL42" s="2">
        <v>0</v>
      </c>
      <c r="AM42" s="2">
        <v>0</v>
      </c>
      <c r="AN42" s="4">
        <f t="shared" si="37"/>
        <v>1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76">
        <f t="shared" si="11"/>
        <v>1</v>
      </c>
      <c r="AW42" s="4">
        <f t="shared" si="38"/>
        <v>0</v>
      </c>
      <c r="AY42" s="2" t="s">
        <v>47</v>
      </c>
      <c r="AZ42" s="2">
        <v>45</v>
      </c>
      <c r="BA42" s="2">
        <v>45</v>
      </c>
      <c r="BB42" s="2">
        <v>0</v>
      </c>
      <c r="BC42" s="2">
        <v>0</v>
      </c>
      <c r="BD42" s="4">
        <f t="shared" si="13"/>
        <v>1</v>
      </c>
      <c r="BE42" s="4">
        <f t="shared" si="14"/>
        <v>0</v>
      </c>
      <c r="BG42" s="4">
        <f t="shared" si="30"/>
        <v>0</v>
      </c>
      <c r="BJ42" s="2" t="s">
        <v>47</v>
      </c>
      <c r="BK42" s="2">
        <v>45</v>
      </c>
      <c r="BL42" s="2">
        <v>45</v>
      </c>
      <c r="BM42" s="2">
        <v>0</v>
      </c>
      <c r="BN42" s="2">
        <v>0</v>
      </c>
      <c r="BO42" s="4">
        <v>1</v>
      </c>
      <c r="BP42" s="4">
        <f t="shared" si="35"/>
        <v>0</v>
      </c>
      <c r="BR42" s="2" t="s">
        <v>47</v>
      </c>
      <c r="BS42" s="2">
        <v>45</v>
      </c>
      <c r="BT42" s="2">
        <v>45</v>
      </c>
      <c r="BU42" s="2">
        <v>0</v>
      </c>
      <c r="BV42" s="2">
        <v>0</v>
      </c>
      <c r="BW42" s="4">
        <v>1</v>
      </c>
      <c r="BX42" s="4">
        <f t="shared" si="36"/>
        <v>0</v>
      </c>
      <c r="BZ42" s="2" t="s">
        <v>47</v>
      </c>
      <c r="CA42" s="2">
        <v>45</v>
      </c>
      <c r="CB42" s="2">
        <v>45</v>
      </c>
      <c r="CC42" s="2">
        <v>0</v>
      </c>
      <c r="CD42" s="2">
        <v>0</v>
      </c>
      <c r="CE42" s="4">
        <v>1</v>
      </c>
      <c r="CF42" s="4">
        <f t="shared" si="15"/>
        <v>0</v>
      </c>
      <c r="CH42" s="2" t="s">
        <v>48</v>
      </c>
      <c r="CI42" s="2">
        <v>12</v>
      </c>
      <c r="CJ42" s="2">
        <v>0</v>
      </c>
      <c r="CK42" s="2">
        <v>12</v>
      </c>
      <c r="CL42" s="2">
        <v>0</v>
      </c>
      <c r="CM42" s="4">
        <v>0</v>
      </c>
      <c r="CN42" s="4">
        <f t="shared" si="28"/>
        <v>0</v>
      </c>
      <c r="CP42" s="2" t="s">
        <v>48</v>
      </c>
      <c r="CQ42" s="2">
        <v>12</v>
      </c>
      <c r="CR42" s="2">
        <v>0</v>
      </c>
      <c r="CS42" s="2">
        <v>12</v>
      </c>
      <c r="CT42" s="2">
        <v>0</v>
      </c>
      <c r="CU42" s="4">
        <v>0</v>
      </c>
      <c r="CV42" s="4">
        <f t="shared" si="17"/>
        <v>0</v>
      </c>
      <c r="CX42" s="2" t="s">
        <v>48</v>
      </c>
      <c r="CY42" s="2">
        <v>12</v>
      </c>
      <c r="CZ42" s="2">
        <v>0</v>
      </c>
      <c r="DA42" s="2">
        <v>0</v>
      </c>
      <c r="DB42" s="2">
        <v>12</v>
      </c>
      <c r="DC42" s="4">
        <v>0</v>
      </c>
      <c r="DE42" s="2" t="s">
        <v>48</v>
      </c>
      <c r="DF42" s="2">
        <v>12</v>
      </c>
      <c r="DG42" s="2">
        <v>0</v>
      </c>
      <c r="DH42" s="2">
        <v>0</v>
      </c>
      <c r="DI42" s="2">
        <v>12</v>
      </c>
      <c r="DJ42" s="2">
        <v>0</v>
      </c>
      <c r="DL42" s="2" t="s">
        <v>48</v>
      </c>
      <c r="DM42" s="2">
        <v>12</v>
      </c>
      <c r="DN42" s="2">
        <v>0</v>
      </c>
      <c r="DO42" s="2">
        <v>0</v>
      </c>
      <c r="DP42" s="2">
        <v>12</v>
      </c>
      <c r="DQ42" s="4">
        <v>0</v>
      </c>
      <c r="DS42" s="2" t="s">
        <v>48</v>
      </c>
      <c r="DT42" s="2">
        <v>12</v>
      </c>
      <c r="DU42" s="2">
        <v>0</v>
      </c>
      <c r="DV42" s="2">
        <v>0</v>
      </c>
      <c r="DW42" s="2">
        <v>12</v>
      </c>
      <c r="DX42" s="4">
        <v>0</v>
      </c>
      <c r="DZ42" s="2" t="s">
        <v>48</v>
      </c>
      <c r="EA42" s="2">
        <v>12</v>
      </c>
      <c r="EB42" s="2">
        <v>0</v>
      </c>
      <c r="EC42" s="2">
        <v>0</v>
      </c>
      <c r="ED42" s="2">
        <v>12</v>
      </c>
      <c r="EE42" s="4">
        <v>0</v>
      </c>
      <c r="EG42" s="2" t="s">
        <v>48</v>
      </c>
      <c r="EH42" s="2">
        <v>12</v>
      </c>
      <c r="EI42" s="2">
        <v>0</v>
      </c>
      <c r="EJ42" s="2">
        <v>0</v>
      </c>
      <c r="EK42" s="2">
        <v>12</v>
      </c>
      <c r="EL42" s="4">
        <v>0</v>
      </c>
      <c r="EN42" s="2" t="s">
        <v>48</v>
      </c>
      <c r="EO42" s="2">
        <v>12</v>
      </c>
      <c r="EP42" s="2">
        <v>0</v>
      </c>
      <c r="EQ42" s="2">
        <v>0</v>
      </c>
      <c r="ER42" s="2">
        <v>12</v>
      </c>
      <c r="ES42" s="4">
        <v>0</v>
      </c>
      <c r="EU42" s="2" t="s">
        <v>48</v>
      </c>
      <c r="EV42" s="2">
        <v>12</v>
      </c>
      <c r="EW42" s="2">
        <v>0</v>
      </c>
      <c r="EX42" s="2">
        <v>0</v>
      </c>
      <c r="EY42" s="2">
        <v>12</v>
      </c>
      <c r="EZ42" s="4">
        <v>0</v>
      </c>
      <c r="FB42" s="2" t="s">
        <v>48</v>
      </c>
      <c r="FC42" s="2">
        <v>12</v>
      </c>
      <c r="FD42" s="2">
        <v>0</v>
      </c>
      <c r="FE42" s="2">
        <v>12</v>
      </c>
      <c r="FF42" s="2">
        <v>0</v>
      </c>
      <c r="FG42" s="4">
        <v>0</v>
      </c>
      <c r="FH42" s="4">
        <f t="shared" si="18"/>
        <v>0</v>
      </c>
      <c r="FJ42" s="2" t="s">
        <v>48</v>
      </c>
      <c r="FK42" s="2">
        <v>4</v>
      </c>
      <c r="FL42" s="2">
        <v>0</v>
      </c>
      <c r="FM42" s="2">
        <v>4</v>
      </c>
      <c r="FN42" s="2">
        <v>0</v>
      </c>
      <c r="FO42" s="4">
        <v>0</v>
      </c>
      <c r="FP42" s="4">
        <f t="shared" si="19"/>
        <v>0</v>
      </c>
      <c r="FR42" s="2" t="s">
        <v>48</v>
      </c>
      <c r="FS42" s="2">
        <v>4</v>
      </c>
      <c r="FT42" s="2">
        <v>0</v>
      </c>
      <c r="FU42" s="2">
        <v>4</v>
      </c>
      <c r="FV42" s="2">
        <v>0</v>
      </c>
      <c r="FW42" s="4">
        <v>0</v>
      </c>
      <c r="FX42" s="4">
        <f t="shared" si="20"/>
        <v>0</v>
      </c>
      <c r="FZ42" s="2" t="s">
        <v>48</v>
      </c>
      <c r="GA42" s="2">
        <v>4</v>
      </c>
      <c r="GB42" s="2">
        <v>0</v>
      </c>
      <c r="GC42" s="2">
        <v>4</v>
      </c>
      <c r="GD42" s="2">
        <v>0</v>
      </c>
      <c r="GE42" s="4">
        <v>0</v>
      </c>
      <c r="GF42" s="4">
        <f t="shared" si="21"/>
        <v>0</v>
      </c>
      <c r="GI42" s="2" t="s">
        <v>48</v>
      </c>
      <c r="GJ42" s="2">
        <v>4</v>
      </c>
      <c r="GK42" s="2">
        <v>0</v>
      </c>
      <c r="GL42" s="2">
        <v>4</v>
      </c>
      <c r="GM42" s="2">
        <v>0</v>
      </c>
      <c r="GN42" s="4">
        <f t="shared" si="22"/>
        <v>0</v>
      </c>
      <c r="GO42" s="4">
        <f t="shared" si="23"/>
        <v>0</v>
      </c>
      <c r="GQ42" s="157" t="s">
        <v>48</v>
      </c>
      <c r="GR42" s="157">
        <v>4</v>
      </c>
      <c r="GS42" s="157">
        <v>0</v>
      </c>
      <c r="GT42" s="157">
        <v>4</v>
      </c>
      <c r="GU42" s="157">
        <v>0</v>
      </c>
      <c r="GV42" s="158">
        <f t="shared" si="24"/>
        <v>0</v>
      </c>
      <c r="GW42" s="158">
        <f t="shared" si="25"/>
        <v>0</v>
      </c>
      <c r="GY42" s="157" t="s">
        <v>48</v>
      </c>
      <c r="GZ42" s="157">
        <v>4</v>
      </c>
      <c r="HA42" s="157">
        <v>0</v>
      </c>
      <c r="HB42" s="157">
        <v>4</v>
      </c>
      <c r="HC42" s="157">
        <v>0</v>
      </c>
      <c r="HD42" s="158">
        <f t="shared" si="26"/>
        <v>0</v>
      </c>
    </row>
    <row r="43" spans="1:212">
      <c r="A43" s="76">
        <v>1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7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8"/>
        <v>1</v>
      </c>
      <c r="P43" s="4">
        <f t="shared" si="33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f t="shared" si="9"/>
        <v>1</v>
      </c>
      <c r="X43" s="4">
        <f t="shared" si="34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f t="shared" si="10"/>
        <v>1</v>
      </c>
      <c r="AF43" s="4">
        <f t="shared" si="27"/>
        <v>0</v>
      </c>
      <c r="AI43" s="2" t="s">
        <v>48</v>
      </c>
      <c r="AJ43" s="2">
        <v>12</v>
      </c>
      <c r="AK43" s="2">
        <v>0</v>
      </c>
      <c r="AL43" s="2">
        <v>12</v>
      </c>
      <c r="AM43" s="2">
        <v>0</v>
      </c>
      <c r="AN43" s="4">
        <f t="shared" si="37"/>
        <v>0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76">
        <f t="shared" si="11"/>
        <v>0</v>
      </c>
      <c r="AW43" s="4">
        <f t="shared" si="38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f t="shared" si="13"/>
        <v>0</v>
      </c>
      <c r="BE43" s="4">
        <f t="shared" si="14"/>
        <v>0</v>
      </c>
      <c r="BG43" s="4">
        <f t="shared" si="30"/>
        <v>0</v>
      </c>
      <c r="BJ43" s="2" t="s">
        <v>48</v>
      </c>
      <c r="BK43" s="2">
        <v>12</v>
      </c>
      <c r="BL43" s="2">
        <v>0</v>
      </c>
      <c r="BM43" s="2">
        <v>12</v>
      </c>
      <c r="BN43" s="2">
        <v>0</v>
      </c>
      <c r="BO43" s="4">
        <v>0</v>
      </c>
      <c r="BP43" s="4">
        <f t="shared" si="35"/>
        <v>0</v>
      </c>
      <c r="BR43" s="2" t="s">
        <v>48</v>
      </c>
      <c r="BS43" s="2">
        <v>12</v>
      </c>
      <c r="BT43" s="2">
        <v>0</v>
      </c>
      <c r="BU43" s="2">
        <v>12</v>
      </c>
      <c r="BV43" s="2">
        <v>0</v>
      </c>
      <c r="BW43" s="4">
        <v>0</v>
      </c>
      <c r="BX43" s="4">
        <f t="shared" si="36"/>
        <v>0</v>
      </c>
      <c r="BZ43" s="2" t="s">
        <v>48</v>
      </c>
      <c r="CA43" s="2">
        <v>12</v>
      </c>
      <c r="CB43" s="2">
        <v>0</v>
      </c>
      <c r="CC43" s="2">
        <v>12</v>
      </c>
      <c r="CD43" s="2">
        <v>0</v>
      </c>
      <c r="CE43" s="4">
        <v>0</v>
      </c>
      <c r="CF43" s="4">
        <f t="shared" si="15"/>
        <v>0</v>
      </c>
      <c r="CH43" s="2" t="s">
        <v>49</v>
      </c>
      <c r="CI43" s="2">
        <v>15</v>
      </c>
      <c r="CJ43" s="2">
        <v>14</v>
      </c>
      <c r="CK43" s="2">
        <v>1</v>
      </c>
      <c r="CL43" s="2">
        <v>0</v>
      </c>
      <c r="CM43" s="4">
        <v>0.93</v>
      </c>
      <c r="CN43" s="4">
        <f t="shared" si="28"/>
        <v>0</v>
      </c>
      <c r="CP43" s="2" t="s">
        <v>49</v>
      </c>
      <c r="CQ43" s="2">
        <v>15</v>
      </c>
      <c r="CR43" s="2">
        <v>14</v>
      </c>
      <c r="CS43" s="2">
        <v>1</v>
      </c>
      <c r="CT43" s="2">
        <v>0</v>
      </c>
      <c r="CU43" s="4">
        <v>0.93</v>
      </c>
      <c r="CV43" s="4">
        <f t="shared" si="17"/>
        <v>0</v>
      </c>
      <c r="CX43" s="2" t="s">
        <v>49</v>
      </c>
      <c r="CY43" s="2">
        <v>15</v>
      </c>
      <c r="CZ43" s="2">
        <v>0</v>
      </c>
      <c r="DA43" s="2">
        <v>0</v>
      </c>
      <c r="DB43" s="2">
        <v>15</v>
      </c>
      <c r="DC43" s="4">
        <v>0</v>
      </c>
      <c r="DE43" s="2" t="s">
        <v>49</v>
      </c>
      <c r="DF43" s="2">
        <v>15</v>
      </c>
      <c r="DG43" s="2">
        <v>0</v>
      </c>
      <c r="DH43" s="2">
        <v>0</v>
      </c>
      <c r="DI43" s="2">
        <v>15</v>
      </c>
      <c r="DJ43" s="2">
        <v>0</v>
      </c>
      <c r="DL43" s="2" t="s">
        <v>49</v>
      </c>
      <c r="DM43" s="2">
        <v>15</v>
      </c>
      <c r="DN43" s="2">
        <v>0</v>
      </c>
      <c r="DO43" s="2">
        <v>0</v>
      </c>
      <c r="DP43" s="2">
        <v>15</v>
      </c>
      <c r="DQ43" s="4">
        <v>0</v>
      </c>
      <c r="DS43" s="2" t="s">
        <v>49</v>
      </c>
      <c r="DT43" s="2">
        <v>15</v>
      </c>
      <c r="DU43" s="2">
        <v>0</v>
      </c>
      <c r="DV43" s="2">
        <v>0</v>
      </c>
      <c r="DW43" s="2">
        <v>15</v>
      </c>
      <c r="DX43" s="4">
        <v>0</v>
      </c>
      <c r="DZ43" s="2" t="s">
        <v>49</v>
      </c>
      <c r="EA43" s="2">
        <v>15</v>
      </c>
      <c r="EB43" s="2">
        <v>0</v>
      </c>
      <c r="EC43" s="2">
        <v>0</v>
      </c>
      <c r="ED43" s="2">
        <v>15</v>
      </c>
      <c r="EE43" s="4">
        <v>0</v>
      </c>
      <c r="EG43" s="2" t="s">
        <v>49</v>
      </c>
      <c r="EH43" s="2">
        <v>15</v>
      </c>
      <c r="EI43" s="2">
        <v>14</v>
      </c>
      <c r="EJ43" s="2">
        <v>1</v>
      </c>
      <c r="EK43" s="2">
        <v>0</v>
      </c>
      <c r="EL43" s="4">
        <v>0.93</v>
      </c>
      <c r="EN43" s="2" t="s">
        <v>49</v>
      </c>
      <c r="EO43" s="2">
        <v>15</v>
      </c>
      <c r="EP43" s="2">
        <v>0</v>
      </c>
      <c r="EQ43" s="2">
        <v>0</v>
      </c>
      <c r="ER43" s="2">
        <v>15</v>
      </c>
      <c r="ES43" s="4">
        <v>0</v>
      </c>
      <c r="EU43" s="2" t="s">
        <v>49</v>
      </c>
      <c r="EV43" s="2">
        <v>15</v>
      </c>
      <c r="EW43" s="2">
        <v>0</v>
      </c>
      <c r="EX43" s="2">
        <v>0</v>
      </c>
      <c r="EY43" s="2">
        <v>15</v>
      </c>
      <c r="EZ43" s="4">
        <v>0</v>
      </c>
      <c r="FB43" s="2" t="s">
        <v>49</v>
      </c>
      <c r="FC43" s="2">
        <v>15</v>
      </c>
      <c r="FD43" s="2">
        <v>14</v>
      </c>
      <c r="FE43" s="2">
        <v>1</v>
      </c>
      <c r="FF43" s="2">
        <v>0</v>
      </c>
      <c r="FG43" s="4">
        <v>0.93</v>
      </c>
      <c r="FH43" s="4">
        <f t="shared" si="18"/>
        <v>0</v>
      </c>
      <c r="FJ43" s="2" t="s">
        <v>49</v>
      </c>
      <c r="FK43" s="2">
        <v>15</v>
      </c>
      <c r="FL43" s="2">
        <v>14</v>
      </c>
      <c r="FM43" s="2">
        <v>1</v>
      </c>
      <c r="FN43" s="2">
        <v>0</v>
      </c>
      <c r="FO43" s="4">
        <v>0.93</v>
      </c>
      <c r="FP43" s="4">
        <f t="shared" si="19"/>
        <v>0</v>
      </c>
      <c r="FR43" s="2" t="s">
        <v>49</v>
      </c>
      <c r="FS43" s="2">
        <v>15</v>
      </c>
      <c r="FT43" s="2">
        <v>14</v>
      </c>
      <c r="FU43" s="2">
        <v>1</v>
      </c>
      <c r="FV43" s="2">
        <v>0</v>
      </c>
      <c r="FW43" s="4">
        <v>0.93</v>
      </c>
      <c r="FX43" s="4">
        <f t="shared" si="20"/>
        <v>0</v>
      </c>
      <c r="FZ43" s="2" t="s">
        <v>49</v>
      </c>
      <c r="GA43" s="2">
        <v>15</v>
      </c>
      <c r="GB43" s="2">
        <v>14</v>
      </c>
      <c r="GC43" s="2">
        <v>1</v>
      </c>
      <c r="GD43" s="2">
        <v>0</v>
      </c>
      <c r="GE43" s="4">
        <v>0.93</v>
      </c>
      <c r="GF43" s="4">
        <f t="shared" si="21"/>
        <v>0</v>
      </c>
      <c r="GI43" s="2" t="s">
        <v>49</v>
      </c>
      <c r="GJ43" s="2">
        <v>15</v>
      </c>
      <c r="GK43" s="2">
        <v>14</v>
      </c>
      <c r="GL43" s="2">
        <v>1</v>
      </c>
      <c r="GM43" s="2">
        <v>0</v>
      </c>
      <c r="GN43" s="4">
        <f t="shared" si="22"/>
        <v>0.93333333333333335</v>
      </c>
      <c r="GO43" s="4">
        <f t="shared" si="23"/>
        <v>3.3333333333332993E-3</v>
      </c>
      <c r="GQ43" s="157" t="s">
        <v>49</v>
      </c>
      <c r="GR43" s="157">
        <v>15</v>
      </c>
      <c r="GS43" s="157">
        <v>14</v>
      </c>
      <c r="GT43" s="157">
        <v>1</v>
      </c>
      <c r="GU43" s="157">
        <v>0</v>
      </c>
      <c r="GV43" s="158">
        <f t="shared" si="24"/>
        <v>0.93333333333333335</v>
      </c>
      <c r="GW43" s="158">
        <f t="shared" si="25"/>
        <v>0</v>
      </c>
      <c r="GY43" s="157" t="s">
        <v>49</v>
      </c>
      <c r="GZ43" s="157">
        <v>15</v>
      </c>
      <c r="HA43" s="157">
        <v>14</v>
      </c>
      <c r="HB43" s="157">
        <v>1</v>
      </c>
      <c r="HC43" s="157">
        <v>0</v>
      </c>
      <c r="HD43" s="158">
        <f t="shared" si="26"/>
        <v>0.93333333333333335</v>
      </c>
    </row>
    <row r="44" spans="1:212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7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8"/>
        <v>1</v>
      </c>
      <c r="P44" s="4">
        <f t="shared" si="33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f t="shared" si="9"/>
        <v>1</v>
      </c>
      <c r="X44" s="4">
        <f t="shared" si="34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f t="shared" si="10"/>
        <v>1</v>
      </c>
      <c r="AF44" s="4">
        <f t="shared" si="27"/>
        <v>0</v>
      </c>
      <c r="AI44" s="2" t="s">
        <v>49</v>
      </c>
      <c r="AJ44" s="2">
        <v>15</v>
      </c>
      <c r="AK44" s="2">
        <v>14</v>
      </c>
      <c r="AL44" s="2">
        <v>1</v>
      </c>
      <c r="AM44" s="2">
        <v>0</v>
      </c>
      <c r="AN44" s="4">
        <f t="shared" si="37"/>
        <v>0.93333333333333335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76">
        <f t="shared" si="11"/>
        <v>0.93333333333333335</v>
      </c>
      <c r="AW44" s="4">
        <f t="shared" si="38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f t="shared" si="13"/>
        <v>0.93333333333333335</v>
      </c>
      <c r="BE44" s="4">
        <f t="shared" si="14"/>
        <v>0</v>
      </c>
      <c r="BG44" s="4">
        <f t="shared" si="30"/>
        <v>0</v>
      </c>
      <c r="BJ44" s="2" t="s">
        <v>49</v>
      </c>
      <c r="BK44" s="2">
        <v>15</v>
      </c>
      <c r="BL44" s="2">
        <v>14</v>
      </c>
      <c r="BM44" s="2">
        <v>1</v>
      </c>
      <c r="BN44" s="2">
        <v>0</v>
      </c>
      <c r="BO44" s="4">
        <v>0.93</v>
      </c>
      <c r="BP44" s="4">
        <f t="shared" si="35"/>
        <v>-3.3333333333332993E-3</v>
      </c>
      <c r="BR44" s="2" t="s">
        <v>49</v>
      </c>
      <c r="BS44" s="2">
        <v>15</v>
      </c>
      <c r="BT44" s="2">
        <v>14</v>
      </c>
      <c r="BU44" s="2">
        <v>1</v>
      </c>
      <c r="BV44" s="2">
        <v>0</v>
      </c>
      <c r="BW44" s="4">
        <v>0.93</v>
      </c>
      <c r="BX44" s="4">
        <f t="shared" si="36"/>
        <v>0</v>
      </c>
      <c r="BZ44" s="2" t="s">
        <v>49</v>
      </c>
      <c r="CA44" s="2">
        <v>15</v>
      </c>
      <c r="CB44" s="2">
        <v>14</v>
      </c>
      <c r="CC44" s="2">
        <v>1</v>
      </c>
      <c r="CD44" s="2">
        <v>0</v>
      </c>
      <c r="CE44" s="4">
        <v>0.93</v>
      </c>
      <c r="CF44" s="4">
        <f t="shared" si="15"/>
        <v>0</v>
      </c>
      <c r="CH44" s="2" t="s">
        <v>50</v>
      </c>
      <c r="CI44" s="2">
        <v>18</v>
      </c>
      <c r="CJ44" s="2">
        <v>18</v>
      </c>
      <c r="CK44" s="2">
        <v>0</v>
      </c>
      <c r="CL44" s="2">
        <v>0</v>
      </c>
      <c r="CM44" s="4">
        <v>1</v>
      </c>
      <c r="CN44" s="4">
        <f t="shared" si="28"/>
        <v>0</v>
      </c>
      <c r="CP44" s="2" t="s">
        <v>50</v>
      </c>
      <c r="CQ44" s="2">
        <v>18</v>
      </c>
      <c r="CR44" s="2">
        <v>18</v>
      </c>
      <c r="CS44" s="2">
        <v>0</v>
      </c>
      <c r="CT44" s="2">
        <v>0</v>
      </c>
      <c r="CU44" s="4">
        <v>1</v>
      </c>
      <c r="CV44" s="4">
        <f t="shared" si="17"/>
        <v>0</v>
      </c>
      <c r="CX44" s="2" t="s">
        <v>50</v>
      </c>
      <c r="CY44" s="2">
        <v>18</v>
      </c>
      <c r="CZ44" s="2">
        <v>0</v>
      </c>
      <c r="DA44" s="2">
        <v>0</v>
      </c>
      <c r="DB44" s="2">
        <v>18</v>
      </c>
      <c r="DC44" s="4">
        <v>0</v>
      </c>
      <c r="DE44" s="2" t="s">
        <v>50</v>
      </c>
      <c r="DF44" s="2">
        <v>18</v>
      </c>
      <c r="DG44" s="2">
        <v>0</v>
      </c>
      <c r="DH44" s="2">
        <v>0</v>
      </c>
      <c r="DI44" s="2">
        <v>18</v>
      </c>
      <c r="DJ44" s="2">
        <v>0</v>
      </c>
      <c r="DL44" s="2" t="s">
        <v>50</v>
      </c>
      <c r="DM44" s="2">
        <v>18</v>
      </c>
      <c r="DN44" s="2">
        <v>0</v>
      </c>
      <c r="DO44" s="2">
        <v>0</v>
      </c>
      <c r="DP44" s="2">
        <v>18</v>
      </c>
      <c r="DQ44" s="4">
        <v>0</v>
      </c>
      <c r="DS44" s="2" t="s">
        <v>50</v>
      </c>
      <c r="DT44" s="2">
        <v>18</v>
      </c>
      <c r="DU44" s="2">
        <v>0</v>
      </c>
      <c r="DV44" s="2">
        <v>0</v>
      </c>
      <c r="DW44" s="2">
        <v>18</v>
      </c>
      <c r="DX44" s="4">
        <v>0</v>
      </c>
      <c r="DZ44" s="2" t="s">
        <v>50</v>
      </c>
      <c r="EA44" s="2">
        <v>18</v>
      </c>
      <c r="EB44" s="2">
        <v>0</v>
      </c>
      <c r="EC44" s="2">
        <v>0</v>
      </c>
      <c r="ED44" s="2">
        <v>18</v>
      </c>
      <c r="EE44" s="4">
        <v>0</v>
      </c>
      <c r="EG44" s="2" t="s">
        <v>50</v>
      </c>
      <c r="EH44" s="2">
        <v>18</v>
      </c>
      <c r="EI44" s="2">
        <v>0</v>
      </c>
      <c r="EJ44" s="2">
        <v>0</v>
      </c>
      <c r="EK44" s="2">
        <v>18</v>
      </c>
      <c r="EL44" s="4">
        <v>0</v>
      </c>
      <c r="EN44" s="2" t="s">
        <v>50</v>
      </c>
      <c r="EO44" s="2">
        <v>18</v>
      </c>
      <c r="EP44" s="2">
        <v>0</v>
      </c>
      <c r="EQ44" s="2">
        <v>0</v>
      </c>
      <c r="ER44" s="2">
        <v>18</v>
      </c>
      <c r="ES44" s="4">
        <v>0</v>
      </c>
      <c r="EU44" s="2" t="s">
        <v>50</v>
      </c>
      <c r="EV44" s="2">
        <v>18</v>
      </c>
      <c r="EW44" s="2">
        <v>0</v>
      </c>
      <c r="EX44" s="2">
        <v>0</v>
      </c>
      <c r="EY44" s="2">
        <v>18</v>
      </c>
      <c r="EZ44" s="4">
        <v>0</v>
      </c>
      <c r="FB44" s="2" t="s">
        <v>50</v>
      </c>
      <c r="FC44" s="2">
        <v>18</v>
      </c>
      <c r="FD44" s="2">
        <v>18</v>
      </c>
      <c r="FE44" s="2">
        <v>0</v>
      </c>
      <c r="FF44" s="2">
        <v>0</v>
      </c>
      <c r="FG44" s="4">
        <v>1</v>
      </c>
      <c r="FH44" s="4">
        <f t="shared" si="18"/>
        <v>0</v>
      </c>
      <c r="FJ44" s="2" t="s">
        <v>50</v>
      </c>
      <c r="FK44" s="2">
        <v>18</v>
      </c>
      <c r="FL44" s="2">
        <v>18</v>
      </c>
      <c r="FM44" s="2">
        <v>0</v>
      </c>
      <c r="FN44" s="2">
        <v>0</v>
      </c>
      <c r="FO44" s="4">
        <v>1</v>
      </c>
      <c r="FP44" s="4">
        <f t="shared" si="19"/>
        <v>0</v>
      </c>
      <c r="FR44" s="2" t="s">
        <v>50</v>
      </c>
      <c r="FS44" s="2">
        <v>18</v>
      </c>
      <c r="FT44" s="2">
        <v>18</v>
      </c>
      <c r="FU44" s="2">
        <v>0</v>
      </c>
      <c r="FV44" s="2">
        <v>0</v>
      </c>
      <c r="FW44" s="4">
        <v>1</v>
      </c>
      <c r="FX44" s="4">
        <f t="shared" si="20"/>
        <v>0</v>
      </c>
      <c r="FZ44" s="2" t="s">
        <v>50</v>
      </c>
      <c r="GA44" s="2">
        <v>18</v>
      </c>
      <c r="GB44" s="2">
        <v>18</v>
      </c>
      <c r="GC44" s="2">
        <v>0</v>
      </c>
      <c r="GD44" s="2">
        <v>0</v>
      </c>
      <c r="GE44" s="4">
        <v>1</v>
      </c>
      <c r="GF44" s="4">
        <f t="shared" si="21"/>
        <v>0</v>
      </c>
      <c r="GI44" s="2" t="s">
        <v>50</v>
      </c>
      <c r="GJ44" s="2">
        <v>18</v>
      </c>
      <c r="GK44" s="2">
        <v>18</v>
      </c>
      <c r="GL44" s="2">
        <v>0</v>
      </c>
      <c r="GM44" s="2">
        <v>0</v>
      </c>
      <c r="GN44" s="4">
        <f t="shared" si="22"/>
        <v>1</v>
      </c>
      <c r="GO44" s="4">
        <f t="shared" si="23"/>
        <v>0</v>
      </c>
      <c r="GQ44" s="157" t="s">
        <v>50</v>
      </c>
      <c r="GR44" s="157">
        <v>18</v>
      </c>
      <c r="GS44" s="157">
        <v>18</v>
      </c>
      <c r="GT44" s="157">
        <v>0</v>
      </c>
      <c r="GU44" s="157">
        <v>0</v>
      </c>
      <c r="GV44" s="158">
        <f t="shared" si="24"/>
        <v>1</v>
      </c>
      <c r="GW44" s="158">
        <f t="shared" si="25"/>
        <v>0</v>
      </c>
      <c r="GY44" s="157" t="s">
        <v>50</v>
      </c>
      <c r="GZ44" s="157">
        <v>18</v>
      </c>
      <c r="HA44" s="157">
        <v>18</v>
      </c>
      <c r="HB44" s="157">
        <v>0</v>
      </c>
      <c r="HC44" s="157">
        <v>0</v>
      </c>
      <c r="HD44" s="158">
        <f t="shared" si="26"/>
        <v>1</v>
      </c>
    </row>
    <row r="45" spans="1:212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7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8"/>
        <v>0</v>
      </c>
      <c r="P45" s="4">
        <f t="shared" si="33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f t="shared" si="9"/>
        <v>0</v>
      </c>
      <c r="X45" s="4">
        <f t="shared" si="34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f t="shared" si="10"/>
        <v>0</v>
      </c>
      <c r="AF45" s="4">
        <f t="shared" si="27"/>
        <v>0</v>
      </c>
      <c r="AI45" s="2" t="s">
        <v>50</v>
      </c>
      <c r="AJ45" s="2">
        <v>18</v>
      </c>
      <c r="AK45" s="2">
        <v>18</v>
      </c>
      <c r="AL45" s="2">
        <v>0</v>
      </c>
      <c r="AM45" s="2">
        <v>0</v>
      </c>
      <c r="AN45" s="4">
        <f t="shared" si="37"/>
        <v>1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76">
        <f t="shared" si="11"/>
        <v>1</v>
      </c>
      <c r="AW45" s="4">
        <f t="shared" si="38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f t="shared" si="13"/>
        <v>1</v>
      </c>
      <c r="BE45" s="4">
        <f t="shared" si="14"/>
        <v>0</v>
      </c>
      <c r="BG45" s="4">
        <f t="shared" si="30"/>
        <v>0</v>
      </c>
      <c r="BJ45" s="2" t="s">
        <v>50</v>
      </c>
      <c r="BK45" s="2">
        <v>18</v>
      </c>
      <c r="BL45" s="2">
        <v>18</v>
      </c>
      <c r="BM45" s="2">
        <v>0</v>
      </c>
      <c r="BN45" s="2">
        <v>0</v>
      </c>
      <c r="BO45" s="4">
        <v>1</v>
      </c>
      <c r="BP45" s="4">
        <f t="shared" si="35"/>
        <v>0</v>
      </c>
      <c r="BR45" s="2" t="s">
        <v>50</v>
      </c>
      <c r="BS45" s="2">
        <v>18</v>
      </c>
      <c r="BT45" s="2">
        <v>18</v>
      </c>
      <c r="BU45" s="2">
        <v>0</v>
      </c>
      <c r="BV45" s="2">
        <v>0</v>
      </c>
      <c r="BW45" s="4">
        <v>1</v>
      </c>
      <c r="BX45" s="4">
        <f t="shared" si="36"/>
        <v>0</v>
      </c>
      <c r="BZ45" s="2" t="s">
        <v>50</v>
      </c>
      <c r="CA45" s="2">
        <v>18</v>
      </c>
      <c r="CB45" s="2">
        <v>18</v>
      </c>
      <c r="CC45" s="2">
        <v>0</v>
      </c>
      <c r="CD45" s="2">
        <v>0</v>
      </c>
      <c r="CE45" s="4">
        <v>1</v>
      </c>
      <c r="CF45" s="4">
        <f t="shared" si="15"/>
        <v>0</v>
      </c>
      <c r="CH45" s="2" t="s">
        <v>51</v>
      </c>
      <c r="CI45" s="2">
        <v>45</v>
      </c>
      <c r="CJ45" s="2">
        <v>39</v>
      </c>
      <c r="CK45" s="2">
        <v>6</v>
      </c>
      <c r="CL45" s="2">
        <v>0</v>
      </c>
      <c r="CM45" s="4">
        <v>0.87</v>
      </c>
      <c r="CN45" s="4">
        <f t="shared" si="28"/>
        <v>0</v>
      </c>
      <c r="CP45" s="2" t="s">
        <v>51</v>
      </c>
      <c r="CQ45" s="2">
        <v>45</v>
      </c>
      <c r="CR45" s="2">
        <v>39</v>
      </c>
      <c r="CS45" s="2">
        <v>6</v>
      </c>
      <c r="CT45" s="2">
        <v>0</v>
      </c>
      <c r="CU45" s="4">
        <v>0.87</v>
      </c>
      <c r="CV45" s="4">
        <f t="shared" si="17"/>
        <v>0</v>
      </c>
      <c r="CX45" s="2" t="s">
        <v>51</v>
      </c>
      <c r="CY45" s="2">
        <v>45</v>
      </c>
      <c r="CZ45" s="2">
        <v>0</v>
      </c>
      <c r="DA45" s="2">
        <v>0</v>
      </c>
      <c r="DB45" s="2">
        <v>45</v>
      </c>
      <c r="DC45" s="4">
        <v>0</v>
      </c>
      <c r="DE45" s="2" t="s">
        <v>51</v>
      </c>
      <c r="DF45" s="2">
        <v>45</v>
      </c>
      <c r="DG45" s="2">
        <v>0</v>
      </c>
      <c r="DH45" s="2">
        <v>0</v>
      </c>
      <c r="DI45" s="2">
        <v>45</v>
      </c>
      <c r="DJ45" s="2">
        <v>0</v>
      </c>
      <c r="DL45" s="2" t="s">
        <v>51</v>
      </c>
      <c r="DM45" s="2">
        <v>45</v>
      </c>
      <c r="DN45" s="2">
        <v>0</v>
      </c>
      <c r="DO45" s="2">
        <v>0</v>
      </c>
      <c r="DP45" s="2">
        <v>45</v>
      </c>
      <c r="DQ45" s="4">
        <v>0</v>
      </c>
      <c r="DS45" s="2" t="s">
        <v>51</v>
      </c>
      <c r="DT45" s="2">
        <v>45</v>
      </c>
      <c r="DU45" s="2">
        <v>0</v>
      </c>
      <c r="DV45" s="2">
        <v>0</v>
      </c>
      <c r="DW45" s="2">
        <v>45</v>
      </c>
      <c r="DX45" s="4">
        <v>0</v>
      </c>
      <c r="DZ45" s="2" t="s">
        <v>51</v>
      </c>
      <c r="EA45" s="2">
        <v>45</v>
      </c>
      <c r="EB45" s="2">
        <v>0</v>
      </c>
      <c r="EC45" s="2">
        <v>0</v>
      </c>
      <c r="ED45" s="2">
        <v>45</v>
      </c>
      <c r="EE45" s="4">
        <v>0</v>
      </c>
      <c r="EG45" s="2" t="s">
        <v>51</v>
      </c>
      <c r="EH45" s="2">
        <v>45</v>
      </c>
      <c r="EI45" s="2">
        <v>0</v>
      </c>
      <c r="EJ45" s="2">
        <v>0</v>
      </c>
      <c r="EK45" s="2">
        <v>45</v>
      </c>
      <c r="EL45" s="4">
        <v>0</v>
      </c>
      <c r="EN45" s="2" t="s">
        <v>51</v>
      </c>
      <c r="EO45" s="2">
        <v>45</v>
      </c>
      <c r="EP45" s="2">
        <v>0</v>
      </c>
      <c r="EQ45" s="2">
        <v>0</v>
      </c>
      <c r="ER45" s="2">
        <v>45</v>
      </c>
      <c r="ES45" s="4">
        <v>0</v>
      </c>
      <c r="EU45" s="2" t="s">
        <v>51</v>
      </c>
      <c r="EV45" s="2">
        <v>45</v>
      </c>
      <c r="EW45" s="2">
        <v>0</v>
      </c>
      <c r="EX45" s="2">
        <v>0</v>
      </c>
      <c r="EY45" s="2">
        <v>45</v>
      </c>
      <c r="EZ45" s="4">
        <v>0</v>
      </c>
      <c r="FB45" s="2" t="s">
        <v>51</v>
      </c>
      <c r="FC45" s="2">
        <v>45</v>
      </c>
      <c r="FD45" s="2">
        <v>39</v>
      </c>
      <c r="FE45" s="2">
        <v>6</v>
      </c>
      <c r="FF45" s="2">
        <v>0</v>
      </c>
      <c r="FG45" s="4">
        <v>0.87</v>
      </c>
      <c r="FH45" s="4">
        <f t="shared" si="18"/>
        <v>0</v>
      </c>
      <c r="FJ45" s="2" t="s">
        <v>51</v>
      </c>
      <c r="FK45" s="2">
        <v>45</v>
      </c>
      <c r="FL45" s="2">
        <v>39</v>
      </c>
      <c r="FM45" s="2">
        <v>6</v>
      </c>
      <c r="FN45" s="2">
        <v>0</v>
      </c>
      <c r="FO45" s="4">
        <v>0.87</v>
      </c>
      <c r="FP45" s="4">
        <f t="shared" si="19"/>
        <v>0</v>
      </c>
      <c r="FR45" s="2" t="s">
        <v>51</v>
      </c>
      <c r="FS45" s="2">
        <v>45</v>
      </c>
      <c r="FT45" s="2">
        <v>39</v>
      </c>
      <c r="FU45" s="2">
        <v>6</v>
      </c>
      <c r="FV45" s="2">
        <v>0</v>
      </c>
      <c r="FW45" s="4">
        <v>0.87</v>
      </c>
      <c r="FX45" s="4">
        <f t="shared" si="20"/>
        <v>0</v>
      </c>
      <c r="FZ45" s="2" t="s">
        <v>51</v>
      </c>
      <c r="GA45" s="2">
        <v>59</v>
      </c>
      <c r="GB45" s="2">
        <v>58</v>
      </c>
      <c r="GC45" s="2">
        <v>1</v>
      </c>
      <c r="GD45" s="2">
        <v>0</v>
      </c>
      <c r="GE45" s="4">
        <v>0.98</v>
      </c>
      <c r="GF45" s="4">
        <f t="shared" si="21"/>
        <v>0.10999999999999999</v>
      </c>
      <c r="GI45" s="2" t="s">
        <v>51</v>
      </c>
      <c r="GJ45" s="2">
        <v>59</v>
      </c>
      <c r="GK45" s="2">
        <v>58</v>
      </c>
      <c r="GL45" s="2">
        <v>1</v>
      </c>
      <c r="GM45" s="2">
        <v>0</v>
      </c>
      <c r="GN45" s="4">
        <f t="shared" si="22"/>
        <v>0.98305084745762716</v>
      </c>
      <c r="GO45" s="4">
        <f t="shared" si="23"/>
        <v>3.0508474576271816E-3</v>
      </c>
      <c r="GQ45" s="157" t="s">
        <v>51</v>
      </c>
      <c r="GR45" s="157">
        <v>59</v>
      </c>
      <c r="GS45" s="157">
        <v>58</v>
      </c>
      <c r="GT45" s="157">
        <v>1</v>
      </c>
      <c r="GU45" s="157">
        <v>0</v>
      </c>
      <c r="GV45" s="158">
        <f t="shared" si="24"/>
        <v>0.98305084745762716</v>
      </c>
      <c r="GW45" s="158">
        <f t="shared" si="25"/>
        <v>0</v>
      </c>
      <c r="GY45" s="157" t="s">
        <v>51</v>
      </c>
      <c r="GZ45" s="157">
        <v>58</v>
      </c>
      <c r="HA45" s="157">
        <v>58</v>
      </c>
      <c r="HB45" s="157">
        <v>0</v>
      </c>
      <c r="HC45" s="157">
        <v>0</v>
      </c>
      <c r="HD45" s="158">
        <f t="shared" si="26"/>
        <v>1</v>
      </c>
    </row>
    <row r="46" spans="1:212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7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8"/>
        <v>0.93333333333333335</v>
      </c>
      <c r="P46" s="4">
        <f t="shared" si="33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f t="shared" si="9"/>
        <v>0.93333333333333335</v>
      </c>
      <c r="X46" s="4">
        <f t="shared" si="34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f t="shared" si="10"/>
        <v>0.93333333333333335</v>
      </c>
      <c r="AF46" s="4">
        <f t="shared" ref="AF46:AF77" si="39">AE46-W46</f>
        <v>0</v>
      </c>
      <c r="AI46" s="2" t="s">
        <v>51</v>
      </c>
      <c r="AJ46" s="2">
        <v>45</v>
      </c>
      <c r="AK46" s="2">
        <v>39</v>
      </c>
      <c r="AL46" s="2">
        <v>6</v>
      </c>
      <c r="AM46" s="2">
        <v>0</v>
      </c>
      <c r="AN46" s="4">
        <f t="shared" si="37"/>
        <v>0.8666666666666667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76">
        <f t="shared" si="11"/>
        <v>0.8666666666666667</v>
      </c>
      <c r="AW46" s="4">
        <f t="shared" si="38"/>
        <v>0</v>
      </c>
      <c r="AY46" s="2" t="s">
        <v>51</v>
      </c>
      <c r="AZ46" s="2">
        <v>45</v>
      </c>
      <c r="BA46" s="2">
        <v>39</v>
      </c>
      <c r="BB46" s="2">
        <v>6</v>
      </c>
      <c r="BC46" s="2">
        <v>0</v>
      </c>
      <c r="BD46" s="4">
        <f t="shared" si="13"/>
        <v>0.8666666666666667</v>
      </c>
      <c r="BE46" s="4">
        <f t="shared" si="14"/>
        <v>0</v>
      </c>
      <c r="BG46" s="4">
        <f t="shared" si="30"/>
        <v>0</v>
      </c>
      <c r="BJ46" s="8" t="s">
        <v>51</v>
      </c>
      <c r="BK46" s="75">
        <v>45</v>
      </c>
      <c r="BL46" s="75">
        <v>39</v>
      </c>
      <c r="BM46" s="75">
        <v>6</v>
      </c>
      <c r="BN46" s="75">
        <v>0</v>
      </c>
      <c r="BO46" s="76">
        <v>0.87</v>
      </c>
      <c r="BP46" s="4">
        <f t="shared" si="35"/>
        <v>3.3333333333332993E-3</v>
      </c>
      <c r="BR46" s="2" t="s">
        <v>51</v>
      </c>
      <c r="BS46" s="2">
        <v>45</v>
      </c>
      <c r="BT46" s="2">
        <v>39</v>
      </c>
      <c r="BU46" s="2">
        <v>6</v>
      </c>
      <c r="BV46" s="2">
        <v>0</v>
      </c>
      <c r="BW46" s="4">
        <v>0.87</v>
      </c>
      <c r="BX46" s="4">
        <f t="shared" si="36"/>
        <v>0</v>
      </c>
      <c r="BZ46" s="2" t="s">
        <v>51</v>
      </c>
      <c r="CA46" s="2">
        <v>45</v>
      </c>
      <c r="CB46" s="2">
        <v>39</v>
      </c>
      <c r="CC46" s="2">
        <v>6</v>
      </c>
      <c r="CD46" s="2">
        <v>0</v>
      </c>
      <c r="CE46" s="4">
        <v>0.87</v>
      </c>
      <c r="CF46" s="4">
        <f t="shared" si="15"/>
        <v>0</v>
      </c>
      <c r="CH46" s="2" t="s">
        <v>52</v>
      </c>
      <c r="CI46" s="2">
        <v>14</v>
      </c>
      <c r="CJ46" s="2">
        <v>10</v>
      </c>
      <c r="CK46" s="2">
        <v>3</v>
      </c>
      <c r="CL46" s="2">
        <v>1</v>
      </c>
      <c r="CM46" s="4">
        <v>0.71</v>
      </c>
      <c r="CN46" s="4">
        <f t="shared" ref="CN46:CN67" si="40">CM46-CE47</f>
        <v>0.14000000000000001</v>
      </c>
      <c r="CP46" s="2" t="s">
        <v>52</v>
      </c>
      <c r="CQ46" s="2">
        <v>14</v>
      </c>
      <c r="CR46" s="2">
        <v>10</v>
      </c>
      <c r="CS46" s="2">
        <v>3</v>
      </c>
      <c r="CT46" s="2">
        <v>1</v>
      </c>
      <c r="CU46" s="4">
        <v>0.71</v>
      </c>
      <c r="CV46" s="4">
        <f t="shared" si="17"/>
        <v>0</v>
      </c>
      <c r="CX46" s="2" t="s">
        <v>52</v>
      </c>
      <c r="CY46" s="2">
        <v>14</v>
      </c>
      <c r="CZ46" s="2">
        <v>0</v>
      </c>
      <c r="DA46" s="2">
        <v>0</v>
      </c>
      <c r="DB46" s="2">
        <v>14</v>
      </c>
      <c r="DC46" s="4">
        <v>0</v>
      </c>
      <c r="DE46" s="2" t="s">
        <v>52</v>
      </c>
      <c r="DF46" s="2">
        <v>14</v>
      </c>
      <c r="DG46" s="2">
        <v>0</v>
      </c>
      <c r="DH46" s="2">
        <v>0</v>
      </c>
      <c r="DI46" s="2">
        <v>14</v>
      </c>
      <c r="DJ46" s="2">
        <v>0</v>
      </c>
      <c r="DL46" s="2" t="s">
        <v>52</v>
      </c>
      <c r="DM46" s="2">
        <v>14</v>
      </c>
      <c r="DN46" s="2">
        <v>0</v>
      </c>
      <c r="DO46" s="2">
        <v>0</v>
      </c>
      <c r="DP46" s="2">
        <v>14</v>
      </c>
      <c r="DQ46" s="4">
        <v>0</v>
      </c>
      <c r="DS46" s="2" t="s">
        <v>52</v>
      </c>
      <c r="DT46" s="2">
        <v>14</v>
      </c>
      <c r="DU46" s="2">
        <v>0</v>
      </c>
      <c r="DV46" s="2">
        <v>0</v>
      </c>
      <c r="DW46" s="2">
        <v>14</v>
      </c>
      <c r="DX46" s="4">
        <v>0</v>
      </c>
      <c r="DZ46" s="2" t="s">
        <v>52</v>
      </c>
      <c r="EA46" s="2">
        <v>14</v>
      </c>
      <c r="EB46" s="2">
        <v>0</v>
      </c>
      <c r="EC46" s="2">
        <v>0</v>
      </c>
      <c r="ED46" s="2">
        <v>14</v>
      </c>
      <c r="EE46" s="4">
        <v>0</v>
      </c>
      <c r="EG46" s="2" t="s">
        <v>52</v>
      </c>
      <c r="EH46" s="2">
        <v>14</v>
      </c>
      <c r="EI46" s="2">
        <v>0</v>
      </c>
      <c r="EJ46" s="2">
        <v>0</v>
      </c>
      <c r="EK46" s="2">
        <v>14</v>
      </c>
      <c r="EL46" s="4">
        <v>0</v>
      </c>
      <c r="EN46" s="2" t="s">
        <v>52</v>
      </c>
      <c r="EO46" s="2">
        <v>14</v>
      </c>
      <c r="EP46" s="2">
        <v>0</v>
      </c>
      <c r="EQ46" s="2">
        <v>0</v>
      </c>
      <c r="ER46" s="2">
        <v>14</v>
      </c>
      <c r="ES46" s="4">
        <v>0</v>
      </c>
      <c r="EU46" s="2" t="s">
        <v>52</v>
      </c>
      <c r="EV46" s="2">
        <v>14</v>
      </c>
      <c r="EW46" s="2">
        <v>0</v>
      </c>
      <c r="EX46" s="2">
        <v>0</v>
      </c>
      <c r="EY46" s="2">
        <v>14</v>
      </c>
      <c r="EZ46" s="4">
        <v>0</v>
      </c>
      <c r="FB46" s="2" t="s">
        <v>52</v>
      </c>
      <c r="FC46" s="2">
        <v>14</v>
      </c>
      <c r="FD46" s="2">
        <v>10</v>
      </c>
      <c r="FE46" s="2">
        <v>3</v>
      </c>
      <c r="FF46" s="2">
        <v>1</v>
      </c>
      <c r="FG46" s="4">
        <v>0.71</v>
      </c>
      <c r="FH46" s="4">
        <f t="shared" si="18"/>
        <v>0</v>
      </c>
      <c r="FJ46" s="2" t="s">
        <v>52</v>
      </c>
      <c r="FK46" s="2">
        <v>14</v>
      </c>
      <c r="FL46" s="2">
        <v>10</v>
      </c>
      <c r="FM46" s="2">
        <v>3</v>
      </c>
      <c r="FN46" s="2">
        <v>1</v>
      </c>
      <c r="FO46" s="4">
        <v>0.71</v>
      </c>
      <c r="FP46" s="4">
        <f t="shared" si="19"/>
        <v>0</v>
      </c>
      <c r="FR46" s="2" t="s">
        <v>52</v>
      </c>
      <c r="FS46" s="2">
        <v>14</v>
      </c>
      <c r="FT46" s="2">
        <v>10</v>
      </c>
      <c r="FU46" s="2">
        <v>3</v>
      </c>
      <c r="FV46" s="2">
        <v>1</v>
      </c>
      <c r="FW46" s="4">
        <v>0.71</v>
      </c>
      <c r="FX46" s="4">
        <f t="shared" si="20"/>
        <v>0</v>
      </c>
      <c r="FZ46" s="2" t="s">
        <v>52</v>
      </c>
      <c r="GA46" s="2">
        <v>14</v>
      </c>
      <c r="GB46" s="2">
        <v>12</v>
      </c>
      <c r="GC46" s="2">
        <v>0</v>
      </c>
      <c r="GD46" s="2">
        <v>2</v>
      </c>
      <c r="GE46" s="4">
        <v>0.86</v>
      </c>
      <c r="GF46" s="4">
        <f t="shared" si="21"/>
        <v>0.15000000000000002</v>
      </c>
      <c r="GI46" s="2" t="s">
        <v>52</v>
      </c>
      <c r="GJ46" s="2">
        <v>14</v>
      </c>
      <c r="GK46" s="2">
        <v>12</v>
      </c>
      <c r="GL46" s="2">
        <v>0</v>
      </c>
      <c r="GM46" s="2">
        <v>2</v>
      </c>
      <c r="GN46" s="4">
        <f t="shared" si="22"/>
        <v>0.8571428571428571</v>
      </c>
      <c r="GO46" s="4">
        <f t="shared" si="23"/>
        <v>-2.8571428571428914E-3</v>
      </c>
      <c r="GQ46" s="157" t="s">
        <v>52</v>
      </c>
      <c r="GR46" s="157">
        <v>14</v>
      </c>
      <c r="GS46" s="157">
        <v>12</v>
      </c>
      <c r="GT46" s="157">
        <v>0</v>
      </c>
      <c r="GU46" s="157">
        <v>2</v>
      </c>
      <c r="GV46" s="158">
        <f t="shared" si="24"/>
        <v>0.8571428571428571</v>
      </c>
      <c r="GW46" s="158">
        <f t="shared" si="25"/>
        <v>0</v>
      </c>
      <c r="GY46" s="157" t="s">
        <v>52</v>
      </c>
      <c r="GZ46" s="157">
        <v>14</v>
      </c>
      <c r="HA46" s="157">
        <v>12</v>
      </c>
      <c r="HB46" s="157">
        <v>0</v>
      </c>
      <c r="HC46" s="157">
        <v>2</v>
      </c>
      <c r="HD46" s="158">
        <f t="shared" si="26"/>
        <v>0.8571428571428571</v>
      </c>
    </row>
    <row r="47" spans="1:212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7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8"/>
        <v>1</v>
      </c>
      <c r="P47" s="4">
        <f t="shared" si="33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f t="shared" si="9"/>
        <v>1</v>
      </c>
      <c r="X47" s="4">
        <f t="shared" si="34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f t="shared" si="10"/>
        <v>1</v>
      </c>
      <c r="AF47" s="4">
        <f t="shared" si="39"/>
        <v>0</v>
      </c>
      <c r="AI47" s="2" t="s">
        <v>52</v>
      </c>
      <c r="AJ47" s="2">
        <v>14</v>
      </c>
      <c r="AK47" s="2">
        <v>5</v>
      </c>
      <c r="AL47" s="2">
        <v>9</v>
      </c>
      <c r="AM47" s="2">
        <v>0</v>
      </c>
      <c r="AN47" s="4">
        <f t="shared" si="37"/>
        <v>0.35714285714285715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76">
        <f t="shared" si="11"/>
        <v>0.35714285714285715</v>
      </c>
      <c r="AW47" s="4">
        <f t="shared" si="38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f t="shared" si="13"/>
        <v>0.35714285714285715</v>
      </c>
      <c r="BE47" s="4">
        <f t="shared" si="14"/>
        <v>0</v>
      </c>
      <c r="BG47" s="4">
        <f t="shared" ref="BG47:BG68" si="41">BD47-AN47</f>
        <v>0</v>
      </c>
      <c r="BJ47" s="2" t="s">
        <v>52</v>
      </c>
      <c r="BK47" s="2">
        <v>14</v>
      </c>
      <c r="BL47" s="2">
        <v>5</v>
      </c>
      <c r="BM47" s="2">
        <v>9</v>
      </c>
      <c r="BN47" s="2">
        <v>0</v>
      </c>
      <c r="BO47" s="4">
        <v>0.36</v>
      </c>
      <c r="BP47" s="4">
        <f t="shared" si="35"/>
        <v>2.8571428571428359E-3</v>
      </c>
      <c r="BR47" s="2" t="s">
        <v>52</v>
      </c>
      <c r="BS47" s="2">
        <v>14</v>
      </c>
      <c r="BT47" s="2">
        <v>8</v>
      </c>
      <c r="BU47" s="2">
        <v>6</v>
      </c>
      <c r="BV47" s="2">
        <v>0</v>
      </c>
      <c r="BW47" s="4">
        <v>0.56999999999999995</v>
      </c>
      <c r="BX47" s="4">
        <f t="shared" si="36"/>
        <v>0.20999999999999996</v>
      </c>
      <c r="BZ47" s="2" t="s">
        <v>52</v>
      </c>
      <c r="CA47" s="2">
        <v>14</v>
      </c>
      <c r="CB47" s="2">
        <v>8</v>
      </c>
      <c r="CC47" s="2">
        <v>6</v>
      </c>
      <c r="CD47" s="2">
        <v>0</v>
      </c>
      <c r="CE47" s="4">
        <v>0.56999999999999995</v>
      </c>
      <c r="CF47" s="4">
        <f t="shared" si="15"/>
        <v>0.20999999999999996</v>
      </c>
      <c r="CH47" s="2" t="s">
        <v>54</v>
      </c>
      <c r="CI47" s="2">
        <v>36</v>
      </c>
      <c r="CJ47" s="2">
        <v>36</v>
      </c>
      <c r="CK47" s="2">
        <v>0</v>
      </c>
      <c r="CL47" s="2">
        <v>0</v>
      </c>
      <c r="CM47" s="4">
        <v>1</v>
      </c>
      <c r="CN47" s="4">
        <f t="shared" si="40"/>
        <v>0</v>
      </c>
      <c r="CP47" s="2" t="s">
        <v>54</v>
      </c>
      <c r="CQ47" s="2">
        <v>36</v>
      </c>
      <c r="CR47" s="2">
        <v>36</v>
      </c>
      <c r="CS47" s="2">
        <v>0</v>
      </c>
      <c r="CT47" s="2">
        <v>0</v>
      </c>
      <c r="CU47" s="4">
        <v>1</v>
      </c>
      <c r="CV47" s="4">
        <f t="shared" si="17"/>
        <v>0</v>
      </c>
      <c r="CX47" s="2" t="s">
        <v>54</v>
      </c>
      <c r="CY47" s="2">
        <v>36</v>
      </c>
      <c r="CZ47" s="2">
        <v>0</v>
      </c>
      <c r="DA47" s="2">
        <v>0</v>
      </c>
      <c r="DB47" s="2">
        <v>36</v>
      </c>
      <c r="DC47" s="4">
        <v>0</v>
      </c>
      <c r="DE47" s="2" t="s">
        <v>54</v>
      </c>
      <c r="DF47" s="2">
        <v>36</v>
      </c>
      <c r="DG47" s="2">
        <v>0</v>
      </c>
      <c r="DH47" s="2">
        <v>0</v>
      </c>
      <c r="DI47" s="2">
        <v>36</v>
      </c>
      <c r="DJ47" s="2">
        <v>0</v>
      </c>
      <c r="DL47" s="2" t="s">
        <v>54</v>
      </c>
      <c r="DM47" s="2">
        <v>36</v>
      </c>
      <c r="DN47" s="2">
        <v>0</v>
      </c>
      <c r="DO47" s="2">
        <v>0</v>
      </c>
      <c r="DP47" s="2">
        <v>36</v>
      </c>
      <c r="DQ47" s="4">
        <v>0</v>
      </c>
      <c r="DS47" s="2" t="s">
        <v>54</v>
      </c>
      <c r="DT47" s="2">
        <v>36</v>
      </c>
      <c r="DU47" s="2">
        <v>0</v>
      </c>
      <c r="DV47" s="2">
        <v>0</v>
      </c>
      <c r="DW47" s="2">
        <v>36</v>
      </c>
      <c r="DX47" s="4">
        <v>0</v>
      </c>
      <c r="DZ47" s="2" t="s">
        <v>54</v>
      </c>
      <c r="EA47" s="2">
        <v>36</v>
      </c>
      <c r="EB47" s="2">
        <v>0</v>
      </c>
      <c r="EC47" s="2">
        <v>0</v>
      </c>
      <c r="ED47" s="2">
        <v>36</v>
      </c>
      <c r="EE47" s="4">
        <v>0</v>
      </c>
      <c r="EG47" s="2" t="s">
        <v>54</v>
      </c>
      <c r="EH47" s="2">
        <v>36</v>
      </c>
      <c r="EI47" s="2">
        <v>0</v>
      </c>
      <c r="EJ47" s="2">
        <v>0</v>
      </c>
      <c r="EK47" s="2">
        <v>36</v>
      </c>
      <c r="EL47" s="4">
        <v>0</v>
      </c>
      <c r="EN47" s="2" t="s">
        <v>54</v>
      </c>
      <c r="EO47" s="2">
        <v>36</v>
      </c>
      <c r="EP47" s="2">
        <v>0</v>
      </c>
      <c r="EQ47" s="2">
        <v>0</v>
      </c>
      <c r="ER47" s="2">
        <v>36</v>
      </c>
      <c r="ES47" s="4">
        <v>0</v>
      </c>
      <c r="EU47" s="2" t="s">
        <v>54</v>
      </c>
      <c r="EV47" s="2">
        <v>36</v>
      </c>
      <c r="EW47" s="2">
        <v>0</v>
      </c>
      <c r="EX47" s="2">
        <v>0</v>
      </c>
      <c r="EY47" s="2">
        <v>36</v>
      </c>
      <c r="EZ47" s="4">
        <v>0</v>
      </c>
      <c r="FB47" s="2" t="s">
        <v>54</v>
      </c>
      <c r="FC47" s="2">
        <v>36</v>
      </c>
      <c r="FD47" s="2">
        <v>36</v>
      </c>
      <c r="FE47" s="2">
        <v>0</v>
      </c>
      <c r="FF47" s="2">
        <v>0</v>
      </c>
      <c r="FG47" s="4">
        <v>1</v>
      </c>
      <c r="FH47" s="4">
        <f t="shared" si="18"/>
        <v>0</v>
      </c>
      <c r="FJ47" s="2" t="s">
        <v>54</v>
      </c>
      <c r="FK47" s="2">
        <v>36</v>
      </c>
      <c r="FL47" s="2">
        <v>36</v>
      </c>
      <c r="FM47" s="2">
        <v>0</v>
      </c>
      <c r="FN47" s="2">
        <v>0</v>
      </c>
      <c r="FO47" s="4">
        <v>1</v>
      </c>
      <c r="FP47" s="4">
        <f t="shared" si="19"/>
        <v>0</v>
      </c>
      <c r="FR47" s="2" t="s">
        <v>54</v>
      </c>
      <c r="FS47" s="2">
        <v>36</v>
      </c>
      <c r="FT47" s="2">
        <v>36</v>
      </c>
      <c r="FU47" s="2">
        <v>0</v>
      </c>
      <c r="FV47" s="2">
        <v>0</v>
      </c>
      <c r="FW47" s="4">
        <v>1</v>
      </c>
      <c r="FX47" s="4">
        <f t="shared" si="20"/>
        <v>0</v>
      </c>
      <c r="FZ47" s="2" t="s">
        <v>54</v>
      </c>
      <c r="GA47" s="2">
        <v>72</v>
      </c>
      <c r="GB47" s="2">
        <v>72</v>
      </c>
      <c r="GC47" s="2">
        <v>0</v>
      </c>
      <c r="GD47" s="2">
        <v>0</v>
      </c>
      <c r="GE47" s="4">
        <v>1</v>
      </c>
      <c r="GF47" s="4">
        <f t="shared" si="21"/>
        <v>0</v>
      </c>
      <c r="GI47" s="2" t="s">
        <v>54</v>
      </c>
      <c r="GJ47" s="2">
        <v>72</v>
      </c>
      <c r="GK47" s="2">
        <v>72</v>
      </c>
      <c r="GL47" s="2">
        <v>0</v>
      </c>
      <c r="GM47" s="2">
        <v>0</v>
      </c>
      <c r="GN47" s="4">
        <f t="shared" si="22"/>
        <v>1</v>
      </c>
      <c r="GO47" s="4">
        <f t="shared" si="23"/>
        <v>0</v>
      </c>
      <c r="GQ47" s="157" t="s">
        <v>54</v>
      </c>
      <c r="GR47" s="157">
        <v>72</v>
      </c>
      <c r="GS47" s="157">
        <v>72</v>
      </c>
      <c r="GT47" s="157">
        <v>0</v>
      </c>
      <c r="GU47" s="157">
        <v>0</v>
      </c>
      <c r="GV47" s="158">
        <f t="shared" si="24"/>
        <v>1</v>
      </c>
      <c r="GW47" s="158">
        <f t="shared" si="25"/>
        <v>0</v>
      </c>
      <c r="GY47" s="157" t="s">
        <v>54</v>
      </c>
      <c r="GZ47" s="157">
        <v>72</v>
      </c>
      <c r="HA47" s="157">
        <v>72</v>
      </c>
      <c r="HB47" s="157">
        <v>0</v>
      </c>
      <c r="HC47" s="157">
        <v>0</v>
      </c>
      <c r="HD47" s="158">
        <f t="shared" si="26"/>
        <v>1</v>
      </c>
    </row>
    <row r="48" spans="1:212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7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8"/>
        <v>0.8666666666666667</v>
      </c>
      <c r="P48" s="4">
        <f t="shared" si="33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f t="shared" si="9"/>
        <v>0.8666666666666667</v>
      </c>
      <c r="X48" s="4">
        <f t="shared" si="34"/>
        <v>0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f t="shared" si="10"/>
        <v>0.8666666666666667</v>
      </c>
      <c r="AF48" s="4">
        <f t="shared" si="39"/>
        <v>0</v>
      </c>
      <c r="AI48" s="2" t="s">
        <v>54</v>
      </c>
      <c r="AJ48" s="2">
        <v>36</v>
      </c>
      <c r="AK48" s="2">
        <v>36</v>
      </c>
      <c r="AL48" s="2">
        <v>0</v>
      </c>
      <c r="AM48" s="2">
        <v>0</v>
      </c>
      <c r="AN48" s="4">
        <f t="shared" ref="AN48:AN77" si="42">AK48/AJ48</f>
        <v>1</v>
      </c>
      <c r="AO48" s="4"/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76">
        <f t="shared" si="11"/>
        <v>1</v>
      </c>
      <c r="AW48" s="4">
        <f t="shared" ref="AW48:AW58" si="43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f t="shared" si="13"/>
        <v>1</v>
      </c>
      <c r="BE48" s="4">
        <f t="shared" si="14"/>
        <v>0</v>
      </c>
      <c r="BG48" s="4">
        <f t="shared" si="41"/>
        <v>0</v>
      </c>
      <c r="BJ48" s="2" t="s">
        <v>54</v>
      </c>
      <c r="BK48" s="2">
        <v>36</v>
      </c>
      <c r="BL48" s="2">
        <v>36</v>
      </c>
      <c r="BM48" s="2">
        <v>0</v>
      </c>
      <c r="BN48" s="2">
        <v>0</v>
      </c>
      <c r="BO48" s="4">
        <v>1</v>
      </c>
      <c r="BP48" s="4">
        <f t="shared" si="35"/>
        <v>0</v>
      </c>
      <c r="BR48" s="2" t="s">
        <v>54</v>
      </c>
      <c r="BS48" s="2">
        <v>36</v>
      </c>
      <c r="BT48" s="2">
        <v>36</v>
      </c>
      <c r="BU48" s="2">
        <v>0</v>
      </c>
      <c r="BV48" s="2">
        <v>0</v>
      </c>
      <c r="BW48" s="4">
        <v>1</v>
      </c>
      <c r="BX48" s="4">
        <f t="shared" si="36"/>
        <v>0</v>
      </c>
      <c r="BZ48" s="2" t="s">
        <v>54</v>
      </c>
      <c r="CA48" s="2">
        <v>36</v>
      </c>
      <c r="CB48" s="2">
        <v>36</v>
      </c>
      <c r="CC48" s="2">
        <v>0</v>
      </c>
      <c r="CD48" s="2">
        <v>0</v>
      </c>
      <c r="CE48" s="4">
        <v>1</v>
      </c>
      <c r="CF48" s="4">
        <f t="shared" si="15"/>
        <v>0</v>
      </c>
      <c r="CH48" s="2" t="s">
        <v>55</v>
      </c>
      <c r="CI48" s="2">
        <v>74</v>
      </c>
      <c r="CJ48" s="2">
        <v>24</v>
      </c>
      <c r="CK48" s="2">
        <v>50</v>
      </c>
      <c r="CL48" s="2">
        <v>0</v>
      </c>
      <c r="CM48" s="4">
        <v>0.32</v>
      </c>
      <c r="CN48" s="4">
        <f t="shared" si="40"/>
        <v>0</v>
      </c>
      <c r="CP48" s="2" t="s">
        <v>55</v>
      </c>
      <c r="CQ48" s="2">
        <v>74</v>
      </c>
      <c r="CR48" s="2">
        <v>24</v>
      </c>
      <c r="CS48" s="2">
        <v>50</v>
      </c>
      <c r="CT48" s="2">
        <v>0</v>
      </c>
      <c r="CU48" s="4">
        <v>0.32</v>
      </c>
      <c r="CV48" s="4">
        <f t="shared" si="17"/>
        <v>0</v>
      </c>
      <c r="CX48" s="2" t="s">
        <v>55</v>
      </c>
      <c r="CY48" s="2">
        <v>74</v>
      </c>
      <c r="CZ48" s="2">
        <v>0</v>
      </c>
      <c r="DA48" s="2">
        <v>0</v>
      </c>
      <c r="DB48" s="2">
        <v>74</v>
      </c>
      <c r="DC48" s="4">
        <v>0</v>
      </c>
      <c r="DE48" s="2" t="s">
        <v>55</v>
      </c>
      <c r="DF48" s="2">
        <v>74</v>
      </c>
      <c r="DG48" s="2">
        <v>0</v>
      </c>
      <c r="DH48" s="2">
        <v>0</v>
      </c>
      <c r="DI48" s="2">
        <v>74</v>
      </c>
      <c r="DJ48" s="2">
        <v>0</v>
      </c>
      <c r="DL48" s="2" t="s">
        <v>55</v>
      </c>
      <c r="DM48" s="2">
        <v>74</v>
      </c>
      <c r="DN48" s="2">
        <v>0</v>
      </c>
      <c r="DO48" s="2">
        <v>0</v>
      </c>
      <c r="DP48" s="2">
        <v>74</v>
      </c>
      <c r="DQ48" s="4">
        <v>0</v>
      </c>
      <c r="DS48" s="2" t="s">
        <v>55</v>
      </c>
      <c r="DT48" s="2">
        <v>74</v>
      </c>
      <c r="DU48" s="2">
        <v>0</v>
      </c>
      <c r="DV48" s="2">
        <v>0</v>
      </c>
      <c r="DW48" s="2">
        <v>74</v>
      </c>
      <c r="DX48" s="4">
        <v>0</v>
      </c>
      <c r="DZ48" s="2" t="s">
        <v>55</v>
      </c>
      <c r="EA48" s="2">
        <v>74</v>
      </c>
      <c r="EB48" s="2">
        <v>0</v>
      </c>
      <c r="EC48" s="2">
        <v>0</v>
      </c>
      <c r="ED48" s="2">
        <v>74</v>
      </c>
      <c r="EE48" s="4">
        <v>0</v>
      </c>
      <c r="EG48" s="2" t="s">
        <v>55</v>
      </c>
      <c r="EH48" s="2">
        <v>74</v>
      </c>
      <c r="EI48" s="2">
        <v>0</v>
      </c>
      <c r="EJ48" s="2">
        <v>0</v>
      </c>
      <c r="EK48" s="2">
        <v>74</v>
      </c>
      <c r="EL48" s="4">
        <v>0</v>
      </c>
      <c r="EN48" s="2" t="s">
        <v>55</v>
      </c>
      <c r="EO48" s="2">
        <v>74</v>
      </c>
      <c r="EP48" s="2">
        <v>0</v>
      </c>
      <c r="EQ48" s="2">
        <v>0</v>
      </c>
      <c r="ER48" s="2">
        <v>74</v>
      </c>
      <c r="ES48" s="4">
        <v>0</v>
      </c>
      <c r="EU48" s="2" t="s">
        <v>55</v>
      </c>
      <c r="EV48" s="2">
        <v>74</v>
      </c>
      <c r="EW48" s="2">
        <v>0</v>
      </c>
      <c r="EX48" s="2">
        <v>0</v>
      </c>
      <c r="EY48" s="2">
        <v>74</v>
      </c>
      <c r="EZ48" s="4">
        <v>0</v>
      </c>
      <c r="FB48" s="2" t="s">
        <v>55</v>
      </c>
      <c r="FC48" s="2">
        <v>74</v>
      </c>
      <c r="FD48" s="2">
        <v>24</v>
      </c>
      <c r="FE48" s="2">
        <v>50</v>
      </c>
      <c r="FF48" s="2">
        <v>0</v>
      </c>
      <c r="FG48" s="4">
        <v>0.32</v>
      </c>
      <c r="FH48" s="4">
        <f t="shared" si="18"/>
        <v>0</v>
      </c>
      <c r="FJ48" s="2" t="s">
        <v>55</v>
      </c>
      <c r="FK48" s="2">
        <v>74</v>
      </c>
      <c r="FL48" s="2">
        <v>24</v>
      </c>
      <c r="FM48" s="2">
        <v>50</v>
      </c>
      <c r="FN48" s="2">
        <v>0</v>
      </c>
      <c r="FO48" s="4">
        <v>0.32</v>
      </c>
      <c r="FP48" s="4">
        <f t="shared" si="19"/>
        <v>0</v>
      </c>
      <c r="FR48" s="2" t="s">
        <v>55</v>
      </c>
      <c r="FS48" s="2">
        <v>85</v>
      </c>
      <c r="FT48" s="2">
        <v>35</v>
      </c>
      <c r="FU48" s="2">
        <v>50</v>
      </c>
      <c r="FV48" s="2">
        <v>0</v>
      </c>
      <c r="FW48" s="4">
        <v>0.41</v>
      </c>
      <c r="FX48" s="4">
        <f t="shared" si="20"/>
        <v>8.9999999999999969E-2</v>
      </c>
      <c r="FZ48" s="2" t="s">
        <v>55</v>
      </c>
      <c r="GA48" s="2">
        <v>85</v>
      </c>
      <c r="GB48" s="2">
        <v>35</v>
      </c>
      <c r="GC48" s="2">
        <v>50</v>
      </c>
      <c r="GD48" s="2">
        <v>0</v>
      </c>
      <c r="GE48" s="4">
        <v>0.41</v>
      </c>
      <c r="GF48" s="4">
        <f t="shared" si="21"/>
        <v>0</v>
      </c>
      <c r="GI48" s="2" t="s">
        <v>55</v>
      </c>
      <c r="GJ48" s="2">
        <v>85</v>
      </c>
      <c r="GK48" s="2">
        <v>35</v>
      </c>
      <c r="GL48" s="2">
        <v>50</v>
      </c>
      <c r="GM48" s="2">
        <v>0</v>
      </c>
      <c r="GN48" s="4">
        <f t="shared" si="22"/>
        <v>0.41176470588235292</v>
      </c>
      <c r="GO48" s="4">
        <f t="shared" si="23"/>
        <v>1.764705882352946E-3</v>
      </c>
      <c r="GQ48" s="157" t="s">
        <v>55</v>
      </c>
      <c r="GR48" s="157">
        <v>85</v>
      </c>
      <c r="GS48" s="157">
        <v>35</v>
      </c>
      <c r="GT48" s="157">
        <v>50</v>
      </c>
      <c r="GU48" s="157">
        <v>0</v>
      </c>
      <c r="GV48" s="158">
        <f t="shared" si="24"/>
        <v>0.41176470588235292</v>
      </c>
      <c r="GW48" s="158">
        <f t="shared" si="25"/>
        <v>0</v>
      </c>
      <c r="GY48" s="157" t="s">
        <v>55</v>
      </c>
      <c r="GZ48" s="157">
        <v>85</v>
      </c>
      <c r="HA48" s="157">
        <v>35</v>
      </c>
      <c r="HB48" s="157">
        <v>50</v>
      </c>
      <c r="HC48" s="157">
        <v>0</v>
      </c>
      <c r="HD48" s="158">
        <f t="shared" si="26"/>
        <v>0.41176470588235292</v>
      </c>
    </row>
    <row r="49" spans="1:212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7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8"/>
        <v>0.35714285714285715</v>
      </c>
      <c r="P49" s="4">
        <f t="shared" si="33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f t="shared" si="9"/>
        <v>0.35714285714285715</v>
      </c>
      <c r="X49" s="4">
        <f t="shared" si="34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f t="shared" si="10"/>
        <v>0.35714285714285715</v>
      </c>
      <c r="AF49" s="4">
        <f t="shared" si="39"/>
        <v>0</v>
      </c>
      <c r="AI49" s="2" t="s">
        <v>55</v>
      </c>
      <c r="AJ49" s="2">
        <v>74</v>
      </c>
      <c r="AK49" s="2">
        <v>24</v>
      </c>
      <c r="AL49" s="2">
        <v>50</v>
      </c>
      <c r="AM49" s="2">
        <v>0</v>
      </c>
      <c r="AN49" s="4">
        <f t="shared" si="42"/>
        <v>0.32432432432432434</v>
      </c>
      <c r="AO49" s="4"/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76">
        <f t="shared" si="11"/>
        <v>0.32432432432432434</v>
      </c>
      <c r="AW49" s="4">
        <f t="shared" si="43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f t="shared" si="13"/>
        <v>0.32432432432432434</v>
      </c>
      <c r="BE49" s="4">
        <f t="shared" si="14"/>
        <v>0</v>
      </c>
      <c r="BG49" s="4">
        <f t="shared" si="41"/>
        <v>0</v>
      </c>
      <c r="BJ49" s="2" t="s">
        <v>55</v>
      </c>
      <c r="BK49" s="2">
        <v>74</v>
      </c>
      <c r="BL49" s="2">
        <v>24</v>
      </c>
      <c r="BM49" s="2">
        <v>50</v>
      </c>
      <c r="BN49" s="2">
        <v>0</v>
      </c>
      <c r="BO49" s="4">
        <v>0.32</v>
      </c>
      <c r="BP49" s="4">
        <f t="shared" si="35"/>
        <v>-4.3243243243243357E-3</v>
      </c>
      <c r="BR49" s="2" t="s">
        <v>55</v>
      </c>
      <c r="BS49" s="2">
        <v>74</v>
      </c>
      <c r="BT49" s="2">
        <v>24</v>
      </c>
      <c r="BU49" s="2">
        <v>50</v>
      </c>
      <c r="BV49" s="2">
        <v>0</v>
      </c>
      <c r="BW49" s="4">
        <v>0.32</v>
      </c>
      <c r="BX49" s="4">
        <f t="shared" si="36"/>
        <v>0</v>
      </c>
      <c r="BZ49" s="2" t="s">
        <v>55</v>
      </c>
      <c r="CA49" s="2">
        <v>74</v>
      </c>
      <c r="CB49" s="2">
        <v>24</v>
      </c>
      <c r="CC49" s="2">
        <v>50</v>
      </c>
      <c r="CD49" s="2">
        <v>0</v>
      </c>
      <c r="CE49" s="4">
        <v>0.32</v>
      </c>
      <c r="CF49" s="4">
        <f t="shared" si="15"/>
        <v>0</v>
      </c>
      <c r="CH49" s="85" t="s">
        <v>56</v>
      </c>
      <c r="CI49" s="1">
        <v>110</v>
      </c>
      <c r="CJ49" s="1">
        <v>110</v>
      </c>
      <c r="CK49" s="1">
        <v>0</v>
      </c>
      <c r="CL49" s="1">
        <v>0</v>
      </c>
      <c r="CM49" s="3">
        <v>1</v>
      </c>
      <c r="CN49" s="4">
        <f t="shared" si="40"/>
        <v>0</v>
      </c>
      <c r="CP49" s="2" t="s">
        <v>56</v>
      </c>
      <c r="CQ49" s="2">
        <v>110</v>
      </c>
      <c r="CR49" s="2">
        <v>110</v>
      </c>
      <c r="CS49" s="2">
        <v>0</v>
      </c>
      <c r="CT49" s="2">
        <v>0</v>
      </c>
      <c r="CU49" s="4">
        <v>1</v>
      </c>
      <c r="CV49" s="4">
        <f t="shared" si="17"/>
        <v>0</v>
      </c>
      <c r="CX49" s="2" t="s">
        <v>56</v>
      </c>
      <c r="CY49" s="2">
        <v>110</v>
      </c>
      <c r="CZ49" s="2">
        <v>0</v>
      </c>
      <c r="DA49" s="2">
        <v>0</v>
      </c>
      <c r="DB49" s="2">
        <v>110</v>
      </c>
      <c r="DC49" s="4">
        <v>0</v>
      </c>
      <c r="DE49" s="2" t="s">
        <v>56</v>
      </c>
      <c r="DF49" s="2">
        <v>110</v>
      </c>
      <c r="DG49" s="2">
        <v>0</v>
      </c>
      <c r="DH49" s="2">
        <v>0</v>
      </c>
      <c r="DI49" s="2">
        <v>110</v>
      </c>
      <c r="DJ49" s="2">
        <v>0</v>
      </c>
      <c r="DL49" s="2" t="s">
        <v>56</v>
      </c>
      <c r="DM49" s="2">
        <v>110</v>
      </c>
      <c r="DN49" s="2">
        <v>0</v>
      </c>
      <c r="DO49" s="2">
        <v>0</v>
      </c>
      <c r="DP49" s="2">
        <v>110</v>
      </c>
      <c r="DQ49" s="4">
        <v>0</v>
      </c>
      <c r="DS49" s="2" t="s">
        <v>56</v>
      </c>
      <c r="DT49" s="2">
        <v>110</v>
      </c>
      <c r="DU49" s="2">
        <v>0</v>
      </c>
      <c r="DV49" s="2">
        <v>0</v>
      </c>
      <c r="DW49" s="2">
        <v>110</v>
      </c>
      <c r="DX49" s="4">
        <v>0</v>
      </c>
      <c r="DZ49" s="2" t="s">
        <v>56</v>
      </c>
      <c r="EA49" s="2">
        <v>110</v>
      </c>
      <c r="EB49" s="2">
        <v>0</v>
      </c>
      <c r="EC49" s="2">
        <v>0</v>
      </c>
      <c r="ED49" s="2">
        <v>110</v>
      </c>
      <c r="EE49" s="4">
        <v>0</v>
      </c>
      <c r="EG49" s="2" t="s">
        <v>56</v>
      </c>
      <c r="EH49" s="2">
        <v>110</v>
      </c>
      <c r="EI49" s="2">
        <v>0</v>
      </c>
      <c r="EJ49" s="2">
        <v>0</v>
      </c>
      <c r="EK49" s="2">
        <v>110</v>
      </c>
      <c r="EL49" s="4">
        <v>0</v>
      </c>
      <c r="EN49" s="2" t="s">
        <v>56</v>
      </c>
      <c r="EO49" s="2">
        <v>110</v>
      </c>
      <c r="EP49" s="2">
        <v>0</v>
      </c>
      <c r="EQ49" s="2">
        <v>0</v>
      </c>
      <c r="ER49" s="2">
        <v>110</v>
      </c>
      <c r="ES49" s="4">
        <v>0</v>
      </c>
      <c r="EU49" s="2" t="s">
        <v>56</v>
      </c>
      <c r="EV49" s="2">
        <v>110</v>
      </c>
      <c r="EW49" s="2">
        <v>0</v>
      </c>
      <c r="EX49" s="2">
        <v>0</v>
      </c>
      <c r="EY49" s="2">
        <v>110</v>
      </c>
      <c r="EZ49" s="4">
        <v>0</v>
      </c>
      <c r="FB49" s="2" t="s">
        <v>56</v>
      </c>
      <c r="FC49" s="2">
        <v>110</v>
      </c>
      <c r="FD49" s="2">
        <v>110</v>
      </c>
      <c r="FE49" s="2">
        <v>0</v>
      </c>
      <c r="FF49" s="2">
        <v>0</v>
      </c>
      <c r="FG49" s="4">
        <v>1</v>
      </c>
      <c r="FH49" s="4">
        <f t="shared" si="18"/>
        <v>0</v>
      </c>
      <c r="FJ49" s="2" t="s">
        <v>56</v>
      </c>
      <c r="FK49" s="2">
        <v>110</v>
      </c>
      <c r="FL49" s="2">
        <v>110</v>
      </c>
      <c r="FM49" s="2">
        <v>0</v>
      </c>
      <c r="FN49" s="2">
        <v>0</v>
      </c>
      <c r="FO49" s="4">
        <v>1</v>
      </c>
      <c r="FP49" s="4">
        <f t="shared" si="19"/>
        <v>0</v>
      </c>
      <c r="FR49" s="2" t="s">
        <v>56</v>
      </c>
      <c r="FS49" s="2">
        <v>152</v>
      </c>
      <c r="FT49" s="2">
        <v>152</v>
      </c>
      <c r="FU49" s="2">
        <v>0</v>
      </c>
      <c r="FV49" s="2">
        <v>0</v>
      </c>
      <c r="FW49" s="4">
        <v>1</v>
      </c>
      <c r="FX49" s="4">
        <f t="shared" si="20"/>
        <v>0</v>
      </c>
      <c r="FZ49" s="2" t="s">
        <v>56</v>
      </c>
      <c r="GA49" s="2">
        <v>152</v>
      </c>
      <c r="GB49" s="2">
        <v>152</v>
      </c>
      <c r="GC49" s="2">
        <v>0</v>
      </c>
      <c r="GD49" s="2">
        <v>0</v>
      </c>
      <c r="GE49" s="4">
        <v>1</v>
      </c>
      <c r="GF49" s="4">
        <f t="shared" si="21"/>
        <v>0</v>
      </c>
      <c r="GI49" s="2" t="s">
        <v>56</v>
      </c>
      <c r="GJ49" s="2">
        <v>152</v>
      </c>
      <c r="GK49" s="2">
        <v>152</v>
      </c>
      <c r="GL49" s="2">
        <v>0</v>
      </c>
      <c r="GM49" s="2">
        <v>0</v>
      </c>
      <c r="GN49" s="4">
        <f t="shared" si="22"/>
        <v>1</v>
      </c>
      <c r="GO49" s="4">
        <f t="shared" si="23"/>
        <v>0</v>
      </c>
      <c r="GQ49" s="157" t="s">
        <v>56</v>
      </c>
      <c r="GR49" s="157">
        <v>153</v>
      </c>
      <c r="GS49" s="157">
        <v>153</v>
      </c>
      <c r="GT49" s="157">
        <v>0</v>
      </c>
      <c r="GU49" s="157">
        <v>0</v>
      </c>
      <c r="GV49" s="158">
        <f t="shared" si="24"/>
        <v>1</v>
      </c>
      <c r="GW49" s="158">
        <f t="shared" si="25"/>
        <v>0</v>
      </c>
      <c r="GY49" s="157" t="s">
        <v>56</v>
      </c>
      <c r="GZ49" s="157">
        <v>153</v>
      </c>
      <c r="HA49" s="157">
        <v>153</v>
      </c>
      <c r="HB49" s="157">
        <v>0</v>
      </c>
      <c r="HC49" s="157">
        <v>0</v>
      </c>
      <c r="HD49" s="158">
        <f t="shared" si="26"/>
        <v>1</v>
      </c>
    </row>
    <row r="50" spans="1:212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7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8"/>
        <v>0</v>
      </c>
      <c r="P50" s="4">
        <f t="shared" si="33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f t="shared" si="9"/>
        <v>0</v>
      </c>
      <c r="X50" s="4">
        <f t="shared" si="34"/>
        <v>0</v>
      </c>
      <c r="Z50" s="2" t="s">
        <v>53</v>
      </c>
      <c r="AA50" s="2">
        <v>3</v>
      </c>
      <c r="AB50" s="2">
        <v>0</v>
      </c>
      <c r="AC50" s="2">
        <v>0</v>
      </c>
      <c r="AD50" s="2">
        <v>3</v>
      </c>
      <c r="AE50" s="4">
        <f t="shared" si="10"/>
        <v>0</v>
      </c>
      <c r="AF50" s="4">
        <f t="shared" si="39"/>
        <v>0</v>
      </c>
      <c r="AI50" s="2" t="s">
        <v>56</v>
      </c>
      <c r="AJ50" s="2">
        <v>110</v>
      </c>
      <c r="AK50" s="2">
        <v>110</v>
      </c>
      <c r="AL50" s="2">
        <v>0</v>
      </c>
      <c r="AM50" s="2">
        <v>0</v>
      </c>
      <c r="AN50" s="4">
        <f t="shared" si="42"/>
        <v>1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76">
        <f t="shared" si="11"/>
        <v>1</v>
      </c>
      <c r="AW50" s="4">
        <f t="shared" si="43"/>
        <v>0</v>
      </c>
      <c r="AY50" s="2" t="s">
        <v>56</v>
      </c>
      <c r="AZ50" s="2">
        <v>110</v>
      </c>
      <c r="BA50" s="2">
        <v>110</v>
      </c>
      <c r="BB50" s="2">
        <v>0</v>
      </c>
      <c r="BC50" s="2">
        <v>0</v>
      </c>
      <c r="BD50" s="4">
        <f t="shared" si="13"/>
        <v>1</v>
      </c>
      <c r="BE50" s="4">
        <f t="shared" si="14"/>
        <v>0</v>
      </c>
      <c r="BG50" s="4">
        <f t="shared" si="41"/>
        <v>0</v>
      </c>
      <c r="BJ50" s="2" t="s">
        <v>56</v>
      </c>
      <c r="BK50" s="2">
        <v>110</v>
      </c>
      <c r="BL50" s="2">
        <v>110</v>
      </c>
      <c r="BM50" s="2">
        <v>0</v>
      </c>
      <c r="BN50" s="2">
        <v>0</v>
      </c>
      <c r="BO50" s="4">
        <v>1</v>
      </c>
      <c r="BP50" s="4">
        <f t="shared" si="35"/>
        <v>0</v>
      </c>
      <c r="BR50" s="2" t="s">
        <v>56</v>
      </c>
      <c r="BS50" s="2">
        <v>110</v>
      </c>
      <c r="BT50" s="2">
        <v>110</v>
      </c>
      <c r="BU50" s="2">
        <v>0</v>
      </c>
      <c r="BV50" s="2">
        <v>0</v>
      </c>
      <c r="BW50" s="4">
        <v>1</v>
      </c>
      <c r="BX50" s="4">
        <f t="shared" si="36"/>
        <v>0</v>
      </c>
      <c r="BZ50" s="2" t="s">
        <v>56</v>
      </c>
      <c r="CA50" s="2">
        <v>110</v>
      </c>
      <c r="CB50" s="2">
        <v>110</v>
      </c>
      <c r="CC50" s="2">
        <v>0</v>
      </c>
      <c r="CD50" s="2">
        <v>0</v>
      </c>
      <c r="CE50" s="4">
        <v>1</v>
      </c>
      <c r="CF50" s="4">
        <f t="shared" si="15"/>
        <v>0</v>
      </c>
      <c r="CH50" s="2" t="s">
        <v>57</v>
      </c>
      <c r="CI50" s="2">
        <v>56</v>
      </c>
      <c r="CJ50" s="2">
        <v>49</v>
      </c>
      <c r="CK50" s="2">
        <v>5</v>
      </c>
      <c r="CL50" s="2">
        <v>2</v>
      </c>
      <c r="CM50" s="4">
        <v>0.88</v>
      </c>
      <c r="CN50" s="4">
        <f t="shared" si="40"/>
        <v>0</v>
      </c>
      <c r="CP50" s="2" t="s">
        <v>57</v>
      </c>
      <c r="CQ50" s="2">
        <v>56</v>
      </c>
      <c r="CR50" s="2">
        <v>50</v>
      </c>
      <c r="CS50" s="2">
        <v>5</v>
      </c>
      <c r="CT50" s="2">
        <v>1</v>
      </c>
      <c r="CU50" s="4">
        <v>0.89</v>
      </c>
      <c r="CV50" s="4">
        <f t="shared" si="17"/>
        <v>1.0000000000000009E-2</v>
      </c>
      <c r="CX50" s="2" t="s">
        <v>57</v>
      </c>
      <c r="CY50" s="2">
        <v>56</v>
      </c>
      <c r="CZ50" s="2">
        <v>0</v>
      </c>
      <c r="DA50" s="2">
        <v>0</v>
      </c>
      <c r="DB50" s="2">
        <v>56</v>
      </c>
      <c r="DC50" s="4">
        <v>0</v>
      </c>
      <c r="DE50" s="2" t="s">
        <v>57</v>
      </c>
      <c r="DF50" s="2">
        <v>56</v>
      </c>
      <c r="DG50" s="2">
        <v>0</v>
      </c>
      <c r="DH50" s="2">
        <v>0</v>
      </c>
      <c r="DI50" s="2">
        <v>56</v>
      </c>
      <c r="DJ50" s="2">
        <v>0</v>
      </c>
      <c r="DL50" s="2" t="s">
        <v>57</v>
      </c>
      <c r="DM50" s="2">
        <v>56</v>
      </c>
      <c r="DN50" s="2">
        <v>0</v>
      </c>
      <c r="DO50" s="2">
        <v>0</v>
      </c>
      <c r="DP50" s="2">
        <v>56</v>
      </c>
      <c r="DQ50" s="4">
        <v>0</v>
      </c>
      <c r="DS50" s="2" t="s">
        <v>58</v>
      </c>
      <c r="DT50" s="2">
        <v>9</v>
      </c>
      <c r="DU50" s="2">
        <v>0</v>
      </c>
      <c r="DV50" s="2">
        <v>0</v>
      </c>
      <c r="DW50" s="2">
        <v>9</v>
      </c>
      <c r="DX50" s="4">
        <v>0</v>
      </c>
      <c r="DZ50" s="2" t="s">
        <v>57</v>
      </c>
      <c r="EA50" s="2">
        <v>56</v>
      </c>
      <c r="EB50" s="2">
        <v>0</v>
      </c>
      <c r="EC50" s="2">
        <v>0</v>
      </c>
      <c r="ED50" s="2">
        <v>56</v>
      </c>
      <c r="EE50" s="4">
        <v>0</v>
      </c>
      <c r="EG50" s="2" t="s">
        <v>57</v>
      </c>
      <c r="EH50" s="2">
        <v>56</v>
      </c>
      <c r="EI50" s="2">
        <v>0</v>
      </c>
      <c r="EJ50" s="2">
        <v>0</v>
      </c>
      <c r="EK50" s="2">
        <v>56</v>
      </c>
      <c r="EL50" s="4">
        <v>0</v>
      </c>
      <c r="EN50" s="2" t="s">
        <v>57</v>
      </c>
      <c r="EO50" s="2">
        <v>56</v>
      </c>
      <c r="EP50" s="2">
        <v>0</v>
      </c>
      <c r="EQ50" s="2">
        <v>0</v>
      </c>
      <c r="ER50" s="2">
        <v>56</v>
      </c>
      <c r="ES50" s="4">
        <v>0</v>
      </c>
      <c r="EU50" s="2" t="s">
        <v>57</v>
      </c>
      <c r="EV50" s="2">
        <v>56</v>
      </c>
      <c r="EW50" s="2">
        <v>0</v>
      </c>
      <c r="EX50" s="2">
        <v>0</v>
      </c>
      <c r="EY50" s="2">
        <v>56</v>
      </c>
      <c r="EZ50" s="4">
        <v>0</v>
      </c>
      <c r="FB50" s="2" t="s">
        <v>57</v>
      </c>
      <c r="FC50" s="2">
        <v>56</v>
      </c>
      <c r="FD50" s="2">
        <v>48</v>
      </c>
      <c r="FE50" s="2">
        <v>5</v>
      </c>
      <c r="FF50" s="2">
        <v>3</v>
      </c>
      <c r="FG50" s="4">
        <v>0.86</v>
      </c>
      <c r="FH50" s="4">
        <f t="shared" si="18"/>
        <v>-3.0000000000000027E-2</v>
      </c>
      <c r="FJ50" s="2" t="s">
        <v>57</v>
      </c>
      <c r="FK50" s="2">
        <v>56</v>
      </c>
      <c r="FL50" s="2">
        <v>50</v>
      </c>
      <c r="FM50" s="2">
        <v>5</v>
      </c>
      <c r="FN50" s="2">
        <v>1</v>
      </c>
      <c r="FO50" s="4">
        <v>0.89</v>
      </c>
      <c r="FP50" s="4">
        <f t="shared" si="19"/>
        <v>3.0000000000000027E-2</v>
      </c>
      <c r="FR50" s="2" t="s">
        <v>57</v>
      </c>
      <c r="FS50" s="2">
        <v>56</v>
      </c>
      <c r="FT50" s="2">
        <v>50</v>
      </c>
      <c r="FU50" s="2">
        <v>5</v>
      </c>
      <c r="FV50" s="2">
        <v>1</v>
      </c>
      <c r="FW50" s="4">
        <v>0.89</v>
      </c>
      <c r="FX50" s="4">
        <f t="shared" si="20"/>
        <v>0</v>
      </c>
      <c r="FZ50" s="2" t="s">
        <v>57</v>
      </c>
      <c r="GA50" s="2">
        <v>67</v>
      </c>
      <c r="GB50" s="2">
        <v>61</v>
      </c>
      <c r="GC50" s="2">
        <v>5</v>
      </c>
      <c r="GD50" s="2">
        <v>1</v>
      </c>
      <c r="GE50" s="4">
        <v>0.91</v>
      </c>
      <c r="GF50" s="4">
        <f t="shared" si="21"/>
        <v>2.0000000000000018E-2</v>
      </c>
      <c r="GI50" s="2" t="s">
        <v>57</v>
      </c>
      <c r="GJ50" s="2">
        <v>67</v>
      </c>
      <c r="GK50" s="2">
        <v>61</v>
      </c>
      <c r="GL50" s="2">
        <v>5</v>
      </c>
      <c r="GM50" s="2">
        <v>1</v>
      </c>
      <c r="GN50" s="4">
        <f t="shared" si="22"/>
        <v>0.91044776119402981</v>
      </c>
      <c r="GO50" s="4">
        <f t="shared" si="23"/>
        <v>4.477611940297832E-4</v>
      </c>
      <c r="GQ50" s="157" t="s">
        <v>57</v>
      </c>
      <c r="GR50" s="157">
        <v>67</v>
      </c>
      <c r="GS50" s="157">
        <v>61</v>
      </c>
      <c r="GT50" s="157">
        <v>5</v>
      </c>
      <c r="GU50" s="157">
        <v>1</v>
      </c>
      <c r="GV50" s="158">
        <f t="shared" si="24"/>
        <v>0.91044776119402981</v>
      </c>
      <c r="GW50" s="158">
        <f t="shared" si="25"/>
        <v>0</v>
      </c>
      <c r="GY50" s="157" t="s">
        <v>57</v>
      </c>
      <c r="GZ50" s="157">
        <v>67</v>
      </c>
      <c r="HA50" s="157">
        <v>61</v>
      </c>
      <c r="HB50" s="157">
        <v>5</v>
      </c>
      <c r="HC50" s="157">
        <v>1</v>
      </c>
      <c r="HD50" s="158">
        <f t="shared" si="26"/>
        <v>0.91044776119402981</v>
      </c>
    </row>
    <row r="51" spans="1:212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7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4">
        <f t="shared" si="8"/>
        <v>1</v>
      </c>
      <c r="P51" s="4">
        <f t="shared" si="33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f t="shared" si="9"/>
        <v>1</v>
      </c>
      <c r="X51" s="4">
        <f t="shared" si="34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f t="shared" si="10"/>
        <v>1</v>
      </c>
      <c r="AF51" s="4">
        <f t="shared" si="39"/>
        <v>0</v>
      </c>
      <c r="AI51" s="2" t="s">
        <v>57</v>
      </c>
      <c r="AJ51" s="2">
        <v>56</v>
      </c>
      <c r="AK51" s="2">
        <v>50</v>
      </c>
      <c r="AL51" s="2">
        <v>5</v>
      </c>
      <c r="AM51" s="2">
        <v>1</v>
      </c>
      <c r="AN51" s="4">
        <f t="shared" si="42"/>
        <v>0.8928571428571429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76">
        <f t="shared" si="11"/>
        <v>0.875</v>
      </c>
      <c r="AW51" s="4">
        <f t="shared" si="43"/>
        <v>0</v>
      </c>
      <c r="AY51" s="2" t="s">
        <v>57</v>
      </c>
      <c r="AZ51" s="2">
        <v>56</v>
      </c>
      <c r="BA51" s="2">
        <v>49</v>
      </c>
      <c r="BB51" s="2">
        <v>5</v>
      </c>
      <c r="BC51" s="2">
        <v>2</v>
      </c>
      <c r="BD51" s="4">
        <f t="shared" si="13"/>
        <v>0.875</v>
      </c>
      <c r="BE51" s="4">
        <f t="shared" si="14"/>
        <v>0</v>
      </c>
      <c r="BG51" s="4">
        <f t="shared" si="41"/>
        <v>-1.7857142857142905E-2</v>
      </c>
      <c r="BJ51" s="2" t="s">
        <v>57</v>
      </c>
      <c r="BK51" s="2">
        <v>56</v>
      </c>
      <c r="BL51" s="2">
        <v>49</v>
      </c>
      <c r="BM51" s="2">
        <v>5</v>
      </c>
      <c r="BN51" s="2">
        <v>2</v>
      </c>
      <c r="BO51" s="4">
        <v>0.88</v>
      </c>
      <c r="BP51" s="4">
        <f t="shared" si="35"/>
        <v>5.0000000000000044E-3</v>
      </c>
      <c r="BR51" s="2" t="s">
        <v>57</v>
      </c>
      <c r="BS51" s="2">
        <v>56</v>
      </c>
      <c r="BT51" s="2">
        <v>49</v>
      </c>
      <c r="BU51" s="2">
        <v>5</v>
      </c>
      <c r="BV51" s="2">
        <v>2</v>
      </c>
      <c r="BW51" s="4">
        <v>0.88</v>
      </c>
      <c r="BX51" s="4">
        <f t="shared" si="36"/>
        <v>0</v>
      </c>
      <c r="BZ51" s="2" t="s">
        <v>57</v>
      </c>
      <c r="CA51" s="2">
        <v>56</v>
      </c>
      <c r="CB51" s="2">
        <v>49</v>
      </c>
      <c r="CC51" s="2">
        <v>5</v>
      </c>
      <c r="CD51" s="2">
        <v>2</v>
      </c>
      <c r="CE51" s="4">
        <v>0.88</v>
      </c>
      <c r="CF51" s="4">
        <f t="shared" si="15"/>
        <v>0</v>
      </c>
      <c r="CH51" s="2" t="s">
        <v>58</v>
      </c>
      <c r="CI51" s="2">
        <v>3</v>
      </c>
      <c r="CJ51" s="2">
        <v>3</v>
      </c>
      <c r="CK51" s="2">
        <v>0</v>
      </c>
      <c r="CL51" s="2">
        <v>0</v>
      </c>
      <c r="CM51" s="4">
        <v>1</v>
      </c>
      <c r="CN51" s="4">
        <f t="shared" si="40"/>
        <v>0</v>
      </c>
      <c r="CP51" s="2" t="s">
        <v>58</v>
      </c>
      <c r="CQ51" s="2">
        <v>3</v>
      </c>
      <c r="CR51" s="2">
        <v>3</v>
      </c>
      <c r="CS51" s="2">
        <v>0</v>
      </c>
      <c r="CT51" s="2">
        <v>0</v>
      </c>
      <c r="CU51" s="4">
        <v>1</v>
      </c>
      <c r="CV51" s="4">
        <f t="shared" si="17"/>
        <v>0</v>
      </c>
      <c r="CX51" s="2" t="s">
        <v>58</v>
      </c>
      <c r="CY51" s="2">
        <v>3</v>
      </c>
      <c r="CZ51" s="2">
        <v>0</v>
      </c>
      <c r="DA51" s="2">
        <v>0</v>
      </c>
      <c r="DB51" s="2">
        <v>3</v>
      </c>
      <c r="DC51" s="4">
        <v>0</v>
      </c>
      <c r="DE51" s="2" t="s">
        <v>58</v>
      </c>
      <c r="DF51" s="2">
        <v>3</v>
      </c>
      <c r="DG51" s="2">
        <v>0</v>
      </c>
      <c r="DH51" s="2">
        <v>0</v>
      </c>
      <c r="DI51" s="2">
        <v>3</v>
      </c>
      <c r="DJ51" s="2">
        <v>0</v>
      </c>
      <c r="DL51" s="2" t="s">
        <v>58</v>
      </c>
      <c r="DM51" s="2">
        <v>3</v>
      </c>
      <c r="DN51" s="2">
        <v>0</v>
      </c>
      <c r="DO51" s="2">
        <v>0</v>
      </c>
      <c r="DP51" s="2">
        <v>3</v>
      </c>
      <c r="DQ51" s="4">
        <v>0</v>
      </c>
      <c r="DS51" s="2" t="s">
        <v>59</v>
      </c>
      <c r="DT51" s="2">
        <v>23</v>
      </c>
      <c r="DU51" s="2">
        <v>0</v>
      </c>
      <c r="DV51" s="2">
        <v>0</v>
      </c>
      <c r="DW51" s="2">
        <v>23</v>
      </c>
      <c r="DX51" s="4">
        <v>0</v>
      </c>
      <c r="DZ51" s="2" t="s">
        <v>58</v>
      </c>
      <c r="EA51" s="2">
        <v>9</v>
      </c>
      <c r="EB51" s="2">
        <v>0</v>
      </c>
      <c r="EC51" s="2">
        <v>0</v>
      </c>
      <c r="ED51" s="2">
        <v>9</v>
      </c>
      <c r="EE51" s="4">
        <v>0</v>
      </c>
      <c r="EG51" s="2" t="s">
        <v>58</v>
      </c>
      <c r="EH51" s="2">
        <v>9</v>
      </c>
      <c r="EI51" s="2">
        <v>0</v>
      </c>
      <c r="EJ51" s="2">
        <v>0</v>
      </c>
      <c r="EK51" s="2">
        <v>9</v>
      </c>
      <c r="EL51" s="4">
        <v>0</v>
      </c>
      <c r="EN51" s="2" t="s">
        <v>58</v>
      </c>
      <c r="EO51" s="2">
        <v>9</v>
      </c>
      <c r="EP51" s="2">
        <v>0</v>
      </c>
      <c r="EQ51" s="2">
        <v>0</v>
      </c>
      <c r="ER51" s="2">
        <v>9</v>
      </c>
      <c r="ES51" s="4">
        <v>0</v>
      </c>
      <c r="EU51" s="2" t="s">
        <v>58</v>
      </c>
      <c r="EV51" s="2">
        <v>9</v>
      </c>
      <c r="EW51" s="2">
        <v>0</v>
      </c>
      <c r="EX51" s="2">
        <v>0</v>
      </c>
      <c r="EY51" s="2">
        <v>9</v>
      </c>
      <c r="EZ51" s="4">
        <v>0</v>
      </c>
      <c r="FB51" s="66" t="s">
        <v>58</v>
      </c>
      <c r="FC51" s="2">
        <v>3</v>
      </c>
      <c r="FD51" s="2">
        <v>3</v>
      </c>
      <c r="FE51" s="2">
        <v>0</v>
      </c>
      <c r="FF51" s="2">
        <v>0</v>
      </c>
      <c r="FG51" s="4">
        <v>1</v>
      </c>
      <c r="FH51" s="4">
        <f t="shared" si="18"/>
        <v>0</v>
      </c>
      <c r="FJ51" s="66" t="s">
        <v>58</v>
      </c>
      <c r="FK51" s="2">
        <v>3</v>
      </c>
      <c r="FL51" s="2">
        <v>3</v>
      </c>
      <c r="FM51" s="2">
        <v>0</v>
      </c>
      <c r="FN51" s="2">
        <v>0</v>
      </c>
      <c r="FO51" s="4">
        <v>1</v>
      </c>
      <c r="FP51" s="4">
        <f t="shared" si="19"/>
        <v>0</v>
      </c>
      <c r="FR51" s="66" t="s">
        <v>58</v>
      </c>
      <c r="FS51" s="2">
        <v>3</v>
      </c>
      <c r="FT51" s="2">
        <v>3</v>
      </c>
      <c r="FU51" s="2">
        <v>0</v>
      </c>
      <c r="FV51" s="2">
        <v>0</v>
      </c>
      <c r="FW51" s="4">
        <v>1</v>
      </c>
      <c r="FX51" s="4">
        <f t="shared" si="20"/>
        <v>0</v>
      </c>
      <c r="FZ51" s="66" t="s">
        <v>58</v>
      </c>
      <c r="GA51" s="2">
        <v>3</v>
      </c>
      <c r="GB51" s="2">
        <v>3</v>
      </c>
      <c r="GC51" s="2">
        <v>0</v>
      </c>
      <c r="GD51" s="2">
        <v>0</v>
      </c>
      <c r="GE51" s="4">
        <v>1</v>
      </c>
      <c r="GF51" s="4">
        <f t="shared" si="21"/>
        <v>0</v>
      </c>
      <c r="GI51" s="66" t="s">
        <v>58</v>
      </c>
      <c r="GJ51" s="2">
        <v>3</v>
      </c>
      <c r="GK51" s="2">
        <v>3</v>
      </c>
      <c r="GL51" s="2">
        <v>0</v>
      </c>
      <c r="GM51" s="2">
        <v>0</v>
      </c>
      <c r="GN51" s="4">
        <f t="shared" si="22"/>
        <v>1</v>
      </c>
      <c r="GO51" s="4">
        <f t="shared" si="23"/>
        <v>0</v>
      </c>
      <c r="GQ51" s="161" t="s">
        <v>58</v>
      </c>
      <c r="GR51" s="157">
        <v>3</v>
      </c>
      <c r="GS51" s="157">
        <v>3</v>
      </c>
      <c r="GT51" s="157">
        <v>0</v>
      </c>
      <c r="GU51" s="157">
        <v>0</v>
      </c>
      <c r="GV51" s="158">
        <f t="shared" si="24"/>
        <v>1</v>
      </c>
      <c r="GW51" s="158">
        <f t="shared" si="25"/>
        <v>0</v>
      </c>
      <c r="GY51" s="161" t="s">
        <v>58</v>
      </c>
      <c r="GZ51" s="157">
        <v>3</v>
      </c>
      <c r="HA51" s="157">
        <v>3</v>
      </c>
      <c r="HB51" s="157">
        <v>0</v>
      </c>
      <c r="HC51" s="157">
        <v>0</v>
      </c>
      <c r="HD51" s="158">
        <f t="shared" si="26"/>
        <v>1</v>
      </c>
    </row>
    <row r="52" spans="1:212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7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4">
        <f t="shared" si="8"/>
        <v>0.32432432432432434</v>
      </c>
      <c r="P52" s="4">
        <f t="shared" si="33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f t="shared" si="9"/>
        <v>0.32432432432432434</v>
      </c>
      <c r="X52" s="4">
        <f t="shared" si="34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f t="shared" si="10"/>
        <v>0.32432432432432434</v>
      </c>
      <c r="AF52" s="4">
        <f t="shared" si="39"/>
        <v>0</v>
      </c>
      <c r="AI52" s="2" t="s">
        <v>58</v>
      </c>
      <c r="AJ52" s="2">
        <v>3</v>
      </c>
      <c r="AK52" s="2">
        <v>3</v>
      </c>
      <c r="AL52" s="2">
        <v>0</v>
      </c>
      <c r="AM52" s="2">
        <v>0</v>
      </c>
      <c r="AN52" s="4">
        <f t="shared" si="42"/>
        <v>1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76">
        <f t="shared" si="11"/>
        <v>1</v>
      </c>
      <c r="AW52" s="4">
        <f t="shared" si="43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f t="shared" si="13"/>
        <v>1</v>
      </c>
      <c r="BE52" s="4">
        <f t="shared" si="14"/>
        <v>0</v>
      </c>
      <c r="BG52" s="4">
        <f t="shared" si="41"/>
        <v>0</v>
      </c>
      <c r="BJ52" s="2" t="s">
        <v>58</v>
      </c>
      <c r="BK52" s="2">
        <v>3</v>
      </c>
      <c r="BL52" s="2">
        <v>3</v>
      </c>
      <c r="BM52" s="2">
        <v>0</v>
      </c>
      <c r="BN52" s="2">
        <v>0</v>
      </c>
      <c r="BO52" s="4">
        <v>1</v>
      </c>
      <c r="BP52" s="4">
        <f t="shared" si="35"/>
        <v>0</v>
      </c>
      <c r="BR52" s="2" t="s">
        <v>58</v>
      </c>
      <c r="BS52" s="2">
        <v>3</v>
      </c>
      <c r="BT52" s="2">
        <v>3</v>
      </c>
      <c r="BU52" s="2">
        <v>0</v>
      </c>
      <c r="BV52" s="2">
        <v>0</v>
      </c>
      <c r="BW52" s="4">
        <v>1</v>
      </c>
      <c r="BX52" s="4">
        <f t="shared" si="36"/>
        <v>0</v>
      </c>
      <c r="BZ52" s="2" t="s">
        <v>58</v>
      </c>
      <c r="CA52" s="2">
        <v>3</v>
      </c>
      <c r="CB52" s="2">
        <v>3</v>
      </c>
      <c r="CC52" s="2">
        <v>0</v>
      </c>
      <c r="CD52" s="2">
        <v>0</v>
      </c>
      <c r="CE52" s="4">
        <v>1</v>
      </c>
      <c r="CF52" s="4">
        <f t="shared" si="15"/>
        <v>0</v>
      </c>
      <c r="CH52" s="2" t="s">
        <v>59</v>
      </c>
      <c r="CI52" s="2">
        <v>23</v>
      </c>
      <c r="CJ52" s="2">
        <v>22</v>
      </c>
      <c r="CK52" s="2">
        <v>1</v>
      </c>
      <c r="CL52" s="2">
        <v>0</v>
      </c>
      <c r="CM52" s="4">
        <v>0.96</v>
      </c>
      <c r="CN52" s="4">
        <f t="shared" si="40"/>
        <v>0</v>
      </c>
      <c r="CP52" s="2" t="s">
        <v>59</v>
      </c>
      <c r="CQ52" s="2">
        <v>23</v>
      </c>
      <c r="CR52" s="2">
        <v>22</v>
      </c>
      <c r="CS52" s="2">
        <v>1</v>
      </c>
      <c r="CT52" s="2">
        <v>0</v>
      </c>
      <c r="CU52" s="4">
        <v>0.96</v>
      </c>
      <c r="CV52" s="4">
        <f t="shared" si="17"/>
        <v>0</v>
      </c>
      <c r="CX52" s="2" t="s">
        <v>59</v>
      </c>
      <c r="CY52" s="2">
        <v>23</v>
      </c>
      <c r="CZ52" s="2">
        <v>0</v>
      </c>
      <c r="DA52" s="2">
        <v>0</v>
      </c>
      <c r="DB52" s="2">
        <v>23</v>
      </c>
      <c r="DC52" s="4">
        <v>0</v>
      </c>
      <c r="DE52" s="2" t="s">
        <v>59</v>
      </c>
      <c r="DF52" s="2">
        <v>23</v>
      </c>
      <c r="DG52" s="2">
        <v>0</v>
      </c>
      <c r="DH52" s="2">
        <v>0</v>
      </c>
      <c r="DI52" s="2">
        <v>23</v>
      </c>
      <c r="DJ52" s="2">
        <v>0</v>
      </c>
      <c r="DL52" s="2" t="s">
        <v>59</v>
      </c>
      <c r="DM52" s="2">
        <v>23</v>
      </c>
      <c r="DN52" s="2">
        <v>0</v>
      </c>
      <c r="DO52" s="2">
        <v>0</v>
      </c>
      <c r="DP52" s="2">
        <v>23</v>
      </c>
      <c r="DQ52" s="4">
        <v>0</v>
      </c>
      <c r="DS52" s="2" t="s">
        <v>60</v>
      </c>
      <c r="DT52" s="2">
        <v>12</v>
      </c>
      <c r="DU52" s="2">
        <v>0</v>
      </c>
      <c r="DV52" s="2">
        <v>0</v>
      </c>
      <c r="DW52" s="2">
        <v>12</v>
      </c>
      <c r="DX52" s="4">
        <v>0</v>
      </c>
      <c r="DZ52" s="2" t="s">
        <v>59</v>
      </c>
      <c r="EA52" s="2">
        <v>23</v>
      </c>
      <c r="EB52" s="2">
        <v>0</v>
      </c>
      <c r="EC52" s="2">
        <v>0</v>
      </c>
      <c r="ED52" s="2">
        <v>23</v>
      </c>
      <c r="EE52" s="4">
        <v>0</v>
      </c>
      <c r="EG52" s="2" t="s">
        <v>59</v>
      </c>
      <c r="EH52" s="2">
        <v>23</v>
      </c>
      <c r="EI52" s="2">
        <v>0</v>
      </c>
      <c r="EJ52" s="2">
        <v>0</v>
      </c>
      <c r="EK52" s="2">
        <v>23</v>
      </c>
      <c r="EL52" s="4">
        <v>0</v>
      </c>
      <c r="EN52" s="2" t="s">
        <v>59</v>
      </c>
      <c r="EO52" s="2">
        <v>23</v>
      </c>
      <c r="EP52" s="2">
        <v>0</v>
      </c>
      <c r="EQ52" s="2">
        <v>0</v>
      </c>
      <c r="ER52" s="2">
        <v>23</v>
      </c>
      <c r="ES52" s="4">
        <v>0</v>
      </c>
      <c r="EU52" s="2" t="s">
        <v>59</v>
      </c>
      <c r="EV52" s="2">
        <v>23</v>
      </c>
      <c r="EW52" s="2">
        <v>0</v>
      </c>
      <c r="EX52" s="2">
        <v>0</v>
      </c>
      <c r="EY52" s="2">
        <v>23</v>
      </c>
      <c r="EZ52" s="4">
        <v>0</v>
      </c>
      <c r="FB52" s="2" t="s">
        <v>59</v>
      </c>
      <c r="FC52" s="2">
        <v>23</v>
      </c>
      <c r="FD52" s="2">
        <v>22</v>
      </c>
      <c r="FE52" s="2">
        <v>1</v>
      </c>
      <c r="FF52" s="2">
        <v>0</v>
      </c>
      <c r="FG52" s="4">
        <v>0.96</v>
      </c>
      <c r="FH52" s="4">
        <f t="shared" si="18"/>
        <v>0</v>
      </c>
      <c r="FJ52" s="2" t="s">
        <v>59</v>
      </c>
      <c r="FK52" s="2">
        <v>23</v>
      </c>
      <c r="FL52" s="2">
        <v>22</v>
      </c>
      <c r="FM52" s="2">
        <v>1</v>
      </c>
      <c r="FN52" s="2">
        <v>0</v>
      </c>
      <c r="FO52" s="4">
        <v>0.96</v>
      </c>
      <c r="FP52" s="4">
        <f t="shared" si="19"/>
        <v>0</v>
      </c>
      <c r="FR52" s="2" t="s">
        <v>59</v>
      </c>
      <c r="FS52" s="2">
        <v>23</v>
      </c>
      <c r="FT52" s="2">
        <v>22</v>
      </c>
      <c r="FU52" s="2">
        <v>1</v>
      </c>
      <c r="FV52" s="2">
        <v>0</v>
      </c>
      <c r="FW52" s="4">
        <v>0.96</v>
      </c>
      <c r="FX52" s="4">
        <f t="shared" si="20"/>
        <v>0</v>
      </c>
      <c r="FZ52" s="65" t="s">
        <v>59</v>
      </c>
      <c r="GA52" s="2">
        <v>27</v>
      </c>
      <c r="GB52" s="2">
        <v>26</v>
      </c>
      <c r="GC52" s="2">
        <v>1</v>
      </c>
      <c r="GD52" s="2">
        <v>0</v>
      </c>
      <c r="GE52" s="4">
        <f>GB52/GA52</f>
        <v>0.96296296296296291</v>
      </c>
      <c r="GF52" s="4">
        <f t="shared" si="21"/>
        <v>2.962962962962945E-3</v>
      </c>
      <c r="GI52" s="65" t="s">
        <v>59</v>
      </c>
      <c r="GJ52" s="2">
        <v>27</v>
      </c>
      <c r="GK52" s="2">
        <v>26</v>
      </c>
      <c r="GL52" s="2">
        <v>1</v>
      </c>
      <c r="GM52" s="2">
        <v>0</v>
      </c>
      <c r="GN52" s="4">
        <f t="shared" si="22"/>
        <v>0.96296296296296291</v>
      </c>
      <c r="GO52" s="4">
        <f t="shared" si="23"/>
        <v>0</v>
      </c>
      <c r="GQ52" s="161" t="s">
        <v>59</v>
      </c>
      <c r="GR52" s="157">
        <v>27</v>
      </c>
      <c r="GS52" s="157">
        <v>26</v>
      </c>
      <c r="GT52" s="157">
        <v>1</v>
      </c>
      <c r="GU52" s="157">
        <v>0</v>
      </c>
      <c r="GV52" s="158">
        <f t="shared" si="24"/>
        <v>0.96296296296296291</v>
      </c>
      <c r="GW52" s="158">
        <f t="shared" si="25"/>
        <v>0</v>
      </c>
      <c r="GY52" s="161" t="s">
        <v>59</v>
      </c>
      <c r="GZ52" s="157">
        <v>27</v>
      </c>
      <c r="HA52" s="157">
        <v>26</v>
      </c>
      <c r="HB52" s="157">
        <v>1</v>
      </c>
      <c r="HC52" s="157">
        <v>0</v>
      </c>
      <c r="HD52" s="158">
        <f t="shared" si="26"/>
        <v>0.96296296296296291</v>
      </c>
    </row>
    <row r="53" spans="1:212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7"/>
        <v>1</v>
      </c>
      <c r="J53" s="7" t="s">
        <v>56</v>
      </c>
      <c r="K53" s="75">
        <v>110</v>
      </c>
      <c r="L53" s="75">
        <v>110</v>
      </c>
      <c r="M53" s="75">
        <v>0</v>
      </c>
      <c r="N53" s="75">
        <v>0</v>
      </c>
      <c r="O53" s="76">
        <f t="shared" si="8"/>
        <v>1</v>
      </c>
      <c r="P53" s="4">
        <f t="shared" si="33"/>
        <v>0</v>
      </c>
      <c r="Q53" s="2" t="s">
        <v>119</v>
      </c>
      <c r="R53" s="7" t="s">
        <v>56</v>
      </c>
      <c r="S53" s="75">
        <v>110</v>
      </c>
      <c r="T53" s="75">
        <v>110</v>
      </c>
      <c r="U53" s="75">
        <v>0</v>
      </c>
      <c r="V53" s="75">
        <v>0</v>
      </c>
      <c r="W53" s="76">
        <f t="shared" si="9"/>
        <v>1</v>
      </c>
      <c r="X53" s="4">
        <f t="shared" si="34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f t="shared" si="10"/>
        <v>1</v>
      </c>
      <c r="AF53" s="4">
        <f t="shared" si="39"/>
        <v>0</v>
      </c>
      <c r="AI53" s="2" t="s">
        <v>59</v>
      </c>
      <c r="AJ53" s="2">
        <v>23</v>
      </c>
      <c r="AK53" s="2">
        <v>22</v>
      </c>
      <c r="AL53" s="2">
        <v>1</v>
      </c>
      <c r="AM53" s="2">
        <v>0</v>
      </c>
      <c r="AN53" s="4">
        <f t="shared" si="42"/>
        <v>0.95652173913043481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76">
        <f t="shared" si="11"/>
        <v>0.95652173913043481</v>
      </c>
      <c r="AW53" s="4">
        <f t="shared" si="43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f t="shared" si="13"/>
        <v>0.95652173913043481</v>
      </c>
      <c r="BE53" s="4">
        <f t="shared" si="14"/>
        <v>0</v>
      </c>
      <c r="BG53" s="4">
        <f t="shared" si="41"/>
        <v>0</v>
      </c>
      <c r="BJ53" s="2" t="s">
        <v>59</v>
      </c>
      <c r="BK53" s="2">
        <v>23</v>
      </c>
      <c r="BL53" s="2">
        <v>22</v>
      </c>
      <c r="BM53" s="2">
        <v>1</v>
      </c>
      <c r="BN53" s="2">
        <v>0</v>
      </c>
      <c r="BO53" s="4">
        <v>0.96</v>
      </c>
      <c r="BP53" s="4">
        <f t="shared" si="35"/>
        <v>3.4782608695651529E-3</v>
      </c>
      <c r="BR53" s="2" t="s">
        <v>59</v>
      </c>
      <c r="BS53" s="2">
        <v>23</v>
      </c>
      <c r="BT53" s="2">
        <v>22</v>
      </c>
      <c r="BU53" s="2">
        <v>1</v>
      </c>
      <c r="BV53" s="2">
        <v>0</v>
      </c>
      <c r="BW53" s="4">
        <v>0.96</v>
      </c>
      <c r="BX53" s="4">
        <f t="shared" si="36"/>
        <v>0</v>
      </c>
      <c r="BZ53" s="2" t="s">
        <v>59</v>
      </c>
      <c r="CA53" s="2">
        <v>23</v>
      </c>
      <c r="CB53" s="2">
        <v>22</v>
      </c>
      <c r="CC53" s="2">
        <v>1</v>
      </c>
      <c r="CD53" s="2">
        <v>0</v>
      </c>
      <c r="CE53" s="4">
        <v>0.96</v>
      </c>
      <c r="CF53" s="4">
        <f t="shared" si="15"/>
        <v>0</v>
      </c>
      <c r="CH53" s="2" t="s">
        <v>60</v>
      </c>
      <c r="CI53" s="2">
        <v>12</v>
      </c>
      <c r="CJ53" s="2">
        <v>12</v>
      </c>
      <c r="CK53" s="2">
        <v>0</v>
      </c>
      <c r="CL53" s="2">
        <v>0</v>
      </c>
      <c r="CM53" s="4">
        <v>1</v>
      </c>
      <c r="CN53" s="4">
        <f t="shared" si="40"/>
        <v>0</v>
      </c>
      <c r="CP53" s="2" t="s">
        <v>60</v>
      </c>
      <c r="CQ53" s="2">
        <v>12</v>
      </c>
      <c r="CR53" s="2">
        <v>12</v>
      </c>
      <c r="CS53" s="2">
        <v>0</v>
      </c>
      <c r="CT53" s="2">
        <v>0</v>
      </c>
      <c r="CU53" s="4">
        <v>1</v>
      </c>
      <c r="CV53" s="4">
        <f t="shared" si="17"/>
        <v>0</v>
      </c>
      <c r="CX53" s="2" t="s">
        <v>60</v>
      </c>
      <c r="CY53" s="2">
        <v>12</v>
      </c>
      <c r="CZ53" s="2">
        <v>0</v>
      </c>
      <c r="DA53" s="2">
        <v>0</v>
      </c>
      <c r="DB53" s="2">
        <v>12</v>
      </c>
      <c r="DC53" s="4">
        <v>0</v>
      </c>
      <c r="DE53" s="2" t="s">
        <v>60</v>
      </c>
      <c r="DF53" s="2">
        <v>12</v>
      </c>
      <c r="DG53" s="2">
        <v>0</v>
      </c>
      <c r="DH53" s="2">
        <v>0</v>
      </c>
      <c r="DI53" s="2">
        <v>12</v>
      </c>
      <c r="DJ53" s="2">
        <v>0</v>
      </c>
      <c r="DL53" s="2" t="s">
        <v>60</v>
      </c>
      <c r="DM53" s="2">
        <v>12</v>
      </c>
      <c r="DN53" s="2">
        <v>0</v>
      </c>
      <c r="DO53" s="2">
        <v>0</v>
      </c>
      <c r="DP53" s="2">
        <v>12</v>
      </c>
      <c r="DQ53" s="4">
        <v>0</v>
      </c>
      <c r="DS53" s="2" t="s">
        <v>61</v>
      </c>
      <c r="DT53" s="2">
        <v>8</v>
      </c>
      <c r="DU53" s="2">
        <v>0</v>
      </c>
      <c r="DV53" s="2">
        <v>0</v>
      </c>
      <c r="DW53" s="2">
        <v>8</v>
      </c>
      <c r="DX53" s="4">
        <v>0</v>
      </c>
      <c r="DZ53" s="2" t="s">
        <v>60</v>
      </c>
      <c r="EA53" s="2">
        <v>12</v>
      </c>
      <c r="EB53" s="2">
        <v>0</v>
      </c>
      <c r="EC53" s="2">
        <v>0</v>
      </c>
      <c r="ED53" s="2">
        <v>12</v>
      </c>
      <c r="EE53" s="4">
        <v>0</v>
      </c>
      <c r="EG53" s="2" t="s">
        <v>60</v>
      </c>
      <c r="EH53" s="2">
        <v>12</v>
      </c>
      <c r="EI53" s="2">
        <v>0</v>
      </c>
      <c r="EJ53" s="2">
        <v>0</v>
      </c>
      <c r="EK53" s="2">
        <v>12</v>
      </c>
      <c r="EL53" s="4">
        <v>0</v>
      </c>
      <c r="EN53" s="2" t="s">
        <v>60</v>
      </c>
      <c r="EO53" s="2">
        <v>12</v>
      </c>
      <c r="EP53" s="2">
        <v>0</v>
      </c>
      <c r="EQ53" s="2">
        <v>0</v>
      </c>
      <c r="ER53" s="2">
        <v>12</v>
      </c>
      <c r="ES53" s="4">
        <v>0</v>
      </c>
      <c r="EU53" s="2" t="s">
        <v>60</v>
      </c>
      <c r="EV53" s="2">
        <v>12</v>
      </c>
      <c r="EW53" s="2">
        <v>0</v>
      </c>
      <c r="EX53" s="2">
        <v>0</v>
      </c>
      <c r="EY53" s="2">
        <v>12</v>
      </c>
      <c r="EZ53" s="4">
        <v>0</v>
      </c>
      <c r="FB53" s="2" t="s">
        <v>60</v>
      </c>
      <c r="FC53" s="2">
        <v>12</v>
      </c>
      <c r="FD53" s="2">
        <v>12</v>
      </c>
      <c r="FE53" s="2">
        <v>0</v>
      </c>
      <c r="FF53" s="2">
        <v>0</v>
      </c>
      <c r="FG53" s="4">
        <v>1</v>
      </c>
      <c r="FH53" s="4">
        <f t="shared" si="18"/>
        <v>0</v>
      </c>
      <c r="FJ53" s="2" t="s">
        <v>60</v>
      </c>
      <c r="FK53" s="2">
        <v>12</v>
      </c>
      <c r="FL53" s="2">
        <v>12</v>
      </c>
      <c r="FM53" s="2">
        <v>0</v>
      </c>
      <c r="FN53" s="2">
        <v>0</v>
      </c>
      <c r="FO53" s="4">
        <v>1</v>
      </c>
      <c r="FP53" s="4">
        <f t="shared" si="19"/>
        <v>0</v>
      </c>
      <c r="FR53" s="2" t="s">
        <v>60</v>
      </c>
      <c r="FS53" s="2">
        <v>16</v>
      </c>
      <c r="FT53" s="2">
        <v>16</v>
      </c>
      <c r="FU53" s="2">
        <v>0</v>
      </c>
      <c r="FV53" s="2">
        <v>0</v>
      </c>
      <c r="FW53" s="4">
        <v>1</v>
      </c>
      <c r="FX53" s="4">
        <f t="shared" si="20"/>
        <v>0</v>
      </c>
      <c r="FZ53" s="2" t="s">
        <v>60</v>
      </c>
      <c r="GA53" s="2">
        <v>16</v>
      </c>
      <c r="GB53" s="2">
        <v>16</v>
      </c>
      <c r="GC53" s="2">
        <v>0</v>
      </c>
      <c r="GD53" s="2">
        <v>0</v>
      </c>
      <c r="GE53" s="4">
        <v>1</v>
      </c>
      <c r="GF53" s="4">
        <f t="shared" si="21"/>
        <v>0</v>
      </c>
      <c r="GI53" s="2" t="s">
        <v>60</v>
      </c>
      <c r="GJ53" s="2">
        <v>16</v>
      </c>
      <c r="GK53" s="2">
        <v>16</v>
      </c>
      <c r="GL53" s="2">
        <v>0</v>
      </c>
      <c r="GM53" s="2">
        <v>0</v>
      </c>
      <c r="GN53" s="4">
        <f t="shared" si="22"/>
        <v>1</v>
      </c>
      <c r="GO53" s="4">
        <f t="shared" si="23"/>
        <v>0</v>
      </c>
      <c r="GQ53" s="157" t="s">
        <v>60</v>
      </c>
      <c r="GR53" s="157">
        <v>6</v>
      </c>
      <c r="GS53" s="157">
        <v>6</v>
      </c>
      <c r="GT53" s="157">
        <v>0</v>
      </c>
      <c r="GU53" s="157">
        <v>0</v>
      </c>
      <c r="GV53" s="158">
        <f t="shared" si="24"/>
        <v>1</v>
      </c>
      <c r="GW53" s="158">
        <f t="shared" si="25"/>
        <v>0</v>
      </c>
      <c r="GY53" s="157" t="s">
        <v>60</v>
      </c>
      <c r="GZ53" s="157">
        <v>6</v>
      </c>
      <c r="HA53" s="157">
        <v>6</v>
      </c>
      <c r="HB53" s="157">
        <v>0</v>
      </c>
      <c r="HC53" s="157">
        <v>0</v>
      </c>
      <c r="HD53" s="158">
        <f t="shared" si="26"/>
        <v>1</v>
      </c>
    </row>
    <row r="54" spans="1:212">
      <c r="A54" s="76">
        <v>0</v>
      </c>
      <c r="B54" s="76"/>
      <c r="C54" s="75" t="s">
        <v>57</v>
      </c>
      <c r="D54" s="75">
        <v>56</v>
      </c>
      <c r="E54" s="75">
        <v>0</v>
      </c>
      <c r="F54" s="75">
        <v>0</v>
      </c>
      <c r="G54" s="75">
        <v>56</v>
      </c>
      <c r="H54" s="76">
        <f t="shared" si="7"/>
        <v>0</v>
      </c>
      <c r="J54" s="2" t="s">
        <v>57</v>
      </c>
      <c r="K54" s="2">
        <v>56</v>
      </c>
      <c r="L54" s="2">
        <v>21</v>
      </c>
      <c r="M54" s="2">
        <v>7</v>
      </c>
      <c r="N54" s="2">
        <v>28</v>
      </c>
      <c r="O54" s="4">
        <f t="shared" si="8"/>
        <v>0.375</v>
      </c>
      <c r="P54" s="4">
        <f t="shared" si="33"/>
        <v>0.375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4">
        <f t="shared" si="9"/>
        <v>0.375</v>
      </c>
      <c r="X54" s="4">
        <f t="shared" si="34"/>
        <v>0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f t="shared" si="10"/>
        <v>0.875</v>
      </c>
      <c r="AF54" s="4">
        <f t="shared" si="39"/>
        <v>0.5</v>
      </c>
      <c r="AI54" s="2" t="s">
        <v>60</v>
      </c>
      <c r="AJ54" s="2">
        <v>12</v>
      </c>
      <c r="AK54" s="2">
        <v>12</v>
      </c>
      <c r="AL54" s="2">
        <v>0</v>
      </c>
      <c r="AM54" s="2">
        <v>0</v>
      </c>
      <c r="AN54" s="4">
        <f t="shared" si="42"/>
        <v>1</v>
      </c>
      <c r="AO54" s="4"/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76">
        <f t="shared" si="11"/>
        <v>1</v>
      </c>
      <c r="AW54" s="4">
        <f t="shared" si="43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f t="shared" si="13"/>
        <v>1</v>
      </c>
      <c r="BE54" s="4">
        <f t="shared" si="14"/>
        <v>0</v>
      </c>
      <c r="BG54" s="4">
        <f t="shared" si="41"/>
        <v>0</v>
      </c>
      <c r="BJ54" s="2" t="s">
        <v>60</v>
      </c>
      <c r="BK54" s="2">
        <v>12</v>
      </c>
      <c r="BL54" s="2">
        <v>12</v>
      </c>
      <c r="BM54" s="2">
        <v>0</v>
      </c>
      <c r="BN54" s="2">
        <v>0</v>
      </c>
      <c r="BO54" s="4">
        <v>1</v>
      </c>
      <c r="BP54" s="4">
        <f t="shared" si="35"/>
        <v>0</v>
      </c>
      <c r="BR54" s="2" t="s">
        <v>60</v>
      </c>
      <c r="BS54" s="2">
        <v>12</v>
      </c>
      <c r="BT54" s="2">
        <v>12</v>
      </c>
      <c r="BU54" s="2">
        <v>0</v>
      </c>
      <c r="BV54" s="2">
        <v>0</v>
      </c>
      <c r="BW54" s="4">
        <v>1</v>
      </c>
      <c r="BX54" s="4">
        <f t="shared" si="36"/>
        <v>0</v>
      </c>
      <c r="BZ54" s="2" t="s">
        <v>60</v>
      </c>
      <c r="CA54" s="2">
        <v>12</v>
      </c>
      <c r="CB54" s="2">
        <v>12</v>
      </c>
      <c r="CC54" s="2">
        <v>0</v>
      </c>
      <c r="CD54" s="2">
        <v>0</v>
      </c>
      <c r="CE54" s="4">
        <v>1</v>
      </c>
      <c r="CF54" s="4">
        <f t="shared" si="15"/>
        <v>0</v>
      </c>
      <c r="CH54" s="2" t="s">
        <v>61</v>
      </c>
      <c r="CI54" s="2">
        <v>8</v>
      </c>
      <c r="CJ54" s="2">
        <v>8</v>
      </c>
      <c r="CK54" s="2">
        <v>0</v>
      </c>
      <c r="CL54" s="2">
        <v>0</v>
      </c>
      <c r="CM54" s="4">
        <v>1</v>
      </c>
      <c r="CN54" s="4">
        <f t="shared" si="40"/>
        <v>0</v>
      </c>
      <c r="CP54" s="2" t="s">
        <v>61</v>
      </c>
      <c r="CQ54" s="2">
        <v>8</v>
      </c>
      <c r="CR54" s="2">
        <v>8</v>
      </c>
      <c r="CS54" s="2">
        <v>0</v>
      </c>
      <c r="CT54" s="2">
        <v>0</v>
      </c>
      <c r="CU54" s="4">
        <v>1</v>
      </c>
      <c r="CV54" s="4">
        <f t="shared" si="17"/>
        <v>0</v>
      </c>
      <c r="CX54" s="2" t="s">
        <v>61</v>
      </c>
      <c r="CY54" s="2">
        <v>8</v>
      </c>
      <c r="CZ54" s="2">
        <v>0</v>
      </c>
      <c r="DA54" s="2">
        <v>0</v>
      </c>
      <c r="DB54" s="2">
        <v>8</v>
      </c>
      <c r="DC54" s="4">
        <v>0</v>
      </c>
      <c r="DE54" s="2" t="s">
        <v>61</v>
      </c>
      <c r="DF54" s="2">
        <v>8</v>
      </c>
      <c r="DG54" s="2">
        <v>0</v>
      </c>
      <c r="DH54" s="2">
        <v>0</v>
      </c>
      <c r="DI54" s="2">
        <v>8</v>
      </c>
      <c r="DJ54" s="2">
        <v>0</v>
      </c>
      <c r="DL54" s="2" t="s">
        <v>61</v>
      </c>
      <c r="DM54" s="2">
        <v>8</v>
      </c>
      <c r="DN54" s="2">
        <v>0</v>
      </c>
      <c r="DO54" s="2">
        <v>0</v>
      </c>
      <c r="DP54" s="2">
        <v>8</v>
      </c>
      <c r="DQ54" s="4">
        <v>0</v>
      </c>
      <c r="DS54" s="2" t="s">
        <v>62</v>
      </c>
      <c r="DT54" s="2">
        <v>164</v>
      </c>
      <c r="DU54" s="2">
        <v>0</v>
      </c>
      <c r="DV54" s="2">
        <v>0</v>
      </c>
      <c r="DW54" s="2">
        <v>164</v>
      </c>
      <c r="DX54" s="4">
        <v>0</v>
      </c>
      <c r="DZ54" s="2" t="s">
        <v>61</v>
      </c>
      <c r="EA54" s="2">
        <v>8</v>
      </c>
      <c r="EB54" s="2">
        <v>0</v>
      </c>
      <c r="EC54" s="2">
        <v>0</v>
      </c>
      <c r="ED54" s="2">
        <v>8</v>
      </c>
      <c r="EE54" s="4">
        <v>0</v>
      </c>
      <c r="EG54" s="2" t="s">
        <v>61</v>
      </c>
      <c r="EH54" s="2">
        <v>8</v>
      </c>
      <c r="EI54" s="2">
        <v>0</v>
      </c>
      <c r="EJ54" s="2">
        <v>0</v>
      </c>
      <c r="EK54" s="2">
        <v>8</v>
      </c>
      <c r="EL54" s="4">
        <v>0</v>
      </c>
      <c r="EN54" s="2" t="s">
        <v>61</v>
      </c>
      <c r="EO54" s="2">
        <v>8</v>
      </c>
      <c r="EP54" s="2">
        <v>0</v>
      </c>
      <c r="EQ54" s="2">
        <v>0</v>
      </c>
      <c r="ER54" s="2">
        <v>8</v>
      </c>
      <c r="ES54" s="4">
        <v>0</v>
      </c>
      <c r="EU54" s="2" t="s">
        <v>61</v>
      </c>
      <c r="EV54" s="2">
        <v>8</v>
      </c>
      <c r="EW54" s="2">
        <v>0</v>
      </c>
      <c r="EX54" s="2">
        <v>0</v>
      </c>
      <c r="EY54" s="2">
        <v>8</v>
      </c>
      <c r="EZ54" s="4">
        <v>0</v>
      </c>
      <c r="FB54" s="2" t="s">
        <v>61</v>
      </c>
      <c r="FC54" s="2">
        <v>8</v>
      </c>
      <c r="FD54" s="2">
        <v>8</v>
      </c>
      <c r="FE54" s="2">
        <v>0</v>
      </c>
      <c r="FF54" s="2">
        <v>0</v>
      </c>
      <c r="FG54" s="4">
        <v>1</v>
      </c>
      <c r="FH54" s="4">
        <f t="shared" si="18"/>
        <v>0</v>
      </c>
      <c r="FJ54" s="2" t="s">
        <v>61</v>
      </c>
      <c r="FK54" s="2">
        <v>8</v>
      </c>
      <c r="FL54" s="2">
        <v>8</v>
      </c>
      <c r="FM54" s="2">
        <v>0</v>
      </c>
      <c r="FN54" s="2">
        <v>0</v>
      </c>
      <c r="FO54" s="4">
        <v>1</v>
      </c>
      <c r="FP54" s="4">
        <f t="shared" si="19"/>
        <v>0</v>
      </c>
      <c r="FR54" s="2" t="s">
        <v>61</v>
      </c>
      <c r="FS54" s="2">
        <v>8</v>
      </c>
      <c r="FT54" s="2">
        <v>8</v>
      </c>
      <c r="FU54" s="2">
        <v>0</v>
      </c>
      <c r="FV54" s="2">
        <v>0</v>
      </c>
      <c r="FW54" s="4">
        <v>1</v>
      </c>
      <c r="FX54" s="4">
        <f t="shared" si="20"/>
        <v>0</v>
      </c>
      <c r="FZ54" s="17" t="s">
        <v>61</v>
      </c>
      <c r="GA54" s="17">
        <v>25</v>
      </c>
      <c r="GB54" s="17">
        <v>17</v>
      </c>
      <c r="GC54" s="109">
        <v>8</v>
      </c>
      <c r="GD54" s="17">
        <v>0</v>
      </c>
      <c r="GE54" s="110">
        <v>0.68</v>
      </c>
      <c r="GF54" s="110">
        <f t="shared" si="21"/>
        <v>-0.31999999999999995</v>
      </c>
      <c r="GG54" s="2" t="s">
        <v>241</v>
      </c>
      <c r="GI54" s="2" t="s">
        <v>61</v>
      </c>
      <c r="GJ54" s="2">
        <v>25</v>
      </c>
      <c r="GK54" s="2">
        <v>17</v>
      </c>
      <c r="GL54" s="2">
        <v>8</v>
      </c>
      <c r="GM54" s="2">
        <v>0</v>
      </c>
      <c r="GN54" s="4">
        <f t="shared" si="22"/>
        <v>0.68</v>
      </c>
      <c r="GO54" s="4">
        <f t="shared" si="23"/>
        <v>0</v>
      </c>
      <c r="GQ54" s="157" t="s">
        <v>61</v>
      </c>
      <c r="GR54" s="157">
        <v>25</v>
      </c>
      <c r="GS54" s="157">
        <v>17</v>
      </c>
      <c r="GT54" s="157">
        <v>8</v>
      </c>
      <c r="GU54" s="157">
        <v>0</v>
      </c>
      <c r="GV54" s="158">
        <f t="shared" si="24"/>
        <v>0.68</v>
      </c>
      <c r="GW54" s="158">
        <f t="shared" si="25"/>
        <v>0</v>
      </c>
      <c r="GY54" s="157" t="s">
        <v>61</v>
      </c>
      <c r="GZ54" s="157">
        <v>25</v>
      </c>
      <c r="HA54" s="157">
        <v>17</v>
      </c>
      <c r="HB54" s="157">
        <v>8</v>
      </c>
      <c r="HC54" s="157">
        <v>0</v>
      </c>
      <c r="HD54" s="158">
        <f t="shared" si="26"/>
        <v>0.68</v>
      </c>
    </row>
    <row r="55" spans="1:212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7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4">
        <f t="shared" si="8"/>
        <v>1</v>
      </c>
      <c r="P55" s="4">
        <f t="shared" si="33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f t="shared" si="9"/>
        <v>1</v>
      </c>
      <c r="X55" s="4">
        <f t="shared" si="34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f t="shared" si="10"/>
        <v>1</v>
      </c>
      <c r="AF55" s="4">
        <f t="shared" si="39"/>
        <v>0</v>
      </c>
      <c r="AI55" s="2" t="s">
        <v>61</v>
      </c>
      <c r="AJ55" s="2">
        <v>8</v>
      </c>
      <c r="AK55" s="2">
        <v>8</v>
      </c>
      <c r="AL55" s="2">
        <v>0</v>
      </c>
      <c r="AM55" s="2">
        <v>0</v>
      </c>
      <c r="AN55" s="4">
        <f t="shared" si="42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76">
        <f t="shared" si="11"/>
        <v>1</v>
      </c>
      <c r="AW55" s="4">
        <f t="shared" si="43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f t="shared" si="13"/>
        <v>1</v>
      </c>
      <c r="BE55" s="4">
        <f t="shared" si="14"/>
        <v>0</v>
      </c>
      <c r="BG55" s="4">
        <f t="shared" si="41"/>
        <v>0</v>
      </c>
      <c r="BJ55" s="2" t="s">
        <v>61</v>
      </c>
      <c r="BK55" s="2">
        <v>8</v>
      </c>
      <c r="BL55" s="2">
        <v>8</v>
      </c>
      <c r="BM55" s="2">
        <v>0</v>
      </c>
      <c r="BN55" s="2">
        <v>0</v>
      </c>
      <c r="BO55" s="4">
        <v>1</v>
      </c>
      <c r="BP55" s="4">
        <f t="shared" si="35"/>
        <v>0</v>
      </c>
      <c r="BR55" s="2" t="s">
        <v>61</v>
      </c>
      <c r="BS55" s="2">
        <v>8</v>
      </c>
      <c r="BT55" s="2">
        <v>8</v>
      </c>
      <c r="BU55" s="2">
        <v>0</v>
      </c>
      <c r="BV55" s="2">
        <v>0</v>
      </c>
      <c r="BW55" s="4">
        <v>1</v>
      </c>
      <c r="BX55" s="4">
        <f t="shared" si="36"/>
        <v>0</v>
      </c>
      <c r="BZ55" s="2" t="s">
        <v>61</v>
      </c>
      <c r="CA55" s="2">
        <v>8</v>
      </c>
      <c r="CB55" s="2">
        <v>8</v>
      </c>
      <c r="CC55" s="2">
        <v>0</v>
      </c>
      <c r="CD55" s="2">
        <v>0</v>
      </c>
      <c r="CE55" s="4">
        <v>1</v>
      </c>
      <c r="CF55" s="4">
        <f t="shared" si="15"/>
        <v>0</v>
      </c>
      <c r="CH55" s="2" t="s">
        <v>62</v>
      </c>
      <c r="CI55" s="2">
        <v>164</v>
      </c>
      <c r="CJ55" s="2">
        <v>160</v>
      </c>
      <c r="CK55" s="2">
        <v>4</v>
      </c>
      <c r="CL55" s="2">
        <v>0</v>
      </c>
      <c r="CM55" s="4">
        <v>0.98</v>
      </c>
      <c r="CN55" s="4">
        <f t="shared" si="40"/>
        <v>0</v>
      </c>
      <c r="CP55" s="2" t="s">
        <v>62</v>
      </c>
      <c r="CQ55" s="2">
        <v>164</v>
      </c>
      <c r="CR55" s="2">
        <v>160</v>
      </c>
      <c r="CS55" s="2">
        <v>4</v>
      </c>
      <c r="CT55" s="2">
        <v>0</v>
      </c>
      <c r="CU55" s="4">
        <v>0.98</v>
      </c>
      <c r="CV55" s="4">
        <f t="shared" si="17"/>
        <v>0</v>
      </c>
      <c r="CX55" s="2" t="s">
        <v>62</v>
      </c>
      <c r="CY55" s="2">
        <v>164</v>
      </c>
      <c r="CZ55" s="2">
        <v>0</v>
      </c>
      <c r="DA55" s="2">
        <v>0</v>
      </c>
      <c r="DB55" s="2">
        <v>164</v>
      </c>
      <c r="DC55" s="4">
        <v>0</v>
      </c>
      <c r="DE55" s="2" t="s">
        <v>62</v>
      </c>
      <c r="DF55" s="2">
        <v>164</v>
      </c>
      <c r="DG55" s="2">
        <v>0</v>
      </c>
      <c r="DH55" s="2">
        <v>0</v>
      </c>
      <c r="DI55" s="2">
        <v>164</v>
      </c>
      <c r="DJ55" s="2">
        <v>0</v>
      </c>
      <c r="DL55" s="2" t="s">
        <v>62</v>
      </c>
      <c r="DM55" s="2">
        <v>164</v>
      </c>
      <c r="DN55" s="2">
        <v>0</v>
      </c>
      <c r="DO55" s="2">
        <v>0</v>
      </c>
      <c r="DP55" s="2">
        <v>164</v>
      </c>
      <c r="DQ55" s="4">
        <v>0</v>
      </c>
      <c r="DS55" s="2" t="s">
        <v>63</v>
      </c>
      <c r="DT55" s="2">
        <v>40</v>
      </c>
      <c r="DU55" s="2">
        <v>0</v>
      </c>
      <c r="DV55" s="2">
        <v>0</v>
      </c>
      <c r="DW55" s="2">
        <v>40</v>
      </c>
      <c r="DX55" s="4">
        <v>0</v>
      </c>
      <c r="DZ55" s="2" t="s">
        <v>62</v>
      </c>
      <c r="EA55" s="2">
        <v>164</v>
      </c>
      <c r="EB55" s="2">
        <v>0</v>
      </c>
      <c r="EC55" s="2">
        <v>0</v>
      </c>
      <c r="ED55" s="2">
        <v>164</v>
      </c>
      <c r="EE55" s="4">
        <v>0</v>
      </c>
      <c r="EG55" s="2" t="s">
        <v>62</v>
      </c>
      <c r="EH55" s="2">
        <v>164</v>
      </c>
      <c r="EI55" s="2">
        <v>0</v>
      </c>
      <c r="EJ55" s="2">
        <v>0</v>
      </c>
      <c r="EK55" s="2">
        <v>164</v>
      </c>
      <c r="EL55" s="4">
        <v>0</v>
      </c>
      <c r="EN55" s="2" t="s">
        <v>62</v>
      </c>
      <c r="EO55" s="2">
        <v>164</v>
      </c>
      <c r="EP55" s="2">
        <v>0</v>
      </c>
      <c r="EQ55" s="2">
        <v>0</v>
      </c>
      <c r="ER55" s="2">
        <v>164</v>
      </c>
      <c r="ES55" s="4">
        <v>0</v>
      </c>
      <c r="EU55" s="2" t="s">
        <v>62</v>
      </c>
      <c r="EV55" s="2">
        <v>164</v>
      </c>
      <c r="EW55" s="2">
        <v>0</v>
      </c>
      <c r="EX55" s="2">
        <v>0</v>
      </c>
      <c r="EY55" s="2">
        <v>164</v>
      </c>
      <c r="EZ55" s="4">
        <v>0</v>
      </c>
      <c r="FB55" s="2" t="s">
        <v>62</v>
      </c>
      <c r="FC55" s="2">
        <v>164</v>
      </c>
      <c r="FD55" s="2">
        <v>160</v>
      </c>
      <c r="FE55" s="2">
        <v>4</v>
      </c>
      <c r="FF55" s="2">
        <v>0</v>
      </c>
      <c r="FG55" s="4">
        <v>0.98</v>
      </c>
      <c r="FH55" s="4">
        <f t="shared" si="18"/>
        <v>0</v>
      </c>
      <c r="FJ55" s="2" t="s">
        <v>62</v>
      </c>
      <c r="FK55" s="2">
        <v>164</v>
      </c>
      <c r="FL55" s="2">
        <v>160</v>
      </c>
      <c r="FM55" s="2">
        <v>4</v>
      </c>
      <c r="FN55" s="2">
        <v>0</v>
      </c>
      <c r="FO55" s="4">
        <v>0.98</v>
      </c>
      <c r="FP55" s="4">
        <f t="shared" si="19"/>
        <v>0</v>
      </c>
      <c r="FR55" s="2" t="s">
        <v>62</v>
      </c>
      <c r="FS55" s="2">
        <v>447</v>
      </c>
      <c r="FT55" s="2">
        <v>443</v>
      </c>
      <c r="FU55" s="2">
        <v>4</v>
      </c>
      <c r="FV55" s="2">
        <v>0</v>
      </c>
      <c r="FW55" s="4">
        <v>0.99</v>
      </c>
      <c r="FX55" s="4">
        <f t="shared" si="20"/>
        <v>1.0000000000000009E-2</v>
      </c>
      <c r="FZ55" s="2" t="s">
        <v>62</v>
      </c>
      <c r="GA55" s="2">
        <v>447</v>
      </c>
      <c r="GB55" s="2">
        <v>443</v>
      </c>
      <c r="GC55" s="2">
        <v>4</v>
      </c>
      <c r="GD55" s="2">
        <v>0</v>
      </c>
      <c r="GE55" s="4">
        <v>0.99</v>
      </c>
      <c r="GF55" s="4">
        <f t="shared" si="21"/>
        <v>0</v>
      </c>
      <c r="GI55" s="2" t="s">
        <v>62</v>
      </c>
      <c r="GJ55" s="2">
        <v>447</v>
      </c>
      <c r="GK55" s="2">
        <v>443</v>
      </c>
      <c r="GL55" s="2">
        <v>4</v>
      </c>
      <c r="GM55" s="2">
        <v>0</v>
      </c>
      <c r="GN55" s="4">
        <f t="shared" si="22"/>
        <v>0.99105145413870244</v>
      </c>
      <c r="GO55" s="4">
        <f t="shared" si="23"/>
        <v>1.0514541387024456E-3</v>
      </c>
      <c r="GQ55" s="157" t="s">
        <v>62</v>
      </c>
      <c r="GR55" s="157">
        <v>447</v>
      </c>
      <c r="GS55" s="157">
        <v>443</v>
      </c>
      <c r="GT55" s="157">
        <v>4</v>
      </c>
      <c r="GU55" s="157">
        <v>0</v>
      </c>
      <c r="GV55" s="158">
        <f t="shared" si="24"/>
        <v>0.99105145413870244</v>
      </c>
      <c r="GW55" s="158">
        <f t="shared" si="25"/>
        <v>0</v>
      </c>
      <c r="GY55" s="157" t="s">
        <v>62</v>
      </c>
      <c r="GZ55" s="157">
        <v>447</v>
      </c>
      <c r="HA55" s="157">
        <v>443</v>
      </c>
      <c r="HB55" s="157">
        <v>4</v>
      </c>
      <c r="HC55" s="157">
        <v>0</v>
      </c>
      <c r="HD55" s="158">
        <f t="shared" si="26"/>
        <v>0.99105145413870244</v>
      </c>
    </row>
    <row r="56" spans="1:212">
      <c r="A56" s="76">
        <v>0.95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7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4">
        <f t="shared" si="8"/>
        <v>0.95652173913043481</v>
      </c>
      <c r="P56" s="4">
        <f t="shared" si="33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f t="shared" si="9"/>
        <v>0.95652173913043481</v>
      </c>
      <c r="X56" s="4">
        <f t="shared" si="34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f t="shared" si="10"/>
        <v>0.95652173913043481</v>
      </c>
      <c r="AF56" s="4">
        <f t="shared" si="39"/>
        <v>0</v>
      </c>
      <c r="AI56" s="2" t="s">
        <v>62</v>
      </c>
      <c r="AJ56" s="2">
        <v>164</v>
      </c>
      <c r="AK56" s="2">
        <v>160</v>
      </c>
      <c r="AL56" s="2">
        <v>4</v>
      </c>
      <c r="AM56" s="2">
        <v>0</v>
      </c>
      <c r="AN56" s="4">
        <f t="shared" si="42"/>
        <v>0.97560975609756095</v>
      </c>
      <c r="AO56" s="4"/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76">
        <f t="shared" si="11"/>
        <v>0.97560975609756095</v>
      </c>
      <c r="AW56" s="4">
        <f t="shared" si="43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f t="shared" si="13"/>
        <v>0.97560975609756095</v>
      </c>
      <c r="BE56" s="4">
        <f t="shared" si="14"/>
        <v>0</v>
      </c>
      <c r="BG56" s="4">
        <f t="shared" si="41"/>
        <v>0</v>
      </c>
      <c r="BJ56" s="2" t="s">
        <v>62</v>
      </c>
      <c r="BK56" s="2">
        <v>164</v>
      </c>
      <c r="BL56" s="2">
        <v>160</v>
      </c>
      <c r="BM56" s="2">
        <v>4</v>
      </c>
      <c r="BN56" s="2">
        <v>0</v>
      </c>
      <c r="BO56" s="4">
        <v>0.98</v>
      </c>
      <c r="BP56" s="4">
        <f t="shared" si="35"/>
        <v>4.3902439024390283E-3</v>
      </c>
      <c r="BR56" s="2" t="s">
        <v>62</v>
      </c>
      <c r="BS56" s="2">
        <v>164</v>
      </c>
      <c r="BT56" s="2">
        <v>160</v>
      </c>
      <c r="BU56" s="2">
        <v>4</v>
      </c>
      <c r="BV56" s="2">
        <v>0</v>
      </c>
      <c r="BW56" s="4">
        <v>0.98</v>
      </c>
      <c r="BX56" s="4">
        <f t="shared" si="36"/>
        <v>0</v>
      </c>
      <c r="BZ56" s="2" t="s">
        <v>62</v>
      </c>
      <c r="CA56" s="2">
        <v>164</v>
      </c>
      <c r="CB56" s="2">
        <v>160</v>
      </c>
      <c r="CC56" s="2">
        <v>4</v>
      </c>
      <c r="CD56" s="2">
        <v>0</v>
      </c>
      <c r="CE56" s="4">
        <v>0.98</v>
      </c>
      <c r="CF56" s="4">
        <f t="shared" si="15"/>
        <v>0</v>
      </c>
      <c r="CH56" s="2" t="s">
        <v>63</v>
      </c>
      <c r="CI56" s="2">
        <v>40</v>
      </c>
      <c r="CJ56" s="2">
        <v>40</v>
      </c>
      <c r="CK56" s="2">
        <v>0</v>
      </c>
      <c r="CL56" s="2">
        <v>0</v>
      </c>
      <c r="CM56" s="4">
        <v>1</v>
      </c>
      <c r="CN56" s="4">
        <f t="shared" si="40"/>
        <v>0</v>
      </c>
      <c r="CP56" s="2" t="s">
        <v>63</v>
      </c>
      <c r="CQ56" s="2">
        <v>40</v>
      </c>
      <c r="CR56" s="2">
        <v>40</v>
      </c>
      <c r="CS56" s="2">
        <v>0</v>
      </c>
      <c r="CT56" s="2">
        <v>0</v>
      </c>
      <c r="CU56" s="4">
        <v>1</v>
      </c>
      <c r="CV56" s="4">
        <f t="shared" si="17"/>
        <v>0</v>
      </c>
      <c r="CX56" s="2" t="s">
        <v>63</v>
      </c>
      <c r="CY56" s="2">
        <v>40</v>
      </c>
      <c r="CZ56" s="2">
        <v>0</v>
      </c>
      <c r="DA56" s="2">
        <v>0</v>
      </c>
      <c r="DB56" s="2">
        <v>40</v>
      </c>
      <c r="DC56" s="4">
        <v>0</v>
      </c>
      <c r="DE56" s="2" t="s">
        <v>63</v>
      </c>
      <c r="DF56" s="2">
        <v>40</v>
      </c>
      <c r="DG56" s="2">
        <v>0</v>
      </c>
      <c r="DH56" s="2">
        <v>0</v>
      </c>
      <c r="DI56" s="2">
        <v>40</v>
      </c>
      <c r="DJ56" s="2">
        <v>0</v>
      </c>
      <c r="DL56" s="2" t="s">
        <v>63</v>
      </c>
      <c r="DM56" s="2">
        <v>40</v>
      </c>
      <c r="DN56" s="2">
        <v>0</v>
      </c>
      <c r="DO56" s="2">
        <v>0</v>
      </c>
      <c r="DP56" s="2">
        <v>40</v>
      </c>
      <c r="DQ56" s="4">
        <v>0</v>
      </c>
      <c r="DS56" s="2" t="s">
        <v>64</v>
      </c>
      <c r="DT56" s="2">
        <v>2</v>
      </c>
      <c r="DU56" s="2">
        <v>0</v>
      </c>
      <c r="DV56" s="2">
        <v>0</v>
      </c>
      <c r="DW56" s="2">
        <v>2</v>
      </c>
      <c r="DX56" s="4">
        <v>0</v>
      </c>
      <c r="DZ56" s="2" t="s">
        <v>63</v>
      </c>
      <c r="EA56" s="2">
        <v>40</v>
      </c>
      <c r="EB56" s="2">
        <v>0</v>
      </c>
      <c r="EC56" s="2">
        <v>0</v>
      </c>
      <c r="ED56" s="2">
        <v>40</v>
      </c>
      <c r="EE56" s="4">
        <v>0</v>
      </c>
      <c r="EG56" s="2" t="s">
        <v>63</v>
      </c>
      <c r="EH56" s="2">
        <v>40</v>
      </c>
      <c r="EI56" s="2">
        <v>0</v>
      </c>
      <c r="EJ56" s="2">
        <v>0</v>
      </c>
      <c r="EK56" s="2">
        <v>40</v>
      </c>
      <c r="EL56" s="4">
        <v>0</v>
      </c>
      <c r="EN56" s="2" t="s">
        <v>63</v>
      </c>
      <c r="EO56" s="2">
        <v>40</v>
      </c>
      <c r="EP56" s="2">
        <v>0</v>
      </c>
      <c r="EQ56" s="2">
        <v>0</v>
      </c>
      <c r="ER56" s="2">
        <v>40</v>
      </c>
      <c r="ES56" s="4">
        <v>0</v>
      </c>
      <c r="EU56" s="2" t="s">
        <v>63</v>
      </c>
      <c r="EV56" s="2">
        <v>40</v>
      </c>
      <c r="EW56" s="2">
        <v>0</v>
      </c>
      <c r="EX56" s="2">
        <v>0</v>
      </c>
      <c r="EY56" s="2">
        <v>40</v>
      </c>
      <c r="EZ56" s="4">
        <v>0</v>
      </c>
      <c r="FB56" s="2" t="s">
        <v>63</v>
      </c>
      <c r="FC56" s="2">
        <v>40</v>
      </c>
      <c r="FD56" s="2">
        <v>40</v>
      </c>
      <c r="FE56" s="2">
        <v>0</v>
      </c>
      <c r="FF56" s="2">
        <v>0</v>
      </c>
      <c r="FG56" s="4">
        <v>1</v>
      </c>
      <c r="FH56" s="4">
        <f t="shared" si="18"/>
        <v>0</v>
      </c>
      <c r="FJ56" s="2" t="s">
        <v>63</v>
      </c>
      <c r="FK56" s="2">
        <v>40</v>
      </c>
      <c r="FL56" s="2">
        <v>40</v>
      </c>
      <c r="FM56" s="2">
        <v>0</v>
      </c>
      <c r="FN56" s="2">
        <v>0</v>
      </c>
      <c r="FO56" s="4">
        <v>1</v>
      </c>
      <c r="FP56" s="4">
        <f t="shared" si="19"/>
        <v>0</v>
      </c>
      <c r="FR56" s="2" t="s">
        <v>63</v>
      </c>
      <c r="FS56" s="2">
        <v>40</v>
      </c>
      <c r="FT56" s="2">
        <v>40</v>
      </c>
      <c r="FU56" s="2">
        <v>0</v>
      </c>
      <c r="FV56" s="2">
        <v>0</v>
      </c>
      <c r="FW56" s="4">
        <v>1</v>
      </c>
      <c r="FX56" s="4">
        <f t="shared" si="20"/>
        <v>0</v>
      </c>
      <c r="FZ56" s="2" t="s">
        <v>63</v>
      </c>
      <c r="GA56" s="2">
        <v>43</v>
      </c>
      <c r="GB56" s="2">
        <v>43</v>
      </c>
      <c r="GC56" s="2">
        <v>0</v>
      </c>
      <c r="GD56" s="2">
        <v>0</v>
      </c>
      <c r="GE56" s="4">
        <v>1</v>
      </c>
      <c r="GF56" s="4">
        <f t="shared" si="21"/>
        <v>0</v>
      </c>
      <c r="GI56" s="2" t="s">
        <v>63</v>
      </c>
      <c r="GJ56" s="2">
        <v>43</v>
      </c>
      <c r="GK56" s="2">
        <v>43</v>
      </c>
      <c r="GL56" s="2">
        <v>0</v>
      </c>
      <c r="GM56" s="2">
        <v>0</v>
      </c>
      <c r="GN56" s="4">
        <f t="shared" si="22"/>
        <v>1</v>
      </c>
      <c r="GO56" s="4">
        <f t="shared" si="23"/>
        <v>0</v>
      </c>
      <c r="GQ56" s="157" t="s">
        <v>63</v>
      </c>
      <c r="GR56" s="157">
        <v>43</v>
      </c>
      <c r="GS56" s="157">
        <v>43</v>
      </c>
      <c r="GT56" s="157">
        <v>0</v>
      </c>
      <c r="GU56" s="157">
        <v>0</v>
      </c>
      <c r="GV56" s="158">
        <f t="shared" si="24"/>
        <v>1</v>
      </c>
      <c r="GW56" s="158">
        <f t="shared" si="25"/>
        <v>0</v>
      </c>
      <c r="GY56" s="157" t="s">
        <v>63</v>
      </c>
      <c r="GZ56" s="157">
        <v>43</v>
      </c>
      <c r="HA56" s="157">
        <v>43</v>
      </c>
      <c r="HB56" s="157">
        <v>0</v>
      </c>
      <c r="HC56" s="157">
        <v>0</v>
      </c>
      <c r="HD56" s="158">
        <f t="shared" si="26"/>
        <v>1</v>
      </c>
    </row>
    <row r="57" spans="1:212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7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4">
        <f t="shared" si="8"/>
        <v>1</v>
      </c>
      <c r="P57" s="4">
        <f t="shared" si="33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f t="shared" si="9"/>
        <v>1</v>
      </c>
      <c r="X57" s="4">
        <f t="shared" si="34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f t="shared" si="10"/>
        <v>1</v>
      </c>
      <c r="AF57" s="4">
        <f t="shared" si="39"/>
        <v>0</v>
      </c>
      <c r="AI57" s="2" t="s">
        <v>63</v>
      </c>
      <c r="AJ57" s="2">
        <v>40</v>
      </c>
      <c r="AK57" s="2">
        <v>40</v>
      </c>
      <c r="AL57" s="2">
        <v>0</v>
      </c>
      <c r="AM57" s="2">
        <v>0</v>
      </c>
      <c r="AN57" s="4">
        <f t="shared" si="42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76">
        <f t="shared" si="11"/>
        <v>1</v>
      </c>
      <c r="AW57" s="4">
        <f t="shared" si="43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f t="shared" si="13"/>
        <v>1</v>
      </c>
      <c r="BE57" s="4">
        <f t="shared" si="14"/>
        <v>0</v>
      </c>
      <c r="BG57" s="4">
        <f t="shared" si="41"/>
        <v>0</v>
      </c>
      <c r="BJ57" s="2" t="s">
        <v>63</v>
      </c>
      <c r="BK57" s="2">
        <v>40</v>
      </c>
      <c r="BL57" s="2">
        <v>40</v>
      </c>
      <c r="BM57" s="2">
        <v>0</v>
      </c>
      <c r="BN57" s="2">
        <v>0</v>
      </c>
      <c r="BO57" s="4">
        <v>1</v>
      </c>
      <c r="BP57" s="4">
        <f t="shared" si="35"/>
        <v>0</v>
      </c>
      <c r="BR57" s="2" t="s">
        <v>63</v>
      </c>
      <c r="BS57" s="2">
        <v>40</v>
      </c>
      <c r="BT57" s="2">
        <v>40</v>
      </c>
      <c r="BU57" s="2">
        <v>0</v>
      </c>
      <c r="BV57" s="2">
        <v>0</v>
      </c>
      <c r="BW57" s="4">
        <v>1</v>
      </c>
      <c r="BX57" s="4">
        <f t="shared" si="36"/>
        <v>0</v>
      </c>
      <c r="BZ57" s="2" t="s">
        <v>63</v>
      </c>
      <c r="CA57" s="2">
        <v>40</v>
      </c>
      <c r="CB57" s="2">
        <v>40</v>
      </c>
      <c r="CC57" s="2">
        <v>0</v>
      </c>
      <c r="CD57" s="2">
        <v>0</v>
      </c>
      <c r="CE57" s="4">
        <v>1</v>
      </c>
      <c r="CF57" s="4">
        <f t="shared" si="15"/>
        <v>0</v>
      </c>
      <c r="CH57" s="2" t="s">
        <v>64</v>
      </c>
      <c r="CI57" s="2">
        <v>2</v>
      </c>
      <c r="CJ57" s="2">
        <v>2</v>
      </c>
      <c r="CK57" s="2">
        <v>0</v>
      </c>
      <c r="CL57" s="2">
        <v>0</v>
      </c>
      <c r="CM57" s="4">
        <v>1</v>
      </c>
      <c r="CN57" s="4">
        <f t="shared" si="40"/>
        <v>0</v>
      </c>
      <c r="CP57" s="2" t="s">
        <v>64</v>
      </c>
      <c r="CQ57" s="2">
        <v>2</v>
      </c>
      <c r="CR57" s="2">
        <v>2</v>
      </c>
      <c r="CS57" s="2">
        <v>0</v>
      </c>
      <c r="CT57" s="2">
        <v>0</v>
      </c>
      <c r="CU57" s="4">
        <v>1</v>
      </c>
      <c r="CV57" s="4">
        <f t="shared" si="17"/>
        <v>0</v>
      </c>
      <c r="CX57" s="2" t="s">
        <v>64</v>
      </c>
      <c r="CY57" s="2">
        <v>2</v>
      </c>
      <c r="CZ57" s="2">
        <v>0</v>
      </c>
      <c r="DA57" s="2">
        <v>0</v>
      </c>
      <c r="DB57" s="2">
        <v>2</v>
      </c>
      <c r="DC57" s="4">
        <v>0</v>
      </c>
      <c r="DE57" s="2" t="s">
        <v>64</v>
      </c>
      <c r="DF57" s="2">
        <v>2</v>
      </c>
      <c r="DG57" s="2">
        <v>0</v>
      </c>
      <c r="DH57" s="2">
        <v>0</v>
      </c>
      <c r="DI57" s="2">
        <v>2</v>
      </c>
      <c r="DJ57" s="2">
        <v>0</v>
      </c>
      <c r="DL57" s="2" t="s">
        <v>64</v>
      </c>
      <c r="DM57" s="2">
        <v>2</v>
      </c>
      <c r="DN57" s="2">
        <v>0</v>
      </c>
      <c r="DO57" s="2">
        <v>0</v>
      </c>
      <c r="DP57" s="2">
        <v>2</v>
      </c>
      <c r="DQ57" s="4">
        <v>0</v>
      </c>
      <c r="DS57" s="2" t="s">
        <v>66</v>
      </c>
      <c r="DT57" s="2">
        <v>228</v>
      </c>
      <c r="DU57" s="2">
        <v>0</v>
      </c>
      <c r="DV57" s="2">
        <v>0</v>
      </c>
      <c r="DW57" s="2">
        <v>228</v>
      </c>
      <c r="DX57" s="4">
        <v>0</v>
      </c>
      <c r="DZ57" s="2" t="s">
        <v>64</v>
      </c>
      <c r="EA57" s="2">
        <v>2</v>
      </c>
      <c r="EB57" s="2">
        <v>0</v>
      </c>
      <c r="EC57" s="2">
        <v>0</v>
      </c>
      <c r="ED57" s="2">
        <v>2</v>
      </c>
      <c r="EE57" s="4">
        <v>0</v>
      </c>
      <c r="EG57" s="2" t="s">
        <v>64</v>
      </c>
      <c r="EH57" s="2">
        <v>2</v>
      </c>
      <c r="EI57" s="2">
        <v>0</v>
      </c>
      <c r="EJ57" s="2">
        <v>0</v>
      </c>
      <c r="EK57" s="2">
        <v>2</v>
      </c>
      <c r="EL57" s="4">
        <v>0</v>
      </c>
      <c r="EN57" s="2" t="s">
        <v>64</v>
      </c>
      <c r="EO57" s="2">
        <v>2</v>
      </c>
      <c r="EP57" s="2">
        <v>0</v>
      </c>
      <c r="EQ57" s="2">
        <v>0</v>
      </c>
      <c r="ER57" s="2">
        <v>2</v>
      </c>
      <c r="ES57" s="4">
        <v>0</v>
      </c>
      <c r="EU57" s="2" t="s">
        <v>64</v>
      </c>
      <c r="EV57" s="2">
        <v>2</v>
      </c>
      <c r="EW57" s="2">
        <v>0</v>
      </c>
      <c r="EX57" s="2">
        <v>0</v>
      </c>
      <c r="EY57" s="2">
        <v>2</v>
      </c>
      <c r="EZ57" s="4">
        <v>0</v>
      </c>
      <c r="FB57" s="2" t="s">
        <v>64</v>
      </c>
      <c r="FC57" s="2">
        <v>2</v>
      </c>
      <c r="FD57" s="2">
        <v>2</v>
      </c>
      <c r="FE57" s="2">
        <v>0</v>
      </c>
      <c r="FF57" s="2">
        <v>0</v>
      </c>
      <c r="FG57" s="4">
        <v>1</v>
      </c>
      <c r="FH57" s="4">
        <f t="shared" si="18"/>
        <v>0</v>
      </c>
      <c r="FJ57" s="2" t="s">
        <v>64</v>
      </c>
      <c r="FK57" s="2">
        <v>2</v>
      </c>
      <c r="FL57" s="2">
        <v>2</v>
      </c>
      <c r="FM57" s="2">
        <v>0</v>
      </c>
      <c r="FN57" s="2">
        <v>0</v>
      </c>
      <c r="FO57" s="4">
        <v>1</v>
      </c>
      <c r="FP57" s="4">
        <f t="shared" si="19"/>
        <v>0</v>
      </c>
      <c r="FR57" s="2" t="s">
        <v>64</v>
      </c>
      <c r="FS57" s="2">
        <v>10</v>
      </c>
      <c r="FT57" s="2">
        <v>10</v>
      </c>
      <c r="FU57" s="2">
        <v>0</v>
      </c>
      <c r="FV57" s="2">
        <v>0</v>
      </c>
      <c r="FW57" s="4">
        <v>1</v>
      </c>
      <c r="FX57" s="4">
        <f t="shared" si="20"/>
        <v>0</v>
      </c>
      <c r="FZ57" s="2" t="s">
        <v>64</v>
      </c>
      <c r="GA57" s="2">
        <v>10</v>
      </c>
      <c r="GB57" s="2">
        <v>10</v>
      </c>
      <c r="GC57" s="2">
        <v>0</v>
      </c>
      <c r="GD57" s="2">
        <v>0</v>
      </c>
      <c r="GE57" s="4">
        <v>1</v>
      </c>
      <c r="GF57" s="4">
        <f t="shared" si="21"/>
        <v>0</v>
      </c>
      <c r="GI57" s="2" t="s">
        <v>64</v>
      </c>
      <c r="GJ57" s="2">
        <v>10</v>
      </c>
      <c r="GK57" s="2">
        <v>10</v>
      </c>
      <c r="GL57" s="2">
        <v>0</v>
      </c>
      <c r="GM57" s="2">
        <v>0</v>
      </c>
      <c r="GN57" s="4">
        <f t="shared" si="22"/>
        <v>1</v>
      </c>
      <c r="GO57" s="4">
        <f t="shared" si="23"/>
        <v>0</v>
      </c>
      <c r="GQ57" s="157" t="s">
        <v>64</v>
      </c>
      <c r="GR57" s="157">
        <v>10</v>
      </c>
      <c r="GS57" s="157">
        <v>10</v>
      </c>
      <c r="GT57" s="157">
        <v>0</v>
      </c>
      <c r="GU57" s="157">
        <v>0</v>
      </c>
      <c r="GV57" s="158">
        <f t="shared" si="24"/>
        <v>1</v>
      </c>
      <c r="GW57" s="158">
        <f t="shared" si="25"/>
        <v>0</v>
      </c>
      <c r="GY57" s="157" t="s">
        <v>64</v>
      </c>
      <c r="GZ57" s="157">
        <v>10</v>
      </c>
      <c r="HA57" s="157">
        <v>10</v>
      </c>
      <c r="HB57" s="157">
        <v>0</v>
      </c>
      <c r="HC57" s="157">
        <v>0</v>
      </c>
      <c r="HD57" s="158">
        <f t="shared" si="26"/>
        <v>1</v>
      </c>
    </row>
    <row r="58" spans="1:212" ht="13.5" thickBot="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7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4">
        <f t="shared" si="8"/>
        <v>1</v>
      </c>
      <c r="P58" s="4">
        <f t="shared" si="33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f t="shared" si="9"/>
        <v>1</v>
      </c>
      <c r="X58" s="4">
        <f t="shared" si="34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f t="shared" si="10"/>
        <v>1</v>
      </c>
      <c r="AF58" s="4">
        <f t="shared" si="39"/>
        <v>0</v>
      </c>
      <c r="AI58" s="2" t="s">
        <v>64</v>
      </c>
      <c r="AJ58" s="2">
        <v>2</v>
      </c>
      <c r="AK58" s="2">
        <v>2</v>
      </c>
      <c r="AL58" s="2">
        <v>0</v>
      </c>
      <c r="AM58" s="2">
        <v>0</v>
      </c>
      <c r="AN58" s="4">
        <f t="shared" si="42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76">
        <f t="shared" si="11"/>
        <v>1</v>
      </c>
      <c r="AW58" s="4">
        <f t="shared" si="43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f t="shared" si="13"/>
        <v>1</v>
      </c>
      <c r="BE58" s="4">
        <f t="shared" si="14"/>
        <v>0</v>
      </c>
      <c r="BG58" s="4">
        <f t="shared" si="41"/>
        <v>0</v>
      </c>
      <c r="BJ58" s="2" t="s">
        <v>64</v>
      </c>
      <c r="BK58" s="2">
        <v>2</v>
      </c>
      <c r="BL58" s="2">
        <v>2</v>
      </c>
      <c r="BM58" s="2">
        <v>0</v>
      </c>
      <c r="BN58" s="2">
        <v>0</v>
      </c>
      <c r="BO58" s="4">
        <v>1</v>
      </c>
      <c r="BP58" s="4">
        <f t="shared" si="35"/>
        <v>0</v>
      </c>
      <c r="BR58" s="2" t="s">
        <v>64</v>
      </c>
      <c r="BS58" s="2">
        <v>2</v>
      </c>
      <c r="BT58" s="2">
        <v>2</v>
      </c>
      <c r="BU58" s="2">
        <v>0</v>
      </c>
      <c r="BV58" s="2">
        <v>0</v>
      </c>
      <c r="BW58" s="4">
        <v>1</v>
      </c>
      <c r="BX58" s="4">
        <f t="shared" si="36"/>
        <v>0</v>
      </c>
      <c r="BZ58" s="2" t="s">
        <v>64</v>
      </c>
      <c r="CA58" s="2">
        <v>2</v>
      </c>
      <c r="CB58" s="2">
        <v>2</v>
      </c>
      <c r="CC58" s="2">
        <v>0</v>
      </c>
      <c r="CD58" s="2">
        <v>0</v>
      </c>
      <c r="CE58" s="4">
        <v>1</v>
      </c>
      <c r="CF58" s="4">
        <f t="shared" si="15"/>
        <v>0</v>
      </c>
      <c r="CH58" s="2" t="s">
        <v>66</v>
      </c>
      <c r="CI58" s="2">
        <v>228</v>
      </c>
      <c r="CJ58" s="2">
        <v>219</v>
      </c>
      <c r="CK58" s="2">
        <v>9</v>
      </c>
      <c r="CL58" s="2">
        <v>0</v>
      </c>
      <c r="CM58" s="4">
        <v>0.96</v>
      </c>
      <c r="CN58" s="4">
        <f t="shared" si="40"/>
        <v>0</v>
      </c>
      <c r="CP58" s="2" t="s">
        <v>66</v>
      </c>
      <c r="CQ58" s="2">
        <v>228</v>
      </c>
      <c r="CR58" s="2">
        <v>219</v>
      </c>
      <c r="CS58" s="2">
        <v>9</v>
      </c>
      <c r="CT58" s="2">
        <v>0</v>
      </c>
      <c r="CU58" s="4">
        <v>0.96</v>
      </c>
      <c r="CV58" s="4">
        <f t="shared" si="17"/>
        <v>0</v>
      </c>
      <c r="CX58" s="2" t="s">
        <v>66</v>
      </c>
      <c r="CY58" s="2">
        <v>228</v>
      </c>
      <c r="CZ58" s="2">
        <v>0</v>
      </c>
      <c r="DA58" s="2">
        <v>0</v>
      </c>
      <c r="DB58" s="2">
        <v>228</v>
      </c>
      <c r="DC58" s="4">
        <v>0</v>
      </c>
      <c r="DE58" s="2" t="s">
        <v>66</v>
      </c>
      <c r="DF58" s="2">
        <v>228</v>
      </c>
      <c r="DG58" s="2">
        <v>0</v>
      </c>
      <c r="DH58" s="2">
        <v>0</v>
      </c>
      <c r="DI58" s="2">
        <v>228</v>
      </c>
      <c r="DJ58" s="2">
        <v>0</v>
      </c>
      <c r="DL58" s="2" t="s">
        <v>66</v>
      </c>
      <c r="DM58" s="2">
        <v>228</v>
      </c>
      <c r="DN58" s="2">
        <v>0</v>
      </c>
      <c r="DO58" s="2">
        <v>0</v>
      </c>
      <c r="DP58" s="2">
        <v>228</v>
      </c>
      <c r="DQ58" s="4">
        <v>0</v>
      </c>
      <c r="DS58" s="2" t="s">
        <v>67</v>
      </c>
      <c r="DT58" s="2">
        <v>50</v>
      </c>
      <c r="DU58" s="2">
        <v>0</v>
      </c>
      <c r="DV58" s="2">
        <v>0</v>
      </c>
      <c r="DW58" s="2">
        <v>50</v>
      </c>
      <c r="DX58" s="4">
        <v>0</v>
      </c>
      <c r="DZ58" s="2" t="s">
        <v>66</v>
      </c>
      <c r="EA58" s="2">
        <v>228</v>
      </c>
      <c r="EB58" s="2">
        <v>0</v>
      </c>
      <c r="EC58" s="2">
        <v>0</v>
      </c>
      <c r="ED58" s="2">
        <v>228</v>
      </c>
      <c r="EE58" s="4">
        <v>0</v>
      </c>
      <c r="EG58" s="2" t="s">
        <v>66</v>
      </c>
      <c r="EH58" s="2">
        <v>228</v>
      </c>
      <c r="EI58" s="2">
        <v>0</v>
      </c>
      <c r="EJ58" s="2">
        <v>0</v>
      </c>
      <c r="EK58" s="2">
        <v>228</v>
      </c>
      <c r="EL58" s="4">
        <v>0</v>
      </c>
      <c r="EN58" s="2" t="s">
        <v>66</v>
      </c>
      <c r="EO58" s="2">
        <v>228</v>
      </c>
      <c r="EP58" s="2">
        <v>0</v>
      </c>
      <c r="EQ58" s="2">
        <v>0</v>
      </c>
      <c r="ER58" s="2">
        <v>228</v>
      </c>
      <c r="ES58" s="4">
        <v>0</v>
      </c>
      <c r="EU58" s="2" t="s">
        <v>66</v>
      </c>
      <c r="EV58" s="2">
        <v>228</v>
      </c>
      <c r="EW58" s="2">
        <v>0</v>
      </c>
      <c r="EX58" s="2">
        <v>0</v>
      </c>
      <c r="EY58" s="2">
        <v>228</v>
      </c>
      <c r="EZ58" s="4">
        <v>0</v>
      </c>
      <c r="FB58" s="2" t="s">
        <v>66</v>
      </c>
      <c r="FC58" s="2">
        <v>228</v>
      </c>
      <c r="FD58" s="2">
        <v>218</v>
      </c>
      <c r="FE58" s="2">
        <v>10</v>
      </c>
      <c r="FF58" s="2">
        <v>0</v>
      </c>
      <c r="FG58" s="4">
        <v>0.96</v>
      </c>
      <c r="FH58" s="4">
        <f t="shared" si="18"/>
        <v>0</v>
      </c>
      <c r="FJ58" s="2" t="s">
        <v>66</v>
      </c>
      <c r="FK58" s="2">
        <v>228</v>
      </c>
      <c r="FL58" s="2">
        <v>227</v>
      </c>
      <c r="FM58" s="2">
        <v>1</v>
      </c>
      <c r="FN58" s="2">
        <v>0</v>
      </c>
      <c r="FO58" s="4">
        <v>1</v>
      </c>
      <c r="FP58" s="4">
        <f t="shared" si="19"/>
        <v>4.0000000000000036E-2</v>
      </c>
      <c r="FR58" s="2" t="s">
        <v>66</v>
      </c>
      <c r="FS58" s="2">
        <v>341</v>
      </c>
      <c r="FT58" s="2">
        <v>339</v>
      </c>
      <c r="FU58" s="7">
        <v>2</v>
      </c>
      <c r="FV58" s="2">
        <v>0</v>
      </c>
      <c r="FW58" s="4">
        <v>0.99</v>
      </c>
      <c r="FX58" s="4">
        <f t="shared" si="20"/>
        <v>-1.0000000000000009E-2</v>
      </c>
      <c r="FZ58" s="2" t="s">
        <v>66</v>
      </c>
      <c r="GA58" s="2">
        <v>341</v>
      </c>
      <c r="GB58" s="2">
        <v>339</v>
      </c>
      <c r="GC58" s="2">
        <v>2</v>
      </c>
      <c r="GD58" s="2">
        <v>0</v>
      </c>
      <c r="GE58" s="4">
        <v>0.99</v>
      </c>
      <c r="GF58" s="4">
        <f t="shared" si="21"/>
        <v>0</v>
      </c>
      <c r="GI58" s="17" t="s">
        <v>66</v>
      </c>
      <c r="GJ58" s="2">
        <v>389</v>
      </c>
      <c r="GK58" s="2">
        <v>340</v>
      </c>
      <c r="GL58" s="7">
        <v>48</v>
      </c>
      <c r="GM58" s="2">
        <v>1</v>
      </c>
      <c r="GN58" s="4">
        <f t="shared" si="22"/>
        <v>0.87403598971722363</v>
      </c>
      <c r="GO58" s="4">
        <f t="shared" si="23"/>
        <v>-0.11596401028277636</v>
      </c>
      <c r="GP58" s="2" t="s">
        <v>119</v>
      </c>
      <c r="GQ58" s="157" t="s">
        <v>66</v>
      </c>
      <c r="GR58" s="157">
        <v>389</v>
      </c>
      <c r="GS58" s="157">
        <v>339</v>
      </c>
      <c r="GT58" s="157">
        <v>49</v>
      </c>
      <c r="GU58" s="157">
        <v>1</v>
      </c>
      <c r="GV58" s="158">
        <f t="shared" si="24"/>
        <v>0.87146529562982</v>
      </c>
      <c r="GW58" s="158">
        <f t="shared" si="25"/>
        <v>-2.5706940874036244E-3</v>
      </c>
      <c r="GY58" s="157" t="s">
        <v>66</v>
      </c>
      <c r="GZ58" s="157">
        <v>389</v>
      </c>
      <c r="HA58" s="157">
        <v>339</v>
      </c>
      <c r="HB58" s="157">
        <v>49</v>
      </c>
      <c r="HC58" s="157">
        <v>1</v>
      </c>
      <c r="HD58" s="158">
        <f t="shared" si="26"/>
        <v>0.87146529562982</v>
      </c>
    </row>
    <row r="59" spans="1:212" s="18" customFormat="1" ht="13.5" thickBot="1">
      <c r="A59" s="59">
        <v>0.97</v>
      </c>
      <c r="B59" s="59"/>
      <c r="C59" s="58" t="s">
        <v>62</v>
      </c>
      <c r="D59" s="58">
        <v>164</v>
      </c>
      <c r="E59" s="58">
        <v>160</v>
      </c>
      <c r="F59" s="58">
        <v>4</v>
      </c>
      <c r="G59" s="58">
        <v>0</v>
      </c>
      <c r="H59" s="59">
        <f t="shared" si="7"/>
        <v>0.97560975609756095</v>
      </c>
      <c r="J59" s="18" t="s">
        <v>62</v>
      </c>
      <c r="K59" s="18">
        <v>164</v>
      </c>
      <c r="L59" s="18">
        <v>160</v>
      </c>
      <c r="M59" s="18">
        <v>4</v>
      </c>
      <c r="N59" s="18">
        <v>0</v>
      </c>
      <c r="O59" s="19">
        <f t="shared" si="8"/>
        <v>0.97560975609756095</v>
      </c>
      <c r="P59" s="19">
        <f t="shared" si="33"/>
        <v>0</v>
      </c>
      <c r="R59" s="18" t="s">
        <v>62</v>
      </c>
      <c r="S59" s="18">
        <v>164</v>
      </c>
      <c r="T59" s="18">
        <v>160</v>
      </c>
      <c r="U59" s="18">
        <v>4</v>
      </c>
      <c r="V59" s="18">
        <v>0</v>
      </c>
      <c r="W59" s="19">
        <f t="shared" si="9"/>
        <v>0.97560975609756095</v>
      </c>
      <c r="X59" s="19">
        <f t="shared" si="34"/>
        <v>0</v>
      </c>
      <c r="Z59" s="18" t="s">
        <v>62</v>
      </c>
      <c r="AA59" s="18">
        <v>164</v>
      </c>
      <c r="AB59" s="18">
        <v>160</v>
      </c>
      <c r="AC59" s="18">
        <v>4</v>
      </c>
      <c r="AD59" s="18">
        <v>0</v>
      </c>
      <c r="AE59" s="19">
        <f t="shared" si="10"/>
        <v>0.97560975609756095</v>
      </c>
      <c r="AF59" s="19">
        <f t="shared" si="39"/>
        <v>0</v>
      </c>
      <c r="AI59" s="18" t="s">
        <v>66</v>
      </c>
      <c r="AJ59" s="18">
        <v>228</v>
      </c>
      <c r="AK59" s="18">
        <v>219</v>
      </c>
      <c r="AL59" s="18">
        <v>9</v>
      </c>
      <c r="AM59" s="18">
        <v>0</v>
      </c>
      <c r="AN59" s="19">
        <f t="shared" si="42"/>
        <v>0.96052631578947367</v>
      </c>
      <c r="AO59" s="19"/>
      <c r="AQ59" s="18" t="s">
        <v>66</v>
      </c>
      <c r="AR59" s="18">
        <v>228</v>
      </c>
      <c r="AS59" s="18">
        <v>219</v>
      </c>
      <c r="AT59" s="18">
        <v>9</v>
      </c>
      <c r="AU59" s="18">
        <v>0</v>
      </c>
      <c r="AV59" s="59">
        <f t="shared" si="11"/>
        <v>0.96052631578947367</v>
      </c>
      <c r="AW59" s="19">
        <f t="shared" ref="AW59:AW84" si="44">AV59-AE63</f>
        <v>0</v>
      </c>
      <c r="AY59" s="102" t="s">
        <v>66</v>
      </c>
      <c r="AZ59" s="44">
        <v>228</v>
      </c>
      <c r="BA59" s="45">
        <v>219</v>
      </c>
      <c r="BB59" s="46">
        <v>9</v>
      </c>
      <c r="BC59" s="44">
        <v>0</v>
      </c>
      <c r="BD59" s="19">
        <f t="shared" si="13"/>
        <v>0.96052631578947367</v>
      </c>
      <c r="BE59" s="19">
        <f t="shared" si="14"/>
        <v>0</v>
      </c>
      <c r="BG59" s="19">
        <f t="shared" si="41"/>
        <v>0</v>
      </c>
      <c r="BJ59" s="18" t="s">
        <v>66</v>
      </c>
      <c r="BK59" s="18">
        <v>228</v>
      </c>
      <c r="BL59" s="18">
        <v>219</v>
      </c>
      <c r="BM59" s="18">
        <v>9</v>
      </c>
      <c r="BN59" s="18">
        <v>0</v>
      </c>
      <c r="BO59" s="19">
        <v>0.96</v>
      </c>
      <c r="BP59" s="19">
        <f t="shared" si="35"/>
        <v>-5.2631578947370805E-4</v>
      </c>
      <c r="BR59" s="18" t="s">
        <v>66</v>
      </c>
      <c r="BS59" s="18">
        <v>228</v>
      </c>
      <c r="BT59" s="18">
        <v>219</v>
      </c>
      <c r="BU59" s="18">
        <v>9</v>
      </c>
      <c r="BV59" s="18">
        <v>0</v>
      </c>
      <c r="BW59" s="19">
        <v>0.96</v>
      </c>
      <c r="BX59" s="19">
        <f t="shared" si="36"/>
        <v>0</v>
      </c>
      <c r="BZ59" s="18" t="s">
        <v>66</v>
      </c>
      <c r="CA59" s="18">
        <v>228</v>
      </c>
      <c r="CB59" s="18">
        <v>219</v>
      </c>
      <c r="CC59" s="18">
        <v>9</v>
      </c>
      <c r="CD59" s="18">
        <v>0</v>
      </c>
      <c r="CE59" s="19">
        <v>0.96</v>
      </c>
      <c r="CF59" s="19">
        <f t="shared" si="15"/>
        <v>0</v>
      </c>
      <c r="CH59" s="18" t="s">
        <v>67</v>
      </c>
      <c r="CI59" s="18">
        <v>50</v>
      </c>
      <c r="CJ59" s="18">
        <v>44</v>
      </c>
      <c r="CK59" s="18">
        <v>6</v>
      </c>
      <c r="CL59" s="18">
        <v>0</v>
      </c>
      <c r="CM59" s="19">
        <v>0.88</v>
      </c>
      <c r="CN59" s="19">
        <f t="shared" si="40"/>
        <v>0</v>
      </c>
      <c r="CP59" s="18" t="s">
        <v>67</v>
      </c>
      <c r="CQ59" s="18">
        <v>50</v>
      </c>
      <c r="CR59" s="18">
        <v>44</v>
      </c>
      <c r="CS59" s="18">
        <v>6</v>
      </c>
      <c r="CT59" s="18">
        <v>0</v>
      </c>
      <c r="CU59" s="19">
        <v>0.88</v>
      </c>
      <c r="CV59" s="19">
        <f t="shared" si="17"/>
        <v>0</v>
      </c>
      <c r="CX59" s="18" t="s">
        <v>67</v>
      </c>
      <c r="CY59" s="18">
        <v>50</v>
      </c>
      <c r="CZ59" s="18">
        <v>0</v>
      </c>
      <c r="DA59" s="18">
        <v>0</v>
      </c>
      <c r="DB59" s="18">
        <v>50</v>
      </c>
      <c r="DC59" s="19">
        <v>0</v>
      </c>
      <c r="DE59" s="18" t="s">
        <v>67</v>
      </c>
      <c r="DF59" s="18">
        <v>50</v>
      </c>
      <c r="DG59" s="18">
        <v>0</v>
      </c>
      <c r="DH59" s="18">
        <v>0</v>
      </c>
      <c r="DI59" s="18">
        <v>50</v>
      </c>
      <c r="DJ59" s="18">
        <v>0</v>
      </c>
      <c r="DL59" s="18" t="s">
        <v>67</v>
      </c>
      <c r="DM59" s="18">
        <v>50</v>
      </c>
      <c r="DN59" s="18">
        <v>0</v>
      </c>
      <c r="DO59" s="18">
        <v>0</v>
      </c>
      <c r="DP59" s="18">
        <v>50</v>
      </c>
      <c r="DQ59" s="19">
        <v>0</v>
      </c>
      <c r="DS59" s="18" t="s">
        <v>68</v>
      </c>
      <c r="DT59" s="18">
        <v>899</v>
      </c>
      <c r="DU59" s="18">
        <v>0</v>
      </c>
      <c r="DV59" s="18">
        <v>0</v>
      </c>
      <c r="DW59" s="18">
        <v>899</v>
      </c>
      <c r="DX59" s="19">
        <v>0</v>
      </c>
      <c r="DZ59" s="18" t="s">
        <v>67</v>
      </c>
      <c r="EA59" s="18">
        <v>50</v>
      </c>
      <c r="EB59" s="18">
        <v>0</v>
      </c>
      <c r="EC59" s="18">
        <v>0</v>
      </c>
      <c r="ED59" s="18">
        <v>50</v>
      </c>
      <c r="EE59" s="19">
        <v>0</v>
      </c>
      <c r="EG59" s="18" t="s">
        <v>67</v>
      </c>
      <c r="EH59" s="18">
        <v>50</v>
      </c>
      <c r="EI59" s="18">
        <v>0</v>
      </c>
      <c r="EJ59" s="18">
        <v>0</v>
      </c>
      <c r="EK59" s="18">
        <v>50</v>
      </c>
      <c r="EL59" s="19">
        <v>0</v>
      </c>
      <c r="EN59" s="18" t="s">
        <v>67</v>
      </c>
      <c r="EO59" s="18">
        <v>50</v>
      </c>
      <c r="EP59" s="18">
        <v>0</v>
      </c>
      <c r="EQ59" s="18">
        <v>0</v>
      </c>
      <c r="ER59" s="18">
        <v>50</v>
      </c>
      <c r="ES59" s="19">
        <v>0</v>
      </c>
      <c r="EU59" s="18" t="s">
        <v>67</v>
      </c>
      <c r="EV59" s="18">
        <v>50</v>
      </c>
      <c r="EW59" s="18">
        <v>0</v>
      </c>
      <c r="EX59" s="18">
        <v>0</v>
      </c>
      <c r="EY59" s="18">
        <v>50</v>
      </c>
      <c r="EZ59" s="19">
        <v>0</v>
      </c>
      <c r="FB59" s="2" t="s">
        <v>67</v>
      </c>
      <c r="FC59" s="2">
        <v>50</v>
      </c>
      <c r="FD59" s="2">
        <v>44</v>
      </c>
      <c r="FE59" s="2">
        <v>6</v>
      </c>
      <c r="FF59" s="2">
        <v>0</v>
      </c>
      <c r="FG59" s="4">
        <v>0.88</v>
      </c>
      <c r="FH59" s="4">
        <f t="shared" si="18"/>
        <v>0</v>
      </c>
      <c r="FJ59" s="2" t="s">
        <v>67</v>
      </c>
      <c r="FK59" s="2">
        <v>50</v>
      </c>
      <c r="FL59" s="2">
        <v>44</v>
      </c>
      <c r="FM59" s="2">
        <v>6</v>
      </c>
      <c r="FN59" s="2">
        <v>0</v>
      </c>
      <c r="FO59" s="4">
        <v>0.88</v>
      </c>
      <c r="FP59" s="4">
        <f t="shared" si="19"/>
        <v>0</v>
      </c>
      <c r="FR59" s="2" t="s">
        <v>67</v>
      </c>
      <c r="FS59" s="2">
        <v>135</v>
      </c>
      <c r="FT59" s="2">
        <v>129</v>
      </c>
      <c r="FU59" s="2">
        <v>6</v>
      </c>
      <c r="FV59" s="2">
        <v>0</v>
      </c>
      <c r="FW59" s="4">
        <v>0.96</v>
      </c>
      <c r="FX59" s="4">
        <f t="shared" si="20"/>
        <v>7.999999999999996E-2</v>
      </c>
      <c r="FZ59" s="2" t="s">
        <v>67</v>
      </c>
      <c r="GA59" s="2">
        <v>135</v>
      </c>
      <c r="GB59" s="2">
        <v>129</v>
      </c>
      <c r="GC59" s="2">
        <v>0</v>
      </c>
      <c r="GD59" s="2">
        <v>6</v>
      </c>
      <c r="GE59" s="4">
        <v>0.96</v>
      </c>
      <c r="GF59" s="4">
        <f t="shared" si="21"/>
        <v>0</v>
      </c>
      <c r="GI59" s="2" t="s">
        <v>67</v>
      </c>
      <c r="GJ59" s="2">
        <v>135</v>
      </c>
      <c r="GK59" s="2">
        <v>129</v>
      </c>
      <c r="GL59" s="2">
        <v>0</v>
      </c>
      <c r="GM59" s="2">
        <v>6</v>
      </c>
      <c r="GN59" s="4">
        <f t="shared" si="22"/>
        <v>0.9555555555555556</v>
      </c>
      <c r="GO59" s="4">
        <f t="shared" si="23"/>
        <v>-4.444444444444362E-3</v>
      </c>
      <c r="GQ59" s="157" t="s">
        <v>67</v>
      </c>
      <c r="GR59" s="157">
        <v>148</v>
      </c>
      <c r="GS59" s="157">
        <v>129</v>
      </c>
      <c r="GT59" s="157">
        <v>4</v>
      </c>
      <c r="GU59" s="157">
        <v>15</v>
      </c>
      <c r="GV59" s="158">
        <f t="shared" si="24"/>
        <v>0.8716216216216216</v>
      </c>
      <c r="GW59" s="158">
        <f t="shared" si="25"/>
        <v>-8.3933933933934002E-2</v>
      </c>
      <c r="GY59" s="157" t="s">
        <v>67</v>
      </c>
      <c r="GZ59" s="157">
        <v>148</v>
      </c>
      <c r="HA59" s="157">
        <v>129</v>
      </c>
      <c r="HB59" s="157">
        <v>4</v>
      </c>
      <c r="HC59" s="157">
        <v>15</v>
      </c>
      <c r="HD59" s="158">
        <f t="shared" si="26"/>
        <v>0.8716216216216216</v>
      </c>
    </row>
    <row r="60" spans="1:212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7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4">
        <f t="shared" si="8"/>
        <v>1</v>
      </c>
      <c r="P60" s="4">
        <f t="shared" si="33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f t="shared" si="9"/>
        <v>1</v>
      </c>
      <c r="X60" s="4">
        <f t="shared" si="34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f t="shared" si="10"/>
        <v>1</v>
      </c>
      <c r="AF60" s="4">
        <f t="shared" si="39"/>
        <v>0</v>
      </c>
      <c r="AI60" s="2" t="s">
        <v>67</v>
      </c>
      <c r="AJ60" s="2">
        <v>50</v>
      </c>
      <c r="AK60" s="2">
        <v>44</v>
      </c>
      <c r="AL60" s="2">
        <v>6</v>
      </c>
      <c r="AM60" s="2">
        <v>0</v>
      </c>
      <c r="AN60" s="4">
        <f t="shared" si="42"/>
        <v>0.88</v>
      </c>
      <c r="AO60" s="4"/>
      <c r="AQ60" s="2" t="s">
        <v>67</v>
      </c>
      <c r="AR60" s="2">
        <v>50</v>
      </c>
      <c r="AS60" s="2">
        <v>44</v>
      </c>
      <c r="AT60" s="2">
        <v>6</v>
      </c>
      <c r="AU60" s="2">
        <v>0</v>
      </c>
      <c r="AV60" s="76">
        <f t="shared" si="11"/>
        <v>0.88</v>
      </c>
      <c r="AW60" s="4">
        <f t="shared" si="44"/>
        <v>0</v>
      </c>
      <c r="AY60" s="2" t="s">
        <v>67</v>
      </c>
      <c r="AZ60" s="2">
        <v>50</v>
      </c>
      <c r="BA60" s="2">
        <v>44</v>
      </c>
      <c r="BB60" s="2">
        <v>6</v>
      </c>
      <c r="BC60" s="2">
        <v>0</v>
      </c>
      <c r="BD60" s="4">
        <f t="shared" si="13"/>
        <v>0.88</v>
      </c>
      <c r="BE60" s="4">
        <f t="shared" si="14"/>
        <v>0</v>
      </c>
      <c r="BG60" s="4">
        <f t="shared" si="41"/>
        <v>0</v>
      </c>
      <c r="BJ60" s="7" t="s">
        <v>67</v>
      </c>
      <c r="BK60" s="75">
        <v>50</v>
      </c>
      <c r="BL60" s="75">
        <v>44</v>
      </c>
      <c r="BM60" s="75">
        <v>6</v>
      </c>
      <c r="BN60" s="75">
        <v>0</v>
      </c>
      <c r="BO60" s="76">
        <v>0.88</v>
      </c>
      <c r="BP60" s="4">
        <f t="shared" si="35"/>
        <v>0</v>
      </c>
      <c r="BR60" s="2" t="s">
        <v>67</v>
      </c>
      <c r="BS60" s="2">
        <v>50</v>
      </c>
      <c r="BT60" s="2">
        <v>44</v>
      </c>
      <c r="BU60" s="2">
        <v>6</v>
      </c>
      <c r="BV60" s="2">
        <v>0</v>
      </c>
      <c r="BW60" s="4">
        <v>0.88</v>
      </c>
      <c r="BX60" s="4">
        <f t="shared" si="36"/>
        <v>0</v>
      </c>
      <c r="BZ60" s="2" t="s">
        <v>67</v>
      </c>
      <c r="CA60" s="2">
        <v>50</v>
      </c>
      <c r="CB60" s="2">
        <v>44</v>
      </c>
      <c r="CC60" s="2">
        <v>6</v>
      </c>
      <c r="CD60" s="2">
        <v>0</v>
      </c>
      <c r="CE60" s="4">
        <v>0.88</v>
      </c>
      <c r="CF60" s="4">
        <f t="shared" si="15"/>
        <v>0</v>
      </c>
      <c r="CH60" s="2" t="s">
        <v>68</v>
      </c>
      <c r="CI60" s="2">
        <v>899</v>
      </c>
      <c r="CJ60" s="2">
        <v>899</v>
      </c>
      <c r="CK60" s="2">
        <v>0</v>
      </c>
      <c r="CL60" s="2">
        <v>0</v>
      </c>
      <c r="CM60" s="4">
        <v>1</v>
      </c>
      <c r="CN60" s="4">
        <f t="shared" si="40"/>
        <v>0</v>
      </c>
      <c r="CP60" s="2" t="s">
        <v>68</v>
      </c>
      <c r="CQ60" s="2">
        <v>899</v>
      </c>
      <c r="CR60" s="2">
        <v>899</v>
      </c>
      <c r="CS60" s="2">
        <v>0</v>
      </c>
      <c r="CT60" s="2">
        <v>0</v>
      </c>
      <c r="CU60" s="4">
        <v>1</v>
      </c>
      <c r="CV60" s="4">
        <f t="shared" si="17"/>
        <v>0</v>
      </c>
      <c r="CX60" s="2" t="s">
        <v>68</v>
      </c>
      <c r="CY60" s="2">
        <v>899</v>
      </c>
      <c r="CZ60" s="2">
        <v>0</v>
      </c>
      <c r="DA60" s="2">
        <v>0</v>
      </c>
      <c r="DB60" s="2">
        <v>899</v>
      </c>
      <c r="DC60" s="4">
        <v>0</v>
      </c>
      <c r="DE60" s="2" t="s">
        <v>68</v>
      </c>
      <c r="DF60" s="2">
        <v>899</v>
      </c>
      <c r="DG60" s="2">
        <v>0</v>
      </c>
      <c r="DH60" s="2">
        <v>0</v>
      </c>
      <c r="DI60" s="2">
        <v>899</v>
      </c>
      <c r="DJ60" s="2">
        <v>0</v>
      </c>
      <c r="DL60" s="2" t="s">
        <v>68</v>
      </c>
      <c r="DM60" s="2">
        <v>899</v>
      </c>
      <c r="DN60" s="2">
        <v>0</v>
      </c>
      <c r="DO60" s="2">
        <v>0</v>
      </c>
      <c r="DP60" s="2">
        <v>899</v>
      </c>
      <c r="DQ60" s="4">
        <v>0</v>
      </c>
      <c r="DS60" s="2" t="s">
        <v>69</v>
      </c>
      <c r="DT60" s="2">
        <v>176</v>
      </c>
      <c r="DU60" s="2">
        <v>0</v>
      </c>
      <c r="DV60" s="2">
        <v>0</v>
      </c>
      <c r="DW60" s="2">
        <v>176</v>
      </c>
      <c r="DX60" s="4">
        <v>0</v>
      </c>
      <c r="DZ60" s="2" t="s">
        <v>68</v>
      </c>
      <c r="EA60" s="2">
        <v>899</v>
      </c>
      <c r="EB60" s="2">
        <v>0</v>
      </c>
      <c r="EC60" s="2">
        <v>0</v>
      </c>
      <c r="ED60" s="2">
        <v>899</v>
      </c>
      <c r="EE60" s="4">
        <v>0</v>
      </c>
      <c r="EG60" s="2" t="s">
        <v>68</v>
      </c>
      <c r="EH60" s="2">
        <v>899</v>
      </c>
      <c r="EI60" s="2">
        <v>0</v>
      </c>
      <c r="EJ60" s="2">
        <v>0</v>
      </c>
      <c r="EK60" s="2">
        <v>899</v>
      </c>
      <c r="EL60" s="4">
        <v>0</v>
      </c>
      <c r="EN60" s="2" t="s">
        <v>68</v>
      </c>
      <c r="EO60" s="2">
        <v>899</v>
      </c>
      <c r="EP60" s="2">
        <v>0</v>
      </c>
      <c r="EQ60" s="2">
        <v>0</v>
      </c>
      <c r="ER60" s="2">
        <v>899</v>
      </c>
      <c r="ES60" s="4">
        <v>0</v>
      </c>
      <c r="EU60" s="2" t="s">
        <v>68</v>
      </c>
      <c r="EV60" s="2">
        <v>899</v>
      </c>
      <c r="EW60" s="2">
        <v>0</v>
      </c>
      <c r="EX60" s="2">
        <v>0</v>
      </c>
      <c r="EY60" s="2">
        <v>899</v>
      </c>
      <c r="EZ60" s="4">
        <v>0</v>
      </c>
      <c r="FB60" s="2" t="s">
        <v>68</v>
      </c>
      <c r="FC60" s="2">
        <v>899</v>
      </c>
      <c r="FD60" s="2">
        <v>899</v>
      </c>
      <c r="FE60" s="2">
        <v>0</v>
      </c>
      <c r="FF60" s="2">
        <v>0</v>
      </c>
      <c r="FG60" s="4">
        <v>1</v>
      </c>
      <c r="FH60" s="4">
        <f t="shared" si="18"/>
        <v>0</v>
      </c>
      <c r="FJ60" s="2" t="s">
        <v>68</v>
      </c>
      <c r="FK60" s="2">
        <v>899</v>
      </c>
      <c r="FL60" s="2">
        <v>899</v>
      </c>
      <c r="FM60" s="2">
        <v>0</v>
      </c>
      <c r="FN60" s="2">
        <v>0</v>
      </c>
      <c r="FO60" s="4">
        <v>1</v>
      </c>
      <c r="FP60" s="4">
        <f t="shared" si="19"/>
        <v>0</v>
      </c>
      <c r="FR60" s="2" t="s">
        <v>68</v>
      </c>
      <c r="FS60" s="2">
        <v>899</v>
      </c>
      <c r="FT60" s="2">
        <v>899</v>
      </c>
      <c r="FU60" s="2">
        <v>0</v>
      </c>
      <c r="FV60" s="2">
        <v>0</v>
      </c>
      <c r="FW60" s="4">
        <v>1</v>
      </c>
      <c r="FX60" s="4">
        <f t="shared" si="20"/>
        <v>0</v>
      </c>
      <c r="FZ60" s="17" t="s">
        <v>68</v>
      </c>
      <c r="GA60" s="17">
        <v>1595</v>
      </c>
      <c r="GB60" s="17">
        <v>1587</v>
      </c>
      <c r="GC60" s="109">
        <v>8</v>
      </c>
      <c r="GD60" s="17">
        <v>0</v>
      </c>
      <c r="GE60" s="110">
        <v>0.99</v>
      </c>
      <c r="GF60" s="110">
        <f t="shared" si="21"/>
        <v>-1.0000000000000009E-2</v>
      </c>
      <c r="GG60" s="2" t="s">
        <v>241</v>
      </c>
      <c r="GI60" s="2" t="s">
        <v>68</v>
      </c>
      <c r="GJ60" s="2">
        <v>1595</v>
      </c>
      <c r="GK60" s="2">
        <v>1587</v>
      </c>
      <c r="GL60" s="2">
        <v>8</v>
      </c>
      <c r="GM60" s="2">
        <v>0</v>
      </c>
      <c r="GN60" s="4">
        <f t="shared" si="22"/>
        <v>0.99498432601880882</v>
      </c>
      <c r="GO60" s="4">
        <f t="shared" si="23"/>
        <v>4.9843260188088268E-3</v>
      </c>
      <c r="GQ60" s="157" t="s">
        <v>68</v>
      </c>
      <c r="GR60" s="157">
        <v>1597</v>
      </c>
      <c r="GS60" s="157">
        <v>1589</v>
      </c>
      <c r="GT60" s="157">
        <v>8</v>
      </c>
      <c r="GU60" s="157">
        <v>0</v>
      </c>
      <c r="GV60" s="158">
        <f t="shared" si="24"/>
        <v>0.99499060738885414</v>
      </c>
      <c r="GW60" s="158">
        <f t="shared" si="25"/>
        <v>6.2813700453245858E-6</v>
      </c>
      <c r="GY60" s="157" t="s">
        <v>68</v>
      </c>
      <c r="GZ60" s="157">
        <v>1597</v>
      </c>
      <c r="HA60" s="157">
        <v>1589</v>
      </c>
      <c r="HB60" s="157">
        <v>8</v>
      </c>
      <c r="HC60" s="157">
        <v>0</v>
      </c>
      <c r="HD60" s="158">
        <f t="shared" si="26"/>
        <v>0.99499060738885414</v>
      </c>
    </row>
    <row r="61" spans="1:212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7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4">
        <f t="shared" si="8"/>
        <v>1</v>
      </c>
      <c r="P61" s="4">
        <f t="shared" si="33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f t="shared" si="9"/>
        <v>1</v>
      </c>
      <c r="X61" s="4">
        <f t="shared" si="34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f t="shared" si="10"/>
        <v>1</v>
      </c>
      <c r="AF61" s="4">
        <f t="shared" si="39"/>
        <v>0</v>
      </c>
      <c r="AI61" s="2" t="s">
        <v>68</v>
      </c>
      <c r="AJ61" s="2">
        <v>899</v>
      </c>
      <c r="AK61" s="2">
        <v>899</v>
      </c>
      <c r="AL61" s="2">
        <v>0</v>
      </c>
      <c r="AM61" s="2">
        <v>0</v>
      </c>
      <c r="AN61" s="4">
        <f t="shared" si="42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76">
        <f t="shared" si="11"/>
        <v>1</v>
      </c>
      <c r="AW61" s="4">
        <f t="shared" si="44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f t="shared" si="13"/>
        <v>1</v>
      </c>
      <c r="BE61" s="4">
        <f t="shared" si="14"/>
        <v>0</v>
      </c>
      <c r="BG61" s="4">
        <f t="shared" si="41"/>
        <v>0</v>
      </c>
      <c r="BJ61" s="2" t="s">
        <v>68</v>
      </c>
      <c r="BK61" s="2">
        <v>899</v>
      </c>
      <c r="BL61" s="2">
        <v>899</v>
      </c>
      <c r="BM61" s="2">
        <v>0</v>
      </c>
      <c r="BN61" s="2">
        <v>0</v>
      </c>
      <c r="BO61" s="4">
        <v>1</v>
      </c>
      <c r="BP61" s="4">
        <f t="shared" si="35"/>
        <v>0</v>
      </c>
      <c r="BR61" s="2" t="s">
        <v>68</v>
      </c>
      <c r="BS61" s="2">
        <v>899</v>
      </c>
      <c r="BT61" s="2">
        <v>899</v>
      </c>
      <c r="BU61" s="2">
        <v>0</v>
      </c>
      <c r="BV61" s="2">
        <v>0</v>
      </c>
      <c r="BW61" s="4">
        <v>1</v>
      </c>
      <c r="BX61" s="4">
        <f t="shared" si="36"/>
        <v>0</v>
      </c>
      <c r="BZ61" s="2" t="s">
        <v>68</v>
      </c>
      <c r="CA61" s="2">
        <v>899</v>
      </c>
      <c r="CB61" s="2">
        <v>899</v>
      </c>
      <c r="CC61" s="2">
        <v>0</v>
      </c>
      <c r="CD61" s="2">
        <v>0</v>
      </c>
      <c r="CE61" s="4">
        <v>1</v>
      </c>
      <c r="CF61" s="4">
        <f t="shared" si="15"/>
        <v>0</v>
      </c>
      <c r="CH61" s="2" t="s">
        <v>69</v>
      </c>
      <c r="CI61" s="2">
        <v>176</v>
      </c>
      <c r="CJ61" s="2">
        <v>171</v>
      </c>
      <c r="CK61" s="2">
        <v>2</v>
      </c>
      <c r="CL61" s="2">
        <v>3</v>
      </c>
      <c r="CM61" s="4">
        <v>0.97</v>
      </c>
      <c r="CN61" s="4">
        <f t="shared" si="40"/>
        <v>-1.0000000000000009E-2</v>
      </c>
      <c r="CP61" s="2" t="s">
        <v>69</v>
      </c>
      <c r="CQ61" s="2">
        <v>176</v>
      </c>
      <c r="CR61" s="2">
        <v>173</v>
      </c>
      <c r="CS61" s="2">
        <v>2</v>
      </c>
      <c r="CT61" s="2">
        <v>1</v>
      </c>
      <c r="CU61" s="4">
        <v>0.98</v>
      </c>
      <c r="CV61" s="4">
        <f t="shared" si="17"/>
        <v>1.0000000000000009E-2</v>
      </c>
      <c r="CX61" s="2" t="s">
        <v>69</v>
      </c>
      <c r="CY61" s="2">
        <v>176</v>
      </c>
      <c r="CZ61" s="2">
        <v>0</v>
      </c>
      <c r="DA61" s="2">
        <v>0</v>
      </c>
      <c r="DB61" s="2">
        <v>176</v>
      </c>
      <c r="DC61" s="4">
        <v>0</v>
      </c>
      <c r="DE61" s="2" t="s">
        <v>69</v>
      </c>
      <c r="DF61" s="2">
        <v>176</v>
      </c>
      <c r="DG61" s="2">
        <v>0</v>
      </c>
      <c r="DH61" s="2">
        <v>0</v>
      </c>
      <c r="DI61" s="2">
        <v>176</v>
      </c>
      <c r="DJ61" s="2">
        <v>0</v>
      </c>
      <c r="DL61" s="2" t="s">
        <v>69</v>
      </c>
      <c r="DM61" s="2">
        <v>176</v>
      </c>
      <c r="DN61" s="2">
        <v>0</v>
      </c>
      <c r="DO61" s="2">
        <v>0</v>
      </c>
      <c r="DP61" s="2">
        <v>176</v>
      </c>
      <c r="DQ61" s="4">
        <v>0</v>
      </c>
      <c r="DS61" s="2" t="s">
        <v>70</v>
      </c>
      <c r="DT61" s="2">
        <v>231</v>
      </c>
      <c r="DU61" s="2">
        <v>0</v>
      </c>
      <c r="DV61" s="2">
        <v>0</v>
      </c>
      <c r="DW61" s="2">
        <v>231</v>
      </c>
      <c r="DX61" s="4">
        <v>0</v>
      </c>
      <c r="DZ61" s="2" t="s">
        <v>69</v>
      </c>
      <c r="EA61" s="2">
        <v>176</v>
      </c>
      <c r="EB61" s="2">
        <v>0</v>
      </c>
      <c r="EC61" s="2">
        <v>0</v>
      </c>
      <c r="ED61" s="2">
        <v>176</v>
      </c>
      <c r="EE61" s="4">
        <v>0</v>
      </c>
      <c r="EG61" s="2" t="s">
        <v>69</v>
      </c>
      <c r="EH61" s="2">
        <v>176</v>
      </c>
      <c r="EI61" s="2">
        <v>0</v>
      </c>
      <c r="EJ61" s="2">
        <v>0</v>
      </c>
      <c r="EK61" s="2">
        <v>176</v>
      </c>
      <c r="EL61" s="4">
        <v>0</v>
      </c>
      <c r="EN61" s="2" t="s">
        <v>69</v>
      </c>
      <c r="EO61" s="2">
        <v>176</v>
      </c>
      <c r="EP61" s="2">
        <v>0</v>
      </c>
      <c r="EQ61" s="2">
        <v>0</v>
      </c>
      <c r="ER61" s="2">
        <v>176</v>
      </c>
      <c r="ES61" s="4">
        <v>0</v>
      </c>
      <c r="EU61" s="2" t="s">
        <v>69</v>
      </c>
      <c r="EV61" s="2">
        <v>176</v>
      </c>
      <c r="EW61" s="2">
        <v>0</v>
      </c>
      <c r="EX61" s="2">
        <v>0</v>
      </c>
      <c r="EY61" s="2">
        <v>176</v>
      </c>
      <c r="EZ61" s="4">
        <v>0</v>
      </c>
      <c r="FB61" s="2" t="s">
        <v>69</v>
      </c>
      <c r="FC61" s="2">
        <v>176</v>
      </c>
      <c r="FD61" s="2">
        <v>169</v>
      </c>
      <c r="FE61" s="2">
        <v>2</v>
      </c>
      <c r="FF61" s="2">
        <v>5</v>
      </c>
      <c r="FG61" s="4">
        <v>0.96</v>
      </c>
      <c r="FH61" s="4">
        <f t="shared" si="18"/>
        <v>-2.0000000000000018E-2</v>
      </c>
      <c r="FJ61" s="2" t="s">
        <v>69</v>
      </c>
      <c r="FK61" s="2">
        <v>176</v>
      </c>
      <c r="FL61" s="2">
        <v>174</v>
      </c>
      <c r="FM61" s="2">
        <v>2</v>
      </c>
      <c r="FN61" s="2">
        <v>0</v>
      </c>
      <c r="FO61" s="4">
        <v>0.99</v>
      </c>
      <c r="FP61" s="4">
        <f t="shared" si="19"/>
        <v>3.0000000000000027E-2</v>
      </c>
      <c r="FR61" s="2" t="s">
        <v>69</v>
      </c>
      <c r="FS61" s="2">
        <v>176</v>
      </c>
      <c r="FT61" s="2">
        <v>173</v>
      </c>
      <c r="FU61" s="2">
        <v>2</v>
      </c>
      <c r="FV61" s="7">
        <v>1</v>
      </c>
      <c r="FW61" s="4">
        <v>0.98</v>
      </c>
      <c r="FX61" s="4">
        <f t="shared" si="20"/>
        <v>-1.0000000000000009E-2</v>
      </c>
      <c r="FZ61" s="2" t="s">
        <v>69</v>
      </c>
      <c r="GA61" s="2">
        <v>176</v>
      </c>
      <c r="GB61" s="2">
        <v>174</v>
      </c>
      <c r="GC61" s="2">
        <v>2</v>
      </c>
      <c r="GD61" s="2">
        <v>0</v>
      </c>
      <c r="GE61" s="4">
        <v>0.99</v>
      </c>
      <c r="GF61" s="4">
        <f t="shared" si="21"/>
        <v>1.0000000000000009E-2</v>
      </c>
      <c r="GI61" s="2" t="s">
        <v>69</v>
      </c>
      <c r="GJ61" s="2">
        <v>176</v>
      </c>
      <c r="GK61" s="2">
        <v>174</v>
      </c>
      <c r="GL61" s="2">
        <v>2</v>
      </c>
      <c r="GM61" s="2">
        <v>0</v>
      </c>
      <c r="GN61" s="4">
        <f t="shared" si="22"/>
        <v>0.98863636363636365</v>
      </c>
      <c r="GO61" s="4">
        <f t="shared" si="23"/>
        <v>-1.3636363636363447E-3</v>
      </c>
      <c r="GQ61" s="157" t="s">
        <v>69</v>
      </c>
      <c r="GR61" s="157">
        <v>176</v>
      </c>
      <c r="GS61" s="157">
        <v>174</v>
      </c>
      <c r="GT61" s="157">
        <v>2</v>
      </c>
      <c r="GU61" s="157">
        <v>0</v>
      </c>
      <c r="GV61" s="158">
        <f t="shared" si="24"/>
        <v>0.98863636363636365</v>
      </c>
      <c r="GW61" s="158">
        <f t="shared" si="25"/>
        <v>0</v>
      </c>
      <c r="GY61" s="157" t="s">
        <v>69</v>
      </c>
      <c r="GZ61" s="157">
        <v>176</v>
      </c>
      <c r="HA61" s="157">
        <v>174</v>
      </c>
      <c r="HB61" s="157">
        <v>2</v>
      </c>
      <c r="HC61" s="157">
        <v>0</v>
      </c>
      <c r="HD61" s="158">
        <f t="shared" si="26"/>
        <v>0.98863636363636365</v>
      </c>
    </row>
    <row r="62" spans="1:212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7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4">
        <f t="shared" si="8"/>
        <v>0.82511210762331844</v>
      </c>
      <c r="P62" s="4">
        <f t="shared" si="33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f t="shared" si="9"/>
        <v>0.82511210762331844</v>
      </c>
      <c r="X62" s="4">
        <f t="shared" si="34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f t="shared" si="10"/>
        <v>0.82511210762331844</v>
      </c>
      <c r="AF62" s="4">
        <f t="shared" si="39"/>
        <v>0</v>
      </c>
      <c r="AI62" s="2" t="s">
        <v>69</v>
      </c>
      <c r="AJ62" s="2">
        <v>176</v>
      </c>
      <c r="AK62" s="2">
        <v>173</v>
      </c>
      <c r="AL62" s="2">
        <v>2</v>
      </c>
      <c r="AM62" s="2">
        <v>1</v>
      </c>
      <c r="AN62" s="4">
        <f t="shared" si="42"/>
        <v>0.98295454545454541</v>
      </c>
      <c r="AO62" s="4"/>
      <c r="AQ62" s="2" t="s">
        <v>69</v>
      </c>
      <c r="AR62" s="2">
        <v>176</v>
      </c>
      <c r="AS62" s="2">
        <v>170</v>
      </c>
      <c r="AT62" s="2">
        <v>2</v>
      </c>
      <c r="AU62" s="2">
        <v>4</v>
      </c>
      <c r="AV62" s="76">
        <f t="shared" si="11"/>
        <v>0.96590909090909094</v>
      </c>
      <c r="AW62" s="4">
        <f t="shared" si="44"/>
        <v>5.6818181818182323E-3</v>
      </c>
      <c r="AY62" s="2" t="s">
        <v>69</v>
      </c>
      <c r="AZ62" s="2">
        <v>176</v>
      </c>
      <c r="BA62" s="2">
        <v>172</v>
      </c>
      <c r="BB62" s="2">
        <v>2</v>
      </c>
      <c r="BC62" s="2">
        <v>2</v>
      </c>
      <c r="BD62" s="4">
        <f t="shared" si="13"/>
        <v>0.97727272727272729</v>
      </c>
      <c r="BE62" s="4">
        <f t="shared" si="14"/>
        <v>1.1363636363636354E-2</v>
      </c>
      <c r="BG62" s="4">
        <f t="shared" si="41"/>
        <v>-5.6818181818181213E-3</v>
      </c>
      <c r="BJ62" s="2" t="s">
        <v>69</v>
      </c>
      <c r="BK62" s="2">
        <v>176</v>
      </c>
      <c r="BL62" s="2">
        <v>172</v>
      </c>
      <c r="BM62" s="2">
        <v>2</v>
      </c>
      <c r="BN62" s="2">
        <v>2</v>
      </c>
      <c r="BO62" s="4">
        <v>0.98</v>
      </c>
      <c r="BP62" s="4">
        <f t="shared" si="35"/>
        <v>2.7272727272726893E-3</v>
      </c>
      <c r="BR62" s="2" t="s">
        <v>69</v>
      </c>
      <c r="BS62" s="2">
        <v>176</v>
      </c>
      <c r="BT62" s="2">
        <v>172</v>
      </c>
      <c r="BU62" s="2">
        <v>2</v>
      </c>
      <c r="BV62" s="2">
        <v>2</v>
      </c>
      <c r="BW62" s="4">
        <v>0.98</v>
      </c>
      <c r="BX62" s="4">
        <f t="shared" si="36"/>
        <v>0</v>
      </c>
      <c r="BZ62" s="2" t="s">
        <v>69</v>
      </c>
      <c r="CA62" s="2">
        <v>176</v>
      </c>
      <c r="CB62" s="2">
        <v>173</v>
      </c>
      <c r="CC62" s="2">
        <v>2</v>
      </c>
      <c r="CD62" s="2">
        <v>1</v>
      </c>
      <c r="CE62" s="4">
        <v>0.98</v>
      </c>
      <c r="CF62" s="4">
        <f t="shared" si="15"/>
        <v>0</v>
      </c>
      <c r="CH62" s="2" t="s">
        <v>70</v>
      </c>
      <c r="CI62" s="2">
        <v>231</v>
      </c>
      <c r="CJ62" s="2">
        <v>223</v>
      </c>
      <c r="CK62" s="2">
        <v>6</v>
      </c>
      <c r="CL62" s="2">
        <v>2</v>
      </c>
      <c r="CM62" s="4">
        <v>0.97</v>
      </c>
      <c r="CN62" s="4">
        <f t="shared" si="40"/>
        <v>0</v>
      </c>
      <c r="CP62" s="2" t="s">
        <v>70</v>
      </c>
      <c r="CQ62" s="2">
        <v>231</v>
      </c>
      <c r="CR62" s="2">
        <v>224</v>
      </c>
      <c r="CS62" s="2">
        <v>6</v>
      </c>
      <c r="CT62" s="2">
        <v>1</v>
      </c>
      <c r="CU62" s="4">
        <v>0.97</v>
      </c>
      <c r="CV62" s="4">
        <f t="shared" si="17"/>
        <v>0</v>
      </c>
      <c r="CX62" s="2" t="s">
        <v>70</v>
      </c>
      <c r="CY62" s="2">
        <v>231</v>
      </c>
      <c r="CZ62" s="2">
        <v>0</v>
      </c>
      <c r="DA62" s="2">
        <v>0</v>
      </c>
      <c r="DB62" s="2">
        <v>231</v>
      </c>
      <c r="DC62" s="4">
        <v>0</v>
      </c>
      <c r="DE62" s="2" t="s">
        <v>70</v>
      </c>
      <c r="DF62" s="2">
        <v>231</v>
      </c>
      <c r="DG62" s="2">
        <v>0</v>
      </c>
      <c r="DH62" s="2">
        <v>0</v>
      </c>
      <c r="DI62" s="2">
        <v>231</v>
      </c>
      <c r="DJ62" s="2">
        <v>0</v>
      </c>
      <c r="DL62" s="2" t="s">
        <v>70</v>
      </c>
      <c r="DM62" s="2">
        <v>231</v>
      </c>
      <c r="DN62" s="2">
        <v>0</v>
      </c>
      <c r="DO62" s="2">
        <v>0</v>
      </c>
      <c r="DP62" s="2">
        <v>231</v>
      </c>
      <c r="DQ62" s="4">
        <v>0</v>
      </c>
      <c r="DS62" s="2" t="s">
        <v>71</v>
      </c>
      <c r="DT62" s="2">
        <v>192</v>
      </c>
      <c r="DU62" s="2">
        <v>0</v>
      </c>
      <c r="DV62" s="2">
        <v>0</v>
      </c>
      <c r="DW62" s="2">
        <v>192</v>
      </c>
      <c r="DX62" s="4">
        <v>0</v>
      </c>
      <c r="DZ62" s="2" t="s">
        <v>70</v>
      </c>
      <c r="EA62" s="2">
        <v>231</v>
      </c>
      <c r="EB62" s="2">
        <v>0</v>
      </c>
      <c r="EC62" s="2">
        <v>0</v>
      </c>
      <c r="ED62" s="2">
        <v>231</v>
      </c>
      <c r="EE62" s="4">
        <v>0</v>
      </c>
      <c r="EG62" s="2" t="s">
        <v>70</v>
      </c>
      <c r="EH62" s="2">
        <v>231</v>
      </c>
      <c r="EI62" s="2">
        <v>0</v>
      </c>
      <c r="EJ62" s="2">
        <v>0</v>
      </c>
      <c r="EK62" s="2">
        <v>231</v>
      </c>
      <c r="EL62" s="4">
        <v>0</v>
      </c>
      <c r="EN62" s="2" t="s">
        <v>70</v>
      </c>
      <c r="EO62" s="2">
        <v>231</v>
      </c>
      <c r="EP62" s="2">
        <v>0</v>
      </c>
      <c r="EQ62" s="2">
        <v>0</v>
      </c>
      <c r="ER62" s="2">
        <v>231</v>
      </c>
      <c r="ES62" s="4">
        <v>0</v>
      </c>
      <c r="EU62" s="2" t="s">
        <v>70</v>
      </c>
      <c r="EV62" s="2">
        <v>231</v>
      </c>
      <c r="EW62" s="2">
        <v>0</v>
      </c>
      <c r="EX62" s="2">
        <v>0</v>
      </c>
      <c r="EY62" s="2">
        <v>231</v>
      </c>
      <c r="EZ62" s="4">
        <v>0</v>
      </c>
      <c r="FB62" s="2" t="s">
        <v>70</v>
      </c>
      <c r="FC62" s="2">
        <v>231</v>
      </c>
      <c r="FD62" s="2">
        <v>222</v>
      </c>
      <c r="FE62" s="2">
        <v>6</v>
      </c>
      <c r="FF62" s="2">
        <v>3</v>
      </c>
      <c r="FG62" s="4">
        <v>0.96</v>
      </c>
      <c r="FH62" s="4">
        <f t="shared" si="18"/>
        <v>-1.0000000000000009E-2</v>
      </c>
      <c r="FJ62" s="2" t="s">
        <v>70</v>
      </c>
      <c r="FK62" s="2">
        <v>231</v>
      </c>
      <c r="FL62" s="2">
        <v>224</v>
      </c>
      <c r="FM62" s="2">
        <v>6</v>
      </c>
      <c r="FN62" s="2">
        <v>1</v>
      </c>
      <c r="FO62" s="4">
        <v>0.97</v>
      </c>
      <c r="FP62" s="4">
        <f t="shared" si="19"/>
        <v>1.0000000000000009E-2</v>
      </c>
      <c r="FR62" s="2" t="s">
        <v>70</v>
      </c>
      <c r="FS62" s="2">
        <v>231</v>
      </c>
      <c r="FT62" s="2">
        <v>224</v>
      </c>
      <c r="FU62" s="2">
        <v>6</v>
      </c>
      <c r="FV62" s="2">
        <v>1</v>
      </c>
      <c r="FW62" s="4">
        <v>0.97</v>
      </c>
      <c r="FX62" s="4">
        <f t="shared" si="20"/>
        <v>0</v>
      </c>
      <c r="FZ62" s="2" t="s">
        <v>70</v>
      </c>
      <c r="GA62" s="2">
        <v>231</v>
      </c>
      <c r="GB62" s="2">
        <v>224</v>
      </c>
      <c r="GC62" s="2">
        <v>6</v>
      </c>
      <c r="GD62" s="2">
        <v>1</v>
      </c>
      <c r="GE62" s="4">
        <v>0.97</v>
      </c>
      <c r="GF62" s="4">
        <f t="shared" si="21"/>
        <v>0</v>
      </c>
      <c r="GI62" s="2" t="s">
        <v>70</v>
      </c>
      <c r="GJ62" s="2">
        <v>231</v>
      </c>
      <c r="GK62" s="2">
        <v>224</v>
      </c>
      <c r="GL62" s="2">
        <v>6</v>
      </c>
      <c r="GM62" s="2">
        <v>1</v>
      </c>
      <c r="GN62" s="4">
        <f t="shared" si="22"/>
        <v>0.96969696969696972</v>
      </c>
      <c r="GO62" s="4">
        <f t="shared" si="23"/>
        <v>-3.0303030303024947E-4</v>
      </c>
      <c r="GQ62" s="157" t="s">
        <v>70</v>
      </c>
      <c r="GR62" s="157">
        <v>270</v>
      </c>
      <c r="GS62" s="157">
        <v>225</v>
      </c>
      <c r="GT62" s="157">
        <v>6</v>
      </c>
      <c r="GU62" s="157">
        <v>39</v>
      </c>
      <c r="GV62" s="158">
        <f t="shared" si="24"/>
        <v>0.83333333333333337</v>
      </c>
      <c r="GW62" s="158">
        <f t="shared" si="25"/>
        <v>-0.13636363636363635</v>
      </c>
      <c r="GY62" s="157" t="s">
        <v>70</v>
      </c>
      <c r="GZ62" s="157">
        <v>270</v>
      </c>
      <c r="HA62" s="157">
        <v>225</v>
      </c>
      <c r="HB62" s="157">
        <v>6</v>
      </c>
      <c r="HC62" s="157">
        <v>39</v>
      </c>
      <c r="HD62" s="158">
        <f t="shared" si="26"/>
        <v>0.83333333333333337</v>
      </c>
    </row>
    <row r="63" spans="1:212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7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4">
        <f t="shared" si="8"/>
        <v>0.96052631578947367</v>
      </c>
      <c r="P63" s="4">
        <f t="shared" si="33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f t="shared" si="9"/>
        <v>0.96052631578947367</v>
      </c>
      <c r="X63" s="4">
        <f t="shared" si="34"/>
        <v>0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f t="shared" si="10"/>
        <v>0.96052631578947367</v>
      </c>
      <c r="AF63" s="4">
        <f t="shared" si="39"/>
        <v>0</v>
      </c>
      <c r="AI63" s="2" t="s">
        <v>70</v>
      </c>
      <c r="AJ63" s="2">
        <v>270</v>
      </c>
      <c r="AK63" s="2">
        <v>223</v>
      </c>
      <c r="AL63" s="2">
        <v>8</v>
      </c>
      <c r="AM63" s="2">
        <v>39</v>
      </c>
      <c r="AN63" s="4">
        <f t="shared" si="42"/>
        <v>0.82592592592592595</v>
      </c>
      <c r="AO63" s="4"/>
      <c r="AQ63" s="2" t="s">
        <v>70</v>
      </c>
      <c r="AR63" s="2">
        <v>270</v>
      </c>
      <c r="AS63" s="2">
        <v>221</v>
      </c>
      <c r="AT63" s="2">
        <v>8</v>
      </c>
      <c r="AU63" s="2">
        <v>41</v>
      </c>
      <c r="AV63" s="76">
        <f t="shared" si="11"/>
        <v>0.81851851851851853</v>
      </c>
      <c r="AW63" s="4">
        <f t="shared" si="44"/>
        <v>0</v>
      </c>
      <c r="AY63" s="2" t="s">
        <v>70</v>
      </c>
      <c r="AZ63" s="2">
        <v>231</v>
      </c>
      <c r="BA63" s="2">
        <v>223</v>
      </c>
      <c r="BB63" s="2">
        <v>6</v>
      </c>
      <c r="BC63" s="2">
        <v>2</v>
      </c>
      <c r="BD63" s="4">
        <f t="shared" si="13"/>
        <v>0.96536796536796532</v>
      </c>
      <c r="BE63" s="4">
        <f t="shared" si="14"/>
        <v>0.14684944684944679</v>
      </c>
      <c r="BG63" s="4">
        <f t="shared" si="41"/>
        <v>0.13944203944203937</v>
      </c>
      <c r="BJ63" s="2" t="s">
        <v>70</v>
      </c>
      <c r="BK63" s="2">
        <v>231</v>
      </c>
      <c r="BL63" s="2">
        <v>223</v>
      </c>
      <c r="BM63" s="2">
        <v>6</v>
      </c>
      <c r="BN63" s="2">
        <v>2</v>
      </c>
      <c r="BO63" s="4">
        <v>0.97</v>
      </c>
      <c r="BP63" s="4">
        <f t="shared" si="35"/>
        <v>4.6320346320346539E-3</v>
      </c>
      <c r="BR63" s="2" t="s">
        <v>70</v>
      </c>
      <c r="BS63" s="2">
        <v>231</v>
      </c>
      <c r="BT63" s="2">
        <v>223</v>
      </c>
      <c r="BU63" s="2">
        <v>6</v>
      </c>
      <c r="BV63" s="2">
        <v>2</v>
      </c>
      <c r="BW63" s="4">
        <v>0.97</v>
      </c>
      <c r="BX63" s="4">
        <f t="shared" si="36"/>
        <v>0</v>
      </c>
      <c r="BZ63" s="2" t="s">
        <v>70</v>
      </c>
      <c r="CA63" s="2">
        <v>231</v>
      </c>
      <c r="CB63" s="2">
        <v>223</v>
      </c>
      <c r="CC63" s="2">
        <v>6</v>
      </c>
      <c r="CD63" s="2">
        <v>2</v>
      </c>
      <c r="CE63" s="4">
        <v>0.97</v>
      </c>
      <c r="CF63" s="4">
        <f t="shared" si="15"/>
        <v>0</v>
      </c>
      <c r="CH63" s="2" t="s">
        <v>71</v>
      </c>
      <c r="CI63" s="2">
        <v>192</v>
      </c>
      <c r="CJ63" s="2">
        <v>183</v>
      </c>
      <c r="CK63" s="2">
        <v>7</v>
      </c>
      <c r="CL63" s="2">
        <v>2</v>
      </c>
      <c r="CM63" s="4">
        <v>0.95</v>
      </c>
      <c r="CN63" s="4">
        <f t="shared" si="40"/>
        <v>0</v>
      </c>
      <c r="CP63" s="2" t="s">
        <v>71</v>
      </c>
      <c r="CQ63" s="2">
        <v>192</v>
      </c>
      <c r="CR63" s="2">
        <v>185</v>
      </c>
      <c r="CS63" s="2">
        <v>7</v>
      </c>
      <c r="CT63" s="2">
        <v>0</v>
      </c>
      <c r="CU63" s="4">
        <v>0.96</v>
      </c>
      <c r="CV63" s="4">
        <f t="shared" si="17"/>
        <v>1.0000000000000009E-2</v>
      </c>
      <c r="CX63" s="2" t="s">
        <v>71</v>
      </c>
      <c r="CY63" s="2">
        <v>192</v>
      </c>
      <c r="CZ63" s="2">
        <v>0</v>
      </c>
      <c r="DA63" s="2">
        <v>0</v>
      </c>
      <c r="DB63" s="2">
        <v>192</v>
      </c>
      <c r="DC63" s="4">
        <v>0</v>
      </c>
      <c r="DE63" s="2" t="s">
        <v>71</v>
      </c>
      <c r="DF63" s="2">
        <v>192</v>
      </c>
      <c r="DG63" s="2">
        <v>0</v>
      </c>
      <c r="DH63" s="2">
        <v>0</v>
      </c>
      <c r="DI63" s="2">
        <v>192</v>
      </c>
      <c r="DJ63" s="2">
        <v>0</v>
      </c>
      <c r="DL63" s="2" t="s">
        <v>71</v>
      </c>
      <c r="DM63" s="2">
        <v>192</v>
      </c>
      <c r="DN63" s="2">
        <v>0</v>
      </c>
      <c r="DO63" s="2">
        <v>0</v>
      </c>
      <c r="DP63" s="2">
        <v>192</v>
      </c>
      <c r="DQ63" s="4">
        <v>0</v>
      </c>
      <c r="DS63" s="2" t="s">
        <v>72</v>
      </c>
      <c r="DT63" s="2">
        <v>85</v>
      </c>
      <c r="DU63" s="2">
        <v>21</v>
      </c>
      <c r="DV63" s="2">
        <v>0</v>
      </c>
      <c r="DW63" s="2">
        <v>64</v>
      </c>
      <c r="DX63" s="4">
        <v>0.25</v>
      </c>
      <c r="DZ63" s="2" t="s">
        <v>71</v>
      </c>
      <c r="EA63" s="2">
        <v>192</v>
      </c>
      <c r="EB63" s="2">
        <v>0</v>
      </c>
      <c r="EC63" s="2">
        <v>0</v>
      </c>
      <c r="ED63" s="2">
        <v>192</v>
      </c>
      <c r="EE63" s="4">
        <v>0</v>
      </c>
      <c r="EG63" s="2" t="s">
        <v>71</v>
      </c>
      <c r="EH63" s="2">
        <v>192</v>
      </c>
      <c r="EI63" s="2">
        <v>0</v>
      </c>
      <c r="EJ63" s="2">
        <v>0</v>
      </c>
      <c r="EK63" s="2">
        <v>192</v>
      </c>
      <c r="EL63" s="4">
        <v>0</v>
      </c>
      <c r="EN63" s="2" t="s">
        <v>71</v>
      </c>
      <c r="EO63" s="2">
        <v>192</v>
      </c>
      <c r="EP63" s="2">
        <v>0</v>
      </c>
      <c r="EQ63" s="2">
        <v>0</v>
      </c>
      <c r="ER63" s="2">
        <v>192</v>
      </c>
      <c r="ES63" s="4">
        <v>0</v>
      </c>
      <c r="EU63" s="2" t="s">
        <v>71</v>
      </c>
      <c r="EV63" s="2">
        <v>192</v>
      </c>
      <c r="EW63" s="2">
        <v>0</v>
      </c>
      <c r="EX63" s="2">
        <v>0</v>
      </c>
      <c r="EY63" s="2">
        <v>192</v>
      </c>
      <c r="EZ63" s="4">
        <v>0</v>
      </c>
      <c r="FB63" s="66" t="s">
        <v>71</v>
      </c>
      <c r="FC63" s="2">
        <v>192</v>
      </c>
      <c r="FD63" s="2">
        <v>183</v>
      </c>
      <c r="FE63" s="2">
        <v>7</v>
      </c>
      <c r="FF63" s="2">
        <v>2</v>
      </c>
      <c r="FG63" s="4">
        <f>FD63/FC63</f>
        <v>0.953125</v>
      </c>
      <c r="FH63" s="4">
        <f t="shared" si="18"/>
        <v>-6.8749999999999645E-3</v>
      </c>
      <c r="FJ63" s="65" t="s">
        <v>71</v>
      </c>
      <c r="FK63" s="2">
        <v>192</v>
      </c>
      <c r="FL63" s="2">
        <v>185</v>
      </c>
      <c r="FM63" s="2">
        <v>7</v>
      </c>
      <c r="FN63" s="2">
        <v>0</v>
      </c>
      <c r="FO63" s="4">
        <v>0.95</v>
      </c>
      <c r="FP63" s="4">
        <f t="shared" si="19"/>
        <v>-3.1250000000000444E-3</v>
      </c>
      <c r="FR63" s="65" t="s">
        <v>71</v>
      </c>
      <c r="FS63" s="2">
        <v>192</v>
      </c>
      <c r="FT63" s="2">
        <v>185</v>
      </c>
      <c r="FU63" s="2">
        <v>7</v>
      </c>
      <c r="FV63" s="2">
        <v>0</v>
      </c>
      <c r="FW63" s="4">
        <v>0.95</v>
      </c>
      <c r="FX63" s="4">
        <f t="shared" si="20"/>
        <v>0</v>
      </c>
      <c r="FZ63" s="65" t="s">
        <v>71</v>
      </c>
      <c r="GA63" s="2">
        <v>192</v>
      </c>
      <c r="GB63" s="2">
        <v>185</v>
      </c>
      <c r="GC63" s="2">
        <v>7</v>
      </c>
      <c r="GD63" s="2">
        <v>0</v>
      </c>
      <c r="GE63" s="4">
        <v>0.95</v>
      </c>
      <c r="GF63" s="4">
        <f t="shared" si="21"/>
        <v>0</v>
      </c>
      <c r="GI63" s="65" t="s">
        <v>71</v>
      </c>
      <c r="GJ63" s="2">
        <v>194</v>
      </c>
      <c r="GK63" s="2">
        <v>185</v>
      </c>
      <c r="GL63" s="2">
        <v>7</v>
      </c>
      <c r="GM63" s="2">
        <v>0</v>
      </c>
      <c r="GN63" s="4">
        <f t="shared" si="22"/>
        <v>0.95360824742268047</v>
      </c>
      <c r="GO63" s="4">
        <f t="shared" si="23"/>
        <v>3.6082474226805106E-3</v>
      </c>
      <c r="GQ63" s="161" t="s">
        <v>71</v>
      </c>
      <c r="GR63" s="157">
        <v>194</v>
      </c>
      <c r="GS63" s="157">
        <v>187</v>
      </c>
      <c r="GT63" s="157">
        <v>7</v>
      </c>
      <c r="GU63" s="157">
        <v>0</v>
      </c>
      <c r="GV63" s="158">
        <f t="shared" si="24"/>
        <v>0.96391752577319589</v>
      </c>
      <c r="GW63" s="158">
        <f t="shared" si="25"/>
        <v>1.0309278350515427E-2</v>
      </c>
      <c r="GY63" s="161" t="s">
        <v>71</v>
      </c>
      <c r="GZ63" s="157">
        <v>194</v>
      </c>
      <c r="HA63" s="157">
        <v>187</v>
      </c>
      <c r="HB63" s="157">
        <v>7</v>
      </c>
      <c r="HC63" s="157">
        <v>0</v>
      </c>
      <c r="HD63" s="158">
        <f t="shared" si="26"/>
        <v>0.96391752577319589</v>
      </c>
    </row>
    <row r="64" spans="1:212">
      <c r="A64" s="76">
        <v>0.88</v>
      </c>
      <c r="B64" s="76"/>
      <c r="C64" s="75" t="s">
        <v>67</v>
      </c>
      <c r="D64" s="75">
        <v>50</v>
      </c>
      <c r="E64" s="75">
        <v>44</v>
      </c>
      <c r="F64" s="75">
        <v>6</v>
      </c>
      <c r="G64" s="75">
        <v>0</v>
      </c>
      <c r="H64" s="76">
        <f t="shared" si="7"/>
        <v>0.88</v>
      </c>
      <c r="J64" s="2" t="s">
        <v>67</v>
      </c>
      <c r="K64" s="2">
        <v>50</v>
      </c>
      <c r="L64" s="2">
        <v>44</v>
      </c>
      <c r="M64" s="2">
        <v>6</v>
      </c>
      <c r="N64" s="2">
        <v>0</v>
      </c>
      <c r="O64" s="4">
        <f t="shared" si="8"/>
        <v>0.88</v>
      </c>
      <c r="P64" s="4">
        <f t="shared" si="33"/>
        <v>0</v>
      </c>
      <c r="R64" s="2" t="s">
        <v>67</v>
      </c>
      <c r="S64" s="2">
        <v>50</v>
      </c>
      <c r="T64" s="2">
        <v>44</v>
      </c>
      <c r="U64" s="2">
        <v>6</v>
      </c>
      <c r="V64" s="2">
        <v>0</v>
      </c>
      <c r="W64" s="4">
        <f t="shared" si="9"/>
        <v>0.88</v>
      </c>
      <c r="X64" s="4">
        <f t="shared" si="34"/>
        <v>0</v>
      </c>
      <c r="Z64" s="2" t="s">
        <v>67</v>
      </c>
      <c r="AA64" s="2">
        <v>50</v>
      </c>
      <c r="AB64" s="2">
        <v>44</v>
      </c>
      <c r="AC64" s="2">
        <v>6</v>
      </c>
      <c r="AD64" s="2">
        <v>0</v>
      </c>
      <c r="AE64" s="4">
        <f t="shared" si="10"/>
        <v>0.88</v>
      </c>
      <c r="AF64" s="4">
        <f t="shared" si="39"/>
        <v>0</v>
      </c>
      <c r="AI64" s="2" t="s">
        <v>71</v>
      </c>
      <c r="AJ64" s="2">
        <v>192</v>
      </c>
      <c r="AK64" s="2">
        <v>185</v>
      </c>
      <c r="AL64" s="2">
        <v>7</v>
      </c>
      <c r="AM64" s="2">
        <v>0</v>
      </c>
      <c r="AN64" s="4">
        <f t="shared" si="42"/>
        <v>0.96354166666666663</v>
      </c>
      <c r="AO64" s="4"/>
      <c r="AQ64" s="2" t="s">
        <v>71</v>
      </c>
      <c r="AR64" s="2">
        <v>192</v>
      </c>
      <c r="AS64" s="2">
        <v>183</v>
      </c>
      <c r="AT64" s="2">
        <v>7</v>
      </c>
      <c r="AU64" s="2">
        <v>2</v>
      </c>
      <c r="AV64" s="76">
        <f t="shared" si="11"/>
        <v>0.953125</v>
      </c>
      <c r="AW64" s="4">
        <f t="shared" si="44"/>
        <v>0</v>
      </c>
      <c r="AY64" s="2" t="s">
        <v>71</v>
      </c>
      <c r="AZ64" s="2">
        <v>192</v>
      </c>
      <c r="BA64" s="2">
        <v>183</v>
      </c>
      <c r="BB64" s="2">
        <v>7</v>
      </c>
      <c r="BC64" s="2">
        <v>2</v>
      </c>
      <c r="BD64" s="4">
        <f t="shared" si="13"/>
        <v>0.953125</v>
      </c>
      <c r="BE64" s="4">
        <f t="shared" si="14"/>
        <v>0</v>
      </c>
      <c r="BG64" s="4">
        <f t="shared" si="41"/>
        <v>-1.041666666666663E-2</v>
      </c>
      <c r="BJ64" s="2" t="s">
        <v>71</v>
      </c>
      <c r="BK64" s="2">
        <v>192</v>
      </c>
      <c r="BL64" s="2">
        <v>183</v>
      </c>
      <c r="BM64" s="2">
        <v>7</v>
      </c>
      <c r="BN64" s="2">
        <v>2</v>
      </c>
      <c r="BO64" s="4">
        <v>0.95</v>
      </c>
      <c r="BP64" s="4">
        <f t="shared" si="35"/>
        <v>-3.1250000000000444E-3</v>
      </c>
      <c r="BR64" s="2" t="s">
        <v>71</v>
      </c>
      <c r="BS64" s="2">
        <v>192</v>
      </c>
      <c r="BT64" s="2">
        <v>183</v>
      </c>
      <c r="BU64" s="2">
        <v>7</v>
      </c>
      <c r="BV64" s="2">
        <v>2</v>
      </c>
      <c r="BW64" s="4">
        <v>0.95</v>
      </c>
      <c r="BX64" s="4">
        <f t="shared" si="36"/>
        <v>0</v>
      </c>
      <c r="BZ64" s="2" t="s">
        <v>71</v>
      </c>
      <c r="CA64" s="2">
        <v>192</v>
      </c>
      <c r="CB64" s="2">
        <v>183</v>
      </c>
      <c r="CC64" s="2">
        <v>7</v>
      </c>
      <c r="CD64" s="2">
        <v>2</v>
      </c>
      <c r="CE64" s="4">
        <v>0.95</v>
      </c>
      <c r="CF64" s="4">
        <f t="shared" si="15"/>
        <v>0</v>
      </c>
      <c r="CH64" s="2" t="s">
        <v>72</v>
      </c>
      <c r="CI64" s="2">
        <v>85</v>
      </c>
      <c r="CJ64" s="2">
        <v>84</v>
      </c>
      <c r="CK64" s="2">
        <v>0</v>
      </c>
      <c r="CL64" s="2">
        <v>1</v>
      </c>
      <c r="CM64" s="4">
        <v>0.99</v>
      </c>
      <c r="CN64" s="4">
        <f t="shared" si="40"/>
        <v>0</v>
      </c>
      <c r="CP64" s="2" t="s">
        <v>72</v>
      </c>
      <c r="CQ64" s="2">
        <v>85</v>
      </c>
      <c r="CR64" s="2">
        <v>85</v>
      </c>
      <c r="CS64" s="2">
        <v>0</v>
      </c>
      <c r="CT64" s="2">
        <v>0</v>
      </c>
      <c r="CU64" s="4">
        <v>1</v>
      </c>
      <c r="CV64" s="4">
        <f t="shared" si="17"/>
        <v>1.0000000000000009E-2</v>
      </c>
      <c r="CX64" s="2" t="s">
        <v>72</v>
      </c>
      <c r="CY64" s="2">
        <v>85</v>
      </c>
      <c r="CZ64" s="2">
        <v>0</v>
      </c>
      <c r="DA64" s="2">
        <v>0</v>
      </c>
      <c r="DB64" s="2">
        <v>85</v>
      </c>
      <c r="DC64" s="4">
        <v>0</v>
      </c>
      <c r="DE64" s="2" t="s">
        <v>72</v>
      </c>
      <c r="DF64" s="2">
        <v>85</v>
      </c>
      <c r="DG64" s="2">
        <v>0</v>
      </c>
      <c r="DH64" s="2">
        <v>0</v>
      </c>
      <c r="DI64" s="2">
        <v>85</v>
      </c>
      <c r="DJ64" s="2">
        <v>0</v>
      </c>
      <c r="DL64" s="2" t="s">
        <v>72</v>
      </c>
      <c r="DM64" s="2">
        <v>85</v>
      </c>
      <c r="DN64" s="2">
        <v>0</v>
      </c>
      <c r="DO64" s="2">
        <v>0</v>
      </c>
      <c r="DP64" s="2">
        <v>85</v>
      </c>
      <c r="DQ64" s="4">
        <v>0</v>
      </c>
      <c r="DS64" s="2" t="s">
        <v>73</v>
      </c>
      <c r="DT64" s="2">
        <v>234</v>
      </c>
      <c r="DU64" s="2">
        <v>35</v>
      </c>
      <c r="DV64" s="2">
        <v>0</v>
      </c>
      <c r="DW64" s="2">
        <v>199</v>
      </c>
      <c r="DX64" s="4">
        <v>0.15</v>
      </c>
      <c r="DZ64" s="2" t="s">
        <v>72</v>
      </c>
      <c r="EA64" s="2">
        <v>85</v>
      </c>
      <c r="EB64" s="2">
        <v>0</v>
      </c>
      <c r="EC64" s="2">
        <v>0</v>
      </c>
      <c r="ED64" s="2">
        <v>85</v>
      </c>
      <c r="EE64" s="4">
        <v>0</v>
      </c>
      <c r="EG64" s="2" t="s">
        <v>72</v>
      </c>
      <c r="EH64" s="2">
        <v>85</v>
      </c>
      <c r="EI64" s="2">
        <v>0</v>
      </c>
      <c r="EJ64" s="2">
        <v>0</v>
      </c>
      <c r="EK64" s="2">
        <v>85</v>
      </c>
      <c r="EL64" s="4">
        <v>0</v>
      </c>
      <c r="EN64" s="2" t="s">
        <v>72</v>
      </c>
      <c r="EO64" s="2">
        <v>85</v>
      </c>
      <c r="EP64" s="2">
        <v>0</v>
      </c>
      <c r="EQ64" s="2">
        <v>0</v>
      </c>
      <c r="ER64" s="2">
        <v>85</v>
      </c>
      <c r="ES64" s="4">
        <v>0</v>
      </c>
      <c r="EU64" s="2" t="s">
        <v>72</v>
      </c>
      <c r="EV64" s="2">
        <v>85</v>
      </c>
      <c r="EW64" s="2">
        <v>0</v>
      </c>
      <c r="EX64" s="2">
        <v>0</v>
      </c>
      <c r="EY64" s="2">
        <v>85</v>
      </c>
      <c r="EZ64" s="4">
        <v>0</v>
      </c>
      <c r="FB64" s="2" t="s">
        <v>72</v>
      </c>
      <c r="FC64" s="2">
        <v>85</v>
      </c>
      <c r="FD64" s="2">
        <v>83</v>
      </c>
      <c r="FE64" s="2">
        <v>0</v>
      </c>
      <c r="FF64" s="2">
        <v>2</v>
      </c>
      <c r="FG64" s="4">
        <v>0.98</v>
      </c>
      <c r="FH64" s="4">
        <f t="shared" si="18"/>
        <v>-2.0000000000000018E-2</v>
      </c>
      <c r="FJ64" s="2" t="s">
        <v>72</v>
      </c>
      <c r="FK64" s="2">
        <v>85</v>
      </c>
      <c r="FL64" s="2">
        <v>85</v>
      </c>
      <c r="FM64" s="2">
        <v>0</v>
      </c>
      <c r="FN64" s="2">
        <v>0</v>
      </c>
      <c r="FO64" s="4">
        <v>1</v>
      </c>
      <c r="FP64" s="4">
        <f t="shared" si="19"/>
        <v>2.0000000000000018E-2</v>
      </c>
      <c r="FR64" s="2" t="s">
        <v>72</v>
      </c>
      <c r="FS64" s="2">
        <v>85</v>
      </c>
      <c r="FT64" s="2">
        <v>85</v>
      </c>
      <c r="FU64" s="2">
        <v>0</v>
      </c>
      <c r="FV64" s="2">
        <v>0</v>
      </c>
      <c r="FW64" s="4">
        <v>1</v>
      </c>
      <c r="FX64" s="4">
        <f t="shared" si="20"/>
        <v>0</v>
      </c>
      <c r="FZ64" s="2" t="s">
        <v>72</v>
      </c>
      <c r="GA64" s="2">
        <v>85</v>
      </c>
      <c r="GB64" s="2">
        <v>85</v>
      </c>
      <c r="GC64" s="2">
        <v>0</v>
      </c>
      <c r="GD64" s="2">
        <v>0</v>
      </c>
      <c r="GE64" s="4">
        <v>1</v>
      </c>
      <c r="GF64" s="4">
        <f t="shared" si="21"/>
        <v>0</v>
      </c>
      <c r="GI64" s="2" t="s">
        <v>72</v>
      </c>
      <c r="GJ64" s="2">
        <v>85</v>
      </c>
      <c r="GK64" s="2">
        <v>85</v>
      </c>
      <c r="GL64" s="2">
        <v>0</v>
      </c>
      <c r="GM64" s="2">
        <v>0</v>
      </c>
      <c r="GN64" s="4">
        <f t="shared" si="22"/>
        <v>1</v>
      </c>
      <c r="GO64" s="4">
        <f t="shared" si="23"/>
        <v>0</v>
      </c>
      <c r="GQ64" s="157" t="s">
        <v>72</v>
      </c>
      <c r="GR64" s="157">
        <v>85</v>
      </c>
      <c r="GS64" s="157">
        <v>84</v>
      </c>
      <c r="GT64" s="157">
        <v>0</v>
      </c>
      <c r="GU64" s="159">
        <v>1</v>
      </c>
      <c r="GV64" s="158">
        <f t="shared" si="24"/>
        <v>0.9882352941176471</v>
      </c>
      <c r="GW64" s="158">
        <f t="shared" si="25"/>
        <v>-1.1764705882352899E-2</v>
      </c>
      <c r="GY64" s="157" t="s">
        <v>72</v>
      </c>
      <c r="GZ64" s="157">
        <v>85</v>
      </c>
      <c r="HA64" s="157">
        <v>85</v>
      </c>
      <c r="HB64" s="157">
        <v>0</v>
      </c>
      <c r="HC64" s="157">
        <v>0</v>
      </c>
      <c r="HD64" s="158">
        <f t="shared" si="26"/>
        <v>1</v>
      </c>
    </row>
    <row r="65" spans="1:212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7"/>
        <v>1</v>
      </c>
      <c r="J65" s="2" t="s">
        <v>68</v>
      </c>
      <c r="K65" s="2">
        <v>899</v>
      </c>
      <c r="L65" s="2">
        <v>899</v>
      </c>
      <c r="M65" s="2">
        <v>0</v>
      </c>
      <c r="N65" s="2">
        <v>0</v>
      </c>
      <c r="O65" s="4">
        <f t="shared" si="8"/>
        <v>1</v>
      </c>
      <c r="P65" s="4">
        <f t="shared" si="33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f t="shared" si="9"/>
        <v>1</v>
      </c>
      <c r="X65" s="4">
        <f t="shared" si="34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f t="shared" si="10"/>
        <v>1</v>
      </c>
      <c r="AF65" s="4">
        <f t="shared" si="39"/>
        <v>0</v>
      </c>
      <c r="AI65" s="2" t="s">
        <v>72</v>
      </c>
      <c r="AJ65" s="2">
        <v>85</v>
      </c>
      <c r="AK65" s="2">
        <v>84</v>
      </c>
      <c r="AL65" s="2">
        <v>0</v>
      </c>
      <c r="AM65" s="2">
        <v>1</v>
      </c>
      <c r="AN65" s="4">
        <f t="shared" si="42"/>
        <v>0.9882352941176471</v>
      </c>
      <c r="AO65" s="4"/>
      <c r="AQ65" s="2" t="s">
        <v>72</v>
      </c>
      <c r="AR65" s="2">
        <v>85</v>
      </c>
      <c r="AS65" s="2">
        <v>84</v>
      </c>
      <c r="AT65" s="2">
        <v>0</v>
      </c>
      <c r="AU65" s="2">
        <v>1</v>
      </c>
      <c r="AV65" s="76">
        <f t="shared" si="11"/>
        <v>0.9882352941176471</v>
      </c>
      <c r="AW65" s="4">
        <f t="shared" si="44"/>
        <v>0</v>
      </c>
      <c r="AY65" s="2" t="s">
        <v>72</v>
      </c>
      <c r="AZ65" s="2">
        <v>85</v>
      </c>
      <c r="BA65" s="2">
        <v>84</v>
      </c>
      <c r="BB65" s="2">
        <v>0</v>
      </c>
      <c r="BC65" s="2">
        <v>1</v>
      </c>
      <c r="BD65" s="4">
        <f t="shared" si="13"/>
        <v>0.9882352941176471</v>
      </c>
      <c r="BE65" s="4">
        <f t="shared" si="14"/>
        <v>0</v>
      </c>
      <c r="BG65" s="4">
        <f t="shared" si="41"/>
        <v>0</v>
      </c>
      <c r="BJ65" s="2" t="s">
        <v>72</v>
      </c>
      <c r="BK65" s="2">
        <v>85</v>
      </c>
      <c r="BL65" s="2">
        <v>84</v>
      </c>
      <c r="BM65" s="2">
        <v>0</v>
      </c>
      <c r="BN65" s="2">
        <v>1</v>
      </c>
      <c r="BO65" s="4">
        <v>0.99</v>
      </c>
      <c r="BP65" s="4">
        <f t="shared" si="35"/>
        <v>1.7647058823528905E-3</v>
      </c>
      <c r="BR65" s="2" t="s">
        <v>72</v>
      </c>
      <c r="BS65" s="2">
        <v>85</v>
      </c>
      <c r="BT65" s="2">
        <v>84</v>
      </c>
      <c r="BU65" s="2">
        <v>0</v>
      </c>
      <c r="BV65" s="2">
        <v>1</v>
      </c>
      <c r="BW65" s="4">
        <v>0.99</v>
      </c>
      <c r="BX65" s="4">
        <f t="shared" si="36"/>
        <v>0</v>
      </c>
      <c r="BZ65" s="2" t="s">
        <v>72</v>
      </c>
      <c r="CA65" s="2">
        <v>85</v>
      </c>
      <c r="CB65" s="2">
        <v>84</v>
      </c>
      <c r="CC65" s="2">
        <v>0</v>
      </c>
      <c r="CD65" s="2">
        <v>1</v>
      </c>
      <c r="CE65" s="4">
        <v>0.99</v>
      </c>
      <c r="CF65" s="4">
        <f t="shared" si="15"/>
        <v>0</v>
      </c>
      <c r="CH65" s="2" t="s">
        <v>73</v>
      </c>
      <c r="CI65" s="2">
        <v>234</v>
      </c>
      <c r="CJ65" s="2">
        <v>215</v>
      </c>
      <c r="CK65" s="2">
        <v>10</v>
      </c>
      <c r="CL65" s="2">
        <v>9</v>
      </c>
      <c r="CM65" s="4">
        <v>0.92</v>
      </c>
      <c r="CN65" s="4">
        <f t="shared" si="40"/>
        <v>0</v>
      </c>
      <c r="CP65" s="2" t="s">
        <v>73</v>
      </c>
      <c r="CQ65" s="2">
        <v>234</v>
      </c>
      <c r="CR65" s="2">
        <v>219</v>
      </c>
      <c r="CS65" s="2">
        <v>10</v>
      </c>
      <c r="CT65" s="2">
        <v>5</v>
      </c>
      <c r="CU65" s="4">
        <v>0.94</v>
      </c>
      <c r="CV65" s="4">
        <f t="shared" si="17"/>
        <v>1.9999999999999907E-2</v>
      </c>
      <c r="CX65" s="2" t="s">
        <v>73</v>
      </c>
      <c r="CY65" s="2">
        <v>234</v>
      </c>
      <c r="CZ65" s="2">
        <v>0</v>
      </c>
      <c r="DA65" s="2">
        <v>0</v>
      </c>
      <c r="DB65" s="2">
        <v>234</v>
      </c>
      <c r="DC65" s="4">
        <v>0</v>
      </c>
      <c r="DE65" s="2" t="s">
        <v>73</v>
      </c>
      <c r="DF65" s="2">
        <v>234</v>
      </c>
      <c r="DG65" s="2">
        <v>0</v>
      </c>
      <c r="DH65" s="2">
        <v>0</v>
      </c>
      <c r="DI65" s="2">
        <v>234</v>
      </c>
      <c r="DJ65" s="2">
        <v>0</v>
      </c>
      <c r="DL65" s="2" t="s">
        <v>73</v>
      </c>
      <c r="DM65" s="2">
        <v>234</v>
      </c>
      <c r="DN65" s="2">
        <v>0</v>
      </c>
      <c r="DO65" s="2">
        <v>0</v>
      </c>
      <c r="DP65" s="2">
        <v>234</v>
      </c>
      <c r="DQ65" s="4">
        <v>0</v>
      </c>
      <c r="DS65" s="2" t="s">
        <v>74</v>
      </c>
      <c r="DT65" s="2">
        <v>7</v>
      </c>
      <c r="DU65" s="2">
        <v>0</v>
      </c>
      <c r="DV65" s="2">
        <v>0</v>
      </c>
      <c r="DW65" s="2">
        <v>7</v>
      </c>
      <c r="DX65" s="4">
        <v>0</v>
      </c>
      <c r="DZ65" s="2" t="s">
        <v>73</v>
      </c>
      <c r="EA65" s="2">
        <v>234</v>
      </c>
      <c r="EB65" s="2">
        <v>0</v>
      </c>
      <c r="EC65" s="2">
        <v>0</v>
      </c>
      <c r="ED65" s="2">
        <v>234</v>
      </c>
      <c r="EE65" s="4">
        <v>0</v>
      </c>
      <c r="EG65" s="2" t="s">
        <v>73</v>
      </c>
      <c r="EH65" s="2">
        <v>234</v>
      </c>
      <c r="EI65" s="2">
        <v>0</v>
      </c>
      <c r="EJ65" s="2">
        <v>0</v>
      </c>
      <c r="EK65" s="2">
        <v>234</v>
      </c>
      <c r="EL65" s="4">
        <v>0</v>
      </c>
      <c r="EN65" s="2" t="s">
        <v>73</v>
      </c>
      <c r="EO65" s="2">
        <v>234</v>
      </c>
      <c r="EP65" s="2">
        <v>0</v>
      </c>
      <c r="EQ65" s="2">
        <v>0</v>
      </c>
      <c r="ER65" s="2">
        <v>234</v>
      </c>
      <c r="ES65" s="4">
        <v>0</v>
      </c>
      <c r="EU65" s="2" t="s">
        <v>73</v>
      </c>
      <c r="EV65" s="2">
        <v>234</v>
      </c>
      <c r="EW65" s="2">
        <v>0</v>
      </c>
      <c r="EX65" s="2">
        <v>0</v>
      </c>
      <c r="EY65" s="2">
        <v>234</v>
      </c>
      <c r="EZ65" s="4">
        <v>0</v>
      </c>
      <c r="FB65" s="2" t="s">
        <v>73</v>
      </c>
      <c r="FC65" s="2">
        <v>234</v>
      </c>
      <c r="FD65" s="2">
        <v>210</v>
      </c>
      <c r="FE65" s="2">
        <v>10</v>
      </c>
      <c r="FF65" s="2">
        <v>14</v>
      </c>
      <c r="FG65" s="4">
        <v>0.9</v>
      </c>
      <c r="FH65" s="4">
        <f t="shared" si="18"/>
        <v>-3.9999999999999925E-2</v>
      </c>
      <c r="FJ65" s="2" t="s">
        <v>73</v>
      </c>
      <c r="FK65" s="2">
        <v>234</v>
      </c>
      <c r="FL65" s="2">
        <v>210</v>
      </c>
      <c r="FM65" s="2">
        <v>10</v>
      </c>
      <c r="FN65" s="2">
        <v>14</v>
      </c>
      <c r="FO65" s="4">
        <v>0.9</v>
      </c>
      <c r="FP65" s="4">
        <f t="shared" si="19"/>
        <v>0</v>
      </c>
      <c r="FR65" s="2" t="s">
        <v>73</v>
      </c>
      <c r="FS65" s="2">
        <v>281</v>
      </c>
      <c r="FT65" s="2">
        <v>257</v>
      </c>
      <c r="FU65" s="2">
        <v>10</v>
      </c>
      <c r="FV65" s="2">
        <v>14</v>
      </c>
      <c r="FW65" s="4">
        <v>0.91</v>
      </c>
      <c r="FX65" s="4">
        <f t="shared" si="20"/>
        <v>1.0000000000000009E-2</v>
      </c>
      <c r="FZ65" s="2" t="s">
        <v>73</v>
      </c>
      <c r="GA65" s="2">
        <v>291</v>
      </c>
      <c r="GB65" s="2">
        <v>253</v>
      </c>
      <c r="GC65" s="7">
        <v>27</v>
      </c>
      <c r="GD65" s="7">
        <v>6</v>
      </c>
      <c r="GE65" s="4">
        <v>0.87</v>
      </c>
      <c r="GF65" s="4">
        <f t="shared" si="21"/>
        <v>-4.0000000000000036E-2</v>
      </c>
      <c r="GG65" s="2" t="s">
        <v>119</v>
      </c>
      <c r="GI65" s="2" t="s">
        <v>73</v>
      </c>
      <c r="GJ65" s="2">
        <v>291</v>
      </c>
      <c r="GK65" s="2">
        <v>253</v>
      </c>
      <c r="GL65" s="2">
        <v>27</v>
      </c>
      <c r="GM65" s="2">
        <v>11</v>
      </c>
      <c r="GN65" s="4">
        <f t="shared" si="22"/>
        <v>0.86941580756013748</v>
      </c>
      <c r="GO65" s="4">
        <f t="shared" si="23"/>
        <v>-5.8419243986251868E-4</v>
      </c>
      <c r="GQ65" s="157" t="s">
        <v>73</v>
      </c>
      <c r="GR65" s="157">
        <v>291</v>
      </c>
      <c r="GS65" s="157">
        <v>252</v>
      </c>
      <c r="GT65" s="157">
        <v>27</v>
      </c>
      <c r="GU65" s="157">
        <v>12</v>
      </c>
      <c r="GV65" s="158">
        <f t="shared" si="24"/>
        <v>0.865979381443299</v>
      </c>
      <c r="GW65" s="158">
        <f t="shared" si="25"/>
        <v>-3.4364261168384758E-3</v>
      </c>
      <c r="GY65" s="157" t="s">
        <v>73</v>
      </c>
      <c r="GZ65" s="157">
        <v>291</v>
      </c>
      <c r="HA65" s="157">
        <v>186</v>
      </c>
      <c r="HB65" s="157">
        <v>26</v>
      </c>
      <c r="HC65" s="157">
        <v>79</v>
      </c>
      <c r="HD65" s="158">
        <f t="shared" si="26"/>
        <v>0.63917525773195871</v>
      </c>
    </row>
    <row r="66" spans="1:212">
      <c r="A66" s="76">
        <v>0.98</v>
      </c>
      <c r="B66" s="76"/>
      <c r="C66" s="75" t="s">
        <v>69</v>
      </c>
      <c r="D66" s="75">
        <v>176</v>
      </c>
      <c r="E66" s="75">
        <v>173</v>
      </c>
      <c r="F66" s="75">
        <v>2</v>
      </c>
      <c r="G66" s="75">
        <v>1</v>
      </c>
      <c r="H66" s="76">
        <f t="shared" si="7"/>
        <v>0.98295454545454541</v>
      </c>
      <c r="J66" s="2" t="s">
        <v>69</v>
      </c>
      <c r="K66" s="2">
        <v>176</v>
      </c>
      <c r="L66" s="2">
        <v>173</v>
      </c>
      <c r="M66" s="2">
        <v>2</v>
      </c>
      <c r="N66" s="2">
        <v>1</v>
      </c>
      <c r="O66" s="4">
        <f t="shared" si="8"/>
        <v>0.98295454545454541</v>
      </c>
      <c r="P66" s="4">
        <f t="shared" si="33"/>
        <v>0</v>
      </c>
      <c r="R66" s="2" t="s">
        <v>69</v>
      </c>
      <c r="S66" s="2">
        <v>176</v>
      </c>
      <c r="T66" s="2">
        <v>173</v>
      </c>
      <c r="U66" s="2">
        <v>2</v>
      </c>
      <c r="V66" s="2">
        <v>1</v>
      </c>
      <c r="W66" s="4">
        <f t="shared" si="9"/>
        <v>0.98295454545454541</v>
      </c>
      <c r="X66" s="4">
        <f t="shared" si="34"/>
        <v>0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f t="shared" si="10"/>
        <v>0.96022727272727271</v>
      </c>
      <c r="AF66" s="4">
        <f t="shared" si="39"/>
        <v>-2.2727272727272707E-2</v>
      </c>
      <c r="AI66" s="2" t="s">
        <v>73</v>
      </c>
      <c r="AJ66" s="2">
        <v>234</v>
      </c>
      <c r="AK66" s="2">
        <v>211</v>
      </c>
      <c r="AL66" s="2">
        <v>21</v>
      </c>
      <c r="AM66" s="2">
        <v>2</v>
      </c>
      <c r="AN66" s="4">
        <f t="shared" si="42"/>
        <v>0.90170940170940173</v>
      </c>
      <c r="AO66" s="4"/>
      <c r="AQ66" s="2" t="s">
        <v>73</v>
      </c>
      <c r="AR66" s="2">
        <v>234</v>
      </c>
      <c r="AS66" s="2">
        <v>218</v>
      </c>
      <c r="AT66" s="2">
        <v>11</v>
      </c>
      <c r="AU66" s="2">
        <v>5</v>
      </c>
      <c r="AV66" s="76">
        <f t="shared" si="11"/>
        <v>0.93162393162393164</v>
      </c>
      <c r="AW66" s="4">
        <f t="shared" si="44"/>
        <v>0</v>
      </c>
      <c r="AY66" s="2" t="s">
        <v>73</v>
      </c>
      <c r="AZ66" s="2">
        <v>234</v>
      </c>
      <c r="BA66" s="2">
        <v>217</v>
      </c>
      <c r="BB66" s="2">
        <v>10</v>
      </c>
      <c r="BC66" s="2">
        <v>7</v>
      </c>
      <c r="BD66" s="4">
        <f t="shared" si="13"/>
        <v>0.92735042735042739</v>
      </c>
      <c r="BE66" s="4">
        <f t="shared" si="14"/>
        <v>-4.2735042735042583E-3</v>
      </c>
      <c r="BG66" s="4">
        <f t="shared" si="41"/>
        <v>2.5641025641025661E-2</v>
      </c>
      <c r="BJ66" s="2" t="s">
        <v>73</v>
      </c>
      <c r="BK66" s="2">
        <v>234</v>
      </c>
      <c r="BL66" s="2">
        <v>219</v>
      </c>
      <c r="BM66" s="2">
        <v>10</v>
      </c>
      <c r="BN66" s="2">
        <v>5</v>
      </c>
      <c r="BO66" s="4">
        <v>0.94</v>
      </c>
      <c r="BP66" s="4">
        <f t="shared" si="35"/>
        <v>1.264957264957256E-2</v>
      </c>
      <c r="BR66" s="2" t="s">
        <v>73</v>
      </c>
      <c r="BS66" s="2">
        <v>234</v>
      </c>
      <c r="BT66" s="2">
        <v>217</v>
      </c>
      <c r="BU66" s="2">
        <v>10</v>
      </c>
      <c r="BV66" s="2">
        <v>7</v>
      </c>
      <c r="BW66" s="4">
        <v>0.93</v>
      </c>
      <c r="BX66" s="4">
        <f t="shared" si="36"/>
        <v>-9.9999999999998979E-3</v>
      </c>
      <c r="BZ66" s="2" t="s">
        <v>73</v>
      </c>
      <c r="CA66" s="2">
        <v>234</v>
      </c>
      <c r="CB66" s="2">
        <v>216</v>
      </c>
      <c r="CC66" s="2">
        <v>9</v>
      </c>
      <c r="CD66" s="2">
        <v>9</v>
      </c>
      <c r="CE66" s="4">
        <v>0.92</v>
      </c>
      <c r="CF66" s="4">
        <f t="shared" si="15"/>
        <v>-1.9999999999999907E-2</v>
      </c>
      <c r="CH66" s="2" t="s">
        <v>74</v>
      </c>
      <c r="CI66" s="2">
        <v>7</v>
      </c>
      <c r="CJ66" s="2">
        <v>7</v>
      </c>
      <c r="CK66" s="2">
        <v>0</v>
      </c>
      <c r="CL66" s="2">
        <v>0</v>
      </c>
      <c r="CM66" s="4">
        <v>1</v>
      </c>
      <c r="CN66" s="4">
        <f t="shared" si="40"/>
        <v>0</v>
      </c>
      <c r="CP66" s="2" t="s">
        <v>74</v>
      </c>
      <c r="CQ66" s="2">
        <v>7</v>
      </c>
      <c r="CR66" s="2">
        <v>7</v>
      </c>
      <c r="CS66" s="2">
        <v>0</v>
      </c>
      <c r="CT66" s="2">
        <v>0</v>
      </c>
      <c r="CU66" s="4">
        <v>1</v>
      </c>
      <c r="CV66" s="4">
        <f t="shared" si="17"/>
        <v>0</v>
      </c>
      <c r="CX66" s="2" t="s">
        <v>74</v>
      </c>
      <c r="CY66" s="2">
        <v>7</v>
      </c>
      <c r="CZ66" s="2">
        <v>0</v>
      </c>
      <c r="DA66" s="2">
        <v>0</v>
      </c>
      <c r="DB66" s="2">
        <v>7</v>
      </c>
      <c r="DC66" s="4">
        <v>0</v>
      </c>
      <c r="DE66" s="2" t="s">
        <v>74</v>
      </c>
      <c r="DF66" s="2">
        <v>7</v>
      </c>
      <c r="DG66" s="2">
        <v>0</v>
      </c>
      <c r="DH66" s="2">
        <v>0</v>
      </c>
      <c r="DI66" s="2">
        <v>7</v>
      </c>
      <c r="DJ66" s="2">
        <v>0</v>
      </c>
      <c r="DL66" s="2" t="s">
        <v>74</v>
      </c>
      <c r="DM66" s="2">
        <v>7</v>
      </c>
      <c r="DN66" s="2">
        <v>0</v>
      </c>
      <c r="DO66" s="2">
        <v>0</v>
      </c>
      <c r="DP66" s="2">
        <v>7</v>
      </c>
      <c r="DQ66" s="4">
        <v>0</v>
      </c>
      <c r="DS66" s="2" t="s">
        <v>75</v>
      </c>
      <c r="DT66" s="2">
        <v>68</v>
      </c>
      <c r="DU66" s="2">
        <v>0</v>
      </c>
      <c r="DV66" s="2">
        <v>0</v>
      </c>
      <c r="DW66" s="2">
        <v>68</v>
      </c>
      <c r="DX66" s="4">
        <v>0</v>
      </c>
      <c r="DZ66" s="2" t="s">
        <v>74</v>
      </c>
      <c r="EA66" s="2">
        <v>7</v>
      </c>
      <c r="EB66" s="2">
        <v>0</v>
      </c>
      <c r="EC66" s="2">
        <v>0</v>
      </c>
      <c r="ED66" s="2">
        <v>7</v>
      </c>
      <c r="EE66" s="4">
        <v>0</v>
      </c>
      <c r="EG66" s="2" t="s">
        <v>74</v>
      </c>
      <c r="EH66" s="2">
        <v>7</v>
      </c>
      <c r="EI66" s="2">
        <v>0</v>
      </c>
      <c r="EJ66" s="2">
        <v>0</v>
      </c>
      <c r="EK66" s="2">
        <v>7</v>
      </c>
      <c r="EL66" s="4">
        <v>0</v>
      </c>
      <c r="EN66" s="2" t="s">
        <v>74</v>
      </c>
      <c r="EO66" s="2">
        <v>7</v>
      </c>
      <c r="EP66" s="2">
        <v>0</v>
      </c>
      <c r="EQ66" s="2">
        <v>0</v>
      </c>
      <c r="ER66" s="2">
        <v>7</v>
      </c>
      <c r="ES66" s="4">
        <v>0</v>
      </c>
      <c r="EU66" s="2" t="s">
        <v>74</v>
      </c>
      <c r="EV66" s="2">
        <v>7</v>
      </c>
      <c r="EW66" s="2">
        <v>0</v>
      </c>
      <c r="EX66" s="2">
        <v>0</v>
      </c>
      <c r="EY66" s="2">
        <v>7</v>
      </c>
      <c r="EZ66" s="4">
        <v>0</v>
      </c>
      <c r="FB66" s="2" t="s">
        <v>74</v>
      </c>
      <c r="FC66" s="2">
        <v>7</v>
      </c>
      <c r="FD66" s="2">
        <v>7</v>
      </c>
      <c r="FE66" s="2">
        <v>0</v>
      </c>
      <c r="FF66" s="2">
        <v>0</v>
      </c>
      <c r="FG66" s="4">
        <v>1</v>
      </c>
      <c r="FH66" s="4">
        <f t="shared" si="18"/>
        <v>0</v>
      </c>
      <c r="FJ66" s="2" t="s">
        <v>74</v>
      </c>
      <c r="FK66" s="2">
        <v>7</v>
      </c>
      <c r="FL66" s="2">
        <v>7</v>
      </c>
      <c r="FM66" s="2">
        <v>0</v>
      </c>
      <c r="FN66" s="2">
        <v>0</v>
      </c>
      <c r="FO66" s="4">
        <v>1</v>
      </c>
      <c r="FP66" s="4">
        <f t="shared" si="19"/>
        <v>0</v>
      </c>
      <c r="FR66" s="2" t="s">
        <v>74</v>
      </c>
      <c r="FS66" s="2">
        <v>7</v>
      </c>
      <c r="FT66" s="2">
        <v>7</v>
      </c>
      <c r="FU66" s="2">
        <v>0</v>
      </c>
      <c r="FV66" s="2">
        <v>0</v>
      </c>
      <c r="FW66" s="4">
        <v>1</v>
      </c>
      <c r="FX66" s="4">
        <f t="shared" si="20"/>
        <v>0</v>
      </c>
      <c r="FZ66" s="2" t="s">
        <v>74</v>
      </c>
      <c r="GA66" s="2">
        <v>7</v>
      </c>
      <c r="GB66" s="2">
        <v>7</v>
      </c>
      <c r="GC66" s="2">
        <v>0</v>
      </c>
      <c r="GD66" s="2">
        <v>0</v>
      </c>
      <c r="GE66" s="4">
        <v>1</v>
      </c>
      <c r="GF66" s="4">
        <f t="shared" si="21"/>
        <v>0</v>
      </c>
      <c r="GI66" s="2" t="s">
        <v>264</v>
      </c>
      <c r="GJ66" s="2">
        <v>7</v>
      </c>
      <c r="GK66" s="2">
        <v>7</v>
      </c>
      <c r="GL66" s="2">
        <v>0</v>
      </c>
      <c r="GM66" s="2">
        <v>0</v>
      </c>
      <c r="GN66" s="4">
        <f t="shared" si="22"/>
        <v>1</v>
      </c>
      <c r="GO66" s="4">
        <f t="shared" si="23"/>
        <v>0</v>
      </c>
      <c r="GQ66" s="157" t="s">
        <v>264</v>
      </c>
      <c r="GR66" s="157">
        <v>7</v>
      </c>
      <c r="GS66" s="157">
        <v>7</v>
      </c>
      <c r="GT66" s="157">
        <v>0</v>
      </c>
      <c r="GU66" s="157">
        <v>0</v>
      </c>
      <c r="GV66" s="158">
        <f t="shared" si="24"/>
        <v>1</v>
      </c>
      <c r="GW66" s="158">
        <f t="shared" si="25"/>
        <v>0</v>
      </c>
      <c r="GY66" s="157" t="s">
        <v>264</v>
      </c>
      <c r="GZ66" s="157">
        <v>7</v>
      </c>
      <c r="HA66" s="157">
        <v>7</v>
      </c>
      <c r="HB66" s="157">
        <v>0</v>
      </c>
      <c r="HC66" s="157">
        <v>0</v>
      </c>
      <c r="HD66" s="158">
        <f t="shared" si="26"/>
        <v>1</v>
      </c>
    </row>
    <row r="67" spans="1:212">
      <c r="A67" s="76">
        <v>0.82</v>
      </c>
      <c r="B67" s="76"/>
      <c r="C67" s="75" t="s">
        <v>70</v>
      </c>
      <c r="D67" s="75">
        <v>270</v>
      </c>
      <c r="E67" s="75">
        <v>223</v>
      </c>
      <c r="F67" s="75">
        <v>8</v>
      </c>
      <c r="G67" s="75">
        <v>39</v>
      </c>
      <c r="H67" s="76">
        <f t="shared" si="7"/>
        <v>0.82592592592592595</v>
      </c>
      <c r="J67" s="2" t="s">
        <v>70</v>
      </c>
      <c r="K67" s="2">
        <v>270</v>
      </c>
      <c r="L67" s="2">
        <v>223</v>
      </c>
      <c r="M67" s="2">
        <v>8</v>
      </c>
      <c r="N67" s="2">
        <v>39</v>
      </c>
      <c r="O67" s="4">
        <f t="shared" si="8"/>
        <v>0.82592592592592595</v>
      </c>
      <c r="P67" s="4">
        <f t="shared" ref="P67:P81" si="45">O67-H67</f>
        <v>0</v>
      </c>
      <c r="R67" s="2" t="s">
        <v>70</v>
      </c>
      <c r="S67" s="2">
        <v>270</v>
      </c>
      <c r="T67" s="2">
        <v>223</v>
      </c>
      <c r="U67" s="2">
        <v>8</v>
      </c>
      <c r="V67" s="2">
        <v>39</v>
      </c>
      <c r="W67" s="4">
        <f t="shared" si="9"/>
        <v>0.82592592592592595</v>
      </c>
      <c r="X67" s="4">
        <f t="shared" ref="X67:X89" si="46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f t="shared" si="10"/>
        <v>0.81851851851851853</v>
      </c>
      <c r="AF67" s="4">
        <f t="shared" si="39"/>
        <v>-7.4074074074074181E-3</v>
      </c>
      <c r="AI67" s="2" t="s">
        <v>74</v>
      </c>
      <c r="AJ67" s="2">
        <v>7</v>
      </c>
      <c r="AK67" s="2">
        <v>7</v>
      </c>
      <c r="AL67" s="2">
        <v>0</v>
      </c>
      <c r="AM67" s="2">
        <v>0</v>
      </c>
      <c r="AN67" s="4">
        <f t="shared" si="42"/>
        <v>1</v>
      </c>
      <c r="AO67" s="4"/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76">
        <f t="shared" si="11"/>
        <v>1</v>
      </c>
      <c r="AW67" s="4">
        <f t="shared" si="44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f t="shared" si="13"/>
        <v>1</v>
      </c>
      <c r="BE67" s="4">
        <f t="shared" si="14"/>
        <v>0</v>
      </c>
      <c r="BG67" s="4">
        <f t="shared" si="41"/>
        <v>0</v>
      </c>
      <c r="BJ67" s="2" t="s">
        <v>74</v>
      </c>
      <c r="BK67" s="2">
        <v>7</v>
      </c>
      <c r="BL67" s="2">
        <v>7</v>
      </c>
      <c r="BM67" s="2">
        <v>0</v>
      </c>
      <c r="BN67" s="2">
        <v>0</v>
      </c>
      <c r="BO67" s="4">
        <v>1</v>
      </c>
      <c r="BP67" s="4">
        <f t="shared" ref="BP67:BP84" si="47">BO67-BD67</f>
        <v>0</v>
      </c>
      <c r="BR67" s="2" t="s">
        <v>74</v>
      </c>
      <c r="BS67" s="2">
        <v>7</v>
      </c>
      <c r="BT67" s="2">
        <v>7</v>
      </c>
      <c r="BU67" s="2">
        <v>0</v>
      </c>
      <c r="BV67" s="2">
        <v>0</v>
      </c>
      <c r="BW67" s="4">
        <v>1</v>
      </c>
      <c r="BX67" s="4">
        <f t="shared" ref="BX67:BX84" si="48">BW67-BO67</f>
        <v>0</v>
      </c>
      <c r="BZ67" s="2" t="s">
        <v>74</v>
      </c>
      <c r="CA67" s="2">
        <v>7</v>
      </c>
      <c r="CB67" s="2">
        <v>7</v>
      </c>
      <c r="CC67" s="2">
        <v>0</v>
      </c>
      <c r="CD67" s="2">
        <v>0</v>
      </c>
      <c r="CE67" s="4">
        <v>1</v>
      </c>
      <c r="CF67" s="4">
        <f t="shared" si="15"/>
        <v>0</v>
      </c>
      <c r="CH67" s="7" t="s">
        <v>75</v>
      </c>
      <c r="CI67" s="2">
        <v>68</v>
      </c>
      <c r="CJ67" s="2">
        <v>43</v>
      </c>
      <c r="CK67" s="2">
        <v>25</v>
      </c>
      <c r="CL67" s="2">
        <v>0</v>
      </c>
      <c r="CM67" s="4">
        <v>0.63</v>
      </c>
      <c r="CN67" s="4">
        <f t="shared" si="40"/>
        <v>-3.0000000000000027E-2</v>
      </c>
      <c r="CP67" s="2" t="s">
        <v>75</v>
      </c>
      <c r="CQ67" s="2">
        <v>68</v>
      </c>
      <c r="CR67" s="2">
        <v>45</v>
      </c>
      <c r="CS67" s="2">
        <v>23</v>
      </c>
      <c r="CT67" s="2">
        <v>0</v>
      </c>
      <c r="CU67" s="4">
        <v>0.66</v>
      </c>
      <c r="CV67" s="4">
        <f t="shared" si="17"/>
        <v>3.0000000000000027E-2</v>
      </c>
      <c r="CX67" s="2" t="s">
        <v>75</v>
      </c>
      <c r="CY67" s="2">
        <v>68</v>
      </c>
      <c r="CZ67" s="2">
        <v>0</v>
      </c>
      <c r="DA67" s="2">
        <v>0</v>
      </c>
      <c r="DB67" s="2">
        <v>68</v>
      </c>
      <c r="DC67" s="4">
        <v>0</v>
      </c>
      <c r="DE67" s="2" t="s">
        <v>75</v>
      </c>
      <c r="DF67" s="2">
        <v>68</v>
      </c>
      <c r="DG67" s="2">
        <v>0</v>
      </c>
      <c r="DH67" s="2">
        <v>0</v>
      </c>
      <c r="DI67" s="2">
        <v>68</v>
      </c>
      <c r="DJ67" s="2">
        <v>0</v>
      </c>
      <c r="DL67" s="2" t="s">
        <v>75</v>
      </c>
      <c r="DM67" s="2">
        <v>68</v>
      </c>
      <c r="DN67" s="2">
        <v>0</v>
      </c>
      <c r="DO67" s="2">
        <v>0</v>
      </c>
      <c r="DP67" s="2">
        <v>68</v>
      </c>
      <c r="DQ67" s="4">
        <v>0</v>
      </c>
      <c r="DS67" s="2" t="s">
        <v>77</v>
      </c>
      <c r="DT67" s="2">
        <v>7</v>
      </c>
      <c r="DU67" s="2">
        <v>0</v>
      </c>
      <c r="DV67" s="2">
        <v>0</v>
      </c>
      <c r="DW67" s="2">
        <v>7</v>
      </c>
      <c r="DX67" s="4">
        <v>0</v>
      </c>
      <c r="DZ67" s="2" t="s">
        <v>75</v>
      </c>
      <c r="EA67" s="2">
        <v>68</v>
      </c>
      <c r="EB67" s="2">
        <v>0</v>
      </c>
      <c r="EC67" s="2">
        <v>0</v>
      </c>
      <c r="ED67" s="2">
        <v>68</v>
      </c>
      <c r="EE67" s="4">
        <v>0</v>
      </c>
      <c r="EG67" s="2" t="s">
        <v>75</v>
      </c>
      <c r="EH67" s="2">
        <v>68</v>
      </c>
      <c r="EI67" s="2">
        <v>0</v>
      </c>
      <c r="EJ67" s="2">
        <v>0</v>
      </c>
      <c r="EK67" s="2">
        <v>68</v>
      </c>
      <c r="EL67" s="4">
        <v>0</v>
      </c>
      <c r="EN67" s="2" t="s">
        <v>75</v>
      </c>
      <c r="EO67" s="2">
        <v>68</v>
      </c>
      <c r="EP67" s="2">
        <v>0</v>
      </c>
      <c r="EQ67" s="2">
        <v>0</v>
      </c>
      <c r="ER67" s="2">
        <v>68</v>
      </c>
      <c r="ES67" s="4">
        <v>0</v>
      </c>
      <c r="EU67" s="2" t="s">
        <v>75</v>
      </c>
      <c r="EV67" s="2">
        <v>68</v>
      </c>
      <c r="EW67" s="2">
        <v>0</v>
      </c>
      <c r="EX67" s="2">
        <v>0</v>
      </c>
      <c r="EY67" s="2">
        <v>68</v>
      </c>
      <c r="EZ67" s="4">
        <v>0</v>
      </c>
      <c r="FB67" s="2" t="s">
        <v>75</v>
      </c>
      <c r="FC67" s="2">
        <v>68</v>
      </c>
      <c r="FD67" s="2">
        <v>45</v>
      </c>
      <c r="FE67" s="2">
        <v>22</v>
      </c>
      <c r="FF67" s="2">
        <v>1</v>
      </c>
      <c r="FG67" s="4">
        <v>0.66</v>
      </c>
      <c r="FH67" s="4">
        <f t="shared" si="18"/>
        <v>0</v>
      </c>
      <c r="FJ67" s="2" t="s">
        <v>75</v>
      </c>
      <c r="FK67" s="2">
        <v>68</v>
      </c>
      <c r="FL67" s="2">
        <v>45</v>
      </c>
      <c r="FM67" s="2">
        <v>23</v>
      </c>
      <c r="FN67" s="2">
        <v>0</v>
      </c>
      <c r="FO67" s="4">
        <v>0.66</v>
      </c>
      <c r="FP67" s="4">
        <f t="shared" si="19"/>
        <v>0</v>
      </c>
      <c r="FR67" s="2" t="s">
        <v>75</v>
      </c>
      <c r="FS67" s="2">
        <v>68</v>
      </c>
      <c r="FT67" s="2">
        <v>45</v>
      </c>
      <c r="FU67" s="2">
        <v>23</v>
      </c>
      <c r="FV67" s="2">
        <v>0</v>
      </c>
      <c r="FW67" s="4">
        <v>0.66</v>
      </c>
      <c r="FX67" s="4">
        <f t="shared" si="20"/>
        <v>0</v>
      </c>
      <c r="FZ67" s="2" t="s">
        <v>75</v>
      </c>
      <c r="GA67" s="2">
        <v>68</v>
      </c>
      <c r="GB67" s="2">
        <v>45</v>
      </c>
      <c r="GC67" s="2">
        <v>23</v>
      </c>
      <c r="GD67" s="2">
        <v>0</v>
      </c>
      <c r="GE67" s="4">
        <v>0.66</v>
      </c>
      <c r="GF67" s="4">
        <f t="shared" si="21"/>
        <v>0</v>
      </c>
      <c r="GI67" s="2" t="s">
        <v>265</v>
      </c>
      <c r="GJ67" s="2">
        <v>68</v>
      </c>
      <c r="GK67" s="2">
        <v>45</v>
      </c>
      <c r="GL67" s="2">
        <v>23</v>
      </c>
      <c r="GM67" s="2">
        <v>0</v>
      </c>
      <c r="GN67" s="4">
        <f t="shared" si="22"/>
        <v>0.66176470588235292</v>
      </c>
      <c r="GO67" s="4">
        <f t="shared" si="23"/>
        <v>1.7647058823528905E-3</v>
      </c>
      <c r="GQ67" s="157" t="s">
        <v>265</v>
      </c>
      <c r="GR67" s="157">
        <v>68</v>
      </c>
      <c r="GS67" s="157">
        <v>45</v>
      </c>
      <c r="GT67" s="157">
        <v>23</v>
      </c>
      <c r="GU67" s="157">
        <v>0</v>
      </c>
      <c r="GV67" s="158">
        <f t="shared" si="24"/>
        <v>0.66176470588235292</v>
      </c>
      <c r="GW67" s="158">
        <f t="shared" si="25"/>
        <v>0</v>
      </c>
      <c r="GY67" s="157" t="s">
        <v>265</v>
      </c>
      <c r="GZ67" s="157">
        <v>68</v>
      </c>
      <c r="HA67" s="157">
        <v>45</v>
      </c>
      <c r="HB67" s="157">
        <v>23</v>
      </c>
      <c r="HC67" s="157">
        <v>0</v>
      </c>
      <c r="HD67" s="158">
        <f t="shared" si="26"/>
        <v>0.66176470588235292</v>
      </c>
    </row>
    <row r="68" spans="1:212">
      <c r="A68" s="76">
        <v>0.96</v>
      </c>
      <c r="B68" s="76"/>
      <c r="C68" s="75" t="s">
        <v>71</v>
      </c>
      <c r="D68" s="75">
        <v>192</v>
      </c>
      <c r="E68" s="75">
        <v>185</v>
      </c>
      <c r="F68" s="75">
        <v>7</v>
      </c>
      <c r="G68" s="75">
        <v>0</v>
      </c>
      <c r="H68" s="76">
        <f t="shared" ref="H68:H82" si="49">E68/D68</f>
        <v>0.96354166666666663</v>
      </c>
      <c r="J68" s="2" t="s">
        <v>71</v>
      </c>
      <c r="K68" s="2">
        <v>192</v>
      </c>
      <c r="L68" s="2">
        <v>185</v>
      </c>
      <c r="M68" s="2">
        <v>7</v>
      </c>
      <c r="N68" s="2">
        <v>0</v>
      </c>
      <c r="O68" s="4">
        <f t="shared" ref="O68:O90" si="50">L68/K68</f>
        <v>0.96354166666666663</v>
      </c>
      <c r="P68" s="4">
        <f t="shared" si="45"/>
        <v>0</v>
      </c>
      <c r="R68" s="2" t="s">
        <v>71</v>
      </c>
      <c r="S68" s="2">
        <v>192</v>
      </c>
      <c r="T68" s="2">
        <v>185</v>
      </c>
      <c r="U68" s="2">
        <v>7</v>
      </c>
      <c r="V68" s="2">
        <v>0</v>
      </c>
      <c r="W68" s="4">
        <f t="shared" ref="W68:W90" si="51">T68/S68</f>
        <v>0.96354166666666663</v>
      </c>
      <c r="X68" s="4">
        <f t="shared" si="46"/>
        <v>0</v>
      </c>
      <c r="Z68" s="2" t="s">
        <v>71</v>
      </c>
      <c r="AA68" s="2">
        <v>192</v>
      </c>
      <c r="AB68" s="2">
        <v>183</v>
      </c>
      <c r="AC68" s="2">
        <v>7</v>
      </c>
      <c r="AD68" s="2">
        <v>2</v>
      </c>
      <c r="AE68" s="4">
        <f t="shared" ref="AE68:AE90" si="52">AB68/AA68</f>
        <v>0.953125</v>
      </c>
      <c r="AF68" s="4">
        <f t="shared" si="39"/>
        <v>-1.041666666666663E-2</v>
      </c>
      <c r="AI68" s="2" t="s">
        <v>75</v>
      </c>
      <c r="AJ68" s="2">
        <v>68</v>
      </c>
      <c r="AK68" s="2">
        <v>44</v>
      </c>
      <c r="AL68" s="2">
        <v>24</v>
      </c>
      <c r="AM68" s="2">
        <v>0</v>
      </c>
      <c r="AN68" s="4">
        <f t="shared" si="42"/>
        <v>0.6470588235294118</v>
      </c>
      <c r="AO68" s="4"/>
      <c r="AQ68" s="2" t="s">
        <v>75</v>
      </c>
      <c r="AR68" s="2">
        <v>68</v>
      </c>
      <c r="AS68" s="2">
        <v>42</v>
      </c>
      <c r="AT68" s="2">
        <v>26</v>
      </c>
      <c r="AU68" s="2">
        <v>0</v>
      </c>
      <c r="AV68" s="76">
        <f t="shared" ref="AV68:AV85" si="53">AS68/AR68</f>
        <v>0.61764705882352944</v>
      </c>
      <c r="AW68" s="4">
        <f t="shared" si="44"/>
        <v>-2.9411764705882359E-2</v>
      </c>
      <c r="AY68" s="2" t="s">
        <v>75</v>
      </c>
      <c r="AZ68" s="1">
        <v>68</v>
      </c>
      <c r="BA68" s="1">
        <v>45</v>
      </c>
      <c r="BB68" s="1">
        <v>23</v>
      </c>
      <c r="BC68" s="1">
        <v>0</v>
      </c>
      <c r="BD68" s="3">
        <f t="shared" ref="BD68:BD85" si="54">BA68/AZ68</f>
        <v>0.66176470588235292</v>
      </c>
      <c r="BE68" s="4">
        <f t="shared" ref="BE68:BE84" si="55">BD68-AV68</f>
        <v>4.4117647058823484E-2</v>
      </c>
      <c r="BG68" s="4">
        <f t="shared" si="41"/>
        <v>1.4705882352941124E-2</v>
      </c>
      <c r="BJ68" s="8" t="s">
        <v>75</v>
      </c>
      <c r="BK68" s="75">
        <v>68</v>
      </c>
      <c r="BL68" s="75">
        <v>43</v>
      </c>
      <c r="BM68" s="75">
        <v>25</v>
      </c>
      <c r="BN68" s="75">
        <v>68</v>
      </c>
      <c r="BO68" s="76">
        <v>0.63</v>
      </c>
      <c r="BP68" s="4">
        <f t="shared" si="47"/>
        <v>-3.1764705882352917E-2</v>
      </c>
      <c r="BR68" s="2" t="s">
        <v>75</v>
      </c>
      <c r="BS68" s="2">
        <v>68</v>
      </c>
      <c r="BT68" s="2">
        <v>45</v>
      </c>
      <c r="BU68" s="2">
        <v>23</v>
      </c>
      <c r="BV68" s="2">
        <v>0</v>
      </c>
      <c r="BW68" s="4">
        <v>0.66</v>
      </c>
      <c r="BX68" s="4">
        <f t="shared" si="48"/>
        <v>3.0000000000000027E-2</v>
      </c>
      <c r="BZ68" s="2" t="s">
        <v>75</v>
      </c>
      <c r="CA68" s="2">
        <v>68</v>
      </c>
      <c r="CB68" s="2">
        <v>45</v>
      </c>
      <c r="CC68" s="2">
        <v>23</v>
      </c>
      <c r="CD68" s="2">
        <v>0</v>
      </c>
      <c r="CE68" s="4">
        <v>0.66</v>
      </c>
      <c r="CF68" s="4">
        <f t="shared" ref="CF68:CF84" si="56">CE68-BO68</f>
        <v>3.0000000000000027E-2</v>
      </c>
      <c r="CH68" s="2" t="s">
        <v>77</v>
      </c>
      <c r="CI68" s="2">
        <v>7</v>
      </c>
      <c r="CJ68" s="2">
        <v>6</v>
      </c>
      <c r="CK68" s="2">
        <v>1</v>
      </c>
      <c r="CL68" s="2">
        <v>0</v>
      </c>
      <c r="CM68" s="4">
        <v>0.86</v>
      </c>
      <c r="CN68" s="4">
        <f t="shared" ref="CN68:CN84" si="57">CM68-CE70</f>
        <v>0</v>
      </c>
      <c r="CP68" s="2" t="s">
        <v>77</v>
      </c>
      <c r="CQ68" s="2">
        <v>7</v>
      </c>
      <c r="CR68" s="2">
        <v>6</v>
      </c>
      <c r="CS68" s="2">
        <v>1</v>
      </c>
      <c r="CT68" s="2">
        <v>0</v>
      </c>
      <c r="CU68" s="4">
        <v>0.86</v>
      </c>
      <c r="CV68" s="4">
        <f t="shared" ref="CV68:CV85" si="58">CU68-CM68</f>
        <v>0</v>
      </c>
      <c r="CX68" s="2" t="s">
        <v>77</v>
      </c>
      <c r="CY68" s="2">
        <v>7</v>
      </c>
      <c r="CZ68" s="2">
        <v>0</v>
      </c>
      <c r="DA68" s="2">
        <v>0</v>
      </c>
      <c r="DB68" s="2">
        <v>7</v>
      </c>
      <c r="DC68" s="4">
        <v>0</v>
      </c>
      <c r="DE68" s="2" t="s">
        <v>77</v>
      </c>
      <c r="DF68" s="2">
        <v>7</v>
      </c>
      <c r="DG68" s="2">
        <v>0</v>
      </c>
      <c r="DH68" s="2">
        <v>0</v>
      </c>
      <c r="DI68" s="2">
        <v>7</v>
      </c>
      <c r="DJ68" s="2">
        <v>0</v>
      </c>
      <c r="DL68" s="2" t="s">
        <v>77</v>
      </c>
      <c r="DM68" s="2">
        <v>7</v>
      </c>
      <c r="DN68" s="2">
        <v>0</v>
      </c>
      <c r="DO68" s="2">
        <v>0</v>
      </c>
      <c r="DP68" s="2">
        <v>7</v>
      </c>
      <c r="DQ68" s="4">
        <v>0</v>
      </c>
      <c r="DS68" s="2" t="s">
        <v>78</v>
      </c>
      <c r="DT68" s="2">
        <v>32</v>
      </c>
      <c r="DU68" s="2">
        <v>0</v>
      </c>
      <c r="DV68" s="2">
        <v>0</v>
      </c>
      <c r="DW68" s="2">
        <v>32</v>
      </c>
      <c r="DX68" s="4">
        <v>0</v>
      </c>
      <c r="DZ68" s="2" t="s">
        <v>77</v>
      </c>
      <c r="EA68" s="2">
        <v>7</v>
      </c>
      <c r="EB68" s="2">
        <v>0</v>
      </c>
      <c r="EC68" s="2">
        <v>0</v>
      </c>
      <c r="ED68" s="2">
        <v>7</v>
      </c>
      <c r="EE68" s="4">
        <v>0</v>
      </c>
      <c r="EG68" s="2" t="s">
        <v>77</v>
      </c>
      <c r="EH68" s="2">
        <v>7</v>
      </c>
      <c r="EI68" s="2">
        <v>0</v>
      </c>
      <c r="EJ68" s="2">
        <v>0</v>
      </c>
      <c r="EK68" s="2">
        <v>7</v>
      </c>
      <c r="EL68" s="4">
        <v>0</v>
      </c>
      <c r="EN68" s="2" t="s">
        <v>77</v>
      </c>
      <c r="EO68" s="2">
        <v>7</v>
      </c>
      <c r="EP68" s="2">
        <v>0</v>
      </c>
      <c r="EQ68" s="2">
        <v>0</v>
      </c>
      <c r="ER68" s="2">
        <v>7</v>
      </c>
      <c r="ES68" s="4">
        <v>0</v>
      </c>
      <c r="EU68" s="2" t="s">
        <v>77</v>
      </c>
      <c r="EV68" s="2">
        <v>7</v>
      </c>
      <c r="EW68" s="2">
        <v>0</v>
      </c>
      <c r="EX68" s="2">
        <v>0</v>
      </c>
      <c r="EY68" s="2">
        <v>7</v>
      </c>
      <c r="EZ68" s="4">
        <v>0</v>
      </c>
      <c r="FB68" s="2" t="s">
        <v>77</v>
      </c>
      <c r="FC68" s="2">
        <v>7</v>
      </c>
      <c r="FD68" s="2">
        <v>6</v>
      </c>
      <c r="FE68" s="2">
        <v>1</v>
      </c>
      <c r="FF68" s="2">
        <v>0</v>
      </c>
      <c r="FG68" s="4">
        <v>0.86</v>
      </c>
      <c r="FH68" s="4">
        <f>FG68-CU68</f>
        <v>0</v>
      </c>
      <c r="FJ68" s="2" t="s">
        <v>77</v>
      </c>
      <c r="FK68" s="2">
        <v>7</v>
      </c>
      <c r="FL68" s="2">
        <v>6</v>
      </c>
      <c r="FM68" s="2">
        <v>1</v>
      </c>
      <c r="FN68" s="2">
        <v>0</v>
      </c>
      <c r="FO68" s="4">
        <v>0.86</v>
      </c>
      <c r="FP68" s="4">
        <f t="shared" ref="FP68:FP80" si="59">FO68-FG68</f>
        <v>0</v>
      </c>
      <c r="FR68" s="2" t="s">
        <v>77</v>
      </c>
      <c r="FS68" s="2">
        <v>7</v>
      </c>
      <c r="FT68" s="2">
        <v>6</v>
      </c>
      <c r="FU68" s="2">
        <v>1</v>
      </c>
      <c r="FV68" s="2">
        <v>0</v>
      </c>
      <c r="FW68" s="4">
        <v>0.86</v>
      </c>
      <c r="FX68" s="4">
        <f t="shared" ref="FX68:FX102" si="60">FW68-FO68</f>
        <v>0</v>
      </c>
      <c r="FZ68" s="2" t="s">
        <v>77</v>
      </c>
      <c r="GA68" s="2">
        <v>7</v>
      </c>
      <c r="GB68" s="2">
        <v>6</v>
      </c>
      <c r="GC68" s="2">
        <v>1</v>
      </c>
      <c r="GD68" s="2">
        <v>0</v>
      </c>
      <c r="GE68" s="4">
        <v>0.86</v>
      </c>
      <c r="GF68" s="4">
        <f t="shared" ref="GF68:GF129" si="61">GE68-FW68</f>
        <v>0</v>
      </c>
      <c r="GI68" s="2" t="s">
        <v>77</v>
      </c>
      <c r="GJ68" s="2">
        <v>7</v>
      </c>
      <c r="GK68" s="2">
        <v>6</v>
      </c>
      <c r="GL68" s="2">
        <v>1</v>
      </c>
      <c r="GM68" s="2">
        <v>0</v>
      </c>
      <c r="GN68" s="4">
        <f t="shared" ref="GN68:GN76" si="62">GK68/GJ68</f>
        <v>0.8571428571428571</v>
      </c>
      <c r="GO68" s="4">
        <f t="shared" ref="GO68:GO129" si="63">GN68-GE68</f>
        <v>-2.8571428571428914E-3</v>
      </c>
      <c r="GQ68" s="157" t="s">
        <v>77</v>
      </c>
      <c r="GR68" s="157">
        <v>7</v>
      </c>
      <c r="GS68" s="157">
        <v>6</v>
      </c>
      <c r="GT68" s="157">
        <v>1</v>
      </c>
      <c r="GU68" s="157">
        <v>0</v>
      </c>
      <c r="GV68" s="158">
        <f t="shared" ref="GV68:GV129" si="64">GS68/GR68</f>
        <v>0.8571428571428571</v>
      </c>
      <c r="GW68" s="158">
        <f t="shared" ref="GW68:GW129" si="65">GV68-GN68</f>
        <v>0</v>
      </c>
      <c r="GY68" s="157" t="s">
        <v>77</v>
      </c>
      <c r="GZ68" s="157">
        <v>7</v>
      </c>
      <c r="HA68" s="157">
        <v>6</v>
      </c>
      <c r="HB68" s="157">
        <v>1</v>
      </c>
      <c r="HC68" s="157">
        <v>0</v>
      </c>
      <c r="HD68" s="158">
        <f t="shared" ref="HD68:HD76" si="66">HA68/GZ68</f>
        <v>0.8571428571428571</v>
      </c>
    </row>
    <row r="69" spans="1:212">
      <c r="A69" s="76">
        <v>0.98</v>
      </c>
      <c r="B69" s="76"/>
      <c r="C69" s="75" t="s">
        <v>72</v>
      </c>
      <c r="D69" s="75">
        <v>85</v>
      </c>
      <c r="E69" s="75">
        <v>84</v>
      </c>
      <c r="F69" s="75">
        <v>0</v>
      </c>
      <c r="G69" s="75">
        <v>1</v>
      </c>
      <c r="H69" s="76">
        <f t="shared" si="49"/>
        <v>0.9882352941176471</v>
      </c>
      <c r="J69" s="2" t="s">
        <v>72</v>
      </c>
      <c r="K69" s="2">
        <v>85</v>
      </c>
      <c r="L69" s="2">
        <v>84</v>
      </c>
      <c r="M69" s="2">
        <v>0</v>
      </c>
      <c r="N69" s="2">
        <v>1</v>
      </c>
      <c r="O69" s="4">
        <f t="shared" si="50"/>
        <v>0.9882352941176471</v>
      </c>
      <c r="P69" s="4">
        <f t="shared" si="45"/>
        <v>0</v>
      </c>
      <c r="R69" s="2" t="s">
        <v>72</v>
      </c>
      <c r="S69" s="2">
        <v>85</v>
      </c>
      <c r="T69" s="2">
        <v>84</v>
      </c>
      <c r="U69" s="2">
        <v>0</v>
      </c>
      <c r="V69" s="2">
        <v>1</v>
      </c>
      <c r="W69" s="4">
        <f t="shared" si="51"/>
        <v>0.9882352941176471</v>
      </c>
      <c r="X69" s="4">
        <f t="shared" si="46"/>
        <v>0</v>
      </c>
      <c r="Z69" s="2" t="s">
        <v>72</v>
      </c>
      <c r="AA69" s="2">
        <v>85</v>
      </c>
      <c r="AB69" s="2">
        <v>84</v>
      </c>
      <c r="AC69" s="2">
        <v>0</v>
      </c>
      <c r="AD69" s="2">
        <v>1</v>
      </c>
      <c r="AE69" s="4">
        <f t="shared" si="52"/>
        <v>0.9882352941176471</v>
      </c>
      <c r="AF69" s="4">
        <f t="shared" si="39"/>
        <v>0</v>
      </c>
      <c r="AI69" s="2" t="s">
        <v>76</v>
      </c>
      <c r="AJ69" s="2">
        <v>69</v>
      </c>
      <c r="AK69" s="2">
        <v>40</v>
      </c>
      <c r="AL69" s="2">
        <v>17</v>
      </c>
      <c r="AM69" s="2">
        <v>12</v>
      </c>
      <c r="AN69" s="4">
        <f t="shared" si="42"/>
        <v>0.57971014492753625</v>
      </c>
      <c r="AO69" s="4"/>
      <c r="AQ69" s="8" t="s">
        <v>76</v>
      </c>
      <c r="AR69" s="1">
        <v>69</v>
      </c>
      <c r="AS69" s="1">
        <v>41</v>
      </c>
      <c r="AT69" s="1">
        <v>16</v>
      </c>
      <c r="AU69" s="78">
        <v>12</v>
      </c>
      <c r="AV69" s="3">
        <f t="shared" si="53"/>
        <v>0.59420289855072461</v>
      </c>
      <c r="AW69" s="4">
        <f t="shared" si="44"/>
        <v>0</v>
      </c>
      <c r="BE69" s="4"/>
      <c r="BG69" s="4"/>
      <c r="BP69" s="4">
        <f t="shared" si="47"/>
        <v>0</v>
      </c>
      <c r="BX69" s="4">
        <f t="shared" si="48"/>
        <v>0</v>
      </c>
      <c r="CF69" s="4">
        <f t="shared" si="56"/>
        <v>0</v>
      </c>
      <c r="CH69" s="2" t="s">
        <v>78</v>
      </c>
      <c r="CI69" s="2">
        <v>32</v>
      </c>
      <c r="CJ69" s="2">
        <v>31</v>
      </c>
      <c r="CK69" s="2">
        <v>1</v>
      </c>
      <c r="CL69" s="2">
        <v>0</v>
      </c>
      <c r="CM69" s="4">
        <v>0.97</v>
      </c>
      <c r="CN69" s="4">
        <f t="shared" si="57"/>
        <v>0</v>
      </c>
      <c r="CP69" s="2" t="s">
        <v>78</v>
      </c>
      <c r="CQ69" s="2">
        <v>32</v>
      </c>
      <c r="CR69" s="2">
        <v>31</v>
      </c>
      <c r="CS69" s="2">
        <v>1</v>
      </c>
      <c r="CT69" s="2">
        <v>0</v>
      </c>
      <c r="CU69" s="4">
        <v>0.97</v>
      </c>
      <c r="CV69" s="4">
        <f t="shared" si="58"/>
        <v>0</v>
      </c>
      <c r="CX69" s="2" t="s">
        <v>78</v>
      </c>
      <c r="CY69" s="2">
        <v>32</v>
      </c>
      <c r="CZ69" s="2">
        <v>0</v>
      </c>
      <c r="DA69" s="2">
        <v>0</v>
      </c>
      <c r="DB69" s="2">
        <v>32</v>
      </c>
      <c r="DC69" s="4">
        <v>0</v>
      </c>
      <c r="DE69" s="2" t="s">
        <v>78</v>
      </c>
      <c r="DF69" s="2">
        <v>32</v>
      </c>
      <c r="DG69" s="2">
        <v>31</v>
      </c>
      <c r="DH69" s="2">
        <v>1</v>
      </c>
      <c r="DI69" s="2">
        <v>0</v>
      </c>
      <c r="DJ69" s="2">
        <v>0.97</v>
      </c>
      <c r="DL69" s="2" t="s">
        <v>78</v>
      </c>
      <c r="DM69" s="2">
        <v>32</v>
      </c>
      <c r="DN69" s="2">
        <v>0</v>
      </c>
      <c r="DO69" s="2">
        <v>0</v>
      </c>
      <c r="DP69" s="2">
        <v>32</v>
      </c>
      <c r="DQ69" s="4">
        <v>0</v>
      </c>
      <c r="DS69" s="2" t="s">
        <v>79</v>
      </c>
      <c r="DT69" s="2">
        <v>160</v>
      </c>
      <c r="DU69" s="2">
        <v>0</v>
      </c>
      <c r="DV69" s="2">
        <v>0</v>
      </c>
      <c r="DW69" s="2">
        <v>160</v>
      </c>
      <c r="DX69" s="4">
        <v>0</v>
      </c>
      <c r="DZ69" s="2" t="s">
        <v>78</v>
      </c>
      <c r="EA69" s="2">
        <v>32</v>
      </c>
      <c r="EB69" s="2">
        <v>0</v>
      </c>
      <c r="EC69" s="2">
        <v>0</v>
      </c>
      <c r="ED69" s="2">
        <v>32</v>
      </c>
      <c r="EE69" s="4">
        <v>0</v>
      </c>
      <c r="EG69" s="2" t="s">
        <v>78</v>
      </c>
      <c r="EH69" s="2">
        <v>32</v>
      </c>
      <c r="EI69" s="2">
        <v>0</v>
      </c>
      <c r="EJ69" s="2">
        <v>0</v>
      </c>
      <c r="EK69" s="2">
        <v>32</v>
      </c>
      <c r="EL69" s="4">
        <v>0</v>
      </c>
      <c r="EN69" s="2" t="s">
        <v>78</v>
      </c>
      <c r="EO69" s="2">
        <v>32</v>
      </c>
      <c r="EP69" s="2">
        <v>0</v>
      </c>
      <c r="EQ69" s="2">
        <v>0</v>
      </c>
      <c r="ER69" s="2">
        <v>32</v>
      </c>
      <c r="ES69" s="4">
        <v>0</v>
      </c>
      <c r="EU69" s="2" t="s">
        <v>78</v>
      </c>
      <c r="EV69" s="2">
        <v>32</v>
      </c>
      <c r="EW69" s="2">
        <v>0</v>
      </c>
      <c r="EX69" s="2">
        <v>0</v>
      </c>
      <c r="EY69" s="2">
        <v>32</v>
      </c>
      <c r="EZ69" s="4">
        <v>0</v>
      </c>
      <c r="FB69" s="2" t="s">
        <v>78</v>
      </c>
      <c r="FC69" s="2">
        <v>32</v>
      </c>
      <c r="FD69" s="2">
        <v>31</v>
      </c>
      <c r="FE69" s="2">
        <v>1</v>
      </c>
      <c r="FF69" s="2">
        <v>0</v>
      </c>
      <c r="FG69" s="4">
        <v>0.97</v>
      </c>
      <c r="FH69" s="4">
        <f>FG69-CU69</f>
        <v>0</v>
      </c>
      <c r="FJ69" s="2" t="s">
        <v>78</v>
      </c>
      <c r="FK69" s="2">
        <v>32</v>
      </c>
      <c r="FL69" s="2">
        <v>31</v>
      </c>
      <c r="FM69" s="2">
        <v>1</v>
      </c>
      <c r="FN69" s="2">
        <v>0</v>
      </c>
      <c r="FO69" s="4">
        <v>0.97</v>
      </c>
      <c r="FP69" s="4">
        <f t="shared" si="59"/>
        <v>0</v>
      </c>
      <c r="FR69" s="2" t="s">
        <v>78</v>
      </c>
      <c r="FS69" s="2">
        <v>32</v>
      </c>
      <c r="FT69" s="2">
        <v>31</v>
      </c>
      <c r="FU69" s="2">
        <v>1</v>
      </c>
      <c r="FV69" s="2">
        <v>0</v>
      </c>
      <c r="FW69" s="4">
        <v>0.97</v>
      </c>
      <c r="FX69" s="4">
        <f t="shared" si="60"/>
        <v>0</v>
      </c>
      <c r="FZ69" s="2" t="s">
        <v>78</v>
      </c>
      <c r="GA69" s="2">
        <v>32</v>
      </c>
      <c r="GB69" s="2">
        <v>31</v>
      </c>
      <c r="GC69" s="2">
        <v>1</v>
      </c>
      <c r="GD69" s="2">
        <v>0</v>
      </c>
      <c r="GE69" s="4">
        <v>0.97</v>
      </c>
      <c r="GF69" s="4">
        <f t="shared" si="61"/>
        <v>0</v>
      </c>
      <c r="GI69" s="2" t="s">
        <v>78</v>
      </c>
      <c r="GJ69" s="2">
        <v>32</v>
      </c>
      <c r="GK69" s="2">
        <v>31</v>
      </c>
      <c r="GL69" s="2">
        <v>1</v>
      </c>
      <c r="GM69" s="2">
        <v>0</v>
      </c>
      <c r="GN69" s="4">
        <f t="shared" si="62"/>
        <v>0.96875</v>
      </c>
      <c r="GO69" s="4">
        <f t="shared" si="63"/>
        <v>-1.2499999999999734E-3</v>
      </c>
      <c r="GQ69" s="157" t="s">
        <v>78</v>
      </c>
      <c r="GR69" s="157">
        <v>32</v>
      </c>
      <c r="GS69" s="157">
        <v>31</v>
      </c>
      <c r="GT69" s="157">
        <v>1</v>
      </c>
      <c r="GU69" s="157">
        <v>0</v>
      </c>
      <c r="GV69" s="158">
        <f t="shared" si="64"/>
        <v>0.96875</v>
      </c>
      <c r="GW69" s="158">
        <f t="shared" si="65"/>
        <v>0</v>
      </c>
      <c r="GY69" s="157" t="s">
        <v>78</v>
      </c>
      <c r="GZ69" s="157">
        <v>32</v>
      </c>
      <c r="HA69" s="157">
        <v>31</v>
      </c>
      <c r="HB69" s="157">
        <v>1</v>
      </c>
      <c r="HC69" s="157">
        <v>0</v>
      </c>
      <c r="HD69" s="158">
        <f t="shared" si="66"/>
        <v>0.96875</v>
      </c>
    </row>
    <row r="70" spans="1:212">
      <c r="A70" s="76">
        <v>0.93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49"/>
        <v>0.93162393162393164</v>
      </c>
      <c r="J70" s="7" t="s">
        <v>73</v>
      </c>
      <c r="K70" s="75">
        <v>234</v>
      </c>
      <c r="L70" s="75">
        <v>218</v>
      </c>
      <c r="M70" s="75">
        <v>11</v>
      </c>
      <c r="N70" s="75">
        <v>5</v>
      </c>
      <c r="O70" s="76">
        <f t="shared" si="50"/>
        <v>0.93162393162393164</v>
      </c>
      <c r="P70" s="4">
        <f t="shared" si="45"/>
        <v>0</v>
      </c>
      <c r="Q70" s="2" t="s">
        <v>119</v>
      </c>
      <c r="R70" s="7" t="s">
        <v>73</v>
      </c>
      <c r="S70" s="75">
        <v>234</v>
      </c>
      <c r="T70" s="75">
        <v>218</v>
      </c>
      <c r="U70" s="75">
        <v>11</v>
      </c>
      <c r="V70" s="75">
        <v>5</v>
      </c>
      <c r="W70" s="4">
        <f t="shared" si="51"/>
        <v>0.93162393162393164</v>
      </c>
      <c r="X70" s="4">
        <f t="shared" si="46"/>
        <v>0</v>
      </c>
      <c r="Z70" s="2" t="s">
        <v>73</v>
      </c>
      <c r="AA70" s="2">
        <v>234</v>
      </c>
      <c r="AB70" s="2">
        <v>218</v>
      </c>
      <c r="AC70" s="2">
        <v>11</v>
      </c>
      <c r="AD70" s="2">
        <v>5</v>
      </c>
      <c r="AE70" s="4">
        <f t="shared" si="52"/>
        <v>0.93162393162393164</v>
      </c>
      <c r="AF70" s="4">
        <f t="shared" si="39"/>
        <v>0</v>
      </c>
      <c r="AI70" s="2" t="s">
        <v>77</v>
      </c>
      <c r="AJ70" s="2">
        <v>7</v>
      </c>
      <c r="AK70" s="2">
        <v>6</v>
      </c>
      <c r="AL70" s="2">
        <v>1</v>
      </c>
      <c r="AM70" s="2">
        <v>0</v>
      </c>
      <c r="AN70" s="4">
        <f t="shared" si="42"/>
        <v>0.8571428571428571</v>
      </c>
      <c r="AO70" s="4"/>
      <c r="AQ70" s="2" t="s">
        <v>77</v>
      </c>
      <c r="AR70" s="2">
        <v>7</v>
      </c>
      <c r="AS70" s="2">
        <v>6</v>
      </c>
      <c r="AT70" s="2">
        <v>1</v>
      </c>
      <c r="AU70" s="2">
        <v>0</v>
      </c>
      <c r="AV70" s="76">
        <f t="shared" si="53"/>
        <v>0.8571428571428571</v>
      </c>
      <c r="AW70" s="4">
        <f t="shared" si="44"/>
        <v>0</v>
      </c>
      <c r="AY70" s="2" t="s">
        <v>77</v>
      </c>
      <c r="AZ70" s="2">
        <v>7</v>
      </c>
      <c r="BA70" s="2">
        <v>6</v>
      </c>
      <c r="BB70" s="2">
        <v>1</v>
      </c>
      <c r="BC70" s="2">
        <v>0</v>
      </c>
      <c r="BD70" s="4">
        <f t="shared" si="54"/>
        <v>0.8571428571428571</v>
      </c>
      <c r="BE70" s="4">
        <f t="shared" si="55"/>
        <v>0</v>
      </c>
      <c r="BG70" s="4">
        <f t="shared" ref="BG70:BG77" si="67">BD70-AN70</f>
        <v>0</v>
      </c>
      <c r="BJ70" s="2" t="s">
        <v>77</v>
      </c>
      <c r="BK70" s="2">
        <v>7</v>
      </c>
      <c r="BL70" s="2">
        <v>6</v>
      </c>
      <c r="BM70" s="2">
        <v>1</v>
      </c>
      <c r="BN70" s="2">
        <v>0</v>
      </c>
      <c r="BO70" s="4">
        <v>0.86</v>
      </c>
      <c r="BP70" s="4">
        <f t="shared" si="47"/>
        <v>2.8571428571428914E-3</v>
      </c>
      <c r="BR70" s="2" t="s">
        <v>77</v>
      </c>
      <c r="BS70" s="2">
        <v>7</v>
      </c>
      <c r="BT70" s="2">
        <v>6</v>
      </c>
      <c r="BU70" s="2">
        <v>1</v>
      </c>
      <c r="BV70" s="2">
        <v>0</v>
      </c>
      <c r="BW70" s="4">
        <v>0.86</v>
      </c>
      <c r="BX70" s="4">
        <f t="shared" si="48"/>
        <v>0</v>
      </c>
      <c r="BZ70" s="2" t="s">
        <v>77</v>
      </c>
      <c r="CA70" s="2">
        <v>7</v>
      </c>
      <c r="CB70" s="2">
        <v>6</v>
      </c>
      <c r="CC70" s="2">
        <v>1</v>
      </c>
      <c r="CD70" s="2">
        <v>0</v>
      </c>
      <c r="CE70" s="4">
        <v>0.86</v>
      </c>
      <c r="CF70" s="4">
        <f t="shared" si="56"/>
        <v>0</v>
      </c>
      <c r="CH70" s="2" t="s">
        <v>79</v>
      </c>
      <c r="CI70" s="2">
        <v>160</v>
      </c>
      <c r="CJ70" s="2">
        <v>14</v>
      </c>
      <c r="CK70" s="2">
        <v>146</v>
      </c>
      <c r="CL70" s="2">
        <v>0</v>
      </c>
      <c r="CM70" s="4">
        <v>0.09</v>
      </c>
      <c r="CN70" s="4">
        <f t="shared" si="57"/>
        <v>0</v>
      </c>
      <c r="CP70" s="2" t="s">
        <v>79</v>
      </c>
      <c r="CQ70" s="2">
        <v>160</v>
      </c>
      <c r="CR70" s="2">
        <v>14</v>
      </c>
      <c r="CS70" s="2">
        <v>146</v>
      </c>
      <c r="CT70" s="2">
        <v>0</v>
      </c>
      <c r="CU70" s="4">
        <v>0.09</v>
      </c>
      <c r="CV70" s="4">
        <f t="shared" si="58"/>
        <v>0</v>
      </c>
      <c r="CX70" s="2" t="s">
        <v>79</v>
      </c>
      <c r="CY70" s="2">
        <v>160</v>
      </c>
      <c r="CZ70" s="2">
        <v>0</v>
      </c>
      <c r="DA70" s="2">
        <v>0</v>
      </c>
      <c r="DB70" s="2">
        <v>160</v>
      </c>
      <c r="DC70" s="4">
        <v>0</v>
      </c>
      <c r="DL70" s="2" t="s">
        <v>79</v>
      </c>
      <c r="DM70" s="2">
        <v>160</v>
      </c>
      <c r="DN70" s="2">
        <v>0</v>
      </c>
      <c r="DO70" s="2">
        <v>0</v>
      </c>
      <c r="DP70" s="2">
        <v>160</v>
      </c>
      <c r="DQ70" s="4">
        <v>0</v>
      </c>
      <c r="DS70" s="2" t="s">
        <v>106</v>
      </c>
      <c r="DT70" s="2">
        <v>52</v>
      </c>
      <c r="DU70" s="2">
        <v>0</v>
      </c>
      <c r="DV70" s="2">
        <v>0</v>
      </c>
      <c r="DW70" s="2">
        <v>52</v>
      </c>
      <c r="DX70" s="4">
        <v>0</v>
      </c>
      <c r="DZ70" s="2" t="s">
        <v>79</v>
      </c>
      <c r="EA70" s="2">
        <v>160</v>
      </c>
      <c r="EB70" s="2">
        <v>0</v>
      </c>
      <c r="EC70" s="2">
        <v>0</v>
      </c>
      <c r="ED70" s="2">
        <v>160</v>
      </c>
      <c r="EE70" s="4">
        <v>0</v>
      </c>
      <c r="EG70" s="2" t="s">
        <v>79</v>
      </c>
      <c r="EH70" s="2">
        <v>160</v>
      </c>
      <c r="EI70" s="2">
        <v>0</v>
      </c>
      <c r="EJ70" s="2">
        <v>0</v>
      </c>
      <c r="EK70" s="2">
        <v>160</v>
      </c>
      <c r="EL70" s="4">
        <v>0</v>
      </c>
      <c r="EN70" s="2" t="s">
        <v>79</v>
      </c>
      <c r="EO70" s="2">
        <v>160</v>
      </c>
      <c r="EP70" s="2">
        <v>14</v>
      </c>
      <c r="EQ70" s="2">
        <v>146</v>
      </c>
      <c r="ER70" s="2">
        <v>0</v>
      </c>
      <c r="ES70" s="4">
        <v>0.09</v>
      </c>
      <c r="EU70" s="2" t="s">
        <v>79</v>
      </c>
      <c r="EV70" s="2">
        <v>160</v>
      </c>
      <c r="EW70" s="2">
        <v>0</v>
      </c>
      <c r="EX70" s="2">
        <v>0</v>
      </c>
      <c r="EY70" s="2">
        <v>160</v>
      </c>
      <c r="EZ70" s="4">
        <v>0</v>
      </c>
      <c r="FB70" s="2" t="s">
        <v>79</v>
      </c>
      <c r="FC70" s="2">
        <v>160</v>
      </c>
      <c r="FD70" s="2">
        <v>14</v>
      </c>
      <c r="FE70" s="2">
        <v>146</v>
      </c>
      <c r="FF70" s="2">
        <v>0</v>
      </c>
      <c r="FG70" s="4">
        <v>0.09</v>
      </c>
      <c r="FH70" s="4">
        <f>FG70-CU70</f>
        <v>0</v>
      </c>
      <c r="FJ70" s="2" t="s">
        <v>79</v>
      </c>
      <c r="FK70" s="2">
        <v>160</v>
      </c>
      <c r="FL70" s="2">
        <v>14</v>
      </c>
      <c r="FM70" s="2">
        <v>146</v>
      </c>
      <c r="FN70" s="2">
        <v>0</v>
      </c>
      <c r="FO70" s="4">
        <v>0.09</v>
      </c>
      <c r="FP70" s="4">
        <f t="shared" si="59"/>
        <v>0</v>
      </c>
      <c r="FR70" s="2" t="s">
        <v>79</v>
      </c>
      <c r="FS70" s="2">
        <v>160</v>
      </c>
      <c r="FT70" s="2">
        <v>14</v>
      </c>
      <c r="FU70" s="2">
        <v>146</v>
      </c>
      <c r="FV70" s="2">
        <v>0</v>
      </c>
      <c r="FW70" s="4">
        <v>0.09</v>
      </c>
      <c r="FX70" s="4">
        <f t="shared" si="60"/>
        <v>0</v>
      </c>
      <c r="FZ70" s="2" t="s">
        <v>79</v>
      </c>
      <c r="GA70" s="2">
        <v>160</v>
      </c>
      <c r="GB70" s="2">
        <v>14</v>
      </c>
      <c r="GC70" s="2">
        <v>146</v>
      </c>
      <c r="GD70" s="2">
        <v>0</v>
      </c>
      <c r="GE70" s="4">
        <v>0.09</v>
      </c>
      <c r="GF70" s="4">
        <f t="shared" si="61"/>
        <v>0</v>
      </c>
      <c r="GI70" s="2" t="s">
        <v>266</v>
      </c>
      <c r="GJ70" s="2">
        <v>160</v>
      </c>
      <c r="GK70" s="2">
        <v>14</v>
      </c>
      <c r="GL70" s="2">
        <v>146</v>
      </c>
      <c r="GM70" s="2">
        <v>0</v>
      </c>
      <c r="GN70" s="4">
        <f t="shared" si="62"/>
        <v>8.7499999999999994E-2</v>
      </c>
      <c r="GO70" s="4">
        <f t="shared" si="63"/>
        <v>-2.5000000000000022E-3</v>
      </c>
      <c r="GQ70" s="157" t="s">
        <v>266</v>
      </c>
      <c r="GR70" s="157">
        <v>160</v>
      </c>
      <c r="GS70" s="157">
        <v>14</v>
      </c>
      <c r="GT70" s="157">
        <v>146</v>
      </c>
      <c r="GU70" s="157">
        <v>0</v>
      </c>
      <c r="GV70" s="158">
        <f t="shared" si="64"/>
        <v>8.7499999999999994E-2</v>
      </c>
      <c r="GW70" s="158">
        <f t="shared" si="65"/>
        <v>0</v>
      </c>
      <c r="GY70" s="157" t="s">
        <v>266</v>
      </c>
      <c r="GZ70" s="157">
        <v>160</v>
      </c>
      <c r="HA70" s="157">
        <v>14</v>
      </c>
      <c r="HB70" s="157">
        <v>146</v>
      </c>
      <c r="HC70" s="157">
        <v>0</v>
      </c>
      <c r="HD70" s="158">
        <f t="shared" si="66"/>
        <v>8.7499999999999994E-2</v>
      </c>
    </row>
    <row r="71" spans="1:212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49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4">
        <f t="shared" si="50"/>
        <v>1</v>
      </c>
      <c r="P71" s="4">
        <f t="shared" si="45"/>
        <v>0</v>
      </c>
      <c r="R71" s="2" t="s">
        <v>74</v>
      </c>
      <c r="S71" s="75">
        <v>7</v>
      </c>
      <c r="T71" s="75">
        <v>7</v>
      </c>
      <c r="U71" s="75">
        <v>0</v>
      </c>
      <c r="V71" s="75">
        <v>0</v>
      </c>
      <c r="W71" s="4">
        <f t="shared" si="51"/>
        <v>1</v>
      </c>
      <c r="X71" s="4">
        <f t="shared" si="46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f t="shared" si="52"/>
        <v>1</v>
      </c>
      <c r="AF71" s="4">
        <f t="shared" si="39"/>
        <v>0</v>
      </c>
      <c r="AI71" s="2" t="s">
        <v>78</v>
      </c>
      <c r="AJ71" s="2">
        <v>32</v>
      </c>
      <c r="AK71" s="2">
        <v>31</v>
      </c>
      <c r="AL71" s="2">
        <v>1</v>
      </c>
      <c r="AM71" s="2">
        <v>0</v>
      </c>
      <c r="AN71" s="4">
        <f t="shared" si="42"/>
        <v>0.96875</v>
      </c>
      <c r="AO71" s="4"/>
      <c r="AQ71" s="2" t="s">
        <v>78</v>
      </c>
      <c r="AR71" s="2">
        <v>32</v>
      </c>
      <c r="AS71" s="2">
        <v>31</v>
      </c>
      <c r="AT71" s="2">
        <v>1</v>
      </c>
      <c r="AU71" s="2">
        <v>0</v>
      </c>
      <c r="AV71" s="76">
        <f t="shared" si="53"/>
        <v>0.96875</v>
      </c>
      <c r="AW71" s="4">
        <f t="shared" si="44"/>
        <v>0</v>
      </c>
      <c r="AY71" s="2" t="s">
        <v>78</v>
      </c>
      <c r="AZ71" s="2">
        <v>32</v>
      </c>
      <c r="BA71" s="2">
        <v>31</v>
      </c>
      <c r="BB71" s="2">
        <v>1</v>
      </c>
      <c r="BC71" s="2">
        <v>0</v>
      </c>
      <c r="BD71" s="4">
        <f t="shared" si="54"/>
        <v>0.96875</v>
      </c>
      <c r="BE71" s="4">
        <f t="shared" si="55"/>
        <v>0</v>
      </c>
      <c r="BG71" s="4">
        <f t="shared" si="67"/>
        <v>0</v>
      </c>
      <c r="BJ71" s="2" t="s">
        <v>78</v>
      </c>
      <c r="BK71" s="2">
        <v>32</v>
      </c>
      <c r="BL71" s="2">
        <v>31</v>
      </c>
      <c r="BM71" s="2">
        <v>1</v>
      </c>
      <c r="BN71" s="2">
        <v>0</v>
      </c>
      <c r="BO71" s="4">
        <v>0.97</v>
      </c>
      <c r="BP71" s="4">
        <f t="shared" si="47"/>
        <v>1.2499999999999734E-3</v>
      </c>
      <c r="BR71" s="2" t="s">
        <v>78</v>
      </c>
      <c r="BS71" s="2">
        <v>32</v>
      </c>
      <c r="BT71" s="2">
        <v>31</v>
      </c>
      <c r="BU71" s="2">
        <v>1</v>
      </c>
      <c r="BV71" s="2">
        <v>0</v>
      </c>
      <c r="BW71" s="4">
        <v>0.97</v>
      </c>
      <c r="BX71" s="4">
        <f t="shared" si="48"/>
        <v>0</v>
      </c>
      <c r="BZ71" s="2" t="s">
        <v>78</v>
      </c>
      <c r="CA71" s="2">
        <v>32</v>
      </c>
      <c r="CB71" s="2">
        <v>31</v>
      </c>
      <c r="CC71" s="2">
        <v>1</v>
      </c>
      <c r="CD71" s="2">
        <v>0</v>
      </c>
      <c r="CE71" s="4">
        <v>0.97</v>
      </c>
      <c r="CF71" s="4">
        <f t="shared" si="56"/>
        <v>0</v>
      </c>
      <c r="CH71" s="2" t="s">
        <v>80</v>
      </c>
      <c r="CI71" s="2">
        <v>20</v>
      </c>
      <c r="CJ71" s="2">
        <v>20</v>
      </c>
      <c r="CK71" s="2">
        <v>0</v>
      </c>
      <c r="CL71" s="2">
        <v>0</v>
      </c>
      <c r="CM71" s="4">
        <v>1</v>
      </c>
      <c r="CN71" s="4">
        <f t="shared" si="57"/>
        <v>0</v>
      </c>
      <c r="CP71" s="2" t="s">
        <v>80</v>
      </c>
      <c r="CQ71" s="2">
        <v>20</v>
      </c>
      <c r="CR71" s="2">
        <v>20</v>
      </c>
      <c r="CS71" s="2">
        <v>0</v>
      </c>
      <c r="CT71" s="2">
        <v>0</v>
      </c>
      <c r="CU71" s="4">
        <v>1</v>
      </c>
      <c r="CV71" s="4">
        <f t="shared" si="58"/>
        <v>0</v>
      </c>
      <c r="CX71" s="2" t="s">
        <v>80</v>
      </c>
      <c r="CY71" s="2">
        <v>20</v>
      </c>
      <c r="CZ71" s="2">
        <v>0</v>
      </c>
      <c r="DA71" s="2">
        <v>0</v>
      </c>
      <c r="DB71" s="2">
        <v>20</v>
      </c>
      <c r="DC71" s="4">
        <v>0</v>
      </c>
      <c r="DL71" s="2" t="s">
        <v>106</v>
      </c>
      <c r="DM71" s="2">
        <v>52</v>
      </c>
      <c r="DN71" s="2">
        <v>0</v>
      </c>
      <c r="DO71" s="2">
        <v>0</v>
      </c>
      <c r="DP71" s="2">
        <v>52</v>
      </c>
      <c r="DQ71" s="4">
        <v>0</v>
      </c>
      <c r="DS71" s="2" t="s">
        <v>80</v>
      </c>
      <c r="DT71" s="2">
        <v>20</v>
      </c>
      <c r="DU71" s="2">
        <v>0</v>
      </c>
      <c r="DV71" s="2">
        <v>0</v>
      </c>
      <c r="DW71" s="2">
        <v>20</v>
      </c>
      <c r="DX71" s="4">
        <v>0</v>
      </c>
      <c r="DZ71" s="2" t="s">
        <v>106</v>
      </c>
      <c r="EA71" s="2">
        <v>52</v>
      </c>
      <c r="EB71" s="2">
        <v>0</v>
      </c>
      <c r="EC71" s="2">
        <v>0</v>
      </c>
      <c r="ED71" s="2">
        <v>52</v>
      </c>
      <c r="EE71" s="4">
        <v>0</v>
      </c>
      <c r="EG71" s="2" t="s">
        <v>106</v>
      </c>
      <c r="EH71" s="2">
        <v>52</v>
      </c>
      <c r="EI71" s="2">
        <v>0</v>
      </c>
      <c r="EJ71" s="2">
        <v>0</v>
      </c>
      <c r="EK71" s="2">
        <v>52</v>
      </c>
      <c r="EL71" s="4">
        <v>0</v>
      </c>
      <c r="EN71" s="2" t="s">
        <v>106</v>
      </c>
      <c r="EO71" s="2">
        <v>52</v>
      </c>
      <c r="EP71" s="2">
        <v>0</v>
      </c>
      <c r="EQ71" s="2">
        <v>0</v>
      </c>
      <c r="ER71" s="2">
        <v>52</v>
      </c>
      <c r="ES71" s="4">
        <v>0</v>
      </c>
      <c r="EU71" s="2" t="s">
        <v>106</v>
      </c>
      <c r="EV71" s="2">
        <v>52</v>
      </c>
      <c r="EW71" s="2">
        <v>0</v>
      </c>
      <c r="EX71" s="2">
        <v>0</v>
      </c>
      <c r="EY71" s="2">
        <v>52</v>
      </c>
      <c r="EZ71" s="4">
        <v>0</v>
      </c>
      <c r="FB71" s="2" t="s">
        <v>106</v>
      </c>
      <c r="FC71" s="2">
        <v>52</v>
      </c>
      <c r="FD71" s="2">
        <v>52</v>
      </c>
      <c r="FE71" s="2">
        <v>0</v>
      </c>
      <c r="FF71" s="2">
        <v>0</v>
      </c>
      <c r="FG71" s="4">
        <v>1</v>
      </c>
      <c r="FJ71" s="2" t="s">
        <v>106</v>
      </c>
      <c r="FK71" s="2">
        <v>52</v>
      </c>
      <c r="FL71" s="2">
        <v>52</v>
      </c>
      <c r="FM71" s="2">
        <v>0</v>
      </c>
      <c r="FN71" s="2">
        <v>0</v>
      </c>
      <c r="FO71" s="4">
        <v>1</v>
      </c>
      <c r="FP71" s="4">
        <f t="shared" si="59"/>
        <v>0</v>
      </c>
      <c r="FR71" s="2" t="s">
        <v>106</v>
      </c>
      <c r="FS71" s="2">
        <v>52</v>
      </c>
      <c r="FT71" s="2">
        <v>52</v>
      </c>
      <c r="FU71" s="2">
        <v>0</v>
      </c>
      <c r="FV71" s="2">
        <v>0</v>
      </c>
      <c r="FW71" s="4">
        <v>1</v>
      </c>
      <c r="FX71" s="4">
        <f t="shared" si="60"/>
        <v>0</v>
      </c>
      <c r="FZ71" s="2" t="s">
        <v>106</v>
      </c>
      <c r="GA71" s="2">
        <v>52</v>
      </c>
      <c r="GB71" s="2">
        <v>52</v>
      </c>
      <c r="GC71" s="2">
        <v>0</v>
      </c>
      <c r="GD71" s="2">
        <v>0</v>
      </c>
      <c r="GE71" s="4">
        <v>1</v>
      </c>
      <c r="GF71" s="4">
        <f t="shared" si="61"/>
        <v>0</v>
      </c>
      <c r="GI71" s="2" t="s">
        <v>106</v>
      </c>
      <c r="GJ71" s="2">
        <v>52</v>
      </c>
      <c r="GK71" s="2">
        <v>52</v>
      </c>
      <c r="GL71" s="2">
        <v>0</v>
      </c>
      <c r="GM71" s="2">
        <v>0</v>
      </c>
      <c r="GN71" s="4">
        <f t="shared" si="62"/>
        <v>1</v>
      </c>
      <c r="GO71" s="4">
        <f t="shared" si="63"/>
        <v>0</v>
      </c>
      <c r="GQ71" s="157" t="s">
        <v>106</v>
      </c>
      <c r="GR71" s="157">
        <v>52</v>
      </c>
      <c r="GS71" s="157">
        <v>49</v>
      </c>
      <c r="GT71" s="157">
        <v>3</v>
      </c>
      <c r="GU71" s="157">
        <v>0</v>
      </c>
      <c r="GV71" s="158">
        <f t="shared" si="64"/>
        <v>0.94230769230769229</v>
      </c>
      <c r="GW71" s="158">
        <f t="shared" si="65"/>
        <v>-5.7692307692307709E-2</v>
      </c>
      <c r="GY71" s="157" t="s">
        <v>106</v>
      </c>
      <c r="GZ71" s="157">
        <v>52</v>
      </c>
      <c r="HA71" s="157">
        <v>49</v>
      </c>
      <c r="HB71" s="157">
        <v>3</v>
      </c>
      <c r="HC71" s="157">
        <v>0</v>
      </c>
      <c r="HD71" s="158">
        <f t="shared" si="66"/>
        <v>0.94230769230769229</v>
      </c>
    </row>
    <row r="72" spans="1:212">
      <c r="A72" s="76">
        <v>0.64</v>
      </c>
      <c r="B72" s="76"/>
      <c r="C72" s="75" t="s">
        <v>75</v>
      </c>
      <c r="D72" s="75">
        <v>68</v>
      </c>
      <c r="E72" s="75">
        <v>42</v>
      </c>
      <c r="F72" s="79">
        <v>26</v>
      </c>
      <c r="G72" s="75">
        <v>0</v>
      </c>
      <c r="H72" s="76">
        <f t="shared" si="49"/>
        <v>0.61764705882352944</v>
      </c>
      <c r="J72" s="2" t="s">
        <v>75</v>
      </c>
      <c r="K72" s="2">
        <v>68</v>
      </c>
      <c r="L72" s="2">
        <v>42</v>
      </c>
      <c r="M72" s="2">
        <v>26</v>
      </c>
      <c r="N72" s="2">
        <v>0</v>
      </c>
      <c r="O72" s="4">
        <f t="shared" si="50"/>
        <v>0.61764705882352944</v>
      </c>
      <c r="P72" s="4">
        <f t="shared" si="45"/>
        <v>0</v>
      </c>
      <c r="R72" s="2" t="s">
        <v>75</v>
      </c>
      <c r="S72" s="75">
        <v>68</v>
      </c>
      <c r="T72" s="75">
        <v>44</v>
      </c>
      <c r="U72" s="75">
        <v>24</v>
      </c>
      <c r="V72" s="75">
        <v>0</v>
      </c>
      <c r="W72" s="4">
        <f t="shared" si="51"/>
        <v>0.6470588235294118</v>
      </c>
      <c r="X72" s="4">
        <f t="shared" si="46"/>
        <v>2.9411764705882359E-2</v>
      </c>
      <c r="Z72" s="2" t="s">
        <v>75</v>
      </c>
      <c r="AA72" s="2">
        <v>68</v>
      </c>
      <c r="AB72" s="2">
        <v>44</v>
      </c>
      <c r="AC72" s="2">
        <v>24</v>
      </c>
      <c r="AD72" s="2">
        <v>0</v>
      </c>
      <c r="AE72" s="4">
        <f t="shared" si="52"/>
        <v>0.6470588235294118</v>
      </c>
      <c r="AF72" s="4">
        <f t="shared" si="39"/>
        <v>0</v>
      </c>
      <c r="AI72" s="2" t="s">
        <v>79</v>
      </c>
      <c r="AJ72" s="2">
        <v>160</v>
      </c>
      <c r="AK72" s="2">
        <v>14</v>
      </c>
      <c r="AL72" s="2">
        <v>146</v>
      </c>
      <c r="AM72" s="2">
        <v>0</v>
      </c>
      <c r="AN72" s="4">
        <f t="shared" si="42"/>
        <v>8.7499999999999994E-2</v>
      </c>
      <c r="AO72" s="4"/>
      <c r="AQ72" s="2" t="s">
        <v>79</v>
      </c>
      <c r="AR72" s="2">
        <v>160</v>
      </c>
      <c r="AS72" s="2">
        <v>0</v>
      </c>
      <c r="AT72" s="2">
        <v>0</v>
      </c>
      <c r="AU72" s="2">
        <v>160</v>
      </c>
      <c r="AV72" s="76">
        <f t="shared" si="53"/>
        <v>0</v>
      </c>
      <c r="AW72" s="4">
        <f t="shared" si="44"/>
        <v>-8.7499999999999994E-2</v>
      </c>
      <c r="AY72" s="2" t="s">
        <v>79</v>
      </c>
      <c r="AZ72" s="2">
        <v>160</v>
      </c>
      <c r="BA72" s="2">
        <v>14</v>
      </c>
      <c r="BB72" s="2">
        <v>146</v>
      </c>
      <c r="BC72" s="2">
        <v>0</v>
      </c>
      <c r="BD72" s="4">
        <f t="shared" si="54"/>
        <v>8.7499999999999994E-2</v>
      </c>
      <c r="BE72" s="4">
        <f t="shared" si="55"/>
        <v>8.7499999999999994E-2</v>
      </c>
      <c r="BG72" s="4">
        <f t="shared" si="67"/>
        <v>0</v>
      </c>
      <c r="BJ72" s="2" t="s">
        <v>79</v>
      </c>
      <c r="BK72" s="2">
        <v>160</v>
      </c>
      <c r="BL72" s="2">
        <v>14</v>
      </c>
      <c r="BM72" s="2">
        <v>146</v>
      </c>
      <c r="BN72" s="2">
        <v>0</v>
      </c>
      <c r="BO72" s="4">
        <v>0.09</v>
      </c>
      <c r="BP72" s="4">
        <f t="shared" si="47"/>
        <v>2.5000000000000022E-3</v>
      </c>
      <c r="BR72" s="2" t="s">
        <v>79</v>
      </c>
      <c r="BS72" s="2">
        <v>160</v>
      </c>
      <c r="BT72" s="2">
        <v>14</v>
      </c>
      <c r="BU72" s="2">
        <v>146</v>
      </c>
      <c r="BV72" s="2">
        <v>0</v>
      </c>
      <c r="BW72" s="4">
        <v>0.09</v>
      </c>
      <c r="BX72" s="4">
        <f t="shared" si="48"/>
        <v>0</v>
      </c>
      <c r="BZ72" s="2" t="s">
        <v>79</v>
      </c>
      <c r="CA72" s="2">
        <v>160</v>
      </c>
      <c r="CB72" s="2">
        <v>14</v>
      </c>
      <c r="CC72" s="2">
        <v>146</v>
      </c>
      <c r="CD72" s="2">
        <v>0</v>
      </c>
      <c r="CE72" s="4">
        <v>0.09</v>
      </c>
      <c r="CF72" s="4">
        <f t="shared" si="56"/>
        <v>0</v>
      </c>
      <c r="CH72" s="2" t="s">
        <v>81</v>
      </c>
      <c r="CI72" s="2">
        <v>99</v>
      </c>
      <c r="CJ72" s="2">
        <v>67</v>
      </c>
      <c r="CK72" s="2">
        <v>19</v>
      </c>
      <c r="CL72" s="2">
        <v>13</v>
      </c>
      <c r="CM72" s="4">
        <v>0.68</v>
      </c>
      <c r="CN72" s="4">
        <f t="shared" si="57"/>
        <v>-3.9999999999999925E-2</v>
      </c>
      <c r="CP72" s="2" t="s">
        <v>81</v>
      </c>
      <c r="CQ72" s="2">
        <v>99</v>
      </c>
      <c r="CR72" s="2">
        <v>71</v>
      </c>
      <c r="CS72" s="2">
        <v>19</v>
      </c>
      <c r="CT72" s="2">
        <v>9</v>
      </c>
      <c r="CU72" s="4">
        <v>0.72</v>
      </c>
      <c r="CV72" s="4">
        <f t="shared" si="58"/>
        <v>3.9999999999999925E-2</v>
      </c>
      <c r="CX72" s="2" t="s">
        <v>81</v>
      </c>
      <c r="CY72" s="2">
        <v>99</v>
      </c>
      <c r="CZ72" s="2">
        <v>0</v>
      </c>
      <c r="DA72" s="2">
        <v>0</v>
      </c>
      <c r="DB72" s="2">
        <v>99</v>
      </c>
      <c r="DC72" s="4">
        <v>0</v>
      </c>
      <c r="DL72" s="2" t="s">
        <v>80</v>
      </c>
      <c r="DM72" s="2">
        <v>20</v>
      </c>
      <c r="DN72" s="2">
        <v>0</v>
      </c>
      <c r="DO72" s="2">
        <v>0</v>
      </c>
      <c r="DP72" s="2">
        <v>20</v>
      </c>
      <c r="DQ72" s="4">
        <v>0</v>
      </c>
      <c r="DS72" s="2" t="s">
        <v>108</v>
      </c>
      <c r="DT72" s="2">
        <v>4</v>
      </c>
      <c r="DU72" s="2">
        <v>0</v>
      </c>
      <c r="DV72" s="2">
        <v>0</v>
      </c>
      <c r="DW72" s="2">
        <v>4</v>
      </c>
      <c r="DX72" s="4">
        <v>0</v>
      </c>
      <c r="DZ72" s="2" t="s">
        <v>80</v>
      </c>
      <c r="EA72" s="2">
        <v>20</v>
      </c>
      <c r="EB72" s="2">
        <v>0</v>
      </c>
      <c r="EC72" s="2">
        <v>0</v>
      </c>
      <c r="ED72" s="2">
        <v>20</v>
      </c>
      <c r="EE72" s="4">
        <v>0</v>
      </c>
      <c r="EG72" s="2" t="s">
        <v>80</v>
      </c>
      <c r="EH72" s="2">
        <v>20</v>
      </c>
      <c r="EI72" s="2">
        <v>0</v>
      </c>
      <c r="EJ72" s="2">
        <v>0</v>
      </c>
      <c r="EK72" s="2">
        <v>20</v>
      </c>
      <c r="EL72" s="4">
        <v>0</v>
      </c>
      <c r="EN72" s="2" t="s">
        <v>80</v>
      </c>
      <c r="EO72" s="2">
        <v>20</v>
      </c>
      <c r="EP72" s="2">
        <v>0</v>
      </c>
      <c r="EQ72" s="2">
        <v>0</v>
      </c>
      <c r="ER72" s="2">
        <v>20</v>
      </c>
      <c r="ES72" s="4">
        <v>0</v>
      </c>
      <c r="EU72" s="2" t="s">
        <v>80</v>
      </c>
      <c r="EV72" s="2">
        <v>20</v>
      </c>
      <c r="EW72" s="2">
        <v>0</v>
      </c>
      <c r="EX72" s="2">
        <v>0</v>
      </c>
      <c r="EY72" s="2">
        <v>20</v>
      </c>
      <c r="EZ72" s="4">
        <v>0</v>
      </c>
      <c r="FB72" s="2" t="s">
        <v>80</v>
      </c>
      <c r="FC72" s="2">
        <v>20</v>
      </c>
      <c r="FD72" s="2">
        <v>20</v>
      </c>
      <c r="FE72" s="2">
        <v>0</v>
      </c>
      <c r="FF72" s="2">
        <v>0</v>
      </c>
      <c r="FG72" s="4">
        <v>1</v>
      </c>
      <c r="FH72" s="4">
        <f>CU71</f>
        <v>1</v>
      </c>
      <c r="FJ72" s="2" t="s">
        <v>80</v>
      </c>
      <c r="FK72" s="2">
        <v>20</v>
      </c>
      <c r="FL72" s="2">
        <v>20</v>
      </c>
      <c r="FM72" s="2">
        <v>0</v>
      </c>
      <c r="FN72" s="2">
        <v>0</v>
      </c>
      <c r="FO72" s="4">
        <v>1</v>
      </c>
      <c r="FP72" s="4">
        <f t="shared" si="59"/>
        <v>0</v>
      </c>
      <c r="FR72" s="2" t="s">
        <v>80</v>
      </c>
      <c r="FS72" s="2">
        <v>20</v>
      </c>
      <c r="FT72" s="2">
        <v>20</v>
      </c>
      <c r="FU72" s="2">
        <v>0</v>
      </c>
      <c r="FV72" s="2">
        <v>0</v>
      </c>
      <c r="FW72" s="4">
        <v>1</v>
      </c>
      <c r="FX72" s="4">
        <f t="shared" si="60"/>
        <v>0</v>
      </c>
      <c r="FZ72" s="2" t="s">
        <v>80</v>
      </c>
      <c r="GA72" s="2">
        <v>20</v>
      </c>
      <c r="GB72" s="2">
        <v>20</v>
      </c>
      <c r="GC72" s="2">
        <v>0</v>
      </c>
      <c r="GD72" s="2">
        <v>0</v>
      </c>
      <c r="GE72" s="4">
        <v>1</v>
      </c>
      <c r="GF72" s="4">
        <f t="shared" si="61"/>
        <v>0</v>
      </c>
      <c r="GI72" s="2" t="s">
        <v>80</v>
      </c>
      <c r="GJ72" s="2">
        <v>20</v>
      </c>
      <c r="GK72" s="2">
        <v>20</v>
      </c>
      <c r="GL72" s="2">
        <v>0</v>
      </c>
      <c r="GM72" s="2">
        <v>0</v>
      </c>
      <c r="GN72" s="4">
        <f t="shared" si="62"/>
        <v>1</v>
      </c>
      <c r="GO72" s="4">
        <f t="shared" si="63"/>
        <v>0</v>
      </c>
      <c r="GQ72" s="157" t="s">
        <v>80</v>
      </c>
      <c r="GR72" s="157">
        <v>20</v>
      </c>
      <c r="GS72" s="157">
        <v>20</v>
      </c>
      <c r="GT72" s="157">
        <v>0</v>
      </c>
      <c r="GU72" s="157">
        <v>0</v>
      </c>
      <c r="GV72" s="158">
        <f t="shared" si="64"/>
        <v>1</v>
      </c>
      <c r="GW72" s="158">
        <f t="shared" si="65"/>
        <v>0</v>
      </c>
      <c r="GY72" s="157" t="s">
        <v>80</v>
      </c>
      <c r="GZ72" s="157">
        <v>20</v>
      </c>
      <c r="HA72" s="157">
        <v>20</v>
      </c>
      <c r="HB72" s="157">
        <v>0</v>
      </c>
      <c r="HC72" s="157">
        <v>0</v>
      </c>
      <c r="HD72" s="158">
        <f t="shared" si="66"/>
        <v>1</v>
      </c>
    </row>
    <row r="73" spans="1:212">
      <c r="A73" s="76">
        <v>0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49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4">
        <f t="shared" si="50"/>
        <v>7.2463768115942032E-2</v>
      </c>
      <c r="P73" s="4">
        <f t="shared" si="45"/>
        <v>0</v>
      </c>
      <c r="R73" s="2" t="s">
        <v>76</v>
      </c>
      <c r="S73" s="75">
        <v>69</v>
      </c>
      <c r="T73" s="75">
        <v>5</v>
      </c>
      <c r="U73" s="75">
        <v>0</v>
      </c>
      <c r="V73" s="75">
        <v>64</v>
      </c>
      <c r="W73" s="4">
        <f t="shared" si="51"/>
        <v>7.2463768115942032E-2</v>
      </c>
      <c r="X73" s="4">
        <f t="shared" si="46"/>
        <v>0</v>
      </c>
      <c r="Z73" s="8" t="s">
        <v>76</v>
      </c>
      <c r="AA73" s="2">
        <v>69</v>
      </c>
      <c r="AB73" s="2">
        <v>41</v>
      </c>
      <c r="AC73" s="2">
        <v>16</v>
      </c>
      <c r="AD73" s="2">
        <v>12</v>
      </c>
      <c r="AE73" s="4">
        <f t="shared" si="52"/>
        <v>0.59420289855072461</v>
      </c>
      <c r="AF73" s="4">
        <f t="shared" si="39"/>
        <v>0.52173913043478259</v>
      </c>
      <c r="AI73" s="2" t="s">
        <v>80</v>
      </c>
      <c r="AJ73" s="2">
        <v>20</v>
      </c>
      <c r="AK73" s="2">
        <v>20</v>
      </c>
      <c r="AL73" s="2">
        <v>0</v>
      </c>
      <c r="AM73" s="2">
        <v>0</v>
      </c>
      <c r="AN73" s="4">
        <f t="shared" si="42"/>
        <v>1</v>
      </c>
      <c r="AO73" s="4"/>
      <c r="AQ73" s="2" t="s">
        <v>80</v>
      </c>
      <c r="AR73" s="2">
        <v>20</v>
      </c>
      <c r="AS73" s="2">
        <v>20</v>
      </c>
      <c r="AT73" s="2">
        <v>0</v>
      </c>
      <c r="AU73" s="2">
        <v>0</v>
      </c>
      <c r="AV73" s="76">
        <f t="shared" si="53"/>
        <v>1</v>
      </c>
      <c r="AW73" s="4">
        <f t="shared" si="44"/>
        <v>0</v>
      </c>
      <c r="AY73" s="2" t="s">
        <v>80</v>
      </c>
      <c r="AZ73" s="2">
        <v>20</v>
      </c>
      <c r="BA73" s="2">
        <v>20</v>
      </c>
      <c r="BB73" s="2">
        <v>0</v>
      </c>
      <c r="BC73" s="2">
        <v>0</v>
      </c>
      <c r="BD73" s="4">
        <f t="shared" si="54"/>
        <v>1</v>
      </c>
      <c r="BE73" s="4">
        <f t="shared" si="55"/>
        <v>0</v>
      </c>
      <c r="BG73" s="4">
        <f t="shared" si="67"/>
        <v>0</v>
      </c>
      <c r="BJ73" s="2" t="s">
        <v>80</v>
      </c>
      <c r="BK73" s="2">
        <v>20</v>
      </c>
      <c r="BL73" s="2">
        <v>20</v>
      </c>
      <c r="BM73" s="2">
        <v>0</v>
      </c>
      <c r="BN73" s="2">
        <v>0</v>
      </c>
      <c r="BO73" s="4">
        <v>1</v>
      </c>
      <c r="BP73" s="4">
        <f t="shared" si="47"/>
        <v>0</v>
      </c>
      <c r="BR73" s="2" t="s">
        <v>80</v>
      </c>
      <c r="BS73" s="2">
        <v>20</v>
      </c>
      <c r="BT73" s="2">
        <v>20</v>
      </c>
      <c r="BU73" s="2">
        <v>0</v>
      </c>
      <c r="BV73" s="2">
        <v>0</v>
      </c>
      <c r="BW73" s="4">
        <v>1</v>
      </c>
      <c r="BX73" s="4">
        <f t="shared" si="48"/>
        <v>0</v>
      </c>
      <c r="BZ73" s="2" t="s">
        <v>80</v>
      </c>
      <c r="CA73" s="2">
        <v>20</v>
      </c>
      <c r="CB73" s="2">
        <v>20</v>
      </c>
      <c r="CC73" s="2">
        <v>0</v>
      </c>
      <c r="CD73" s="2">
        <v>0</v>
      </c>
      <c r="CE73" s="4">
        <v>1</v>
      </c>
      <c r="CF73" s="4">
        <f t="shared" si="56"/>
        <v>0</v>
      </c>
      <c r="CH73" s="2" t="s">
        <v>82</v>
      </c>
      <c r="CI73" s="2">
        <v>71</v>
      </c>
      <c r="CJ73" s="2">
        <v>34</v>
      </c>
      <c r="CK73" s="2">
        <v>9</v>
      </c>
      <c r="CL73" s="2">
        <v>28</v>
      </c>
      <c r="CM73" s="4">
        <v>0.48</v>
      </c>
      <c r="CN73" s="4">
        <f t="shared" si="57"/>
        <v>0</v>
      </c>
      <c r="CP73" s="2" t="s">
        <v>82</v>
      </c>
      <c r="CQ73" s="2">
        <v>71</v>
      </c>
      <c r="CR73" s="2">
        <v>34</v>
      </c>
      <c r="CS73" s="2">
        <v>9</v>
      </c>
      <c r="CT73" s="2">
        <v>28</v>
      </c>
      <c r="CU73" s="4">
        <v>0.48</v>
      </c>
      <c r="CV73" s="4">
        <f t="shared" si="58"/>
        <v>0</v>
      </c>
      <c r="CX73" s="2" t="s">
        <v>82</v>
      </c>
      <c r="CY73" s="2">
        <v>71</v>
      </c>
      <c r="CZ73" s="2">
        <v>0</v>
      </c>
      <c r="DA73" s="2">
        <v>0</v>
      </c>
      <c r="DB73" s="2">
        <v>71</v>
      </c>
      <c r="DC73" s="4">
        <v>0</v>
      </c>
      <c r="DL73" s="2" t="s">
        <v>108</v>
      </c>
      <c r="DM73" s="2">
        <v>4</v>
      </c>
      <c r="DN73" s="2">
        <v>0</v>
      </c>
      <c r="DO73" s="2">
        <v>0</v>
      </c>
      <c r="DP73" s="2">
        <v>4</v>
      </c>
      <c r="DQ73" s="4">
        <v>0</v>
      </c>
      <c r="DS73" s="2" t="s">
        <v>81</v>
      </c>
      <c r="DT73" s="2">
        <v>94</v>
      </c>
      <c r="DU73" s="2">
        <v>0</v>
      </c>
      <c r="DV73" s="2">
        <v>0</v>
      </c>
      <c r="DW73" s="2">
        <v>94</v>
      </c>
      <c r="DX73" s="4">
        <v>0</v>
      </c>
      <c r="DZ73" s="2" t="s">
        <v>108</v>
      </c>
      <c r="EA73" s="2">
        <v>4</v>
      </c>
      <c r="EB73" s="2">
        <v>0</v>
      </c>
      <c r="EC73" s="2">
        <v>0</v>
      </c>
      <c r="ED73" s="2">
        <v>4</v>
      </c>
      <c r="EE73" s="4">
        <v>0</v>
      </c>
      <c r="EG73" s="2" t="s">
        <v>108</v>
      </c>
      <c r="EH73" s="2">
        <v>4</v>
      </c>
      <c r="EI73" s="2">
        <v>0</v>
      </c>
      <c r="EJ73" s="2">
        <v>0</v>
      </c>
      <c r="EK73" s="2">
        <v>4</v>
      </c>
      <c r="EL73" s="4">
        <v>0</v>
      </c>
      <c r="EN73" s="2" t="s">
        <v>108</v>
      </c>
      <c r="EO73" s="2">
        <v>4</v>
      </c>
      <c r="EP73" s="2">
        <v>0</v>
      </c>
      <c r="EQ73" s="2">
        <v>0</v>
      </c>
      <c r="ER73" s="2">
        <v>4</v>
      </c>
      <c r="ES73" s="4">
        <v>0</v>
      </c>
      <c r="EU73" s="2" t="s">
        <v>108</v>
      </c>
      <c r="EV73" s="2">
        <v>4</v>
      </c>
      <c r="EW73" s="2">
        <v>0</v>
      </c>
      <c r="EX73" s="2">
        <v>0</v>
      </c>
      <c r="EY73" s="2">
        <v>4</v>
      </c>
      <c r="EZ73" s="4">
        <v>0</v>
      </c>
      <c r="FB73" s="2" t="s">
        <v>108</v>
      </c>
      <c r="FC73" s="2">
        <v>4</v>
      </c>
      <c r="FD73" s="2">
        <v>4</v>
      </c>
      <c r="FE73" s="2">
        <v>0</v>
      </c>
      <c r="FF73" s="2">
        <v>0</v>
      </c>
      <c r="FG73" s="4">
        <v>1</v>
      </c>
      <c r="FH73" s="4">
        <f>FG73-CU86</f>
        <v>0</v>
      </c>
      <c r="FJ73" s="2" t="s">
        <v>108</v>
      </c>
      <c r="FK73" s="2">
        <v>4</v>
      </c>
      <c r="FL73" s="2">
        <v>4</v>
      </c>
      <c r="FM73" s="2">
        <v>0</v>
      </c>
      <c r="FN73" s="2">
        <v>0</v>
      </c>
      <c r="FO73" s="4">
        <v>1</v>
      </c>
      <c r="FP73" s="4">
        <f t="shared" si="59"/>
        <v>0</v>
      </c>
      <c r="FR73" s="2" t="s">
        <v>108</v>
      </c>
      <c r="FS73" s="2">
        <v>4</v>
      </c>
      <c r="FT73" s="2">
        <v>4</v>
      </c>
      <c r="FU73" s="2">
        <v>0</v>
      </c>
      <c r="FV73" s="2">
        <v>0</v>
      </c>
      <c r="FW73" s="4">
        <v>1</v>
      </c>
      <c r="FX73" s="4">
        <f t="shared" si="60"/>
        <v>0</v>
      </c>
      <c r="FZ73" s="2" t="s">
        <v>108</v>
      </c>
      <c r="GA73" s="2">
        <v>4</v>
      </c>
      <c r="GB73" s="2">
        <v>4</v>
      </c>
      <c r="GC73" s="2">
        <v>0</v>
      </c>
      <c r="GD73" s="2">
        <v>0</v>
      </c>
      <c r="GE73" s="4">
        <v>1</v>
      </c>
      <c r="GF73" s="4">
        <f t="shared" si="61"/>
        <v>0</v>
      </c>
      <c r="GI73" s="2" t="s">
        <v>108</v>
      </c>
      <c r="GJ73" s="2">
        <v>4</v>
      </c>
      <c r="GK73" s="2">
        <v>4</v>
      </c>
      <c r="GL73" s="2">
        <v>0</v>
      </c>
      <c r="GM73" s="2">
        <v>0</v>
      </c>
      <c r="GN73" s="4">
        <f t="shared" si="62"/>
        <v>1</v>
      </c>
      <c r="GO73" s="4">
        <f t="shared" si="63"/>
        <v>0</v>
      </c>
      <c r="GQ73" s="157" t="s">
        <v>108</v>
      </c>
      <c r="GR73" s="157">
        <v>4</v>
      </c>
      <c r="GS73" s="157">
        <v>4</v>
      </c>
      <c r="GT73" s="157">
        <v>0</v>
      </c>
      <c r="GU73" s="157">
        <v>0</v>
      </c>
      <c r="GV73" s="158">
        <f t="shared" si="64"/>
        <v>1</v>
      </c>
      <c r="GW73" s="158">
        <f t="shared" si="65"/>
        <v>0</v>
      </c>
      <c r="GY73" s="157" t="s">
        <v>108</v>
      </c>
      <c r="GZ73" s="157">
        <v>4</v>
      </c>
      <c r="HA73" s="157">
        <v>4</v>
      </c>
      <c r="HB73" s="157">
        <v>0</v>
      </c>
      <c r="HC73" s="157">
        <v>0</v>
      </c>
      <c r="HD73" s="158">
        <f t="shared" si="66"/>
        <v>1</v>
      </c>
    </row>
    <row r="74" spans="1:212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49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4">
        <f t="shared" si="50"/>
        <v>0.8571428571428571</v>
      </c>
      <c r="P74" s="4">
        <f t="shared" si="45"/>
        <v>0</v>
      </c>
      <c r="R74" s="2" t="s">
        <v>77</v>
      </c>
      <c r="S74" s="75">
        <v>7</v>
      </c>
      <c r="T74" s="75">
        <v>6</v>
      </c>
      <c r="U74" s="75">
        <v>1</v>
      </c>
      <c r="V74" s="75">
        <v>0</v>
      </c>
      <c r="W74" s="4">
        <f t="shared" si="51"/>
        <v>0.8571428571428571</v>
      </c>
      <c r="X74" s="4">
        <f t="shared" si="46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f t="shared" si="52"/>
        <v>0.8571428571428571</v>
      </c>
      <c r="AF74" s="4">
        <f t="shared" si="39"/>
        <v>0</v>
      </c>
      <c r="AI74" s="2" t="s">
        <v>81</v>
      </c>
      <c r="AJ74" s="2">
        <v>99</v>
      </c>
      <c r="AK74" s="2">
        <v>71</v>
      </c>
      <c r="AL74" s="2">
        <v>19</v>
      </c>
      <c r="AM74" s="2">
        <v>9</v>
      </c>
      <c r="AN74" s="4">
        <f t="shared" si="42"/>
        <v>0.71717171717171713</v>
      </c>
      <c r="AO74" s="4"/>
      <c r="AQ74" s="2" t="s">
        <v>81</v>
      </c>
      <c r="AR74" s="2">
        <v>99</v>
      </c>
      <c r="AS74" s="2">
        <v>71</v>
      </c>
      <c r="AT74" s="2">
        <v>19</v>
      </c>
      <c r="AU74" s="2">
        <v>9</v>
      </c>
      <c r="AV74" s="76">
        <f t="shared" si="53"/>
        <v>0.71717171717171713</v>
      </c>
      <c r="AW74" s="4">
        <f t="shared" si="44"/>
        <v>0</v>
      </c>
      <c r="AY74" s="2" t="s">
        <v>81</v>
      </c>
      <c r="AZ74" s="2">
        <v>99</v>
      </c>
      <c r="BA74" s="2">
        <v>71</v>
      </c>
      <c r="BB74" s="2">
        <v>19</v>
      </c>
      <c r="BC74" s="2">
        <v>9</v>
      </c>
      <c r="BD74" s="4">
        <f t="shared" si="54"/>
        <v>0.71717171717171713</v>
      </c>
      <c r="BE74" s="4">
        <f t="shared" si="55"/>
        <v>0</v>
      </c>
      <c r="BG74" s="4">
        <f t="shared" si="67"/>
        <v>0</v>
      </c>
      <c r="BJ74" s="2" t="s">
        <v>81</v>
      </c>
      <c r="BK74" s="2">
        <v>99</v>
      </c>
      <c r="BL74" s="2">
        <v>71</v>
      </c>
      <c r="BM74" s="2">
        <v>19</v>
      </c>
      <c r="BN74" s="2">
        <v>9</v>
      </c>
      <c r="BO74" s="4">
        <v>0.72</v>
      </c>
      <c r="BP74" s="4">
        <f t="shared" si="47"/>
        <v>2.8282828282828465E-3</v>
      </c>
      <c r="BR74" s="2" t="s">
        <v>81</v>
      </c>
      <c r="BS74" s="2">
        <v>99</v>
      </c>
      <c r="BT74" s="2">
        <v>71</v>
      </c>
      <c r="BU74" s="2">
        <v>19</v>
      </c>
      <c r="BV74" s="2">
        <v>9</v>
      </c>
      <c r="BW74" s="4">
        <v>0.72</v>
      </c>
      <c r="BX74" s="4">
        <f t="shared" si="48"/>
        <v>0</v>
      </c>
      <c r="BZ74" s="2" t="s">
        <v>81</v>
      </c>
      <c r="CA74" s="2">
        <v>99</v>
      </c>
      <c r="CB74" s="2">
        <v>71</v>
      </c>
      <c r="CC74" s="2">
        <v>19</v>
      </c>
      <c r="CD74" s="2">
        <v>9</v>
      </c>
      <c r="CE74" s="4">
        <v>0.72</v>
      </c>
      <c r="CF74" s="4">
        <f t="shared" si="56"/>
        <v>0</v>
      </c>
      <c r="CH74" s="2" t="s">
        <v>83</v>
      </c>
      <c r="CI74" s="2">
        <v>22</v>
      </c>
      <c r="CJ74" s="2">
        <v>21</v>
      </c>
      <c r="CK74" s="2">
        <v>1</v>
      </c>
      <c r="CL74" s="2">
        <v>0</v>
      </c>
      <c r="CM74" s="4">
        <v>0.95</v>
      </c>
      <c r="CN74" s="4">
        <f t="shared" si="57"/>
        <v>0</v>
      </c>
      <c r="CP74" s="2" t="s">
        <v>83</v>
      </c>
      <c r="CQ74" s="2">
        <v>22</v>
      </c>
      <c r="CR74" s="2">
        <v>21</v>
      </c>
      <c r="CS74" s="2">
        <v>1</v>
      </c>
      <c r="CT74" s="2">
        <v>0</v>
      </c>
      <c r="CU74" s="4">
        <v>0.95</v>
      </c>
      <c r="CV74" s="4">
        <f t="shared" si="58"/>
        <v>0</v>
      </c>
      <c r="CX74" s="2" t="s">
        <v>83</v>
      </c>
      <c r="CY74" s="2">
        <v>22</v>
      </c>
      <c r="CZ74" s="2">
        <v>0</v>
      </c>
      <c r="DA74" s="2">
        <v>0</v>
      </c>
      <c r="DB74" s="2">
        <v>22</v>
      </c>
      <c r="DC74" s="4">
        <v>0</v>
      </c>
      <c r="DL74" s="2" t="s">
        <v>81</v>
      </c>
      <c r="DM74" s="2">
        <v>99</v>
      </c>
      <c r="DN74" s="2">
        <v>0</v>
      </c>
      <c r="DO74" s="2">
        <v>0</v>
      </c>
      <c r="DP74" s="2">
        <v>99</v>
      </c>
      <c r="DQ74" s="4">
        <v>0</v>
      </c>
      <c r="DS74" s="2" t="s">
        <v>82</v>
      </c>
      <c r="DT74" s="2">
        <v>71</v>
      </c>
      <c r="DU74" s="2">
        <v>0</v>
      </c>
      <c r="DV74" s="2">
        <v>0</v>
      </c>
      <c r="DW74" s="2">
        <v>71</v>
      </c>
      <c r="DX74" s="4">
        <v>0</v>
      </c>
      <c r="DZ74" s="2" t="s">
        <v>81</v>
      </c>
      <c r="EA74" s="2">
        <v>94</v>
      </c>
      <c r="EB74" s="2">
        <v>0</v>
      </c>
      <c r="EC74" s="2">
        <v>0</v>
      </c>
      <c r="ED74" s="2">
        <v>94</v>
      </c>
      <c r="EE74" s="4">
        <v>0</v>
      </c>
      <c r="EG74" s="2" t="s">
        <v>81</v>
      </c>
      <c r="EH74" s="2">
        <v>94</v>
      </c>
      <c r="EI74" s="2">
        <v>0</v>
      </c>
      <c r="EJ74" s="2">
        <v>0</v>
      </c>
      <c r="EK74" s="2">
        <v>94</v>
      </c>
      <c r="EL74" s="4">
        <v>0</v>
      </c>
      <c r="EN74" s="2" t="s">
        <v>81</v>
      </c>
      <c r="EO74" s="2">
        <v>94</v>
      </c>
      <c r="EP74" s="2">
        <v>5</v>
      </c>
      <c r="EQ74" s="2">
        <v>3</v>
      </c>
      <c r="ER74" s="2">
        <v>86</v>
      </c>
      <c r="ES74" s="4">
        <v>0.05</v>
      </c>
      <c r="EU74" s="2" t="s">
        <v>81</v>
      </c>
      <c r="EV74" s="2">
        <v>94</v>
      </c>
      <c r="EW74" s="2">
        <v>0</v>
      </c>
      <c r="EX74" s="2">
        <v>0</v>
      </c>
      <c r="EY74" s="2">
        <v>94</v>
      </c>
      <c r="EZ74" s="4">
        <v>0</v>
      </c>
      <c r="FB74" s="2" t="s">
        <v>81</v>
      </c>
      <c r="FC74" s="2">
        <v>94</v>
      </c>
      <c r="FD74" s="2">
        <v>76</v>
      </c>
      <c r="FE74" s="2">
        <v>12</v>
      </c>
      <c r="FF74" s="2">
        <v>6</v>
      </c>
      <c r="FG74" s="4">
        <v>0.81</v>
      </c>
      <c r="FH74" s="4">
        <f>CU72</f>
        <v>0.72</v>
      </c>
      <c r="FJ74" s="2" t="s">
        <v>81</v>
      </c>
      <c r="FK74" s="2">
        <v>92</v>
      </c>
      <c r="FL74" s="2">
        <v>76</v>
      </c>
      <c r="FM74" s="2">
        <v>10</v>
      </c>
      <c r="FN74" s="2">
        <v>6</v>
      </c>
      <c r="FO74" s="4">
        <v>0.83</v>
      </c>
      <c r="FP74" s="4">
        <f t="shared" si="59"/>
        <v>1.9999999999999907E-2</v>
      </c>
      <c r="FR74" s="2" t="s">
        <v>81</v>
      </c>
      <c r="FS74" s="2">
        <v>92</v>
      </c>
      <c r="FT74" s="2">
        <v>76</v>
      </c>
      <c r="FU74" s="2">
        <v>10</v>
      </c>
      <c r="FV74" s="2">
        <v>6</v>
      </c>
      <c r="FW74" s="4">
        <v>0.83</v>
      </c>
      <c r="FX74" s="4">
        <f t="shared" si="60"/>
        <v>0</v>
      </c>
      <c r="FZ74" s="2" t="s">
        <v>81</v>
      </c>
      <c r="GA74" s="2">
        <v>92</v>
      </c>
      <c r="GB74" s="2">
        <v>76</v>
      </c>
      <c r="GC74" s="2">
        <v>10</v>
      </c>
      <c r="GD74" s="2">
        <v>6</v>
      </c>
      <c r="GE74" s="4">
        <v>0.83</v>
      </c>
      <c r="GF74" s="4">
        <f t="shared" si="61"/>
        <v>0</v>
      </c>
      <c r="GI74" s="2" t="s">
        <v>267</v>
      </c>
      <c r="GJ74" s="2">
        <v>92</v>
      </c>
      <c r="GK74" s="2">
        <v>76</v>
      </c>
      <c r="GL74" s="2">
        <v>10</v>
      </c>
      <c r="GM74" s="2">
        <v>6</v>
      </c>
      <c r="GN74" s="4">
        <f t="shared" si="62"/>
        <v>0.82608695652173914</v>
      </c>
      <c r="GO74" s="4">
        <f t="shared" si="63"/>
        <v>-3.9130434782608248E-3</v>
      </c>
      <c r="GQ74" s="157" t="s">
        <v>267</v>
      </c>
      <c r="GR74" s="157">
        <v>92</v>
      </c>
      <c r="GS74" s="157">
        <v>76</v>
      </c>
      <c r="GT74" s="157">
        <v>10</v>
      </c>
      <c r="GU74" s="157">
        <v>6</v>
      </c>
      <c r="GV74" s="158">
        <f t="shared" si="64"/>
        <v>0.82608695652173914</v>
      </c>
      <c r="GW74" s="158">
        <f t="shared" si="65"/>
        <v>0</v>
      </c>
      <c r="GY74" s="157" t="s">
        <v>267</v>
      </c>
      <c r="GZ74" s="157">
        <v>92</v>
      </c>
      <c r="HA74" s="157">
        <v>77</v>
      </c>
      <c r="HB74" s="157">
        <v>10</v>
      </c>
      <c r="HC74" s="157">
        <v>5</v>
      </c>
      <c r="HD74" s="158">
        <f t="shared" si="66"/>
        <v>0.83695652173913049</v>
      </c>
    </row>
    <row r="75" spans="1:212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49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4">
        <f t="shared" si="50"/>
        <v>0.96875</v>
      </c>
      <c r="P75" s="4">
        <f t="shared" si="45"/>
        <v>0</v>
      </c>
      <c r="R75" s="2" t="s">
        <v>78</v>
      </c>
      <c r="S75" s="75">
        <v>32</v>
      </c>
      <c r="T75" s="75">
        <v>31</v>
      </c>
      <c r="U75" s="75">
        <v>1</v>
      </c>
      <c r="V75" s="75">
        <v>0</v>
      </c>
      <c r="W75" s="4">
        <f t="shared" si="51"/>
        <v>0.96875</v>
      </c>
      <c r="X75" s="4">
        <f t="shared" si="46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f t="shared" si="52"/>
        <v>0.96875</v>
      </c>
      <c r="AF75" s="4">
        <f t="shared" si="39"/>
        <v>0</v>
      </c>
      <c r="AI75" s="2" t="s">
        <v>82</v>
      </c>
      <c r="AJ75" s="2">
        <v>71</v>
      </c>
      <c r="AK75" s="2">
        <v>34</v>
      </c>
      <c r="AL75" s="2">
        <v>9</v>
      </c>
      <c r="AM75" s="2">
        <v>28</v>
      </c>
      <c r="AN75" s="4">
        <f t="shared" si="42"/>
        <v>0.47887323943661969</v>
      </c>
      <c r="AO75" s="4"/>
      <c r="AQ75" s="2" t="s">
        <v>82</v>
      </c>
      <c r="AR75" s="2">
        <v>71</v>
      </c>
      <c r="AS75" s="2">
        <v>34</v>
      </c>
      <c r="AT75" s="2">
        <v>9</v>
      </c>
      <c r="AU75" s="2">
        <v>28</v>
      </c>
      <c r="AV75" s="76">
        <f t="shared" si="53"/>
        <v>0.47887323943661969</v>
      </c>
      <c r="AW75" s="4">
        <f t="shared" si="44"/>
        <v>0</v>
      </c>
      <c r="AY75" s="2" t="s">
        <v>82</v>
      </c>
      <c r="AZ75" s="2">
        <v>71</v>
      </c>
      <c r="BA75" s="2">
        <v>34</v>
      </c>
      <c r="BB75" s="2">
        <v>9</v>
      </c>
      <c r="BC75" s="2">
        <v>28</v>
      </c>
      <c r="BD75" s="4">
        <f t="shared" si="54"/>
        <v>0.47887323943661969</v>
      </c>
      <c r="BE75" s="4">
        <f t="shared" si="55"/>
        <v>0</v>
      </c>
      <c r="BG75" s="4">
        <f t="shared" si="67"/>
        <v>0</v>
      </c>
      <c r="BJ75" s="2" t="s">
        <v>82</v>
      </c>
      <c r="BK75" s="2">
        <v>71</v>
      </c>
      <c r="BL75" s="2">
        <v>34</v>
      </c>
      <c r="BM75" s="2">
        <v>9</v>
      </c>
      <c r="BN75" s="2">
        <v>28</v>
      </c>
      <c r="BO75" s="4">
        <v>0.48</v>
      </c>
      <c r="BP75" s="4">
        <f t="shared" si="47"/>
        <v>1.1267605633802913E-3</v>
      </c>
      <c r="BR75" s="2" t="s">
        <v>82</v>
      </c>
      <c r="BS75" s="2">
        <v>71</v>
      </c>
      <c r="BT75" s="2">
        <v>34</v>
      </c>
      <c r="BU75" s="2">
        <v>9</v>
      </c>
      <c r="BV75" s="2">
        <v>28</v>
      </c>
      <c r="BW75" s="4">
        <v>0.48</v>
      </c>
      <c r="BX75" s="4">
        <f t="shared" si="48"/>
        <v>0</v>
      </c>
      <c r="BZ75" s="2" t="s">
        <v>82</v>
      </c>
      <c r="CA75" s="2">
        <v>71</v>
      </c>
      <c r="CB75" s="2">
        <v>34</v>
      </c>
      <c r="CC75" s="2">
        <v>9</v>
      </c>
      <c r="CD75" s="2">
        <v>28</v>
      </c>
      <c r="CE75" s="4">
        <v>0.48</v>
      </c>
      <c r="CF75" s="4">
        <f t="shared" si="56"/>
        <v>0</v>
      </c>
      <c r="CH75" s="2" t="s">
        <v>84</v>
      </c>
      <c r="CI75" s="2">
        <v>143</v>
      </c>
      <c r="CJ75" s="2">
        <v>112</v>
      </c>
      <c r="CK75" s="2">
        <v>15</v>
      </c>
      <c r="CL75" s="2">
        <v>16</v>
      </c>
      <c r="CM75" s="4">
        <v>0.78</v>
      </c>
      <c r="CN75" s="4">
        <f t="shared" si="57"/>
        <v>0</v>
      </c>
      <c r="CP75" s="2" t="s">
        <v>84</v>
      </c>
      <c r="CQ75" s="2">
        <v>143</v>
      </c>
      <c r="CR75" s="2">
        <v>113</v>
      </c>
      <c r="CS75" s="2">
        <v>15</v>
      </c>
      <c r="CT75" s="2">
        <v>15</v>
      </c>
      <c r="CU75" s="4">
        <v>0.79</v>
      </c>
      <c r="CV75" s="4">
        <f t="shared" si="58"/>
        <v>1.0000000000000009E-2</v>
      </c>
      <c r="CX75" s="2" t="s">
        <v>84</v>
      </c>
      <c r="CY75" s="2">
        <v>143</v>
      </c>
      <c r="CZ75" s="2">
        <v>0</v>
      </c>
      <c r="DA75" s="2">
        <v>0</v>
      </c>
      <c r="DB75" s="2">
        <v>143</v>
      </c>
      <c r="DC75" s="4">
        <v>0</v>
      </c>
      <c r="DL75" s="2" t="s">
        <v>82</v>
      </c>
      <c r="DM75" s="2">
        <v>71</v>
      </c>
      <c r="DN75" s="2">
        <v>0</v>
      </c>
      <c r="DO75" s="2">
        <v>0</v>
      </c>
      <c r="DP75" s="2">
        <v>71</v>
      </c>
      <c r="DQ75" s="4">
        <v>0</v>
      </c>
      <c r="DS75" s="2" t="s">
        <v>86</v>
      </c>
      <c r="DT75" s="2">
        <v>62</v>
      </c>
      <c r="DU75" s="2">
        <v>0</v>
      </c>
      <c r="DV75" s="2">
        <v>0</v>
      </c>
      <c r="DW75" s="2">
        <v>62</v>
      </c>
      <c r="DX75" s="4">
        <v>0</v>
      </c>
      <c r="DZ75" s="2" t="s">
        <v>82</v>
      </c>
      <c r="EA75" s="2">
        <v>71</v>
      </c>
      <c r="EB75" s="2">
        <v>0</v>
      </c>
      <c r="EC75" s="2">
        <v>0</v>
      </c>
      <c r="ED75" s="2">
        <v>71</v>
      </c>
      <c r="EE75" s="4">
        <v>0</v>
      </c>
      <c r="EG75" s="2" t="s">
        <v>82</v>
      </c>
      <c r="EH75" s="2">
        <v>71</v>
      </c>
      <c r="EI75" s="2">
        <v>0</v>
      </c>
      <c r="EJ75" s="2">
        <v>0</v>
      </c>
      <c r="EK75" s="2">
        <v>71</v>
      </c>
      <c r="EL75" s="4">
        <v>0</v>
      </c>
      <c r="EN75" s="2" t="s">
        <v>82</v>
      </c>
      <c r="EO75" s="2">
        <v>71</v>
      </c>
      <c r="EP75" s="2">
        <v>0</v>
      </c>
      <c r="EQ75" s="2">
        <v>0</v>
      </c>
      <c r="ER75" s="2">
        <v>71</v>
      </c>
      <c r="ES75" s="4">
        <v>0</v>
      </c>
      <c r="EU75" s="2" t="s">
        <v>82</v>
      </c>
      <c r="EV75" s="2">
        <v>71</v>
      </c>
      <c r="EW75" s="2">
        <v>0</v>
      </c>
      <c r="EX75" s="2">
        <v>0</v>
      </c>
      <c r="EY75" s="2">
        <v>71</v>
      </c>
      <c r="EZ75" s="4">
        <v>0</v>
      </c>
      <c r="FB75" s="2" t="s">
        <v>82</v>
      </c>
      <c r="FC75" s="2">
        <v>71</v>
      </c>
      <c r="FD75" s="2">
        <v>33</v>
      </c>
      <c r="FE75" s="2">
        <v>10</v>
      </c>
      <c r="FF75" s="2">
        <v>28</v>
      </c>
      <c r="FG75" s="4">
        <v>0.46</v>
      </c>
      <c r="FH75" s="4">
        <f>FG75-CU73</f>
        <v>-1.9999999999999962E-2</v>
      </c>
      <c r="FJ75" s="2" t="s">
        <v>82</v>
      </c>
      <c r="FK75" s="2">
        <v>71</v>
      </c>
      <c r="FL75" s="2">
        <v>34</v>
      </c>
      <c r="FM75" s="2">
        <v>9</v>
      </c>
      <c r="FN75" s="2">
        <v>28</v>
      </c>
      <c r="FO75" s="4">
        <v>0.48</v>
      </c>
      <c r="FP75" s="4">
        <f t="shared" si="59"/>
        <v>1.9999999999999962E-2</v>
      </c>
      <c r="FR75" s="2" t="s">
        <v>82</v>
      </c>
      <c r="FS75" s="2">
        <v>71</v>
      </c>
      <c r="FT75" s="2">
        <v>34</v>
      </c>
      <c r="FU75" s="2">
        <v>9</v>
      </c>
      <c r="FV75" s="2">
        <v>28</v>
      </c>
      <c r="FW75" s="4">
        <v>0.48</v>
      </c>
      <c r="FX75" s="4">
        <f t="shared" si="60"/>
        <v>0</v>
      </c>
      <c r="FZ75" s="27" t="s">
        <v>82</v>
      </c>
      <c r="GA75" s="27">
        <v>71</v>
      </c>
      <c r="GB75" s="27">
        <v>34</v>
      </c>
      <c r="GC75" s="27">
        <v>9</v>
      </c>
      <c r="GD75" s="27">
        <v>28</v>
      </c>
      <c r="GE75" s="83">
        <v>0.48</v>
      </c>
      <c r="GF75" s="4">
        <f t="shared" si="61"/>
        <v>0</v>
      </c>
      <c r="GI75" s="2" t="s">
        <v>82</v>
      </c>
      <c r="GJ75" s="2">
        <v>71</v>
      </c>
      <c r="GK75" s="2">
        <v>34</v>
      </c>
      <c r="GL75" s="2">
        <v>9</v>
      </c>
      <c r="GM75" s="2">
        <v>28</v>
      </c>
      <c r="GN75" s="4">
        <f t="shared" si="62"/>
        <v>0.47887323943661969</v>
      </c>
      <c r="GO75" s="4">
        <f t="shared" si="63"/>
        <v>-1.1267605633802913E-3</v>
      </c>
      <c r="GQ75" s="157" t="s">
        <v>82</v>
      </c>
      <c r="GR75" s="157">
        <v>71</v>
      </c>
      <c r="GS75" s="157">
        <v>46</v>
      </c>
      <c r="GT75" s="157">
        <v>7</v>
      </c>
      <c r="GU75" s="157">
        <v>18</v>
      </c>
      <c r="GV75" s="158">
        <f t="shared" si="64"/>
        <v>0.647887323943662</v>
      </c>
      <c r="GW75" s="158">
        <f t="shared" si="65"/>
        <v>0.16901408450704231</v>
      </c>
      <c r="GY75" s="157" t="s">
        <v>82</v>
      </c>
      <c r="GZ75" s="157">
        <v>71</v>
      </c>
      <c r="HA75" s="157">
        <v>45</v>
      </c>
      <c r="HB75" s="157">
        <v>8</v>
      </c>
      <c r="HC75" s="157">
        <v>18</v>
      </c>
      <c r="HD75" s="158">
        <f t="shared" si="66"/>
        <v>0.63380281690140849</v>
      </c>
    </row>
    <row r="76" spans="1:212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49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4">
        <f t="shared" si="50"/>
        <v>8.7499999999999994E-2</v>
      </c>
      <c r="P76" s="4">
        <f t="shared" si="45"/>
        <v>0</v>
      </c>
      <c r="R76" s="2" t="s">
        <v>79</v>
      </c>
      <c r="S76" s="75">
        <v>160</v>
      </c>
      <c r="T76" s="75">
        <v>14</v>
      </c>
      <c r="U76" s="75">
        <v>146</v>
      </c>
      <c r="V76" s="75">
        <v>0</v>
      </c>
      <c r="W76" s="4">
        <f t="shared" si="51"/>
        <v>8.7499999999999994E-2</v>
      </c>
      <c r="X76" s="4">
        <f t="shared" si="46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f t="shared" si="52"/>
        <v>8.7499999999999994E-2</v>
      </c>
      <c r="AF76" s="4">
        <f t="shared" si="39"/>
        <v>0</v>
      </c>
      <c r="AI76" s="2" t="s">
        <v>83</v>
      </c>
      <c r="AJ76" s="2">
        <v>22</v>
      </c>
      <c r="AK76" s="2">
        <v>21</v>
      </c>
      <c r="AL76" s="2">
        <v>1</v>
      </c>
      <c r="AM76" s="2">
        <v>0</v>
      </c>
      <c r="AN76" s="4">
        <f t="shared" si="42"/>
        <v>0.95454545454545459</v>
      </c>
      <c r="AO76" s="4"/>
      <c r="AQ76" s="2" t="s">
        <v>83</v>
      </c>
      <c r="AR76" s="2">
        <v>22</v>
      </c>
      <c r="AS76" s="2">
        <v>21</v>
      </c>
      <c r="AT76" s="2">
        <v>1</v>
      </c>
      <c r="AU76" s="2">
        <v>0</v>
      </c>
      <c r="AV76" s="76">
        <f t="shared" si="53"/>
        <v>0.95454545454545459</v>
      </c>
      <c r="AW76" s="4">
        <f t="shared" si="44"/>
        <v>0</v>
      </c>
      <c r="AY76" s="2" t="s">
        <v>83</v>
      </c>
      <c r="AZ76" s="2">
        <v>22</v>
      </c>
      <c r="BA76" s="2">
        <v>21</v>
      </c>
      <c r="BB76" s="2">
        <v>1</v>
      </c>
      <c r="BC76" s="2">
        <v>0</v>
      </c>
      <c r="BD76" s="4">
        <f t="shared" si="54"/>
        <v>0.95454545454545459</v>
      </c>
      <c r="BE76" s="4">
        <f t="shared" si="55"/>
        <v>0</v>
      </c>
      <c r="BG76" s="4">
        <f t="shared" si="67"/>
        <v>0</v>
      </c>
      <c r="BJ76" s="2" t="s">
        <v>83</v>
      </c>
      <c r="BK76" s="2">
        <v>22</v>
      </c>
      <c r="BL76" s="2">
        <v>21</v>
      </c>
      <c r="BM76" s="2">
        <v>1</v>
      </c>
      <c r="BN76" s="2">
        <v>0</v>
      </c>
      <c r="BO76" s="4">
        <v>0.95</v>
      </c>
      <c r="BP76" s="4">
        <f t="shared" si="47"/>
        <v>-4.5454545454546302E-3</v>
      </c>
      <c r="BR76" s="2" t="s">
        <v>83</v>
      </c>
      <c r="BS76" s="2">
        <v>22</v>
      </c>
      <c r="BT76" s="2">
        <v>21</v>
      </c>
      <c r="BU76" s="2">
        <v>1</v>
      </c>
      <c r="BV76" s="2">
        <v>0</v>
      </c>
      <c r="BW76" s="4">
        <v>0.95</v>
      </c>
      <c r="BX76" s="4">
        <f t="shared" si="48"/>
        <v>0</v>
      </c>
      <c r="BZ76" s="2" t="s">
        <v>83</v>
      </c>
      <c r="CA76" s="2">
        <v>22</v>
      </c>
      <c r="CB76" s="2">
        <v>21</v>
      </c>
      <c r="CC76" s="2">
        <v>1</v>
      </c>
      <c r="CD76" s="2">
        <v>0</v>
      </c>
      <c r="CE76" s="4">
        <v>0.95</v>
      </c>
      <c r="CF76" s="4">
        <f t="shared" si="56"/>
        <v>0</v>
      </c>
      <c r="CH76" s="2" t="s">
        <v>90</v>
      </c>
      <c r="CI76" s="2">
        <v>1</v>
      </c>
      <c r="CJ76" s="2">
        <v>0</v>
      </c>
      <c r="CK76" s="2">
        <v>0</v>
      </c>
      <c r="CL76" s="2">
        <v>1</v>
      </c>
      <c r="CM76" s="4">
        <v>0</v>
      </c>
      <c r="CN76" s="4">
        <f t="shared" si="57"/>
        <v>0</v>
      </c>
      <c r="CP76" s="7" t="s">
        <v>90</v>
      </c>
      <c r="CQ76" s="2">
        <v>1</v>
      </c>
      <c r="CR76" s="2">
        <v>0</v>
      </c>
      <c r="CS76" s="2">
        <v>0</v>
      </c>
      <c r="CT76" s="2">
        <v>1</v>
      </c>
      <c r="CU76" s="4">
        <v>0</v>
      </c>
      <c r="CV76" s="4">
        <f t="shared" si="58"/>
        <v>0</v>
      </c>
      <c r="CX76" s="2" t="s">
        <v>90</v>
      </c>
      <c r="CY76" s="2">
        <v>1</v>
      </c>
      <c r="CZ76" s="2">
        <v>0</v>
      </c>
      <c r="DA76" s="2">
        <v>0</v>
      </c>
      <c r="DB76" s="2">
        <v>1</v>
      </c>
      <c r="DC76" s="4">
        <v>0</v>
      </c>
      <c r="DL76" s="2" t="s">
        <v>86</v>
      </c>
      <c r="DM76" s="2">
        <v>62</v>
      </c>
      <c r="DN76" s="2">
        <v>0</v>
      </c>
      <c r="DO76" s="2">
        <v>0</v>
      </c>
      <c r="DP76" s="2">
        <v>62</v>
      </c>
      <c r="DQ76" s="4">
        <v>0</v>
      </c>
      <c r="DS76" s="2" t="s">
        <v>109</v>
      </c>
      <c r="DT76" s="2">
        <v>3</v>
      </c>
      <c r="DU76" s="2">
        <v>0</v>
      </c>
      <c r="DV76" s="2">
        <v>0</v>
      </c>
      <c r="DW76" s="2">
        <v>3</v>
      </c>
      <c r="DX76" s="4">
        <v>0</v>
      </c>
      <c r="DZ76" s="2" t="s">
        <v>86</v>
      </c>
      <c r="EA76" s="2">
        <v>62</v>
      </c>
      <c r="EB76" s="2">
        <v>0</v>
      </c>
      <c r="EC76" s="2">
        <v>0</v>
      </c>
      <c r="ED76" s="2">
        <v>62</v>
      </c>
      <c r="EE76" s="4">
        <v>0</v>
      </c>
      <c r="EG76" s="2" t="s">
        <v>86</v>
      </c>
      <c r="EH76" s="2">
        <v>62</v>
      </c>
      <c r="EI76" s="2">
        <v>0</v>
      </c>
      <c r="EJ76" s="2">
        <v>0</v>
      </c>
      <c r="EK76" s="2">
        <v>62</v>
      </c>
      <c r="EL76" s="4">
        <v>0</v>
      </c>
      <c r="EN76" s="2" t="s">
        <v>86</v>
      </c>
      <c r="EO76" s="2">
        <v>62</v>
      </c>
      <c r="EP76" s="2">
        <v>0</v>
      </c>
      <c r="EQ76" s="2">
        <v>0</v>
      </c>
      <c r="ER76" s="2">
        <v>62</v>
      </c>
      <c r="ES76" s="4">
        <v>0</v>
      </c>
      <c r="EU76" s="2" t="s">
        <v>86</v>
      </c>
      <c r="EV76" s="2">
        <v>62</v>
      </c>
      <c r="EW76" s="2">
        <v>0</v>
      </c>
      <c r="EX76" s="2">
        <v>0</v>
      </c>
      <c r="EY76" s="2">
        <v>62</v>
      </c>
      <c r="EZ76" s="4">
        <v>0</v>
      </c>
      <c r="FB76" s="2" t="s">
        <v>86</v>
      </c>
      <c r="FC76" s="2">
        <v>555</v>
      </c>
      <c r="FD76" s="2">
        <v>549</v>
      </c>
      <c r="FE76" s="2">
        <v>2</v>
      </c>
      <c r="FF76" s="2">
        <v>4</v>
      </c>
      <c r="FG76" s="4">
        <v>0.99</v>
      </c>
      <c r="FJ76" s="2" t="s">
        <v>86</v>
      </c>
      <c r="FK76" s="2">
        <v>555</v>
      </c>
      <c r="FL76" s="2">
        <v>553</v>
      </c>
      <c r="FM76" s="2">
        <v>2</v>
      </c>
      <c r="FN76" s="2">
        <v>0</v>
      </c>
      <c r="FO76" s="4">
        <v>1</v>
      </c>
      <c r="FP76" s="4">
        <f t="shared" si="59"/>
        <v>1.0000000000000009E-2</v>
      </c>
      <c r="FR76" s="2" t="s">
        <v>86</v>
      </c>
      <c r="FS76" s="2">
        <v>555</v>
      </c>
      <c r="FT76" s="2">
        <v>553</v>
      </c>
      <c r="FU76" s="2">
        <v>2</v>
      </c>
      <c r="FV76" s="2">
        <v>0</v>
      </c>
      <c r="FW76" s="4">
        <v>1</v>
      </c>
      <c r="FX76" s="4">
        <f t="shared" si="60"/>
        <v>0</v>
      </c>
      <c r="FZ76" s="2" t="s">
        <v>86</v>
      </c>
      <c r="GA76" s="2">
        <v>555</v>
      </c>
      <c r="GB76" s="2">
        <v>553</v>
      </c>
      <c r="GC76" s="2">
        <v>2</v>
      </c>
      <c r="GD76" s="2">
        <v>0</v>
      </c>
      <c r="GE76" s="4">
        <v>1</v>
      </c>
      <c r="GF76" s="4">
        <f t="shared" si="61"/>
        <v>0</v>
      </c>
      <c r="GI76" s="17" t="s">
        <v>86</v>
      </c>
      <c r="GJ76" s="2">
        <v>160</v>
      </c>
      <c r="GK76" s="2">
        <v>0</v>
      </c>
      <c r="GL76" s="2">
        <v>0</v>
      </c>
      <c r="GM76" s="7">
        <v>160</v>
      </c>
      <c r="GN76" s="4">
        <f t="shared" si="62"/>
        <v>0</v>
      </c>
      <c r="GO76" s="4">
        <f t="shared" si="63"/>
        <v>-1</v>
      </c>
      <c r="GP76" s="2" t="s">
        <v>119</v>
      </c>
      <c r="GQ76" s="157" t="s">
        <v>86</v>
      </c>
      <c r="GR76" s="157">
        <v>1649</v>
      </c>
      <c r="GS76" s="157">
        <v>1361</v>
      </c>
      <c r="GT76" s="157">
        <v>137</v>
      </c>
      <c r="GU76" s="157">
        <v>151</v>
      </c>
      <c r="GV76" s="158">
        <f t="shared" si="64"/>
        <v>0.82534869617950268</v>
      </c>
      <c r="GW76" s="158">
        <f t="shared" si="65"/>
        <v>0.82534869617950268</v>
      </c>
      <c r="GY76" s="157" t="s">
        <v>86</v>
      </c>
      <c r="GZ76" s="157">
        <v>1649</v>
      </c>
      <c r="HA76" s="157">
        <v>1361</v>
      </c>
      <c r="HB76" s="157">
        <v>137</v>
      </c>
      <c r="HC76" s="157">
        <v>151</v>
      </c>
      <c r="HD76" s="158">
        <f t="shared" si="66"/>
        <v>0.82534869617950268</v>
      </c>
    </row>
    <row r="77" spans="1:212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49"/>
        <v>1</v>
      </c>
      <c r="J77" s="2" t="s">
        <v>80</v>
      </c>
      <c r="K77" s="2">
        <v>20</v>
      </c>
      <c r="L77" s="2">
        <v>20</v>
      </c>
      <c r="M77" s="2">
        <v>0</v>
      </c>
      <c r="N77" s="2">
        <v>0</v>
      </c>
      <c r="O77" s="4">
        <f t="shared" si="50"/>
        <v>1</v>
      </c>
      <c r="P77" s="4">
        <f t="shared" si="45"/>
        <v>0</v>
      </c>
      <c r="R77" s="2" t="s">
        <v>80</v>
      </c>
      <c r="S77" s="75">
        <v>20</v>
      </c>
      <c r="T77" s="75">
        <v>20</v>
      </c>
      <c r="U77" s="75">
        <v>0</v>
      </c>
      <c r="V77" s="75">
        <v>0</v>
      </c>
      <c r="W77" s="4">
        <f t="shared" si="51"/>
        <v>1</v>
      </c>
      <c r="X77" s="4">
        <f t="shared" si="46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f t="shared" si="52"/>
        <v>1</v>
      </c>
      <c r="AF77" s="4">
        <f t="shared" si="39"/>
        <v>0</v>
      </c>
      <c r="AI77" s="2" t="s">
        <v>84</v>
      </c>
      <c r="AJ77" s="2">
        <v>143</v>
      </c>
      <c r="AK77" s="2">
        <v>18</v>
      </c>
      <c r="AL77" s="2">
        <v>95</v>
      </c>
      <c r="AM77" s="2">
        <v>30</v>
      </c>
      <c r="AN77" s="4">
        <f t="shared" si="42"/>
        <v>0.12587412587412589</v>
      </c>
      <c r="AO77" s="4"/>
      <c r="AQ77" s="2" t="s">
        <v>84</v>
      </c>
      <c r="AR77" s="2">
        <v>143</v>
      </c>
      <c r="AS77" s="2">
        <v>18</v>
      </c>
      <c r="AT77" s="2">
        <v>95</v>
      </c>
      <c r="AU77" s="2">
        <v>30</v>
      </c>
      <c r="AV77" s="76">
        <f t="shared" si="53"/>
        <v>0.12587412587412589</v>
      </c>
      <c r="AW77" s="4">
        <f t="shared" si="44"/>
        <v>0</v>
      </c>
      <c r="AY77" s="2" t="s">
        <v>84</v>
      </c>
      <c r="AZ77" s="2">
        <v>143</v>
      </c>
      <c r="BA77" s="2">
        <v>18</v>
      </c>
      <c r="BB77" s="2">
        <v>95</v>
      </c>
      <c r="BC77" s="2">
        <v>30</v>
      </c>
      <c r="BD77" s="4">
        <f t="shared" si="54"/>
        <v>0.12587412587412589</v>
      </c>
      <c r="BE77" s="4">
        <f t="shared" si="55"/>
        <v>0</v>
      </c>
      <c r="BG77" s="4">
        <f t="shared" si="67"/>
        <v>0</v>
      </c>
      <c r="BJ77" s="2" t="s">
        <v>84</v>
      </c>
      <c r="BK77" s="2">
        <v>143</v>
      </c>
      <c r="BL77" s="2">
        <v>18</v>
      </c>
      <c r="BM77" s="2">
        <v>95</v>
      </c>
      <c r="BN77" s="2">
        <v>30</v>
      </c>
      <c r="BO77" s="4">
        <v>0.13</v>
      </c>
      <c r="BP77" s="4">
        <f t="shared" si="47"/>
        <v>4.1258741258741183E-3</v>
      </c>
      <c r="BR77" s="2" t="s">
        <v>84</v>
      </c>
      <c r="BS77" s="2">
        <v>143</v>
      </c>
      <c r="BT77" s="2">
        <v>112</v>
      </c>
      <c r="BU77" s="2">
        <v>15</v>
      </c>
      <c r="BV77" s="2">
        <v>16</v>
      </c>
      <c r="BW77" s="4">
        <v>0.78</v>
      </c>
      <c r="BX77" s="4">
        <f t="shared" si="48"/>
        <v>0.65</v>
      </c>
      <c r="BZ77" s="2" t="s">
        <v>84</v>
      </c>
      <c r="CA77" s="2">
        <v>143</v>
      </c>
      <c r="CB77" s="2">
        <v>112</v>
      </c>
      <c r="CC77" s="2">
        <v>15</v>
      </c>
      <c r="CD77" s="2">
        <v>16</v>
      </c>
      <c r="CE77" s="4">
        <v>0.78</v>
      </c>
      <c r="CF77" s="4">
        <f t="shared" si="56"/>
        <v>0.65</v>
      </c>
      <c r="CH77" s="2" t="s">
        <v>91</v>
      </c>
      <c r="CI77" s="2">
        <v>7</v>
      </c>
      <c r="CJ77" s="2">
        <v>7</v>
      </c>
      <c r="CK77" s="2">
        <v>0</v>
      </c>
      <c r="CL77" s="2">
        <v>0</v>
      </c>
      <c r="CM77" s="4">
        <v>1</v>
      </c>
      <c r="CN77" s="4">
        <f t="shared" si="57"/>
        <v>0</v>
      </c>
      <c r="CP77" s="2" t="s">
        <v>91</v>
      </c>
      <c r="CQ77" s="2">
        <v>7</v>
      </c>
      <c r="CR77" s="2">
        <v>6</v>
      </c>
      <c r="CS77" s="2">
        <v>1</v>
      </c>
      <c r="CT77" s="2">
        <v>0</v>
      </c>
      <c r="CU77" s="4">
        <v>0.86</v>
      </c>
      <c r="CV77" s="4">
        <f t="shared" si="58"/>
        <v>-0.14000000000000001</v>
      </c>
      <c r="CX77" s="2" t="s">
        <v>91</v>
      </c>
      <c r="CY77" s="2">
        <v>7</v>
      </c>
      <c r="CZ77" s="2">
        <v>7</v>
      </c>
      <c r="DA77" s="2">
        <v>0</v>
      </c>
      <c r="DB77" s="2">
        <v>0</v>
      </c>
      <c r="DC77" s="4">
        <v>1</v>
      </c>
      <c r="DL77" s="2" t="s">
        <v>109</v>
      </c>
      <c r="DM77" s="2">
        <v>3</v>
      </c>
      <c r="DN77" s="2">
        <v>0</v>
      </c>
      <c r="DO77" s="2">
        <v>0</v>
      </c>
      <c r="DP77" s="2">
        <v>3</v>
      </c>
      <c r="DQ77" s="4">
        <v>0</v>
      </c>
      <c r="DS77" s="2" t="s">
        <v>110</v>
      </c>
      <c r="DT77" s="2">
        <v>28</v>
      </c>
      <c r="DU77" s="2">
        <v>0</v>
      </c>
      <c r="DV77" s="2">
        <v>0</v>
      </c>
      <c r="DW77" s="2">
        <v>28</v>
      </c>
      <c r="DX77" s="4">
        <v>0</v>
      </c>
      <c r="DZ77" s="2" t="s">
        <v>109</v>
      </c>
      <c r="EA77" s="2">
        <v>3</v>
      </c>
      <c r="EB77" s="2">
        <v>0</v>
      </c>
      <c r="EC77" s="2">
        <v>0</v>
      </c>
      <c r="ED77" s="2">
        <v>3</v>
      </c>
      <c r="EE77" s="4">
        <v>0</v>
      </c>
      <c r="EG77" s="2" t="s">
        <v>109</v>
      </c>
      <c r="EH77" s="2">
        <v>3</v>
      </c>
      <c r="EI77" s="2">
        <v>0</v>
      </c>
      <c r="EJ77" s="2">
        <v>0</v>
      </c>
      <c r="EK77" s="2">
        <v>3</v>
      </c>
      <c r="EL77" s="4">
        <v>0</v>
      </c>
      <c r="EN77" s="2" t="s">
        <v>109</v>
      </c>
      <c r="EO77" s="2">
        <v>3</v>
      </c>
      <c r="EP77" s="2">
        <v>0</v>
      </c>
      <c r="EQ77" s="2">
        <v>0</v>
      </c>
      <c r="ER77" s="2">
        <v>3</v>
      </c>
      <c r="ES77" s="4">
        <v>0</v>
      </c>
      <c r="EU77" s="2" t="s">
        <v>109</v>
      </c>
      <c r="EV77" s="2">
        <v>3</v>
      </c>
      <c r="EW77" s="2">
        <v>0</v>
      </c>
      <c r="EX77" s="2">
        <v>0</v>
      </c>
      <c r="EY77" s="2">
        <v>3</v>
      </c>
      <c r="EZ77" s="4">
        <v>0</v>
      </c>
      <c r="FB77" s="2" t="s">
        <v>109</v>
      </c>
      <c r="FC77" s="2">
        <v>3</v>
      </c>
      <c r="FD77" s="2">
        <v>3</v>
      </c>
      <c r="FE77" s="2">
        <v>0</v>
      </c>
      <c r="FF77" s="2">
        <v>0</v>
      </c>
      <c r="FG77" s="4">
        <v>1</v>
      </c>
      <c r="FP77" s="4"/>
      <c r="FX77" s="4"/>
      <c r="GF77" s="4"/>
      <c r="GO77" s="4"/>
      <c r="GW77" s="158"/>
    </row>
    <row r="78" spans="1:212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49"/>
        <v>0.71717171717171713</v>
      </c>
      <c r="J78" s="2" t="s">
        <v>81</v>
      </c>
      <c r="K78" s="2">
        <v>99</v>
      </c>
      <c r="L78" s="2">
        <v>71</v>
      </c>
      <c r="M78" s="2">
        <v>19</v>
      </c>
      <c r="N78" s="2">
        <v>9</v>
      </c>
      <c r="O78" s="4">
        <f t="shared" si="50"/>
        <v>0.71717171717171713</v>
      </c>
      <c r="P78" s="4">
        <f t="shared" si="45"/>
        <v>0</v>
      </c>
      <c r="R78" s="2" t="s">
        <v>81</v>
      </c>
      <c r="S78" s="75">
        <v>99</v>
      </c>
      <c r="T78" s="75">
        <v>71</v>
      </c>
      <c r="U78" s="75">
        <v>19</v>
      </c>
      <c r="V78" s="75">
        <v>9</v>
      </c>
      <c r="W78" s="4">
        <f t="shared" si="51"/>
        <v>0.71717171717171713</v>
      </c>
      <c r="X78" s="4">
        <f t="shared" si="46"/>
        <v>0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f t="shared" si="52"/>
        <v>0.71717171717171713</v>
      </c>
      <c r="AF78" s="4">
        <f t="shared" ref="AF78:AF89" si="68">AE78-W78</f>
        <v>0</v>
      </c>
      <c r="AQ78" s="75" t="s">
        <v>90</v>
      </c>
      <c r="AR78" s="1">
        <v>1</v>
      </c>
      <c r="AS78" s="1">
        <v>0</v>
      </c>
      <c r="AT78" s="1">
        <v>0</v>
      </c>
      <c r="AU78" s="1">
        <v>1</v>
      </c>
      <c r="AV78" s="3">
        <f t="shared" si="53"/>
        <v>0</v>
      </c>
      <c r="AW78" s="4">
        <f t="shared" si="44"/>
        <v>0</v>
      </c>
      <c r="AY78" s="2" t="s">
        <v>90</v>
      </c>
      <c r="AZ78" s="2">
        <v>1</v>
      </c>
      <c r="BA78" s="2">
        <v>1</v>
      </c>
      <c r="BB78" s="2">
        <v>0</v>
      </c>
      <c r="BC78" s="2">
        <v>0</v>
      </c>
      <c r="BD78" s="4">
        <f t="shared" si="54"/>
        <v>1</v>
      </c>
      <c r="BE78" s="4">
        <f t="shared" si="55"/>
        <v>1</v>
      </c>
      <c r="BG78" s="4"/>
      <c r="BJ78" s="2" t="s">
        <v>90</v>
      </c>
      <c r="BK78" s="2">
        <v>1</v>
      </c>
      <c r="BL78" s="2">
        <v>1</v>
      </c>
      <c r="BM78" s="2">
        <v>0</v>
      </c>
      <c r="BN78" s="2">
        <v>0</v>
      </c>
      <c r="BO78" s="4">
        <v>1</v>
      </c>
      <c r="BP78" s="4">
        <f t="shared" si="47"/>
        <v>0</v>
      </c>
      <c r="BR78" s="8" t="s">
        <v>90</v>
      </c>
      <c r="BS78" s="2">
        <v>1</v>
      </c>
      <c r="BT78" s="2">
        <v>0</v>
      </c>
      <c r="BU78" s="2">
        <v>0</v>
      </c>
      <c r="BV78" s="2">
        <v>1</v>
      </c>
      <c r="BW78" s="4">
        <v>0</v>
      </c>
      <c r="BX78" s="4">
        <f t="shared" si="48"/>
        <v>-1</v>
      </c>
      <c r="BZ78" s="6" t="s">
        <v>90</v>
      </c>
      <c r="CA78" s="2">
        <v>1</v>
      </c>
      <c r="CB78" s="2">
        <v>0</v>
      </c>
      <c r="CC78" s="2">
        <v>0</v>
      </c>
      <c r="CD78" s="2">
        <v>1</v>
      </c>
      <c r="CE78" s="4">
        <v>0</v>
      </c>
      <c r="CF78" s="4">
        <f t="shared" si="56"/>
        <v>-1</v>
      </c>
      <c r="CH78" s="2" t="s">
        <v>92</v>
      </c>
      <c r="CI78" s="2">
        <v>20</v>
      </c>
      <c r="CJ78" s="2">
        <v>20</v>
      </c>
      <c r="CK78" s="2">
        <v>0</v>
      </c>
      <c r="CL78" s="2">
        <v>0</v>
      </c>
      <c r="CM78" s="4">
        <v>1</v>
      </c>
      <c r="CN78" s="4">
        <f t="shared" si="57"/>
        <v>0</v>
      </c>
      <c r="CP78" s="2" t="s">
        <v>92</v>
      </c>
      <c r="CQ78" s="2">
        <v>20</v>
      </c>
      <c r="CR78" s="2">
        <v>6</v>
      </c>
      <c r="CS78" s="2">
        <v>14</v>
      </c>
      <c r="CT78" s="2">
        <v>0</v>
      </c>
      <c r="CU78" s="4">
        <v>0.3</v>
      </c>
      <c r="CV78" s="4">
        <f t="shared" si="58"/>
        <v>-0.7</v>
      </c>
      <c r="CX78" s="2" t="s">
        <v>92</v>
      </c>
      <c r="CY78" s="2">
        <v>20</v>
      </c>
      <c r="CZ78" s="2">
        <v>20</v>
      </c>
      <c r="DA78" s="2">
        <v>0</v>
      </c>
      <c r="DB78" s="2">
        <v>0</v>
      </c>
      <c r="DC78" s="4">
        <v>1</v>
      </c>
      <c r="DL78" s="2" t="s">
        <v>110</v>
      </c>
      <c r="DM78" s="2">
        <v>28</v>
      </c>
      <c r="DN78" s="2">
        <v>0</v>
      </c>
      <c r="DO78" s="2">
        <v>0</v>
      </c>
      <c r="DP78" s="2">
        <v>28</v>
      </c>
      <c r="DQ78" s="4">
        <v>0</v>
      </c>
      <c r="DS78" s="2" t="s">
        <v>83</v>
      </c>
      <c r="DT78" s="2">
        <v>22</v>
      </c>
      <c r="DU78" s="2">
        <v>0</v>
      </c>
      <c r="DV78" s="2">
        <v>0</v>
      </c>
      <c r="DW78" s="2">
        <v>22</v>
      </c>
      <c r="DX78" s="4">
        <v>0</v>
      </c>
      <c r="DZ78" s="2" t="s">
        <v>110</v>
      </c>
      <c r="EA78" s="2">
        <v>28</v>
      </c>
      <c r="EB78" s="2">
        <v>0</v>
      </c>
      <c r="EC78" s="2">
        <v>0</v>
      </c>
      <c r="ED78" s="2">
        <v>28</v>
      </c>
      <c r="EE78" s="4">
        <v>0</v>
      </c>
      <c r="EG78" s="2" t="s">
        <v>110</v>
      </c>
      <c r="EH78" s="2">
        <v>28</v>
      </c>
      <c r="EI78" s="2">
        <v>0</v>
      </c>
      <c r="EJ78" s="2">
        <v>0</v>
      </c>
      <c r="EK78" s="2">
        <v>28</v>
      </c>
      <c r="EL78" s="4">
        <v>0</v>
      </c>
      <c r="EN78" s="2" t="s">
        <v>110</v>
      </c>
      <c r="EO78" s="2">
        <v>28</v>
      </c>
      <c r="EP78" s="2">
        <v>0</v>
      </c>
      <c r="EQ78" s="2">
        <v>0</v>
      </c>
      <c r="ER78" s="2">
        <v>28</v>
      </c>
      <c r="ES78" s="4">
        <v>0</v>
      </c>
      <c r="EU78" s="2" t="s">
        <v>110</v>
      </c>
      <c r="EV78" s="2">
        <v>28</v>
      </c>
      <c r="EW78" s="2">
        <v>0</v>
      </c>
      <c r="EX78" s="2">
        <v>0</v>
      </c>
      <c r="EY78" s="2">
        <v>28</v>
      </c>
      <c r="EZ78" s="4">
        <v>0</v>
      </c>
      <c r="FB78" s="2" t="s">
        <v>110</v>
      </c>
      <c r="FC78" s="2">
        <v>28</v>
      </c>
      <c r="FD78" s="2">
        <v>5</v>
      </c>
      <c r="FE78" s="2">
        <v>5</v>
      </c>
      <c r="FF78" s="2">
        <v>18</v>
      </c>
      <c r="FG78" s="4">
        <v>0.18</v>
      </c>
      <c r="FJ78" s="2" t="s">
        <v>110</v>
      </c>
      <c r="FK78" s="2">
        <v>28</v>
      </c>
      <c r="FL78" s="2">
        <v>14</v>
      </c>
      <c r="FM78" s="2">
        <v>11</v>
      </c>
      <c r="FN78" s="2">
        <v>3</v>
      </c>
      <c r="FO78" s="4">
        <v>0.5</v>
      </c>
      <c r="FP78" s="4">
        <f t="shared" si="59"/>
        <v>0.32</v>
      </c>
      <c r="FR78" s="2" t="s">
        <v>110</v>
      </c>
      <c r="FS78" s="2">
        <v>27</v>
      </c>
      <c r="FT78" s="2">
        <v>14</v>
      </c>
      <c r="FU78" s="2">
        <v>10</v>
      </c>
      <c r="FV78" s="2">
        <v>3</v>
      </c>
      <c r="FW78" s="4">
        <v>0.52</v>
      </c>
      <c r="FX78" s="4">
        <f t="shared" si="60"/>
        <v>2.0000000000000018E-2</v>
      </c>
      <c r="FZ78" s="2" t="s">
        <v>110</v>
      </c>
      <c r="GA78" s="2">
        <v>27</v>
      </c>
      <c r="GB78" s="2">
        <v>14</v>
      </c>
      <c r="GC78" s="2">
        <v>10</v>
      </c>
      <c r="GD78" s="2">
        <v>3</v>
      </c>
      <c r="GE78" s="4">
        <v>0.52</v>
      </c>
      <c r="GF78" s="4">
        <f t="shared" si="61"/>
        <v>0</v>
      </c>
      <c r="GO78" s="4"/>
      <c r="GW78" s="158"/>
    </row>
    <row r="79" spans="1:212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49"/>
        <v>0.47887323943661969</v>
      </c>
      <c r="J79" s="7" t="s">
        <v>82</v>
      </c>
      <c r="K79" s="75">
        <v>71</v>
      </c>
      <c r="L79" s="75">
        <v>34</v>
      </c>
      <c r="M79" s="75">
        <v>9</v>
      </c>
      <c r="N79" s="75">
        <v>28</v>
      </c>
      <c r="O79" s="76">
        <f t="shared" si="50"/>
        <v>0.47887323943661969</v>
      </c>
      <c r="P79" s="4">
        <f t="shared" si="45"/>
        <v>0</v>
      </c>
      <c r="Q79" s="2" t="s">
        <v>119</v>
      </c>
      <c r="R79" s="7" t="s">
        <v>82</v>
      </c>
      <c r="S79" s="75">
        <v>71</v>
      </c>
      <c r="T79" s="75">
        <v>34</v>
      </c>
      <c r="U79" s="75">
        <v>9</v>
      </c>
      <c r="V79" s="75">
        <v>28</v>
      </c>
      <c r="W79" s="4">
        <f t="shared" si="51"/>
        <v>0.47887323943661969</v>
      </c>
      <c r="X79" s="4">
        <f t="shared" si="46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f t="shared" si="52"/>
        <v>0.47887323943661969</v>
      </c>
      <c r="AF79" s="4">
        <f t="shared" si="68"/>
        <v>0</v>
      </c>
      <c r="AQ79" s="75" t="s">
        <v>91</v>
      </c>
      <c r="AR79" s="1">
        <v>6</v>
      </c>
      <c r="AS79" s="1">
        <v>0</v>
      </c>
      <c r="AT79" s="1">
        <v>0</v>
      </c>
      <c r="AU79" s="1">
        <v>6</v>
      </c>
      <c r="AV79" s="3">
        <f t="shared" si="53"/>
        <v>0</v>
      </c>
      <c r="AW79" s="4">
        <f t="shared" si="44"/>
        <v>0</v>
      </c>
      <c r="AY79" s="2" t="s">
        <v>91</v>
      </c>
      <c r="AZ79" s="2">
        <v>6</v>
      </c>
      <c r="BA79" s="2">
        <v>6</v>
      </c>
      <c r="BB79" s="2">
        <v>0</v>
      </c>
      <c r="BC79" s="2">
        <v>0</v>
      </c>
      <c r="BD79" s="4">
        <f t="shared" si="54"/>
        <v>1</v>
      </c>
      <c r="BE79" s="4">
        <f t="shared" si="55"/>
        <v>1</v>
      </c>
      <c r="BG79" s="4"/>
      <c r="BJ79" s="2" t="s">
        <v>91</v>
      </c>
      <c r="BK79" s="2">
        <v>6</v>
      </c>
      <c r="BL79" s="2">
        <v>6</v>
      </c>
      <c r="BM79" s="2">
        <v>0</v>
      </c>
      <c r="BN79" s="2">
        <v>0</v>
      </c>
      <c r="BO79" s="4">
        <v>1</v>
      </c>
      <c r="BP79" s="4">
        <f t="shared" si="47"/>
        <v>0</v>
      </c>
      <c r="BR79" s="2" t="s">
        <v>91</v>
      </c>
      <c r="BS79" s="2">
        <v>7</v>
      </c>
      <c r="BT79" s="2">
        <v>7</v>
      </c>
      <c r="BU79" s="2">
        <v>0</v>
      </c>
      <c r="BV79" s="2">
        <v>0</v>
      </c>
      <c r="BW79" s="4">
        <v>1</v>
      </c>
      <c r="BX79" s="4">
        <f t="shared" si="48"/>
        <v>0</v>
      </c>
      <c r="BZ79" s="2" t="s">
        <v>91</v>
      </c>
      <c r="CA79" s="2">
        <v>7</v>
      </c>
      <c r="CB79" s="2">
        <v>7</v>
      </c>
      <c r="CC79" s="2">
        <v>0</v>
      </c>
      <c r="CD79" s="2">
        <v>0</v>
      </c>
      <c r="CE79" s="4">
        <v>1</v>
      </c>
      <c r="CF79" s="4">
        <f t="shared" si="56"/>
        <v>0</v>
      </c>
      <c r="CH79" s="2" t="s">
        <v>93</v>
      </c>
      <c r="CI79" s="2">
        <v>11</v>
      </c>
      <c r="CJ79" s="2">
        <v>11</v>
      </c>
      <c r="CK79" s="2">
        <v>0</v>
      </c>
      <c r="CL79" s="2">
        <v>0</v>
      </c>
      <c r="CM79" s="4">
        <v>1</v>
      </c>
      <c r="CN79" s="4">
        <f t="shared" si="57"/>
        <v>0</v>
      </c>
      <c r="CP79" s="2" t="s">
        <v>93</v>
      </c>
      <c r="CQ79" s="2">
        <v>11</v>
      </c>
      <c r="CR79" s="2">
        <v>11</v>
      </c>
      <c r="CS79" s="2">
        <v>0</v>
      </c>
      <c r="CT79" s="2">
        <v>0</v>
      </c>
      <c r="CU79" s="4">
        <v>1</v>
      </c>
      <c r="CV79" s="4">
        <f t="shared" si="58"/>
        <v>0</v>
      </c>
      <c r="CX79" s="2" t="s">
        <v>93</v>
      </c>
      <c r="CY79" s="2">
        <v>11</v>
      </c>
      <c r="CZ79" s="2">
        <v>1</v>
      </c>
      <c r="DA79" s="2">
        <v>0</v>
      </c>
      <c r="DB79" s="2">
        <v>10</v>
      </c>
      <c r="DC79" s="4">
        <v>0.09</v>
      </c>
      <c r="DL79" s="2" t="s">
        <v>83</v>
      </c>
      <c r="DM79" s="2">
        <v>22</v>
      </c>
      <c r="DN79" s="2">
        <v>0</v>
      </c>
      <c r="DO79" s="2">
        <v>0</v>
      </c>
      <c r="DP79" s="2">
        <v>22</v>
      </c>
      <c r="DQ79" s="4">
        <v>0</v>
      </c>
      <c r="DS79" s="2" t="s">
        <v>84</v>
      </c>
      <c r="DT79" s="2">
        <v>143</v>
      </c>
      <c r="DU79" s="2">
        <v>0</v>
      </c>
      <c r="DV79" s="2">
        <v>0</v>
      </c>
      <c r="DW79" s="2">
        <v>143</v>
      </c>
      <c r="DX79" s="4">
        <v>0</v>
      </c>
      <c r="DZ79" s="2" t="s">
        <v>83</v>
      </c>
      <c r="EA79" s="2">
        <v>22</v>
      </c>
      <c r="EB79" s="2">
        <v>0</v>
      </c>
      <c r="EC79" s="2">
        <v>0</v>
      </c>
      <c r="ED79" s="2">
        <v>22</v>
      </c>
      <c r="EE79" s="4">
        <v>0</v>
      </c>
      <c r="EG79" s="2" t="s">
        <v>83</v>
      </c>
      <c r="EH79" s="2">
        <v>22</v>
      </c>
      <c r="EI79" s="2">
        <v>0</v>
      </c>
      <c r="EJ79" s="2">
        <v>0</v>
      </c>
      <c r="EK79" s="2">
        <v>22</v>
      </c>
      <c r="EL79" s="4">
        <v>0</v>
      </c>
      <c r="EN79" s="2" t="s">
        <v>83</v>
      </c>
      <c r="EO79" s="2">
        <v>22</v>
      </c>
      <c r="EP79" s="2">
        <v>0</v>
      </c>
      <c r="EQ79" s="2">
        <v>0</v>
      </c>
      <c r="ER79" s="2">
        <v>22</v>
      </c>
      <c r="ES79" s="4">
        <v>0</v>
      </c>
      <c r="EU79" s="2" t="s">
        <v>83</v>
      </c>
      <c r="EV79" s="2">
        <v>22</v>
      </c>
      <c r="EW79" s="2">
        <v>0</v>
      </c>
      <c r="EX79" s="2">
        <v>0</v>
      </c>
      <c r="EY79" s="2">
        <v>22</v>
      </c>
      <c r="EZ79" s="4">
        <v>0</v>
      </c>
      <c r="FB79" s="2" t="s">
        <v>83</v>
      </c>
      <c r="FC79" s="2">
        <v>22</v>
      </c>
      <c r="FD79" s="2">
        <v>21</v>
      </c>
      <c r="FE79" s="2">
        <v>1</v>
      </c>
      <c r="FF79" s="2">
        <v>0</v>
      </c>
      <c r="FG79" s="4">
        <v>0.95</v>
      </c>
      <c r="FH79" s="4">
        <f>FG79-CU74</f>
        <v>0</v>
      </c>
      <c r="FJ79" s="2" t="s">
        <v>83</v>
      </c>
      <c r="FK79" s="2">
        <v>22</v>
      </c>
      <c r="FL79" s="2">
        <v>21</v>
      </c>
      <c r="FM79" s="2">
        <v>1</v>
      </c>
      <c r="FN79" s="2">
        <v>0</v>
      </c>
      <c r="FO79" s="4">
        <v>0.95</v>
      </c>
      <c r="FP79" s="4">
        <f t="shared" si="59"/>
        <v>0</v>
      </c>
      <c r="FR79" s="2" t="s">
        <v>83</v>
      </c>
      <c r="FS79" s="2">
        <v>22</v>
      </c>
      <c r="FT79" s="2">
        <v>21</v>
      </c>
      <c r="FU79" s="2">
        <v>1</v>
      </c>
      <c r="FV79" s="2">
        <v>0</v>
      </c>
      <c r="FW79" s="4">
        <v>0.95</v>
      </c>
      <c r="FX79" s="4">
        <f t="shared" si="60"/>
        <v>0</v>
      </c>
      <c r="FZ79" s="2" t="s">
        <v>83</v>
      </c>
      <c r="GA79" s="2">
        <v>22</v>
      </c>
      <c r="GB79" s="2">
        <v>21</v>
      </c>
      <c r="GC79" s="2">
        <v>1</v>
      </c>
      <c r="GD79" s="2">
        <v>0</v>
      </c>
      <c r="GE79" s="4">
        <v>0.95</v>
      </c>
      <c r="GF79" s="4">
        <f t="shared" si="61"/>
        <v>0</v>
      </c>
      <c r="GI79" s="2" t="s">
        <v>83</v>
      </c>
      <c r="GJ79" s="2">
        <v>22</v>
      </c>
      <c r="GK79" s="2">
        <v>21</v>
      </c>
      <c r="GL79" s="2">
        <v>1</v>
      </c>
      <c r="GM79" s="2">
        <v>0</v>
      </c>
      <c r="GN79" s="4">
        <v>0.95</v>
      </c>
      <c r="GO79" s="4">
        <f t="shared" si="63"/>
        <v>0</v>
      </c>
      <c r="GQ79" s="157" t="s">
        <v>83</v>
      </c>
      <c r="GR79" s="157">
        <v>22</v>
      </c>
      <c r="GS79" s="157">
        <v>21</v>
      </c>
      <c r="GT79" s="157">
        <v>1</v>
      </c>
      <c r="GU79" s="157">
        <v>0</v>
      </c>
      <c r="GV79" s="158">
        <f t="shared" si="64"/>
        <v>0.95454545454545459</v>
      </c>
      <c r="GW79" s="158">
        <f t="shared" si="65"/>
        <v>4.5454545454546302E-3</v>
      </c>
      <c r="GY79" s="157" t="s">
        <v>83</v>
      </c>
      <c r="GZ79" s="157">
        <v>22</v>
      </c>
      <c r="HA79" s="157">
        <v>21</v>
      </c>
      <c r="HB79" s="157">
        <v>1</v>
      </c>
      <c r="HC79" s="157">
        <v>0</v>
      </c>
      <c r="HD79" s="158">
        <v>0.95</v>
      </c>
    </row>
    <row r="80" spans="1:212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49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4">
        <f t="shared" si="50"/>
        <v>0.95454545454545459</v>
      </c>
      <c r="P80" s="4">
        <f t="shared" si="45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f t="shared" si="51"/>
        <v>0.95454545454545459</v>
      </c>
      <c r="X80" s="4">
        <f t="shared" si="46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f t="shared" si="52"/>
        <v>0.95454545454545459</v>
      </c>
      <c r="AF80" s="4">
        <f t="shared" si="68"/>
        <v>0</v>
      </c>
      <c r="AQ80" s="75" t="s">
        <v>92</v>
      </c>
      <c r="AR80" s="1">
        <v>20</v>
      </c>
      <c r="AS80" s="1">
        <v>0</v>
      </c>
      <c r="AT80" s="1">
        <v>0</v>
      </c>
      <c r="AU80" s="1">
        <v>20</v>
      </c>
      <c r="AV80" s="3">
        <f t="shared" si="53"/>
        <v>0</v>
      </c>
      <c r="AW80" s="4">
        <f t="shared" si="44"/>
        <v>0</v>
      </c>
      <c r="AY80" s="2" t="s">
        <v>92</v>
      </c>
      <c r="AZ80" s="2">
        <v>20</v>
      </c>
      <c r="BA80" s="2">
        <v>20</v>
      </c>
      <c r="BB80" s="2">
        <v>0</v>
      </c>
      <c r="BC80" s="2">
        <v>0</v>
      </c>
      <c r="BD80" s="4">
        <f t="shared" si="54"/>
        <v>1</v>
      </c>
      <c r="BE80" s="4">
        <f t="shared" si="55"/>
        <v>1</v>
      </c>
      <c r="BG80" s="4"/>
      <c r="BJ80" s="2" t="s">
        <v>92</v>
      </c>
      <c r="BK80" s="2">
        <v>20</v>
      </c>
      <c r="BL80" s="2">
        <v>20</v>
      </c>
      <c r="BM80" s="2">
        <v>0</v>
      </c>
      <c r="BN80" s="2">
        <v>0</v>
      </c>
      <c r="BO80" s="4">
        <v>1</v>
      </c>
      <c r="BP80" s="4">
        <f t="shared" si="47"/>
        <v>0</v>
      </c>
      <c r="BR80" s="2" t="s">
        <v>92</v>
      </c>
      <c r="BS80" s="2">
        <v>20</v>
      </c>
      <c r="BT80" s="2">
        <v>20</v>
      </c>
      <c r="BU80" s="2">
        <v>0</v>
      </c>
      <c r="BV80" s="2">
        <v>0</v>
      </c>
      <c r="BW80" s="4">
        <v>1</v>
      </c>
      <c r="BX80" s="4">
        <f t="shared" si="48"/>
        <v>0</v>
      </c>
      <c r="BZ80" s="2" t="s">
        <v>92</v>
      </c>
      <c r="CA80" s="2">
        <v>20</v>
      </c>
      <c r="CB80" s="2">
        <v>20</v>
      </c>
      <c r="CC80" s="2">
        <v>0</v>
      </c>
      <c r="CD80" s="2">
        <v>0</v>
      </c>
      <c r="CE80" s="4">
        <v>1</v>
      </c>
      <c r="CF80" s="4">
        <f t="shared" si="56"/>
        <v>0</v>
      </c>
      <c r="CH80" s="2" t="s">
        <v>94</v>
      </c>
      <c r="CI80" s="2">
        <v>1</v>
      </c>
      <c r="CJ80" s="2">
        <v>1</v>
      </c>
      <c r="CK80" s="2">
        <v>0</v>
      </c>
      <c r="CL80" s="2">
        <v>0</v>
      </c>
      <c r="CM80" s="4">
        <v>1</v>
      </c>
      <c r="CN80" s="4">
        <f t="shared" si="57"/>
        <v>0</v>
      </c>
      <c r="CP80" s="2" t="s">
        <v>94</v>
      </c>
      <c r="CQ80" s="2">
        <v>1</v>
      </c>
      <c r="CR80" s="2">
        <v>1</v>
      </c>
      <c r="CS80" s="2">
        <v>0</v>
      </c>
      <c r="CT80" s="2">
        <v>0</v>
      </c>
      <c r="CU80" s="4">
        <v>1</v>
      </c>
      <c r="CV80" s="4">
        <f t="shared" si="58"/>
        <v>0</v>
      </c>
      <c r="CX80" s="2" t="s">
        <v>94</v>
      </c>
      <c r="CY80" s="2">
        <v>1</v>
      </c>
      <c r="CZ80" s="2">
        <v>0</v>
      </c>
      <c r="DA80" s="2">
        <v>0</v>
      </c>
      <c r="DB80" s="2">
        <v>1</v>
      </c>
      <c r="DC80" s="4">
        <v>0</v>
      </c>
      <c r="DL80" s="2" t="s">
        <v>84</v>
      </c>
      <c r="DM80" s="2">
        <v>143</v>
      </c>
      <c r="DN80" s="2">
        <v>0</v>
      </c>
      <c r="DO80" s="2">
        <v>0</v>
      </c>
      <c r="DP80" s="2">
        <v>143</v>
      </c>
      <c r="DQ80" s="4">
        <v>0</v>
      </c>
      <c r="DS80" s="2" t="s">
        <v>90</v>
      </c>
      <c r="DT80" s="2">
        <v>1</v>
      </c>
      <c r="DU80" s="2">
        <v>0</v>
      </c>
      <c r="DV80" s="2">
        <v>0</v>
      </c>
      <c r="DW80" s="2">
        <v>1</v>
      </c>
      <c r="DX80" s="4">
        <v>0</v>
      </c>
      <c r="DZ80" s="2" t="s">
        <v>84</v>
      </c>
      <c r="EA80" s="2">
        <v>143</v>
      </c>
      <c r="EB80" s="2">
        <v>0</v>
      </c>
      <c r="EC80" s="2">
        <v>0</v>
      </c>
      <c r="ED80" s="2">
        <v>143</v>
      </c>
      <c r="EE80" s="4">
        <v>0</v>
      </c>
      <c r="EG80" s="2" t="s">
        <v>84</v>
      </c>
      <c r="EH80" s="2">
        <v>143</v>
      </c>
      <c r="EI80" s="2">
        <v>0</v>
      </c>
      <c r="EJ80" s="2">
        <v>0</v>
      </c>
      <c r="EK80" s="2">
        <v>143</v>
      </c>
      <c r="EL80" s="4">
        <v>0</v>
      </c>
      <c r="EN80" s="2" t="s">
        <v>84</v>
      </c>
      <c r="EO80" s="2">
        <v>143</v>
      </c>
      <c r="EP80" s="2">
        <v>0</v>
      </c>
      <c r="EQ80" s="2">
        <v>0</v>
      </c>
      <c r="ER80" s="2">
        <v>143</v>
      </c>
      <c r="ES80" s="4">
        <v>0</v>
      </c>
      <c r="EU80" s="2" t="s">
        <v>84</v>
      </c>
      <c r="EV80" s="2">
        <v>143</v>
      </c>
      <c r="EW80" s="2">
        <v>0</v>
      </c>
      <c r="EX80" s="2">
        <v>0</v>
      </c>
      <c r="EY80" s="2">
        <v>143</v>
      </c>
      <c r="EZ80" s="4">
        <v>0</v>
      </c>
      <c r="FB80" s="2" t="s">
        <v>84</v>
      </c>
      <c r="FC80" s="2">
        <v>143</v>
      </c>
      <c r="FD80" s="2">
        <v>114</v>
      </c>
      <c r="FE80" s="2">
        <v>14</v>
      </c>
      <c r="FF80" s="2">
        <v>15</v>
      </c>
      <c r="FG80" s="4">
        <v>0.8</v>
      </c>
      <c r="FH80" s="4">
        <f>FG80-CU75</f>
        <v>1.0000000000000009E-2</v>
      </c>
      <c r="FJ80" s="2" t="s">
        <v>84</v>
      </c>
      <c r="FK80" s="2">
        <v>135</v>
      </c>
      <c r="FL80" s="2">
        <v>113</v>
      </c>
      <c r="FM80" s="2">
        <v>9</v>
      </c>
      <c r="FN80" s="2">
        <v>13</v>
      </c>
      <c r="FO80" s="4">
        <v>0.84</v>
      </c>
      <c r="FP80" s="4">
        <f t="shared" si="59"/>
        <v>3.9999999999999925E-2</v>
      </c>
      <c r="FR80" s="2" t="s">
        <v>84</v>
      </c>
      <c r="FS80" s="2">
        <v>135</v>
      </c>
      <c r="FT80" s="2">
        <v>113</v>
      </c>
      <c r="FU80" s="2">
        <v>9</v>
      </c>
      <c r="FV80" s="2">
        <v>13</v>
      </c>
      <c r="FW80" s="4">
        <v>0.84</v>
      </c>
      <c r="FX80" s="4">
        <f t="shared" si="60"/>
        <v>0</v>
      </c>
      <c r="FZ80" s="2" t="s">
        <v>84</v>
      </c>
      <c r="GA80" s="2">
        <v>135</v>
      </c>
      <c r="GB80" s="2">
        <v>113</v>
      </c>
      <c r="GC80" s="2">
        <v>9</v>
      </c>
      <c r="GD80" s="2">
        <v>13</v>
      </c>
      <c r="GE80" s="4">
        <v>0.84</v>
      </c>
      <c r="GF80" s="4">
        <f t="shared" si="61"/>
        <v>0</v>
      </c>
      <c r="GI80" s="2" t="s">
        <v>84</v>
      </c>
      <c r="GJ80" s="2">
        <v>134</v>
      </c>
      <c r="GK80" s="2">
        <v>114</v>
      </c>
      <c r="GL80" s="2">
        <v>10</v>
      </c>
      <c r="GM80" s="2">
        <v>10</v>
      </c>
      <c r="GN80" s="4">
        <v>0.85</v>
      </c>
      <c r="GO80" s="4">
        <f t="shared" si="63"/>
        <v>1.0000000000000009E-2</v>
      </c>
      <c r="GQ80" s="157" t="s">
        <v>84</v>
      </c>
      <c r="GR80" s="157">
        <v>134</v>
      </c>
      <c r="GS80" s="157">
        <v>110</v>
      </c>
      <c r="GT80" s="157">
        <v>13</v>
      </c>
      <c r="GU80" s="157">
        <v>11</v>
      </c>
      <c r="GV80" s="158">
        <f t="shared" si="64"/>
        <v>0.82089552238805974</v>
      </c>
      <c r="GW80" s="158">
        <f t="shared" si="65"/>
        <v>-2.9104477611940238E-2</v>
      </c>
      <c r="GY80" s="157" t="s">
        <v>84</v>
      </c>
      <c r="GZ80" s="157">
        <v>134</v>
      </c>
      <c r="HA80" s="157">
        <v>110</v>
      </c>
      <c r="HB80" s="157">
        <v>13</v>
      </c>
      <c r="HC80" s="157">
        <v>11</v>
      </c>
      <c r="HD80" s="158">
        <v>0.82</v>
      </c>
    </row>
    <row r="81" spans="1:212">
      <c r="A81" s="76">
        <v>0.12</v>
      </c>
      <c r="B81" s="76"/>
      <c r="C81" s="75" t="s">
        <v>84</v>
      </c>
      <c r="D81" s="75">
        <v>143</v>
      </c>
      <c r="E81" s="75">
        <v>18</v>
      </c>
      <c r="F81" s="75">
        <v>95</v>
      </c>
      <c r="G81" s="75">
        <v>30</v>
      </c>
      <c r="H81" s="76">
        <f t="shared" si="49"/>
        <v>0.12587412587412589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4">
        <f t="shared" si="50"/>
        <v>0.12587412587412589</v>
      </c>
      <c r="P81" s="4">
        <f t="shared" si="45"/>
        <v>0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f t="shared" si="51"/>
        <v>0.12587412587412589</v>
      </c>
      <c r="X81" s="4">
        <f t="shared" si="46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f t="shared" si="52"/>
        <v>0.12587412587412589</v>
      </c>
      <c r="AF81" s="4">
        <f t="shared" si="68"/>
        <v>0</v>
      </c>
      <c r="AQ81" s="75" t="s">
        <v>93</v>
      </c>
      <c r="AR81" s="1">
        <v>11</v>
      </c>
      <c r="AS81" s="1">
        <v>0</v>
      </c>
      <c r="AT81" s="1">
        <v>0</v>
      </c>
      <c r="AU81" s="1">
        <v>11</v>
      </c>
      <c r="AV81" s="3">
        <f t="shared" si="53"/>
        <v>0</v>
      </c>
      <c r="AW81" s="4">
        <f t="shared" si="44"/>
        <v>0</v>
      </c>
      <c r="AY81" s="2" t="s">
        <v>93</v>
      </c>
      <c r="AZ81" s="2">
        <v>11</v>
      </c>
      <c r="BA81" s="2">
        <v>11</v>
      </c>
      <c r="BB81" s="2">
        <v>0</v>
      </c>
      <c r="BC81" s="2">
        <v>0</v>
      </c>
      <c r="BD81" s="4">
        <f t="shared" si="54"/>
        <v>1</v>
      </c>
      <c r="BE81" s="4">
        <f t="shared" si="55"/>
        <v>1</v>
      </c>
      <c r="BG81" s="4"/>
      <c r="BJ81" s="8" t="s">
        <v>93</v>
      </c>
      <c r="BK81" s="2">
        <v>11</v>
      </c>
      <c r="BL81" s="2">
        <v>11</v>
      </c>
      <c r="BM81" s="2">
        <v>0</v>
      </c>
      <c r="BN81" s="2">
        <v>0</v>
      </c>
      <c r="BO81" s="4">
        <v>1</v>
      </c>
      <c r="BP81" s="4">
        <f t="shared" si="47"/>
        <v>0</v>
      </c>
      <c r="BR81" s="2" t="s">
        <v>93</v>
      </c>
      <c r="BS81" s="2">
        <v>11</v>
      </c>
      <c r="BT81" s="2">
        <v>11</v>
      </c>
      <c r="BU81" s="2">
        <v>0</v>
      </c>
      <c r="BV81" s="2">
        <v>0</v>
      </c>
      <c r="BW81" s="4">
        <v>1</v>
      </c>
      <c r="BX81" s="4">
        <f t="shared" si="48"/>
        <v>0</v>
      </c>
      <c r="BZ81" s="2" t="s">
        <v>93</v>
      </c>
      <c r="CA81" s="2">
        <v>11</v>
      </c>
      <c r="CB81" s="2">
        <v>11</v>
      </c>
      <c r="CC81" s="2">
        <v>0</v>
      </c>
      <c r="CD81" s="2">
        <v>0</v>
      </c>
      <c r="CE81" s="4">
        <v>1</v>
      </c>
      <c r="CF81" s="4">
        <f t="shared" si="56"/>
        <v>0</v>
      </c>
      <c r="CH81" s="2" t="s">
        <v>95</v>
      </c>
      <c r="CI81" s="2">
        <v>1</v>
      </c>
      <c r="CJ81" s="2">
        <v>1</v>
      </c>
      <c r="CK81" s="2">
        <v>0</v>
      </c>
      <c r="CL81" s="2">
        <v>0</v>
      </c>
      <c r="CM81" s="4">
        <v>1</v>
      </c>
      <c r="CN81" s="4">
        <f t="shared" si="57"/>
        <v>0</v>
      </c>
      <c r="CP81" s="2" t="s">
        <v>95</v>
      </c>
      <c r="CQ81" s="2">
        <v>1</v>
      </c>
      <c r="CR81" s="2">
        <v>0</v>
      </c>
      <c r="CS81" s="2">
        <v>1</v>
      </c>
      <c r="CT81" s="2">
        <v>0</v>
      </c>
      <c r="CU81" s="4">
        <v>0</v>
      </c>
      <c r="CV81" s="4">
        <f t="shared" si="58"/>
        <v>-1</v>
      </c>
      <c r="CX81" s="2" t="s">
        <v>95</v>
      </c>
      <c r="CY81" s="2">
        <v>1</v>
      </c>
      <c r="CZ81" s="2">
        <v>1</v>
      </c>
      <c r="DA81" s="2">
        <v>0</v>
      </c>
      <c r="DB81" s="2">
        <v>0</v>
      </c>
      <c r="DC81" s="4">
        <v>1</v>
      </c>
      <c r="DL81" s="2" t="s">
        <v>90</v>
      </c>
      <c r="DM81" s="2">
        <v>1</v>
      </c>
      <c r="DN81" s="2">
        <v>0</v>
      </c>
      <c r="DO81" s="2">
        <v>0</v>
      </c>
      <c r="DP81" s="2">
        <v>1</v>
      </c>
      <c r="DQ81" s="4">
        <v>0</v>
      </c>
      <c r="DS81" s="2" t="s">
        <v>91</v>
      </c>
      <c r="DT81" s="2">
        <v>7</v>
      </c>
      <c r="DU81" s="2">
        <v>7</v>
      </c>
      <c r="DV81" s="2">
        <v>0</v>
      </c>
      <c r="DW81" s="2">
        <v>0</v>
      </c>
      <c r="DX81" s="4">
        <v>1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G81" s="2" t="s">
        <v>90</v>
      </c>
      <c r="EH81" s="2">
        <v>1</v>
      </c>
      <c r="EI81" s="2">
        <v>0</v>
      </c>
      <c r="EJ81" s="2">
        <v>0</v>
      </c>
      <c r="EK81" s="2">
        <v>1</v>
      </c>
      <c r="EL81" s="4">
        <v>0</v>
      </c>
      <c r="EN81" s="2" t="s">
        <v>90</v>
      </c>
      <c r="EO81" s="2">
        <v>1</v>
      </c>
      <c r="EP81" s="2">
        <v>0</v>
      </c>
      <c r="EQ81" s="2">
        <v>0</v>
      </c>
      <c r="ER81" s="2">
        <v>1</v>
      </c>
      <c r="ES81" s="4">
        <v>0</v>
      </c>
      <c r="EU81" s="2" t="s">
        <v>90</v>
      </c>
      <c r="EV81" s="2">
        <v>1</v>
      </c>
      <c r="EW81" s="2">
        <v>0</v>
      </c>
      <c r="EX81" s="2">
        <v>0</v>
      </c>
      <c r="EY81" s="2">
        <v>1</v>
      </c>
      <c r="EZ81" s="4">
        <v>0</v>
      </c>
      <c r="FB81" s="2" t="s">
        <v>90</v>
      </c>
      <c r="FC81" s="2">
        <v>1</v>
      </c>
      <c r="FD81" s="2">
        <v>0</v>
      </c>
      <c r="FE81" s="2">
        <v>0</v>
      </c>
      <c r="FF81" s="2">
        <v>1</v>
      </c>
      <c r="FG81" s="4">
        <v>0</v>
      </c>
      <c r="FH81" s="4">
        <f>FG81-CU76</f>
        <v>0</v>
      </c>
      <c r="GF81" s="4"/>
      <c r="GO81" s="4"/>
      <c r="GW81" s="158"/>
    </row>
    <row r="82" spans="1:212">
      <c r="A82" s="76"/>
      <c r="B82" s="76"/>
      <c r="C82" s="75"/>
      <c r="D82" s="75">
        <f>SUM(D3:D81)</f>
        <v>8048</v>
      </c>
      <c r="E82" s="75">
        <f>SUM(E3:E81)</f>
        <v>6712</v>
      </c>
      <c r="F82" s="75"/>
      <c r="G82" s="75"/>
      <c r="H82" s="76">
        <f t="shared" si="49"/>
        <v>0.83399602385685889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50"/>
        <v>1</v>
      </c>
      <c r="P82" s="26" t="s">
        <v>100</v>
      </c>
      <c r="Q82" s="2" t="s">
        <v>119</v>
      </c>
      <c r="R82" s="8" t="s">
        <v>90</v>
      </c>
      <c r="S82" s="2">
        <v>1</v>
      </c>
      <c r="T82" s="2">
        <v>1</v>
      </c>
      <c r="U82" s="2">
        <v>0</v>
      </c>
      <c r="V82" s="2">
        <v>0</v>
      </c>
      <c r="W82" s="4">
        <f t="shared" si="51"/>
        <v>1</v>
      </c>
      <c r="X82" s="4">
        <f t="shared" si="46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f t="shared" si="52"/>
        <v>0</v>
      </c>
      <c r="AF82" s="4">
        <f t="shared" si="68"/>
        <v>-1</v>
      </c>
      <c r="AQ82" s="75" t="s">
        <v>94</v>
      </c>
      <c r="AR82" s="1">
        <v>1</v>
      </c>
      <c r="AS82" s="1">
        <v>0</v>
      </c>
      <c r="AT82" s="1">
        <v>0</v>
      </c>
      <c r="AU82" s="1">
        <v>1</v>
      </c>
      <c r="AV82" s="3">
        <f t="shared" si="53"/>
        <v>0</v>
      </c>
      <c r="AW82" s="4">
        <f t="shared" si="44"/>
        <v>0</v>
      </c>
      <c r="AY82" s="2" t="s">
        <v>94</v>
      </c>
      <c r="AZ82" s="2">
        <v>1</v>
      </c>
      <c r="BA82" s="2">
        <v>1</v>
      </c>
      <c r="BB82" s="2">
        <v>0</v>
      </c>
      <c r="BC82" s="2">
        <v>0</v>
      </c>
      <c r="BD82" s="4">
        <f t="shared" si="54"/>
        <v>1</v>
      </c>
      <c r="BE82" s="4">
        <f t="shared" si="55"/>
        <v>1</v>
      </c>
      <c r="BG82" s="4"/>
      <c r="BJ82" s="2" t="s">
        <v>94</v>
      </c>
      <c r="BK82" s="2">
        <v>1</v>
      </c>
      <c r="BL82" s="2">
        <v>1</v>
      </c>
      <c r="BM82" s="2">
        <v>0</v>
      </c>
      <c r="BN82" s="2">
        <v>0</v>
      </c>
      <c r="BO82" s="4">
        <v>1</v>
      </c>
      <c r="BP82" s="4">
        <f t="shared" si="47"/>
        <v>0</v>
      </c>
      <c r="BR82" s="2" t="s">
        <v>94</v>
      </c>
      <c r="BS82" s="2">
        <v>1</v>
      </c>
      <c r="BT82" s="2">
        <v>1</v>
      </c>
      <c r="BU82" s="2">
        <v>0</v>
      </c>
      <c r="BV82" s="2">
        <v>0</v>
      </c>
      <c r="BW82" s="4">
        <v>1</v>
      </c>
      <c r="BX82" s="4">
        <f t="shared" si="48"/>
        <v>0</v>
      </c>
      <c r="BZ82" s="2" t="s">
        <v>94</v>
      </c>
      <c r="CA82" s="2">
        <v>1</v>
      </c>
      <c r="CB82" s="2">
        <v>1</v>
      </c>
      <c r="CC82" s="2">
        <v>0</v>
      </c>
      <c r="CD82" s="2">
        <v>0</v>
      </c>
      <c r="CE82" s="4">
        <v>1</v>
      </c>
      <c r="CF82" s="4">
        <f t="shared" si="56"/>
        <v>0</v>
      </c>
      <c r="CH82" s="2" t="s">
        <v>96</v>
      </c>
      <c r="CI82" s="2">
        <v>10</v>
      </c>
      <c r="CJ82" s="2">
        <v>8</v>
      </c>
      <c r="CK82" s="2">
        <v>0</v>
      </c>
      <c r="CL82" s="2">
        <v>2</v>
      </c>
      <c r="CM82" s="4">
        <v>0.8</v>
      </c>
      <c r="CN82" s="4">
        <f t="shared" si="57"/>
        <v>-0.19999999999999996</v>
      </c>
      <c r="CP82" s="2" t="s">
        <v>96</v>
      </c>
      <c r="CQ82" s="2">
        <v>10</v>
      </c>
      <c r="CR82" s="2">
        <v>10</v>
      </c>
      <c r="CS82" s="2">
        <v>0</v>
      </c>
      <c r="CT82" s="2">
        <v>0</v>
      </c>
      <c r="CU82" s="4">
        <v>1</v>
      </c>
      <c r="CV82" s="4">
        <f t="shared" si="58"/>
        <v>0.19999999999999996</v>
      </c>
      <c r="CX82" s="2" t="s">
        <v>96</v>
      </c>
      <c r="CY82" s="2">
        <v>10</v>
      </c>
      <c r="CZ82" s="2">
        <v>0</v>
      </c>
      <c r="DA82" s="2">
        <v>0</v>
      </c>
      <c r="DB82" s="2">
        <v>10</v>
      </c>
      <c r="DC82" s="4">
        <v>0</v>
      </c>
      <c r="DL82" s="2" t="s">
        <v>91</v>
      </c>
      <c r="DM82" s="2">
        <v>7</v>
      </c>
      <c r="DN82" s="2">
        <v>7</v>
      </c>
      <c r="DO82" s="2">
        <v>0</v>
      </c>
      <c r="DP82" s="2">
        <v>0</v>
      </c>
      <c r="DQ82" s="4">
        <v>1</v>
      </c>
      <c r="DS82" s="2" t="s">
        <v>92</v>
      </c>
      <c r="DT82" s="2">
        <v>20</v>
      </c>
      <c r="DU82" s="2">
        <v>20</v>
      </c>
      <c r="DV82" s="2">
        <v>0</v>
      </c>
      <c r="DW82" s="2">
        <v>0</v>
      </c>
      <c r="DX82" s="4">
        <v>1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G82" s="2" t="s">
        <v>91</v>
      </c>
      <c r="EH82" s="2">
        <v>7</v>
      </c>
      <c r="EI82" s="2">
        <v>7</v>
      </c>
      <c r="EJ82" s="2">
        <v>0</v>
      </c>
      <c r="EK82" s="2">
        <v>0</v>
      </c>
      <c r="EL82" s="4">
        <v>1</v>
      </c>
      <c r="EN82" s="2" t="s">
        <v>91</v>
      </c>
      <c r="EO82" s="2">
        <v>7</v>
      </c>
      <c r="EP82" s="2">
        <v>7</v>
      </c>
      <c r="EQ82" s="2">
        <v>0</v>
      </c>
      <c r="ER82" s="2">
        <v>0</v>
      </c>
      <c r="ES82" s="4">
        <v>1</v>
      </c>
      <c r="EU82" s="2" t="s">
        <v>91</v>
      </c>
      <c r="EV82" s="2">
        <v>7</v>
      </c>
      <c r="EW82" s="2">
        <v>7</v>
      </c>
      <c r="EX82" s="2">
        <v>0</v>
      </c>
      <c r="EY82" s="2">
        <v>0</v>
      </c>
      <c r="EZ82" s="4">
        <v>1</v>
      </c>
      <c r="FB82" s="2" t="s">
        <v>91</v>
      </c>
      <c r="FC82" s="2">
        <v>7</v>
      </c>
      <c r="FD82" s="2">
        <v>7</v>
      </c>
      <c r="FE82" s="2">
        <v>0</v>
      </c>
      <c r="FF82" s="2">
        <v>0</v>
      </c>
      <c r="FG82" s="4">
        <v>1</v>
      </c>
      <c r="FH82" s="4">
        <f t="shared" ref="FH82:FH87" si="69">FG82-CU77</f>
        <v>0.14000000000000001</v>
      </c>
      <c r="GF82" s="4"/>
      <c r="GO82" s="4"/>
      <c r="GW82" s="158"/>
    </row>
    <row r="83" spans="1:212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50"/>
        <v>1</v>
      </c>
      <c r="P83" s="26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f t="shared" si="51"/>
        <v>1</v>
      </c>
      <c r="X83" s="4">
        <f t="shared" si="46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f t="shared" si="52"/>
        <v>0</v>
      </c>
      <c r="AF83" s="4">
        <f t="shared" si="68"/>
        <v>-1</v>
      </c>
      <c r="AQ83" s="75" t="s">
        <v>95</v>
      </c>
      <c r="AR83" s="1">
        <v>1</v>
      </c>
      <c r="AS83" s="1">
        <v>0</v>
      </c>
      <c r="AT83" s="1">
        <v>0</v>
      </c>
      <c r="AU83" s="1">
        <v>1</v>
      </c>
      <c r="AV83" s="3">
        <f t="shared" si="53"/>
        <v>0</v>
      </c>
      <c r="AW83" s="4">
        <f t="shared" si="44"/>
        <v>0</v>
      </c>
      <c r="AY83" s="2" t="s">
        <v>95</v>
      </c>
      <c r="AZ83" s="2">
        <v>1</v>
      </c>
      <c r="BA83" s="2">
        <v>1</v>
      </c>
      <c r="BB83" s="2">
        <v>0</v>
      </c>
      <c r="BC83" s="2">
        <v>0</v>
      </c>
      <c r="BD83" s="4">
        <f t="shared" si="54"/>
        <v>1</v>
      </c>
      <c r="BE83" s="4">
        <f t="shared" si="55"/>
        <v>1</v>
      </c>
      <c r="BG83" s="4"/>
      <c r="BJ83" s="2" t="s">
        <v>95</v>
      </c>
      <c r="BK83" s="2">
        <v>1</v>
      </c>
      <c r="BL83" s="2">
        <v>1</v>
      </c>
      <c r="BM83" s="2">
        <v>0</v>
      </c>
      <c r="BN83" s="2">
        <v>0</v>
      </c>
      <c r="BO83" s="4">
        <v>1</v>
      </c>
      <c r="BP83" s="4">
        <f t="shared" si="47"/>
        <v>0</v>
      </c>
      <c r="BR83" s="2" t="s">
        <v>95</v>
      </c>
      <c r="BS83" s="2">
        <v>1</v>
      </c>
      <c r="BT83" s="2">
        <v>1</v>
      </c>
      <c r="BU83" s="2">
        <v>0</v>
      </c>
      <c r="BV83" s="2">
        <v>0</v>
      </c>
      <c r="BW83" s="4">
        <v>1</v>
      </c>
      <c r="BX83" s="4">
        <f t="shared" si="48"/>
        <v>0</v>
      </c>
      <c r="BZ83" s="2" t="s">
        <v>95</v>
      </c>
      <c r="CA83" s="2">
        <v>1</v>
      </c>
      <c r="CB83" s="2">
        <v>1</v>
      </c>
      <c r="CC83" s="2">
        <v>0</v>
      </c>
      <c r="CD83" s="2">
        <v>0</v>
      </c>
      <c r="CE83" s="4">
        <v>1</v>
      </c>
      <c r="CF83" s="4">
        <f t="shared" si="56"/>
        <v>0</v>
      </c>
      <c r="CH83" s="2" t="s">
        <v>129</v>
      </c>
      <c r="CI83" s="2">
        <v>2</v>
      </c>
      <c r="CJ83" s="2">
        <v>2</v>
      </c>
      <c r="CK83" s="2">
        <v>0</v>
      </c>
      <c r="CL83" s="2">
        <v>0</v>
      </c>
      <c r="CM83" s="4">
        <v>1</v>
      </c>
      <c r="CN83" s="4">
        <f t="shared" si="57"/>
        <v>0.1340015826958586</v>
      </c>
      <c r="CP83" s="2" t="s">
        <v>129</v>
      </c>
      <c r="CQ83" s="2">
        <v>2</v>
      </c>
      <c r="CR83" s="2">
        <v>0</v>
      </c>
      <c r="CS83" s="2">
        <v>2</v>
      </c>
      <c r="CT83" s="2">
        <v>0</v>
      </c>
      <c r="CU83" s="4">
        <v>0</v>
      </c>
      <c r="CV83" s="4">
        <f t="shared" si="58"/>
        <v>-1</v>
      </c>
      <c r="CX83" s="2" t="s">
        <v>129</v>
      </c>
      <c r="CY83" s="2">
        <v>2</v>
      </c>
      <c r="CZ83" s="2">
        <v>2</v>
      </c>
      <c r="DA83" s="2">
        <v>0</v>
      </c>
      <c r="DB83" s="2">
        <v>0</v>
      </c>
      <c r="DC83" s="4">
        <v>1</v>
      </c>
      <c r="DL83" s="2" t="s">
        <v>92</v>
      </c>
      <c r="DM83" s="2">
        <v>20</v>
      </c>
      <c r="DN83" s="2">
        <v>20</v>
      </c>
      <c r="DO83" s="2">
        <v>0</v>
      </c>
      <c r="DP83" s="2">
        <v>0</v>
      </c>
      <c r="DQ83" s="4">
        <v>1</v>
      </c>
      <c r="DS83" s="2" t="s">
        <v>93</v>
      </c>
      <c r="DT83" s="2">
        <v>11</v>
      </c>
      <c r="DU83" s="2">
        <v>0</v>
      </c>
      <c r="DV83" s="2">
        <v>0</v>
      </c>
      <c r="DW83" s="2">
        <v>11</v>
      </c>
      <c r="DX83" s="4"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G83" s="2" t="s">
        <v>92</v>
      </c>
      <c r="EH83" s="2">
        <v>20</v>
      </c>
      <c r="EI83" s="2">
        <v>20</v>
      </c>
      <c r="EJ83" s="2">
        <v>0</v>
      </c>
      <c r="EK83" s="2">
        <v>0</v>
      </c>
      <c r="EL83" s="4">
        <v>1</v>
      </c>
      <c r="EN83" s="2" t="s">
        <v>92</v>
      </c>
      <c r="EO83" s="2">
        <v>20</v>
      </c>
      <c r="EP83" s="2">
        <v>20</v>
      </c>
      <c r="EQ83" s="2">
        <v>0</v>
      </c>
      <c r="ER83" s="2">
        <v>0</v>
      </c>
      <c r="ES83" s="4">
        <v>1</v>
      </c>
      <c r="EU83" s="2" t="s">
        <v>92</v>
      </c>
      <c r="EV83" s="2">
        <v>20</v>
      </c>
      <c r="EW83" s="2">
        <v>20</v>
      </c>
      <c r="EX83" s="2">
        <v>0</v>
      </c>
      <c r="EY83" s="2">
        <v>0</v>
      </c>
      <c r="EZ83" s="4">
        <v>1</v>
      </c>
      <c r="FB83" s="2" t="s">
        <v>92</v>
      </c>
      <c r="FC83" s="2">
        <v>20</v>
      </c>
      <c r="FD83" s="2">
        <v>20</v>
      </c>
      <c r="FE83" s="2">
        <v>0</v>
      </c>
      <c r="FF83" s="2">
        <v>0</v>
      </c>
      <c r="FG83" s="4">
        <v>1</v>
      </c>
      <c r="FH83" s="4">
        <f t="shared" si="69"/>
        <v>0.7</v>
      </c>
      <c r="GF83" s="4"/>
      <c r="GO83" s="4"/>
      <c r="GW83" s="158"/>
    </row>
    <row r="84" spans="1:212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50"/>
        <v>1</v>
      </c>
      <c r="P84" s="26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f t="shared" si="51"/>
        <v>1</v>
      </c>
      <c r="X84" s="4">
        <f t="shared" si="46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f t="shared" si="52"/>
        <v>0</v>
      </c>
      <c r="AF84" s="4">
        <f t="shared" si="68"/>
        <v>-1</v>
      </c>
      <c r="AQ84" s="75" t="s">
        <v>96</v>
      </c>
      <c r="AR84" s="1">
        <v>10</v>
      </c>
      <c r="AS84" s="1">
        <v>0</v>
      </c>
      <c r="AT84" s="1">
        <v>0</v>
      </c>
      <c r="AU84" s="1">
        <v>10</v>
      </c>
      <c r="AV84" s="3">
        <f t="shared" si="53"/>
        <v>0</v>
      </c>
      <c r="AW84" s="4">
        <f t="shared" si="44"/>
        <v>0</v>
      </c>
      <c r="AY84" s="2" t="s">
        <v>96</v>
      </c>
      <c r="AZ84" s="2">
        <v>10</v>
      </c>
      <c r="BA84" s="2">
        <v>10</v>
      </c>
      <c r="BB84" s="2">
        <v>0</v>
      </c>
      <c r="BC84" s="2">
        <v>0</v>
      </c>
      <c r="BD84" s="4">
        <f t="shared" si="54"/>
        <v>1</v>
      </c>
      <c r="BE84" s="4">
        <f t="shared" si="55"/>
        <v>1</v>
      </c>
      <c r="BG84" s="4"/>
      <c r="BJ84" s="2" t="s">
        <v>96</v>
      </c>
      <c r="BK84" s="2">
        <v>10</v>
      </c>
      <c r="BL84" s="2">
        <v>10</v>
      </c>
      <c r="BM84" s="2">
        <v>0</v>
      </c>
      <c r="BN84" s="2">
        <v>0</v>
      </c>
      <c r="BO84" s="4">
        <v>1</v>
      </c>
      <c r="BP84" s="4">
        <f t="shared" si="47"/>
        <v>0</v>
      </c>
      <c r="BR84" s="2" t="s">
        <v>96</v>
      </c>
      <c r="BS84" s="2">
        <v>10</v>
      </c>
      <c r="BT84" s="2">
        <v>10</v>
      </c>
      <c r="BU84" s="2">
        <v>0</v>
      </c>
      <c r="BV84" s="2">
        <v>0</v>
      </c>
      <c r="BW84" s="4">
        <v>1</v>
      </c>
      <c r="BX84" s="4">
        <f t="shared" si="48"/>
        <v>0</v>
      </c>
      <c r="BZ84" s="2" t="s">
        <v>96</v>
      </c>
      <c r="CA84" s="2">
        <v>10</v>
      </c>
      <c r="CB84" s="2">
        <v>10</v>
      </c>
      <c r="CC84" s="2">
        <v>0</v>
      </c>
      <c r="CD84" s="2">
        <v>0</v>
      </c>
      <c r="CE84" s="4">
        <v>1</v>
      </c>
      <c r="CF84" s="4">
        <f t="shared" si="56"/>
        <v>0</v>
      </c>
      <c r="CH84" s="2" t="s">
        <v>130</v>
      </c>
      <c r="CI84" s="2">
        <v>15</v>
      </c>
      <c r="CJ84" s="2">
        <v>15</v>
      </c>
      <c r="CK84" s="2">
        <v>0</v>
      </c>
      <c r="CL84" s="2">
        <v>0</v>
      </c>
      <c r="CM84" s="4">
        <v>1</v>
      </c>
      <c r="CN84" s="4">
        <f t="shared" si="57"/>
        <v>1</v>
      </c>
      <c r="CP84" s="2" t="s">
        <v>130</v>
      </c>
      <c r="CQ84" s="2">
        <v>15</v>
      </c>
      <c r="CR84" s="2">
        <v>0</v>
      </c>
      <c r="CS84" s="2">
        <v>15</v>
      </c>
      <c r="CT84" s="2">
        <v>0</v>
      </c>
      <c r="CU84" s="4">
        <v>0</v>
      </c>
      <c r="CV84" s="4">
        <f t="shared" si="58"/>
        <v>-1</v>
      </c>
      <c r="CX84" s="2" t="s">
        <v>130</v>
      </c>
      <c r="CY84" s="2">
        <v>15</v>
      </c>
      <c r="CZ84" s="2">
        <v>15</v>
      </c>
      <c r="DA84" s="2">
        <v>0</v>
      </c>
      <c r="DB84" s="2">
        <v>0</v>
      </c>
      <c r="DC84" s="4">
        <v>1</v>
      </c>
      <c r="DL84" s="2" t="s">
        <v>93</v>
      </c>
      <c r="DM84" s="2">
        <v>11</v>
      </c>
      <c r="DN84" s="2">
        <v>1</v>
      </c>
      <c r="DO84" s="2">
        <v>0</v>
      </c>
      <c r="DP84" s="2">
        <v>10</v>
      </c>
      <c r="DQ84" s="4">
        <v>0.09</v>
      </c>
      <c r="DS84" s="2" t="s">
        <v>94</v>
      </c>
      <c r="DT84" s="2">
        <v>1</v>
      </c>
      <c r="DU84" s="2">
        <v>0</v>
      </c>
      <c r="DV84" s="2">
        <v>0</v>
      </c>
      <c r="DW84" s="2">
        <v>1</v>
      </c>
      <c r="DX84" s="4">
        <v>0</v>
      </c>
      <c r="DZ84" s="2" t="s">
        <v>93</v>
      </c>
      <c r="EA84" s="2">
        <v>11</v>
      </c>
      <c r="EB84" s="2">
        <v>0</v>
      </c>
      <c r="EC84" s="2">
        <v>0</v>
      </c>
      <c r="ED84" s="2">
        <v>11</v>
      </c>
      <c r="EE84" s="4">
        <v>0</v>
      </c>
      <c r="EG84" s="2" t="s">
        <v>93</v>
      </c>
      <c r="EH84" s="2">
        <v>11</v>
      </c>
      <c r="EI84" s="2">
        <v>3</v>
      </c>
      <c r="EJ84" s="2">
        <v>0</v>
      </c>
      <c r="EK84" s="2">
        <v>8</v>
      </c>
      <c r="EL84" s="4">
        <v>0.27</v>
      </c>
      <c r="EN84" s="2" t="s">
        <v>93</v>
      </c>
      <c r="EO84" s="2">
        <v>11</v>
      </c>
      <c r="EP84" s="2">
        <v>0</v>
      </c>
      <c r="EQ84" s="2">
        <v>0</v>
      </c>
      <c r="ER84" s="2">
        <v>11</v>
      </c>
      <c r="ES84" s="4">
        <v>0</v>
      </c>
      <c r="EU84" s="2" t="s">
        <v>93</v>
      </c>
      <c r="EV84" s="2">
        <v>11</v>
      </c>
      <c r="EW84" s="2">
        <v>0</v>
      </c>
      <c r="EX84" s="2">
        <v>0</v>
      </c>
      <c r="EY84" s="2">
        <v>11</v>
      </c>
      <c r="EZ84" s="4">
        <v>0</v>
      </c>
      <c r="FB84" s="2" t="s">
        <v>93</v>
      </c>
      <c r="FC84" s="2">
        <v>11</v>
      </c>
      <c r="FD84" s="2">
        <v>11</v>
      </c>
      <c r="FE84" s="2">
        <v>0</v>
      </c>
      <c r="FF84" s="2">
        <v>0</v>
      </c>
      <c r="FG84" s="4">
        <v>1</v>
      </c>
      <c r="FH84" s="4">
        <f t="shared" si="69"/>
        <v>0</v>
      </c>
      <c r="GF84" s="4"/>
      <c r="GO84" s="4"/>
      <c r="GW84" s="158"/>
    </row>
    <row r="85" spans="1:212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50"/>
        <v>0.72727272727272729</v>
      </c>
      <c r="P85" s="26" t="s">
        <v>100</v>
      </c>
      <c r="R85" s="8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 t="shared" si="51"/>
        <v>0.72727272727272729</v>
      </c>
      <c r="X85" s="4">
        <f t="shared" si="46"/>
        <v>0</v>
      </c>
      <c r="Z85" s="8" t="s">
        <v>93</v>
      </c>
      <c r="AA85" s="2">
        <v>11</v>
      </c>
      <c r="AB85" s="2">
        <v>0</v>
      </c>
      <c r="AC85" s="2">
        <v>0</v>
      </c>
      <c r="AD85" s="2">
        <v>11</v>
      </c>
      <c r="AE85" s="4">
        <f t="shared" si="52"/>
        <v>0</v>
      </c>
      <c r="AF85" s="4">
        <f t="shared" si="68"/>
        <v>-0.72727272727272729</v>
      </c>
      <c r="AO85" s="4"/>
      <c r="AR85" s="2">
        <f>SUM(AR3:AR84)</f>
        <v>7689</v>
      </c>
      <c r="AS85" s="2">
        <f>SUM(AS3:AS84)</f>
        <v>5755</v>
      </c>
      <c r="AV85" s="76">
        <f t="shared" si="53"/>
        <v>0.74847184289244373</v>
      </c>
      <c r="AZ85" s="2">
        <f>SUM(AZ3:AZ84)</f>
        <v>7581</v>
      </c>
      <c r="BA85" s="2">
        <f>SUM(BA3:BA84)</f>
        <v>6552</v>
      </c>
      <c r="BD85" s="4">
        <f t="shared" si="54"/>
        <v>0.8642659279778393</v>
      </c>
      <c r="BK85" s="2">
        <f>SUM(BK3:BK84)</f>
        <v>7581</v>
      </c>
      <c r="BL85" s="2">
        <f>SUM(BL3:BL84)</f>
        <v>6552</v>
      </c>
      <c r="BO85" s="4">
        <f>BL85/BK85</f>
        <v>0.8642659279778393</v>
      </c>
      <c r="BS85" s="2">
        <f>SUM(BS3:BS84)</f>
        <v>7582</v>
      </c>
      <c r="BT85" s="2">
        <f>SUM(BT3:BT84)</f>
        <v>6557</v>
      </c>
      <c r="BW85" s="4">
        <f>BT85/BS85</f>
        <v>0.86481139541018204</v>
      </c>
      <c r="CA85" s="2">
        <f>SUM(CA3:CA84)</f>
        <v>7582</v>
      </c>
      <c r="CB85" s="2">
        <f>SUM(CB3:CB84)</f>
        <v>6566</v>
      </c>
      <c r="CE85" s="4">
        <f>CB85/CA85</f>
        <v>0.8659984173041414</v>
      </c>
      <c r="CH85" s="2" t="s">
        <v>89</v>
      </c>
      <c r="CI85" s="2">
        <v>4</v>
      </c>
      <c r="CJ85" s="2">
        <v>4</v>
      </c>
      <c r="CK85" s="2">
        <v>0</v>
      </c>
      <c r="CL85" s="2">
        <v>0</v>
      </c>
      <c r="CM85" s="4">
        <v>1</v>
      </c>
      <c r="CN85" s="4">
        <f>CM85-CE14</f>
        <v>0</v>
      </c>
      <c r="CP85" s="2" t="s">
        <v>89</v>
      </c>
      <c r="CQ85" s="2">
        <v>4</v>
      </c>
      <c r="CR85" s="2">
        <v>1</v>
      </c>
      <c r="CS85" s="2">
        <v>3</v>
      </c>
      <c r="CT85" s="2">
        <v>0</v>
      </c>
      <c r="CU85" s="4">
        <v>0.25</v>
      </c>
      <c r="CV85" s="4">
        <f t="shared" si="58"/>
        <v>-0.75</v>
      </c>
      <c r="CX85" s="2" t="s">
        <v>89</v>
      </c>
      <c r="CY85" s="2">
        <v>4</v>
      </c>
      <c r="CZ85" s="2">
        <v>4</v>
      </c>
      <c r="DA85" s="2">
        <v>0</v>
      </c>
      <c r="DB85" s="2">
        <v>0</v>
      </c>
      <c r="DC85" s="4">
        <v>1</v>
      </c>
      <c r="DL85" s="2" t="s">
        <v>94</v>
      </c>
      <c r="DM85" s="2">
        <v>1</v>
      </c>
      <c r="DN85" s="2">
        <v>0</v>
      </c>
      <c r="DO85" s="2">
        <v>0</v>
      </c>
      <c r="DP85" s="2">
        <v>1</v>
      </c>
      <c r="DQ85" s="4">
        <v>0</v>
      </c>
      <c r="DS85" s="2" t="s">
        <v>95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Z85" s="2" t="s">
        <v>94</v>
      </c>
      <c r="EA85" s="2">
        <v>1</v>
      </c>
      <c r="EB85" s="2">
        <v>0</v>
      </c>
      <c r="EC85" s="2">
        <v>0</v>
      </c>
      <c r="ED85" s="2">
        <v>1</v>
      </c>
      <c r="EE85" s="4">
        <v>0</v>
      </c>
      <c r="EG85" s="2" t="s">
        <v>94</v>
      </c>
      <c r="EH85" s="2">
        <v>1</v>
      </c>
      <c r="EI85" s="2">
        <v>0</v>
      </c>
      <c r="EJ85" s="2">
        <v>0</v>
      </c>
      <c r="EK85" s="2">
        <v>1</v>
      </c>
      <c r="EL85" s="4">
        <v>0</v>
      </c>
      <c r="EN85" s="2" t="s">
        <v>94</v>
      </c>
      <c r="EO85" s="2">
        <v>1</v>
      </c>
      <c r="EP85" s="2">
        <v>0</v>
      </c>
      <c r="EQ85" s="2">
        <v>0</v>
      </c>
      <c r="ER85" s="2">
        <v>1</v>
      </c>
      <c r="ES85" s="4">
        <v>0</v>
      </c>
      <c r="EU85" s="2" t="s">
        <v>94</v>
      </c>
      <c r="EV85" s="2">
        <v>1</v>
      </c>
      <c r="EW85" s="2">
        <v>0</v>
      </c>
      <c r="EX85" s="2">
        <v>0</v>
      </c>
      <c r="EY85" s="2">
        <v>1</v>
      </c>
      <c r="EZ85" s="4">
        <v>0</v>
      </c>
      <c r="FB85" s="17" t="s">
        <v>94</v>
      </c>
      <c r="FC85" s="2">
        <v>1</v>
      </c>
      <c r="FD85" s="2">
        <v>1</v>
      </c>
      <c r="FE85" s="2">
        <v>0</v>
      </c>
      <c r="FF85" s="2">
        <v>0</v>
      </c>
      <c r="FG85" s="4">
        <v>1</v>
      </c>
      <c r="FH85" s="4">
        <f t="shared" si="69"/>
        <v>0</v>
      </c>
      <c r="GF85" s="4"/>
      <c r="GO85" s="4"/>
      <c r="GW85" s="158"/>
    </row>
    <row r="86" spans="1:212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50"/>
        <v>1</v>
      </c>
      <c r="P86" s="26" t="s">
        <v>100</v>
      </c>
      <c r="R86" s="8" t="s">
        <v>94</v>
      </c>
      <c r="S86" s="2">
        <v>1</v>
      </c>
      <c r="T86" s="2">
        <v>1</v>
      </c>
      <c r="U86" s="2">
        <v>0</v>
      </c>
      <c r="V86" s="2">
        <v>0</v>
      </c>
      <c r="W86" s="4">
        <f t="shared" si="51"/>
        <v>1</v>
      </c>
      <c r="X86" s="4">
        <f t="shared" si="46"/>
        <v>0</v>
      </c>
      <c r="Z86" s="8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f t="shared" si="52"/>
        <v>0</v>
      </c>
      <c r="AF86" s="4">
        <f t="shared" si="68"/>
        <v>-1</v>
      </c>
      <c r="AO86" s="4"/>
      <c r="CI86" s="2">
        <f>SUM(CI3:CI85)</f>
        <v>7599</v>
      </c>
      <c r="CJ86" s="2">
        <f>SUM(CJ3:CJ85)</f>
        <v>6581</v>
      </c>
      <c r="CM86" s="4">
        <f>CJ86/CI86</f>
        <v>0.86603500460586924</v>
      </c>
      <c r="CP86" s="2" t="s">
        <v>108</v>
      </c>
      <c r="CQ86" s="2">
        <v>4</v>
      </c>
      <c r="CR86" s="2">
        <v>4</v>
      </c>
      <c r="CS86" s="2">
        <v>0</v>
      </c>
      <c r="CT86" s="2">
        <v>0</v>
      </c>
      <c r="CU86" s="4">
        <v>1</v>
      </c>
      <c r="CX86" s="2" t="s">
        <v>108</v>
      </c>
      <c r="CY86" s="2">
        <v>4</v>
      </c>
      <c r="CZ86" s="2">
        <v>4</v>
      </c>
      <c r="DA86" s="2">
        <v>0</v>
      </c>
      <c r="DB86" s="2">
        <v>0</v>
      </c>
      <c r="DC86" s="4">
        <v>1</v>
      </c>
      <c r="DL86" s="2" t="s">
        <v>95</v>
      </c>
      <c r="DM86" s="2">
        <v>1</v>
      </c>
      <c r="DN86" s="2">
        <v>1</v>
      </c>
      <c r="DO86" s="2">
        <v>0</v>
      </c>
      <c r="DP86" s="2">
        <v>0</v>
      </c>
      <c r="DQ86" s="4">
        <v>1</v>
      </c>
      <c r="DS86" s="2" t="s">
        <v>96</v>
      </c>
      <c r="DT86" s="2">
        <v>10</v>
      </c>
      <c r="DU86" s="2">
        <v>0</v>
      </c>
      <c r="DV86" s="2">
        <v>0</v>
      </c>
      <c r="DW86" s="2">
        <v>10</v>
      </c>
      <c r="DX86" s="4"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G86" s="2" t="s">
        <v>95</v>
      </c>
      <c r="EH86" s="2">
        <v>1</v>
      </c>
      <c r="EI86" s="2">
        <v>1</v>
      </c>
      <c r="EJ86" s="2">
        <v>0</v>
      </c>
      <c r="EK86" s="2">
        <v>0</v>
      </c>
      <c r="EL86" s="4">
        <v>1</v>
      </c>
      <c r="EN86" s="2" t="s">
        <v>95</v>
      </c>
      <c r="EO86" s="2">
        <v>1</v>
      </c>
      <c r="EP86" s="2">
        <v>1</v>
      </c>
      <c r="EQ86" s="2">
        <v>0</v>
      </c>
      <c r="ER86" s="2">
        <v>0</v>
      </c>
      <c r="ES86" s="4">
        <v>1</v>
      </c>
      <c r="EU86" s="2" t="s">
        <v>95</v>
      </c>
      <c r="EV86" s="2">
        <v>1</v>
      </c>
      <c r="EW86" s="2">
        <v>1</v>
      </c>
      <c r="EX86" s="2">
        <v>0</v>
      </c>
      <c r="EY86" s="2">
        <v>0</v>
      </c>
      <c r="EZ86" s="4">
        <v>1</v>
      </c>
      <c r="FB86" s="2" t="s">
        <v>95</v>
      </c>
      <c r="FC86" s="2">
        <v>1</v>
      </c>
      <c r="FD86" s="2">
        <v>1</v>
      </c>
      <c r="FE86" s="2">
        <v>0</v>
      </c>
      <c r="FF86" s="2">
        <v>0</v>
      </c>
      <c r="FG86" s="4">
        <v>1</v>
      </c>
      <c r="FH86" s="4">
        <f t="shared" si="69"/>
        <v>1</v>
      </c>
      <c r="GF86" s="4"/>
      <c r="GO86" s="4"/>
      <c r="GW86" s="158"/>
    </row>
    <row r="87" spans="1:212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50"/>
        <v>1</v>
      </c>
      <c r="P87" s="26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f t="shared" si="51"/>
        <v>1</v>
      </c>
      <c r="X87" s="4">
        <f t="shared" si="46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f t="shared" si="52"/>
        <v>0</v>
      </c>
      <c r="AF87" s="4">
        <f t="shared" si="68"/>
        <v>-1</v>
      </c>
      <c r="CQ87" s="2">
        <f>SUM(CQ3:CQ86)</f>
        <v>7603</v>
      </c>
      <c r="CR87" s="2">
        <f>SUM(CR3:CR86)</f>
        <v>6592</v>
      </c>
      <c r="CU87" s="4">
        <f>CR87/CQ87</f>
        <v>0.86702617387873204</v>
      </c>
      <c r="CY87" s="2">
        <f>SUM(CY3:CY86)</f>
        <v>7603</v>
      </c>
      <c r="CZ87" s="2">
        <f>SUM(CZ3:CZ86)</f>
        <v>1680</v>
      </c>
      <c r="DC87" s="4">
        <f>CZ87/CY87</f>
        <v>0.22096540839142445</v>
      </c>
      <c r="DL87" s="2" t="s">
        <v>96</v>
      </c>
      <c r="DM87" s="2">
        <v>10</v>
      </c>
      <c r="DN87" s="2">
        <v>0</v>
      </c>
      <c r="DO87" s="2">
        <v>0</v>
      </c>
      <c r="DP87" s="2">
        <v>10</v>
      </c>
      <c r="DQ87" s="4">
        <v>0</v>
      </c>
      <c r="DS87" s="2" t="s">
        <v>129</v>
      </c>
      <c r="DT87" s="2">
        <v>2</v>
      </c>
      <c r="DU87" s="2">
        <v>2</v>
      </c>
      <c r="DV87" s="2">
        <v>0</v>
      </c>
      <c r="DW87" s="2">
        <v>0</v>
      </c>
      <c r="DX87" s="4">
        <v>1</v>
      </c>
      <c r="DZ87" s="2" t="s">
        <v>96</v>
      </c>
      <c r="EA87" s="2">
        <v>10</v>
      </c>
      <c r="EB87" s="2">
        <v>2</v>
      </c>
      <c r="EC87" s="2">
        <v>0</v>
      </c>
      <c r="ED87" s="2">
        <v>8</v>
      </c>
      <c r="EE87" s="4">
        <v>0.2</v>
      </c>
      <c r="EG87" s="2" t="s">
        <v>96</v>
      </c>
      <c r="EH87" s="2">
        <v>10</v>
      </c>
      <c r="EI87" s="2">
        <v>0</v>
      </c>
      <c r="EJ87" s="2">
        <v>0</v>
      </c>
      <c r="EK87" s="2">
        <v>10</v>
      </c>
      <c r="EL87" s="4">
        <v>0</v>
      </c>
      <c r="EN87" s="2" t="s">
        <v>96</v>
      </c>
      <c r="EO87" s="2">
        <v>10</v>
      </c>
      <c r="EP87" s="2">
        <v>1</v>
      </c>
      <c r="EQ87" s="2">
        <v>0</v>
      </c>
      <c r="ER87" s="2">
        <v>9</v>
      </c>
      <c r="ES87" s="4">
        <v>0.1</v>
      </c>
      <c r="EU87" s="2" t="s">
        <v>96</v>
      </c>
      <c r="EV87" s="2">
        <v>10</v>
      </c>
      <c r="EW87" s="2">
        <v>0</v>
      </c>
      <c r="EX87" s="2">
        <v>0</v>
      </c>
      <c r="EY87" s="2">
        <v>10</v>
      </c>
      <c r="EZ87" s="4">
        <v>0</v>
      </c>
      <c r="FB87" s="17" t="s">
        <v>96</v>
      </c>
      <c r="FC87" s="2">
        <v>10</v>
      </c>
      <c r="FD87" s="2">
        <v>10</v>
      </c>
      <c r="FE87" s="2">
        <v>0</v>
      </c>
      <c r="FF87" s="2">
        <v>0</v>
      </c>
      <c r="FG87" s="4">
        <v>1</v>
      </c>
      <c r="FH87" s="4">
        <f t="shared" si="69"/>
        <v>0</v>
      </c>
      <c r="GF87" s="4"/>
      <c r="GO87" s="4"/>
      <c r="GW87" s="158"/>
    </row>
    <row r="88" spans="1:212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50"/>
        <v>1</v>
      </c>
      <c r="P88" s="26" t="s">
        <v>100</v>
      </c>
      <c r="R88" s="8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f t="shared" si="51"/>
        <v>1</v>
      </c>
      <c r="X88" s="4">
        <f t="shared" si="46"/>
        <v>0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f t="shared" si="52"/>
        <v>0</v>
      </c>
      <c r="AF88" s="4">
        <f t="shared" si="68"/>
        <v>-1</v>
      </c>
      <c r="DL88" s="2" t="s">
        <v>129</v>
      </c>
      <c r="DM88" s="2">
        <v>2</v>
      </c>
      <c r="DN88" s="2">
        <v>2</v>
      </c>
      <c r="DO88" s="2">
        <v>0</v>
      </c>
      <c r="DP88" s="2">
        <v>0</v>
      </c>
      <c r="DQ88" s="4">
        <v>1</v>
      </c>
      <c r="DS88" s="2" t="s">
        <v>130</v>
      </c>
      <c r="DT88" s="2">
        <v>15</v>
      </c>
      <c r="DU88" s="2">
        <v>15</v>
      </c>
      <c r="DV88" s="2">
        <v>0</v>
      </c>
      <c r="DW88" s="2">
        <v>0</v>
      </c>
      <c r="DX88" s="4">
        <v>1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G88" s="2" t="s">
        <v>129</v>
      </c>
      <c r="EH88" s="2">
        <v>2</v>
      </c>
      <c r="EI88" s="2">
        <v>2</v>
      </c>
      <c r="EJ88" s="2">
        <v>0</v>
      </c>
      <c r="EK88" s="2">
        <v>0</v>
      </c>
      <c r="EL88" s="4">
        <v>1</v>
      </c>
      <c r="EN88" s="2" t="s">
        <v>129</v>
      </c>
      <c r="EO88" s="2">
        <v>2</v>
      </c>
      <c r="EP88" s="2">
        <v>2</v>
      </c>
      <c r="EQ88" s="2">
        <v>0</v>
      </c>
      <c r="ER88" s="2">
        <v>0</v>
      </c>
      <c r="ES88" s="4">
        <v>1</v>
      </c>
      <c r="EU88" s="2" t="s">
        <v>129</v>
      </c>
      <c r="EV88" s="2">
        <v>2</v>
      </c>
      <c r="EW88" s="2">
        <v>2</v>
      </c>
      <c r="EX88" s="2">
        <v>0</v>
      </c>
      <c r="EY88" s="2">
        <v>0</v>
      </c>
      <c r="EZ88" s="4">
        <v>1</v>
      </c>
      <c r="FB88" s="2" t="s">
        <v>129</v>
      </c>
      <c r="FC88" s="2">
        <v>2</v>
      </c>
      <c r="FD88" s="2">
        <v>2</v>
      </c>
      <c r="FE88" s="2">
        <v>0</v>
      </c>
      <c r="FF88" s="2">
        <v>0</v>
      </c>
      <c r="FG88" s="4">
        <v>1</v>
      </c>
      <c r="FH88" s="4">
        <f>FG88-CU83</f>
        <v>1</v>
      </c>
      <c r="GF88" s="4"/>
      <c r="GO88" s="4"/>
      <c r="GW88" s="158"/>
    </row>
    <row r="89" spans="1:212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50"/>
        <v>1</v>
      </c>
      <c r="P89" s="26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f t="shared" si="51"/>
        <v>1</v>
      </c>
      <c r="X89" s="4">
        <f t="shared" si="46"/>
        <v>0</v>
      </c>
      <c r="Z89" s="81" t="s">
        <v>89</v>
      </c>
      <c r="AA89" s="75">
        <v>4</v>
      </c>
      <c r="AB89" s="75">
        <v>0</v>
      </c>
      <c r="AC89" s="75">
        <v>4</v>
      </c>
      <c r="AD89" s="75">
        <v>0</v>
      </c>
      <c r="AE89" s="76">
        <f t="shared" si="52"/>
        <v>0</v>
      </c>
      <c r="AF89" s="4">
        <f t="shared" si="68"/>
        <v>-1</v>
      </c>
      <c r="DL89" s="2" t="s">
        <v>130</v>
      </c>
      <c r="DM89" s="2">
        <v>15</v>
      </c>
      <c r="DN89" s="2">
        <v>15</v>
      </c>
      <c r="DO89" s="2">
        <v>0</v>
      </c>
      <c r="DP89" s="2">
        <v>0</v>
      </c>
      <c r="DQ89" s="4">
        <v>1</v>
      </c>
      <c r="DS89" s="2" t="s">
        <v>89</v>
      </c>
      <c r="DT89" s="2">
        <v>4</v>
      </c>
      <c r="DU89" s="2">
        <v>4</v>
      </c>
      <c r="DV89" s="2">
        <v>0</v>
      </c>
      <c r="DW89" s="2">
        <v>0</v>
      </c>
      <c r="DX89" s="4">
        <v>1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G89" s="2" t="s">
        <v>130</v>
      </c>
      <c r="EH89" s="2">
        <v>15</v>
      </c>
      <c r="EI89" s="2">
        <v>15</v>
      </c>
      <c r="EJ89" s="2">
        <v>0</v>
      </c>
      <c r="EK89" s="2">
        <v>0</v>
      </c>
      <c r="EL89" s="4">
        <v>1</v>
      </c>
      <c r="EN89" s="2" t="s">
        <v>130</v>
      </c>
      <c r="EO89" s="2">
        <v>15</v>
      </c>
      <c r="EP89" s="2">
        <v>15</v>
      </c>
      <c r="EQ89" s="2">
        <v>0</v>
      </c>
      <c r="ER89" s="2">
        <v>0</v>
      </c>
      <c r="ES89" s="4">
        <v>1</v>
      </c>
      <c r="EU89" s="2" t="s">
        <v>130</v>
      </c>
      <c r="EV89" s="2">
        <v>15</v>
      </c>
      <c r="EW89" s="2">
        <v>15</v>
      </c>
      <c r="EX89" s="2">
        <v>0</v>
      </c>
      <c r="EY89" s="2">
        <v>0</v>
      </c>
      <c r="EZ89" s="4">
        <v>1</v>
      </c>
      <c r="FB89" s="2" t="s">
        <v>130</v>
      </c>
      <c r="FC89" s="2">
        <v>15</v>
      </c>
      <c r="FD89" s="2">
        <v>14</v>
      </c>
      <c r="FE89" s="2">
        <v>0</v>
      </c>
      <c r="FF89" s="2">
        <v>1</v>
      </c>
      <c r="FG89" s="4">
        <v>0.93</v>
      </c>
      <c r="FH89" s="4">
        <f>FG89-CU84</f>
        <v>0.93</v>
      </c>
      <c r="GF89" s="4"/>
      <c r="GO89" s="4"/>
      <c r="GW89" s="158"/>
    </row>
    <row r="90" spans="1:212">
      <c r="K90" s="2">
        <f>SUM(K3:K89)</f>
        <v>8108</v>
      </c>
      <c r="L90" s="2">
        <f>SUM(L3:L89)</f>
        <v>6811</v>
      </c>
      <c r="O90" s="4">
        <f t="shared" si="50"/>
        <v>0.8400345337937839</v>
      </c>
      <c r="S90" s="2">
        <f>SUM(S3:S89)</f>
        <v>8108</v>
      </c>
      <c r="T90" s="2">
        <f>SUM(T3:T89)</f>
        <v>6813</v>
      </c>
      <c r="W90" s="4">
        <f t="shared" si="51"/>
        <v>0.84028120374938331</v>
      </c>
      <c r="AA90" s="2">
        <f>SUM(AA3:AA89)</f>
        <v>8108</v>
      </c>
      <c r="AB90" s="2">
        <f>SUM(AB3:AB89)</f>
        <v>6088</v>
      </c>
      <c r="AE90" s="4">
        <f t="shared" si="52"/>
        <v>0.75086334484459794</v>
      </c>
      <c r="DL90" s="2" t="s">
        <v>89</v>
      </c>
      <c r="DM90" s="2">
        <v>4</v>
      </c>
      <c r="DN90" s="2">
        <v>4</v>
      </c>
      <c r="DO90" s="2">
        <v>0</v>
      </c>
      <c r="DP90" s="2">
        <v>0</v>
      </c>
      <c r="DQ90" s="4">
        <v>1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G90" s="2" t="s">
        <v>139</v>
      </c>
      <c r="EH90" s="2">
        <v>3</v>
      </c>
      <c r="EI90" s="2">
        <v>1</v>
      </c>
      <c r="EJ90" s="2">
        <v>2</v>
      </c>
      <c r="EK90" s="2">
        <v>0</v>
      </c>
      <c r="EL90" s="4">
        <v>0.33</v>
      </c>
      <c r="EN90" s="2" t="s">
        <v>139</v>
      </c>
      <c r="EO90" s="2">
        <v>3</v>
      </c>
      <c r="EP90" s="2">
        <v>1</v>
      </c>
      <c r="EQ90" s="2">
        <v>2</v>
      </c>
      <c r="ER90" s="2">
        <v>0</v>
      </c>
      <c r="ES90" s="4">
        <v>0.33</v>
      </c>
      <c r="EU90" s="2" t="s">
        <v>139</v>
      </c>
      <c r="EV90" s="2">
        <v>3</v>
      </c>
      <c r="EW90" s="2">
        <v>1</v>
      </c>
      <c r="EX90" s="2">
        <v>2</v>
      </c>
      <c r="EY90" s="2">
        <v>0</v>
      </c>
      <c r="EZ90" s="4">
        <v>0.33</v>
      </c>
      <c r="FB90" s="2" t="s">
        <v>139</v>
      </c>
      <c r="FC90" s="2">
        <v>3</v>
      </c>
      <c r="FD90" s="2">
        <v>1</v>
      </c>
      <c r="FE90" s="2">
        <v>2</v>
      </c>
      <c r="FF90" s="2">
        <v>0</v>
      </c>
      <c r="FG90" s="4">
        <v>0.33</v>
      </c>
      <c r="GF90" s="4"/>
      <c r="GO90" s="4"/>
      <c r="GW90" s="158"/>
    </row>
    <row r="91" spans="1:212">
      <c r="DM91" s="2">
        <f>SUM(DM3:DM90)</f>
        <v>7748</v>
      </c>
      <c r="DN91" s="2">
        <f>SUM(DN3:DN90)</f>
        <v>66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G91" s="2" t="s">
        <v>89</v>
      </c>
      <c r="EH91" s="2">
        <v>4</v>
      </c>
      <c r="EI91" s="2">
        <v>4</v>
      </c>
      <c r="EJ91" s="2">
        <v>0</v>
      </c>
      <c r="EK91" s="2">
        <v>0</v>
      </c>
      <c r="EL91" s="4">
        <v>1</v>
      </c>
      <c r="EN91" s="2" t="s">
        <v>89</v>
      </c>
      <c r="EO91" s="2">
        <v>4</v>
      </c>
      <c r="EP91" s="2">
        <v>4</v>
      </c>
      <c r="EQ91" s="2">
        <v>0</v>
      </c>
      <c r="ER91" s="2">
        <v>0</v>
      </c>
      <c r="ES91" s="4">
        <v>1</v>
      </c>
      <c r="EU91" s="2" t="s">
        <v>89</v>
      </c>
      <c r="EV91" s="2">
        <v>4</v>
      </c>
      <c r="EW91" s="2">
        <v>4</v>
      </c>
      <c r="EX91" s="2">
        <v>0</v>
      </c>
      <c r="EY91" s="2">
        <v>0</v>
      </c>
      <c r="EZ91" s="4">
        <v>1</v>
      </c>
      <c r="FB91" s="2" t="s">
        <v>89</v>
      </c>
      <c r="FC91" s="2">
        <v>4</v>
      </c>
      <c r="FD91" s="2">
        <v>4</v>
      </c>
      <c r="FE91" s="2">
        <v>0</v>
      </c>
      <c r="FF91" s="2">
        <v>0</v>
      </c>
      <c r="FG91" s="4">
        <v>1</v>
      </c>
      <c r="FH91" s="4">
        <f>FG91-CU85</f>
        <v>0.75</v>
      </c>
      <c r="GF91" s="4"/>
      <c r="GO91" s="4"/>
      <c r="GW91" s="158"/>
    </row>
    <row r="92" spans="1:212">
      <c r="EA92" s="2">
        <f>SUM(EA3:EA91)</f>
        <v>7951</v>
      </c>
      <c r="EB92" s="2">
        <f>SUM(EB3:EB91)</f>
        <v>152</v>
      </c>
      <c r="EE92" s="4">
        <f>EB92/EA92</f>
        <v>1.9117092189661677E-2</v>
      </c>
      <c r="EH92" s="2">
        <f>SUM(EH3:EH91)</f>
        <v>7951</v>
      </c>
      <c r="EI92" s="2">
        <f>SUM(EI3:EI91)</f>
        <v>178</v>
      </c>
      <c r="EL92" s="4">
        <f>EI92/EH92</f>
        <v>2.2387121116840648E-2</v>
      </c>
      <c r="EO92" s="2">
        <f>SUM(EO3:EO91)</f>
        <v>7951</v>
      </c>
      <c r="EP92" s="2">
        <f>SUM(EP3:EP91)</f>
        <v>88</v>
      </c>
      <c r="ES92" s="4">
        <f>EP92/EO92</f>
        <v>1.1067790215067288E-2</v>
      </c>
      <c r="EV92" s="2">
        <f>SUM(EV3:EV91)</f>
        <v>7951</v>
      </c>
      <c r="EW92" s="2">
        <f>SUM(EW3:EW91)</f>
        <v>50</v>
      </c>
      <c r="EZ92" s="4">
        <f>EW92/EV92</f>
        <v>6.2885171676518676E-3</v>
      </c>
      <c r="FC92" s="2">
        <f>SUM(FC3:FC91)</f>
        <v>8198</v>
      </c>
      <c r="FD92" s="2">
        <f>SUM(FD3:FD91)</f>
        <v>7204</v>
      </c>
      <c r="FE92" s="2">
        <f>SUM(FE3:FE91)</f>
        <v>741</v>
      </c>
      <c r="FF92" s="2">
        <f>SUM(FF3:FF91)</f>
        <v>253</v>
      </c>
      <c r="FG92" s="4">
        <f>FD92/FC92</f>
        <v>0.87875091485728229</v>
      </c>
      <c r="FJ92" s="2" t="s">
        <v>112</v>
      </c>
      <c r="FK92" s="2">
        <v>57</v>
      </c>
      <c r="FL92" s="2">
        <v>57</v>
      </c>
      <c r="FM92" s="2">
        <v>0</v>
      </c>
      <c r="FN92" s="2">
        <v>0</v>
      </c>
      <c r="FO92" s="4">
        <v>1</v>
      </c>
      <c r="FP92" s="4"/>
      <c r="FR92" s="2" t="s">
        <v>112</v>
      </c>
      <c r="FS92" s="2">
        <v>57</v>
      </c>
      <c r="FT92" s="2">
        <v>57</v>
      </c>
      <c r="FU92" s="2">
        <v>0</v>
      </c>
      <c r="FV92" s="2">
        <v>0</v>
      </c>
      <c r="FW92" s="4">
        <v>1</v>
      </c>
      <c r="FX92" s="4">
        <f t="shared" si="60"/>
        <v>0</v>
      </c>
      <c r="FZ92" s="2" t="s">
        <v>112</v>
      </c>
      <c r="GA92" s="2">
        <v>57</v>
      </c>
      <c r="GB92" s="2">
        <v>57</v>
      </c>
      <c r="GC92" s="2">
        <v>0</v>
      </c>
      <c r="GD92" s="2">
        <v>0</v>
      </c>
      <c r="GE92" s="4">
        <v>1</v>
      </c>
      <c r="GF92" s="4">
        <f t="shared" si="61"/>
        <v>0</v>
      </c>
      <c r="GI92" s="2" t="s">
        <v>112</v>
      </c>
      <c r="GJ92" s="2">
        <v>57</v>
      </c>
      <c r="GK92" s="2">
        <v>57</v>
      </c>
      <c r="GL92" s="2">
        <v>0</v>
      </c>
      <c r="GM92" s="2">
        <v>0</v>
      </c>
      <c r="GN92" s="4">
        <v>1</v>
      </c>
      <c r="GO92" s="4">
        <f t="shared" si="63"/>
        <v>0</v>
      </c>
      <c r="GQ92" s="157" t="s">
        <v>112</v>
      </c>
      <c r="GR92" s="157">
        <v>57</v>
      </c>
      <c r="GS92" s="157">
        <v>57</v>
      </c>
      <c r="GT92" s="157">
        <v>0</v>
      </c>
      <c r="GU92" s="157">
        <v>0</v>
      </c>
      <c r="GV92" s="158">
        <f t="shared" si="64"/>
        <v>1</v>
      </c>
      <c r="GW92" s="158">
        <f t="shared" si="65"/>
        <v>0</v>
      </c>
      <c r="GY92" s="157" t="s">
        <v>112</v>
      </c>
      <c r="GZ92" s="157">
        <v>57</v>
      </c>
      <c r="HA92" s="157">
        <v>57</v>
      </c>
      <c r="HB92" s="157">
        <v>0</v>
      </c>
      <c r="HC92" s="157">
        <v>0</v>
      </c>
      <c r="HD92" s="158">
        <v>1</v>
      </c>
    </row>
    <row r="93" spans="1:212">
      <c r="FJ93" s="2" t="s">
        <v>22</v>
      </c>
      <c r="FK93" s="2">
        <v>179</v>
      </c>
      <c r="FL93" s="2">
        <v>137</v>
      </c>
      <c r="FM93" s="2">
        <v>24</v>
      </c>
      <c r="FN93" s="2">
        <v>18</v>
      </c>
      <c r="FO93" s="4">
        <v>0.77</v>
      </c>
      <c r="FP93" s="4"/>
      <c r="FR93" s="2" t="s">
        <v>22</v>
      </c>
      <c r="FS93" s="2">
        <v>290</v>
      </c>
      <c r="FT93" s="2">
        <v>248</v>
      </c>
      <c r="FU93" s="2">
        <v>24</v>
      </c>
      <c r="FV93" s="2">
        <v>18</v>
      </c>
      <c r="FW93" s="4">
        <v>0.86</v>
      </c>
      <c r="FX93" s="4">
        <f t="shared" si="60"/>
        <v>8.9999999999999969E-2</v>
      </c>
      <c r="FZ93" s="27" t="s">
        <v>22</v>
      </c>
      <c r="GA93" s="27">
        <v>290</v>
      </c>
      <c r="GB93" s="27">
        <v>248</v>
      </c>
      <c r="GC93" s="27">
        <v>24</v>
      </c>
      <c r="GD93" s="27">
        <v>18</v>
      </c>
      <c r="GE93" s="83">
        <v>0.86</v>
      </c>
      <c r="GF93" s="4">
        <f t="shared" si="61"/>
        <v>0</v>
      </c>
      <c r="GI93" s="109" t="s">
        <v>22</v>
      </c>
      <c r="GJ93" s="7">
        <v>348</v>
      </c>
      <c r="GK93" s="7">
        <v>251</v>
      </c>
      <c r="GL93" s="7">
        <v>48</v>
      </c>
      <c r="GM93" s="7">
        <v>49</v>
      </c>
      <c r="GN93" s="4">
        <v>0.72</v>
      </c>
      <c r="GO93" s="4">
        <f t="shared" si="63"/>
        <v>-0.14000000000000001</v>
      </c>
      <c r="GP93" s="2" t="s">
        <v>119</v>
      </c>
      <c r="GQ93" s="157" t="s">
        <v>22</v>
      </c>
      <c r="GR93" s="157">
        <v>348</v>
      </c>
      <c r="GS93" s="157">
        <v>250</v>
      </c>
      <c r="GT93" s="157">
        <v>48</v>
      </c>
      <c r="GU93" s="157">
        <v>50</v>
      </c>
      <c r="GV93" s="158">
        <f t="shared" si="64"/>
        <v>0.7183908045977011</v>
      </c>
      <c r="GW93" s="158">
        <f t="shared" si="65"/>
        <v>-1.6091954022988686E-3</v>
      </c>
      <c r="GY93" s="161" t="s">
        <v>22</v>
      </c>
      <c r="GZ93" s="157">
        <v>346</v>
      </c>
      <c r="HA93" s="157">
        <v>250</v>
      </c>
      <c r="HB93" s="157">
        <v>48</v>
      </c>
      <c r="HC93" s="157">
        <v>48</v>
      </c>
      <c r="HD93" s="158">
        <v>0.72</v>
      </c>
    </row>
    <row r="94" spans="1:212">
      <c r="FJ94" s="2" t="s">
        <v>65</v>
      </c>
      <c r="FK94" s="2">
        <v>231</v>
      </c>
      <c r="FL94" s="2">
        <v>188</v>
      </c>
      <c r="FM94" s="2">
        <v>25</v>
      </c>
      <c r="FN94" s="2">
        <v>18</v>
      </c>
      <c r="FO94" s="4">
        <v>0.81</v>
      </c>
      <c r="FP94" s="4"/>
      <c r="FR94" s="2" t="s">
        <v>65</v>
      </c>
      <c r="FS94" s="2">
        <v>328</v>
      </c>
      <c r="FT94" s="2">
        <v>284</v>
      </c>
      <c r="FU94" s="2">
        <v>25</v>
      </c>
      <c r="FV94" s="2">
        <v>19</v>
      </c>
      <c r="FW94" s="4">
        <v>0.87</v>
      </c>
      <c r="FX94" s="4">
        <f t="shared" si="60"/>
        <v>5.9999999999999942E-2</v>
      </c>
      <c r="FZ94" s="2" t="s">
        <v>65</v>
      </c>
      <c r="GA94" s="2">
        <v>328</v>
      </c>
      <c r="GB94" s="2">
        <v>285</v>
      </c>
      <c r="GC94" s="2">
        <v>25</v>
      </c>
      <c r="GD94" s="2">
        <v>18</v>
      </c>
      <c r="GE94" s="4">
        <v>0.87</v>
      </c>
      <c r="GF94" s="4">
        <f t="shared" si="61"/>
        <v>0</v>
      </c>
      <c r="GI94" s="109" t="s">
        <v>65</v>
      </c>
      <c r="GJ94" s="7">
        <v>382</v>
      </c>
      <c r="GK94" s="7">
        <v>287</v>
      </c>
      <c r="GL94" s="7">
        <v>49</v>
      </c>
      <c r="GM94" s="7">
        <v>46</v>
      </c>
      <c r="GN94" s="4">
        <v>0.75</v>
      </c>
      <c r="GO94" s="4">
        <f t="shared" si="63"/>
        <v>-0.12</v>
      </c>
      <c r="GP94" s="2" t="s">
        <v>119</v>
      </c>
      <c r="GQ94" s="157" t="s">
        <v>65</v>
      </c>
      <c r="GR94" s="157">
        <v>381</v>
      </c>
      <c r="GS94" s="157">
        <v>288</v>
      </c>
      <c r="GT94" s="157">
        <v>49</v>
      </c>
      <c r="GU94" s="157">
        <v>44</v>
      </c>
      <c r="GV94" s="158">
        <f t="shared" si="64"/>
        <v>0.75590551181102361</v>
      </c>
      <c r="GW94" s="158">
        <f t="shared" si="65"/>
        <v>5.9055118110236116E-3</v>
      </c>
      <c r="GY94" s="157" t="s">
        <v>65</v>
      </c>
      <c r="GZ94" s="157">
        <v>381</v>
      </c>
      <c r="HA94" s="157">
        <v>287</v>
      </c>
      <c r="HB94" s="157">
        <v>49</v>
      </c>
      <c r="HC94" s="157">
        <v>45</v>
      </c>
      <c r="HD94" s="158">
        <v>0.75</v>
      </c>
    </row>
    <row r="95" spans="1:212">
      <c r="FJ95" s="2" t="s">
        <v>116</v>
      </c>
      <c r="FK95" s="2">
        <v>107</v>
      </c>
      <c r="FL95" s="2">
        <v>95</v>
      </c>
      <c r="FM95" s="2">
        <v>9</v>
      </c>
      <c r="FN95" s="2">
        <v>3</v>
      </c>
      <c r="FO95" s="4">
        <v>0.89</v>
      </c>
      <c r="FP95" s="4"/>
      <c r="FR95" s="2" t="s">
        <v>116</v>
      </c>
      <c r="FS95" s="2">
        <v>107</v>
      </c>
      <c r="FT95" s="2">
        <v>98</v>
      </c>
      <c r="FU95" s="2">
        <v>9</v>
      </c>
      <c r="FV95" s="2">
        <v>0</v>
      </c>
      <c r="FW95" s="4">
        <v>0.92</v>
      </c>
      <c r="FX95" s="4">
        <f t="shared" si="60"/>
        <v>3.0000000000000027E-2</v>
      </c>
      <c r="FZ95" s="2" t="s">
        <v>116</v>
      </c>
      <c r="GA95" s="2">
        <v>107</v>
      </c>
      <c r="GB95" s="2">
        <v>99</v>
      </c>
      <c r="GC95" s="2">
        <v>6</v>
      </c>
      <c r="GD95" s="2">
        <v>2</v>
      </c>
      <c r="GE95" s="4">
        <v>0.93</v>
      </c>
      <c r="GF95" s="4">
        <f t="shared" si="61"/>
        <v>1.0000000000000009E-2</v>
      </c>
      <c r="GI95" s="2" t="s">
        <v>116</v>
      </c>
      <c r="GJ95" s="2">
        <v>107</v>
      </c>
      <c r="GK95" s="2">
        <v>99</v>
      </c>
      <c r="GL95" s="2">
        <v>6</v>
      </c>
      <c r="GM95" s="2">
        <v>2</v>
      </c>
      <c r="GN95" s="4">
        <v>0.93</v>
      </c>
      <c r="GO95" s="4">
        <f t="shared" si="63"/>
        <v>0</v>
      </c>
      <c r="GQ95" s="157" t="s">
        <v>116</v>
      </c>
      <c r="GR95" s="157">
        <v>107</v>
      </c>
      <c r="GS95" s="157">
        <v>98</v>
      </c>
      <c r="GT95" s="157">
        <v>8</v>
      </c>
      <c r="GU95" s="157">
        <v>1</v>
      </c>
      <c r="GV95" s="158">
        <f t="shared" si="64"/>
        <v>0.91588785046728971</v>
      </c>
      <c r="GW95" s="158">
        <f t="shared" si="65"/>
        <v>-1.4112149532710339E-2</v>
      </c>
      <c r="GY95" s="157" t="s">
        <v>116</v>
      </c>
      <c r="GZ95" s="157">
        <v>107</v>
      </c>
      <c r="HA95" s="157">
        <v>90</v>
      </c>
      <c r="HB95" s="157">
        <v>8</v>
      </c>
      <c r="HC95" s="157">
        <v>9</v>
      </c>
      <c r="HD95" s="158">
        <v>0.84</v>
      </c>
    </row>
    <row r="96" spans="1:212">
      <c r="CV96" s="4"/>
      <c r="FJ96" s="2" t="s">
        <v>117</v>
      </c>
      <c r="FK96" s="2">
        <v>75</v>
      </c>
      <c r="FL96" s="2">
        <v>63</v>
      </c>
      <c r="FM96" s="2">
        <v>12</v>
      </c>
      <c r="FN96" s="2">
        <v>0</v>
      </c>
      <c r="FO96" s="4">
        <v>0.84</v>
      </c>
      <c r="FP96" s="4"/>
      <c r="FR96" s="2" t="s">
        <v>117</v>
      </c>
      <c r="FS96" s="2">
        <v>75</v>
      </c>
      <c r="FT96" s="2">
        <v>63</v>
      </c>
      <c r="FU96" s="2">
        <v>12</v>
      </c>
      <c r="FV96" s="2">
        <v>0</v>
      </c>
      <c r="FW96" s="4">
        <v>0.84</v>
      </c>
      <c r="FX96" s="4">
        <f t="shared" si="60"/>
        <v>0</v>
      </c>
      <c r="FZ96" s="2" t="s">
        <v>117</v>
      </c>
      <c r="GA96" s="2">
        <v>75</v>
      </c>
      <c r="GB96" s="2">
        <v>67</v>
      </c>
      <c r="GC96" s="2">
        <v>8</v>
      </c>
      <c r="GD96" s="2">
        <v>0</v>
      </c>
      <c r="GE96" s="4">
        <v>0.89</v>
      </c>
      <c r="GF96" s="4">
        <f t="shared" si="61"/>
        <v>5.0000000000000044E-2</v>
      </c>
      <c r="GI96" s="2" t="s">
        <v>117</v>
      </c>
      <c r="GJ96" s="2">
        <v>75</v>
      </c>
      <c r="GK96" s="2">
        <v>67</v>
      </c>
      <c r="GL96" s="2">
        <v>8</v>
      </c>
      <c r="GM96" s="2">
        <v>0</v>
      </c>
      <c r="GN96" s="4">
        <v>0.89</v>
      </c>
      <c r="GO96" s="4">
        <f t="shared" si="63"/>
        <v>0</v>
      </c>
      <c r="GQ96" s="157" t="s">
        <v>117</v>
      </c>
      <c r="GR96" s="157">
        <v>75</v>
      </c>
      <c r="GS96" s="157">
        <v>56</v>
      </c>
      <c r="GT96" s="157">
        <v>18</v>
      </c>
      <c r="GU96" s="157">
        <v>1</v>
      </c>
      <c r="GV96" s="158">
        <f t="shared" si="64"/>
        <v>0.7466666666666667</v>
      </c>
      <c r="GW96" s="158">
        <f t="shared" si="65"/>
        <v>-0.14333333333333331</v>
      </c>
      <c r="GY96" s="157" t="s">
        <v>117</v>
      </c>
      <c r="GZ96" s="157">
        <v>73</v>
      </c>
      <c r="HA96" s="157">
        <v>56</v>
      </c>
      <c r="HB96" s="157">
        <v>16</v>
      </c>
      <c r="HC96" s="157">
        <v>1</v>
      </c>
      <c r="HD96" s="158">
        <v>0.77</v>
      </c>
    </row>
    <row r="97" spans="10:212">
      <c r="FJ97" s="2" t="s">
        <v>118</v>
      </c>
      <c r="FK97" s="2">
        <v>18</v>
      </c>
      <c r="FL97" s="2">
        <v>1</v>
      </c>
      <c r="FM97" s="2">
        <v>9</v>
      </c>
      <c r="FN97" s="2">
        <v>8</v>
      </c>
      <c r="FO97" s="4">
        <v>0.06</v>
      </c>
      <c r="FP97" s="4"/>
      <c r="FR97" s="2" t="s">
        <v>118</v>
      </c>
      <c r="FS97" s="2">
        <v>18</v>
      </c>
      <c r="FT97" s="2">
        <v>1</v>
      </c>
      <c r="FU97" s="2">
        <v>10</v>
      </c>
      <c r="FV97" s="2">
        <v>7</v>
      </c>
      <c r="FW97" s="4">
        <v>0.06</v>
      </c>
      <c r="FX97" s="4">
        <f t="shared" si="60"/>
        <v>0</v>
      </c>
      <c r="FZ97" s="2" t="s">
        <v>118</v>
      </c>
      <c r="GA97" s="2">
        <v>18</v>
      </c>
      <c r="GB97" s="2">
        <v>1</v>
      </c>
      <c r="GC97" s="7">
        <v>8</v>
      </c>
      <c r="GD97" s="7">
        <v>9</v>
      </c>
      <c r="GE97" s="4">
        <v>0.06</v>
      </c>
      <c r="GF97" s="4">
        <f t="shared" si="61"/>
        <v>0</v>
      </c>
      <c r="GI97" s="2" t="s">
        <v>118</v>
      </c>
      <c r="GJ97" s="2">
        <v>18</v>
      </c>
      <c r="GK97" s="2">
        <v>1</v>
      </c>
      <c r="GL97" s="2">
        <v>8</v>
      </c>
      <c r="GM97" s="2">
        <v>9</v>
      </c>
      <c r="GN97" s="4">
        <v>0.06</v>
      </c>
      <c r="GO97" s="4">
        <f t="shared" si="63"/>
        <v>0</v>
      </c>
      <c r="GQ97" s="157" t="s">
        <v>118</v>
      </c>
      <c r="GR97" s="157">
        <v>17</v>
      </c>
      <c r="GS97" s="157">
        <v>16</v>
      </c>
      <c r="GT97" s="157">
        <v>1</v>
      </c>
      <c r="GU97" s="157">
        <v>0</v>
      </c>
      <c r="GV97" s="158">
        <f t="shared" si="64"/>
        <v>0.94117647058823528</v>
      </c>
      <c r="GW97" s="158">
        <f t="shared" si="65"/>
        <v>0.88117647058823523</v>
      </c>
      <c r="GY97" s="161" t="s">
        <v>118</v>
      </c>
      <c r="GZ97" s="157">
        <v>0</v>
      </c>
      <c r="HA97" s="157">
        <v>0</v>
      </c>
      <c r="HB97" s="157">
        <v>0</v>
      </c>
      <c r="HC97" s="157">
        <v>0</v>
      </c>
      <c r="HD97" s="158">
        <v>0.94</v>
      </c>
    </row>
    <row r="98" spans="10:212">
      <c r="AI98" s="17" t="s">
        <v>158</v>
      </c>
      <c r="AQ98" s="17" t="s">
        <v>159</v>
      </c>
      <c r="FJ98" s="2" t="s">
        <v>104</v>
      </c>
      <c r="FK98" s="2">
        <v>73</v>
      </c>
      <c r="FL98" s="2">
        <v>72</v>
      </c>
      <c r="FM98" s="2">
        <v>1</v>
      </c>
      <c r="FN98" s="2">
        <v>0</v>
      </c>
      <c r="FO98" s="4">
        <v>0.99</v>
      </c>
      <c r="FP98" s="4"/>
      <c r="FR98" s="2" t="s">
        <v>104</v>
      </c>
      <c r="FS98" s="2">
        <v>73</v>
      </c>
      <c r="FT98" s="2">
        <v>73</v>
      </c>
      <c r="FU98" s="2">
        <v>0</v>
      </c>
      <c r="FV98" s="2">
        <v>0</v>
      </c>
      <c r="FW98" s="4">
        <v>1</v>
      </c>
      <c r="FX98" s="4">
        <f t="shared" si="60"/>
        <v>1.0000000000000009E-2</v>
      </c>
      <c r="FZ98" s="2" t="s">
        <v>104</v>
      </c>
      <c r="GA98" s="2">
        <v>73</v>
      </c>
      <c r="GB98" s="2">
        <v>73</v>
      </c>
      <c r="GC98" s="2">
        <v>0</v>
      </c>
      <c r="GD98" s="2">
        <v>0</v>
      </c>
      <c r="GE98" s="4">
        <v>1</v>
      </c>
      <c r="GF98" s="4">
        <f t="shared" si="61"/>
        <v>0</v>
      </c>
      <c r="GI98" s="2" t="s">
        <v>261</v>
      </c>
      <c r="GJ98" s="2">
        <v>73</v>
      </c>
      <c r="GK98" s="2">
        <v>73</v>
      </c>
      <c r="GL98" s="2">
        <v>0</v>
      </c>
      <c r="GM98" s="2">
        <v>0</v>
      </c>
      <c r="GN98" s="4">
        <v>1</v>
      </c>
      <c r="GO98" s="4">
        <f t="shared" si="63"/>
        <v>0</v>
      </c>
      <c r="GQ98" s="157" t="s">
        <v>261</v>
      </c>
      <c r="GR98" s="157">
        <v>82</v>
      </c>
      <c r="GS98" s="157">
        <v>81</v>
      </c>
      <c r="GT98" s="157">
        <v>1</v>
      </c>
      <c r="GU98" s="157">
        <v>0</v>
      </c>
      <c r="GV98" s="158">
        <f t="shared" si="64"/>
        <v>0.98780487804878048</v>
      </c>
      <c r="GW98" s="158">
        <f t="shared" si="65"/>
        <v>-1.2195121951219523E-2</v>
      </c>
      <c r="GY98" s="157" t="s">
        <v>261</v>
      </c>
      <c r="GZ98" s="157">
        <v>82</v>
      </c>
      <c r="HA98" s="157">
        <v>81</v>
      </c>
      <c r="HB98" s="157">
        <v>1</v>
      </c>
      <c r="HC98" s="157">
        <v>0</v>
      </c>
      <c r="HD98" s="158">
        <v>0.99</v>
      </c>
    </row>
    <row r="99" spans="10:212">
      <c r="AI99" s="27" t="s">
        <v>22</v>
      </c>
      <c r="AJ99" s="27">
        <v>172</v>
      </c>
      <c r="AK99" s="27">
        <v>171</v>
      </c>
      <c r="AL99" s="27">
        <v>1</v>
      </c>
      <c r="AM99" s="27">
        <v>0</v>
      </c>
      <c r="AN99" s="83">
        <f>AK99/AJ99</f>
        <v>0.9941860465116279</v>
      </c>
      <c r="AO99" s="27"/>
      <c r="AP99" s="27"/>
      <c r="AQ99" s="27" t="s">
        <v>22</v>
      </c>
      <c r="AR99" s="27">
        <v>172</v>
      </c>
      <c r="AS99" s="27">
        <v>133</v>
      </c>
      <c r="AT99" s="27">
        <v>21</v>
      </c>
      <c r="AU99" s="27">
        <v>18</v>
      </c>
      <c r="AV99" s="83">
        <v>0.77</v>
      </c>
      <c r="AW99" s="83"/>
      <c r="FJ99" s="2" t="s">
        <v>105</v>
      </c>
      <c r="FK99" s="2">
        <v>72</v>
      </c>
      <c r="FL99" s="2">
        <v>52</v>
      </c>
      <c r="FM99" s="2">
        <v>7</v>
      </c>
      <c r="FN99" s="2">
        <v>13</v>
      </c>
      <c r="FO99" s="4">
        <v>0.72</v>
      </c>
      <c r="FP99" s="4"/>
      <c r="FR99" s="2" t="s">
        <v>105</v>
      </c>
      <c r="FS99" s="2">
        <v>72</v>
      </c>
      <c r="FT99" s="2">
        <v>52</v>
      </c>
      <c r="FU99" s="2">
        <v>7</v>
      </c>
      <c r="FV99" s="2">
        <v>13</v>
      </c>
      <c r="FW99" s="4">
        <v>0.72</v>
      </c>
      <c r="FX99" s="4">
        <f t="shared" si="60"/>
        <v>0</v>
      </c>
      <c r="FZ99" s="2" t="s">
        <v>105</v>
      </c>
      <c r="GA99" s="2">
        <v>72</v>
      </c>
      <c r="GB99" s="2">
        <v>52</v>
      </c>
      <c r="GC99" s="2">
        <v>7</v>
      </c>
      <c r="GD99" s="2">
        <v>13</v>
      </c>
      <c r="GE99" s="4">
        <v>0.72</v>
      </c>
      <c r="GF99" s="4">
        <f t="shared" si="61"/>
        <v>0</v>
      </c>
      <c r="GI99" s="109" t="s">
        <v>262</v>
      </c>
      <c r="GJ99" s="7">
        <v>73</v>
      </c>
      <c r="GK99" s="7">
        <v>39</v>
      </c>
      <c r="GL99" s="7">
        <v>0</v>
      </c>
      <c r="GM99" s="7">
        <v>34</v>
      </c>
      <c r="GN99" s="4">
        <v>0.53</v>
      </c>
      <c r="GO99" s="4">
        <f t="shared" si="63"/>
        <v>-0.18999999999999995</v>
      </c>
      <c r="GP99" s="2" t="s">
        <v>119</v>
      </c>
      <c r="GQ99" s="157" t="s">
        <v>262</v>
      </c>
      <c r="GR99" s="157">
        <v>73</v>
      </c>
      <c r="GS99" s="157">
        <v>5</v>
      </c>
      <c r="GT99" s="157">
        <v>0</v>
      </c>
      <c r="GU99" s="157">
        <v>68</v>
      </c>
      <c r="GV99" s="158">
        <f t="shared" si="64"/>
        <v>6.8493150684931503E-2</v>
      </c>
      <c r="GW99" s="158">
        <f t="shared" si="65"/>
        <v>-0.46150684931506852</v>
      </c>
      <c r="GY99" s="157" t="s">
        <v>262</v>
      </c>
      <c r="GZ99" s="157">
        <v>73</v>
      </c>
      <c r="HA99" s="157">
        <v>5</v>
      </c>
      <c r="HB99" s="157">
        <v>0</v>
      </c>
      <c r="HC99" s="157">
        <v>68</v>
      </c>
      <c r="HD99" s="158">
        <v>7.0000000000000007E-2</v>
      </c>
    </row>
    <row r="100" spans="10:212">
      <c r="AI100" s="27" t="s">
        <v>65</v>
      </c>
      <c r="AJ100" s="27">
        <v>223</v>
      </c>
      <c r="AK100" s="27">
        <v>222</v>
      </c>
      <c r="AL100" s="27">
        <v>1</v>
      </c>
      <c r="AM100" s="27">
        <v>0</v>
      </c>
      <c r="AN100" s="83">
        <f>AK100/AJ100</f>
        <v>0.99551569506726456</v>
      </c>
      <c r="AO100" s="27"/>
      <c r="AP100" s="27"/>
      <c r="AQ100" s="27" t="s">
        <v>65</v>
      </c>
      <c r="AR100" s="27">
        <v>223</v>
      </c>
      <c r="AS100" s="27">
        <v>184</v>
      </c>
      <c r="AT100" s="27">
        <v>21</v>
      </c>
      <c r="AU100" s="27">
        <v>18</v>
      </c>
      <c r="AV100" s="83">
        <v>0.82</v>
      </c>
      <c r="AW100" s="83"/>
      <c r="BP100" s="4"/>
      <c r="CX100" s="2" t="s">
        <v>162</v>
      </c>
      <c r="FJ100" s="2" t="s">
        <v>189</v>
      </c>
      <c r="FK100" s="2">
        <v>51</v>
      </c>
      <c r="FL100" s="2">
        <v>30</v>
      </c>
      <c r="FM100" s="2">
        <v>8</v>
      </c>
      <c r="FN100" s="2">
        <v>13</v>
      </c>
      <c r="FO100" s="4">
        <v>0.59</v>
      </c>
      <c r="FP100" s="4"/>
      <c r="FR100" s="2" t="s">
        <v>189</v>
      </c>
      <c r="FS100" s="2">
        <v>51</v>
      </c>
      <c r="FT100" s="2">
        <v>33</v>
      </c>
      <c r="FU100" s="2">
        <v>9</v>
      </c>
      <c r="FV100" s="2">
        <v>9</v>
      </c>
      <c r="FW100" s="4">
        <v>0.65</v>
      </c>
      <c r="FX100" s="4">
        <f t="shared" si="60"/>
        <v>6.0000000000000053E-2</v>
      </c>
      <c r="FZ100" s="2" t="s">
        <v>189</v>
      </c>
      <c r="GA100" s="2">
        <v>51</v>
      </c>
      <c r="GB100" s="2">
        <v>33</v>
      </c>
      <c r="GC100" s="2">
        <v>9</v>
      </c>
      <c r="GD100" s="2">
        <v>9</v>
      </c>
      <c r="GE100" s="4">
        <v>0.65</v>
      </c>
      <c r="GF100" s="4">
        <f t="shared" si="61"/>
        <v>0</v>
      </c>
      <c r="GI100" s="2" t="s">
        <v>263</v>
      </c>
      <c r="GJ100" s="2">
        <v>51</v>
      </c>
      <c r="GK100" s="2">
        <v>32</v>
      </c>
      <c r="GL100" s="2">
        <v>8</v>
      </c>
      <c r="GM100" s="2">
        <v>11</v>
      </c>
      <c r="GN100" s="4">
        <v>0.63</v>
      </c>
      <c r="GO100" s="4">
        <f t="shared" si="63"/>
        <v>-2.0000000000000018E-2</v>
      </c>
      <c r="GP100" s="2" t="s">
        <v>119</v>
      </c>
      <c r="GQ100" s="157" t="s">
        <v>263</v>
      </c>
      <c r="GR100" s="157">
        <v>51</v>
      </c>
      <c r="GS100" s="157">
        <v>31</v>
      </c>
      <c r="GT100" s="157">
        <v>8</v>
      </c>
      <c r="GU100" s="157">
        <v>12</v>
      </c>
      <c r="GV100" s="158">
        <f t="shared" si="64"/>
        <v>0.60784313725490191</v>
      </c>
      <c r="GW100" s="158">
        <f t="shared" si="65"/>
        <v>-2.2156862745098094E-2</v>
      </c>
      <c r="GY100" s="157" t="s">
        <v>263</v>
      </c>
      <c r="GZ100" s="157">
        <v>51</v>
      </c>
      <c r="HA100" s="157">
        <v>33</v>
      </c>
      <c r="HB100" s="157">
        <v>8</v>
      </c>
      <c r="HC100" s="157">
        <v>10</v>
      </c>
      <c r="HD100" s="158">
        <v>0.65</v>
      </c>
    </row>
    <row r="101" spans="10:212">
      <c r="J101" s="7" t="s">
        <v>13</v>
      </c>
      <c r="K101" s="2">
        <v>48</v>
      </c>
      <c r="L101" s="2">
        <v>38</v>
      </c>
      <c r="M101" s="2">
        <v>8</v>
      </c>
      <c r="N101" s="2">
        <v>2</v>
      </c>
      <c r="O101" s="4">
        <v>0.79</v>
      </c>
      <c r="R101" s="8" t="s">
        <v>24</v>
      </c>
      <c r="S101" s="11">
        <v>3</v>
      </c>
      <c r="T101" s="11">
        <v>0</v>
      </c>
      <c r="U101" s="11">
        <v>0</v>
      </c>
      <c r="V101" s="11">
        <v>3</v>
      </c>
      <c r="W101" s="80">
        <v>0</v>
      </c>
      <c r="X101" s="80">
        <v>-1</v>
      </c>
      <c r="Z101" s="8" t="s">
        <v>76</v>
      </c>
      <c r="AA101" s="2">
        <v>69</v>
      </c>
      <c r="AB101" s="2">
        <v>0</v>
      </c>
      <c r="AC101" s="2">
        <v>0</v>
      </c>
      <c r="AD101" s="2">
        <v>69</v>
      </c>
      <c r="AE101" s="4">
        <v>0</v>
      </c>
      <c r="AF101" s="4">
        <f>AE101-W102</f>
        <v>0</v>
      </c>
      <c r="AY101" s="84" t="s">
        <v>17</v>
      </c>
      <c r="AZ101" s="25" t="s">
        <v>100</v>
      </c>
      <c r="BA101" s="25" t="s">
        <v>100</v>
      </c>
      <c r="BB101" s="25" t="s">
        <v>100</v>
      </c>
      <c r="BC101" s="25" t="s">
        <v>100</v>
      </c>
      <c r="BD101" s="25" t="s">
        <v>100</v>
      </c>
      <c r="BJ101" s="43" t="s">
        <v>75</v>
      </c>
      <c r="BK101" s="18">
        <v>68</v>
      </c>
      <c r="BL101" s="18">
        <v>0</v>
      </c>
      <c r="BM101" s="18">
        <v>0</v>
      </c>
      <c r="BN101" s="18">
        <v>68</v>
      </c>
      <c r="BO101" s="19">
        <v>0</v>
      </c>
      <c r="BP101" s="19"/>
      <c r="CH101" s="8" t="s">
        <v>9</v>
      </c>
      <c r="CI101" s="2">
        <v>272</v>
      </c>
      <c r="CJ101" s="2">
        <v>0</v>
      </c>
      <c r="CK101" s="2">
        <v>0</v>
      </c>
      <c r="CL101" s="2">
        <v>272</v>
      </c>
      <c r="CM101" s="4">
        <v>0</v>
      </c>
      <c r="CN101" s="4">
        <f>CM101-CE93</f>
        <v>0</v>
      </c>
      <c r="CP101" s="8" t="s">
        <v>23</v>
      </c>
      <c r="CQ101" s="2">
        <v>541</v>
      </c>
      <c r="CR101" s="2">
        <v>300</v>
      </c>
      <c r="CS101" s="2">
        <v>0</v>
      </c>
      <c r="CT101" s="2">
        <v>241</v>
      </c>
      <c r="CU101" s="4">
        <v>0.55000000000000004</v>
      </c>
      <c r="CV101" s="4">
        <f>CU101-CM101</f>
        <v>0.55000000000000004</v>
      </c>
      <c r="CX101" s="2" t="s">
        <v>86</v>
      </c>
      <c r="CY101" s="2">
        <v>62</v>
      </c>
      <c r="CZ101" s="2">
        <v>0</v>
      </c>
      <c r="DA101" s="2">
        <v>0</v>
      </c>
      <c r="DB101" s="2">
        <v>62</v>
      </c>
      <c r="DC101" s="4">
        <v>0</v>
      </c>
      <c r="FJ101" s="2" t="s">
        <v>111</v>
      </c>
      <c r="FK101" s="2">
        <v>29</v>
      </c>
      <c r="FL101" s="2">
        <v>15</v>
      </c>
      <c r="FM101" s="2">
        <v>14</v>
      </c>
      <c r="FN101" s="2">
        <v>0</v>
      </c>
      <c r="FO101" s="4">
        <v>0.52</v>
      </c>
      <c r="FP101" s="4"/>
      <c r="FX101" s="4"/>
      <c r="FZ101" s="2" t="s">
        <v>232</v>
      </c>
      <c r="GA101" s="2">
        <v>29</v>
      </c>
      <c r="GB101" s="2">
        <v>15</v>
      </c>
      <c r="GC101" s="2">
        <v>14</v>
      </c>
      <c r="GD101" s="2">
        <v>0</v>
      </c>
      <c r="GE101" s="4">
        <v>0.52</v>
      </c>
      <c r="GF101" s="4">
        <f t="shared" si="61"/>
        <v>0.52</v>
      </c>
      <c r="GI101" s="2" t="s">
        <v>232</v>
      </c>
      <c r="GJ101" s="2">
        <v>29</v>
      </c>
      <c r="GK101" s="2">
        <v>15</v>
      </c>
      <c r="GL101" s="2">
        <v>14</v>
      </c>
      <c r="GM101" s="2">
        <v>0</v>
      </c>
      <c r="GN101" s="4">
        <v>0.52</v>
      </c>
      <c r="GO101" s="4">
        <f t="shared" si="63"/>
        <v>0</v>
      </c>
      <c r="GQ101" s="157" t="s">
        <v>232</v>
      </c>
      <c r="GR101" s="157">
        <v>138</v>
      </c>
      <c r="GS101" s="157">
        <v>50</v>
      </c>
      <c r="GT101" s="157">
        <v>88</v>
      </c>
      <c r="GU101" s="157">
        <v>0</v>
      </c>
      <c r="GV101" s="158">
        <f t="shared" si="64"/>
        <v>0.36231884057971014</v>
      </c>
      <c r="GW101" s="158">
        <f t="shared" si="65"/>
        <v>-0.15768115942028987</v>
      </c>
      <c r="GY101" s="157" t="s">
        <v>232</v>
      </c>
      <c r="GZ101" s="157">
        <v>138</v>
      </c>
      <c r="HA101" s="157">
        <v>123</v>
      </c>
      <c r="HB101" s="157">
        <v>15</v>
      </c>
      <c r="HC101" s="157">
        <v>0</v>
      </c>
      <c r="HD101" s="158">
        <v>0.89</v>
      </c>
    </row>
    <row r="102" spans="10:212">
      <c r="J102" s="8" t="s">
        <v>28</v>
      </c>
      <c r="K102" s="2">
        <v>10</v>
      </c>
      <c r="L102" s="2">
        <v>0</v>
      </c>
      <c r="M102" s="2">
        <v>10</v>
      </c>
      <c r="N102" s="2">
        <v>0</v>
      </c>
      <c r="O102" s="4">
        <v>0</v>
      </c>
      <c r="R102" s="8" t="s">
        <v>28</v>
      </c>
      <c r="S102" s="11">
        <v>10</v>
      </c>
      <c r="T102" s="11">
        <v>0</v>
      </c>
      <c r="U102" s="11">
        <v>10</v>
      </c>
      <c r="V102" s="11">
        <v>0</v>
      </c>
      <c r="W102" s="80">
        <v>0</v>
      </c>
      <c r="X102" s="80">
        <v>-1</v>
      </c>
      <c r="Z102" s="8" t="s">
        <v>94</v>
      </c>
      <c r="AA102" s="25" t="s">
        <v>100</v>
      </c>
      <c r="AB102" s="25" t="s">
        <v>100</v>
      </c>
      <c r="AC102" s="25" t="s">
        <v>100</v>
      </c>
      <c r="AD102" s="25" t="s">
        <v>100</v>
      </c>
      <c r="AE102" s="25" t="s">
        <v>100</v>
      </c>
      <c r="AF102" s="25" t="s">
        <v>100</v>
      </c>
      <c r="AQ102" s="17" t="s">
        <v>160</v>
      </c>
      <c r="AY102" s="84" t="s">
        <v>66</v>
      </c>
      <c r="AZ102" s="25" t="s">
        <v>100</v>
      </c>
      <c r="BA102" s="25" t="s">
        <v>100</v>
      </c>
      <c r="BB102" s="25" t="s">
        <v>100</v>
      </c>
      <c r="BC102" s="25" t="s">
        <v>100</v>
      </c>
      <c r="BD102" s="25" t="s">
        <v>100</v>
      </c>
      <c r="BJ102" s="43" t="s">
        <v>51</v>
      </c>
      <c r="BK102" s="18">
        <v>45</v>
      </c>
      <c r="BL102" s="18">
        <v>0</v>
      </c>
      <c r="BM102" s="18">
        <v>0</v>
      </c>
      <c r="BN102" s="18">
        <v>45</v>
      </c>
      <c r="BO102" s="19">
        <v>0</v>
      </c>
      <c r="BP102" s="19"/>
      <c r="CH102" s="8" t="s">
        <v>13</v>
      </c>
      <c r="CI102" s="2">
        <v>48</v>
      </c>
      <c r="CJ102" s="2">
        <v>0</v>
      </c>
      <c r="CK102" s="2">
        <v>0</v>
      </c>
      <c r="CL102" s="2">
        <v>48</v>
      </c>
      <c r="CM102" s="4">
        <v>0</v>
      </c>
      <c r="CN102" s="4">
        <f>CM102-CE94</f>
        <v>0</v>
      </c>
      <c r="CP102" s="8" t="s">
        <v>24</v>
      </c>
      <c r="CQ102" s="2">
        <v>3</v>
      </c>
      <c r="CR102" s="2">
        <v>0</v>
      </c>
      <c r="CS102" s="2">
        <v>0</v>
      </c>
      <c r="CT102" s="2">
        <v>3</v>
      </c>
      <c r="CU102" s="4">
        <v>0</v>
      </c>
      <c r="CV102" s="4">
        <f>CU102-CM102</f>
        <v>0</v>
      </c>
      <c r="CX102" s="2" t="s">
        <v>109</v>
      </c>
      <c r="CY102" s="2">
        <v>3</v>
      </c>
      <c r="CZ102" s="2">
        <v>3</v>
      </c>
      <c r="DA102" s="2">
        <v>0</v>
      </c>
      <c r="DB102" s="2">
        <v>0</v>
      </c>
      <c r="DC102" s="4">
        <v>1</v>
      </c>
      <c r="FJ102" s="2" t="s">
        <v>114</v>
      </c>
      <c r="FK102" s="2">
        <v>47</v>
      </c>
      <c r="FL102" s="2">
        <v>33</v>
      </c>
      <c r="FM102" s="2">
        <v>0</v>
      </c>
      <c r="FN102" s="2">
        <v>14</v>
      </c>
      <c r="FO102" s="4">
        <v>0.7</v>
      </c>
      <c r="FP102" s="4"/>
      <c r="FR102" s="2" t="s">
        <v>114</v>
      </c>
      <c r="FS102" s="2">
        <v>47</v>
      </c>
      <c r="FT102" s="2">
        <v>33</v>
      </c>
      <c r="FU102" s="2">
        <v>0</v>
      </c>
      <c r="FV102" s="2">
        <v>14</v>
      </c>
      <c r="FW102" s="4">
        <v>0.7</v>
      </c>
      <c r="FX102" s="4">
        <f t="shared" si="60"/>
        <v>0</v>
      </c>
      <c r="FZ102" s="2" t="s">
        <v>114</v>
      </c>
      <c r="GA102" s="2">
        <v>47</v>
      </c>
      <c r="GB102" s="2">
        <v>32</v>
      </c>
      <c r="GC102" s="2">
        <v>0</v>
      </c>
      <c r="GD102" s="7">
        <v>15</v>
      </c>
      <c r="GE102" s="4">
        <v>0.68</v>
      </c>
      <c r="GF102" s="4">
        <f t="shared" si="61"/>
        <v>-1.9999999999999907E-2</v>
      </c>
      <c r="GG102" s="2" t="s">
        <v>119</v>
      </c>
      <c r="GI102" s="2" t="s">
        <v>114</v>
      </c>
      <c r="GJ102" s="2">
        <v>47</v>
      </c>
      <c r="GK102" s="2">
        <v>33</v>
      </c>
      <c r="GL102" s="2">
        <v>0</v>
      </c>
      <c r="GM102" s="2">
        <v>14</v>
      </c>
      <c r="GN102" s="4">
        <v>0.7</v>
      </c>
      <c r="GO102" s="4">
        <f t="shared" si="63"/>
        <v>1.9999999999999907E-2</v>
      </c>
      <c r="GQ102" s="157" t="s">
        <v>114</v>
      </c>
      <c r="GR102" s="157">
        <v>47</v>
      </c>
      <c r="GS102" s="157">
        <v>33</v>
      </c>
      <c r="GT102" s="157">
        <v>1</v>
      </c>
      <c r="GU102" s="157">
        <v>13</v>
      </c>
      <c r="GV102" s="158">
        <f t="shared" si="64"/>
        <v>0.7021276595744681</v>
      </c>
      <c r="GW102" s="158">
        <f t="shared" si="65"/>
        <v>2.1276595744681437E-3</v>
      </c>
      <c r="GY102" s="157" t="s">
        <v>114</v>
      </c>
      <c r="GZ102" s="157">
        <v>47</v>
      </c>
      <c r="HA102" s="157">
        <v>33</v>
      </c>
      <c r="HB102" s="157">
        <v>0</v>
      </c>
      <c r="HC102" s="157">
        <v>14</v>
      </c>
      <c r="HD102" s="158">
        <v>0.7</v>
      </c>
    </row>
    <row r="103" spans="10:212">
      <c r="J103" s="7" t="s">
        <v>56</v>
      </c>
      <c r="K103" s="2">
        <v>110</v>
      </c>
      <c r="L103" s="2">
        <v>102</v>
      </c>
      <c r="M103" s="2">
        <v>0</v>
      </c>
      <c r="N103" s="2">
        <v>8</v>
      </c>
      <c r="O103" s="4">
        <v>0.92</v>
      </c>
      <c r="R103" s="7" t="s">
        <v>56</v>
      </c>
      <c r="S103" s="11">
        <v>110</v>
      </c>
      <c r="T103" s="11">
        <v>102</v>
      </c>
      <c r="U103" s="11">
        <v>0</v>
      </c>
      <c r="V103" s="11">
        <v>8</v>
      </c>
      <c r="W103" s="80">
        <v>0.92</v>
      </c>
      <c r="X103" s="80">
        <v>-7.999999999999996E-2</v>
      </c>
      <c r="AQ103" s="2" t="s">
        <v>6</v>
      </c>
      <c r="AR103" s="2">
        <v>74</v>
      </c>
      <c r="AS103" s="2">
        <v>53</v>
      </c>
      <c r="AT103" s="2">
        <v>20</v>
      </c>
      <c r="AU103" s="2">
        <v>1</v>
      </c>
      <c r="AV103" s="4">
        <v>0.71</v>
      </c>
      <c r="BJ103" s="47" t="s">
        <v>67</v>
      </c>
      <c r="BK103" s="18">
        <v>50</v>
      </c>
      <c r="BL103" s="18">
        <v>19</v>
      </c>
      <c r="BM103" s="18">
        <v>5</v>
      </c>
      <c r="BN103" s="18">
        <v>26</v>
      </c>
      <c r="BO103" s="19">
        <v>0.38</v>
      </c>
      <c r="BP103" s="19"/>
      <c r="CH103" s="8" t="s">
        <v>40</v>
      </c>
      <c r="CI103" s="2">
        <v>211</v>
      </c>
      <c r="CJ103" s="2">
        <v>0</v>
      </c>
      <c r="CK103" s="2">
        <v>0</v>
      </c>
      <c r="CL103" s="2">
        <v>211</v>
      </c>
      <c r="CM103" s="4">
        <v>0</v>
      </c>
      <c r="CN103" s="4">
        <f>CM103-CE95</f>
        <v>0</v>
      </c>
      <c r="CP103" s="8" t="s">
        <v>25</v>
      </c>
      <c r="CQ103" s="2">
        <v>832</v>
      </c>
      <c r="CR103" s="2">
        <v>0</v>
      </c>
      <c r="CS103" s="2">
        <v>0</v>
      </c>
      <c r="CT103" s="2">
        <v>832</v>
      </c>
      <c r="CU103" s="4">
        <v>0</v>
      </c>
      <c r="CV103" s="4">
        <f>CU103-CM103</f>
        <v>0</v>
      </c>
      <c r="CX103" s="2" t="s">
        <v>110</v>
      </c>
      <c r="CY103" s="2">
        <v>28</v>
      </c>
      <c r="CZ103" s="2">
        <v>0</v>
      </c>
      <c r="DA103" s="2">
        <v>0</v>
      </c>
      <c r="DB103" s="2">
        <v>28</v>
      </c>
      <c r="DC103" s="4">
        <v>0</v>
      </c>
      <c r="FK103" s="2">
        <f>SUM(FK3:FK102)</f>
        <v>8810</v>
      </c>
      <c r="FL103" s="2">
        <f>SUM(FL3:FL102)</f>
        <v>7747</v>
      </c>
      <c r="FO103" s="4">
        <f>FL103/FK103</f>
        <v>0.87934165720771851</v>
      </c>
      <c r="FS103" s="2">
        <f>SUM(FS3:FS102)</f>
        <v>10317</v>
      </c>
      <c r="FT103" s="2">
        <f>SUM(FT3:FT102)</f>
        <v>9252</v>
      </c>
      <c r="FW103" s="4">
        <f>FT103/FS103</f>
        <v>0.89677231753416686</v>
      </c>
      <c r="GF103" s="4"/>
      <c r="GO103" s="4"/>
      <c r="GW103" s="158"/>
    </row>
    <row r="104" spans="10:212">
      <c r="J104" s="7" t="s">
        <v>73</v>
      </c>
      <c r="K104" s="2">
        <v>234</v>
      </c>
      <c r="L104" s="2">
        <v>171</v>
      </c>
      <c r="M104" s="2">
        <v>58</v>
      </c>
      <c r="N104" s="2">
        <v>5</v>
      </c>
      <c r="O104" s="4">
        <v>0.73</v>
      </c>
      <c r="R104" s="7" t="s">
        <v>73</v>
      </c>
      <c r="S104" s="11">
        <v>234</v>
      </c>
      <c r="T104" s="11">
        <v>171</v>
      </c>
      <c r="U104" s="11">
        <v>58</v>
      </c>
      <c r="V104" s="11">
        <v>5</v>
      </c>
      <c r="W104" s="80">
        <v>0.73</v>
      </c>
      <c r="X104" s="80">
        <v>-0.20000000000000007</v>
      </c>
      <c r="AQ104" s="2" t="s">
        <v>7</v>
      </c>
      <c r="AR104" s="2">
        <v>36</v>
      </c>
      <c r="AS104" s="2">
        <v>36</v>
      </c>
      <c r="AT104" s="2">
        <v>0</v>
      </c>
      <c r="AU104" s="2">
        <v>0</v>
      </c>
      <c r="AV104" s="4">
        <v>1</v>
      </c>
      <c r="BJ104" s="43" t="s">
        <v>93</v>
      </c>
      <c r="BK104" s="18">
        <v>11</v>
      </c>
      <c r="BL104" s="18">
        <v>1</v>
      </c>
      <c r="BM104" s="18">
        <v>0</v>
      </c>
      <c r="BN104" s="18">
        <v>10</v>
      </c>
      <c r="BO104" s="19">
        <v>0.09</v>
      </c>
      <c r="BP104" s="19"/>
      <c r="CH104" s="85" t="s">
        <v>56</v>
      </c>
      <c r="CI104" s="2">
        <v>110</v>
      </c>
      <c r="CJ104" s="2">
        <v>25</v>
      </c>
      <c r="CK104" s="2">
        <v>0</v>
      </c>
      <c r="CL104" s="2">
        <v>85</v>
      </c>
      <c r="CM104" s="4">
        <v>0.23</v>
      </c>
      <c r="CN104" s="4">
        <f>CM104-CE96</f>
        <v>0.23</v>
      </c>
      <c r="CX104" s="2" t="s">
        <v>106</v>
      </c>
      <c r="CY104" s="2">
        <v>52</v>
      </c>
      <c r="CZ104" s="2">
        <v>0</v>
      </c>
      <c r="DA104" s="2">
        <v>0</v>
      </c>
      <c r="DB104" s="2">
        <v>52</v>
      </c>
      <c r="DC104" s="4">
        <v>0</v>
      </c>
      <c r="GF104" s="4"/>
      <c r="GO104" s="4"/>
      <c r="GW104" s="158"/>
    </row>
    <row r="105" spans="10:212">
      <c r="J105" s="7" t="s">
        <v>82</v>
      </c>
      <c r="K105" s="2">
        <v>71</v>
      </c>
      <c r="L105" s="2">
        <v>22</v>
      </c>
      <c r="M105" s="2">
        <v>12</v>
      </c>
      <c r="N105" s="2">
        <v>37</v>
      </c>
      <c r="O105" s="4">
        <v>0.3</v>
      </c>
      <c r="R105" s="7" t="s">
        <v>82</v>
      </c>
      <c r="S105" s="11">
        <v>71</v>
      </c>
      <c r="T105" s="11">
        <v>22</v>
      </c>
      <c r="U105" s="11">
        <v>12</v>
      </c>
      <c r="V105" s="11">
        <v>37</v>
      </c>
      <c r="W105" s="80">
        <v>0.3</v>
      </c>
      <c r="X105" s="80">
        <v>-0.16999999999999998</v>
      </c>
      <c r="AQ105" s="2" t="s">
        <v>8</v>
      </c>
      <c r="AR105" s="2">
        <v>135</v>
      </c>
      <c r="AS105" s="2">
        <v>49</v>
      </c>
      <c r="AT105" s="2">
        <v>67</v>
      </c>
      <c r="AU105" s="2">
        <v>19</v>
      </c>
      <c r="AV105" s="4">
        <v>0.36</v>
      </c>
      <c r="GF105" s="4"/>
      <c r="GO105" s="4"/>
      <c r="GW105" s="158"/>
    </row>
    <row r="106" spans="10:212">
      <c r="J106" s="8" t="s">
        <v>90</v>
      </c>
      <c r="K106" s="2">
        <v>1</v>
      </c>
      <c r="L106" s="2">
        <v>0</v>
      </c>
      <c r="M106" s="2">
        <v>0</v>
      </c>
      <c r="N106" s="2">
        <v>1</v>
      </c>
      <c r="O106" s="4">
        <v>0</v>
      </c>
      <c r="R106" s="8" t="s">
        <v>90</v>
      </c>
      <c r="S106" s="11">
        <v>1</v>
      </c>
      <c r="T106" s="11">
        <v>0</v>
      </c>
      <c r="U106" s="11">
        <v>0</v>
      </c>
      <c r="V106" s="11">
        <v>1</v>
      </c>
      <c r="W106" s="80">
        <v>0</v>
      </c>
      <c r="X106" s="80">
        <v>-1</v>
      </c>
      <c r="AF106" s="4"/>
      <c r="AQ106" s="2" t="s">
        <v>9</v>
      </c>
      <c r="AR106" s="2">
        <v>272</v>
      </c>
      <c r="AS106" s="2">
        <v>258</v>
      </c>
      <c r="AT106" s="2">
        <v>4</v>
      </c>
      <c r="AU106" s="2">
        <v>10</v>
      </c>
      <c r="AV106" s="4">
        <v>0.94</v>
      </c>
      <c r="AW106" s="4"/>
      <c r="GF106" s="4"/>
      <c r="GO106" s="4"/>
      <c r="GW106" s="158"/>
    </row>
    <row r="107" spans="10:212">
      <c r="J107" s="8" t="s">
        <v>93</v>
      </c>
      <c r="K107" s="2">
        <v>11</v>
      </c>
      <c r="L107" s="2">
        <v>0</v>
      </c>
      <c r="M107" s="2">
        <v>0</v>
      </c>
      <c r="N107" s="2">
        <v>11</v>
      </c>
      <c r="O107" s="4">
        <v>0</v>
      </c>
      <c r="R107" s="8" t="s">
        <v>93</v>
      </c>
      <c r="S107" s="11">
        <v>11</v>
      </c>
      <c r="T107" s="11">
        <v>0</v>
      </c>
      <c r="U107" s="11">
        <v>0</v>
      </c>
      <c r="V107" s="11">
        <v>11</v>
      </c>
      <c r="W107" s="80">
        <v>0</v>
      </c>
      <c r="X107" s="80">
        <v>-0.72727272727272729</v>
      </c>
      <c r="AQ107" s="2" t="s">
        <v>10</v>
      </c>
      <c r="AR107" s="2">
        <v>38</v>
      </c>
      <c r="AS107" s="2">
        <v>18</v>
      </c>
      <c r="AT107" s="2">
        <v>5</v>
      </c>
      <c r="AU107" s="2">
        <v>15</v>
      </c>
      <c r="AV107" s="4">
        <v>0.47</v>
      </c>
      <c r="AW107" s="4"/>
      <c r="GF107" s="4"/>
      <c r="GO107" s="4"/>
      <c r="GW107" s="158"/>
    </row>
    <row r="108" spans="10:212">
      <c r="J108" s="8" t="s">
        <v>94</v>
      </c>
      <c r="K108" s="2">
        <v>1</v>
      </c>
      <c r="L108" s="2">
        <v>0</v>
      </c>
      <c r="M108" s="2">
        <v>0</v>
      </c>
      <c r="N108" s="2">
        <v>1</v>
      </c>
      <c r="O108" s="4">
        <v>0</v>
      </c>
      <c r="R108" s="8" t="s">
        <v>94</v>
      </c>
      <c r="S108" s="11">
        <v>1</v>
      </c>
      <c r="T108" s="11">
        <v>0</v>
      </c>
      <c r="U108" s="11">
        <v>0</v>
      </c>
      <c r="V108" s="11">
        <v>1</v>
      </c>
      <c r="W108" s="80">
        <v>0</v>
      </c>
      <c r="X108" s="80">
        <v>-1</v>
      </c>
      <c r="AQ108" s="2" t="s">
        <v>11</v>
      </c>
      <c r="AR108" s="2">
        <v>25</v>
      </c>
      <c r="AS108" s="2">
        <v>16</v>
      </c>
      <c r="AT108" s="2">
        <v>9</v>
      </c>
      <c r="AU108" s="2">
        <v>0</v>
      </c>
      <c r="AV108" s="4">
        <v>0.64</v>
      </c>
      <c r="AW108" s="4"/>
      <c r="FR108" s="2" t="s">
        <v>8</v>
      </c>
      <c r="FS108" s="2">
        <v>135</v>
      </c>
      <c r="FT108" s="2">
        <v>100</v>
      </c>
      <c r="FU108" s="7">
        <v>27</v>
      </c>
      <c r="FV108" s="2">
        <v>8</v>
      </c>
      <c r="FW108" s="4">
        <v>0.74</v>
      </c>
      <c r="FX108" s="4">
        <f>FW108-FO108</f>
        <v>0.74</v>
      </c>
      <c r="GF108" s="4"/>
      <c r="GO108" s="4"/>
      <c r="GW108" s="158"/>
    </row>
    <row r="109" spans="10:212">
      <c r="J109" s="8" t="s">
        <v>96</v>
      </c>
      <c r="K109" s="2">
        <v>10</v>
      </c>
      <c r="L109" s="2">
        <v>0</v>
      </c>
      <c r="M109" s="2">
        <v>0</v>
      </c>
      <c r="N109" s="2">
        <v>10</v>
      </c>
      <c r="O109" s="4">
        <v>0</v>
      </c>
      <c r="R109" s="8" t="s">
        <v>96</v>
      </c>
      <c r="S109" s="11">
        <v>10</v>
      </c>
      <c r="T109" s="11">
        <v>0</v>
      </c>
      <c r="U109" s="11">
        <v>0</v>
      </c>
      <c r="V109" s="11">
        <v>10</v>
      </c>
      <c r="W109" s="80">
        <v>0</v>
      </c>
      <c r="X109" s="80">
        <v>-1</v>
      </c>
      <c r="AQ109" s="2" t="s">
        <v>12</v>
      </c>
      <c r="AR109" s="2">
        <v>81</v>
      </c>
      <c r="AS109" s="2">
        <v>81</v>
      </c>
      <c r="AT109" s="2">
        <v>0</v>
      </c>
      <c r="AU109" s="2">
        <v>0</v>
      </c>
      <c r="AV109" s="4">
        <v>1</v>
      </c>
      <c r="AW109" s="4"/>
      <c r="GF109" s="4"/>
      <c r="GO109" s="4"/>
      <c r="GW109" s="158"/>
    </row>
    <row r="110" spans="10:212">
      <c r="AQ110" s="2" t="s">
        <v>13</v>
      </c>
      <c r="AR110" s="2">
        <v>48</v>
      </c>
      <c r="AS110" s="2">
        <v>38</v>
      </c>
      <c r="AT110" s="2">
        <v>8</v>
      </c>
      <c r="AU110" s="2">
        <v>2</v>
      </c>
      <c r="AV110" s="4">
        <v>0.79</v>
      </c>
      <c r="AW110" s="4"/>
      <c r="GF110" s="4"/>
      <c r="GO110" s="4"/>
      <c r="GW110" s="158"/>
    </row>
    <row r="111" spans="10:212">
      <c r="AQ111" s="2" t="s">
        <v>14</v>
      </c>
      <c r="AR111" s="2">
        <v>208</v>
      </c>
      <c r="AS111" s="2">
        <v>161</v>
      </c>
      <c r="AT111" s="2">
        <v>44</v>
      </c>
      <c r="AU111" s="2">
        <v>3</v>
      </c>
      <c r="AV111" s="4">
        <v>0.77</v>
      </c>
      <c r="AW111" s="4"/>
      <c r="GF111" s="4"/>
      <c r="GO111" s="4"/>
      <c r="GW111" s="158"/>
    </row>
    <row r="112" spans="10:212">
      <c r="AQ112" s="2" t="s">
        <v>15</v>
      </c>
      <c r="AR112" s="2">
        <v>30</v>
      </c>
      <c r="AS112" s="2">
        <v>18</v>
      </c>
      <c r="AT112" s="2">
        <v>0</v>
      </c>
      <c r="AU112" s="2">
        <v>12</v>
      </c>
      <c r="AV112" s="4">
        <v>0.6</v>
      </c>
      <c r="AW112" s="4"/>
      <c r="GF112" s="4"/>
      <c r="GO112" s="4"/>
      <c r="GW112" s="158"/>
    </row>
    <row r="113" spans="26:212">
      <c r="Z113" s="79"/>
      <c r="AA113" s="75"/>
      <c r="AB113" s="75"/>
      <c r="AC113" s="75"/>
      <c r="AD113" s="75"/>
      <c r="AE113" s="76"/>
      <c r="AF113" s="76"/>
      <c r="AQ113" s="2" t="s">
        <v>16</v>
      </c>
      <c r="AR113" s="2">
        <v>79</v>
      </c>
      <c r="AS113" s="2">
        <v>30</v>
      </c>
      <c r="AT113" s="2">
        <v>49</v>
      </c>
      <c r="AU113" s="2">
        <v>0</v>
      </c>
      <c r="AV113" s="4">
        <v>0.37</v>
      </c>
      <c r="AW113" s="4"/>
      <c r="GF113" s="4"/>
      <c r="GO113" s="4"/>
      <c r="GW113" s="158"/>
    </row>
    <row r="114" spans="26:212">
      <c r="Z114" s="75"/>
      <c r="AA114" s="75"/>
      <c r="AB114" s="75"/>
      <c r="AC114" s="75"/>
      <c r="AD114" s="75"/>
      <c r="AE114" s="76"/>
      <c r="AF114" s="76"/>
      <c r="AQ114" s="2" t="s">
        <v>91</v>
      </c>
      <c r="AR114" s="2">
        <v>6</v>
      </c>
      <c r="AS114" s="2">
        <v>6</v>
      </c>
      <c r="AT114" s="2">
        <v>0</v>
      </c>
      <c r="AU114" s="2">
        <v>0</v>
      </c>
      <c r="AV114" s="4">
        <v>1</v>
      </c>
      <c r="AW114" s="4"/>
      <c r="GF114" s="4"/>
      <c r="GO114" s="4"/>
      <c r="GW114" s="158"/>
    </row>
    <row r="115" spans="26:212">
      <c r="Z115" s="75"/>
      <c r="AA115" s="75"/>
      <c r="AB115" s="75"/>
      <c r="AC115" s="75"/>
      <c r="AD115" s="75"/>
      <c r="AE115" s="76"/>
      <c r="AF115" s="76"/>
      <c r="AQ115" s="2" t="s">
        <v>92</v>
      </c>
      <c r="AR115" s="2">
        <v>20</v>
      </c>
      <c r="AS115" s="2">
        <v>20</v>
      </c>
      <c r="AT115" s="2">
        <v>0</v>
      </c>
      <c r="AU115" s="2">
        <v>0</v>
      </c>
      <c r="AV115" s="4">
        <v>1</v>
      </c>
      <c r="AW115" s="4"/>
      <c r="FJ115" s="2" t="s">
        <v>90</v>
      </c>
      <c r="FK115" s="2">
        <v>1</v>
      </c>
      <c r="FL115" s="2">
        <v>0</v>
      </c>
      <c r="FM115" s="2">
        <v>0</v>
      </c>
      <c r="FN115" s="2">
        <v>1</v>
      </c>
      <c r="FO115" s="4">
        <v>0</v>
      </c>
      <c r="FP115" s="4">
        <f t="shared" ref="FP115:FP125" si="70">FO115-FG81</f>
        <v>0</v>
      </c>
      <c r="FR115" s="2" t="s">
        <v>90</v>
      </c>
      <c r="FS115" s="2">
        <v>1</v>
      </c>
      <c r="FT115" s="2">
        <v>0</v>
      </c>
      <c r="FU115" s="2">
        <v>0</v>
      </c>
      <c r="FV115" s="2">
        <v>1</v>
      </c>
      <c r="FW115" s="4">
        <v>0</v>
      </c>
      <c r="FX115" s="4">
        <f t="shared" ref="FX115:FX125" si="71">FW115-FO115</f>
        <v>0</v>
      </c>
      <c r="FZ115" s="2" t="s">
        <v>90</v>
      </c>
      <c r="GA115" s="2">
        <v>1</v>
      </c>
      <c r="GB115" s="2">
        <v>1</v>
      </c>
      <c r="GC115" s="2">
        <v>0</v>
      </c>
      <c r="GD115" s="2">
        <v>0</v>
      </c>
      <c r="GE115" s="4">
        <v>1</v>
      </c>
      <c r="GF115" s="4">
        <f t="shared" si="61"/>
        <v>1</v>
      </c>
      <c r="GI115" s="2" t="s">
        <v>90</v>
      </c>
      <c r="GJ115" s="2">
        <v>1</v>
      </c>
      <c r="GK115" s="2">
        <v>1</v>
      </c>
      <c r="GL115" s="2">
        <v>0</v>
      </c>
      <c r="GM115" s="2">
        <v>0</v>
      </c>
      <c r="GN115" s="4">
        <v>1</v>
      </c>
      <c r="GO115" s="4">
        <f t="shared" si="63"/>
        <v>0</v>
      </c>
      <c r="GQ115" s="157" t="s">
        <v>90</v>
      </c>
      <c r="GR115" s="157">
        <v>1</v>
      </c>
      <c r="GS115" s="157">
        <v>1</v>
      </c>
      <c r="GT115" s="157">
        <v>0</v>
      </c>
      <c r="GU115" s="157">
        <v>0</v>
      </c>
      <c r="GV115" s="158">
        <f t="shared" si="64"/>
        <v>1</v>
      </c>
      <c r="GW115" s="158">
        <f t="shared" si="65"/>
        <v>0</v>
      </c>
      <c r="GY115" s="157" t="s">
        <v>90</v>
      </c>
      <c r="GZ115" s="157">
        <v>1</v>
      </c>
      <c r="HA115" s="157">
        <v>1</v>
      </c>
      <c r="HB115" s="157">
        <v>0</v>
      </c>
      <c r="HC115" s="157">
        <v>0</v>
      </c>
      <c r="HD115" s="158">
        <v>1</v>
      </c>
    </row>
    <row r="116" spans="26:212">
      <c r="Z116" s="79"/>
      <c r="AA116" s="75"/>
      <c r="AB116" s="75"/>
      <c r="AC116" s="75"/>
      <c r="AD116" s="75"/>
      <c r="AE116" s="76"/>
      <c r="AF116" s="76"/>
      <c r="AQ116" s="2" t="s">
        <v>95</v>
      </c>
      <c r="AR116" s="2">
        <v>1</v>
      </c>
      <c r="AS116" s="2">
        <v>1</v>
      </c>
      <c r="AT116" s="2">
        <v>0</v>
      </c>
      <c r="AU116" s="2">
        <v>0</v>
      </c>
      <c r="AV116" s="4">
        <v>1</v>
      </c>
      <c r="AW116" s="4"/>
      <c r="FJ116" s="2" t="s">
        <v>91</v>
      </c>
      <c r="FK116" s="2">
        <v>7</v>
      </c>
      <c r="FL116" s="2">
        <v>7</v>
      </c>
      <c r="FM116" s="2">
        <v>0</v>
      </c>
      <c r="FN116" s="2">
        <v>0</v>
      </c>
      <c r="FO116" s="4">
        <v>1</v>
      </c>
      <c r="FP116" s="4">
        <f t="shared" si="70"/>
        <v>0</v>
      </c>
      <c r="FR116" s="2" t="s">
        <v>91</v>
      </c>
      <c r="FS116" s="2">
        <v>7</v>
      </c>
      <c r="FT116" s="2">
        <v>7</v>
      </c>
      <c r="FU116" s="2">
        <v>0</v>
      </c>
      <c r="FV116" s="2">
        <v>0</v>
      </c>
      <c r="FW116" s="4">
        <v>1</v>
      </c>
      <c r="FX116" s="4">
        <f t="shared" si="71"/>
        <v>0</v>
      </c>
      <c r="FZ116" s="2" t="s">
        <v>91</v>
      </c>
      <c r="GA116" s="2">
        <v>7</v>
      </c>
      <c r="GB116" s="2">
        <v>7</v>
      </c>
      <c r="GC116" s="2">
        <v>0</v>
      </c>
      <c r="GD116" s="2">
        <v>0</v>
      </c>
      <c r="GE116" s="4">
        <v>1</v>
      </c>
      <c r="GF116" s="4">
        <f t="shared" si="61"/>
        <v>0</v>
      </c>
      <c r="GI116" s="2" t="s">
        <v>91</v>
      </c>
      <c r="GJ116" s="2">
        <v>7</v>
      </c>
      <c r="GK116" s="2">
        <v>7</v>
      </c>
      <c r="GL116" s="2">
        <v>0</v>
      </c>
      <c r="GM116" s="2">
        <v>0</v>
      </c>
      <c r="GN116" s="4">
        <v>1</v>
      </c>
      <c r="GO116" s="4">
        <f t="shared" si="63"/>
        <v>0</v>
      </c>
      <c r="GQ116" s="157" t="s">
        <v>91</v>
      </c>
      <c r="GR116" s="157">
        <v>7</v>
      </c>
      <c r="GS116" s="157">
        <v>7</v>
      </c>
      <c r="GT116" s="157">
        <v>0</v>
      </c>
      <c r="GU116" s="157">
        <v>0</v>
      </c>
      <c r="GV116" s="158">
        <f t="shared" si="64"/>
        <v>1</v>
      </c>
      <c r="GW116" s="158">
        <f t="shared" si="65"/>
        <v>0</v>
      </c>
      <c r="GY116" s="157" t="s">
        <v>92</v>
      </c>
      <c r="GZ116" s="157">
        <v>19</v>
      </c>
      <c r="HA116" s="157">
        <v>19</v>
      </c>
      <c r="HB116" s="157">
        <v>0</v>
      </c>
      <c r="HC116" s="157">
        <v>0</v>
      </c>
      <c r="HD116" s="158">
        <v>1</v>
      </c>
    </row>
    <row r="117" spans="26:212">
      <c r="Z117" s="79"/>
      <c r="AA117" s="75"/>
      <c r="AB117" s="75"/>
      <c r="AC117" s="75"/>
      <c r="AD117" s="75"/>
      <c r="AE117" s="76"/>
      <c r="AF117" s="76"/>
      <c r="AQ117" s="2" t="s">
        <v>89</v>
      </c>
      <c r="AR117" s="2">
        <v>4</v>
      </c>
      <c r="AS117" s="2">
        <v>4</v>
      </c>
      <c r="AT117" s="2">
        <v>0</v>
      </c>
      <c r="AU117" s="2">
        <v>0</v>
      </c>
      <c r="AV117" s="4">
        <v>1</v>
      </c>
      <c r="FJ117" s="2" t="s">
        <v>92</v>
      </c>
      <c r="FK117" s="2">
        <v>18</v>
      </c>
      <c r="FL117" s="2">
        <v>12</v>
      </c>
      <c r="FM117" s="7">
        <v>5</v>
      </c>
      <c r="FN117" s="7">
        <v>1</v>
      </c>
      <c r="FO117" s="4">
        <v>0.67</v>
      </c>
      <c r="FP117" s="4">
        <f t="shared" si="70"/>
        <v>-0.32999999999999996</v>
      </c>
      <c r="FR117" s="2" t="s">
        <v>92</v>
      </c>
      <c r="FS117" s="2">
        <v>18</v>
      </c>
      <c r="FT117" s="2">
        <v>12</v>
      </c>
      <c r="FU117" s="2">
        <v>5</v>
      </c>
      <c r="FV117" s="2">
        <v>1</v>
      </c>
      <c r="FW117" s="4">
        <v>0.67</v>
      </c>
      <c r="FX117" s="4">
        <f t="shared" si="71"/>
        <v>0</v>
      </c>
      <c r="FZ117" s="2" t="s">
        <v>92</v>
      </c>
      <c r="GA117" s="2">
        <v>19</v>
      </c>
      <c r="GB117" s="2">
        <v>16</v>
      </c>
      <c r="GC117" s="2">
        <v>2</v>
      </c>
      <c r="GD117" s="2">
        <v>1</v>
      </c>
      <c r="GE117" s="4">
        <v>0.84</v>
      </c>
      <c r="GF117" s="4">
        <f t="shared" si="61"/>
        <v>0.16999999999999993</v>
      </c>
      <c r="GI117" s="2" t="s">
        <v>92</v>
      </c>
      <c r="GJ117" s="2">
        <v>19</v>
      </c>
      <c r="GK117" s="2">
        <v>17</v>
      </c>
      <c r="GL117" s="2">
        <v>1</v>
      </c>
      <c r="GM117" s="2">
        <v>1</v>
      </c>
      <c r="GN117" s="4">
        <v>0.89</v>
      </c>
      <c r="GO117" s="4">
        <f t="shared" si="63"/>
        <v>5.0000000000000044E-2</v>
      </c>
      <c r="GQ117" s="157" t="s">
        <v>92</v>
      </c>
      <c r="GR117" s="157">
        <v>19</v>
      </c>
      <c r="GS117" s="157">
        <v>19</v>
      </c>
      <c r="GT117" s="157">
        <v>0</v>
      </c>
      <c r="GU117" s="157">
        <v>0</v>
      </c>
      <c r="GV117" s="158">
        <f t="shared" si="64"/>
        <v>1</v>
      </c>
      <c r="GW117" s="158">
        <f t="shared" si="65"/>
        <v>0.10999999999999999</v>
      </c>
      <c r="GY117" s="157" t="s">
        <v>93</v>
      </c>
      <c r="GZ117" s="157">
        <v>11</v>
      </c>
      <c r="HA117" s="157">
        <v>11</v>
      </c>
      <c r="HB117" s="157">
        <v>0</v>
      </c>
      <c r="HC117" s="157">
        <v>0</v>
      </c>
      <c r="HD117" s="158">
        <v>1</v>
      </c>
    </row>
    <row r="118" spans="26:212">
      <c r="Z118" s="75"/>
      <c r="AA118" s="75"/>
      <c r="AB118" s="75"/>
      <c r="AC118" s="75"/>
      <c r="AD118" s="75"/>
      <c r="AE118" s="76"/>
      <c r="AF118" s="76"/>
      <c r="FJ118" s="2" t="s">
        <v>93</v>
      </c>
      <c r="FK118" s="2">
        <v>11</v>
      </c>
      <c r="FL118" s="2">
        <v>11</v>
      </c>
      <c r="FM118" s="2">
        <v>0</v>
      </c>
      <c r="FN118" s="2">
        <v>0</v>
      </c>
      <c r="FO118" s="4">
        <v>1</v>
      </c>
      <c r="FP118" s="4">
        <f t="shared" si="70"/>
        <v>0</v>
      </c>
      <c r="FR118" s="2" t="s">
        <v>93</v>
      </c>
      <c r="FS118" s="2">
        <v>11</v>
      </c>
      <c r="FT118" s="2">
        <v>11</v>
      </c>
      <c r="FU118" s="2">
        <v>0</v>
      </c>
      <c r="FV118" s="2">
        <v>0</v>
      </c>
      <c r="FW118" s="4">
        <v>1</v>
      </c>
      <c r="FX118" s="4">
        <f t="shared" si="71"/>
        <v>0</v>
      </c>
      <c r="FZ118" s="2" t="s">
        <v>93</v>
      </c>
      <c r="GA118" s="2">
        <v>11</v>
      </c>
      <c r="GB118" s="2">
        <v>11</v>
      </c>
      <c r="GC118" s="2">
        <v>0</v>
      </c>
      <c r="GD118" s="2">
        <v>0</v>
      </c>
      <c r="GE118" s="4">
        <v>1</v>
      </c>
      <c r="GF118" s="4">
        <f t="shared" si="61"/>
        <v>0</v>
      </c>
      <c r="GI118" s="2" t="s">
        <v>93</v>
      </c>
      <c r="GJ118" s="2">
        <v>11</v>
      </c>
      <c r="GK118" s="2">
        <v>11</v>
      </c>
      <c r="GL118" s="2">
        <v>0</v>
      </c>
      <c r="GM118" s="2">
        <v>0</v>
      </c>
      <c r="GN118" s="4">
        <v>1</v>
      </c>
      <c r="GO118" s="4">
        <f t="shared" si="63"/>
        <v>0</v>
      </c>
      <c r="GQ118" s="157" t="s">
        <v>93</v>
      </c>
      <c r="GR118" s="157">
        <v>11</v>
      </c>
      <c r="GS118" s="157">
        <v>11</v>
      </c>
      <c r="GT118" s="157">
        <v>0</v>
      </c>
      <c r="GU118" s="157">
        <v>0</v>
      </c>
      <c r="GV118" s="158">
        <f t="shared" si="64"/>
        <v>1</v>
      </c>
      <c r="GW118" s="158">
        <f t="shared" si="65"/>
        <v>0</v>
      </c>
      <c r="GY118" s="157" t="s">
        <v>94</v>
      </c>
      <c r="GZ118" s="157">
        <v>1</v>
      </c>
      <c r="HA118" s="157">
        <v>1</v>
      </c>
      <c r="HB118" s="157">
        <v>0</v>
      </c>
      <c r="HC118" s="157">
        <v>0</v>
      </c>
      <c r="HD118" s="158">
        <v>1</v>
      </c>
    </row>
    <row r="119" spans="26:212">
      <c r="Z119" s="75"/>
      <c r="AA119" s="75"/>
      <c r="AB119" s="75"/>
      <c r="AC119" s="75"/>
      <c r="AD119" s="75"/>
      <c r="AE119" s="76"/>
      <c r="AF119" s="76"/>
      <c r="FJ119" s="2" t="s">
        <v>94</v>
      </c>
      <c r="FK119" s="2">
        <v>1</v>
      </c>
      <c r="FL119" s="2">
        <v>1</v>
      </c>
      <c r="FM119" s="2">
        <v>0</v>
      </c>
      <c r="FN119" s="2">
        <v>0</v>
      </c>
      <c r="FO119" s="4">
        <v>1</v>
      </c>
      <c r="FP119" s="4">
        <f t="shared" si="70"/>
        <v>0</v>
      </c>
      <c r="FR119" s="2" t="s">
        <v>94</v>
      </c>
      <c r="FS119" s="2">
        <v>1</v>
      </c>
      <c r="FT119" s="2">
        <v>1</v>
      </c>
      <c r="FU119" s="2">
        <v>0</v>
      </c>
      <c r="FV119" s="2">
        <v>0</v>
      </c>
      <c r="FW119" s="4">
        <v>1</v>
      </c>
      <c r="FX119" s="4">
        <f t="shared" si="71"/>
        <v>0</v>
      </c>
      <c r="FZ119" s="2" t="s">
        <v>94</v>
      </c>
      <c r="GA119" s="2">
        <v>1</v>
      </c>
      <c r="GB119" s="2">
        <v>1</v>
      </c>
      <c r="GC119" s="2">
        <v>0</v>
      </c>
      <c r="GD119" s="2">
        <v>0</v>
      </c>
      <c r="GE119" s="4">
        <v>1</v>
      </c>
      <c r="GF119" s="4">
        <f t="shared" si="61"/>
        <v>0</v>
      </c>
      <c r="GI119" s="2" t="s">
        <v>94</v>
      </c>
      <c r="GJ119" s="2">
        <v>1</v>
      </c>
      <c r="GK119" s="2">
        <v>1</v>
      </c>
      <c r="GL119" s="2">
        <v>0</v>
      </c>
      <c r="GM119" s="2">
        <v>0</v>
      </c>
      <c r="GN119" s="4">
        <v>1</v>
      </c>
      <c r="GO119" s="4">
        <f t="shared" si="63"/>
        <v>0</v>
      </c>
      <c r="GQ119" s="157" t="s">
        <v>94</v>
      </c>
      <c r="GR119" s="157">
        <v>1</v>
      </c>
      <c r="GS119" s="157">
        <v>1</v>
      </c>
      <c r="GT119" s="157">
        <v>0</v>
      </c>
      <c r="GU119" s="157">
        <v>0</v>
      </c>
      <c r="GV119" s="158">
        <f t="shared" si="64"/>
        <v>1</v>
      </c>
      <c r="GW119" s="158">
        <f t="shared" si="65"/>
        <v>0</v>
      </c>
      <c r="GY119" s="157" t="s">
        <v>95</v>
      </c>
      <c r="GZ119" s="157">
        <v>1</v>
      </c>
      <c r="HA119" s="157">
        <v>1</v>
      </c>
      <c r="HB119" s="157">
        <v>0</v>
      </c>
      <c r="HC119" s="157">
        <v>0</v>
      </c>
      <c r="HD119" s="158">
        <v>1</v>
      </c>
    </row>
    <row r="120" spans="26:212">
      <c r="Z120" s="75"/>
      <c r="AA120" s="75"/>
      <c r="AB120" s="75"/>
      <c r="AC120" s="75"/>
      <c r="AD120" s="75"/>
      <c r="AE120" s="76"/>
      <c r="AF120" s="76"/>
      <c r="FJ120" s="2" t="s">
        <v>95</v>
      </c>
      <c r="FK120" s="2">
        <v>1</v>
      </c>
      <c r="FL120" s="2">
        <v>0</v>
      </c>
      <c r="FM120" s="7">
        <v>1</v>
      </c>
      <c r="FN120" s="2">
        <v>0</v>
      </c>
      <c r="FO120" s="4">
        <v>0</v>
      </c>
      <c r="FP120" s="4">
        <f t="shared" si="70"/>
        <v>-1</v>
      </c>
      <c r="FR120" s="2" t="s">
        <v>95</v>
      </c>
      <c r="FS120" s="2">
        <v>1</v>
      </c>
      <c r="FT120" s="2">
        <v>0</v>
      </c>
      <c r="FU120" s="2">
        <v>1</v>
      </c>
      <c r="FV120" s="2">
        <v>0</v>
      </c>
      <c r="FW120" s="4">
        <v>0</v>
      </c>
      <c r="FX120" s="4">
        <f t="shared" si="71"/>
        <v>0</v>
      </c>
      <c r="FZ120" s="2" t="s">
        <v>95</v>
      </c>
      <c r="GA120" s="2">
        <v>1</v>
      </c>
      <c r="GB120" s="2">
        <v>1</v>
      </c>
      <c r="GC120" s="2">
        <v>0</v>
      </c>
      <c r="GD120" s="2">
        <v>0</v>
      </c>
      <c r="GE120" s="4">
        <v>1</v>
      </c>
      <c r="GF120" s="4">
        <f t="shared" si="61"/>
        <v>1</v>
      </c>
      <c r="GI120" s="2" t="s">
        <v>95</v>
      </c>
      <c r="GJ120" s="2">
        <v>1</v>
      </c>
      <c r="GK120" s="2">
        <v>1</v>
      </c>
      <c r="GL120" s="2">
        <v>0</v>
      </c>
      <c r="GM120" s="2">
        <v>0</v>
      </c>
      <c r="GN120" s="4">
        <v>1</v>
      </c>
      <c r="GO120" s="4">
        <f t="shared" si="63"/>
        <v>0</v>
      </c>
      <c r="GQ120" s="157" t="s">
        <v>95</v>
      </c>
      <c r="GR120" s="157">
        <v>1</v>
      </c>
      <c r="GS120" s="157">
        <v>1</v>
      </c>
      <c r="GT120" s="157">
        <v>0</v>
      </c>
      <c r="GU120" s="157">
        <v>0</v>
      </c>
      <c r="GV120" s="158">
        <f t="shared" si="64"/>
        <v>1</v>
      </c>
      <c r="GW120" s="158">
        <f t="shared" si="65"/>
        <v>0</v>
      </c>
      <c r="GY120" s="157" t="s">
        <v>96</v>
      </c>
      <c r="GZ120" s="157">
        <v>10</v>
      </c>
      <c r="HA120" s="157">
        <v>9</v>
      </c>
      <c r="HB120" s="157">
        <v>0</v>
      </c>
      <c r="HC120" s="157">
        <v>1</v>
      </c>
      <c r="HD120" s="158">
        <v>0.9</v>
      </c>
    </row>
    <row r="121" spans="26:212">
      <c r="FJ121" s="2" t="s">
        <v>96</v>
      </c>
      <c r="FK121" s="2">
        <v>10</v>
      </c>
      <c r="FL121" s="2">
        <v>10</v>
      </c>
      <c r="FM121" s="2">
        <v>0</v>
      </c>
      <c r="FN121" s="2">
        <v>0</v>
      </c>
      <c r="FO121" s="4">
        <v>1</v>
      </c>
      <c r="FP121" s="4">
        <f t="shared" si="70"/>
        <v>0</v>
      </c>
      <c r="FR121" s="2" t="s">
        <v>96</v>
      </c>
      <c r="FS121" s="2">
        <v>10</v>
      </c>
      <c r="FT121" s="2">
        <v>10</v>
      </c>
      <c r="FU121" s="2">
        <v>0</v>
      </c>
      <c r="FV121" s="2">
        <v>0</v>
      </c>
      <c r="FW121" s="4">
        <v>1</v>
      </c>
      <c r="FX121" s="4">
        <f t="shared" si="71"/>
        <v>0</v>
      </c>
      <c r="FZ121" s="2" t="s">
        <v>96</v>
      </c>
      <c r="GA121" s="2">
        <v>10</v>
      </c>
      <c r="GB121" s="2">
        <v>10</v>
      </c>
      <c r="GC121" s="2">
        <v>0</v>
      </c>
      <c r="GD121" s="2">
        <v>0</v>
      </c>
      <c r="GE121" s="4">
        <v>1</v>
      </c>
      <c r="GF121" s="4">
        <f t="shared" si="61"/>
        <v>0</v>
      </c>
      <c r="GI121" s="2" t="s">
        <v>96</v>
      </c>
      <c r="GJ121" s="2">
        <v>10</v>
      </c>
      <c r="GK121" s="2">
        <v>10</v>
      </c>
      <c r="GL121" s="2">
        <v>0</v>
      </c>
      <c r="GM121" s="2">
        <v>0</v>
      </c>
      <c r="GN121" s="4">
        <v>1</v>
      </c>
      <c r="GO121" s="4">
        <f t="shared" si="63"/>
        <v>0</v>
      </c>
      <c r="GQ121" s="157" t="s">
        <v>96</v>
      </c>
      <c r="GR121" s="157">
        <v>10</v>
      </c>
      <c r="GS121" s="157">
        <v>9</v>
      </c>
      <c r="GT121" s="157">
        <v>0</v>
      </c>
      <c r="GU121" s="157">
        <v>1</v>
      </c>
      <c r="GV121" s="158">
        <f t="shared" si="64"/>
        <v>0.9</v>
      </c>
      <c r="GW121" s="158">
        <f t="shared" si="65"/>
        <v>-9.9999999999999978E-2</v>
      </c>
    </row>
    <row r="122" spans="26:212">
      <c r="FJ122" s="2" t="s">
        <v>129</v>
      </c>
      <c r="FK122" s="2">
        <v>2</v>
      </c>
      <c r="FL122" s="2">
        <v>1</v>
      </c>
      <c r="FM122" s="2">
        <v>0</v>
      </c>
      <c r="FN122" s="7">
        <v>1</v>
      </c>
      <c r="FO122" s="4">
        <v>0.5</v>
      </c>
      <c r="FP122" s="4">
        <f t="shared" si="70"/>
        <v>-0.5</v>
      </c>
      <c r="FR122" s="2" t="s">
        <v>129</v>
      </c>
      <c r="FS122" s="2">
        <v>2</v>
      </c>
      <c r="FT122" s="2">
        <v>1</v>
      </c>
      <c r="FU122" s="2">
        <v>0</v>
      </c>
      <c r="FV122" s="2">
        <v>1</v>
      </c>
      <c r="FW122" s="4">
        <v>0.5</v>
      </c>
      <c r="FX122" s="4">
        <f t="shared" si="71"/>
        <v>0</v>
      </c>
      <c r="FZ122" s="2" t="s">
        <v>129</v>
      </c>
      <c r="GA122" s="2">
        <v>2</v>
      </c>
      <c r="GB122" s="2">
        <v>1</v>
      </c>
      <c r="GC122" s="2">
        <v>0</v>
      </c>
      <c r="GD122" s="2">
        <v>1</v>
      </c>
      <c r="GE122" s="4">
        <v>0.5</v>
      </c>
      <c r="GF122" s="4">
        <f t="shared" si="61"/>
        <v>0</v>
      </c>
      <c r="GI122" s="2" t="s">
        <v>129</v>
      </c>
      <c r="GJ122" s="2">
        <v>2</v>
      </c>
      <c r="GK122" s="2">
        <v>1</v>
      </c>
      <c r="GL122" s="2">
        <v>0</v>
      </c>
      <c r="GM122" s="2">
        <v>1</v>
      </c>
      <c r="GN122" s="4">
        <v>0.5</v>
      </c>
      <c r="GO122" s="4">
        <f t="shared" si="63"/>
        <v>0</v>
      </c>
      <c r="GQ122" s="157" t="s">
        <v>129</v>
      </c>
      <c r="GR122" s="157">
        <v>2</v>
      </c>
      <c r="GS122" s="157">
        <v>0</v>
      </c>
      <c r="GT122" s="157">
        <v>2</v>
      </c>
      <c r="GU122" s="157">
        <v>0</v>
      </c>
      <c r="GV122" s="158">
        <f t="shared" si="64"/>
        <v>0</v>
      </c>
      <c r="GW122" s="158">
        <f t="shared" si="65"/>
        <v>-0.5</v>
      </c>
      <c r="GY122" s="157" t="s">
        <v>129</v>
      </c>
      <c r="GZ122" s="157">
        <v>2</v>
      </c>
      <c r="HA122" s="157">
        <v>0</v>
      </c>
      <c r="HB122" s="157">
        <v>2</v>
      </c>
      <c r="HC122" s="157">
        <v>0</v>
      </c>
      <c r="HD122" s="158">
        <v>0</v>
      </c>
    </row>
    <row r="123" spans="26:212">
      <c r="FJ123" s="2" t="s">
        <v>130</v>
      </c>
      <c r="FK123" s="2">
        <v>15</v>
      </c>
      <c r="FL123" s="2">
        <v>3</v>
      </c>
      <c r="FM123" s="2">
        <v>0</v>
      </c>
      <c r="FN123" s="7">
        <v>12</v>
      </c>
      <c r="FO123" s="4">
        <v>0.2</v>
      </c>
      <c r="FP123" s="4">
        <f t="shared" si="70"/>
        <v>-0.73</v>
      </c>
      <c r="FR123" s="2" t="s">
        <v>130</v>
      </c>
      <c r="FS123" s="2">
        <v>15</v>
      </c>
      <c r="FT123" s="2">
        <v>3</v>
      </c>
      <c r="FU123" s="2">
        <v>0</v>
      </c>
      <c r="FV123" s="2">
        <v>12</v>
      </c>
      <c r="FW123" s="4">
        <v>0.2</v>
      </c>
      <c r="FX123" s="4">
        <f t="shared" si="71"/>
        <v>0</v>
      </c>
      <c r="FZ123" s="2" t="s">
        <v>130</v>
      </c>
      <c r="GA123" s="2">
        <v>15</v>
      </c>
      <c r="GB123" s="2">
        <v>6</v>
      </c>
      <c r="GC123" s="2">
        <v>1</v>
      </c>
      <c r="GD123" s="2">
        <v>8</v>
      </c>
      <c r="GE123" s="4">
        <v>0.4</v>
      </c>
      <c r="GF123" s="4">
        <f t="shared" si="61"/>
        <v>0.2</v>
      </c>
      <c r="GI123" s="2" t="s">
        <v>130</v>
      </c>
      <c r="GJ123" s="2">
        <v>15</v>
      </c>
      <c r="GK123" s="2">
        <v>6</v>
      </c>
      <c r="GL123" s="2">
        <v>1</v>
      </c>
      <c r="GM123" s="2">
        <v>8</v>
      </c>
      <c r="GN123" s="4">
        <v>0.4</v>
      </c>
      <c r="GO123" s="4">
        <f t="shared" si="63"/>
        <v>0</v>
      </c>
      <c r="GQ123" s="157" t="s">
        <v>130</v>
      </c>
      <c r="GR123" s="157">
        <v>20</v>
      </c>
      <c r="GS123" s="157">
        <v>5</v>
      </c>
      <c r="GT123" s="157">
        <v>15</v>
      </c>
      <c r="GU123" s="157">
        <v>0</v>
      </c>
      <c r="GV123" s="158">
        <f t="shared" si="64"/>
        <v>0.25</v>
      </c>
      <c r="GW123" s="158">
        <f t="shared" si="65"/>
        <v>-0.15000000000000002</v>
      </c>
      <c r="GY123" s="157" t="s">
        <v>130</v>
      </c>
      <c r="GZ123" s="157">
        <v>20</v>
      </c>
      <c r="HA123" s="157">
        <v>5</v>
      </c>
      <c r="HB123" s="157">
        <v>15</v>
      </c>
      <c r="HC123" s="157">
        <v>0</v>
      </c>
      <c r="HD123" s="158">
        <v>0.25</v>
      </c>
    </row>
    <row r="124" spans="26:212">
      <c r="FJ124" s="2" t="s">
        <v>139</v>
      </c>
      <c r="FK124" s="2">
        <v>3</v>
      </c>
      <c r="FL124" s="2">
        <v>1</v>
      </c>
      <c r="FM124" s="2">
        <v>2</v>
      </c>
      <c r="FN124" s="2">
        <v>0</v>
      </c>
      <c r="FO124" s="4">
        <v>0.33</v>
      </c>
      <c r="FP124" s="4">
        <f t="shared" si="70"/>
        <v>0</v>
      </c>
      <c r="FR124" s="2" t="s">
        <v>139</v>
      </c>
      <c r="FS124" s="2">
        <v>3</v>
      </c>
      <c r="FT124" s="2">
        <v>1</v>
      </c>
      <c r="FU124" s="2">
        <v>2</v>
      </c>
      <c r="FV124" s="2">
        <v>0</v>
      </c>
      <c r="FW124" s="4">
        <v>0.33</v>
      </c>
      <c r="FX124" s="4">
        <f t="shared" si="71"/>
        <v>0</v>
      </c>
      <c r="FZ124" s="2" t="s">
        <v>139</v>
      </c>
      <c r="GA124" s="2">
        <v>3</v>
      </c>
      <c r="GB124" s="2">
        <v>1</v>
      </c>
      <c r="GC124" s="2">
        <v>2</v>
      </c>
      <c r="GD124" s="2">
        <v>0</v>
      </c>
      <c r="GE124" s="4">
        <v>0.33</v>
      </c>
      <c r="GF124" s="4">
        <f t="shared" si="61"/>
        <v>0</v>
      </c>
      <c r="GG124" s="2" t="s">
        <v>251</v>
      </c>
      <c r="GI124" s="2" t="s">
        <v>139</v>
      </c>
      <c r="GJ124" s="2">
        <v>3</v>
      </c>
      <c r="GK124" s="2">
        <v>1</v>
      </c>
      <c r="GL124" s="2">
        <v>2</v>
      </c>
      <c r="GM124" s="2">
        <v>0</v>
      </c>
      <c r="GN124" s="4">
        <v>0.33</v>
      </c>
      <c r="GO124" s="4">
        <f t="shared" si="63"/>
        <v>0</v>
      </c>
      <c r="GQ124" s="157" t="s">
        <v>139</v>
      </c>
      <c r="GR124" s="157">
        <v>3</v>
      </c>
      <c r="GS124" s="157">
        <v>1</v>
      </c>
      <c r="GT124" s="157">
        <v>2</v>
      </c>
      <c r="GU124" s="157">
        <v>0</v>
      </c>
      <c r="GV124" s="158">
        <f t="shared" si="64"/>
        <v>0.33333333333333331</v>
      </c>
      <c r="GW124" s="158">
        <f t="shared" si="65"/>
        <v>3.3333333333332993E-3</v>
      </c>
      <c r="GY124" s="157" t="s">
        <v>139</v>
      </c>
      <c r="GZ124" s="157">
        <v>3</v>
      </c>
      <c r="HA124" s="157">
        <v>1</v>
      </c>
      <c r="HB124" s="157">
        <v>2</v>
      </c>
      <c r="HC124" s="157">
        <v>0</v>
      </c>
      <c r="HD124" s="158">
        <v>0.33</v>
      </c>
    </row>
    <row r="125" spans="26:212">
      <c r="FJ125" s="2" t="s">
        <v>89</v>
      </c>
      <c r="FK125" s="2">
        <v>4</v>
      </c>
      <c r="FL125" s="2">
        <v>4</v>
      </c>
      <c r="FM125" s="2">
        <v>0</v>
      </c>
      <c r="FN125" s="2">
        <v>0</v>
      </c>
      <c r="FO125" s="4">
        <v>1</v>
      </c>
      <c r="FP125" s="4">
        <f t="shared" si="70"/>
        <v>0</v>
      </c>
      <c r="FR125" s="2" t="s">
        <v>89</v>
      </c>
      <c r="FS125" s="2">
        <v>4</v>
      </c>
      <c r="FT125" s="2">
        <v>4</v>
      </c>
      <c r="FU125" s="2">
        <v>0</v>
      </c>
      <c r="FV125" s="2">
        <v>0</v>
      </c>
      <c r="FW125" s="4">
        <v>1</v>
      </c>
      <c r="FX125" s="4">
        <f t="shared" si="71"/>
        <v>0</v>
      </c>
      <c r="FZ125" s="2" t="s">
        <v>89</v>
      </c>
      <c r="GA125" s="2">
        <v>4</v>
      </c>
      <c r="GB125" s="2">
        <v>4</v>
      </c>
      <c r="GC125" s="2">
        <v>0</v>
      </c>
      <c r="GD125" s="2">
        <v>0</v>
      </c>
      <c r="GE125" s="4">
        <v>1</v>
      </c>
      <c r="GF125" s="4">
        <f t="shared" si="61"/>
        <v>0</v>
      </c>
      <c r="GI125" s="2" t="s">
        <v>89</v>
      </c>
      <c r="GJ125" s="2">
        <v>4</v>
      </c>
      <c r="GK125" s="2">
        <v>4</v>
      </c>
      <c r="GL125" s="2">
        <v>0</v>
      </c>
      <c r="GM125" s="2">
        <v>0</v>
      </c>
      <c r="GN125" s="4">
        <v>1</v>
      </c>
      <c r="GO125" s="4">
        <f t="shared" si="63"/>
        <v>0</v>
      </c>
      <c r="GQ125" s="157" t="s">
        <v>89</v>
      </c>
      <c r="GR125" s="157">
        <v>4</v>
      </c>
      <c r="GS125" s="157">
        <v>0</v>
      </c>
      <c r="GT125" s="157">
        <v>4</v>
      </c>
      <c r="GU125" s="157">
        <v>0</v>
      </c>
      <c r="GV125" s="158">
        <f t="shared" si="64"/>
        <v>0</v>
      </c>
      <c r="GW125" s="158">
        <f t="shared" si="65"/>
        <v>-1</v>
      </c>
      <c r="GY125" s="157" t="s">
        <v>89</v>
      </c>
      <c r="GZ125" s="157">
        <v>4</v>
      </c>
      <c r="HA125" s="157">
        <v>0</v>
      </c>
      <c r="HB125" s="157">
        <v>4</v>
      </c>
      <c r="HC125" s="157">
        <v>0</v>
      </c>
      <c r="HD125" s="158">
        <v>0</v>
      </c>
    </row>
    <row r="126" spans="26:212">
      <c r="FK126" s="2">
        <f>SUM(FK115:FK125)</f>
        <v>73</v>
      </c>
      <c r="FL126" s="2">
        <f>SUM(FL115:FL125)</f>
        <v>50</v>
      </c>
      <c r="FM126" s="2">
        <f>SUM(FM3:FM125)</f>
        <v>807</v>
      </c>
      <c r="FN126" s="2">
        <f>SUM(FN3:FN125)</f>
        <v>279</v>
      </c>
      <c r="FO126" s="4">
        <f>FL126/FK126</f>
        <v>0.68493150684931503</v>
      </c>
      <c r="FS126" s="2">
        <f>SUM(FS115:FS125)</f>
        <v>73</v>
      </c>
      <c r="FT126" s="2">
        <f>SUM(FT115:FT125)</f>
        <v>50</v>
      </c>
      <c r="FU126" s="2">
        <f>SUM(FU3:FU125)</f>
        <v>843</v>
      </c>
      <c r="FV126" s="2">
        <f>SUM(FV3:FV125)</f>
        <v>280</v>
      </c>
      <c r="FW126" s="4">
        <f>FT126/FS126</f>
        <v>0.68493150684931503</v>
      </c>
      <c r="GF126" s="4"/>
      <c r="GO126" s="4"/>
      <c r="GW126" s="158"/>
    </row>
    <row r="127" spans="26:212">
      <c r="GF127" s="4"/>
      <c r="GO127" s="4"/>
      <c r="GW127" s="158"/>
    </row>
    <row r="128" spans="26:212">
      <c r="FZ128" s="2" t="s">
        <v>113</v>
      </c>
      <c r="GA128" s="2">
        <v>290</v>
      </c>
      <c r="GB128" s="2">
        <v>0</v>
      </c>
      <c r="GC128" s="2">
        <v>0</v>
      </c>
      <c r="GD128" s="7">
        <v>290</v>
      </c>
      <c r="GE128" s="4">
        <v>0</v>
      </c>
      <c r="GF128" s="4">
        <f t="shared" si="61"/>
        <v>0</v>
      </c>
      <c r="GG128" s="2" t="s">
        <v>119</v>
      </c>
      <c r="GI128" s="2" t="s">
        <v>113</v>
      </c>
      <c r="GJ128" s="2">
        <v>290</v>
      </c>
      <c r="GK128" s="2">
        <v>0</v>
      </c>
      <c r="GL128" s="2">
        <v>0</v>
      </c>
      <c r="GM128" s="2">
        <v>290</v>
      </c>
      <c r="GN128" s="4">
        <v>0</v>
      </c>
      <c r="GO128" s="4">
        <f t="shared" si="63"/>
        <v>0</v>
      </c>
      <c r="GQ128" s="157" t="s">
        <v>113</v>
      </c>
      <c r="GR128" s="157">
        <v>290</v>
      </c>
      <c r="GS128" s="157">
        <v>242</v>
      </c>
      <c r="GT128" s="157">
        <v>31</v>
      </c>
      <c r="GU128" s="157">
        <v>17</v>
      </c>
      <c r="GV128" s="158">
        <f t="shared" si="64"/>
        <v>0.83448275862068966</v>
      </c>
      <c r="GW128" s="158">
        <f t="shared" si="65"/>
        <v>0.83448275862068966</v>
      </c>
      <c r="GY128" s="157" t="s">
        <v>113</v>
      </c>
      <c r="GZ128" s="157">
        <v>290</v>
      </c>
      <c r="HA128" s="157">
        <v>244</v>
      </c>
      <c r="HB128" s="157">
        <v>31</v>
      </c>
      <c r="HC128" s="157">
        <v>15</v>
      </c>
      <c r="HD128" s="158">
        <v>0.84</v>
      </c>
    </row>
    <row r="129" spans="182:212">
      <c r="FZ129" s="2" t="s">
        <v>233</v>
      </c>
      <c r="GA129" s="2">
        <v>6</v>
      </c>
      <c r="GB129" s="2">
        <v>6</v>
      </c>
      <c r="GC129" s="2">
        <v>0</v>
      </c>
      <c r="GD129" s="2">
        <v>0</v>
      </c>
      <c r="GE129" s="4">
        <v>1</v>
      </c>
      <c r="GF129" s="4">
        <f t="shared" si="61"/>
        <v>1</v>
      </c>
      <c r="GI129" s="2" t="s">
        <v>233</v>
      </c>
      <c r="GJ129" s="2">
        <v>6</v>
      </c>
      <c r="GK129" s="2">
        <v>6</v>
      </c>
      <c r="GL129" s="2">
        <v>0</v>
      </c>
      <c r="GM129" s="2">
        <v>0</v>
      </c>
      <c r="GN129" s="4">
        <v>1</v>
      </c>
      <c r="GO129" s="4">
        <f t="shared" si="63"/>
        <v>0</v>
      </c>
      <c r="GQ129" s="157" t="s">
        <v>233</v>
      </c>
      <c r="GR129" s="157">
        <v>8</v>
      </c>
      <c r="GS129" s="157">
        <v>6</v>
      </c>
      <c r="GT129" s="157">
        <v>2</v>
      </c>
      <c r="GU129" s="157">
        <v>0</v>
      </c>
      <c r="GV129" s="158">
        <f t="shared" si="64"/>
        <v>0.75</v>
      </c>
      <c r="GW129" s="158">
        <f t="shared" si="65"/>
        <v>-0.25</v>
      </c>
      <c r="GY129" s="157" t="s">
        <v>233</v>
      </c>
      <c r="GZ129" s="157">
        <v>8</v>
      </c>
      <c r="HA129" s="157">
        <v>6</v>
      </c>
      <c r="HB129" s="157">
        <v>2</v>
      </c>
      <c r="HC129" s="157">
        <v>0</v>
      </c>
      <c r="HD129" s="158">
        <v>0.75</v>
      </c>
    </row>
    <row r="130" spans="182:212">
      <c r="GC130" s="2">
        <f>SUM(GC3:GC129)</f>
        <v>863</v>
      </c>
      <c r="GD130" s="2">
        <f>SUM(GD3:GD129)</f>
        <v>486</v>
      </c>
      <c r="GL130" s="2">
        <f>SUM(GL3:GL129)</f>
        <v>1074</v>
      </c>
      <c r="GM130" s="2">
        <f>SUM(GM3:GM129)</f>
        <v>730</v>
      </c>
      <c r="GZ130" s="2">
        <f>SUM(GZ3:GZ129)</f>
        <v>13151</v>
      </c>
      <c r="HB130" s="2">
        <f>SUM(HB3:HB129)</f>
        <v>1397</v>
      </c>
      <c r="HC130" s="2">
        <f>SUM(HC3:HC129)</f>
        <v>556</v>
      </c>
    </row>
    <row r="134" spans="182:212">
      <c r="HC134" s="2">
        <f>HB130+HC130</f>
        <v>1953</v>
      </c>
    </row>
    <row r="140" spans="182:212">
      <c r="FZ140" s="2" t="s">
        <v>36</v>
      </c>
      <c r="GA140" s="2">
        <v>65</v>
      </c>
      <c r="GB140" s="2">
        <v>23</v>
      </c>
      <c r="GC140" s="2">
        <v>2</v>
      </c>
      <c r="GD140" s="2">
        <v>40</v>
      </c>
      <c r="GE140" s="4">
        <v>0.35</v>
      </c>
      <c r="GF140" s="2" t="s">
        <v>239</v>
      </c>
      <c r="GG140" s="2" t="s">
        <v>240</v>
      </c>
      <c r="GI140" s="2" t="s">
        <v>22</v>
      </c>
      <c r="GJ140" s="2">
        <v>348</v>
      </c>
      <c r="GK140" s="2">
        <v>250</v>
      </c>
      <c r="GL140" s="2">
        <v>48</v>
      </c>
      <c r="GM140" s="2">
        <v>50</v>
      </c>
      <c r="GN140" s="4">
        <v>0.72</v>
      </c>
      <c r="GY140" s="161" t="s">
        <v>118</v>
      </c>
      <c r="GZ140" s="157">
        <v>17</v>
      </c>
      <c r="HA140" s="157">
        <v>16</v>
      </c>
      <c r="HB140" s="157">
        <v>1</v>
      </c>
      <c r="HC140" s="157">
        <v>0</v>
      </c>
      <c r="HD140" s="158">
        <v>0.94</v>
      </c>
    </row>
    <row r="141" spans="182:212">
      <c r="FZ141" s="2" t="s">
        <v>73</v>
      </c>
      <c r="GA141" s="2">
        <v>291</v>
      </c>
      <c r="GB141" s="2">
        <v>253</v>
      </c>
      <c r="GC141" s="7">
        <v>27</v>
      </c>
      <c r="GD141" s="7">
        <v>11</v>
      </c>
      <c r="GE141" s="4">
        <v>0.87</v>
      </c>
    </row>
    <row r="142" spans="182:212">
      <c r="GC142" s="2">
        <f>SUM(GC140:GC141)</f>
        <v>29</v>
      </c>
      <c r="GD142" s="2">
        <f>SUM(GD140:GD141)</f>
        <v>51</v>
      </c>
    </row>
    <row r="147" spans="207:207">
      <c r="GY147" s="157" t="s">
        <v>90</v>
      </c>
    </row>
    <row r="148" spans="207:207">
      <c r="GY148" s="157" t="s">
        <v>92</v>
      </c>
    </row>
    <row r="149" spans="207:207">
      <c r="GY149" s="157" t="s">
        <v>93</v>
      </c>
    </row>
    <row r="150" spans="207:207">
      <c r="GY150" s="157" t="s">
        <v>94</v>
      </c>
    </row>
    <row r="151" spans="207:207">
      <c r="GY151" s="157" t="s">
        <v>95</v>
      </c>
    </row>
    <row r="152" spans="207:207">
      <c r="GY152" s="157" t="s">
        <v>96</v>
      </c>
    </row>
    <row r="153" spans="207:207">
      <c r="GY153" s="157" t="s">
        <v>129</v>
      </c>
    </row>
    <row r="154" spans="207:207">
      <c r="GY154" s="157" t="s">
        <v>130</v>
      </c>
    </row>
    <row r="155" spans="207:207">
      <c r="GY155" s="157" t="s">
        <v>139</v>
      </c>
    </row>
    <row r="156" spans="207:207">
      <c r="GY156" s="157" t="s">
        <v>89</v>
      </c>
    </row>
    <row r="157" spans="207:207">
      <c r="GY157" s="157" t="s">
        <v>233</v>
      </c>
    </row>
  </sheetData>
  <phoneticPr fontId="11" type="noConversion"/>
  <conditionalFormatting sqref="FR1:FR80 FR92:FR1048576">
    <cfRule type="duplicateValues" dxfId="368" priority="13"/>
  </conditionalFormatting>
  <conditionalFormatting sqref="FZ15">
    <cfRule type="duplicateValues" dxfId="367" priority="12"/>
  </conditionalFormatting>
  <conditionalFormatting sqref="FZ19">
    <cfRule type="duplicateValues" dxfId="366" priority="11"/>
  </conditionalFormatting>
  <conditionalFormatting sqref="FZ40">
    <cfRule type="duplicateValues" dxfId="365" priority="10"/>
  </conditionalFormatting>
  <conditionalFormatting sqref="FZ51">
    <cfRule type="duplicateValues" dxfId="364" priority="9"/>
  </conditionalFormatting>
  <conditionalFormatting sqref="GI15">
    <cfRule type="duplicateValues" dxfId="363" priority="8"/>
  </conditionalFormatting>
  <conditionalFormatting sqref="GI19">
    <cfRule type="duplicateValues" dxfId="362" priority="7"/>
  </conditionalFormatting>
  <conditionalFormatting sqref="GI40">
    <cfRule type="duplicateValues" dxfId="361" priority="6"/>
  </conditionalFormatting>
  <conditionalFormatting sqref="GI51">
    <cfRule type="duplicateValues" dxfId="360" priority="5"/>
  </conditionalFormatting>
  <conditionalFormatting sqref="GQ15">
    <cfRule type="duplicateValues" dxfId="359" priority="4"/>
  </conditionalFormatting>
  <conditionalFormatting sqref="GQ19">
    <cfRule type="duplicateValues" dxfId="358" priority="3"/>
  </conditionalFormatting>
  <conditionalFormatting sqref="GY15">
    <cfRule type="duplicateValues" dxfId="357" priority="2"/>
  </conditionalFormatting>
  <conditionalFormatting sqref="GY19">
    <cfRule type="duplicateValues" dxfId="356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16"/>
  <sheetViews>
    <sheetView topLeftCell="EB1" zoomScale="80" zoomScaleNormal="80" workbookViewId="0">
      <pane ySplit="2" topLeftCell="A3" activePane="bottomLeft" state="frozen"/>
      <selection activeCell="CW21" sqref="CW21"/>
      <selection pane="bottomLeft" activeCell="EY27" sqref="EY27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20" hidden="1" customWidth="1"/>
    <col min="17" max="17" width="9.140625" style="2" hidden="1" customWidth="1"/>
    <col min="18" max="18" width="9.28515625" style="2" hidden="1" customWidth="1"/>
    <col min="19" max="22" width="9.140625" style="2" hidden="1" customWidth="1"/>
    <col min="23" max="24" width="9.140625" style="20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3" width="9.140625" style="2" hidden="1" customWidth="1"/>
    <col min="34" max="34" width="30.7109375" style="2" hidden="1" customWidth="1"/>
    <col min="35" max="38" width="9.140625" style="2" hidden="1" customWidth="1"/>
    <col min="39" max="39" width="9.140625" style="4" hidden="1" customWidth="1"/>
    <col min="40" max="41" width="9.140625" style="2" hidden="1" customWidth="1"/>
    <col min="42" max="42" width="9.28515625" style="2" hidden="1" customWidth="1"/>
    <col min="43" max="46" width="9.140625" style="2" hidden="1" customWidth="1"/>
    <col min="47" max="47" width="9.140625" style="4" hidden="1" customWidth="1"/>
    <col min="48" max="49" width="9.140625" style="2" hidden="1" customWidth="1"/>
    <col min="50" max="54" width="0" style="2" hidden="1" customWidth="1"/>
    <col min="55" max="55" width="0" style="4" hidden="1" customWidth="1"/>
    <col min="56" max="62" width="0" style="2" hidden="1" customWidth="1"/>
    <col min="63" max="63" width="0" style="4" hidden="1" customWidth="1"/>
    <col min="64" max="65" width="0" style="2" hidden="1" customWidth="1"/>
    <col min="66" max="66" width="30.7109375" style="2" hidden="1" customWidth="1"/>
    <col min="67" max="70" width="0" style="2" hidden="1" customWidth="1"/>
    <col min="71" max="71" width="0" style="4" hidden="1" customWidth="1"/>
    <col min="72" max="73" width="0" style="2" hidden="1" customWidth="1"/>
    <col min="74" max="74" width="30.7109375" style="2" hidden="1" customWidth="1"/>
    <col min="75" max="78" width="0" style="2" hidden="1" customWidth="1"/>
    <col min="79" max="79" width="0" style="4" hidden="1" customWidth="1"/>
    <col min="80" max="81" width="0" style="2" hidden="1" customWidth="1"/>
    <col min="82" max="82" width="30.7109375" style="2" hidden="1" customWidth="1"/>
    <col min="83" max="86" width="0" style="2" hidden="1" customWidth="1"/>
    <col min="87" max="87" width="0" style="4" hidden="1" customWidth="1"/>
    <col min="88" max="89" width="0" style="2" hidden="1" customWidth="1"/>
    <col min="90" max="90" width="30.7109375" style="2" hidden="1" customWidth="1"/>
    <col min="91" max="94" width="0" style="2" hidden="1" customWidth="1"/>
    <col min="95" max="95" width="0" style="4" hidden="1" customWidth="1"/>
    <col min="96" max="102" width="0" style="2" hidden="1" customWidth="1"/>
    <col min="103" max="103" width="0" style="4" hidden="1" customWidth="1"/>
    <col min="104" max="110" width="0" style="2" hidden="1" customWidth="1"/>
    <col min="111" max="111" width="0" style="4" hidden="1" customWidth="1"/>
    <col min="112" max="118" width="0" style="2" hidden="1" customWidth="1"/>
    <col min="119" max="119" width="0" style="4" hidden="1" customWidth="1"/>
    <col min="120" max="121" width="0" style="2" hidden="1" customWidth="1"/>
    <col min="122" max="126" width="9.140625" style="2"/>
    <col min="127" max="127" width="9.140625" style="4"/>
    <col min="128" max="134" width="9.140625" style="2"/>
    <col min="135" max="135" width="9.140625" style="4"/>
    <col min="136" max="137" width="9.140625" style="2"/>
    <col min="138" max="138" width="30.7109375" style="2" customWidth="1"/>
    <col min="139" max="142" width="9.140625" style="2"/>
    <col min="143" max="143" width="9.140625" style="4"/>
    <col min="144" max="150" width="9.140625" style="2"/>
    <col min="151" max="151" width="9.140625" style="4"/>
    <col min="152" max="16384" width="9.140625" style="2"/>
  </cols>
  <sheetData>
    <row r="1" spans="1:152" s="24" customFormat="1" ht="24.95" customHeight="1">
      <c r="A1" s="24" t="s">
        <v>88</v>
      </c>
      <c r="C1" s="24" t="s">
        <v>87</v>
      </c>
      <c r="J1" s="69" t="s">
        <v>97</v>
      </c>
      <c r="P1" s="73"/>
      <c r="R1" s="69" t="s">
        <v>99</v>
      </c>
      <c r="X1" s="73"/>
      <c r="Z1" s="69" t="s">
        <v>103</v>
      </c>
      <c r="AH1" s="69" t="s">
        <v>120</v>
      </c>
      <c r="AP1" s="69" t="s">
        <v>123</v>
      </c>
      <c r="AU1" s="69"/>
      <c r="AX1" s="69" t="s">
        <v>125</v>
      </c>
      <c r="BF1" s="69" t="s">
        <v>127</v>
      </c>
      <c r="BN1" s="69" t="s">
        <v>131</v>
      </c>
      <c r="BV1" s="69" t="s">
        <v>132</v>
      </c>
      <c r="CD1" s="69" t="s">
        <v>135</v>
      </c>
      <c r="CL1" s="69" t="s">
        <v>136</v>
      </c>
      <c r="CT1" s="69" t="s">
        <v>137</v>
      </c>
      <c r="DG1" s="69" t="s">
        <v>138</v>
      </c>
      <c r="DJ1" s="69" t="s">
        <v>143</v>
      </c>
      <c r="DR1" s="69" t="s">
        <v>146</v>
      </c>
      <c r="DZ1" s="69" t="s">
        <v>152</v>
      </c>
      <c r="EH1" s="69" t="s">
        <v>154</v>
      </c>
      <c r="EP1" s="69" t="s">
        <v>155</v>
      </c>
    </row>
    <row r="2" spans="1:152">
      <c r="A2" s="2" t="s">
        <v>5</v>
      </c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0" t="s">
        <v>5</v>
      </c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20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H2" s="2" t="s">
        <v>0</v>
      </c>
      <c r="AI2" s="2" t="s">
        <v>1</v>
      </c>
      <c r="AJ2" s="2" t="s">
        <v>2</v>
      </c>
      <c r="AK2" s="2" t="s">
        <v>3</v>
      </c>
      <c r="AL2" s="2" t="s">
        <v>4</v>
      </c>
      <c r="AM2" s="4" t="s">
        <v>5</v>
      </c>
      <c r="AP2" s="2" t="s">
        <v>0</v>
      </c>
      <c r="AQ2" s="2" t="s">
        <v>1</v>
      </c>
      <c r="AR2" s="2" t="s">
        <v>2</v>
      </c>
      <c r="AS2" s="2" t="s">
        <v>3</v>
      </c>
      <c r="AT2" s="2" t="s">
        <v>4</v>
      </c>
      <c r="AU2" s="4" t="s">
        <v>5</v>
      </c>
      <c r="AX2" s="2" t="s">
        <v>0</v>
      </c>
      <c r="AY2" s="2" t="s">
        <v>1</v>
      </c>
      <c r="AZ2" s="2" t="s">
        <v>2</v>
      </c>
      <c r="BA2" s="2" t="s">
        <v>3</v>
      </c>
      <c r="BB2" s="2" t="s">
        <v>4</v>
      </c>
      <c r="BC2" s="4" t="s">
        <v>5</v>
      </c>
      <c r="BF2" s="2" t="s">
        <v>0</v>
      </c>
      <c r="BG2" s="2" t="s">
        <v>1</v>
      </c>
      <c r="BH2" s="2" t="s">
        <v>2</v>
      </c>
      <c r="BI2" s="2" t="s">
        <v>3</v>
      </c>
      <c r="BJ2" s="2" t="s">
        <v>4</v>
      </c>
      <c r="BK2" s="4" t="s">
        <v>5</v>
      </c>
      <c r="BN2" s="2" t="s">
        <v>0</v>
      </c>
      <c r="BO2" s="2" t="s">
        <v>1</v>
      </c>
      <c r="BP2" s="2" t="s">
        <v>2</v>
      </c>
      <c r="BQ2" s="2" t="s">
        <v>3</v>
      </c>
      <c r="BR2" s="2" t="s">
        <v>4</v>
      </c>
      <c r="BS2" s="4" t="s">
        <v>5</v>
      </c>
      <c r="BV2" s="2" t="s">
        <v>0</v>
      </c>
      <c r="BW2" s="2" t="s">
        <v>1</v>
      </c>
      <c r="BX2" s="2" t="s">
        <v>2</v>
      </c>
      <c r="BY2" s="2" t="s">
        <v>3</v>
      </c>
      <c r="BZ2" s="2" t="s">
        <v>4</v>
      </c>
      <c r="CA2" s="4" t="s">
        <v>5</v>
      </c>
      <c r="CD2" s="2" t="s">
        <v>0</v>
      </c>
      <c r="CE2" s="2" t="s">
        <v>1</v>
      </c>
      <c r="CF2" s="2" t="s">
        <v>2</v>
      </c>
      <c r="CG2" s="2" t="s">
        <v>3</v>
      </c>
      <c r="CH2" s="2" t="s">
        <v>4</v>
      </c>
      <c r="CI2" s="4" t="s">
        <v>5</v>
      </c>
      <c r="CL2" s="2" t="s">
        <v>0</v>
      </c>
      <c r="CM2" s="2" t="s">
        <v>1</v>
      </c>
      <c r="CN2" s="2" t="s">
        <v>2</v>
      </c>
      <c r="CO2" s="2" t="s">
        <v>3</v>
      </c>
      <c r="CP2" s="2" t="s">
        <v>4</v>
      </c>
      <c r="CQ2" s="4" t="s">
        <v>5</v>
      </c>
      <c r="CT2" s="2" t="s">
        <v>0</v>
      </c>
      <c r="CU2" s="2" t="s">
        <v>1</v>
      </c>
      <c r="CV2" s="2" t="s">
        <v>2</v>
      </c>
      <c r="CW2" s="2" t="s">
        <v>3</v>
      </c>
      <c r="CX2" s="2" t="s">
        <v>4</v>
      </c>
      <c r="CY2" s="4" t="s">
        <v>5</v>
      </c>
      <c r="DB2" s="2" t="s">
        <v>0</v>
      </c>
      <c r="DC2" s="2" t="s">
        <v>1</v>
      </c>
      <c r="DD2" s="2" t="s">
        <v>2</v>
      </c>
      <c r="DE2" s="2" t="s">
        <v>3</v>
      </c>
      <c r="DF2" s="2" t="s">
        <v>4</v>
      </c>
      <c r="DG2" s="4" t="s">
        <v>5</v>
      </c>
      <c r="DJ2" s="2" t="s">
        <v>0</v>
      </c>
      <c r="DK2" s="2" t="s">
        <v>1</v>
      </c>
      <c r="DL2" s="2" t="s">
        <v>2</v>
      </c>
      <c r="DM2" s="2" t="s">
        <v>3</v>
      </c>
      <c r="DN2" s="2" t="s">
        <v>4</v>
      </c>
      <c r="DO2" s="4" t="s">
        <v>5</v>
      </c>
      <c r="DR2" s="2" t="s">
        <v>0</v>
      </c>
      <c r="DS2" s="2" t="s">
        <v>1</v>
      </c>
      <c r="DT2" s="2" t="s">
        <v>2</v>
      </c>
      <c r="DU2" s="2" t="s">
        <v>3</v>
      </c>
      <c r="DV2" s="2" t="s">
        <v>4</v>
      </c>
      <c r="DW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H2" s="2" t="s">
        <v>0</v>
      </c>
      <c r="EI2" s="2" t="s">
        <v>1</v>
      </c>
      <c r="EJ2" s="2" t="s">
        <v>2</v>
      </c>
      <c r="EK2" s="2" t="s">
        <v>3</v>
      </c>
      <c r="EL2" s="2" t="s">
        <v>4</v>
      </c>
      <c r="EM2" s="4" t="s">
        <v>5</v>
      </c>
      <c r="EP2" s="2" t="s">
        <v>0</v>
      </c>
      <c r="EQ2" s="2" t="s">
        <v>1</v>
      </c>
      <c r="ER2" s="2" t="s">
        <v>2</v>
      </c>
      <c r="ES2" s="2" t="s">
        <v>3</v>
      </c>
      <c r="ET2" s="2" t="s">
        <v>4</v>
      </c>
      <c r="EU2" s="4" t="s">
        <v>5</v>
      </c>
    </row>
    <row r="3" spans="1:152">
      <c r="A3" s="4">
        <v>0.71</v>
      </c>
      <c r="B3" s="4"/>
      <c r="C3" s="2" t="s">
        <v>6</v>
      </c>
      <c r="D3" s="2">
        <v>74</v>
      </c>
      <c r="E3" s="2">
        <v>53</v>
      </c>
      <c r="F3" s="2">
        <v>20</v>
      </c>
      <c r="G3" s="2">
        <v>1</v>
      </c>
      <c r="H3" s="4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20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19</v>
      </c>
      <c r="V3" s="2">
        <v>2</v>
      </c>
      <c r="W3" s="20">
        <f>T3/S3</f>
        <v>0.71621621621621623</v>
      </c>
      <c r="X3" s="20">
        <f t="shared" ref="X3:X34" si="0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-0.71621621621621623</v>
      </c>
      <c r="AH3" s="2" t="s">
        <v>6</v>
      </c>
      <c r="AI3" s="1">
        <v>74</v>
      </c>
      <c r="AJ3" s="1">
        <v>0</v>
      </c>
      <c r="AK3" s="1">
        <v>0</v>
      </c>
      <c r="AL3" s="1">
        <v>74</v>
      </c>
      <c r="AM3" s="3">
        <v>0</v>
      </c>
      <c r="AN3" s="4">
        <f>AM3-AE3</f>
        <v>0</v>
      </c>
      <c r="AP3" s="8" t="s">
        <v>6</v>
      </c>
      <c r="AQ3" s="2">
        <v>74</v>
      </c>
      <c r="AR3" s="2">
        <v>0</v>
      </c>
      <c r="AS3" s="2">
        <v>0</v>
      </c>
      <c r="AT3" s="2">
        <v>74</v>
      </c>
      <c r="AU3" s="4">
        <v>0</v>
      </c>
      <c r="AV3" s="4">
        <f>AU3-AM3</f>
        <v>0</v>
      </c>
      <c r="AX3" s="8" t="s">
        <v>6</v>
      </c>
      <c r="AY3" s="2">
        <v>74</v>
      </c>
      <c r="AZ3" s="2">
        <v>0</v>
      </c>
      <c r="BA3" s="2">
        <v>0</v>
      </c>
      <c r="BB3" s="2">
        <v>74</v>
      </c>
      <c r="BC3" s="4">
        <v>0</v>
      </c>
      <c r="BD3" s="20">
        <f>BC3-AU3</f>
        <v>0</v>
      </c>
      <c r="BF3" s="38" t="s">
        <v>6</v>
      </c>
      <c r="BG3" s="2">
        <v>74</v>
      </c>
      <c r="BH3" s="2">
        <v>0</v>
      </c>
      <c r="BI3" s="2">
        <v>0</v>
      </c>
      <c r="BJ3" s="2">
        <v>74</v>
      </c>
      <c r="BK3" s="4">
        <v>0</v>
      </c>
      <c r="BL3" s="4">
        <f>BK3-BC3</f>
        <v>0</v>
      </c>
      <c r="BN3" s="7" t="s">
        <v>6</v>
      </c>
      <c r="BO3" s="2">
        <v>74</v>
      </c>
      <c r="BP3" s="2">
        <v>0</v>
      </c>
      <c r="BQ3" s="2">
        <v>0</v>
      </c>
      <c r="BR3" s="2">
        <v>74</v>
      </c>
      <c r="BS3" s="4">
        <v>0</v>
      </c>
      <c r="BT3" s="4">
        <f>BS3-BK3</f>
        <v>0</v>
      </c>
      <c r="BV3" s="2" t="s">
        <v>6</v>
      </c>
      <c r="BW3" s="2">
        <v>74</v>
      </c>
      <c r="BX3" s="2">
        <v>0</v>
      </c>
      <c r="BY3" s="2">
        <v>0</v>
      </c>
      <c r="BZ3" s="2">
        <v>74</v>
      </c>
      <c r="CA3" s="4">
        <v>0</v>
      </c>
      <c r="CB3" s="4">
        <f>CA3-BS3</f>
        <v>0</v>
      </c>
      <c r="CD3" s="38" t="s">
        <v>6</v>
      </c>
      <c r="CE3" s="2">
        <v>74</v>
      </c>
      <c r="CF3" s="2">
        <v>0</v>
      </c>
      <c r="CG3" s="2">
        <v>0</v>
      </c>
      <c r="CH3" s="2">
        <v>74</v>
      </c>
      <c r="CI3" s="4">
        <v>0</v>
      </c>
      <c r="CJ3" s="4">
        <f>CI3-CA3</f>
        <v>0</v>
      </c>
      <c r="CL3" s="38" t="s">
        <v>6</v>
      </c>
      <c r="CM3" s="2">
        <v>74</v>
      </c>
      <c r="CN3" s="2">
        <v>0</v>
      </c>
      <c r="CO3" s="2">
        <v>0</v>
      </c>
      <c r="CP3" s="2">
        <v>74</v>
      </c>
      <c r="CQ3" s="4">
        <v>0</v>
      </c>
      <c r="CR3" s="4">
        <f>CQ3-CI3</f>
        <v>0</v>
      </c>
      <c r="CT3" s="2" t="s">
        <v>6</v>
      </c>
      <c r="CU3" s="2">
        <v>74</v>
      </c>
      <c r="CV3" s="2">
        <v>0</v>
      </c>
      <c r="CW3" s="2">
        <v>0</v>
      </c>
      <c r="CX3" s="2">
        <v>74</v>
      </c>
      <c r="CY3" s="4">
        <v>0</v>
      </c>
      <c r="CZ3" s="4">
        <f>CY3-CQ3</f>
        <v>0</v>
      </c>
      <c r="DB3" s="2" t="s">
        <v>6</v>
      </c>
      <c r="DC3" s="2">
        <v>74</v>
      </c>
      <c r="DD3" s="2">
        <v>0</v>
      </c>
      <c r="DE3" s="2">
        <v>0</v>
      </c>
      <c r="DF3" s="2">
        <v>74</v>
      </c>
      <c r="DG3" s="4">
        <v>0</v>
      </c>
      <c r="DH3" s="4">
        <f>DG3-CY3</f>
        <v>0</v>
      </c>
      <c r="DJ3" s="2" t="s">
        <v>6</v>
      </c>
      <c r="DK3" s="2">
        <v>74</v>
      </c>
      <c r="DL3" s="2">
        <v>0</v>
      </c>
      <c r="DM3" s="2">
        <v>0</v>
      </c>
      <c r="DN3" s="2">
        <v>74</v>
      </c>
      <c r="DO3" s="4">
        <v>0</v>
      </c>
      <c r="DP3" s="4">
        <f>DO3-DG3</f>
        <v>0</v>
      </c>
      <c r="DR3" s="2" t="s">
        <v>6</v>
      </c>
      <c r="DS3" s="2">
        <v>74</v>
      </c>
      <c r="DT3" s="2">
        <v>0</v>
      </c>
      <c r="DU3" s="2">
        <v>0</v>
      </c>
      <c r="DV3" s="2">
        <v>74</v>
      </c>
      <c r="DW3" s="4">
        <v>0</v>
      </c>
      <c r="DX3" s="4">
        <f>DW3-DO3</f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F3" s="4">
        <f>EE3-DW3</f>
        <v>0</v>
      </c>
      <c r="EH3" s="2" t="s">
        <v>6</v>
      </c>
      <c r="EI3" s="2">
        <v>74</v>
      </c>
      <c r="EJ3" s="2">
        <v>0</v>
      </c>
      <c r="EK3" s="2">
        <v>0</v>
      </c>
      <c r="EL3" s="2">
        <v>74</v>
      </c>
      <c r="EM3" s="4">
        <v>0</v>
      </c>
      <c r="EN3" s="4">
        <f>EM3-EE3</f>
        <v>0</v>
      </c>
      <c r="EP3" s="2" t="s">
        <v>6</v>
      </c>
      <c r="EQ3" s="2">
        <v>74</v>
      </c>
      <c r="ER3" s="2">
        <v>0</v>
      </c>
      <c r="ES3" s="2">
        <v>0</v>
      </c>
      <c r="ET3" s="2">
        <v>74</v>
      </c>
      <c r="EU3" s="4">
        <v>0</v>
      </c>
      <c r="EV3" s="4">
        <f>EU3-EM3</f>
        <v>0</v>
      </c>
    </row>
    <row r="4" spans="1:152">
      <c r="A4" s="4">
        <v>0.97</v>
      </c>
      <c r="B4" s="4"/>
      <c r="C4" s="7" t="s">
        <v>7</v>
      </c>
      <c r="D4" s="86">
        <v>36</v>
      </c>
      <c r="E4" s="86">
        <v>36</v>
      </c>
      <c r="F4" s="86">
        <v>0</v>
      </c>
      <c r="G4" s="86">
        <v>0</v>
      </c>
      <c r="H4" s="4">
        <f t="shared" ref="H4:H67" si="2">E4/D4</f>
        <v>1</v>
      </c>
      <c r="I4" s="2" t="s">
        <v>119</v>
      </c>
      <c r="J4" s="2" t="s">
        <v>7</v>
      </c>
      <c r="K4" s="2">
        <v>36</v>
      </c>
      <c r="L4" s="2">
        <v>35</v>
      </c>
      <c r="M4" s="2">
        <v>0</v>
      </c>
      <c r="N4" s="2">
        <v>1</v>
      </c>
      <c r="O4" s="20">
        <f t="shared" ref="O4:O67" si="3">L4/K4</f>
        <v>0.97222222222222221</v>
      </c>
      <c r="P4" s="10">
        <f t="shared" ref="P4:P67" si="4">O4-H4</f>
        <v>-2.777777777777779E-2</v>
      </c>
      <c r="R4" s="2" t="s">
        <v>7</v>
      </c>
      <c r="S4" s="2">
        <v>36</v>
      </c>
      <c r="T4" s="2">
        <v>35</v>
      </c>
      <c r="U4" s="2">
        <v>0</v>
      </c>
      <c r="V4" s="2">
        <v>1</v>
      </c>
      <c r="W4" s="20">
        <f t="shared" ref="W4:W67" si="5">T4/S4</f>
        <v>0.97222222222222221</v>
      </c>
      <c r="X4" s="20">
        <f t="shared" si="0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-0.97222222222222221</v>
      </c>
      <c r="AH4" s="2" t="s">
        <v>7</v>
      </c>
      <c r="AI4" s="1">
        <v>36</v>
      </c>
      <c r="AJ4" s="1">
        <v>0</v>
      </c>
      <c r="AK4" s="1">
        <v>0</v>
      </c>
      <c r="AL4" s="1">
        <v>36</v>
      </c>
      <c r="AM4" s="3">
        <v>0</v>
      </c>
      <c r="AN4" s="4">
        <f t="shared" ref="AN4:AN13" si="6">AM4-AE4</f>
        <v>0</v>
      </c>
      <c r="AP4" s="2" t="s">
        <v>7</v>
      </c>
      <c r="AQ4" s="2">
        <v>36</v>
      </c>
      <c r="AR4" s="2">
        <v>35</v>
      </c>
      <c r="AS4" s="2">
        <v>0</v>
      </c>
      <c r="AT4" s="2">
        <v>1</v>
      </c>
      <c r="AU4" s="4">
        <v>0.97</v>
      </c>
      <c r="AV4" s="4">
        <f t="shared" ref="AV4:AV67" si="7">AU4-AM4</f>
        <v>0.97</v>
      </c>
      <c r="AX4" s="2" t="s">
        <v>7</v>
      </c>
      <c r="AY4" s="2">
        <v>36</v>
      </c>
      <c r="AZ4" s="2">
        <v>35</v>
      </c>
      <c r="BA4" s="2">
        <v>0</v>
      </c>
      <c r="BB4" s="2">
        <v>1</v>
      </c>
      <c r="BC4" s="4">
        <v>0.97</v>
      </c>
      <c r="BD4" s="20">
        <f t="shared" ref="BD4:BD67" si="8">BC4-AU4</f>
        <v>0</v>
      </c>
      <c r="BF4" s="7" t="s">
        <v>7</v>
      </c>
      <c r="BG4" s="2">
        <v>36</v>
      </c>
      <c r="BH4" s="2">
        <v>33</v>
      </c>
      <c r="BI4" s="2">
        <v>2</v>
      </c>
      <c r="BJ4" s="2">
        <v>1</v>
      </c>
      <c r="BK4" s="4">
        <v>0.92</v>
      </c>
      <c r="BL4" s="4">
        <f t="shared" ref="BL4:BL67" si="9">BK4-BC4</f>
        <v>-4.9999999999999933E-2</v>
      </c>
      <c r="BN4" s="7" t="s">
        <v>7</v>
      </c>
      <c r="BO4" s="2">
        <v>36</v>
      </c>
      <c r="BP4" s="2">
        <v>33</v>
      </c>
      <c r="BQ4" s="2">
        <v>2</v>
      </c>
      <c r="BR4" s="2">
        <v>1</v>
      </c>
      <c r="BS4" s="4">
        <v>0.92</v>
      </c>
      <c r="BT4" s="4">
        <f t="shared" ref="BT4:BT13" si="10">BS4-BK4</f>
        <v>0</v>
      </c>
      <c r="BV4" s="2" t="s">
        <v>7</v>
      </c>
      <c r="BW4" s="2">
        <v>36</v>
      </c>
      <c r="BX4" s="2">
        <v>33</v>
      </c>
      <c r="BY4" s="2">
        <v>2</v>
      </c>
      <c r="BZ4" s="2">
        <v>1</v>
      </c>
      <c r="CA4" s="4">
        <v>0.92</v>
      </c>
      <c r="CB4" s="4">
        <f t="shared" ref="CB4:CB67" si="11">CA4-BS4</f>
        <v>0</v>
      </c>
      <c r="CD4" s="38" t="s">
        <v>7</v>
      </c>
      <c r="CE4" s="2">
        <v>36</v>
      </c>
      <c r="CF4" s="2">
        <v>33</v>
      </c>
      <c r="CG4" s="2">
        <v>2</v>
      </c>
      <c r="CH4" s="2">
        <v>1</v>
      </c>
      <c r="CI4" s="4">
        <v>0.92</v>
      </c>
      <c r="CJ4" s="4">
        <f t="shared" ref="CJ4:CJ67" si="12">CI4-CA4</f>
        <v>0</v>
      </c>
      <c r="CL4" s="38" t="s">
        <v>7</v>
      </c>
      <c r="CM4" s="2">
        <v>36</v>
      </c>
      <c r="CN4" s="2">
        <v>33</v>
      </c>
      <c r="CO4" s="2">
        <v>2</v>
      </c>
      <c r="CP4" s="2">
        <v>1</v>
      </c>
      <c r="CQ4" s="4">
        <v>0.92</v>
      </c>
      <c r="CR4" s="4">
        <f t="shared" ref="CR4:CR67" si="13">CQ4-CI4</f>
        <v>0</v>
      </c>
      <c r="CT4" s="2" t="s">
        <v>7</v>
      </c>
      <c r="CU4" s="2">
        <v>36</v>
      </c>
      <c r="CV4" s="2">
        <v>33</v>
      </c>
      <c r="CW4" s="2">
        <v>2</v>
      </c>
      <c r="CX4" s="2">
        <v>1</v>
      </c>
      <c r="CY4" s="4">
        <v>0.92</v>
      </c>
      <c r="CZ4" s="4">
        <f t="shared" ref="CZ4:CZ67" si="14">CY4-CQ4</f>
        <v>0</v>
      </c>
      <c r="DB4" s="2" t="s">
        <v>7</v>
      </c>
      <c r="DC4" s="2">
        <v>36</v>
      </c>
      <c r="DD4" s="2">
        <v>33</v>
      </c>
      <c r="DE4" s="2">
        <v>2</v>
      </c>
      <c r="DF4" s="2">
        <v>1</v>
      </c>
      <c r="DG4" s="4">
        <v>0.92</v>
      </c>
      <c r="DH4" s="4">
        <f t="shared" ref="DH4:DH67" si="15">DG4-CY4</f>
        <v>0</v>
      </c>
      <c r="DJ4" s="2" t="s">
        <v>7</v>
      </c>
      <c r="DK4" s="2">
        <v>36</v>
      </c>
      <c r="DL4" s="2">
        <v>33</v>
      </c>
      <c r="DM4" s="2">
        <v>2</v>
      </c>
      <c r="DN4" s="2">
        <v>1</v>
      </c>
      <c r="DO4" s="4">
        <v>0.92</v>
      </c>
      <c r="DP4" s="4">
        <f t="shared" ref="DP4:DP67" si="16">DO4-DG4</f>
        <v>0</v>
      </c>
      <c r="DR4" s="2" t="s">
        <v>7</v>
      </c>
      <c r="DS4" s="2">
        <v>36</v>
      </c>
      <c r="DT4" s="2">
        <v>33</v>
      </c>
      <c r="DU4" s="2">
        <v>2</v>
      </c>
      <c r="DV4" s="2">
        <v>1</v>
      </c>
      <c r="DW4" s="4">
        <v>0.92</v>
      </c>
      <c r="DX4" s="4">
        <f t="shared" ref="DX4:DX67" si="17">DW4-DO4</f>
        <v>0</v>
      </c>
      <c r="DZ4" s="7" t="s">
        <v>7</v>
      </c>
      <c r="EA4" s="2">
        <v>36</v>
      </c>
      <c r="EB4" s="2">
        <v>33</v>
      </c>
      <c r="EC4" s="2">
        <v>2</v>
      </c>
      <c r="ED4" s="2">
        <v>1</v>
      </c>
      <c r="EE4" s="4">
        <v>0.92</v>
      </c>
      <c r="EF4" s="4">
        <f t="shared" ref="EF4:EF67" si="18">EE4-DW4</f>
        <v>0</v>
      </c>
      <c r="EH4" s="7" t="s">
        <v>7</v>
      </c>
      <c r="EI4" s="75">
        <v>36</v>
      </c>
      <c r="EJ4" s="75">
        <v>33</v>
      </c>
      <c r="EK4" s="75">
        <v>2</v>
      </c>
      <c r="EL4" s="75">
        <v>1</v>
      </c>
      <c r="EM4" s="76">
        <v>0.92</v>
      </c>
      <c r="EN4" s="4">
        <f t="shared" ref="EN4:EN67" si="19">EM4-EE4</f>
        <v>0</v>
      </c>
      <c r="EO4" s="2" t="s">
        <v>119</v>
      </c>
      <c r="EP4" s="2" t="s">
        <v>7</v>
      </c>
      <c r="EQ4" s="2">
        <v>36</v>
      </c>
      <c r="ER4" s="2">
        <v>33</v>
      </c>
      <c r="ES4" s="2">
        <v>2</v>
      </c>
      <c r="ET4" s="2">
        <v>1</v>
      </c>
      <c r="EU4" s="4">
        <v>0.92</v>
      </c>
      <c r="EV4" s="4">
        <f t="shared" ref="EV4:EV67" si="20">EU4-EM4</f>
        <v>0</v>
      </c>
    </row>
    <row r="5" spans="1:152">
      <c r="A5" s="4">
        <v>0.36</v>
      </c>
      <c r="B5" s="4"/>
      <c r="C5" s="8" t="s">
        <v>8</v>
      </c>
      <c r="D5" s="2">
        <v>135</v>
      </c>
      <c r="E5" s="2">
        <v>49</v>
      </c>
      <c r="F5" s="2">
        <v>67</v>
      </c>
      <c r="G5" s="2">
        <v>19</v>
      </c>
      <c r="H5" s="4">
        <f t="shared" si="2"/>
        <v>0.36296296296296299</v>
      </c>
      <c r="I5" s="2" t="s">
        <v>119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20">
        <f t="shared" si="3"/>
        <v>0.36296296296296299</v>
      </c>
      <c r="P5" s="10">
        <f t="shared" si="4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20">
        <f t="shared" si="5"/>
        <v>0.36296296296296299</v>
      </c>
      <c r="X5" s="20">
        <f t="shared" si="0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-0.36296296296296299</v>
      </c>
      <c r="AH5" s="2" t="s">
        <v>8</v>
      </c>
      <c r="AI5" s="1">
        <v>135</v>
      </c>
      <c r="AJ5" s="1">
        <v>0</v>
      </c>
      <c r="AK5" s="1">
        <v>0</v>
      </c>
      <c r="AL5" s="1">
        <v>135</v>
      </c>
      <c r="AM5" s="3">
        <v>0</v>
      </c>
      <c r="AN5" s="4">
        <f t="shared" si="6"/>
        <v>0</v>
      </c>
      <c r="AP5" s="8" t="s">
        <v>8</v>
      </c>
      <c r="AQ5" s="2">
        <v>135</v>
      </c>
      <c r="AR5" s="2">
        <v>0</v>
      </c>
      <c r="AS5" s="2">
        <v>0</v>
      </c>
      <c r="AT5" s="2">
        <v>135</v>
      </c>
      <c r="AU5" s="4">
        <v>0</v>
      </c>
      <c r="AV5" s="4">
        <f t="shared" si="7"/>
        <v>0</v>
      </c>
      <c r="AX5" s="2" t="s">
        <v>8</v>
      </c>
      <c r="AY5" s="2">
        <v>135</v>
      </c>
      <c r="AZ5" s="2">
        <v>49</v>
      </c>
      <c r="BA5" s="2">
        <v>67</v>
      </c>
      <c r="BB5" s="2">
        <v>19</v>
      </c>
      <c r="BC5" s="4">
        <v>0.36</v>
      </c>
      <c r="BD5" s="20">
        <f t="shared" si="8"/>
        <v>0.36</v>
      </c>
      <c r="BF5" s="2" t="s">
        <v>8</v>
      </c>
      <c r="BG5" s="2">
        <v>135</v>
      </c>
      <c r="BH5" s="2">
        <v>49</v>
      </c>
      <c r="BI5" s="2">
        <v>67</v>
      </c>
      <c r="BJ5" s="2">
        <v>19</v>
      </c>
      <c r="BK5" s="4">
        <v>0.36</v>
      </c>
      <c r="BL5" s="4">
        <f t="shared" si="9"/>
        <v>0</v>
      </c>
      <c r="BN5" s="8" t="s">
        <v>8</v>
      </c>
      <c r="BO5" s="75">
        <v>135</v>
      </c>
      <c r="BP5" s="75">
        <v>49</v>
      </c>
      <c r="BQ5" s="75">
        <v>67</v>
      </c>
      <c r="BR5" s="75">
        <v>19</v>
      </c>
      <c r="BS5" s="76">
        <v>0.36</v>
      </c>
      <c r="BT5" s="4">
        <f t="shared" si="10"/>
        <v>0</v>
      </c>
      <c r="BU5" s="2" t="s">
        <v>119</v>
      </c>
      <c r="BV5" s="2" t="s">
        <v>8</v>
      </c>
      <c r="BW5" s="2">
        <v>135</v>
      </c>
      <c r="BX5" s="2">
        <v>49</v>
      </c>
      <c r="BY5" s="2">
        <v>67</v>
      </c>
      <c r="BZ5" s="2">
        <v>19</v>
      </c>
      <c r="CA5" s="4">
        <v>0.36</v>
      </c>
      <c r="CB5" s="4">
        <f t="shared" si="11"/>
        <v>0</v>
      </c>
      <c r="CD5" s="2" t="s">
        <v>8</v>
      </c>
      <c r="CE5" s="2">
        <v>135</v>
      </c>
      <c r="CF5" s="2">
        <v>49</v>
      </c>
      <c r="CG5" s="2">
        <v>67</v>
      </c>
      <c r="CH5" s="2">
        <v>19</v>
      </c>
      <c r="CI5" s="4">
        <v>0.36</v>
      </c>
      <c r="CJ5" s="4">
        <f t="shared" si="12"/>
        <v>0</v>
      </c>
      <c r="CL5" s="8" t="s">
        <v>8</v>
      </c>
      <c r="CM5" s="2">
        <v>135</v>
      </c>
      <c r="CN5" s="2">
        <v>0</v>
      </c>
      <c r="CO5" s="2">
        <v>0</v>
      </c>
      <c r="CP5" s="2">
        <v>135</v>
      </c>
      <c r="CQ5" s="4">
        <v>0</v>
      </c>
      <c r="CR5" s="4">
        <f t="shared" si="13"/>
        <v>-0.36</v>
      </c>
      <c r="CT5" s="2" t="s">
        <v>8</v>
      </c>
      <c r="CU5" s="2">
        <v>135</v>
      </c>
      <c r="CV5" s="2">
        <v>49</v>
      </c>
      <c r="CW5" s="2">
        <v>67</v>
      </c>
      <c r="CX5" s="2">
        <v>19</v>
      </c>
      <c r="CY5" s="4">
        <v>0.36</v>
      </c>
      <c r="CZ5" s="4">
        <f t="shared" si="14"/>
        <v>0.36</v>
      </c>
      <c r="DB5" s="6" t="s">
        <v>8</v>
      </c>
      <c r="DC5" s="2">
        <v>135</v>
      </c>
      <c r="DD5" s="2">
        <v>0</v>
      </c>
      <c r="DE5" s="2">
        <v>0</v>
      </c>
      <c r="DF5" s="2">
        <v>135</v>
      </c>
      <c r="DG5" s="4">
        <v>0</v>
      </c>
      <c r="DH5" s="4">
        <f t="shared" si="15"/>
        <v>-0.36</v>
      </c>
      <c r="DJ5" s="6" t="s">
        <v>8</v>
      </c>
      <c r="DK5" s="2">
        <v>135</v>
      </c>
      <c r="DL5" s="2">
        <v>0</v>
      </c>
      <c r="DM5" s="2">
        <v>0</v>
      </c>
      <c r="DN5" s="2">
        <v>135</v>
      </c>
      <c r="DO5" s="4">
        <v>0</v>
      </c>
      <c r="DP5" s="4">
        <f t="shared" si="16"/>
        <v>0</v>
      </c>
      <c r="DR5" s="6" t="s">
        <v>8</v>
      </c>
      <c r="DS5" s="2">
        <v>135</v>
      </c>
      <c r="DT5" s="2">
        <v>0</v>
      </c>
      <c r="DU5" s="2">
        <v>0</v>
      </c>
      <c r="DV5" s="2">
        <v>135</v>
      </c>
      <c r="DW5" s="4">
        <v>0</v>
      </c>
      <c r="DX5" s="4">
        <f t="shared" si="17"/>
        <v>0</v>
      </c>
      <c r="DZ5" s="2" t="s">
        <v>8</v>
      </c>
      <c r="EA5" s="2">
        <v>135</v>
      </c>
      <c r="EB5" s="2">
        <v>49</v>
      </c>
      <c r="EC5" s="2">
        <v>67</v>
      </c>
      <c r="ED5" s="2">
        <v>19</v>
      </c>
      <c r="EE5" s="4">
        <v>0.36</v>
      </c>
      <c r="EF5" s="4">
        <f t="shared" si="18"/>
        <v>0.36</v>
      </c>
      <c r="EH5" s="2" t="s">
        <v>8</v>
      </c>
      <c r="EI5" s="2">
        <v>135</v>
      </c>
      <c r="EJ5" s="2">
        <v>49</v>
      </c>
      <c r="EK5" s="2">
        <v>67</v>
      </c>
      <c r="EL5" s="2">
        <v>19</v>
      </c>
      <c r="EM5" s="4">
        <v>0.36</v>
      </c>
      <c r="EN5" s="4">
        <f t="shared" si="19"/>
        <v>0</v>
      </c>
      <c r="EP5" s="2" t="s">
        <v>8</v>
      </c>
      <c r="EQ5" s="2">
        <v>135</v>
      </c>
      <c r="ER5" s="2">
        <v>49</v>
      </c>
      <c r="ES5" s="2">
        <v>67</v>
      </c>
      <c r="ET5" s="2">
        <v>19</v>
      </c>
      <c r="EU5" s="4">
        <v>0.36</v>
      </c>
      <c r="EV5" s="4">
        <f t="shared" si="20"/>
        <v>0</v>
      </c>
    </row>
    <row r="6" spans="1:152">
      <c r="A6" s="4">
        <v>0.95</v>
      </c>
      <c r="B6" s="4"/>
      <c r="C6" s="7" t="s">
        <v>9</v>
      </c>
      <c r="D6" s="86">
        <v>272</v>
      </c>
      <c r="E6" s="86">
        <v>260</v>
      </c>
      <c r="F6" s="86">
        <v>0</v>
      </c>
      <c r="G6" s="86">
        <v>12</v>
      </c>
      <c r="H6" s="87">
        <f t="shared" si="2"/>
        <v>0.95588235294117652</v>
      </c>
      <c r="I6" s="2" t="s">
        <v>119</v>
      </c>
      <c r="J6" s="8" t="s">
        <v>9</v>
      </c>
      <c r="K6" s="2">
        <v>272</v>
      </c>
      <c r="L6" s="2">
        <v>0</v>
      </c>
      <c r="M6" s="2">
        <v>0</v>
      </c>
      <c r="N6" s="2">
        <v>272</v>
      </c>
      <c r="O6" s="20">
        <f t="shared" si="3"/>
        <v>0</v>
      </c>
      <c r="P6" s="10">
        <f t="shared" si="4"/>
        <v>-0.95588235294117652</v>
      </c>
      <c r="R6" s="2" t="s">
        <v>9</v>
      </c>
      <c r="S6" s="2">
        <v>272</v>
      </c>
      <c r="T6" s="2">
        <v>259</v>
      </c>
      <c r="U6" s="2">
        <v>0</v>
      </c>
      <c r="V6" s="2">
        <v>13</v>
      </c>
      <c r="W6" s="20">
        <f t="shared" si="5"/>
        <v>0.95220588235294112</v>
      </c>
      <c r="X6" s="20">
        <f t="shared" si="0"/>
        <v>0.95220588235294112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-0.95220588235294112</v>
      </c>
      <c r="AH6" s="2" t="s">
        <v>9</v>
      </c>
      <c r="AI6" s="1">
        <v>272</v>
      </c>
      <c r="AJ6" s="1">
        <v>0</v>
      </c>
      <c r="AK6" s="1">
        <v>0</v>
      </c>
      <c r="AL6" s="1">
        <v>272</v>
      </c>
      <c r="AM6" s="3">
        <v>0</v>
      </c>
      <c r="AN6" s="4">
        <f t="shared" si="6"/>
        <v>0</v>
      </c>
      <c r="AP6" s="2" t="s">
        <v>9</v>
      </c>
      <c r="AQ6" s="2">
        <v>272</v>
      </c>
      <c r="AR6" s="2">
        <v>256</v>
      </c>
      <c r="AS6" s="2">
        <v>4</v>
      </c>
      <c r="AT6" s="2">
        <v>12</v>
      </c>
      <c r="AU6" s="4">
        <v>0.94</v>
      </c>
      <c r="AV6" s="4">
        <f t="shared" si="7"/>
        <v>0.94</v>
      </c>
      <c r="AX6" s="2" t="s">
        <v>9</v>
      </c>
      <c r="AY6" s="2">
        <v>272</v>
      </c>
      <c r="AZ6" s="2">
        <v>256</v>
      </c>
      <c r="BA6" s="2">
        <v>4</v>
      </c>
      <c r="BB6" s="2">
        <v>12</v>
      </c>
      <c r="BC6" s="4">
        <v>0.94</v>
      </c>
      <c r="BD6" s="20">
        <f t="shared" si="8"/>
        <v>0</v>
      </c>
      <c r="BF6" s="7" t="s">
        <v>9</v>
      </c>
      <c r="BG6" s="2">
        <v>272</v>
      </c>
      <c r="BH6" s="2">
        <v>64</v>
      </c>
      <c r="BI6" s="2">
        <v>196</v>
      </c>
      <c r="BJ6" s="2">
        <v>12</v>
      </c>
      <c r="BK6" s="4">
        <v>0.24</v>
      </c>
      <c r="BL6" s="4">
        <f t="shared" si="9"/>
        <v>-0.7</v>
      </c>
      <c r="BN6" s="2" t="s">
        <v>9</v>
      </c>
      <c r="BO6" s="2">
        <v>272</v>
      </c>
      <c r="BP6" s="2">
        <v>254</v>
      </c>
      <c r="BQ6" s="2">
        <v>4</v>
      </c>
      <c r="BR6" s="2">
        <v>14</v>
      </c>
      <c r="BS6" s="4">
        <v>0.93</v>
      </c>
      <c r="BT6" s="4">
        <f t="shared" si="10"/>
        <v>0.69000000000000006</v>
      </c>
      <c r="BV6" s="2" t="s">
        <v>9</v>
      </c>
      <c r="BW6" s="2">
        <v>272</v>
      </c>
      <c r="BX6" s="2">
        <v>256</v>
      </c>
      <c r="BY6" s="2">
        <v>4</v>
      </c>
      <c r="BZ6" s="2">
        <v>12</v>
      </c>
      <c r="CA6" s="4">
        <v>0.94</v>
      </c>
      <c r="CB6" s="4">
        <f t="shared" si="11"/>
        <v>9.9999999999998979E-3</v>
      </c>
      <c r="CD6" s="2" t="s">
        <v>9</v>
      </c>
      <c r="CE6" s="2">
        <v>272</v>
      </c>
      <c r="CF6" s="2">
        <v>256</v>
      </c>
      <c r="CG6" s="2">
        <v>4</v>
      </c>
      <c r="CH6" s="2">
        <v>12</v>
      </c>
      <c r="CI6" s="4">
        <v>0.94</v>
      </c>
      <c r="CJ6" s="4">
        <f t="shared" si="12"/>
        <v>0</v>
      </c>
      <c r="CL6" s="2" t="s">
        <v>9</v>
      </c>
      <c r="CM6" s="2">
        <v>272</v>
      </c>
      <c r="CN6" s="2">
        <v>253</v>
      </c>
      <c r="CO6" s="2">
        <v>4</v>
      </c>
      <c r="CP6" s="2">
        <v>15</v>
      </c>
      <c r="CQ6" s="4">
        <v>0.93</v>
      </c>
      <c r="CR6" s="4">
        <f t="shared" si="13"/>
        <v>-9.9999999999998979E-3</v>
      </c>
      <c r="CT6" s="2" t="s">
        <v>9</v>
      </c>
      <c r="CU6" s="2">
        <v>272</v>
      </c>
      <c r="CV6" s="2">
        <v>256</v>
      </c>
      <c r="CW6" s="2">
        <v>4</v>
      </c>
      <c r="CX6" s="2">
        <v>12</v>
      </c>
      <c r="CY6" s="4">
        <v>0.94</v>
      </c>
      <c r="CZ6" s="4">
        <f t="shared" si="14"/>
        <v>9.9999999999998979E-3</v>
      </c>
      <c r="DB6" s="2" t="s">
        <v>9</v>
      </c>
      <c r="DC6" s="2">
        <v>272</v>
      </c>
      <c r="DD6" s="2">
        <v>256</v>
      </c>
      <c r="DE6" s="2">
        <v>4</v>
      </c>
      <c r="DF6" s="2">
        <v>12</v>
      </c>
      <c r="DG6" s="4">
        <v>0.94</v>
      </c>
      <c r="DH6" s="4">
        <f t="shared" si="15"/>
        <v>0</v>
      </c>
      <c r="DJ6" s="2" t="s">
        <v>9</v>
      </c>
      <c r="DK6" s="2">
        <v>272</v>
      </c>
      <c r="DL6" s="2">
        <v>256</v>
      </c>
      <c r="DM6" s="2">
        <v>4</v>
      </c>
      <c r="DN6" s="2">
        <v>12</v>
      </c>
      <c r="DO6" s="4">
        <v>0.94</v>
      </c>
      <c r="DP6" s="4">
        <f t="shared" si="16"/>
        <v>0</v>
      </c>
      <c r="DR6" s="2" t="s">
        <v>9</v>
      </c>
      <c r="DS6" s="2">
        <v>272</v>
      </c>
      <c r="DT6" s="2">
        <v>256</v>
      </c>
      <c r="DU6" s="2">
        <v>4</v>
      </c>
      <c r="DV6" s="2">
        <v>12</v>
      </c>
      <c r="DW6" s="4">
        <v>0.94</v>
      </c>
      <c r="DX6" s="4">
        <f t="shared" si="17"/>
        <v>0</v>
      </c>
      <c r="DZ6" s="7" t="s">
        <v>9</v>
      </c>
      <c r="EA6" s="2">
        <v>272</v>
      </c>
      <c r="EB6" s="2">
        <v>65</v>
      </c>
      <c r="EC6" s="2">
        <v>194</v>
      </c>
      <c r="ED6" s="2">
        <v>13</v>
      </c>
      <c r="EE6" s="4">
        <v>0.24</v>
      </c>
      <c r="EF6" s="4">
        <f t="shared" si="18"/>
        <v>-0.7</v>
      </c>
      <c r="EH6" s="7" t="s">
        <v>9</v>
      </c>
      <c r="EI6" s="2">
        <v>272</v>
      </c>
      <c r="EJ6" s="2">
        <v>63</v>
      </c>
      <c r="EK6" s="2">
        <v>195</v>
      </c>
      <c r="EL6" s="2">
        <v>14</v>
      </c>
      <c r="EM6" s="4">
        <v>0.23</v>
      </c>
      <c r="EN6" s="4">
        <f t="shared" si="19"/>
        <v>-9.9999999999999811E-3</v>
      </c>
      <c r="EP6" s="2" t="s">
        <v>9</v>
      </c>
      <c r="EQ6" s="1">
        <v>272</v>
      </c>
      <c r="ER6" s="1">
        <v>62</v>
      </c>
      <c r="ES6" s="1">
        <v>196</v>
      </c>
      <c r="ET6" s="1">
        <v>14</v>
      </c>
      <c r="EU6" s="3">
        <v>0.23</v>
      </c>
      <c r="EV6" s="4">
        <f t="shared" si="20"/>
        <v>0</v>
      </c>
    </row>
    <row r="7" spans="1:152">
      <c r="A7" s="4">
        <v>0.28999999999999998</v>
      </c>
      <c r="B7" s="4"/>
      <c r="C7" s="2" t="s">
        <v>10</v>
      </c>
      <c r="D7" s="2">
        <v>38</v>
      </c>
      <c r="E7" s="2">
        <v>11</v>
      </c>
      <c r="F7" s="2">
        <v>18</v>
      </c>
      <c r="G7" s="7">
        <v>9</v>
      </c>
      <c r="H7" s="4">
        <f t="shared" si="2"/>
        <v>0.28947368421052633</v>
      </c>
      <c r="J7" s="8" t="s">
        <v>10</v>
      </c>
      <c r="K7" s="2">
        <v>38</v>
      </c>
      <c r="L7" s="2">
        <v>0</v>
      </c>
      <c r="M7" s="2">
        <v>0</v>
      </c>
      <c r="N7" s="2">
        <v>38</v>
      </c>
      <c r="O7" s="20">
        <f t="shared" si="3"/>
        <v>0</v>
      </c>
      <c r="P7" s="10">
        <f t="shared" si="4"/>
        <v>-0.28947368421052633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20">
        <f t="shared" si="5"/>
        <v>0.28947368421052633</v>
      </c>
      <c r="X7" s="20">
        <f t="shared" si="0"/>
        <v>0.28947368421052633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-0.28947368421052633</v>
      </c>
      <c r="AH7" s="2" t="s">
        <v>10</v>
      </c>
      <c r="AI7" s="1">
        <v>38</v>
      </c>
      <c r="AJ7" s="1">
        <v>0</v>
      </c>
      <c r="AK7" s="1">
        <v>0</v>
      </c>
      <c r="AL7" s="1">
        <v>38</v>
      </c>
      <c r="AM7" s="3">
        <v>0</v>
      </c>
      <c r="AN7" s="4">
        <f t="shared" si="6"/>
        <v>0</v>
      </c>
      <c r="AP7" s="2" t="s">
        <v>10</v>
      </c>
      <c r="AQ7" s="2">
        <v>38</v>
      </c>
      <c r="AR7" s="2">
        <v>11</v>
      </c>
      <c r="AS7" s="2">
        <v>18</v>
      </c>
      <c r="AT7" s="2">
        <v>9</v>
      </c>
      <c r="AU7" s="4">
        <v>0.28999999999999998</v>
      </c>
      <c r="AV7" s="4">
        <f t="shared" si="7"/>
        <v>0.28999999999999998</v>
      </c>
      <c r="AX7" s="2" t="s">
        <v>10</v>
      </c>
      <c r="AY7" s="2">
        <v>38</v>
      </c>
      <c r="AZ7" s="2">
        <v>11</v>
      </c>
      <c r="BA7" s="2">
        <v>18</v>
      </c>
      <c r="BB7" s="2">
        <v>9</v>
      </c>
      <c r="BC7" s="4">
        <v>0.28999999999999998</v>
      </c>
      <c r="BD7" s="20">
        <f t="shared" si="8"/>
        <v>0</v>
      </c>
      <c r="BF7" s="2" t="s">
        <v>10</v>
      </c>
      <c r="BG7" s="2">
        <v>38</v>
      </c>
      <c r="BH7" s="2">
        <v>18</v>
      </c>
      <c r="BI7" s="2">
        <v>13</v>
      </c>
      <c r="BJ7" s="2">
        <v>7</v>
      </c>
      <c r="BK7" s="4">
        <v>0.47</v>
      </c>
      <c r="BL7" s="4">
        <f t="shared" si="9"/>
        <v>0.18</v>
      </c>
      <c r="BN7" s="2" t="s">
        <v>10</v>
      </c>
      <c r="BO7" s="2">
        <v>38</v>
      </c>
      <c r="BP7" s="2">
        <v>18</v>
      </c>
      <c r="BQ7" s="2">
        <v>13</v>
      </c>
      <c r="BR7" s="2">
        <v>7</v>
      </c>
      <c r="BS7" s="4">
        <v>0.47</v>
      </c>
      <c r="BT7" s="4">
        <f t="shared" si="10"/>
        <v>0</v>
      </c>
      <c r="BV7" s="2" t="s">
        <v>10</v>
      </c>
      <c r="BW7" s="2">
        <v>38</v>
      </c>
      <c r="BX7" s="2">
        <v>18</v>
      </c>
      <c r="BY7" s="2">
        <v>13</v>
      </c>
      <c r="BZ7" s="2">
        <v>7</v>
      </c>
      <c r="CA7" s="4">
        <v>0.47</v>
      </c>
      <c r="CB7" s="4">
        <f t="shared" si="11"/>
        <v>0</v>
      </c>
      <c r="CD7" s="2" t="s">
        <v>10</v>
      </c>
      <c r="CE7" s="2">
        <v>38</v>
      </c>
      <c r="CF7" s="2">
        <v>18</v>
      </c>
      <c r="CG7" s="2">
        <v>13</v>
      </c>
      <c r="CH7" s="2">
        <v>7</v>
      </c>
      <c r="CI7" s="4">
        <v>0.47</v>
      </c>
      <c r="CJ7" s="4">
        <f t="shared" si="12"/>
        <v>0</v>
      </c>
      <c r="CL7" s="2" t="s">
        <v>10</v>
      </c>
      <c r="CM7" s="2">
        <v>38</v>
      </c>
      <c r="CN7" s="2">
        <v>18</v>
      </c>
      <c r="CO7" s="2">
        <v>13</v>
      </c>
      <c r="CP7" s="2">
        <v>7</v>
      </c>
      <c r="CQ7" s="4">
        <v>0.47</v>
      </c>
      <c r="CR7" s="4">
        <f t="shared" si="13"/>
        <v>0</v>
      </c>
      <c r="CT7" s="2" t="s">
        <v>10</v>
      </c>
      <c r="CU7" s="2">
        <v>38</v>
      </c>
      <c r="CV7" s="2">
        <v>18</v>
      </c>
      <c r="CW7" s="2">
        <v>13</v>
      </c>
      <c r="CX7" s="2">
        <v>7</v>
      </c>
      <c r="CY7" s="4">
        <v>0.47</v>
      </c>
      <c r="CZ7" s="4">
        <f t="shared" si="14"/>
        <v>0</v>
      </c>
      <c r="DB7" s="2" t="s">
        <v>10</v>
      </c>
      <c r="DC7" s="2">
        <v>38</v>
      </c>
      <c r="DD7" s="2">
        <v>18</v>
      </c>
      <c r="DE7" s="2">
        <v>13</v>
      </c>
      <c r="DF7" s="2">
        <v>7</v>
      </c>
      <c r="DG7" s="4">
        <v>0.47</v>
      </c>
      <c r="DH7" s="4">
        <f t="shared" si="15"/>
        <v>0</v>
      </c>
      <c r="DJ7" s="2" t="s">
        <v>10</v>
      </c>
      <c r="DK7" s="2">
        <v>38</v>
      </c>
      <c r="DL7" s="2">
        <v>18</v>
      </c>
      <c r="DM7" s="2">
        <v>19</v>
      </c>
      <c r="DN7" s="2">
        <v>1</v>
      </c>
      <c r="DO7" s="4">
        <v>0.47</v>
      </c>
      <c r="DP7" s="4">
        <f t="shared" si="16"/>
        <v>0</v>
      </c>
      <c r="DR7" s="2" t="s">
        <v>10</v>
      </c>
      <c r="DS7" s="2">
        <v>38</v>
      </c>
      <c r="DT7" s="2">
        <v>18</v>
      </c>
      <c r="DU7" s="2">
        <v>19</v>
      </c>
      <c r="DV7" s="2">
        <v>1</v>
      </c>
      <c r="DW7" s="4">
        <v>0.47</v>
      </c>
      <c r="DX7" s="4">
        <f t="shared" si="17"/>
        <v>0</v>
      </c>
      <c r="DZ7" s="2" t="s">
        <v>10</v>
      </c>
      <c r="EA7" s="2">
        <v>38</v>
      </c>
      <c r="EB7" s="2">
        <v>28</v>
      </c>
      <c r="EC7" s="2">
        <v>5</v>
      </c>
      <c r="ED7" s="2">
        <v>5</v>
      </c>
      <c r="EE7" s="4">
        <v>0.74</v>
      </c>
      <c r="EF7" s="4">
        <f t="shared" si="18"/>
        <v>0.27</v>
      </c>
      <c r="EH7" s="2" t="s">
        <v>10</v>
      </c>
      <c r="EI7" s="2">
        <v>38</v>
      </c>
      <c r="EJ7" s="2">
        <v>28</v>
      </c>
      <c r="EK7" s="2">
        <v>5</v>
      </c>
      <c r="EL7" s="2">
        <v>5</v>
      </c>
      <c r="EM7" s="4">
        <v>0.74</v>
      </c>
      <c r="EN7" s="4">
        <f t="shared" si="19"/>
        <v>0</v>
      </c>
      <c r="EP7" s="8" t="s">
        <v>10</v>
      </c>
      <c r="EQ7" s="1">
        <v>38</v>
      </c>
      <c r="ER7" s="1">
        <v>28</v>
      </c>
      <c r="ES7" s="1">
        <v>5</v>
      </c>
      <c r="ET7" s="1">
        <v>5</v>
      </c>
      <c r="EU7" s="3">
        <v>0.74</v>
      </c>
      <c r="EV7" s="4">
        <f t="shared" si="20"/>
        <v>0</v>
      </c>
    </row>
    <row r="8" spans="1:152">
      <c r="A8" s="4">
        <v>0.64</v>
      </c>
      <c r="B8" s="4"/>
      <c r="C8" s="2" t="s">
        <v>11</v>
      </c>
      <c r="D8" s="2">
        <v>25</v>
      </c>
      <c r="E8" s="2">
        <v>16</v>
      </c>
      <c r="F8" s="2">
        <v>9</v>
      </c>
      <c r="G8" s="2">
        <v>0</v>
      </c>
      <c r="H8" s="4">
        <f t="shared" si="2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20">
        <f t="shared" si="3"/>
        <v>0.64</v>
      </c>
      <c r="P8" s="10">
        <f t="shared" si="4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20">
        <f t="shared" si="5"/>
        <v>0.64</v>
      </c>
      <c r="X8" s="20">
        <f t="shared" si="0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H8" s="2" t="s">
        <v>11</v>
      </c>
      <c r="AI8" s="1">
        <v>25</v>
      </c>
      <c r="AJ8" s="1">
        <v>0</v>
      </c>
      <c r="AK8" s="1">
        <v>0</v>
      </c>
      <c r="AL8" s="1">
        <v>25</v>
      </c>
      <c r="AM8" s="3">
        <v>0</v>
      </c>
      <c r="AN8" s="4">
        <f t="shared" si="6"/>
        <v>0</v>
      </c>
      <c r="AP8" s="2" t="s">
        <v>11</v>
      </c>
      <c r="AQ8" s="2">
        <v>25</v>
      </c>
      <c r="AR8" s="2">
        <v>16</v>
      </c>
      <c r="AS8" s="2">
        <v>9</v>
      </c>
      <c r="AT8" s="2">
        <v>0</v>
      </c>
      <c r="AU8" s="4">
        <v>0.64</v>
      </c>
      <c r="AV8" s="4">
        <f t="shared" si="7"/>
        <v>0.64</v>
      </c>
      <c r="AX8" s="2" t="s">
        <v>11</v>
      </c>
      <c r="AY8" s="2">
        <v>25</v>
      </c>
      <c r="AZ8" s="2">
        <v>16</v>
      </c>
      <c r="BA8" s="2">
        <v>9</v>
      </c>
      <c r="BB8" s="2">
        <v>0</v>
      </c>
      <c r="BC8" s="4">
        <v>0.64</v>
      </c>
      <c r="BD8" s="20">
        <f t="shared" si="8"/>
        <v>0</v>
      </c>
      <c r="BF8" s="2" t="s">
        <v>11</v>
      </c>
      <c r="BG8" s="2">
        <v>25</v>
      </c>
      <c r="BH8" s="2">
        <v>16</v>
      </c>
      <c r="BI8" s="2">
        <v>9</v>
      </c>
      <c r="BJ8" s="2">
        <v>0</v>
      </c>
      <c r="BK8" s="4">
        <v>0.64</v>
      </c>
      <c r="BL8" s="4">
        <f t="shared" si="9"/>
        <v>0</v>
      </c>
      <c r="BN8" s="2" t="s">
        <v>11</v>
      </c>
      <c r="BO8" s="2">
        <v>25</v>
      </c>
      <c r="BP8" s="2">
        <v>16</v>
      </c>
      <c r="BQ8" s="2">
        <v>9</v>
      </c>
      <c r="BR8" s="2">
        <v>0</v>
      </c>
      <c r="BS8" s="4">
        <v>0.64</v>
      </c>
      <c r="BT8" s="4">
        <f t="shared" si="10"/>
        <v>0</v>
      </c>
      <c r="BV8" s="2" t="s">
        <v>11</v>
      </c>
      <c r="BW8" s="2">
        <v>25</v>
      </c>
      <c r="BX8" s="2">
        <v>16</v>
      </c>
      <c r="BY8" s="2">
        <v>9</v>
      </c>
      <c r="BZ8" s="2">
        <v>0</v>
      </c>
      <c r="CA8" s="4">
        <v>0.64</v>
      </c>
      <c r="CB8" s="4">
        <f t="shared" si="11"/>
        <v>0</v>
      </c>
      <c r="CD8" s="2" t="s">
        <v>11</v>
      </c>
      <c r="CE8" s="2">
        <v>25</v>
      </c>
      <c r="CF8" s="2">
        <v>16</v>
      </c>
      <c r="CG8" s="2">
        <v>9</v>
      </c>
      <c r="CH8" s="2">
        <v>0</v>
      </c>
      <c r="CI8" s="4">
        <v>0.64</v>
      </c>
      <c r="CJ8" s="4">
        <f t="shared" si="12"/>
        <v>0</v>
      </c>
      <c r="CL8" s="2" t="s">
        <v>11</v>
      </c>
      <c r="CM8" s="2">
        <v>25</v>
      </c>
      <c r="CN8" s="2">
        <v>16</v>
      </c>
      <c r="CO8" s="2">
        <v>9</v>
      </c>
      <c r="CP8" s="2">
        <v>0</v>
      </c>
      <c r="CQ8" s="4">
        <v>0.64</v>
      </c>
      <c r="CR8" s="4">
        <f t="shared" si="13"/>
        <v>0</v>
      </c>
      <c r="CT8" s="2" t="s">
        <v>11</v>
      </c>
      <c r="CU8" s="2">
        <v>25</v>
      </c>
      <c r="CV8" s="2">
        <v>16</v>
      </c>
      <c r="CW8" s="2">
        <v>9</v>
      </c>
      <c r="CX8" s="2">
        <v>0</v>
      </c>
      <c r="CY8" s="4">
        <v>0.64</v>
      </c>
      <c r="CZ8" s="4">
        <f t="shared" si="14"/>
        <v>0</v>
      </c>
      <c r="DB8" s="2" t="s">
        <v>11</v>
      </c>
      <c r="DC8" s="2">
        <v>25</v>
      </c>
      <c r="DD8" s="2">
        <v>16</v>
      </c>
      <c r="DE8" s="2">
        <v>9</v>
      </c>
      <c r="DF8" s="2">
        <v>0</v>
      </c>
      <c r="DG8" s="4">
        <v>0.64</v>
      </c>
      <c r="DH8" s="4">
        <f t="shared" si="15"/>
        <v>0</v>
      </c>
      <c r="DJ8" s="2" t="s">
        <v>11</v>
      </c>
      <c r="DK8" s="2">
        <v>25</v>
      </c>
      <c r="DL8" s="2">
        <v>16</v>
      </c>
      <c r="DM8" s="2">
        <v>9</v>
      </c>
      <c r="DN8" s="2">
        <v>0</v>
      </c>
      <c r="DO8" s="4">
        <v>0.64</v>
      </c>
      <c r="DP8" s="4">
        <f t="shared" si="16"/>
        <v>0</v>
      </c>
      <c r="DR8" s="2" t="s">
        <v>11</v>
      </c>
      <c r="DS8" s="2">
        <v>25</v>
      </c>
      <c r="DT8" s="2">
        <v>16</v>
      </c>
      <c r="DU8" s="2">
        <v>9</v>
      </c>
      <c r="DV8" s="2">
        <v>0</v>
      </c>
      <c r="DW8" s="4">
        <v>0.64</v>
      </c>
      <c r="DX8" s="4">
        <f t="shared" si="17"/>
        <v>0</v>
      </c>
      <c r="DZ8" s="2" t="s">
        <v>11</v>
      </c>
      <c r="EA8" s="2">
        <v>25</v>
      </c>
      <c r="EB8" s="2">
        <v>16</v>
      </c>
      <c r="EC8" s="2">
        <v>9</v>
      </c>
      <c r="ED8" s="2">
        <v>0</v>
      </c>
      <c r="EE8" s="4">
        <v>0.64</v>
      </c>
      <c r="EF8" s="4">
        <f t="shared" si="18"/>
        <v>0</v>
      </c>
      <c r="EH8" s="2" t="s">
        <v>11</v>
      </c>
      <c r="EI8" s="2">
        <v>25</v>
      </c>
      <c r="EJ8" s="2">
        <v>17</v>
      </c>
      <c r="EK8" s="2">
        <v>8</v>
      </c>
      <c r="EL8" s="2">
        <v>0</v>
      </c>
      <c r="EM8" s="4">
        <v>0.68</v>
      </c>
      <c r="EN8" s="4">
        <f t="shared" si="19"/>
        <v>4.0000000000000036E-2</v>
      </c>
      <c r="EP8" s="8" t="s">
        <v>11</v>
      </c>
      <c r="EQ8" s="1">
        <v>25</v>
      </c>
      <c r="ER8" s="1">
        <v>17</v>
      </c>
      <c r="ES8" s="1">
        <v>8</v>
      </c>
      <c r="ET8" s="1">
        <v>0</v>
      </c>
      <c r="EU8" s="3">
        <v>0.68</v>
      </c>
      <c r="EV8" s="4">
        <f t="shared" si="20"/>
        <v>0</v>
      </c>
    </row>
    <row r="9" spans="1:152">
      <c r="A9" s="4">
        <v>0.98</v>
      </c>
      <c r="B9" s="4"/>
      <c r="C9" s="88" t="s">
        <v>12</v>
      </c>
      <c r="D9" s="86">
        <v>81</v>
      </c>
      <c r="E9" s="86">
        <v>81</v>
      </c>
      <c r="F9" s="86">
        <v>0</v>
      </c>
      <c r="G9" s="86">
        <v>0</v>
      </c>
      <c r="H9" s="87">
        <f t="shared" si="2"/>
        <v>1</v>
      </c>
      <c r="J9" s="2" t="s">
        <v>12</v>
      </c>
      <c r="K9" s="2">
        <v>81</v>
      </c>
      <c r="L9" s="2">
        <v>80</v>
      </c>
      <c r="M9" s="2">
        <v>0</v>
      </c>
      <c r="N9" s="2">
        <v>1</v>
      </c>
      <c r="O9" s="20">
        <f t="shared" si="3"/>
        <v>0.98765432098765427</v>
      </c>
      <c r="P9" s="10">
        <f t="shared" si="4"/>
        <v>-1.2345679012345734E-2</v>
      </c>
      <c r="R9" s="2" t="s">
        <v>12</v>
      </c>
      <c r="S9" s="2">
        <v>81</v>
      </c>
      <c r="T9" s="2">
        <v>80</v>
      </c>
      <c r="U9" s="2">
        <v>0</v>
      </c>
      <c r="V9" s="2">
        <v>1</v>
      </c>
      <c r="W9" s="20">
        <f t="shared" si="5"/>
        <v>0.98765432098765427</v>
      </c>
      <c r="X9" s="20">
        <f t="shared" si="0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-0.98765432098765427</v>
      </c>
      <c r="AH9" s="2" t="s">
        <v>12</v>
      </c>
      <c r="AI9" s="1">
        <v>81</v>
      </c>
      <c r="AJ9" s="1">
        <v>0</v>
      </c>
      <c r="AK9" s="1">
        <v>0</v>
      </c>
      <c r="AL9" s="1">
        <v>81</v>
      </c>
      <c r="AM9" s="3">
        <v>0</v>
      </c>
      <c r="AN9" s="4">
        <f t="shared" si="6"/>
        <v>0</v>
      </c>
      <c r="AP9" s="2" t="s">
        <v>12</v>
      </c>
      <c r="AQ9" s="2">
        <v>81</v>
      </c>
      <c r="AR9" s="2">
        <v>80</v>
      </c>
      <c r="AS9" s="2">
        <v>0</v>
      </c>
      <c r="AT9" s="2">
        <v>1</v>
      </c>
      <c r="AU9" s="4">
        <v>0.99</v>
      </c>
      <c r="AV9" s="4">
        <f t="shared" si="7"/>
        <v>0.99</v>
      </c>
      <c r="AX9" s="2" t="s">
        <v>12</v>
      </c>
      <c r="AY9" s="2">
        <v>81</v>
      </c>
      <c r="AZ9" s="2">
        <v>80</v>
      </c>
      <c r="BA9" s="2">
        <v>0</v>
      </c>
      <c r="BB9" s="2">
        <v>1</v>
      </c>
      <c r="BC9" s="4">
        <v>0.99</v>
      </c>
      <c r="BD9" s="20">
        <f t="shared" si="8"/>
        <v>0</v>
      </c>
      <c r="BF9" s="7" t="s">
        <v>12</v>
      </c>
      <c r="BG9" s="2">
        <v>81</v>
      </c>
      <c r="BH9" s="2">
        <v>45</v>
      </c>
      <c r="BI9" s="2">
        <v>34</v>
      </c>
      <c r="BJ9" s="2">
        <v>2</v>
      </c>
      <c r="BK9" s="4">
        <v>0.56000000000000005</v>
      </c>
      <c r="BL9" s="4">
        <f t="shared" si="9"/>
        <v>-0.42999999999999994</v>
      </c>
      <c r="BN9" s="7" t="s">
        <v>12</v>
      </c>
      <c r="BO9" s="2">
        <v>81</v>
      </c>
      <c r="BP9" s="2">
        <v>45</v>
      </c>
      <c r="BQ9" s="2">
        <v>34</v>
      </c>
      <c r="BR9" s="2">
        <v>2</v>
      </c>
      <c r="BS9" s="4">
        <v>0.56000000000000005</v>
      </c>
      <c r="BT9" s="4">
        <f t="shared" si="10"/>
        <v>0</v>
      </c>
      <c r="BV9" s="2" t="s">
        <v>12</v>
      </c>
      <c r="BW9" s="2">
        <v>81</v>
      </c>
      <c r="BX9" s="2">
        <v>46</v>
      </c>
      <c r="BY9" s="2">
        <v>33</v>
      </c>
      <c r="BZ9" s="2">
        <v>2</v>
      </c>
      <c r="CA9" s="4">
        <v>0.56999999999999995</v>
      </c>
      <c r="CB9" s="4">
        <f t="shared" si="11"/>
        <v>9.9999999999998979E-3</v>
      </c>
      <c r="CD9" s="38" t="s">
        <v>12</v>
      </c>
      <c r="CE9" s="2">
        <v>81</v>
      </c>
      <c r="CF9" s="2">
        <v>45</v>
      </c>
      <c r="CG9" s="2">
        <v>34</v>
      </c>
      <c r="CH9" s="2">
        <v>2</v>
      </c>
      <c r="CI9" s="4">
        <v>0.56000000000000005</v>
      </c>
      <c r="CJ9" s="4">
        <f t="shared" si="12"/>
        <v>-9.9999999999998979E-3</v>
      </c>
      <c r="CL9" s="38" t="s">
        <v>12</v>
      </c>
      <c r="CM9" s="2">
        <v>81</v>
      </c>
      <c r="CN9" s="2">
        <v>45</v>
      </c>
      <c r="CO9" s="2">
        <v>34</v>
      </c>
      <c r="CP9" s="2">
        <v>2</v>
      </c>
      <c r="CQ9" s="4">
        <v>0.56000000000000005</v>
      </c>
      <c r="CR9" s="4">
        <f t="shared" si="13"/>
        <v>0</v>
      </c>
      <c r="CT9" s="2" t="s">
        <v>12</v>
      </c>
      <c r="CU9" s="2">
        <v>81</v>
      </c>
      <c r="CV9" s="2">
        <v>46</v>
      </c>
      <c r="CW9" s="2">
        <v>33</v>
      </c>
      <c r="CX9" s="2">
        <v>2</v>
      </c>
      <c r="CY9" s="4">
        <v>0.56999999999999995</v>
      </c>
      <c r="CZ9" s="4">
        <f t="shared" si="14"/>
        <v>9.9999999999998979E-3</v>
      </c>
      <c r="DB9" s="2" t="s">
        <v>12</v>
      </c>
      <c r="DC9" s="2">
        <v>81</v>
      </c>
      <c r="DD9" s="2">
        <v>46</v>
      </c>
      <c r="DE9" s="2">
        <v>33</v>
      </c>
      <c r="DF9" s="2">
        <v>2</v>
      </c>
      <c r="DG9" s="4">
        <v>0.56999999999999995</v>
      </c>
      <c r="DH9" s="4">
        <f t="shared" si="15"/>
        <v>0</v>
      </c>
      <c r="DJ9" s="2" t="s">
        <v>12</v>
      </c>
      <c r="DK9" s="2">
        <v>81</v>
      </c>
      <c r="DL9" s="2">
        <v>80</v>
      </c>
      <c r="DM9" s="2">
        <v>0</v>
      </c>
      <c r="DN9" s="2">
        <v>1</v>
      </c>
      <c r="DO9" s="4">
        <v>0.99</v>
      </c>
      <c r="DP9" s="4">
        <f t="shared" si="16"/>
        <v>0.42000000000000004</v>
      </c>
      <c r="DR9" s="2" t="s">
        <v>12</v>
      </c>
      <c r="DS9" s="2">
        <v>81</v>
      </c>
      <c r="DT9" s="2">
        <v>80</v>
      </c>
      <c r="DU9" s="2">
        <v>0</v>
      </c>
      <c r="DV9" s="2">
        <v>1</v>
      </c>
      <c r="DW9" s="4">
        <v>0.99</v>
      </c>
      <c r="DX9" s="4">
        <f t="shared" si="17"/>
        <v>0</v>
      </c>
      <c r="DZ9" s="2" t="s">
        <v>12</v>
      </c>
      <c r="EA9" s="2">
        <v>81</v>
      </c>
      <c r="EB9" s="2">
        <v>80</v>
      </c>
      <c r="EC9" s="2">
        <v>0</v>
      </c>
      <c r="ED9" s="2">
        <v>1</v>
      </c>
      <c r="EE9" s="4">
        <v>0.99</v>
      </c>
      <c r="EF9" s="4">
        <f t="shared" si="18"/>
        <v>0</v>
      </c>
      <c r="EH9" s="2" t="s">
        <v>12</v>
      </c>
      <c r="EI9" s="2">
        <v>81</v>
      </c>
      <c r="EJ9" s="2">
        <v>80</v>
      </c>
      <c r="EK9" s="2">
        <v>0</v>
      </c>
      <c r="EL9" s="2">
        <v>1</v>
      </c>
      <c r="EM9" s="4">
        <v>0.99</v>
      </c>
      <c r="EN9" s="4">
        <f t="shared" si="19"/>
        <v>0</v>
      </c>
      <c r="EP9" s="8" t="s">
        <v>12</v>
      </c>
      <c r="EQ9" s="1">
        <v>81</v>
      </c>
      <c r="ER9" s="1">
        <v>81</v>
      </c>
      <c r="ES9" s="1">
        <v>0</v>
      </c>
      <c r="ET9" s="1">
        <v>0</v>
      </c>
      <c r="EU9" s="3">
        <v>1</v>
      </c>
      <c r="EV9" s="4">
        <f t="shared" si="20"/>
        <v>1.0000000000000009E-2</v>
      </c>
    </row>
    <row r="10" spans="1:152">
      <c r="A10" s="4">
        <v>0.83</v>
      </c>
      <c r="B10" s="4"/>
      <c r="C10" s="2" t="s">
        <v>13</v>
      </c>
      <c r="D10" s="2">
        <v>48</v>
      </c>
      <c r="E10" s="2">
        <v>40</v>
      </c>
      <c r="F10" s="2">
        <v>8</v>
      </c>
      <c r="G10" s="2">
        <v>0</v>
      </c>
      <c r="H10" s="4">
        <f t="shared" si="2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20">
        <f t="shared" si="3"/>
        <v>0.83333333333333337</v>
      </c>
      <c r="P10" s="10">
        <f t="shared" si="4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20">
        <f t="shared" si="5"/>
        <v>0.83333333333333337</v>
      </c>
      <c r="X10" s="20">
        <f t="shared" si="0"/>
        <v>0</v>
      </c>
      <c r="Z10" s="8" t="s">
        <v>13</v>
      </c>
      <c r="AA10" s="2">
        <v>48</v>
      </c>
      <c r="AB10" s="75">
        <v>0</v>
      </c>
      <c r="AC10" s="75">
        <v>0</v>
      </c>
      <c r="AD10" s="75">
        <v>48</v>
      </c>
      <c r="AE10" s="76">
        <v>0</v>
      </c>
      <c r="AF10" s="4">
        <f t="shared" si="1"/>
        <v>-0.83333333333333337</v>
      </c>
      <c r="AH10" s="2" t="s">
        <v>13</v>
      </c>
      <c r="AI10" s="1">
        <v>48</v>
      </c>
      <c r="AJ10" s="1">
        <v>0</v>
      </c>
      <c r="AK10" s="1">
        <v>0</v>
      </c>
      <c r="AL10" s="1">
        <v>48</v>
      </c>
      <c r="AM10" s="3">
        <v>0</v>
      </c>
      <c r="AN10" s="4">
        <f t="shared" si="6"/>
        <v>0</v>
      </c>
      <c r="AP10" s="2" t="s">
        <v>13</v>
      </c>
      <c r="AQ10" s="2">
        <v>48</v>
      </c>
      <c r="AR10" s="2">
        <v>38</v>
      </c>
      <c r="AS10" s="2">
        <v>8</v>
      </c>
      <c r="AT10" s="2">
        <v>2</v>
      </c>
      <c r="AU10" s="4">
        <v>0.79</v>
      </c>
      <c r="AV10" s="4">
        <f t="shared" si="7"/>
        <v>0.79</v>
      </c>
      <c r="AX10" s="2" t="s">
        <v>13</v>
      </c>
      <c r="AY10" s="2">
        <v>48</v>
      </c>
      <c r="AZ10" s="2">
        <v>38</v>
      </c>
      <c r="BA10" s="2">
        <v>8</v>
      </c>
      <c r="BB10" s="2">
        <v>2</v>
      </c>
      <c r="BC10" s="4">
        <v>0.79</v>
      </c>
      <c r="BD10" s="20">
        <f t="shared" si="8"/>
        <v>0</v>
      </c>
      <c r="BF10" s="2" t="s">
        <v>13</v>
      </c>
      <c r="BG10" s="2">
        <v>48</v>
      </c>
      <c r="BH10" s="2">
        <v>38</v>
      </c>
      <c r="BI10" s="2">
        <v>8</v>
      </c>
      <c r="BJ10" s="2">
        <v>2</v>
      </c>
      <c r="BK10" s="4">
        <v>0.79</v>
      </c>
      <c r="BL10" s="4">
        <f t="shared" si="9"/>
        <v>0</v>
      </c>
      <c r="BN10" s="2" t="s">
        <v>13</v>
      </c>
      <c r="BO10" s="2">
        <v>48</v>
      </c>
      <c r="BP10" s="2">
        <v>38</v>
      </c>
      <c r="BQ10" s="2">
        <v>8</v>
      </c>
      <c r="BR10" s="2">
        <v>2</v>
      </c>
      <c r="BS10" s="4">
        <v>0.79</v>
      </c>
      <c r="BT10" s="4">
        <f t="shared" si="10"/>
        <v>0</v>
      </c>
      <c r="BV10" s="8" t="s">
        <v>13</v>
      </c>
      <c r="BW10" s="1">
        <v>48</v>
      </c>
      <c r="BX10" s="1">
        <v>38</v>
      </c>
      <c r="BY10" s="1">
        <v>8</v>
      </c>
      <c r="BZ10" s="1">
        <v>2</v>
      </c>
      <c r="CA10" s="3">
        <v>0.79</v>
      </c>
      <c r="CB10" s="4">
        <f t="shared" si="11"/>
        <v>0</v>
      </c>
      <c r="CD10" s="2" t="s">
        <v>13</v>
      </c>
      <c r="CE10" s="2">
        <v>48</v>
      </c>
      <c r="CF10" s="2">
        <v>40</v>
      </c>
      <c r="CG10" s="2">
        <v>8</v>
      </c>
      <c r="CH10" s="2">
        <v>0</v>
      </c>
      <c r="CI10" s="4">
        <v>0.83</v>
      </c>
      <c r="CJ10" s="4">
        <f t="shared" si="12"/>
        <v>3.9999999999999925E-2</v>
      </c>
      <c r="CL10" s="2" t="s">
        <v>13</v>
      </c>
      <c r="CM10" s="2">
        <v>48</v>
      </c>
      <c r="CN10" s="2">
        <v>40</v>
      </c>
      <c r="CO10" s="2">
        <v>8</v>
      </c>
      <c r="CP10" s="2">
        <v>0</v>
      </c>
      <c r="CQ10" s="4">
        <v>0.83</v>
      </c>
      <c r="CR10" s="4">
        <f t="shared" si="13"/>
        <v>0</v>
      </c>
      <c r="CT10" s="2" t="s">
        <v>13</v>
      </c>
      <c r="CU10" s="2">
        <v>48</v>
      </c>
      <c r="CV10" s="2">
        <v>40</v>
      </c>
      <c r="CW10" s="2">
        <v>8</v>
      </c>
      <c r="CX10" s="2">
        <v>0</v>
      </c>
      <c r="CY10" s="4">
        <v>0.83</v>
      </c>
      <c r="CZ10" s="4">
        <f t="shared" si="14"/>
        <v>0</v>
      </c>
      <c r="DB10" s="2" t="s">
        <v>13</v>
      </c>
      <c r="DC10" s="11">
        <v>48</v>
      </c>
      <c r="DD10" s="2">
        <v>38</v>
      </c>
      <c r="DE10" s="2">
        <v>8</v>
      </c>
      <c r="DF10" s="7">
        <v>2</v>
      </c>
      <c r="DG10" s="4">
        <v>0.79</v>
      </c>
      <c r="DH10" s="4">
        <f t="shared" si="15"/>
        <v>-3.9999999999999925E-2</v>
      </c>
      <c r="DJ10" s="2" t="s">
        <v>13</v>
      </c>
      <c r="DK10" s="2">
        <v>48</v>
      </c>
      <c r="DL10" s="2">
        <v>38</v>
      </c>
      <c r="DM10" s="2">
        <v>8</v>
      </c>
      <c r="DN10" s="2">
        <v>2</v>
      </c>
      <c r="DO10" s="4">
        <v>0.79</v>
      </c>
      <c r="DP10" s="4">
        <f t="shared" si="16"/>
        <v>0</v>
      </c>
      <c r="DR10" s="2" t="s">
        <v>13</v>
      </c>
      <c r="DS10" s="2">
        <v>48</v>
      </c>
      <c r="DT10" s="2">
        <v>38</v>
      </c>
      <c r="DU10" s="2">
        <v>8</v>
      </c>
      <c r="DV10" s="2">
        <v>2</v>
      </c>
      <c r="DW10" s="4">
        <v>0.79</v>
      </c>
      <c r="DX10" s="4">
        <f t="shared" si="17"/>
        <v>0</v>
      </c>
      <c r="DZ10" s="2" t="s">
        <v>13</v>
      </c>
      <c r="EA10" s="2">
        <v>48</v>
      </c>
      <c r="EB10" s="2">
        <v>38</v>
      </c>
      <c r="EC10" s="2">
        <v>8</v>
      </c>
      <c r="ED10" s="2">
        <v>2</v>
      </c>
      <c r="EE10" s="4">
        <v>0.79</v>
      </c>
      <c r="EF10" s="4">
        <f t="shared" si="18"/>
        <v>0</v>
      </c>
      <c r="EH10" s="2" t="s">
        <v>13</v>
      </c>
      <c r="EI10" s="2">
        <v>48</v>
      </c>
      <c r="EJ10" s="2">
        <v>38</v>
      </c>
      <c r="EK10" s="2">
        <v>8</v>
      </c>
      <c r="EL10" s="2">
        <v>2</v>
      </c>
      <c r="EM10" s="4">
        <v>0.79</v>
      </c>
      <c r="EN10" s="4">
        <f t="shared" si="19"/>
        <v>0</v>
      </c>
      <c r="EP10" s="8" t="s">
        <v>13</v>
      </c>
      <c r="EQ10" s="1">
        <v>48</v>
      </c>
      <c r="ER10" s="1">
        <v>38</v>
      </c>
      <c r="ES10" s="1">
        <v>8</v>
      </c>
      <c r="ET10" s="1">
        <v>2</v>
      </c>
      <c r="EU10" s="3">
        <v>0.79</v>
      </c>
      <c r="EV10" s="4">
        <f t="shared" si="20"/>
        <v>0</v>
      </c>
    </row>
    <row r="11" spans="1:152">
      <c r="A11" s="4">
        <v>0.47</v>
      </c>
      <c r="B11" s="4"/>
      <c r="C11" s="2" t="s">
        <v>14</v>
      </c>
      <c r="D11" s="2">
        <v>208</v>
      </c>
      <c r="E11" s="2">
        <v>163</v>
      </c>
      <c r="F11" s="2">
        <v>40</v>
      </c>
      <c r="G11" s="2">
        <v>5</v>
      </c>
      <c r="H11" s="4">
        <f t="shared" si="2"/>
        <v>0.78365384615384615</v>
      </c>
      <c r="J11" s="2" t="s">
        <v>14</v>
      </c>
      <c r="K11" s="2">
        <v>208</v>
      </c>
      <c r="L11" s="2">
        <v>163</v>
      </c>
      <c r="M11" s="2">
        <v>39</v>
      </c>
      <c r="N11" s="2">
        <v>6</v>
      </c>
      <c r="O11" s="20">
        <f t="shared" si="3"/>
        <v>0.78365384615384615</v>
      </c>
      <c r="P11" s="10">
        <f t="shared" si="4"/>
        <v>0</v>
      </c>
      <c r="R11" s="22" t="s">
        <v>14</v>
      </c>
      <c r="S11" s="2">
        <v>208</v>
      </c>
      <c r="T11" s="2">
        <v>162</v>
      </c>
      <c r="U11" s="2">
        <v>41</v>
      </c>
      <c r="V11" s="2">
        <v>5</v>
      </c>
      <c r="W11" s="20">
        <f t="shared" si="5"/>
        <v>0.77884615384615385</v>
      </c>
      <c r="X11" s="20">
        <f t="shared" si="0"/>
        <v>-4.8076923076922906E-3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-0.77884615384615385</v>
      </c>
      <c r="AH11" s="2" t="s">
        <v>14</v>
      </c>
      <c r="AI11" s="1">
        <v>208</v>
      </c>
      <c r="AJ11" s="1">
        <v>0</v>
      </c>
      <c r="AK11" s="1">
        <v>0</v>
      </c>
      <c r="AL11" s="1">
        <v>208</v>
      </c>
      <c r="AM11" s="3">
        <v>0</v>
      </c>
      <c r="AN11" s="4">
        <f t="shared" si="6"/>
        <v>0</v>
      </c>
      <c r="AP11" s="2" t="s">
        <v>14</v>
      </c>
      <c r="AQ11" s="2">
        <v>208</v>
      </c>
      <c r="AR11" s="2">
        <v>162</v>
      </c>
      <c r="AS11" s="2">
        <v>41</v>
      </c>
      <c r="AT11" s="2">
        <v>5</v>
      </c>
      <c r="AU11" s="4">
        <v>0.78</v>
      </c>
      <c r="AV11" s="4">
        <f t="shared" si="7"/>
        <v>0.78</v>
      </c>
      <c r="AX11" s="2" t="s">
        <v>14</v>
      </c>
      <c r="AY11" s="2">
        <v>208</v>
      </c>
      <c r="AZ11" s="2">
        <v>163</v>
      </c>
      <c r="BA11" s="2">
        <v>40</v>
      </c>
      <c r="BB11" s="2">
        <v>5</v>
      </c>
      <c r="BC11" s="4">
        <v>0.78</v>
      </c>
      <c r="BD11" s="20">
        <f t="shared" si="8"/>
        <v>0</v>
      </c>
      <c r="BF11" s="2" t="s">
        <v>14</v>
      </c>
      <c r="BG11" s="2">
        <v>208</v>
      </c>
      <c r="BH11" s="2">
        <v>164</v>
      </c>
      <c r="BI11" s="2">
        <v>39</v>
      </c>
      <c r="BJ11" s="2">
        <v>5</v>
      </c>
      <c r="BK11" s="4">
        <v>0.79</v>
      </c>
      <c r="BL11" s="4">
        <f t="shared" si="9"/>
        <v>1.0000000000000009E-2</v>
      </c>
      <c r="BN11" s="8" t="s">
        <v>14</v>
      </c>
      <c r="BO11" s="2">
        <v>208</v>
      </c>
      <c r="BP11" s="2">
        <v>174</v>
      </c>
      <c r="BQ11" s="2">
        <v>29</v>
      </c>
      <c r="BR11" s="2">
        <v>5</v>
      </c>
      <c r="BS11" s="4">
        <f>BP11/BO11</f>
        <v>0.83653846153846156</v>
      </c>
      <c r="BT11" s="4">
        <f t="shared" si="10"/>
        <v>4.6538461538461529E-2</v>
      </c>
      <c r="BU11" s="2" t="s">
        <v>119</v>
      </c>
      <c r="BV11" s="2" t="s">
        <v>14</v>
      </c>
      <c r="BW11" s="2">
        <v>208</v>
      </c>
      <c r="BX11" s="2">
        <v>173</v>
      </c>
      <c r="BY11" s="2">
        <v>30</v>
      </c>
      <c r="BZ11" s="2">
        <v>5</v>
      </c>
      <c r="CA11" s="4">
        <v>0.83</v>
      </c>
      <c r="CB11" s="4">
        <f t="shared" si="11"/>
        <v>-6.5384615384616041E-3</v>
      </c>
      <c r="CD11" s="2" t="s">
        <v>14</v>
      </c>
      <c r="CE11" s="2">
        <v>208</v>
      </c>
      <c r="CF11" s="2">
        <v>173</v>
      </c>
      <c r="CG11" s="2">
        <v>30</v>
      </c>
      <c r="CH11" s="2">
        <v>5</v>
      </c>
      <c r="CI11" s="4">
        <v>0.83</v>
      </c>
      <c r="CJ11" s="4">
        <f t="shared" si="12"/>
        <v>0</v>
      </c>
      <c r="CL11" s="2" t="s">
        <v>14</v>
      </c>
      <c r="CM11" s="2">
        <v>208</v>
      </c>
      <c r="CN11" s="2">
        <v>173</v>
      </c>
      <c r="CO11" s="2">
        <v>30</v>
      </c>
      <c r="CP11" s="2">
        <v>5</v>
      </c>
      <c r="CQ11" s="4">
        <v>0.83</v>
      </c>
      <c r="CR11" s="4">
        <f t="shared" si="13"/>
        <v>0</v>
      </c>
      <c r="CT11" s="8" t="s">
        <v>14</v>
      </c>
      <c r="CU11" s="2">
        <v>208</v>
      </c>
      <c r="CV11" s="2">
        <v>173</v>
      </c>
      <c r="CW11" s="2">
        <v>30</v>
      </c>
      <c r="CX11" s="2">
        <v>5</v>
      </c>
      <c r="CY11" s="4">
        <v>0.83</v>
      </c>
      <c r="CZ11" s="4">
        <f t="shared" si="14"/>
        <v>0</v>
      </c>
      <c r="DA11" s="2" t="s">
        <v>119</v>
      </c>
      <c r="DB11" s="2" t="s">
        <v>14</v>
      </c>
      <c r="DC11" s="2">
        <v>208</v>
      </c>
      <c r="DD11" s="2">
        <v>173</v>
      </c>
      <c r="DE11" s="2">
        <v>30</v>
      </c>
      <c r="DF11" s="2">
        <v>5</v>
      </c>
      <c r="DG11" s="4">
        <v>0.83</v>
      </c>
      <c r="DH11" s="4">
        <f t="shared" si="15"/>
        <v>0</v>
      </c>
      <c r="DJ11" s="2" t="s">
        <v>14</v>
      </c>
      <c r="DK11" s="2">
        <v>208</v>
      </c>
      <c r="DL11" s="2">
        <v>173</v>
      </c>
      <c r="DM11" s="2">
        <v>30</v>
      </c>
      <c r="DN11" s="2">
        <v>5</v>
      </c>
      <c r="DO11" s="4">
        <v>0.83</v>
      </c>
      <c r="DP11" s="4">
        <f t="shared" si="16"/>
        <v>0</v>
      </c>
      <c r="DR11" s="2" t="s">
        <v>14</v>
      </c>
      <c r="DS11" s="2">
        <v>208</v>
      </c>
      <c r="DT11" s="2">
        <v>173</v>
      </c>
      <c r="DU11" s="2">
        <v>30</v>
      </c>
      <c r="DV11" s="2">
        <v>5</v>
      </c>
      <c r="DW11" s="4">
        <v>0.83</v>
      </c>
      <c r="DX11" s="4">
        <f t="shared" si="17"/>
        <v>0</v>
      </c>
      <c r="DZ11" s="2" t="s">
        <v>14</v>
      </c>
      <c r="EA11" s="2">
        <v>208</v>
      </c>
      <c r="EB11" s="2">
        <v>173</v>
      </c>
      <c r="EC11" s="2">
        <v>30</v>
      </c>
      <c r="ED11" s="2">
        <v>5</v>
      </c>
      <c r="EE11" s="4">
        <v>0.83</v>
      </c>
      <c r="EF11" s="4">
        <f t="shared" si="18"/>
        <v>0</v>
      </c>
      <c r="EH11" s="2" t="s">
        <v>14</v>
      </c>
      <c r="EI11" s="2">
        <v>208</v>
      </c>
      <c r="EJ11" s="2">
        <v>173</v>
      </c>
      <c r="EK11" s="2">
        <v>30</v>
      </c>
      <c r="EL11" s="2">
        <v>5</v>
      </c>
      <c r="EM11" s="4">
        <v>0.83</v>
      </c>
      <c r="EN11" s="4">
        <f t="shared" si="19"/>
        <v>0</v>
      </c>
      <c r="EP11" s="8" t="s">
        <v>14</v>
      </c>
      <c r="EQ11" s="1">
        <v>208</v>
      </c>
      <c r="ER11" s="1">
        <v>176</v>
      </c>
      <c r="ES11" s="1">
        <v>28</v>
      </c>
      <c r="ET11" s="1">
        <v>4</v>
      </c>
      <c r="EU11" s="3">
        <v>0.85</v>
      </c>
      <c r="EV11" s="4">
        <f t="shared" si="20"/>
        <v>2.0000000000000018E-2</v>
      </c>
    </row>
    <row r="12" spans="1:152">
      <c r="A12" s="4">
        <v>0.6</v>
      </c>
      <c r="B12" s="4"/>
      <c r="C12" s="2" t="s">
        <v>15</v>
      </c>
      <c r="D12" s="2">
        <v>30</v>
      </c>
      <c r="E12" s="2">
        <v>18</v>
      </c>
      <c r="F12" s="2">
        <v>0</v>
      </c>
      <c r="G12" s="2">
        <v>12</v>
      </c>
      <c r="H12" s="4">
        <f t="shared" si="2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20">
        <f t="shared" si="3"/>
        <v>0.6</v>
      </c>
      <c r="P12" s="10">
        <f t="shared" si="4"/>
        <v>0</v>
      </c>
      <c r="R12" s="2" t="s">
        <v>15</v>
      </c>
      <c r="S12" s="2">
        <v>30</v>
      </c>
      <c r="T12" s="2">
        <v>16</v>
      </c>
      <c r="U12" s="2">
        <v>0</v>
      </c>
      <c r="V12" s="2">
        <v>14</v>
      </c>
      <c r="W12" s="20">
        <f t="shared" si="5"/>
        <v>0.53333333333333333</v>
      </c>
      <c r="X12" s="20">
        <f t="shared" si="0"/>
        <v>-6.6666666666666652E-2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-0.53333333333333333</v>
      </c>
      <c r="AH12" s="2" t="s">
        <v>15</v>
      </c>
      <c r="AI12" s="1">
        <v>30</v>
      </c>
      <c r="AJ12" s="1">
        <v>0</v>
      </c>
      <c r="AK12" s="1">
        <v>0</v>
      </c>
      <c r="AL12" s="1">
        <v>30</v>
      </c>
      <c r="AM12" s="3">
        <v>0</v>
      </c>
      <c r="AN12" s="4">
        <f t="shared" si="6"/>
        <v>0</v>
      </c>
      <c r="AP12" s="2" t="s">
        <v>15</v>
      </c>
      <c r="AQ12" s="2">
        <v>30</v>
      </c>
      <c r="AR12" s="2">
        <v>18</v>
      </c>
      <c r="AS12" s="2">
        <v>0</v>
      </c>
      <c r="AT12" s="2">
        <v>12</v>
      </c>
      <c r="AU12" s="4">
        <v>0.6</v>
      </c>
      <c r="AV12" s="4">
        <f t="shared" si="7"/>
        <v>0.6</v>
      </c>
      <c r="AX12" s="2" t="s">
        <v>15</v>
      </c>
      <c r="AY12" s="2">
        <v>30</v>
      </c>
      <c r="AZ12" s="2">
        <v>18</v>
      </c>
      <c r="BA12" s="2">
        <v>0</v>
      </c>
      <c r="BB12" s="2">
        <v>12</v>
      </c>
      <c r="BC12" s="4">
        <v>0.6</v>
      </c>
      <c r="BD12" s="20">
        <f t="shared" si="8"/>
        <v>0</v>
      </c>
      <c r="BF12" s="2" t="s">
        <v>15</v>
      </c>
      <c r="BG12" s="2">
        <v>30</v>
      </c>
      <c r="BH12" s="2">
        <v>18</v>
      </c>
      <c r="BI12" s="2">
        <v>0</v>
      </c>
      <c r="BJ12" s="2">
        <v>12</v>
      </c>
      <c r="BK12" s="4">
        <v>0.6</v>
      </c>
      <c r="BL12" s="4">
        <f t="shared" si="9"/>
        <v>0</v>
      </c>
      <c r="BN12" s="2" t="s">
        <v>15</v>
      </c>
      <c r="BO12" s="2">
        <v>30</v>
      </c>
      <c r="BP12" s="2">
        <v>18</v>
      </c>
      <c r="BQ12" s="2">
        <v>0</v>
      </c>
      <c r="BR12" s="2">
        <v>12</v>
      </c>
      <c r="BS12" s="4">
        <v>0.6</v>
      </c>
      <c r="BT12" s="4">
        <f t="shared" si="10"/>
        <v>0</v>
      </c>
      <c r="BV12" s="2" t="s">
        <v>15</v>
      </c>
      <c r="BW12" s="2">
        <v>30</v>
      </c>
      <c r="BX12" s="2">
        <v>18</v>
      </c>
      <c r="BY12" s="2">
        <v>0</v>
      </c>
      <c r="BZ12" s="2">
        <v>12</v>
      </c>
      <c r="CA12" s="4">
        <v>0.6</v>
      </c>
      <c r="CB12" s="4">
        <f t="shared" si="11"/>
        <v>0</v>
      </c>
      <c r="CD12" s="2" t="s">
        <v>15</v>
      </c>
      <c r="CE12" s="2">
        <v>30</v>
      </c>
      <c r="CF12" s="2">
        <v>18</v>
      </c>
      <c r="CG12" s="2">
        <v>0</v>
      </c>
      <c r="CH12" s="2">
        <v>12</v>
      </c>
      <c r="CI12" s="4">
        <v>0.6</v>
      </c>
      <c r="CJ12" s="4">
        <f t="shared" si="12"/>
        <v>0</v>
      </c>
      <c r="CL12" s="2" t="s">
        <v>15</v>
      </c>
      <c r="CM12" s="2">
        <v>30</v>
      </c>
      <c r="CN12" s="2">
        <v>18</v>
      </c>
      <c r="CO12" s="2">
        <v>0</v>
      </c>
      <c r="CP12" s="2">
        <v>12</v>
      </c>
      <c r="CQ12" s="4">
        <v>0.6</v>
      </c>
      <c r="CR12" s="4">
        <f t="shared" si="13"/>
        <v>0</v>
      </c>
      <c r="CT12" s="2" t="s">
        <v>15</v>
      </c>
      <c r="CU12" s="2">
        <v>30</v>
      </c>
      <c r="CV12" s="2">
        <v>18</v>
      </c>
      <c r="CW12" s="2">
        <v>0</v>
      </c>
      <c r="CX12" s="2">
        <v>12</v>
      </c>
      <c r="CY12" s="4">
        <v>0.6</v>
      </c>
      <c r="CZ12" s="4">
        <f t="shared" si="14"/>
        <v>0</v>
      </c>
      <c r="DB12" s="2" t="s">
        <v>15</v>
      </c>
      <c r="DC12" s="2">
        <v>30</v>
      </c>
      <c r="DD12" s="2">
        <v>18</v>
      </c>
      <c r="DE12" s="2">
        <v>0</v>
      </c>
      <c r="DF12" s="2">
        <v>12</v>
      </c>
      <c r="DG12" s="4">
        <v>0.6</v>
      </c>
      <c r="DH12" s="4">
        <f t="shared" si="15"/>
        <v>0</v>
      </c>
      <c r="DJ12" s="2" t="s">
        <v>15</v>
      </c>
      <c r="DK12" s="2">
        <v>30</v>
      </c>
      <c r="DL12" s="2">
        <v>18</v>
      </c>
      <c r="DM12" s="2">
        <v>0</v>
      </c>
      <c r="DN12" s="2">
        <v>12</v>
      </c>
      <c r="DO12" s="4">
        <v>0.6</v>
      </c>
      <c r="DP12" s="4">
        <f t="shared" si="16"/>
        <v>0</v>
      </c>
      <c r="DR12" s="2" t="s">
        <v>15</v>
      </c>
      <c r="DS12" s="2">
        <v>30</v>
      </c>
      <c r="DT12" s="2">
        <v>18</v>
      </c>
      <c r="DU12" s="2">
        <v>0</v>
      </c>
      <c r="DV12" s="2">
        <v>12</v>
      </c>
      <c r="DW12" s="4">
        <v>0.6</v>
      </c>
      <c r="DX12" s="4">
        <f t="shared" si="17"/>
        <v>0</v>
      </c>
      <c r="DZ12" s="2" t="s">
        <v>15</v>
      </c>
      <c r="EA12" s="2">
        <v>30</v>
      </c>
      <c r="EB12" s="2">
        <v>18</v>
      </c>
      <c r="EC12" s="2">
        <v>0</v>
      </c>
      <c r="ED12" s="2">
        <v>12</v>
      </c>
      <c r="EE12" s="4">
        <v>0.6</v>
      </c>
      <c r="EF12" s="4">
        <f t="shared" si="18"/>
        <v>0</v>
      </c>
      <c r="EH12" s="2" t="s">
        <v>15</v>
      </c>
      <c r="EI12" s="2">
        <v>30</v>
      </c>
      <c r="EJ12" s="2">
        <v>18</v>
      </c>
      <c r="EK12" s="2">
        <v>0</v>
      </c>
      <c r="EL12" s="2">
        <v>12</v>
      </c>
      <c r="EM12" s="4">
        <v>0.6</v>
      </c>
      <c r="EN12" s="4">
        <f t="shared" si="19"/>
        <v>0</v>
      </c>
      <c r="EP12" s="8" t="s">
        <v>15</v>
      </c>
      <c r="EQ12" s="1">
        <v>30</v>
      </c>
      <c r="ER12" s="1">
        <v>18</v>
      </c>
      <c r="ES12" s="1">
        <v>0</v>
      </c>
      <c r="ET12" s="1">
        <v>12</v>
      </c>
      <c r="EU12" s="3">
        <v>0.6</v>
      </c>
      <c r="EV12" s="4">
        <f t="shared" si="20"/>
        <v>0</v>
      </c>
    </row>
    <row r="13" spans="1:152">
      <c r="A13" s="4">
        <v>0.37</v>
      </c>
      <c r="B13" s="4"/>
      <c r="C13" s="2" t="s">
        <v>16</v>
      </c>
      <c r="D13" s="2">
        <v>79</v>
      </c>
      <c r="E13" s="2">
        <v>30</v>
      </c>
      <c r="F13" s="2">
        <v>49</v>
      </c>
      <c r="G13" s="2">
        <v>0</v>
      </c>
      <c r="H13" s="4">
        <f t="shared" si="2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20">
        <f t="shared" si="3"/>
        <v>0.379746835443038</v>
      </c>
      <c r="P13" s="10">
        <f t="shared" si="4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20">
        <f t="shared" si="5"/>
        <v>0.379746835443038</v>
      </c>
      <c r="X13" s="20">
        <f t="shared" si="0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-0.379746835443038</v>
      </c>
      <c r="AH13" s="2" t="s">
        <v>16</v>
      </c>
      <c r="AI13" s="1">
        <v>79</v>
      </c>
      <c r="AJ13" s="1">
        <v>0</v>
      </c>
      <c r="AK13" s="1">
        <v>0</v>
      </c>
      <c r="AL13" s="1">
        <v>79</v>
      </c>
      <c r="AM13" s="3">
        <v>0</v>
      </c>
      <c r="AN13" s="4">
        <f t="shared" si="6"/>
        <v>0</v>
      </c>
      <c r="AP13" s="2" t="s">
        <v>16</v>
      </c>
      <c r="AQ13" s="2">
        <v>79</v>
      </c>
      <c r="AR13" s="2">
        <v>32</v>
      </c>
      <c r="AS13" s="2">
        <v>47</v>
      </c>
      <c r="AT13" s="2">
        <v>0</v>
      </c>
      <c r="AU13" s="4">
        <v>0.41</v>
      </c>
      <c r="AV13" s="4">
        <f t="shared" si="7"/>
        <v>0.41</v>
      </c>
      <c r="AX13" s="2" t="s">
        <v>16</v>
      </c>
      <c r="AY13" s="2">
        <v>79</v>
      </c>
      <c r="AZ13" s="2">
        <v>32</v>
      </c>
      <c r="BA13" s="2">
        <v>47</v>
      </c>
      <c r="BB13" s="2">
        <v>0</v>
      </c>
      <c r="BC13" s="4">
        <v>0.41</v>
      </c>
      <c r="BD13" s="20">
        <f t="shared" si="8"/>
        <v>0</v>
      </c>
      <c r="BF13" s="7" t="s">
        <v>16</v>
      </c>
      <c r="BG13" s="2">
        <v>79</v>
      </c>
      <c r="BH13" s="2">
        <v>29</v>
      </c>
      <c r="BI13" s="2">
        <v>50</v>
      </c>
      <c r="BJ13" s="2">
        <v>0</v>
      </c>
      <c r="BK13" s="4">
        <v>0.37</v>
      </c>
      <c r="BL13" s="4">
        <f t="shared" si="9"/>
        <v>-3.999999999999998E-2</v>
      </c>
      <c r="BN13" s="2" t="s">
        <v>16</v>
      </c>
      <c r="BO13" s="2">
        <v>79</v>
      </c>
      <c r="BP13" s="2">
        <v>29</v>
      </c>
      <c r="BQ13" s="2">
        <v>50</v>
      </c>
      <c r="BR13" s="2">
        <v>0</v>
      </c>
      <c r="BS13" s="4">
        <v>0.37</v>
      </c>
      <c r="BT13" s="4">
        <f t="shared" si="10"/>
        <v>0</v>
      </c>
      <c r="BV13" s="2" t="s">
        <v>16</v>
      </c>
      <c r="BW13" s="2">
        <v>79</v>
      </c>
      <c r="BX13" s="2">
        <v>29</v>
      </c>
      <c r="BY13" s="2">
        <v>50</v>
      </c>
      <c r="BZ13" s="2">
        <v>0</v>
      </c>
      <c r="CA13" s="4">
        <v>0.37</v>
      </c>
      <c r="CB13" s="4">
        <f t="shared" si="11"/>
        <v>0</v>
      </c>
      <c r="CD13" s="38" t="s">
        <v>16</v>
      </c>
      <c r="CE13" s="2">
        <v>79</v>
      </c>
      <c r="CF13" s="2">
        <v>29</v>
      </c>
      <c r="CG13" s="2">
        <v>50</v>
      </c>
      <c r="CH13" s="2">
        <v>0</v>
      </c>
      <c r="CI13" s="4">
        <v>0.37</v>
      </c>
      <c r="CJ13" s="4">
        <f t="shared" si="12"/>
        <v>0</v>
      </c>
      <c r="CL13" s="38" t="s">
        <v>16</v>
      </c>
      <c r="CM13" s="2">
        <v>79</v>
      </c>
      <c r="CN13" s="2">
        <v>29</v>
      </c>
      <c r="CO13" s="2">
        <v>50</v>
      </c>
      <c r="CP13" s="2">
        <v>0</v>
      </c>
      <c r="CQ13" s="4">
        <v>0.37</v>
      </c>
      <c r="CR13" s="4">
        <f t="shared" si="13"/>
        <v>0</v>
      </c>
      <c r="CT13" s="2" t="s">
        <v>16</v>
      </c>
      <c r="CU13" s="2">
        <v>79</v>
      </c>
      <c r="CV13" s="2">
        <v>29</v>
      </c>
      <c r="CW13" s="2">
        <v>50</v>
      </c>
      <c r="CX13" s="2">
        <v>0</v>
      </c>
      <c r="CY13" s="4">
        <v>0.37</v>
      </c>
      <c r="CZ13" s="4">
        <f t="shared" si="14"/>
        <v>0</v>
      </c>
      <c r="DB13" s="2" t="s">
        <v>16</v>
      </c>
      <c r="DC13" s="2">
        <v>79</v>
      </c>
      <c r="DD13" s="2">
        <v>29</v>
      </c>
      <c r="DE13" s="2">
        <v>50</v>
      </c>
      <c r="DF13" s="2">
        <v>0</v>
      </c>
      <c r="DG13" s="4">
        <v>0.37</v>
      </c>
      <c r="DH13" s="4">
        <f t="shared" si="15"/>
        <v>0</v>
      </c>
      <c r="DJ13" s="2" t="s">
        <v>16</v>
      </c>
      <c r="DK13" s="2">
        <v>79</v>
      </c>
      <c r="DL13" s="2">
        <v>32</v>
      </c>
      <c r="DM13" s="2">
        <v>47</v>
      </c>
      <c r="DN13" s="2">
        <v>0</v>
      </c>
      <c r="DO13" s="4">
        <v>0.41</v>
      </c>
      <c r="DP13" s="4">
        <f t="shared" si="16"/>
        <v>3.999999999999998E-2</v>
      </c>
      <c r="DR13" s="2" t="s">
        <v>16</v>
      </c>
      <c r="DS13" s="2">
        <v>79</v>
      </c>
      <c r="DT13" s="2">
        <v>32</v>
      </c>
      <c r="DU13" s="2">
        <v>47</v>
      </c>
      <c r="DV13" s="2">
        <v>0</v>
      </c>
      <c r="DW13" s="4">
        <v>0.41</v>
      </c>
      <c r="DX13" s="4">
        <f t="shared" si="17"/>
        <v>0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F13" s="4">
        <f t="shared" si="18"/>
        <v>0</v>
      </c>
      <c r="EH13" s="2" t="s">
        <v>16</v>
      </c>
      <c r="EI13" s="2">
        <v>79</v>
      </c>
      <c r="EJ13" s="2">
        <v>32</v>
      </c>
      <c r="EK13" s="2">
        <v>47</v>
      </c>
      <c r="EL13" s="2">
        <v>0</v>
      </c>
      <c r="EM13" s="4">
        <v>0.41</v>
      </c>
      <c r="EN13" s="4">
        <f t="shared" si="19"/>
        <v>0</v>
      </c>
      <c r="EP13" s="8" t="s">
        <v>16</v>
      </c>
      <c r="EQ13" s="1">
        <v>79</v>
      </c>
      <c r="ER13" s="1">
        <v>32</v>
      </c>
      <c r="ES13" s="1">
        <v>47</v>
      </c>
      <c r="ET13" s="1">
        <v>0</v>
      </c>
      <c r="EU13" s="3">
        <v>0.41</v>
      </c>
      <c r="EV13" s="4">
        <f t="shared" si="20"/>
        <v>0</v>
      </c>
    </row>
    <row r="14" spans="1:152">
      <c r="A14" s="4">
        <v>1</v>
      </c>
      <c r="B14" s="4"/>
      <c r="C14" s="2" t="s">
        <v>17</v>
      </c>
      <c r="D14" s="2">
        <v>34</v>
      </c>
      <c r="E14" s="2">
        <v>34</v>
      </c>
      <c r="F14" s="2">
        <v>0</v>
      </c>
      <c r="G14" s="2">
        <v>0</v>
      </c>
      <c r="H14" s="4">
        <f t="shared" si="2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20">
        <f t="shared" si="3"/>
        <v>1</v>
      </c>
      <c r="P14" s="10">
        <f t="shared" si="4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20">
        <f t="shared" si="5"/>
        <v>1</v>
      </c>
      <c r="X14" s="20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H14" s="2" t="s">
        <v>89</v>
      </c>
      <c r="AI14" s="1">
        <v>4</v>
      </c>
      <c r="AJ14" s="1">
        <v>0</v>
      </c>
      <c r="AK14" s="1">
        <v>4</v>
      </c>
      <c r="AL14" s="1">
        <v>0</v>
      </c>
      <c r="AM14" s="3">
        <v>0</v>
      </c>
      <c r="AN14" s="4">
        <f>AM14-AE89</f>
        <v>0</v>
      </c>
      <c r="AP14" s="2" t="s">
        <v>89</v>
      </c>
      <c r="AQ14" s="2">
        <v>4</v>
      </c>
      <c r="AR14" s="2">
        <v>4</v>
      </c>
      <c r="AS14" s="2">
        <v>0</v>
      </c>
      <c r="AT14" s="2">
        <v>0</v>
      </c>
      <c r="AU14" s="4">
        <v>1</v>
      </c>
      <c r="AV14" s="4">
        <f t="shared" si="7"/>
        <v>1</v>
      </c>
      <c r="AX14" s="2" t="s">
        <v>89</v>
      </c>
      <c r="AY14" s="2">
        <v>4</v>
      </c>
      <c r="AZ14" s="2">
        <v>4</v>
      </c>
      <c r="BA14" s="2">
        <v>0</v>
      </c>
      <c r="BB14" s="2">
        <v>0</v>
      </c>
      <c r="BC14" s="4">
        <v>1</v>
      </c>
      <c r="BD14" s="20">
        <f t="shared" si="8"/>
        <v>0</v>
      </c>
      <c r="BF14" s="2" t="s">
        <v>89</v>
      </c>
      <c r="BG14" s="2">
        <v>4</v>
      </c>
      <c r="BH14" s="2">
        <v>4</v>
      </c>
      <c r="BI14" s="2">
        <v>0</v>
      </c>
      <c r="BJ14" s="2">
        <v>0</v>
      </c>
      <c r="BK14" s="4">
        <v>1</v>
      </c>
      <c r="BL14" s="4">
        <f t="shared" si="9"/>
        <v>0</v>
      </c>
      <c r="BN14" s="2" t="s">
        <v>17</v>
      </c>
      <c r="BO14" s="2">
        <v>34</v>
      </c>
      <c r="BP14" s="2">
        <v>34</v>
      </c>
      <c r="BQ14" s="2">
        <v>0</v>
      </c>
      <c r="BR14" s="2">
        <v>0</v>
      </c>
      <c r="BS14" s="4">
        <v>1</v>
      </c>
      <c r="BT14" s="4">
        <f t="shared" ref="BT14:BT45" si="21">BS14-BK15</f>
        <v>0</v>
      </c>
      <c r="BV14" s="2" t="s">
        <v>17</v>
      </c>
      <c r="BW14" s="2">
        <v>34</v>
      </c>
      <c r="BX14" s="2">
        <v>34</v>
      </c>
      <c r="BY14" s="2">
        <v>0</v>
      </c>
      <c r="BZ14" s="2">
        <v>0</v>
      </c>
      <c r="CA14" s="4">
        <v>1</v>
      </c>
      <c r="CB14" s="4">
        <f t="shared" si="11"/>
        <v>0</v>
      </c>
      <c r="CD14" s="2" t="s">
        <v>17</v>
      </c>
      <c r="CE14" s="2">
        <v>34</v>
      </c>
      <c r="CF14" s="2">
        <v>34</v>
      </c>
      <c r="CG14" s="2">
        <v>0</v>
      </c>
      <c r="CH14" s="2">
        <v>0</v>
      </c>
      <c r="CI14" s="4">
        <v>1</v>
      </c>
      <c r="CJ14" s="4">
        <f t="shared" si="12"/>
        <v>0</v>
      </c>
      <c r="CL14" s="2" t="s">
        <v>17</v>
      </c>
      <c r="CM14" s="2">
        <v>34</v>
      </c>
      <c r="CN14" s="2">
        <v>34</v>
      </c>
      <c r="CO14" s="2">
        <v>0</v>
      </c>
      <c r="CP14" s="2">
        <v>0</v>
      </c>
      <c r="CQ14" s="4">
        <v>1</v>
      </c>
      <c r="CR14" s="4">
        <f t="shared" si="13"/>
        <v>0</v>
      </c>
      <c r="CT14" s="2" t="s">
        <v>17</v>
      </c>
      <c r="CU14" s="2">
        <v>34</v>
      </c>
      <c r="CV14" s="2">
        <v>34</v>
      </c>
      <c r="CW14" s="2">
        <v>0</v>
      </c>
      <c r="CX14" s="2">
        <v>0</v>
      </c>
      <c r="CY14" s="4">
        <v>1</v>
      </c>
      <c r="CZ14" s="4">
        <f t="shared" si="14"/>
        <v>0</v>
      </c>
      <c r="DB14" s="2" t="s">
        <v>17</v>
      </c>
      <c r="DC14" s="65">
        <v>34</v>
      </c>
      <c r="DD14" s="2">
        <v>34</v>
      </c>
      <c r="DE14" s="2">
        <v>0</v>
      </c>
      <c r="DF14" s="2">
        <v>0</v>
      </c>
      <c r="DG14" s="4">
        <v>1</v>
      </c>
      <c r="DH14" s="4">
        <f t="shared" si="15"/>
        <v>0</v>
      </c>
      <c r="DJ14" s="2" t="s">
        <v>17</v>
      </c>
      <c r="DK14" s="2">
        <v>34</v>
      </c>
      <c r="DL14" s="2">
        <v>34</v>
      </c>
      <c r="DM14" s="2">
        <v>0</v>
      </c>
      <c r="DN14" s="2">
        <v>0</v>
      </c>
      <c r="DO14" s="4">
        <v>1</v>
      </c>
      <c r="DP14" s="4">
        <f t="shared" si="16"/>
        <v>0</v>
      </c>
      <c r="DR14" s="2" t="s">
        <v>17</v>
      </c>
      <c r="DS14" s="2">
        <v>34</v>
      </c>
      <c r="DT14" s="2">
        <v>34</v>
      </c>
      <c r="DU14" s="2">
        <v>0</v>
      </c>
      <c r="DV14" s="2">
        <v>0</v>
      </c>
      <c r="DW14" s="4">
        <v>1</v>
      </c>
      <c r="DX14" s="4">
        <f t="shared" si="17"/>
        <v>0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F14" s="4">
        <f t="shared" si="18"/>
        <v>0</v>
      </c>
      <c r="EH14" s="8" t="s">
        <v>17</v>
      </c>
      <c r="EI14" s="2">
        <v>34</v>
      </c>
      <c r="EJ14" s="2">
        <v>34</v>
      </c>
      <c r="EK14" s="2">
        <v>0</v>
      </c>
      <c r="EL14" s="2">
        <v>0</v>
      </c>
      <c r="EM14" s="4">
        <v>1</v>
      </c>
      <c r="EN14" s="4">
        <f t="shared" si="19"/>
        <v>0</v>
      </c>
      <c r="EO14" s="2" t="s">
        <v>119</v>
      </c>
      <c r="EP14" s="2" t="s">
        <v>17</v>
      </c>
      <c r="EQ14" s="2">
        <v>34</v>
      </c>
      <c r="ER14" s="2">
        <v>34</v>
      </c>
      <c r="ES14" s="2">
        <v>0</v>
      </c>
      <c r="ET14" s="2">
        <v>0</v>
      </c>
      <c r="EU14" s="4">
        <v>1</v>
      </c>
      <c r="EV14" s="4">
        <f t="shared" si="20"/>
        <v>0</v>
      </c>
    </row>
    <row r="15" spans="1:152">
      <c r="A15" s="4">
        <v>1</v>
      </c>
      <c r="B15" s="4"/>
      <c r="C15" s="2" t="s">
        <v>18</v>
      </c>
      <c r="D15" s="2">
        <v>32</v>
      </c>
      <c r="E15" s="2">
        <v>32</v>
      </c>
      <c r="F15" s="2">
        <v>0</v>
      </c>
      <c r="G15" s="2">
        <v>0</v>
      </c>
      <c r="H15" s="4">
        <f t="shared" si="2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20">
        <f t="shared" si="3"/>
        <v>1</v>
      </c>
      <c r="P15" s="10">
        <f t="shared" si="4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20">
        <f t="shared" si="5"/>
        <v>1</v>
      </c>
      <c r="X15" s="20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H15" s="2" t="s">
        <v>17</v>
      </c>
      <c r="AI15" s="2">
        <v>34</v>
      </c>
      <c r="AJ15" s="2">
        <v>34</v>
      </c>
      <c r="AK15" s="2">
        <v>0</v>
      </c>
      <c r="AL15" s="2">
        <v>0</v>
      </c>
      <c r="AM15" s="4">
        <v>1</v>
      </c>
      <c r="AN15" s="4">
        <f>AM15-AE14</f>
        <v>0</v>
      </c>
      <c r="AP15" s="2" t="s">
        <v>17</v>
      </c>
      <c r="AQ15" s="2">
        <v>34</v>
      </c>
      <c r="AR15" s="2">
        <v>34</v>
      </c>
      <c r="AS15" s="2">
        <v>0</v>
      </c>
      <c r="AT15" s="2">
        <v>0</v>
      </c>
      <c r="AU15" s="4">
        <v>1</v>
      </c>
      <c r="AV15" s="4">
        <f t="shared" si="7"/>
        <v>0</v>
      </c>
      <c r="AX15" s="2" t="s">
        <v>17</v>
      </c>
      <c r="AY15" s="2">
        <v>34</v>
      </c>
      <c r="AZ15" s="2">
        <v>34</v>
      </c>
      <c r="BA15" s="2">
        <v>0</v>
      </c>
      <c r="BB15" s="2">
        <v>0</v>
      </c>
      <c r="BC15" s="4">
        <v>1</v>
      </c>
      <c r="BD15" s="20">
        <f t="shared" si="8"/>
        <v>0</v>
      </c>
      <c r="BF15" s="2" t="s">
        <v>17</v>
      </c>
      <c r="BG15" s="2">
        <v>34</v>
      </c>
      <c r="BH15" s="2">
        <v>34</v>
      </c>
      <c r="BI15" s="2">
        <v>0</v>
      </c>
      <c r="BJ15" s="2">
        <v>0</v>
      </c>
      <c r="BK15" s="4">
        <v>1</v>
      </c>
      <c r="BL15" s="4">
        <f t="shared" si="9"/>
        <v>0</v>
      </c>
      <c r="BN15" s="2" t="s">
        <v>18</v>
      </c>
      <c r="BO15" s="2">
        <v>32</v>
      </c>
      <c r="BP15" s="2">
        <v>32</v>
      </c>
      <c r="BQ15" s="2">
        <v>0</v>
      </c>
      <c r="BR15" s="2">
        <v>0</v>
      </c>
      <c r="BS15" s="4">
        <v>1</v>
      </c>
      <c r="BT15" s="4">
        <f t="shared" si="21"/>
        <v>0</v>
      </c>
      <c r="BV15" s="2" t="s">
        <v>18</v>
      </c>
      <c r="BW15" s="2">
        <v>32</v>
      </c>
      <c r="BX15" s="2">
        <v>32</v>
      </c>
      <c r="BY15" s="2">
        <v>0</v>
      </c>
      <c r="BZ15" s="2">
        <v>0</v>
      </c>
      <c r="CA15" s="4">
        <v>1</v>
      </c>
      <c r="CB15" s="4">
        <f t="shared" si="11"/>
        <v>0</v>
      </c>
      <c r="CD15" s="2" t="s">
        <v>18</v>
      </c>
      <c r="CE15" s="2">
        <v>32</v>
      </c>
      <c r="CF15" s="2">
        <v>32</v>
      </c>
      <c r="CG15" s="2">
        <v>0</v>
      </c>
      <c r="CH15" s="2">
        <v>0</v>
      </c>
      <c r="CI15" s="4">
        <v>1</v>
      </c>
      <c r="CJ15" s="4">
        <f t="shared" si="12"/>
        <v>0</v>
      </c>
      <c r="CL15" s="2" t="s">
        <v>18</v>
      </c>
      <c r="CM15" s="2">
        <v>32</v>
      </c>
      <c r="CN15" s="2">
        <v>32</v>
      </c>
      <c r="CO15" s="2">
        <v>0</v>
      </c>
      <c r="CP15" s="2">
        <v>0</v>
      </c>
      <c r="CQ15" s="4">
        <v>1</v>
      </c>
      <c r="CR15" s="4">
        <f t="shared" si="13"/>
        <v>0</v>
      </c>
      <c r="CT15" s="2" t="s">
        <v>18</v>
      </c>
      <c r="CU15" s="2">
        <v>32</v>
      </c>
      <c r="CV15" s="2">
        <v>32</v>
      </c>
      <c r="CW15" s="2">
        <v>0</v>
      </c>
      <c r="CX15" s="2">
        <v>0</v>
      </c>
      <c r="CY15" s="4">
        <v>1</v>
      </c>
      <c r="CZ15" s="4">
        <f t="shared" si="14"/>
        <v>0</v>
      </c>
      <c r="DB15" s="2" t="s">
        <v>18</v>
      </c>
      <c r="DC15" s="65">
        <v>32</v>
      </c>
      <c r="DD15" s="2">
        <v>32</v>
      </c>
      <c r="DE15" s="2">
        <v>0</v>
      </c>
      <c r="DF15" s="7">
        <v>0</v>
      </c>
      <c r="DG15" s="4">
        <v>1</v>
      </c>
      <c r="DH15" s="4">
        <f t="shared" si="15"/>
        <v>0</v>
      </c>
      <c r="DJ15" s="67" t="s">
        <v>18</v>
      </c>
      <c r="DK15" s="2">
        <v>32</v>
      </c>
      <c r="DL15" s="2">
        <v>32</v>
      </c>
      <c r="DM15" s="2">
        <v>0</v>
      </c>
      <c r="DN15" s="2">
        <v>0</v>
      </c>
      <c r="DO15" s="4">
        <v>1</v>
      </c>
      <c r="DP15" s="4">
        <f t="shared" si="16"/>
        <v>0</v>
      </c>
      <c r="DR15" s="66" t="s">
        <v>18</v>
      </c>
      <c r="DS15" s="2">
        <v>32</v>
      </c>
      <c r="DT15" s="2">
        <v>32</v>
      </c>
      <c r="DU15" s="2">
        <v>0</v>
      </c>
      <c r="DV15" s="2">
        <v>0</v>
      </c>
      <c r="DW15" s="4">
        <v>1</v>
      </c>
      <c r="DX15" s="4">
        <f t="shared" si="17"/>
        <v>0</v>
      </c>
      <c r="DZ15" s="66" t="s">
        <v>18</v>
      </c>
      <c r="EA15" s="2">
        <v>32</v>
      </c>
      <c r="EB15" s="2">
        <v>32</v>
      </c>
      <c r="EC15" s="2">
        <v>0</v>
      </c>
      <c r="ED15" s="2">
        <v>0</v>
      </c>
      <c r="EE15" s="4">
        <v>1</v>
      </c>
      <c r="EF15" s="4">
        <f t="shared" si="18"/>
        <v>0</v>
      </c>
      <c r="EH15" s="8" t="s">
        <v>18</v>
      </c>
      <c r="EI15" s="2">
        <v>32</v>
      </c>
      <c r="EJ15" s="2">
        <v>32</v>
      </c>
      <c r="EK15" s="2">
        <v>0</v>
      </c>
      <c r="EL15" s="2">
        <v>0</v>
      </c>
      <c r="EM15" s="4">
        <v>1</v>
      </c>
      <c r="EN15" s="4">
        <f t="shared" si="19"/>
        <v>0</v>
      </c>
      <c r="EO15" s="2" t="s">
        <v>119</v>
      </c>
      <c r="EP15" s="66" t="s">
        <v>18</v>
      </c>
      <c r="EQ15" s="2">
        <v>32</v>
      </c>
      <c r="ER15" s="2">
        <v>32</v>
      </c>
      <c r="ES15" s="2">
        <v>0</v>
      </c>
      <c r="ET15" s="2">
        <v>0</v>
      </c>
      <c r="EU15" s="4">
        <v>1</v>
      </c>
      <c r="EV15" s="4">
        <f t="shared" si="20"/>
        <v>0</v>
      </c>
    </row>
    <row r="16" spans="1:152">
      <c r="A16" s="4">
        <v>1</v>
      </c>
      <c r="B16" s="4"/>
      <c r="C16" s="2" t="s">
        <v>19</v>
      </c>
      <c r="D16" s="2">
        <v>23</v>
      </c>
      <c r="E16" s="2">
        <v>23</v>
      </c>
      <c r="F16" s="2">
        <v>0</v>
      </c>
      <c r="G16" s="2">
        <v>0</v>
      </c>
      <c r="H16" s="4">
        <f t="shared" si="2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20">
        <f t="shared" si="3"/>
        <v>1</v>
      </c>
      <c r="P16" s="10">
        <f t="shared" si="4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20">
        <f t="shared" si="5"/>
        <v>1</v>
      </c>
      <c r="X16" s="20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H16" s="2" t="s">
        <v>18</v>
      </c>
      <c r="AI16" s="2">
        <v>32</v>
      </c>
      <c r="AJ16" s="2">
        <v>32</v>
      </c>
      <c r="AK16" s="2">
        <v>0</v>
      </c>
      <c r="AL16" s="2">
        <v>0</v>
      </c>
      <c r="AM16" s="4">
        <v>1</v>
      </c>
      <c r="AN16" s="4">
        <f>AM16-AE15</f>
        <v>0</v>
      </c>
      <c r="AP16" s="2" t="s">
        <v>18</v>
      </c>
      <c r="AQ16" s="2">
        <v>32</v>
      </c>
      <c r="AR16" s="2">
        <v>32</v>
      </c>
      <c r="AS16" s="2">
        <v>0</v>
      </c>
      <c r="AT16" s="2">
        <v>0</v>
      </c>
      <c r="AU16" s="4">
        <v>1</v>
      </c>
      <c r="AV16" s="4">
        <f t="shared" si="7"/>
        <v>0</v>
      </c>
      <c r="AX16" s="2" t="s">
        <v>18</v>
      </c>
      <c r="AY16" s="2">
        <v>32</v>
      </c>
      <c r="AZ16" s="2">
        <v>32</v>
      </c>
      <c r="BA16" s="2">
        <v>0</v>
      </c>
      <c r="BB16" s="2">
        <v>0</v>
      </c>
      <c r="BC16" s="4">
        <v>1</v>
      </c>
      <c r="BD16" s="20">
        <f t="shared" si="8"/>
        <v>0</v>
      </c>
      <c r="BF16" s="2" t="s">
        <v>18</v>
      </c>
      <c r="BG16" s="2">
        <v>32</v>
      </c>
      <c r="BH16" s="2">
        <v>32</v>
      </c>
      <c r="BI16" s="2">
        <v>0</v>
      </c>
      <c r="BJ16" s="2">
        <v>0</v>
      </c>
      <c r="BK16" s="4">
        <v>1</v>
      </c>
      <c r="BL16" s="4">
        <f t="shared" si="9"/>
        <v>0</v>
      </c>
      <c r="BN16" s="2" t="s">
        <v>19</v>
      </c>
      <c r="BO16" s="2">
        <v>23</v>
      </c>
      <c r="BP16" s="2">
        <v>23</v>
      </c>
      <c r="BQ16" s="2">
        <v>0</v>
      </c>
      <c r="BR16" s="2">
        <v>0</v>
      </c>
      <c r="BS16" s="4">
        <v>1</v>
      </c>
      <c r="BT16" s="4">
        <f t="shared" si="21"/>
        <v>0</v>
      </c>
      <c r="BV16" s="2" t="s">
        <v>19</v>
      </c>
      <c r="BW16" s="2">
        <v>23</v>
      </c>
      <c r="BX16" s="2">
        <v>23</v>
      </c>
      <c r="BY16" s="2">
        <v>0</v>
      </c>
      <c r="BZ16" s="2">
        <v>0</v>
      </c>
      <c r="CA16" s="4">
        <v>1</v>
      </c>
      <c r="CB16" s="4">
        <f t="shared" si="11"/>
        <v>0</v>
      </c>
      <c r="CD16" s="2" t="s">
        <v>19</v>
      </c>
      <c r="CE16" s="2">
        <v>23</v>
      </c>
      <c r="CF16" s="2">
        <v>23</v>
      </c>
      <c r="CG16" s="2">
        <v>0</v>
      </c>
      <c r="CH16" s="2">
        <v>0</v>
      </c>
      <c r="CI16" s="4">
        <v>1</v>
      </c>
      <c r="CJ16" s="4">
        <f t="shared" si="12"/>
        <v>0</v>
      </c>
      <c r="CL16" s="2" t="s">
        <v>19</v>
      </c>
      <c r="CM16" s="2">
        <v>23</v>
      </c>
      <c r="CN16" s="2">
        <v>23</v>
      </c>
      <c r="CO16" s="2">
        <v>0</v>
      </c>
      <c r="CP16" s="2">
        <v>0</v>
      </c>
      <c r="CQ16" s="4">
        <v>1</v>
      </c>
      <c r="CR16" s="4">
        <f t="shared" si="13"/>
        <v>0</v>
      </c>
      <c r="CT16" s="2" t="s">
        <v>19</v>
      </c>
      <c r="CU16" s="2">
        <v>23</v>
      </c>
      <c r="CV16" s="2">
        <v>23</v>
      </c>
      <c r="CW16" s="2">
        <v>0</v>
      </c>
      <c r="CX16" s="2">
        <v>0</v>
      </c>
      <c r="CY16" s="4">
        <v>1</v>
      </c>
      <c r="CZ16" s="4">
        <f t="shared" si="14"/>
        <v>0</v>
      </c>
      <c r="DB16" s="2" t="s">
        <v>19</v>
      </c>
      <c r="DC16" s="2">
        <v>23</v>
      </c>
      <c r="DD16" s="2">
        <v>23</v>
      </c>
      <c r="DE16" s="2">
        <v>0</v>
      </c>
      <c r="DF16" s="2">
        <v>0</v>
      </c>
      <c r="DG16" s="4">
        <v>1</v>
      </c>
      <c r="DH16" s="4">
        <f t="shared" si="15"/>
        <v>0</v>
      </c>
      <c r="DJ16" s="2" t="s">
        <v>19</v>
      </c>
      <c r="DK16" s="2">
        <v>23</v>
      </c>
      <c r="DL16" s="2">
        <v>23</v>
      </c>
      <c r="DM16" s="2">
        <v>0</v>
      </c>
      <c r="DN16" s="2">
        <v>0</v>
      </c>
      <c r="DO16" s="4">
        <v>1</v>
      </c>
      <c r="DP16" s="4">
        <f t="shared" si="16"/>
        <v>0</v>
      </c>
      <c r="DR16" s="2" t="s">
        <v>19</v>
      </c>
      <c r="DS16" s="2">
        <v>23</v>
      </c>
      <c r="DT16" s="2">
        <v>23</v>
      </c>
      <c r="DU16" s="2">
        <v>0</v>
      </c>
      <c r="DV16" s="2">
        <v>0</v>
      </c>
      <c r="DW16" s="4">
        <v>1</v>
      </c>
      <c r="DX16" s="4">
        <f t="shared" si="17"/>
        <v>0</v>
      </c>
      <c r="DZ16" s="2" t="s">
        <v>19</v>
      </c>
      <c r="EA16" s="2">
        <v>23</v>
      </c>
      <c r="EB16" s="2">
        <v>23</v>
      </c>
      <c r="EC16" s="2">
        <v>0</v>
      </c>
      <c r="ED16" s="2">
        <v>0</v>
      </c>
      <c r="EE16" s="4">
        <v>1</v>
      </c>
      <c r="EF16" s="4">
        <f t="shared" si="18"/>
        <v>0</v>
      </c>
      <c r="EH16" s="8" t="s">
        <v>19</v>
      </c>
      <c r="EI16" s="2">
        <v>23</v>
      </c>
      <c r="EJ16" s="2">
        <v>23</v>
      </c>
      <c r="EK16" s="2">
        <v>0</v>
      </c>
      <c r="EL16" s="2">
        <v>0</v>
      </c>
      <c r="EM16" s="4">
        <v>1</v>
      </c>
      <c r="EN16" s="4">
        <f t="shared" si="19"/>
        <v>0</v>
      </c>
      <c r="EO16" s="2" t="s">
        <v>119</v>
      </c>
      <c r="EP16" s="2" t="s">
        <v>19</v>
      </c>
      <c r="EQ16" s="2">
        <v>23</v>
      </c>
      <c r="ER16" s="2">
        <v>23</v>
      </c>
      <c r="ES16" s="2">
        <v>0</v>
      </c>
      <c r="ET16" s="2">
        <v>0</v>
      </c>
      <c r="EU16" s="4">
        <v>1</v>
      </c>
      <c r="EV16" s="4">
        <f t="shared" si="20"/>
        <v>0</v>
      </c>
    </row>
    <row r="17" spans="1:152">
      <c r="A17" s="4">
        <v>1</v>
      </c>
      <c r="B17" s="4"/>
      <c r="C17" s="2" t="s">
        <v>20</v>
      </c>
      <c r="D17" s="2">
        <v>11</v>
      </c>
      <c r="E17" s="2">
        <v>11</v>
      </c>
      <c r="F17" s="2">
        <v>0</v>
      </c>
      <c r="G17" s="2">
        <v>0</v>
      </c>
      <c r="H17" s="4">
        <f t="shared" si="2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20">
        <f t="shared" si="3"/>
        <v>1</v>
      </c>
      <c r="P17" s="10">
        <f t="shared" si="4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20">
        <f t="shared" si="5"/>
        <v>1</v>
      </c>
      <c r="X17" s="20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H17" s="2" t="s">
        <v>19</v>
      </c>
      <c r="AI17" s="2">
        <v>23</v>
      </c>
      <c r="AJ17" s="2">
        <v>23</v>
      </c>
      <c r="AK17" s="2">
        <v>0</v>
      </c>
      <c r="AL17" s="2">
        <v>0</v>
      </c>
      <c r="AM17" s="4">
        <v>1</v>
      </c>
      <c r="AN17" s="4">
        <f>AM17-AE16</f>
        <v>0</v>
      </c>
      <c r="AP17" s="2" t="s">
        <v>19</v>
      </c>
      <c r="AQ17" s="2">
        <v>23</v>
      </c>
      <c r="AR17" s="2">
        <v>23</v>
      </c>
      <c r="AS17" s="2">
        <v>0</v>
      </c>
      <c r="AT17" s="2">
        <v>0</v>
      </c>
      <c r="AU17" s="4">
        <v>1</v>
      </c>
      <c r="AV17" s="4">
        <f t="shared" si="7"/>
        <v>0</v>
      </c>
      <c r="AX17" s="2" t="s">
        <v>19</v>
      </c>
      <c r="AY17" s="2">
        <v>23</v>
      </c>
      <c r="AZ17" s="2">
        <v>23</v>
      </c>
      <c r="BA17" s="2">
        <v>0</v>
      </c>
      <c r="BB17" s="2">
        <v>0</v>
      </c>
      <c r="BC17" s="4">
        <v>1</v>
      </c>
      <c r="BD17" s="20">
        <f t="shared" si="8"/>
        <v>0</v>
      </c>
      <c r="BF17" s="2" t="s">
        <v>19</v>
      </c>
      <c r="BG17" s="2">
        <v>23</v>
      </c>
      <c r="BH17" s="2">
        <v>23</v>
      </c>
      <c r="BI17" s="2">
        <v>0</v>
      </c>
      <c r="BJ17" s="2">
        <v>0</v>
      </c>
      <c r="BK17" s="4">
        <v>1</v>
      </c>
      <c r="BL17" s="4">
        <f t="shared" si="9"/>
        <v>0</v>
      </c>
      <c r="BN17" s="2" t="s">
        <v>20</v>
      </c>
      <c r="BO17" s="2">
        <v>11</v>
      </c>
      <c r="BP17" s="2">
        <v>11</v>
      </c>
      <c r="BQ17" s="2">
        <v>0</v>
      </c>
      <c r="BR17" s="2">
        <v>0</v>
      </c>
      <c r="BS17" s="4">
        <v>1</v>
      </c>
      <c r="BT17" s="4">
        <f t="shared" si="21"/>
        <v>0</v>
      </c>
      <c r="BV17" s="2" t="s">
        <v>20</v>
      </c>
      <c r="BW17" s="2">
        <v>11</v>
      </c>
      <c r="BX17" s="2">
        <v>11</v>
      </c>
      <c r="BY17" s="2">
        <v>0</v>
      </c>
      <c r="BZ17" s="2">
        <v>0</v>
      </c>
      <c r="CA17" s="4">
        <v>1</v>
      </c>
      <c r="CB17" s="4">
        <f t="shared" si="11"/>
        <v>0</v>
      </c>
      <c r="CD17" s="2" t="s">
        <v>20</v>
      </c>
      <c r="CE17" s="2">
        <v>11</v>
      </c>
      <c r="CF17" s="2">
        <v>11</v>
      </c>
      <c r="CG17" s="2">
        <v>0</v>
      </c>
      <c r="CH17" s="2">
        <v>0</v>
      </c>
      <c r="CI17" s="4">
        <v>1</v>
      </c>
      <c r="CJ17" s="4">
        <f t="shared" si="12"/>
        <v>0</v>
      </c>
      <c r="CL17" s="2" t="s">
        <v>20</v>
      </c>
      <c r="CM17" s="2">
        <v>11</v>
      </c>
      <c r="CN17" s="2">
        <v>11</v>
      </c>
      <c r="CO17" s="2">
        <v>0</v>
      </c>
      <c r="CP17" s="2">
        <v>0</v>
      </c>
      <c r="CQ17" s="4">
        <v>1</v>
      </c>
      <c r="CR17" s="4">
        <f t="shared" si="13"/>
        <v>0</v>
      </c>
      <c r="CT17" s="2" t="s">
        <v>20</v>
      </c>
      <c r="CU17" s="2">
        <v>11</v>
      </c>
      <c r="CV17" s="2">
        <v>11</v>
      </c>
      <c r="CW17" s="2">
        <v>0</v>
      </c>
      <c r="CX17" s="2">
        <v>0</v>
      </c>
      <c r="CY17" s="4">
        <v>1</v>
      </c>
      <c r="CZ17" s="4">
        <f t="shared" si="14"/>
        <v>0</v>
      </c>
      <c r="DB17" s="2" t="s">
        <v>20</v>
      </c>
      <c r="DC17" s="2">
        <v>11</v>
      </c>
      <c r="DD17" s="2">
        <v>11</v>
      </c>
      <c r="DE17" s="2">
        <v>0</v>
      </c>
      <c r="DF17" s="2">
        <v>0</v>
      </c>
      <c r="DG17" s="4">
        <v>1</v>
      </c>
      <c r="DH17" s="4">
        <f t="shared" si="15"/>
        <v>0</v>
      </c>
      <c r="DJ17" s="2" t="s">
        <v>20</v>
      </c>
      <c r="DK17" s="2">
        <v>11</v>
      </c>
      <c r="DL17" s="2">
        <v>11</v>
      </c>
      <c r="DM17" s="2">
        <v>0</v>
      </c>
      <c r="DN17" s="2">
        <v>0</v>
      </c>
      <c r="DO17" s="4">
        <v>1</v>
      </c>
      <c r="DP17" s="4">
        <f t="shared" si="16"/>
        <v>0</v>
      </c>
      <c r="DR17" s="2" t="s">
        <v>20</v>
      </c>
      <c r="DS17" s="2">
        <v>11</v>
      </c>
      <c r="DT17" s="2">
        <v>11</v>
      </c>
      <c r="DU17" s="2">
        <v>0</v>
      </c>
      <c r="DV17" s="2">
        <v>0</v>
      </c>
      <c r="DW17" s="4">
        <v>1</v>
      </c>
      <c r="DX17" s="4">
        <f t="shared" si="17"/>
        <v>0</v>
      </c>
      <c r="DZ17" s="2" t="s">
        <v>20</v>
      </c>
      <c r="EA17" s="2">
        <v>11</v>
      </c>
      <c r="EB17" s="2">
        <v>11</v>
      </c>
      <c r="EC17" s="2">
        <v>0</v>
      </c>
      <c r="ED17" s="2">
        <v>0</v>
      </c>
      <c r="EE17" s="4">
        <v>1</v>
      </c>
      <c r="EF17" s="4">
        <f t="shared" si="18"/>
        <v>0</v>
      </c>
      <c r="EH17" s="8" t="s">
        <v>20</v>
      </c>
      <c r="EI17" s="2">
        <v>11</v>
      </c>
      <c r="EJ17" s="2">
        <v>11</v>
      </c>
      <c r="EK17" s="2">
        <v>0</v>
      </c>
      <c r="EL17" s="2">
        <v>0</v>
      </c>
      <c r="EM17" s="4">
        <v>1</v>
      </c>
      <c r="EN17" s="4">
        <f t="shared" si="19"/>
        <v>0</v>
      </c>
      <c r="EO17" s="2" t="s">
        <v>119</v>
      </c>
      <c r="EP17" s="2" t="s">
        <v>20</v>
      </c>
      <c r="EQ17" s="2">
        <v>11</v>
      </c>
      <c r="ER17" s="2">
        <v>11</v>
      </c>
      <c r="ES17" s="2">
        <v>0</v>
      </c>
      <c r="ET17" s="2">
        <v>0</v>
      </c>
      <c r="EU17" s="4">
        <v>1</v>
      </c>
      <c r="EV17" s="4">
        <f t="shared" si="20"/>
        <v>0</v>
      </c>
    </row>
    <row r="18" spans="1:152">
      <c r="A18" s="4">
        <v>1</v>
      </c>
      <c r="B18" s="4"/>
      <c r="C18" s="2" t="s">
        <v>21</v>
      </c>
      <c r="D18" s="2">
        <v>25</v>
      </c>
      <c r="E18" s="2">
        <v>25</v>
      </c>
      <c r="F18" s="2">
        <v>0</v>
      </c>
      <c r="G18" s="2">
        <v>0</v>
      </c>
      <c r="H18" s="4">
        <f t="shared" si="2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20">
        <f t="shared" si="3"/>
        <v>1</v>
      </c>
      <c r="P18" s="10">
        <f t="shared" si="4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20">
        <f t="shared" si="5"/>
        <v>1</v>
      </c>
      <c r="X18" s="20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H18" s="8" t="s">
        <v>20</v>
      </c>
      <c r="AI18" s="12">
        <v>11</v>
      </c>
      <c r="AJ18" s="13">
        <v>11</v>
      </c>
      <c r="AK18" s="14">
        <v>0</v>
      </c>
      <c r="AL18" s="12">
        <v>0</v>
      </c>
      <c r="AM18" s="15">
        <v>1</v>
      </c>
      <c r="AN18" s="4">
        <f>AM18-AE17</f>
        <v>0</v>
      </c>
      <c r="AP18" s="2" t="s">
        <v>20</v>
      </c>
      <c r="AQ18" s="2">
        <v>11</v>
      </c>
      <c r="AR18" s="2">
        <v>11</v>
      </c>
      <c r="AS18" s="2">
        <v>0</v>
      </c>
      <c r="AT18" s="2">
        <v>0</v>
      </c>
      <c r="AU18" s="4">
        <v>1</v>
      </c>
      <c r="AV18" s="4">
        <f t="shared" si="7"/>
        <v>0</v>
      </c>
      <c r="AX18" s="2" t="s">
        <v>20</v>
      </c>
      <c r="AY18" s="2">
        <v>11</v>
      </c>
      <c r="AZ18" s="2">
        <v>11</v>
      </c>
      <c r="BA18" s="2">
        <v>0</v>
      </c>
      <c r="BB18" s="2">
        <v>0</v>
      </c>
      <c r="BC18" s="4">
        <v>1</v>
      </c>
      <c r="BD18" s="20">
        <f t="shared" si="8"/>
        <v>0</v>
      </c>
      <c r="BF18" s="2" t="s">
        <v>20</v>
      </c>
      <c r="BG18" s="2">
        <v>11</v>
      </c>
      <c r="BH18" s="2">
        <v>11</v>
      </c>
      <c r="BI18" s="2">
        <v>0</v>
      </c>
      <c r="BJ18" s="2">
        <v>0</v>
      </c>
      <c r="BK18" s="4">
        <v>1</v>
      </c>
      <c r="BL18" s="4">
        <f t="shared" si="9"/>
        <v>0</v>
      </c>
      <c r="BN18" s="2" t="s">
        <v>21</v>
      </c>
      <c r="BO18" s="2">
        <v>25</v>
      </c>
      <c r="BP18" s="2">
        <v>25</v>
      </c>
      <c r="BQ18" s="2">
        <v>0</v>
      </c>
      <c r="BR18" s="2">
        <v>0</v>
      </c>
      <c r="BS18" s="4">
        <v>1</v>
      </c>
      <c r="BT18" s="4">
        <f t="shared" si="21"/>
        <v>0</v>
      </c>
      <c r="BV18" s="2" t="s">
        <v>21</v>
      </c>
      <c r="BW18" s="2">
        <v>25</v>
      </c>
      <c r="BX18" s="2">
        <v>25</v>
      </c>
      <c r="BY18" s="2">
        <v>0</v>
      </c>
      <c r="BZ18" s="2">
        <v>0</v>
      </c>
      <c r="CA18" s="4">
        <v>1</v>
      </c>
      <c r="CB18" s="4">
        <f t="shared" si="11"/>
        <v>0</v>
      </c>
      <c r="CD18" s="2" t="s">
        <v>21</v>
      </c>
      <c r="CE18" s="2">
        <v>25</v>
      </c>
      <c r="CF18" s="2">
        <v>25</v>
      </c>
      <c r="CG18" s="2">
        <v>0</v>
      </c>
      <c r="CH18" s="2">
        <v>0</v>
      </c>
      <c r="CI18" s="4">
        <v>1</v>
      </c>
      <c r="CJ18" s="4">
        <f t="shared" si="12"/>
        <v>0</v>
      </c>
      <c r="CL18" s="2" t="s">
        <v>21</v>
      </c>
      <c r="CM18" s="2">
        <v>25</v>
      </c>
      <c r="CN18" s="2">
        <v>25</v>
      </c>
      <c r="CO18" s="2">
        <v>0</v>
      </c>
      <c r="CP18" s="2">
        <v>0</v>
      </c>
      <c r="CQ18" s="4">
        <v>1</v>
      </c>
      <c r="CR18" s="4">
        <f t="shared" si="13"/>
        <v>0</v>
      </c>
      <c r="CT18" s="2" t="s">
        <v>21</v>
      </c>
      <c r="CU18" s="2">
        <v>25</v>
      </c>
      <c r="CV18" s="2">
        <v>25</v>
      </c>
      <c r="CW18" s="2">
        <v>0</v>
      </c>
      <c r="CX18" s="2">
        <v>0</v>
      </c>
      <c r="CY18" s="4">
        <v>1</v>
      </c>
      <c r="CZ18" s="4">
        <f t="shared" si="14"/>
        <v>0</v>
      </c>
      <c r="DB18" s="2" t="s">
        <v>21</v>
      </c>
      <c r="DC18" s="2">
        <v>25</v>
      </c>
      <c r="DD18" s="2">
        <v>25</v>
      </c>
      <c r="DE18" s="2">
        <v>0</v>
      </c>
      <c r="DF18" s="2">
        <v>0</v>
      </c>
      <c r="DG18" s="4">
        <v>1</v>
      </c>
      <c r="DH18" s="4">
        <f t="shared" si="15"/>
        <v>0</v>
      </c>
      <c r="DJ18" s="2" t="s">
        <v>21</v>
      </c>
      <c r="DK18" s="2">
        <v>25</v>
      </c>
      <c r="DL18" s="2">
        <v>25</v>
      </c>
      <c r="DM18" s="2">
        <v>0</v>
      </c>
      <c r="DN18" s="2">
        <v>0</v>
      </c>
      <c r="DO18" s="4">
        <v>1</v>
      </c>
      <c r="DP18" s="4">
        <f t="shared" si="16"/>
        <v>0</v>
      </c>
      <c r="DR18" s="2" t="s">
        <v>21</v>
      </c>
      <c r="DS18" s="2">
        <v>25</v>
      </c>
      <c r="DT18" s="2">
        <v>25</v>
      </c>
      <c r="DU18" s="2">
        <v>0</v>
      </c>
      <c r="DV18" s="2">
        <v>0</v>
      </c>
      <c r="DW18" s="4">
        <v>1</v>
      </c>
      <c r="DX18" s="4">
        <f t="shared" si="17"/>
        <v>0</v>
      </c>
      <c r="DZ18" s="2" t="s">
        <v>21</v>
      </c>
      <c r="EA18" s="2">
        <v>25</v>
      </c>
      <c r="EB18" s="2">
        <v>25</v>
      </c>
      <c r="EC18" s="2">
        <v>0</v>
      </c>
      <c r="ED18" s="2">
        <v>0</v>
      </c>
      <c r="EE18" s="4">
        <v>1</v>
      </c>
      <c r="EF18" s="4">
        <f t="shared" si="18"/>
        <v>0</v>
      </c>
      <c r="EH18" s="8" t="s">
        <v>21</v>
      </c>
      <c r="EI18" s="2">
        <v>25</v>
      </c>
      <c r="EJ18" s="2">
        <v>25</v>
      </c>
      <c r="EK18" s="2">
        <v>0</v>
      </c>
      <c r="EL18" s="2">
        <v>0</v>
      </c>
      <c r="EM18" s="4">
        <v>1</v>
      </c>
      <c r="EN18" s="4">
        <f t="shared" si="19"/>
        <v>0</v>
      </c>
      <c r="EO18" s="2" t="s">
        <v>119</v>
      </c>
      <c r="EP18" s="2" t="s">
        <v>21</v>
      </c>
      <c r="EQ18" s="2">
        <v>25</v>
      </c>
      <c r="ER18" s="2">
        <v>25</v>
      </c>
      <c r="ES18" s="2">
        <v>0</v>
      </c>
      <c r="ET18" s="2">
        <v>0</v>
      </c>
      <c r="EU18" s="4">
        <v>1</v>
      </c>
      <c r="EV18" s="4">
        <f t="shared" si="20"/>
        <v>0</v>
      </c>
    </row>
    <row r="19" spans="1:152">
      <c r="A19" s="4">
        <v>0.77</v>
      </c>
      <c r="B19" s="4"/>
      <c r="C19" s="7" t="s">
        <v>22</v>
      </c>
      <c r="D19" s="2">
        <v>172</v>
      </c>
      <c r="E19" s="2">
        <v>133</v>
      </c>
      <c r="F19" s="2">
        <v>21</v>
      </c>
      <c r="G19" s="7">
        <v>18</v>
      </c>
      <c r="H19" s="4">
        <f t="shared" si="2"/>
        <v>0.77325581395348841</v>
      </c>
      <c r="I19" s="2" t="s">
        <v>119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20">
        <f t="shared" si="3"/>
        <v>0.77325581395348841</v>
      </c>
      <c r="P19" s="10">
        <f t="shared" si="4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20">
        <f t="shared" si="5"/>
        <v>0.77325581395348841</v>
      </c>
      <c r="X19" s="20">
        <f t="shared" si="0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-3.2558139534883956E-3</v>
      </c>
      <c r="AH19" s="2" t="s">
        <v>21</v>
      </c>
      <c r="AI19" s="2">
        <v>25</v>
      </c>
      <c r="AJ19" s="2">
        <v>25</v>
      </c>
      <c r="AK19" s="2">
        <v>0</v>
      </c>
      <c r="AL19" s="2">
        <v>0</v>
      </c>
      <c r="AM19" s="4">
        <v>1</v>
      </c>
      <c r="AN19" s="4">
        <f>AM19-AE18</f>
        <v>0</v>
      </c>
      <c r="AP19" s="2" t="s">
        <v>21</v>
      </c>
      <c r="AQ19" s="2">
        <v>25</v>
      </c>
      <c r="AR19" s="2">
        <v>25</v>
      </c>
      <c r="AS19" s="2">
        <v>0</v>
      </c>
      <c r="AT19" s="2">
        <v>0</v>
      </c>
      <c r="AU19" s="4">
        <v>1</v>
      </c>
      <c r="AV19" s="4">
        <f t="shared" si="7"/>
        <v>0</v>
      </c>
      <c r="AX19" s="2" t="s">
        <v>21</v>
      </c>
      <c r="AY19" s="2">
        <v>25</v>
      </c>
      <c r="AZ19" s="2">
        <v>25</v>
      </c>
      <c r="BA19" s="2">
        <v>0</v>
      </c>
      <c r="BB19" s="2">
        <v>0</v>
      </c>
      <c r="BC19" s="4">
        <v>1</v>
      </c>
      <c r="BD19" s="20">
        <f t="shared" si="8"/>
        <v>0</v>
      </c>
      <c r="BF19" s="2" t="s">
        <v>21</v>
      </c>
      <c r="BG19" s="2">
        <v>25</v>
      </c>
      <c r="BH19" s="2">
        <v>25</v>
      </c>
      <c r="BI19" s="2">
        <v>0</v>
      </c>
      <c r="BJ19" s="2">
        <v>0</v>
      </c>
      <c r="BK19" s="4">
        <v>1</v>
      </c>
      <c r="BL19" s="4">
        <f t="shared" si="9"/>
        <v>0</v>
      </c>
      <c r="BN19" s="2" t="s">
        <v>23</v>
      </c>
      <c r="BO19" s="2">
        <v>541</v>
      </c>
      <c r="BP19" s="2">
        <v>540</v>
      </c>
      <c r="BQ19" s="2">
        <v>0</v>
      </c>
      <c r="BR19" s="2">
        <v>1</v>
      </c>
      <c r="BS19" s="4">
        <v>1</v>
      </c>
      <c r="BT19" s="4">
        <f t="shared" si="21"/>
        <v>0</v>
      </c>
      <c r="BV19" s="2" t="s">
        <v>23</v>
      </c>
      <c r="BW19" s="2">
        <v>541</v>
      </c>
      <c r="BX19" s="2">
        <v>540</v>
      </c>
      <c r="BY19" s="2">
        <v>0</v>
      </c>
      <c r="BZ19" s="2">
        <v>1</v>
      </c>
      <c r="CA19" s="4">
        <v>1</v>
      </c>
      <c r="CB19" s="4">
        <f t="shared" si="11"/>
        <v>0</v>
      </c>
      <c r="CD19" s="2" t="s">
        <v>23</v>
      </c>
      <c r="CE19" s="2">
        <v>541</v>
      </c>
      <c r="CF19" s="2">
        <v>540</v>
      </c>
      <c r="CG19" s="2">
        <v>0</v>
      </c>
      <c r="CH19" s="2">
        <v>1</v>
      </c>
      <c r="CI19" s="4">
        <v>1</v>
      </c>
      <c r="CJ19" s="4">
        <f t="shared" si="12"/>
        <v>0</v>
      </c>
      <c r="CL19" s="2" t="s">
        <v>23</v>
      </c>
      <c r="CM19" s="2">
        <v>541</v>
      </c>
      <c r="CN19" s="2">
        <v>540</v>
      </c>
      <c r="CO19" s="2">
        <v>0</v>
      </c>
      <c r="CP19" s="2">
        <v>1</v>
      </c>
      <c r="CQ19" s="4">
        <v>1</v>
      </c>
      <c r="CR19" s="4">
        <f t="shared" si="13"/>
        <v>0</v>
      </c>
      <c r="CT19" s="2" t="s">
        <v>23</v>
      </c>
      <c r="CU19" s="2">
        <v>541</v>
      </c>
      <c r="CV19" s="2">
        <v>540</v>
      </c>
      <c r="CW19" s="2">
        <v>0</v>
      </c>
      <c r="CX19" s="2">
        <v>1</v>
      </c>
      <c r="CY19" s="4">
        <v>1</v>
      </c>
      <c r="CZ19" s="4">
        <f t="shared" si="14"/>
        <v>0</v>
      </c>
      <c r="DB19" s="2" t="s">
        <v>23</v>
      </c>
      <c r="DC19" s="2">
        <v>541</v>
      </c>
      <c r="DD19" s="2">
        <v>540</v>
      </c>
      <c r="DE19" s="2">
        <v>0</v>
      </c>
      <c r="DF19" s="7">
        <v>1</v>
      </c>
      <c r="DG19" s="4">
        <f>DD19/DC19</f>
        <v>0.99815157116451014</v>
      </c>
      <c r="DH19" s="4">
        <f t="shared" si="15"/>
        <v>-1.848428835489857E-3</v>
      </c>
      <c r="DJ19" s="67" t="s">
        <v>23</v>
      </c>
      <c r="DK19" s="2">
        <v>541</v>
      </c>
      <c r="DL19" s="2">
        <v>540</v>
      </c>
      <c r="DM19" s="2">
        <v>0</v>
      </c>
      <c r="DN19" s="2">
        <v>1</v>
      </c>
      <c r="DO19" s="4">
        <v>1</v>
      </c>
      <c r="DP19" s="4">
        <f t="shared" si="16"/>
        <v>1.848428835489857E-3</v>
      </c>
      <c r="DR19" s="66" t="s">
        <v>23</v>
      </c>
      <c r="DS19" s="2">
        <v>541</v>
      </c>
      <c r="DT19" s="2">
        <v>540</v>
      </c>
      <c r="DU19" s="2">
        <v>0</v>
      </c>
      <c r="DV19" s="2">
        <v>1</v>
      </c>
      <c r="DW19" s="4">
        <v>1</v>
      </c>
      <c r="DX19" s="4">
        <f t="shared" si="17"/>
        <v>0</v>
      </c>
      <c r="DZ19" s="66" t="s">
        <v>23</v>
      </c>
      <c r="EA19" s="2">
        <v>541</v>
      </c>
      <c r="EB19" s="2">
        <v>540</v>
      </c>
      <c r="EC19" s="2">
        <v>0</v>
      </c>
      <c r="ED19" s="2">
        <v>1</v>
      </c>
      <c r="EE19" s="4">
        <v>1</v>
      </c>
      <c r="EF19" s="4">
        <f t="shared" si="18"/>
        <v>0</v>
      </c>
      <c r="EH19" s="7" t="s">
        <v>23</v>
      </c>
      <c r="EI19" s="2">
        <v>541</v>
      </c>
      <c r="EJ19" s="2">
        <v>540</v>
      </c>
      <c r="EK19" s="2">
        <v>0</v>
      </c>
      <c r="EL19" s="2">
        <v>1</v>
      </c>
      <c r="EM19" s="4">
        <v>1</v>
      </c>
      <c r="EN19" s="4">
        <f t="shared" si="19"/>
        <v>0</v>
      </c>
      <c r="EO19" s="2" t="s">
        <v>119</v>
      </c>
      <c r="EP19" s="66" t="s">
        <v>23</v>
      </c>
      <c r="EQ19" s="2">
        <v>541</v>
      </c>
      <c r="ER19" s="2">
        <v>540</v>
      </c>
      <c r="ES19" s="2">
        <v>0</v>
      </c>
      <c r="ET19" s="2">
        <v>1</v>
      </c>
      <c r="EU19" s="4">
        <v>1</v>
      </c>
      <c r="EV19" s="4">
        <f t="shared" si="20"/>
        <v>0</v>
      </c>
    </row>
    <row r="20" spans="1:152">
      <c r="A20" s="4">
        <v>0.99</v>
      </c>
      <c r="B20" s="4"/>
      <c r="C20" s="88" t="s">
        <v>23</v>
      </c>
      <c r="D20" s="86">
        <v>541</v>
      </c>
      <c r="E20" s="86">
        <v>541</v>
      </c>
      <c r="F20" s="86">
        <v>0</v>
      </c>
      <c r="G20" s="86">
        <v>0</v>
      </c>
      <c r="H20" s="87">
        <f t="shared" si="2"/>
        <v>1</v>
      </c>
      <c r="I20" s="2" t="s">
        <v>119</v>
      </c>
      <c r="J20" s="2" t="s">
        <v>23</v>
      </c>
      <c r="K20" s="2">
        <v>541</v>
      </c>
      <c r="L20" s="2">
        <v>539</v>
      </c>
      <c r="M20" s="2">
        <v>0</v>
      </c>
      <c r="N20" s="2">
        <v>2</v>
      </c>
      <c r="O20" s="20">
        <f t="shared" si="3"/>
        <v>0.99630314232902029</v>
      </c>
      <c r="P20" s="10">
        <f t="shared" si="4"/>
        <v>-3.6968576709797141E-3</v>
      </c>
      <c r="R20" s="2" t="s">
        <v>23</v>
      </c>
      <c r="S20" s="2">
        <v>541</v>
      </c>
      <c r="T20" s="2">
        <v>539</v>
      </c>
      <c r="U20" s="2">
        <v>0</v>
      </c>
      <c r="V20" s="2">
        <v>2</v>
      </c>
      <c r="W20" s="20">
        <f t="shared" si="5"/>
        <v>0.99630314232902029</v>
      </c>
      <c r="X20" s="20">
        <f t="shared" si="0"/>
        <v>0</v>
      </c>
      <c r="Z20" s="2" t="s">
        <v>23</v>
      </c>
      <c r="AA20" s="2">
        <v>541</v>
      </c>
      <c r="AB20" s="2">
        <v>540</v>
      </c>
      <c r="AC20" s="2">
        <v>0</v>
      </c>
      <c r="AD20" s="2">
        <v>1</v>
      </c>
      <c r="AE20" s="4">
        <v>0.99</v>
      </c>
      <c r="AF20" s="4">
        <f t="shared" si="1"/>
        <v>-6.3031423290202948E-3</v>
      </c>
      <c r="AH20" s="8" t="s">
        <v>23</v>
      </c>
      <c r="AI20" s="12">
        <v>541</v>
      </c>
      <c r="AJ20" s="13">
        <v>540</v>
      </c>
      <c r="AK20" s="14">
        <v>0</v>
      </c>
      <c r="AL20" s="12">
        <v>1</v>
      </c>
      <c r="AM20" s="15">
        <v>0.99</v>
      </c>
      <c r="AN20" s="4">
        <f>AM20-AE20</f>
        <v>0</v>
      </c>
      <c r="AP20" s="2" t="s">
        <v>23</v>
      </c>
      <c r="AQ20" s="2">
        <v>541</v>
      </c>
      <c r="AR20" s="2">
        <v>540</v>
      </c>
      <c r="AS20" s="2">
        <v>0</v>
      </c>
      <c r="AT20" s="2">
        <v>1</v>
      </c>
      <c r="AU20" s="4">
        <v>1</v>
      </c>
      <c r="AV20" s="4">
        <f t="shared" si="7"/>
        <v>1.0000000000000009E-2</v>
      </c>
      <c r="AX20" s="2" t="s">
        <v>23</v>
      </c>
      <c r="AY20" s="2">
        <v>541</v>
      </c>
      <c r="AZ20" s="2">
        <v>540</v>
      </c>
      <c r="BA20" s="2">
        <v>0</v>
      </c>
      <c r="BB20" s="2">
        <v>1</v>
      </c>
      <c r="BC20" s="4">
        <v>1</v>
      </c>
      <c r="BD20" s="20">
        <f t="shared" si="8"/>
        <v>0</v>
      </c>
      <c r="BF20" s="2" t="s">
        <v>23</v>
      </c>
      <c r="BG20" s="2">
        <v>541</v>
      </c>
      <c r="BH20" s="2">
        <v>540</v>
      </c>
      <c r="BI20" s="2">
        <v>0</v>
      </c>
      <c r="BJ20" s="2">
        <v>1</v>
      </c>
      <c r="BK20" s="4">
        <v>1</v>
      </c>
      <c r="BL20" s="4">
        <f t="shared" si="9"/>
        <v>0</v>
      </c>
      <c r="BN20" s="2" t="s">
        <v>24</v>
      </c>
      <c r="BO20" s="2">
        <v>3</v>
      </c>
      <c r="BP20" s="2">
        <v>3</v>
      </c>
      <c r="BQ20" s="2">
        <v>0</v>
      </c>
      <c r="BR20" s="2">
        <v>0</v>
      </c>
      <c r="BS20" s="4">
        <v>1</v>
      </c>
      <c r="BT20" s="4">
        <f t="shared" si="21"/>
        <v>0</v>
      </c>
      <c r="BV20" s="2" t="s">
        <v>24</v>
      </c>
      <c r="BW20" s="2">
        <v>3</v>
      </c>
      <c r="BX20" s="2">
        <v>3</v>
      </c>
      <c r="BY20" s="2">
        <v>0</v>
      </c>
      <c r="BZ20" s="2">
        <v>0</v>
      </c>
      <c r="CA20" s="4">
        <v>1</v>
      </c>
      <c r="CB20" s="4">
        <f t="shared" si="11"/>
        <v>0</v>
      </c>
      <c r="CD20" s="2" t="s">
        <v>24</v>
      </c>
      <c r="CE20" s="2">
        <v>3</v>
      </c>
      <c r="CF20" s="2">
        <v>3</v>
      </c>
      <c r="CG20" s="2">
        <v>0</v>
      </c>
      <c r="CH20" s="2">
        <v>0</v>
      </c>
      <c r="CI20" s="4">
        <v>1</v>
      </c>
      <c r="CJ20" s="4">
        <f t="shared" si="12"/>
        <v>0</v>
      </c>
      <c r="CL20" s="2" t="s">
        <v>24</v>
      </c>
      <c r="CM20" s="2">
        <v>3</v>
      </c>
      <c r="CN20" s="2">
        <v>3</v>
      </c>
      <c r="CO20" s="2">
        <v>0</v>
      </c>
      <c r="CP20" s="2">
        <v>0</v>
      </c>
      <c r="CQ20" s="4">
        <v>1</v>
      </c>
      <c r="CR20" s="4">
        <f t="shared" si="13"/>
        <v>0</v>
      </c>
      <c r="CT20" s="2" t="s">
        <v>24</v>
      </c>
      <c r="CU20" s="2">
        <v>3</v>
      </c>
      <c r="CV20" s="2">
        <v>3</v>
      </c>
      <c r="CW20" s="2">
        <v>0</v>
      </c>
      <c r="CX20" s="2">
        <v>0</v>
      </c>
      <c r="CY20" s="4">
        <v>1</v>
      </c>
      <c r="CZ20" s="4">
        <f t="shared" si="14"/>
        <v>0</v>
      </c>
      <c r="DB20" s="2" t="s">
        <v>24</v>
      </c>
      <c r="DC20" s="2">
        <v>3</v>
      </c>
      <c r="DD20" s="2">
        <v>3</v>
      </c>
      <c r="DE20" s="2">
        <v>0</v>
      </c>
      <c r="DF20" s="2">
        <v>0</v>
      </c>
      <c r="DG20" s="4">
        <v>1</v>
      </c>
      <c r="DH20" s="4">
        <f t="shared" si="15"/>
        <v>0</v>
      </c>
      <c r="DJ20" s="2" t="s">
        <v>24</v>
      </c>
      <c r="DK20" s="2">
        <v>3</v>
      </c>
      <c r="DL20" s="2">
        <v>3</v>
      </c>
      <c r="DM20" s="2">
        <v>0</v>
      </c>
      <c r="DN20" s="2">
        <v>0</v>
      </c>
      <c r="DO20" s="4">
        <v>1</v>
      </c>
      <c r="DP20" s="4">
        <f t="shared" si="16"/>
        <v>0</v>
      </c>
      <c r="DR20" s="2" t="s">
        <v>24</v>
      </c>
      <c r="DS20" s="2">
        <v>3</v>
      </c>
      <c r="DT20" s="2">
        <v>3</v>
      </c>
      <c r="DU20" s="2">
        <v>0</v>
      </c>
      <c r="DV20" s="2">
        <v>0</v>
      </c>
      <c r="DW20" s="4">
        <v>1</v>
      </c>
      <c r="DX20" s="4">
        <f t="shared" si="17"/>
        <v>0</v>
      </c>
      <c r="DZ20" s="2" t="s">
        <v>24</v>
      </c>
      <c r="EA20" s="2">
        <v>3</v>
      </c>
      <c r="EB20" s="2">
        <v>3</v>
      </c>
      <c r="EC20" s="2">
        <v>0</v>
      </c>
      <c r="ED20" s="2">
        <v>0</v>
      </c>
      <c r="EE20" s="4">
        <v>1</v>
      </c>
      <c r="EF20" s="4">
        <f t="shared" si="18"/>
        <v>0</v>
      </c>
      <c r="EH20" s="7" t="s">
        <v>24</v>
      </c>
      <c r="EI20" s="2">
        <v>3</v>
      </c>
      <c r="EJ20" s="2">
        <v>3</v>
      </c>
      <c r="EK20" s="2">
        <v>0</v>
      </c>
      <c r="EL20" s="2">
        <v>0</v>
      </c>
      <c r="EM20" s="4">
        <v>1</v>
      </c>
      <c r="EN20" s="4">
        <f t="shared" si="19"/>
        <v>0</v>
      </c>
      <c r="EO20" s="2" t="s">
        <v>119</v>
      </c>
      <c r="EP20" s="2" t="s">
        <v>24</v>
      </c>
      <c r="EQ20" s="2">
        <v>3</v>
      </c>
      <c r="ER20" s="2">
        <v>3</v>
      </c>
      <c r="ES20" s="2">
        <v>0</v>
      </c>
      <c r="ET20" s="2">
        <v>0</v>
      </c>
      <c r="EU20" s="4">
        <v>1</v>
      </c>
      <c r="EV20" s="4">
        <f t="shared" si="20"/>
        <v>0</v>
      </c>
    </row>
    <row r="21" spans="1:152">
      <c r="A21" s="4">
        <v>1</v>
      </c>
      <c r="B21" s="4"/>
      <c r="C21" s="2" t="s">
        <v>24</v>
      </c>
      <c r="D21" s="2">
        <v>3</v>
      </c>
      <c r="E21" s="2">
        <v>3</v>
      </c>
      <c r="F21" s="2">
        <v>0</v>
      </c>
      <c r="G21" s="2">
        <v>0</v>
      </c>
      <c r="H21" s="4">
        <f t="shared" si="2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20">
        <f t="shared" si="3"/>
        <v>1</v>
      </c>
      <c r="P21" s="10">
        <f t="shared" si="4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20">
        <f t="shared" si="5"/>
        <v>1</v>
      </c>
      <c r="X21" s="20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H21" s="2" t="s">
        <v>24</v>
      </c>
      <c r="AI21" s="2">
        <v>3</v>
      </c>
      <c r="AJ21" s="2">
        <v>3</v>
      </c>
      <c r="AK21" s="2">
        <v>0</v>
      </c>
      <c r="AL21" s="2">
        <v>0</v>
      </c>
      <c r="AM21" s="4">
        <v>1</v>
      </c>
      <c r="AN21" s="4">
        <f>AM21-AE21</f>
        <v>0</v>
      </c>
      <c r="AP21" s="2" t="s">
        <v>24</v>
      </c>
      <c r="AQ21" s="2">
        <v>3</v>
      </c>
      <c r="AR21" s="2">
        <v>3</v>
      </c>
      <c r="AS21" s="2">
        <v>0</v>
      </c>
      <c r="AT21" s="2">
        <v>0</v>
      </c>
      <c r="AU21" s="4">
        <v>1</v>
      </c>
      <c r="AV21" s="4">
        <f t="shared" si="7"/>
        <v>0</v>
      </c>
      <c r="AX21" s="2" t="s">
        <v>24</v>
      </c>
      <c r="AY21" s="2">
        <v>3</v>
      </c>
      <c r="AZ21" s="2">
        <v>3</v>
      </c>
      <c r="BA21" s="2">
        <v>0</v>
      </c>
      <c r="BB21" s="2">
        <v>0</v>
      </c>
      <c r="BC21" s="4">
        <v>1</v>
      </c>
      <c r="BD21" s="20">
        <f t="shared" si="8"/>
        <v>0</v>
      </c>
      <c r="BF21" s="2" t="s">
        <v>24</v>
      </c>
      <c r="BG21" s="2">
        <v>3</v>
      </c>
      <c r="BH21" s="2">
        <v>3</v>
      </c>
      <c r="BI21" s="2">
        <v>0</v>
      </c>
      <c r="BJ21" s="2">
        <v>0</v>
      </c>
      <c r="BK21" s="4">
        <v>1</v>
      </c>
      <c r="BL21" s="4">
        <f t="shared" si="9"/>
        <v>0</v>
      </c>
      <c r="BN21" s="7" t="s">
        <v>25</v>
      </c>
      <c r="BO21" s="1">
        <v>832</v>
      </c>
      <c r="BP21" s="1">
        <v>817</v>
      </c>
      <c r="BQ21" s="1">
        <v>15</v>
      </c>
      <c r="BR21" s="1">
        <v>0</v>
      </c>
      <c r="BS21" s="3">
        <v>0.98</v>
      </c>
      <c r="BT21" s="4">
        <f t="shared" si="21"/>
        <v>0</v>
      </c>
      <c r="BV21" s="2" t="s">
        <v>25</v>
      </c>
      <c r="BW21" s="2">
        <v>832</v>
      </c>
      <c r="BX21" s="2">
        <v>822</v>
      </c>
      <c r="BY21" s="2">
        <v>10</v>
      </c>
      <c r="BZ21" s="2">
        <v>0</v>
      </c>
      <c r="CA21" s="4">
        <v>0.99</v>
      </c>
      <c r="CB21" s="4">
        <f t="shared" si="11"/>
        <v>1.0000000000000009E-2</v>
      </c>
      <c r="CD21" s="2" t="s">
        <v>25</v>
      </c>
      <c r="CE21" s="2">
        <v>832</v>
      </c>
      <c r="CF21" s="2">
        <v>822</v>
      </c>
      <c r="CG21" s="2">
        <v>10</v>
      </c>
      <c r="CH21" s="2">
        <v>0</v>
      </c>
      <c r="CI21" s="4">
        <v>0.99</v>
      </c>
      <c r="CJ21" s="4">
        <f t="shared" si="12"/>
        <v>0</v>
      </c>
      <c r="CL21" s="2" t="s">
        <v>25</v>
      </c>
      <c r="CM21" s="2">
        <v>832</v>
      </c>
      <c r="CN21" s="2">
        <v>822</v>
      </c>
      <c r="CO21" s="2">
        <v>10</v>
      </c>
      <c r="CP21" s="2">
        <v>0</v>
      </c>
      <c r="CQ21" s="4">
        <v>0.99</v>
      </c>
      <c r="CR21" s="4">
        <f t="shared" si="13"/>
        <v>0</v>
      </c>
      <c r="CT21" s="2" t="s">
        <v>25</v>
      </c>
      <c r="CU21" s="2">
        <v>832</v>
      </c>
      <c r="CV21" s="2">
        <v>822</v>
      </c>
      <c r="CW21" s="2">
        <v>10</v>
      </c>
      <c r="CX21" s="2">
        <v>0</v>
      </c>
      <c r="CY21" s="4">
        <v>0.99</v>
      </c>
      <c r="CZ21" s="4">
        <f t="shared" si="14"/>
        <v>0</v>
      </c>
      <c r="DB21" s="2" t="s">
        <v>25</v>
      </c>
      <c r="DC21" s="2">
        <v>832</v>
      </c>
      <c r="DD21" s="2">
        <v>822</v>
      </c>
      <c r="DE21" s="2">
        <v>10</v>
      </c>
      <c r="DF21" s="2">
        <v>0</v>
      </c>
      <c r="DG21" s="4">
        <v>0.99</v>
      </c>
      <c r="DH21" s="4">
        <f t="shared" si="15"/>
        <v>0</v>
      </c>
      <c r="DJ21" s="2" t="s">
        <v>25</v>
      </c>
      <c r="DK21" s="2">
        <v>832</v>
      </c>
      <c r="DL21" s="2">
        <v>822</v>
      </c>
      <c r="DM21" s="2">
        <v>10</v>
      </c>
      <c r="DN21" s="2">
        <v>0</v>
      </c>
      <c r="DO21" s="4">
        <v>0.99</v>
      </c>
      <c r="DP21" s="4">
        <f t="shared" si="16"/>
        <v>0</v>
      </c>
      <c r="DR21" s="2" t="s">
        <v>25</v>
      </c>
      <c r="DS21" s="2">
        <v>832</v>
      </c>
      <c r="DT21" s="2">
        <v>822</v>
      </c>
      <c r="DU21" s="2">
        <v>10</v>
      </c>
      <c r="DV21" s="2">
        <v>0</v>
      </c>
      <c r="DW21" s="4">
        <v>0.99</v>
      </c>
      <c r="DX21" s="4">
        <f t="shared" si="17"/>
        <v>0</v>
      </c>
      <c r="DZ21" s="2" t="s">
        <v>25</v>
      </c>
      <c r="EA21" s="2">
        <v>832</v>
      </c>
      <c r="EB21" s="2">
        <v>822</v>
      </c>
      <c r="EC21" s="2">
        <v>10</v>
      </c>
      <c r="ED21" s="2">
        <v>0</v>
      </c>
      <c r="EE21" s="4">
        <v>0.99</v>
      </c>
      <c r="EF21" s="4">
        <f t="shared" si="18"/>
        <v>0</v>
      </c>
      <c r="EH21" s="7" t="s">
        <v>25</v>
      </c>
      <c r="EI21" s="2">
        <v>832</v>
      </c>
      <c r="EJ21" s="2">
        <v>822</v>
      </c>
      <c r="EK21" s="2">
        <v>10</v>
      </c>
      <c r="EL21" s="2">
        <v>0</v>
      </c>
      <c r="EM21" s="4">
        <v>0.99</v>
      </c>
      <c r="EN21" s="4">
        <f t="shared" si="19"/>
        <v>0</v>
      </c>
      <c r="EO21" s="2" t="s">
        <v>119</v>
      </c>
      <c r="EP21" s="27" t="s">
        <v>25</v>
      </c>
      <c r="EQ21" s="1">
        <v>832</v>
      </c>
      <c r="ER21" s="1">
        <v>822</v>
      </c>
      <c r="ES21" s="1">
        <v>10</v>
      </c>
      <c r="ET21" s="1">
        <v>0</v>
      </c>
      <c r="EU21" s="3">
        <v>0.99</v>
      </c>
      <c r="EV21" s="4">
        <f t="shared" si="20"/>
        <v>0</v>
      </c>
    </row>
    <row r="22" spans="1:152">
      <c r="A22" s="4">
        <v>0.98</v>
      </c>
      <c r="B22" s="4"/>
      <c r="C22" s="2" t="s">
        <v>25</v>
      </c>
      <c r="D22" s="2">
        <v>832</v>
      </c>
      <c r="E22" s="2">
        <v>817</v>
      </c>
      <c r="F22" s="2">
        <v>15</v>
      </c>
      <c r="G22" s="2">
        <v>0</v>
      </c>
      <c r="H22" s="4">
        <f t="shared" si="2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20">
        <f t="shared" si="3"/>
        <v>0.98197115384615385</v>
      </c>
      <c r="P22" s="10">
        <f t="shared" si="4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20">
        <f t="shared" si="5"/>
        <v>0.98197115384615385</v>
      </c>
      <c r="X22" s="20">
        <f t="shared" si="0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-1.9711538461538725E-3</v>
      </c>
      <c r="AH22" s="2" t="s">
        <v>25</v>
      </c>
      <c r="AI22" s="2">
        <v>832</v>
      </c>
      <c r="AJ22" s="2">
        <v>817</v>
      </c>
      <c r="AK22" s="2">
        <v>15</v>
      </c>
      <c r="AL22" s="2">
        <v>0</v>
      </c>
      <c r="AM22" s="4">
        <v>0.98</v>
      </c>
      <c r="AN22" s="4">
        <f>AM22-AE22</f>
        <v>0</v>
      </c>
      <c r="AP22" s="2" t="s">
        <v>25</v>
      </c>
      <c r="AQ22" s="2">
        <v>832</v>
      </c>
      <c r="AR22" s="2">
        <v>817</v>
      </c>
      <c r="AS22" s="2">
        <v>15</v>
      </c>
      <c r="AT22" s="2">
        <v>0</v>
      </c>
      <c r="AU22" s="4">
        <v>0.98</v>
      </c>
      <c r="AV22" s="4">
        <f t="shared" si="7"/>
        <v>0</v>
      </c>
      <c r="AX22" s="2" t="s">
        <v>25</v>
      </c>
      <c r="AY22" s="2">
        <v>832</v>
      </c>
      <c r="AZ22" s="2">
        <v>817</v>
      </c>
      <c r="BA22" s="2">
        <v>15</v>
      </c>
      <c r="BB22" s="2">
        <v>0</v>
      </c>
      <c r="BC22" s="4">
        <v>0.98</v>
      </c>
      <c r="BD22" s="20">
        <f t="shared" si="8"/>
        <v>0</v>
      </c>
      <c r="BF22" s="2" t="s">
        <v>25</v>
      </c>
      <c r="BG22" s="2">
        <v>832</v>
      </c>
      <c r="BH22" s="2">
        <v>817</v>
      </c>
      <c r="BI22" s="2">
        <v>15</v>
      </c>
      <c r="BJ22" s="2">
        <v>0</v>
      </c>
      <c r="BK22" s="4">
        <v>0.98</v>
      </c>
      <c r="BL22" s="4">
        <f t="shared" si="9"/>
        <v>0</v>
      </c>
      <c r="BN22" s="2" t="s">
        <v>27</v>
      </c>
      <c r="BO22" s="2">
        <v>46</v>
      </c>
      <c r="BP22" s="2">
        <v>46</v>
      </c>
      <c r="BQ22" s="2">
        <v>0</v>
      </c>
      <c r="BR22" s="2">
        <v>0</v>
      </c>
      <c r="BS22" s="4">
        <v>1</v>
      </c>
      <c r="BT22" s="4">
        <f t="shared" si="21"/>
        <v>0</v>
      </c>
      <c r="BV22" s="2" t="s">
        <v>27</v>
      </c>
      <c r="BW22" s="2">
        <v>46</v>
      </c>
      <c r="BX22" s="2">
        <v>46</v>
      </c>
      <c r="BY22" s="2">
        <v>0</v>
      </c>
      <c r="BZ22" s="2">
        <v>0</v>
      </c>
      <c r="CA22" s="4">
        <v>1</v>
      </c>
      <c r="CB22" s="4">
        <f t="shared" si="11"/>
        <v>0</v>
      </c>
      <c r="CD22" s="2" t="s">
        <v>27</v>
      </c>
      <c r="CE22" s="2">
        <v>46</v>
      </c>
      <c r="CF22" s="2">
        <v>46</v>
      </c>
      <c r="CG22" s="2">
        <v>0</v>
      </c>
      <c r="CH22" s="2">
        <v>0</v>
      </c>
      <c r="CI22" s="4">
        <v>1</v>
      </c>
      <c r="CJ22" s="4">
        <f t="shared" si="12"/>
        <v>0</v>
      </c>
      <c r="CL22" s="2" t="s">
        <v>27</v>
      </c>
      <c r="CM22" s="2">
        <v>46</v>
      </c>
      <c r="CN22" s="2">
        <v>46</v>
      </c>
      <c r="CO22" s="2">
        <v>0</v>
      </c>
      <c r="CP22" s="2">
        <v>0</v>
      </c>
      <c r="CQ22" s="4">
        <v>1</v>
      </c>
      <c r="CR22" s="4">
        <f t="shared" si="13"/>
        <v>0</v>
      </c>
      <c r="CT22" s="2" t="s">
        <v>27</v>
      </c>
      <c r="CU22" s="2">
        <v>46</v>
      </c>
      <c r="CV22" s="2">
        <v>46</v>
      </c>
      <c r="CW22" s="2">
        <v>0</v>
      </c>
      <c r="CX22" s="2">
        <v>0</v>
      </c>
      <c r="CY22" s="4">
        <v>1</v>
      </c>
      <c r="CZ22" s="4">
        <f t="shared" si="14"/>
        <v>0</v>
      </c>
      <c r="DB22" s="2" t="s">
        <v>27</v>
      </c>
      <c r="DC22" s="2">
        <v>46</v>
      </c>
      <c r="DD22" s="2">
        <v>46</v>
      </c>
      <c r="DE22" s="2">
        <v>0</v>
      </c>
      <c r="DF22" s="2">
        <v>0</v>
      </c>
      <c r="DG22" s="4">
        <v>1</v>
      </c>
      <c r="DH22" s="4">
        <f t="shared" si="15"/>
        <v>0</v>
      </c>
      <c r="DJ22" s="2" t="s">
        <v>27</v>
      </c>
      <c r="DK22" s="2">
        <v>46</v>
      </c>
      <c r="DL22" s="2">
        <v>46</v>
      </c>
      <c r="DM22" s="2">
        <v>0</v>
      </c>
      <c r="DN22" s="2">
        <v>0</v>
      </c>
      <c r="DO22" s="4">
        <v>1</v>
      </c>
      <c r="DP22" s="4">
        <f t="shared" si="16"/>
        <v>0</v>
      </c>
      <c r="DR22" s="2" t="s">
        <v>27</v>
      </c>
      <c r="DS22" s="2">
        <v>46</v>
      </c>
      <c r="DT22" s="2">
        <v>46</v>
      </c>
      <c r="DU22" s="2">
        <v>0</v>
      </c>
      <c r="DV22" s="2">
        <v>0</v>
      </c>
      <c r="DW22" s="4">
        <v>1</v>
      </c>
      <c r="DX22" s="4">
        <f t="shared" si="17"/>
        <v>0</v>
      </c>
      <c r="DZ22" s="2" t="s">
        <v>27</v>
      </c>
      <c r="EA22" s="2">
        <v>46</v>
      </c>
      <c r="EB22" s="2">
        <v>46</v>
      </c>
      <c r="EC22" s="2">
        <v>0</v>
      </c>
      <c r="ED22" s="2">
        <v>0</v>
      </c>
      <c r="EE22" s="4">
        <v>1</v>
      </c>
      <c r="EF22" s="4">
        <f t="shared" si="18"/>
        <v>0</v>
      </c>
      <c r="EH22" s="7" t="s">
        <v>27</v>
      </c>
      <c r="EI22" s="2">
        <v>46</v>
      </c>
      <c r="EJ22" s="2">
        <v>46</v>
      </c>
      <c r="EK22" s="2">
        <v>0</v>
      </c>
      <c r="EL22" s="2">
        <v>0</v>
      </c>
      <c r="EM22" s="4">
        <v>1</v>
      </c>
      <c r="EN22" s="4">
        <f t="shared" si="19"/>
        <v>0</v>
      </c>
      <c r="EO22" s="2" t="s">
        <v>119</v>
      </c>
      <c r="EP22" s="27" t="s">
        <v>27</v>
      </c>
      <c r="EQ22" s="1">
        <v>46</v>
      </c>
      <c r="ER22" s="1">
        <v>46</v>
      </c>
      <c r="ES22" s="1">
        <v>0</v>
      </c>
      <c r="ET22" s="1">
        <v>0</v>
      </c>
      <c r="EU22" s="3">
        <v>1</v>
      </c>
      <c r="EV22" s="4">
        <f t="shared" si="20"/>
        <v>0</v>
      </c>
    </row>
    <row r="23" spans="1:152">
      <c r="A23" s="4">
        <v>0.57999999999999996</v>
      </c>
      <c r="B23" s="4"/>
      <c r="C23" s="2" t="s">
        <v>26</v>
      </c>
      <c r="D23" s="2">
        <v>17</v>
      </c>
      <c r="E23" s="2">
        <v>10</v>
      </c>
      <c r="F23" s="2">
        <v>6</v>
      </c>
      <c r="G23" s="2">
        <v>1</v>
      </c>
      <c r="H23" s="4">
        <f t="shared" si="2"/>
        <v>0.58823529411764708</v>
      </c>
      <c r="J23" s="2" t="s">
        <v>26</v>
      </c>
      <c r="K23" s="2">
        <v>17</v>
      </c>
      <c r="L23" s="2">
        <v>10</v>
      </c>
      <c r="M23" s="2">
        <v>6</v>
      </c>
      <c r="N23" s="2">
        <v>1</v>
      </c>
      <c r="O23" s="20">
        <f t="shared" si="3"/>
        <v>0.58823529411764708</v>
      </c>
      <c r="P23" s="10">
        <f t="shared" si="4"/>
        <v>0</v>
      </c>
      <c r="R23" s="2" t="s">
        <v>26</v>
      </c>
      <c r="S23" s="2">
        <v>17</v>
      </c>
      <c r="T23" s="2">
        <v>10</v>
      </c>
      <c r="U23" s="2">
        <v>6</v>
      </c>
      <c r="V23" s="2">
        <v>1</v>
      </c>
      <c r="W23" s="20">
        <f t="shared" si="5"/>
        <v>0.58823529411764708</v>
      </c>
      <c r="X23" s="20">
        <f t="shared" si="0"/>
        <v>0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5.1764705882352935E-2</v>
      </c>
      <c r="AH23" s="2" t="s">
        <v>27</v>
      </c>
      <c r="AI23" s="2">
        <v>46</v>
      </c>
      <c r="AJ23" s="2">
        <v>46</v>
      </c>
      <c r="AK23" s="2">
        <v>0</v>
      </c>
      <c r="AL23" s="2">
        <v>0</v>
      </c>
      <c r="AM23" s="4">
        <v>1</v>
      </c>
      <c r="AN23" s="4">
        <f t="shared" ref="AN23:AN39" si="22">AM23-AE24</f>
        <v>0</v>
      </c>
      <c r="AP23" s="2" t="s">
        <v>27</v>
      </c>
      <c r="AQ23" s="2">
        <v>46</v>
      </c>
      <c r="AR23" s="2">
        <v>46</v>
      </c>
      <c r="AS23" s="2">
        <v>0</v>
      </c>
      <c r="AT23" s="2">
        <v>0</v>
      </c>
      <c r="AU23" s="4">
        <v>1</v>
      </c>
      <c r="AV23" s="4">
        <f t="shared" si="7"/>
        <v>0</v>
      </c>
      <c r="AX23" s="2" t="s">
        <v>27</v>
      </c>
      <c r="AY23" s="2">
        <v>46</v>
      </c>
      <c r="AZ23" s="2">
        <v>46</v>
      </c>
      <c r="BA23" s="2">
        <v>0</v>
      </c>
      <c r="BB23" s="2">
        <v>0</v>
      </c>
      <c r="BC23" s="4">
        <v>1</v>
      </c>
      <c r="BD23" s="20">
        <f t="shared" si="8"/>
        <v>0</v>
      </c>
      <c r="BF23" s="2" t="s">
        <v>27</v>
      </c>
      <c r="BG23" s="2">
        <v>46</v>
      </c>
      <c r="BH23" s="2">
        <v>46</v>
      </c>
      <c r="BI23" s="2">
        <v>0</v>
      </c>
      <c r="BJ23" s="2">
        <v>0</v>
      </c>
      <c r="BK23" s="4">
        <v>1</v>
      </c>
      <c r="BL23" s="4">
        <f t="shared" si="9"/>
        <v>0</v>
      </c>
      <c r="BN23" s="2" t="s">
        <v>28</v>
      </c>
      <c r="BO23" s="2">
        <v>10</v>
      </c>
      <c r="BP23" s="2">
        <v>10</v>
      </c>
      <c r="BQ23" s="2">
        <v>0</v>
      </c>
      <c r="BR23" s="2">
        <v>0</v>
      </c>
      <c r="BS23" s="4">
        <v>1</v>
      </c>
      <c r="BT23" s="4">
        <f t="shared" si="21"/>
        <v>0</v>
      </c>
      <c r="BV23" s="8" t="s">
        <v>28</v>
      </c>
      <c r="BW23" s="1">
        <v>10</v>
      </c>
      <c r="BX23" s="1">
        <v>10</v>
      </c>
      <c r="BY23" s="1">
        <v>0</v>
      </c>
      <c r="BZ23" s="1">
        <v>0</v>
      </c>
      <c r="CA23" s="3">
        <v>1</v>
      </c>
      <c r="CB23" s="4">
        <f t="shared" si="11"/>
        <v>0</v>
      </c>
      <c r="CD23" s="8" t="s">
        <v>28</v>
      </c>
      <c r="CE23" s="1">
        <v>10</v>
      </c>
      <c r="CF23" s="1">
        <v>10</v>
      </c>
      <c r="CG23" s="1">
        <v>0</v>
      </c>
      <c r="CH23" s="1">
        <v>0</v>
      </c>
      <c r="CI23" s="3">
        <v>1</v>
      </c>
      <c r="CJ23" s="4">
        <f t="shared" si="12"/>
        <v>0</v>
      </c>
      <c r="CK23" s="2" t="s">
        <v>119</v>
      </c>
      <c r="CL23" s="8" t="s">
        <v>28</v>
      </c>
      <c r="CM23" s="2">
        <v>10</v>
      </c>
      <c r="CN23" s="2">
        <v>0</v>
      </c>
      <c r="CO23" s="2">
        <v>0</v>
      </c>
      <c r="CP23" s="2">
        <v>10</v>
      </c>
      <c r="CQ23" s="4">
        <v>0</v>
      </c>
      <c r="CR23" s="4">
        <f t="shared" si="13"/>
        <v>-1</v>
      </c>
      <c r="CT23" s="8" t="s">
        <v>28</v>
      </c>
      <c r="CU23" s="2">
        <v>10</v>
      </c>
      <c r="CV23" s="2">
        <v>0</v>
      </c>
      <c r="CW23" s="2">
        <v>0</v>
      </c>
      <c r="CX23" s="2">
        <v>10</v>
      </c>
      <c r="CY23" s="4">
        <v>0</v>
      </c>
      <c r="CZ23" s="4">
        <f t="shared" si="14"/>
        <v>0</v>
      </c>
      <c r="DB23" s="2" t="s">
        <v>28</v>
      </c>
      <c r="DC23" s="2">
        <v>10</v>
      </c>
      <c r="DD23" s="2">
        <v>0</v>
      </c>
      <c r="DE23" s="2">
        <v>0</v>
      </c>
      <c r="DF23" s="2">
        <v>10</v>
      </c>
      <c r="DG23" s="4">
        <v>0</v>
      </c>
      <c r="DH23" s="4">
        <f t="shared" si="15"/>
        <v>0</v>
      </c>
      <c r="DJ23" s="2" t="s">
        <v>28</v>
      </c>
      <c r="DK23" s="2">
        <v>10</v>
      </c>
      <c r="DL23" s="2">
        <v>0</v>
      </c>
      <c r="DM23" s="2">
        <v>0</v>
      </c>
      <c r="DN23" s="2">
        <v>10</v>
      </c>
      <c r="DO23" s="4">
        <v>0</v>
      </c>
      <c r="DP23" s="4">
        <f t="shared" si="16"/>
        <v>0</v>
      </c>
      <c r="DR23" s="2" t="s">
        <v>28</v>
      </c>
      <c r="DS23" s="2">
        <v>10</v>
      </c>
      <c r="DT23" s="2">
        <v>0</v>
      </c>
      <c r="DU23" s="2">
        <v>0</v>
      </c>
      <c r="DV23" s="2">
        <v>10</v>
      </c>
      <c r="DW23" s="4">
        <v>0</v>
      </c>
      <c r="DX23" s="4">
        <f t="shared" si="17"/>
        <v>0</v>
      </c>
      <c r="DZ23" s="2" t="s">
        <v>28</v>
      </c>
      <c r="EA23" s="2">
        <v>10</v>
      </c>
      <c r="EB23" s="2">
        <v>10</v>
      </c>
      <c r="EC23" s="2">
        <v>0</v>
      </c>
      <c r="ED23" s="2">
        <v>0</v>
      </c>
      <c r="EE23" s="4">
        <v>1</v>
      </c>
      <c r="EF23" s="4">
        <f t="shared" si="18"/>
        <v>1</v>
      </c>
      <c r="EH23" s="7" t="s">
        <v>28</v>
      </c>
      <c r="EI23" s="2">
        <v>10</v>
      </c>
      <c r="EJ23" s="2">
        <v>10</v>
      </c>
      <c r="EK23" s="2">
        <v>0</v>
      </c>
      <c r="EL23" s="2">
        <v>0</v>
      </c>
      <c r="EM23" s="4">
        <v>1</v>
      </c>
      <c r="EN23" s="4">
        <f t="shared" si="19"/>
        <v>0</v>
      </c>
      <c r="EO23" s="2" t="s">
        <v>119</v>
      </c>
      <c r="EP23" s="2" t="s">
        <v>28</v>
      </c>
      <c r="EQ23" s="2">
        <v>10</v>
      </c>
      <c r="ER23" s="2">
        <v>10</v>
      </c>
      <c r="ES23" s="2">
        <v>0</v>
      </c>
      <c r="ET23" s="2">
        <v>0</v>
      </c>
      <c r="EU23" s="4">
        <v>1</v>
      </c>
      <c r="EV23" s="4">
        <f t="shared" si="20"/>
        <v>0</v>
      </c>
    </row>
    <row r="24" spans="1:152">
      <c r="A24" s="4">
        <v>1</v>
      </c>
      <c r="B24" s="4"/>
      <c r="C24" s="2" t="s">
        <v>27</v>
      </c>
      <c r="D24" s="2">
        <v>46</v>
      </c>
      <c r="E24" s="2">
        <v>46</v>
      </c>
      <c r="F24" s="2">
        <v>0</v>
      </c>
      <c r="G24" s="2">
        <v>0</v>
      </c>
      <c r="H24" s="4">
        <f t="shared" si="2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20">
        <f t="shared" si="3"/>
        <v>1</v>
      </c>
      <c r="P24" s="10">
        <f t="shared" si="4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20">
        <f t="shared" si="5"/>
        <v>1</v>
      </c>
      <c r="X24" s="20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H24" s="2" t="s">
        <v>28</v>
      </c>
      <c r="AI24" s="2">
        <v>10</v>
      </c>
      <c r="AJ24" s="2">
        <v>10</v>
      </c>
      <c r="AK24" s="2">
        <v>0</v>
      </c>
      <c r="AL24" s="2">
        <v>0</v>
      </c>
      <c r="AM24" s="4">
        <v>1</v>
      </c>
      <c r="AN24" s="4">
        <f t="shared" si="22"/>
        <v>0</v>
      </c>
      <c r="AP24" s="2" t="s">
        <v>28</v>
      </c>
      <c r="AQ24" s="2">
        <v>10</v>
      </c>
      <c r="AR24" s="2">
        <v>10</v>
      </c>
      <c r="AS24" s="2">
        <v>0</v>
      </c>
      <c r="AT24" s="2">
        <v>0</v>
      </c>
      <c r="AU24" s="4">
        <v>1</v>
      </c>
      <c r="AV24" s="4">
        <f t="shared" si="7"/>
        <v>0</v>
      </c>
      <c r="AX24" s="2" t="s">
        <v>28</v>
      </c>
      <c r="AY24" s="2">
        <v>10</v>
      </c>
      <c r="AZ24" s="2">
        <v>10</v>
      </c>
      <c r="BA24" s="2">
        <v>0</v>
      </c>
      <c r="BB24" s="2">
        <v>0</v>
      </c>
      <c r="BC24" s="4">
        <v>1</v>
      </c>
      <c r="BD24" s="20">
        <f t="shared" si="8"/>
        <v>0</v>
      </c>
      <c r="BF24" s="2" t="s">
        <v>28</v>
      </c>
      <c r="BG24" s="2">
        <v>10</v>
      </c>
      <c r="BH24" s="2">
        <v>10</v>
      </c>
      <c r="BI24" s="2">
        <v>0</v>
      </c>
      <c r="BJ24" s="2">
        <v>0</v>
      </c>
      <c r="BK24" s="4">
        <v>1</v>
      </c>
      <c r="BL24" s="4">
        <f t="shared" si="9"/>
        <v>0</v>
      </c>
      <c r="BN24" s="2" t="s">
        <v>29</v>
      </c>
      <c r="BO24" s="2">
        <v>128</v>
      </c>
      <c r="BP24" s="2">
        <v>128</v>
      </c>
      <c r="BQ24" s="2">
        <v>0</v>
      </c>
      <c r="BR24" s="2">
        <v>0</v>
      </c>
      <c r="BS24" s="4">
        <v>1</v>
      </c>
      <c r="BT24" s="4">
        <f t="shared" si="21"/>
        <v>0</v>
      </c>
      <c r="BV24" s="2" t="s">
        <v>29</v>
      </c>
      <c r="BW24" s="2">
        <v>128</v>
      </c>
      <c r="BX24" s="2">
        <v>128</v>
      </c>
      <c r="BY24" s="2">
        <v>0</v>
      </c>
      <c r="BZ24" s="2">
        <v>0</v>
      </c>
      <c r="CA24" s="4">
        <v>1</v>
      </c>
      <c r="CB24" s="4">
        <f t="shared" si="11"/>
        <v>0</v>
      </c>
      <c r="CD24" s="2" t="s">
        <v>29</v>
      </c>
      <c r="CE24" s="2">
        <v>128</v>
      </c>
      <c r="CF24" s="2">
        <v>128</v>
      </c>
      <c r="CG24" s="2">
        <v>0</v>
      </c>
      <c r="CH24" s="2">
        <v>0</v>
      </c>
      <c r="CI24" s="4">
        <v>1</v>
      </c>
      <c r="CJ24" s="4">
        <f t="shared" si="12"/>
        <v>0</v>
      </c>
      <c r="CL24" s="85" t="s">
        <v>29</v>
      </c>
      <c r="CM24" s="2">
        <v>128</v>
      </c>
      <c r="CN24" s="2">
        <v>107</v>
      </c>
      <c r="CO24" s="2">
        <v>0</v>
      </c>
      <c r="CP24" s="2">
        <v>21</v>
      </c>
      <c r="CQ24" s="4">
        <v>0.84</v>
      </c>
      <c r="CR24" s="4">
        <f t="shared" si="13"/>
        <v>-0.16000000000000003</v>
      </c>
      <c r="CT24" s="2" t="s">
        <v>29</v>
      </c>
      <c r="CU24" s="2">
        <v>128</v>
      </c>
      <c r="CV24" s="2">
        <v>128</v>
      </c>
      <c r="CW24" s="2">
        <v>0</v>
      </c>
      <c r="CX24" s="2">
        <v>0</v>
      </c>
      <c r="CY24" s="4">
        <v>1</v>
      </c>
      <c r="CZ24" s="4">
        <f t="shared" si="14"/>
        <v>0.16000000000000003</v>
      </c>
      <c r="DB24" s="2" t="s">
        <v>29</v>
      </c>
      <c r="DC24" s="65">
        <v>128</v>
      </c>
      <c r="DD24" s="2">
        <v>128</v>
      </c>
      <c r="DE24" s="2">
        <v>0</v>
      </c>
      <c r="DF24" s="7">
        <v>0</v>
      </c>
      <c r="DG24" s="4">
        <v>1</v>
      </c>
      <c r="DH24" s="4">
        <f t="shared" si="15"/>
        <v>0</v>
      </c>
      <c r="DJ24" s="67" t="s">
        <v>29</v>
      </c>
      <c r="DK24" s="2">
        <v>128</v>
      </c>
      <c r="DL24" s="2">
        <v>128</v>
      </c>
      <c r="DM24" s="2">
        <v>0</v>
      </c>
      <c r="DN24" s="2">
        <v>0</v>
      </c>
      <c r="DO24" s="4">
        <v>1</v>
      </c>
      <c r="DP24" s="4">
        <f t="shared" si="16"/>
        <v>0</v>
      </c>
      <c r="DR24" s="66" t="s">
        <v>29</v>
      </c>
      <c r="DS24" s="2">
        <v>128</v>
      </c>
      <c r="DT24" s="2">
        <v>128</v>
      </c>
      <c r="DU24" s="2">
        <v>0</v>
      </c>
      <c r="DV24" s="2">
        <v>0</v>
      </c>
      <c r="DW24" s="4">
        <v>1</v>
      </c>
      <c r="DX24" s="4">
        <f t="shared" si="17"/>
        <v>0</v>
      </c>
      <c r="DZ24" s="66" t="s">
        <v>29</v>
      </c>
      <c r="EA24" s="2">
        <v>128</v>
      </c>
      <c r="EB24" s="2">
        <v>127</v>
      </c>
      <c r="EC24" s="2">
        <v>0</v>
      </c>
      <c r="ED24" s="2">
        <v>1</v>
      </c>
      <c r="EE24" s="4">
        <v>0.99</v>
      </c>
      <c r="EF24" s="4">
        <f t="shared" si="18"/>
        <v>-1.0000000000000009E-2</v>
      </c>
      <c r="EH24" s="7" t="s">
        <v>29</v>
      </c>
      <c r="EI24" s="2">
        <v>128</v>
      </c>
      <c r="EJ24" s="2">
        <v>128</v>
      </c>
      <c r="EK24" s="2">
        <v>0</v>
      </c>
      <c r="EL24" s="2">
        <v>0</v>
      </c>
      <c r="EM24" s="4">
        <v>1</v>
      </c>
      <c r="EN24" s="4">
        <f t="shared" si="19"/>
        <v>1.0000000000000009E-2</v>
      </c>
      <c r="EP24" s="66" t="s">
        <v>29</v>
      </c>
      <c r="EQ24" s="2">
        <v>128</v>
      </c>
      <c r="ER24" s="2">
        <v>127</v>
      </c>
      <c r="ES24" s="2">
        <v>0</v>
      </c>
      <c r="ET24" s="2">
        <v>1</v>
      </c>
      <c r="EU24" s="4">
        <v>0.99</v>
      </c>
      <c r="EV24" s="4">
        <f t="shared" si="20"/>
        <v>-1.0000000000000009E-2</v>
      </c>
    </row>
    <row r="25" spans="1:152">
      <c r="A25" s="4">
        <v>1</v>
      </c>
      <c r="B25" s="4"/>
      <c r="C25" s="2" t="s">
        <v>28</v>
      </c>
      <c r="D25" s="2">
        <v>10</v>
      </c>
      <c r="E25" s="2">
        <v>10</v>
      </c>
      <c r="F25" s="2">
        <v>0</v>
      </c>
      <c r="G25" s="2">
        <v>0</v>
      </c>
      <c r="H25" s="4">
        <f t="shared" si="2"/>
        <v>1</v>
      </c>
      <c r="J25" s="8" t="s">
        <v>28</v>
      </c>
      <c r="K25" s="2">
        <v>10</v>
      </c>
      <c r="L25" s="2">
        <v>0</v>
      </c>
      <c r="M25" s="2">
        <v>10</v>
      </c>
      <c r="N25" s="2">
        <v>0</v>
      </c>
      <c r="O25" s="20">
        <f t="shared" si="3"/>
        <v>0</v>
      </c>
      <c r="P25" s="10">
        <f t="shared" si="4"/>
        <v>-1</v>
      </c>
      <c r="R25" s="2" t="s">
        <v>28</v>
      </c>
      <c r="S25" s="2">
        <v>10</v>
      </c>
      <c r="T25" s="2">
        <v>0</v>
      </c>
      <c r="U25" s="2">
        <v>10</v>
      </c>
      <c r="V25" s="2">
        <v>0</v>
      </c>
      <c r="W25" s="20">
        <f t="shared" si="5"/>
        <v>0</v>
      </c>
      <c r="X25" s="20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1</v>
      </c>
      <c r="AH25" s="2" t="s">
        <v>29</v>
      </c>
      <c r="AI25" s="2">
        <v>128</v>
      </c>
      <c r="AJ25" s="2">
        <v>128</v>
      </c>
      <c r="AK25" s="2">
        <v>0</v>
      </c>
      <c r="AL25" s="2">
        <v>0</v>
      </c>
      <c r="AM25" s="4">
        <v>1</v>
      </c>
      <c r="AN25" s="4">
        <f t="shared" si="22"/>
        <v>0</v>
      </c>
      <c r="AP25" s="2" t="s">
        <v>29</v>
      </c>
      <c r="AQ25" s="2">
        <v>128</v>
      </c>
      <c r="AR25" s="2">
        <v>128</v>
      </c>
      <c r="AS25" s="2">
        <v>0</v>
      </c>
      <c r="AT25" s="2">
        <v>0</v>
      </c>
      <c r="AU25" s="4">
        <v>1</v>
      </c>
      <c r="AV25" s="4">
        <f t="shared" si="7"/>
        <v>0</v>
      </c>
      <c r="AX25" s="2" t="s">
        <v>29</v>
      </c>
      <c r="AY25" s="2">
        <v>128</v>
      </c>
      <c r="AZ25" s="2">
        <v>128</v>
      </c>
      <c r="BA25" s="2">
        <v>0</v>
      </c>
      <c r="BB25" s="2">
        <v>0</v>
      </c>
      <c r="BC25" s="4">
        <v>1</v>
      </c>
      <c r="BD25" s="20">
        <f t="shared" si="8"/>
        <v>0</v>
      </c>
      <c r="BF25" s="2" t="s">
        <v>29</v>
      </c>
      <c r="BG25" s="2">
        <v>128</v>
      </c>
      <c r="BH25" s="2">
        <v>128</v>
      </c>
      <c r="BI25" s="2">
        <v>0</v>
      </c>
      <c r="BJ25" s="2">
        <v>0</v>
      </c>
      <c r="BK25" s="4">
        <v>1</v>
      </c>
      <c r="BL25" s="4">
        <f t="shared" si="9"/>
        <v>0</v>
      </c>
      <c r="BN25" s="2" t="s">
        <v>30</v>
      </c>
      <c r="BO25" s="2">
        <v>25</v>
      </c>
      <c r="BP25" s="2">
        <v>0</v>
      </c>
      <c r="BQ25" s="2">
        <v>25</v>
      </c>
      <c r="BR25" s="2">
        <v>0</v>
      </c>
      <c r="BS25" s="4">
        <v>0</v>
      </c>
      <c r="BT25" s="4">
        <f t="shared" si="21"/>
        <v>0</v>
      </c>
      <c r="BV25" s="2" t="s">
        <v>30</v>
      </c>
      <c r="BW25" s="2">
        <v>25</v>
      </c>
      <c r="BX25" s="2">
        <v>0</v>
      </c>
      <c r="BY25" s="2">
        <v>25</v>
      </c>
      <c r="BZ25" s="2">
        <v>0</v>
      </c>
      <c r="CA25" s="4">
        <v>0</v>
      </c>
      <c r="CB25" s="4">
        <f t="shared" si="11"/>
        <v>0</v>
      </c>
      <c r="CD25" s="2" t="s">
        <v>30</v>
      </c>
      <c r="CE25" s="2">
        <v>25</v>
      </c>
      <c r="CF25" s="2">
        <v>0</v>
      </c>
      <c r="CG25" s="2">
        <v>25</v>
      </c>
      <c r="CH25" s="2">
        <v>0</v>
      </c>
      <c r="CI25" s="4">
        <v>0</v>
      </c>
      <c r="CJ25" s="4">
        <f t="shared" si="12"/>
        <v>0</v>
      </c>
      <c r="CL25" s="2" t="s">
        <v>30</v>
      </c>
      <c r="CM25" s="2">
        <v>25</v>
      </c>
      <c r="CN25" s="2">
        <v>0</v>
      </c>
      <c r="CO25" s="2">
        <v>25</v>
      </c>
      <c r="CP25" s="2">
        <v>0</v>
      </c>
      <c r="CQ25" s="4">
        <v>0</v>
      </c>
      <c r="CR25" s="4">
        <f t="shared" si="13"/>
        <v>0</v>
      </c>
      <c r="CT25" s="2" t="s">
        <v>30</v>
      </c>
      <c r="CU25" s="2">
        <v>25</v>
      </c>
      <c r="CV25" s="2">
        <v>0</v>
      </c>
      <c r="CW25" s="2">
        <v>25</v>
      </c>
      <c r="CX25" s="2">
        <v>0</v>
      </c>
      <c r="CY25" s="4">
        <v>0</v>
      </c>
      <c r="CZ25" s="4">
        <f t="shared" si="14"/>
        <v>0</v>
      </c>
      <c r="DB25" s="2" t="s">
        <v>30</v>
      </c>
      <c r="DC25" s="2">
        <v>25</v>
      </c>
      <c r="DD25" s="2">
        <v>0</v>
      </c>
      <c r="DE25" s="2">
        <v>25</v>
      </c>
      <c r="DF25" s="2">
        <v>0</v>
      </c>
      <c r="DG25" s="4">
        <v>0</v>
      </c>
      <c r="DH25" s="4">
        <f t="shared" si="15"/>
        <v>0</v>
      </c>
      <c r="DJ25" s="2" t="s">
        <v>30</v>
      </c>
      <c r="DK25" s="2">
        <v>25</v>
      </c>
      <c r="DL25" s="2">
        <v>0</v>
      </c>
      <c r="DM25" s="2">
        <v>25</v>
      </c>
      <c r="DN25" s="2">
        <v>0</v>
      </c>
      <c r="DO25" s="4">
        <v>0</v>
      </c>
      <c r="DP25" s="4">
        <f t="shared" si="16"/>
        <v>0</v>
      </c>
      <c r="DR25" s="2" t="s">
        <v>30</v>
      </c>
      <c r="DS25" s="2">
        <v>25</v>
      </c>
      <c r="DT25" s="2">
        <v>0</v>
      </c>
      <c r="DU25" s="2">
        <v>25</v>
      </c>
      <c r="DV25" s="2">
        <v>0</v>
      </c>
      <c r="DW25" s="4">
        <v>0</v>
      </c>
      <c r="DX25" s="4">
        <f t="shared" si="17"/>
        <v>0</v>
      </c>
      <c r="DZ25" s="2" t="s">
        <v>30</v>
      </c>
      <c r="EA25" s="2">
        <v>25</v>
      </c>
      <c r="EB25" s="2">
        <v>0</v>
      </c>
      <c r="EC25" s="2">
        <v>25</v>
      </c>
      <c r="ED25" s="2">
        <v>0</v>
      </c>
      <c r="EE25" s="4">
        <v>0</v>
      </c>
      <c r="EF25" s="4">
        <f t="shared" si="18"/>
        <v>0</v>
      </c>
      <c r="EH25" s="2" t="s">
        <v>30</v>
      </c>
      <c r="EI25" s="1">
        <v>25</v>
      </c>
      <c r="EJ25" s="1">
        <v>0</v>
      </c>
      <c r="EK25" s="1">
        <v>25</v>
      </c>
      <c r="EL25" s="1">
        <v>0</v>
      </c>
      <c r="EM25" s="3">
        <v>0</v>
      </c>
      <c r="EN25" s="4">
        <f t="shared" si="19"/>
        <v>0</v>
      </c>
      <c r="EP25" s="2" t="s">
        <v>30</v>
      </c>
      <c r="EQ25" s="2">
        <v>25</v>
      </c>
      <c r="ER25" s="2">
        <v>0</v>
      </c>
      <c r="ES25" s="2">
        <v>25</v>
      </c>
      <c r="ET25" s="2">
        <v>0</v>
      </c>
      <c r="EU25" s="4">
        <v>0</v>
      </c>
      <c r="EV25" s="4">
        <f t="shared" si="20"/>
        <v>0</v>
      </c>
    </row>
    <row r="26" spans="1:152">
      <c r="A26" s="4">
        <v>1</v>
      </c>
      <c r="B26" s="4"/>
      <c r="C26" s="7" t="s">
        <v>29</v>
      </c>
      <c r="D26" s="2">
        <v>128</v>
      </c>
      <c r="E26" s="2">
        <v>128</v>
      </c>
      <c r="F26" s="2">
        <v>0</v>
      </c>
      <c r="G26" s="7">
        <v>0</v>
      </c>
      <c r="H26" s="4">
        <f t="shared" si="2"/>
        <v>1</v>
      </c>
      <c r="I26" s="2" t="s">
        <v>119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20">
        <f t="shared" si="3"/>
        <v>1</v>
      </c>
      <c r="P26" s="10">
        <f t="shared" si="4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20">
        <f t="shared" si="5"/>
        <v>0.9921875</v>
      </c>
      <c r="X26" s="20">
        <f t="shared" si="0"/>
        <v>-7.8125E-3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7.8125E-3</v>
      </c>
      <c r="AH26" s="2" t="s">
        <v>30</v>
      </c>
      <c r="AI26" s="2">
        <v>25</v>
      </c>
      <c r="AJ26" s="2">
        <v>0</v>
      </c>
      <c r="AK26" s="2">
        <v>25</v>
      </c>
      <c r="AL26" s="2">
        <v>0</v>
      </c>
      <c r="AM26" s="4">
        <v>0</v>
      </c>
      <c r="AN26" s="4">
        <f t="shared" si="22"/>
        <v>0</v>
      </c>
      <c r="AP26" s="2" t="s">
        <v>30</v>
      </c>
      <c r="AQ26" s="2">
        <v>25</v>
      </c>
      <c r="AR26" s="2">
        <v>0</v>
      </c>
      <c r="AS26" s="2">
        <v>25</v>
      </c>
      <c r="AT26" s="2">
        <v>0</v>
      </c>
      <c r="AU26" s="4">
        <v>0</v>
      </c>
      <c r="AV26" s="4">
        <f t="shared" si="7"/>
        <v>0</v>
      </c>
      <c r="AX26" s="2" t="s">
        <v>30</v>
      </c>
      <c r="AY26" s="2">
        <v>25</v>
      </c>
      <c r="AZ26" s="2">
        <v>0</v>
      </c>
      <c r="BA26" s="2">
        <v>25</v>
      </c>
      <c r="BB26" s="2">
        <v>0</v>
      </c>
      <c r="BC26" s="4">
        <v>0</v>
      </c>
      <c r="BD26" s="20">
        <f t="shared" si="8"/>
        <v>0</v>
      </c>
      <c r="BF26" s="2" t="s">
        <v>30</v>
      </c>
      <c r="BG26" s="2">
        <v>25</v>
      </c>
      <c r="BH26" s="2">
        <v>0</v>
      </c>
      <c r="BI26" s="2">
        <v>25</v>
      </c>
      <c r="BJ26" s="2">
        <v>0</v>
      </c>
      <c r="BK26" s="4">
        <v>0</v>
      </c>
      <c r="BL26" s="4">
        <f t="shared" si="9"/>
        <v>0</v>
      </c>
      <c r="BN26" s="2" t="s">
        <v>31</v>
      </c>
      <c r="BO26" s="2">
        <v>6</v>
      </c>
      <c r="BP26" s="2">
        <v>6</v>
      </c>
      <c r="BQ26" s="2">
        <v>0</v>
      </c>
      <c r="BR26" s="2">
        <v>0</v>
      </c>
      <c r="BS26" s="4">
        <v>1</v>
      </c>
      <c r="BT26" s="4">
        <f t="shared" si="21"/>
        <v>0</v>
      </c>
      <c r="BV26" s="2" t="s">
        <v>31</v>
      </c>
      <c r="BW26" s="2">
        <v>6</v>
      </c>
      <c r="BX26" s="2">
        <v>6</v>
      </c>
      <c r="BY26" s="2">
        <v>0</v>
      </c>
      <c r="BZ26" s="2">
        <v>0</v>
      </c>
      <c r="CA26" s="4">
        <v>1</v>
      </c>
      <c r="CB26" s="4">
        <f t="shared" si="11"/>
        <v>0</v>
      </c>
      <c r="CD26" s="2" t="s">
        <v>31</v>
      </c>
      <c r="CE26" s="2">
        <v>6</v>
      </c>
      <c r="CF26" s="2">
        <v>6</v>
      </c>
      <c r="CG26" s="2">
        <v>0</v>
      </c>
      <c r="CH26" s="2">
        <v>0</v>
      </c>
      <c r="CI26" s="4">
        <v>1</v>
      </c>
      <c r="CJ26" s="4">
        <f t="shared" si="12"/>
        <v>0</v>
      </c>
      <c r="CL26" s="2" t="s">
        <v>31</v>
      </c>
      <c r="CM26" s="2">
        <v>6</v>
      </c>
      <c r="CN26" s="2">
        <v>6</v>
      </c>
      <c r="CO26" s="2">
        <v>0</v>
      </c>
      <c r="CP26" s="2">
        <v>0</v>
      </c>
      <c r="CQ26" s="4">
        <v>1</v>
      </c>
      <c r="CR26" s="4">
        <f t="shared" si="13"/>
        <v>0</v>
      </c>
      <c r="CT26" s="2" t="s">
        <v>31</v>
      </c>
      <c r="CU26" s="2">
        <v>6</v>
      </c>
      <c r="CV26" s="2">
        <v>6</v>
      </c>
      <c r="CW26" s="2">
        <v>0</v>
      </c>
      <c r="CX26" s="2">
        <v>0</v>
      </c>
      <c r="CY26" s="4">
        <v>1</v>
      </c>
      <c r="CZ26" s="4">
        <f t="shared" si="14"/>
        <v>0</v>
      </c>
      <c r="DB26" s="2" t="s">
        <v>31</v>
      </c>
      <c r="DC26" s="2">
        <v>6</v>
      </c>
      <c r="DD26" s="2">
        <v>6</v>
      </c>
      <c r="DE26" s="2">
        <v>0</v>
      </c>
      <c r="DF26" s="2">
        <v>0</v>
      </c>
      <c r="DG26" s="4">
        <v>1</v>
      </c>
      <c r="DH26" s="4">
        <f t="shared" si="15"/>
        <v>0</v>
      </c>
      <c r="DJ26" s="2" t="s">
        <v>31</v>
      </c>
      <c r="DK26" s="2">
        <v>6</v>
      </c>
      <c r="DL26" s="2">
        <v>6</v>
      </c>
      <c r="DM26" s="2">
        <v>0</v>
      </c>
      <c r="DN26" s="2">
        <v>0</v>
      </c>
      <c r="DO26" s="4">
        <v>1</v>
      </c>
      <c r="DP26" s="4">
        <f t="shared" si="16"/>
        <v>0</v>
      </c>
      <c r="DR26" s="2" t="s">
        <v>31</v>
      </c>
      <c r="DS26" s="2">
        <v>6</v>
      </c>
      <c r="DT26" s="2">
        <v>6</v>
      </c>
      <c r="DU26" s="2">
        <v>0</v>
      </c>
      <c r="DV26" s="2">
        <v>0</v>
      </c>
      <c r="DW26" s="4">
        <v>1</v>
      </c>
      <c r="DX26" s="4">
        <f t="shared" si="17"/>
        <v>0</v>
      </c>
      <c r="DZ26" s="2" t="s">
        <v>31</v>
      </c>
      <c r="EA26" s="2">
        <v>6</v>
      </c>
      <c r="EB26" s="2">
        <v>6</v>
      </c>
      <c r="EC26" s="2">
        <v>0</v>
      </c>
      <c r="ED26" s="2">
        <v>0</v>
      </c>
      <c r="EE26" s="4">
        <v>1</v>
      </c>
      <c r="EF26" s="4">
        <f t="shared" si="18"/>
        <v>0</v>
      </c>
      <c r="EH26" s="2" t="s">
        <v>31</v>
      </c>
      <c r="EI26" s="2">
        <v>6</v>
      </c>
      <c r="EJ26" s="2">
        <v>6</v>
      </c>
      <c r="EK26" s="2">
        <v>0</v>
      </c>
      <c r="EL26" s="2">
        <v>0</v>
      </c>
      <c r="EM26" s="4">
        <v>1</v>
      </c>
      <c r="EN26" s="4">
        <f t="shared" si="19"/>
        <v>0</v>
      </c>
      <c r="EP26" s="2" t="s">
        <v>31</v>
      </c>
      <c r="EQ26" s="2">
        <v>6</v>
      </c>
      <c r="ER26" s="2">
        <v>6</v>
      </c>
      <c r="ES26" s="2">
        <v>0</v>
      </c>
      <c r="ET26" s="2">
        <v>0</v>
      </c>
      <c r="EU26" s="4">
        <v>1</v>
      </c>
      <c r="EV26" s="4">
        <f t="shared" si="20"/>
        <v>0</v>
      </c>
    </row>
    <row r="27" spans="1:152">
      <c r="A27" s="4">
        <v>0</v>
      </c>
      <c r="B27" s="4"/>
      <c r="C27" s="2" t="s">
        <v>30</v>
      </c>
      <c r="D27" s="2">
        <v>25</v>
      </c>
      <c r="E27" s="2">
        <v>0</v>
      </c>
      <c r="F27" s="2">
        <v>25</v>
      </c>
      <c r="G27" s="2">
        <v>0</v>
      </c>
      <c r="H27" s="4">
        <f t="shared" si="2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20">
        <f t="shared" si="3"/>
        <v>0</v>
      </c>
      <c r="P27" s="10">
        <f t="shared" si="4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20">
        <f t="shared" si="5"/>
        <v>0</v>
      </c>
      <c r="X27" s="20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H27" s="2" t="s">
        <v>31</v>
      </c>
      <c r="AI27" s="2">
        <v>6</v>
      </c>
      <c r="AJ27" s="2">
        <v>6</v>
      </c>
      <c r="AK27" s="2">
        <v>0</v>
      </c>
      <c r="AL27" s="2">
        <v>0</v>
      </c>
      <c r="AM27" s="4">
        <v>1</v>
      </c>
      <c r="AN27" s="4">
        <f t="shared" si="22"/>
        <v>0</v>
      </c>
      <c r="AP27" s="2" t="s">
        <v>31</v>
      </c>
      <c r="AQ27" s="2">
        <v>6</v>
      </c>
      <c r="AR27" s="2">
        <v>6</v>
      </c>
      <c r="AS27" s="2">
        <v>0</v>
      </c>
      <c r="AT27" s="2">
        <v>0</v>
      </c>
      <c r="AU27" s="4">
        <v>1</v>
      </c>
      <c r="AV27" s="4">
        <f t="shared" si="7"/>
        <v>0</v>
      </c>
      <c r="AX27" s="2" t="s">
        <v>31</v>
      </c>
      <c r="AY27" s="2">
        <v>6</v>
      </c>
      <c r="AZ27" s="2">
        <v>6</v>
      </c>
      <c r="BA27" s="2">
        <v>0</v>
      </c>
      <c r="BB27" s="2">
        <v>0</v>
      </c>
      <c r="BC27" s="4">
        <v>1</v>
      </c>
      <c r="BD27" s="20">
        <f t="shared" si="8"/>
        <v>0</v>
      </c>
      <c r="BF27" s="2" t="s">
        <v>31</v>
      </c>
      <c r="BG27" s="2">
        <v>6</v>
      </c>
      <c r="BH27" s="2">
        <v>6</v>
      </c>
      <c r="BI27" s="2">
        <v>0</v>
      </c>
      <c r="BJ27" s="2">
        <v>0</v>
      </c>
      <c r="BK27" s="4">
        <v>1</v>
      </c>
      <c r="BL27" s="4">
        <f t="shared" si="9"/>
        <v>0</v>
      </c>
      <c r="BN27" s="2" t="s">
        <v>32</v>
      </c>
      <c r="BO27" s="2">
        <v>628</v>
      </c>
      <c r="BP27" s="2">
        <v>618</v>
      </c>
      <c r="BQ27" s="2">
        <v>10</v>
      </c>
      <c r="BR27" s="2">
        <v>0</v>
      </c>
      <c r="BS27" s="4">
        <v>0.98</v>
      </c>
      <c r="BT27" s="4">
        <f t="shared" si="21"/>
        <v>0</v>
      </c>
      <c r="BV27" s="2" t="s">
        <v>32</v>
      </c>
      <c r="BW27" s="2">
        <v>628</v>
      </c>
      <c r="BX27" s="2">
        <v>618</v>
      </c>
      <c r="BY27" s="2">
        <v>10</v>
      </c>
      <c r="BZ27" s="2">
        <v>0</v>
      </c>
      <c r="CA27" s="4">
        <v>0.98</v>
      </c>
      <c r="CB27" s="4">
        <f t="shared" si="11"/>
        <v>0</v>
      </c>
      <c r="CD27" s="2" t="s">
        <v>32</v>
      </c>
      <c r="CE27" s="2">
        <v>628</v>
      </c>
      <c r="CF27" s="2">
        <v>618</v>
      </c>
      <c r="CG27" s="2">
        <v>10</v>
      </c>
      <c r="CH27" s="2">
        <v>0</v>
      </c>
      <c r="CI27" s="4">
        <v>0.98</v>
      </c>
      <c r="CJ27" s="4">
        <f t="shared" si="12"/>
        <v>0</v>
      </c>
      <c r="CL27" s="2" t="s">
        <v>32</v>
      </c>
      <c r="CM27" s="2">
        <v>628</v>
      </c>
      <c r="CN27" s="2">
        <v>618</v>
      </c>
      <c r="CO27" s="2">
        <v>10</v>
      </c>
      <c r="CP27" s="2">
        <v>0</v>
      </c>
      <c r="CQ27" s="4">
        <v>0.98</v>
      </c>
      <c r="CR27" s="4">
        <f t="shared" si="13"/>
        <v>0</v>
      </c>
      <c r="CT27" s="2" t="s">
        <v>32</v>
      </c>
      <c r="CU27" s="2">
        <v>628</v>
      </c>
      <c r="CV27" s="2">
        <v>618</v>
      </c>
      <c r="CW27" s="2">
        <v>10</v>
      </c>
      <c r="CX27" s="2">
        <v>0</v>
      </c>
      <c r="CY27" s="4">
        <v>0.98</v>
      </c>
      <c r="CZ27" s="4">
        <f t="shared" si="14"/>
        <v>0</v>
      </c>
      <c r="DB27" s="2" t="s">
        <v>32</v>
      </c>
      <c r="DC27" s="2">
        <v>628</v>
      </c>
      <c r="DD27" s="2">
        <v>618</v>
      </c>
      <c r="DE27" s="2">
        <v>10</v>
      </c>
      <c r="DF27" s="2">
        <v>0</v>
      </c>
      <c r="DG27" s="4">
        <v>0.98</v>
      </c>
      <c r="DH27" s="4">
        <f t="shared" si="15"/>
        <v>0</v>
      </c>
      <c r="DJ27" s="2" t="s">
        <v>32</v>
      </c>
      <c r="DK27" s="2">
        <v>628</v>
      </c>
      <c r="DL27" s="2">
        <v>618</v>
      </c>
      <c r="DM27" s="2">
        <v>10</v>
      </c>
      <c r="DN27" s="2">
        <v>0</v>
      </c>
      <c r="DO27" s="4">
        <v>0.98</v>
      </c>
      <c r="DP27" s="4">
        <f t="shared" si="16"/>
        <v>0</v>
      </c>
      <c r="DR27" s="2" t="s">
        <v>32</v>
      </c>
      <c r="DS27" s="2">
        <v>628</v>
      </c>
      <c r="DT27" s="2">
        <v>618</v>
      </c>
      <c r="DU27" s="2">
        <v>10</v>
      </c>
      <c r="DV27" s="2">
        <v>0</v>
      </c>
      <c r="DW27" s="4">
        <v>0.98</v>
      </c>
      <c r="DX27" s="4">
        <f t="shared" si="17"/>
        <v>0</v>
      </c>
      <c r="DZ27" s="2" t="s">
        <v>32</v>
      </c>
      <c r="EA27" s="2">
        <v>628</v>
      </c>
      <c r="EB27" s="2">
        <v>609</v>
      </c>
      <c r="EC27" s="2">
        <v>10</v>
      </c>
      <c r="ED27" s="7">
        <v>9</v>
      </c>
      <c r="EE27" s="4">
        <v>0.97</v>
      </c>
      <c r="EF27" s="4">
        <f t="shared" si="18"/>
        <v>-1.0000000000000009E-2</v>
      </c>
      <c r="EH27" s="2" t="s">
        <v>32</v>
      </c>
      <c r="EI27" s="2">
        <v>628</v>
      </c>
      <c r="EJ27" s="2">
        <v>615</v>
      </c>
      <c r="EK27" s="2">
        <v>10</v>
      </c>
      <c r="EL27" s="2">
        <v>3</v>
      </c>
      <c r="EM27" s="4">
        <v>0.98</v>
      </c>
      <c r="EN27" s="4">
        <f t="shared" si="19"/>
        <v>1.0000000000000009E-2</v>
      </c>
      <c r="EO27" s="2" t="s">
        <v>119</v>
      </c>
      <c r="EP27" s="2" t="s">
        <v>32</v>
      </c>
      <c r="EQ27" s="2">
        <v>628</v>
      </c>
      <c r="ER27" s="2">
        <v>618</v>
      </c>
      <c r="ES27" s="2">
        <v>10</v>
      </c>
      <c r="ET27" s="2">
        <v>0</v>
      </c>
      <c r="EU27" s="4">
        <v>0.98</v>
      </c>
      <c r="EV27" s="4">
        <f t="shared" si="20"/>
        <v>0</v>
      </c>
    </row>
    <row r="28" spans="1:152">
      <c r="A28" s="4">
        <v>1</v>
      </c>
      <c r="B28" s="4"/>
      <c r="C28" s="2" t="s">
        <v>31</v>
      </c>
      <c r="D28" s="2">
        <v>6</v>
      </c>
      <c r="E28" s="2">
        <v>6</v>
      </c>
      <c r="F28" s="2">
        <v>0</v>
      </c>
      <c r="G28" s="2">
        <v>0</v>
      </c>
      <c r="H28" s="4">
        <f t="shared" si="2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20">
        <f t="shared" si="3"/>
        <v>1</v>
      </c>
      <c r="P28" s="10">
        <f t="shared" si="4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20">
        <f t="shared" si="5"/>
        <v>1</v>
      </c>
      <c r="X28" s="20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H28" s="7" t="s">
        <v>32</v>
      </c>
      <c r="AI28" s="12">
        <v>628</v>
      </c>
      <c r="AJ28" s="13">
        <v>618</v>
      </c>
      <c r="AK28" s="14">
        <v>10</v>
      </c>
      <c r="AL28" s="12">
        <v>0</v>
      </c>
      <c r="AM28" s="15">
        <v>0.98</v>
      </c>
      <c r="AN28" s="4">
        <f t="shared" si="22"/>
        <v>0</v>
      </c>
      <c r="AP28" s="7" t="s">
        <v>32</v>
      </c>
      <c r="AQ28" s="2">
        <v>628</v>
      </c>
      <c r="AR28" s="2">
        <v>544</v>
      </c>
      <c r="AS28" s="2">
        <v>10</v>
      </c>
      <c r="AT28" s="2">
        <v>74</v>
      </c>
      <c r="AU28" s="4">
        <v>0.87</v>
      </c>
      <c r="AV28" s="4">
        <f t="shared" si="7"/>
        <v>-0.10999999999999999</v>
      </c>
      <c r="AX28" s="2" t="s">
        <v>32</v>
      </c>
      <c r="AY28" s="2">
        <v>628</v>
      </c>
      <c r="AZ28" s="2">
        <v>618</v>
      </c>
      <c r="BA28" s="2">
        <v>10</v>
      </c>
      <c r="BB28" s="2">
        <v>0</v>
      </c>
      <c r="BC28" s="4">
        <v>0.98</v>
      </c>
      <c r="BD28" s="20">
        <f t="shared" si="8"/>
        <v>0.10999999999999999</v>
      </c>
      <c r="BF28" s="85" t="s">
        <v>32</v>
      </c>
      <c r="BG28" s="2">
        <v>628</v>
      </c>
      <c r="BH28" s="2">
        <v>614</v>
      </c>
      <c r="BI28" s="2">
        <v>9</v>
      </c>
      <c r="BJ28" s="2">
        <v>5</v>
      </c>
      <c r="BK28" s="4">
        <v>0.98</v>
      </c>
      <c r="BL28" s="4">
        <f t="shared" si="9"/>
        <v>0</v>
      </c>
      <c r="BN28" s="2" t="s">
        <v>33</v>
      </c>
      <c r="BO28" s="2">
        <v>52</v>
      </c>
      <c r="BP28" s="2">
        <v>52</v>
      </c>
      <c r="BQ28" s="2">
        <v>0</v>
      </c>
      <c r="BR28" s="2">
        <v>0</v>
      </c>
      <c r="BS28" s="4">
        <v>1</v>
      </c>
      <c r="BT28" s="4">
        <f t="shared" si="21"/>
        <v>0</v>
      </c>
      <c r="BV28" s="2" t="s">
        <v>33</v>
      </c>
      <c r="BW28" s="2">
        <v>52</v>
      </c>
      <c r="BX28" s="2">
        <v>52</v>
      </c>
      <c r="BY28" s="2">
        <v>0</v>
      </c>
      <c r="BZ28" s="2">
        <v>0</v>
      </c>
      <c r="CA28" s="4">
        <v>1</v>
      </c>
      <c r="CB28" s="4">
        <f t="shared" si="11"/>
        <v>0</v>
      </c>
      <c r="CD28" s="2" t="s">
        <v>33</v>
      </c>
      <c r="CE28" s="2">
        <v>52</v>
      </c>
      <c r="CF28" s="2">
        <v>52</v>
      </c>
      <c r="CG28" s="2">
        <v>0</v>
      </c>
      <c r="CH28" s="2">
        <v>0</v>
      </c>
      <c r="CI28" s="4">
        <v>1</v>
      </c>
      <c r="CJ28" s="4">
        <f t="shared" si="12"/>
        <v>0</v>
      </c>
      <c r="CL28" s="2" t="s">
        <v>33</v>
      </c>
      <c r="CM28" s="2">
        <v>52</v>
      </c>
      <c r="CN28" s="2">
        <v>52</v>
      </c>
      <c r="CO28" s="2">
        <v>0</v>
      </c>
      <c r="CP28" s="2">
        <v>0</v>
      </c>
      <c r="CQ28" s="4">
        <v>1</v>
      </c>
      <c r="CR28" s="4">
        <f t="shared" si="13"/>
        <v>0</v>
      </c>
      <c r="CT28" s="2" t="s">
        <v>33</v>
      </c>
      <c r="CU28" s="2">
        <v>52</v>
      </c>
      <c r="CV28" s="2">
        <v>52</v>
      </c>
      <c r="CW28" s="2">
        <v>0</v>
      </c>
      <c r="CX28" s="2">
        <v>0</v>
      </c>
      <c r="CY28" s="4">
        <v>1</v>
      </c>
      <c r="CZ28" s="4">
        <f t="shared" si="14"/>
        <v>0</v>
      </c>
      <c r="DB28" s="2" t="s">
        <v>33</v>
      </c>
      <c r="DC28" s="2">
        <v>52</v>
      </c>
      <c r="DD28" s="2">
        <v>52</v>
      </c>
      <c r="DE28" s="2">
        <v>0</v>
      </c>
      <c r="DF28" s="2">
        <v>0</v>
      </c>
      <c r="DG28" s="4">
        <v>1</v>
      </c>
      <c r="DH28" s="4">
        <f t="shared" si="15"/>
        <v>0</v>
      </c>
      <c r="DJ28" s="2" t="s">
        <v>33</v>
      </c>
      <c r="DK28" s="2">
        <v>52</v>
      </c>
      <c r="DL28" s="2">
        <v>52</v>
      </c>
      <c r="DM28" s="2">
        <v>0</v>
      </c>
      <c r="DN28" s="2">
        <v>0</v>
      </c>
      <c r="DO28" s="4">
        <v>1</v>
      </c>
      <c r="DP28" s="4">
        <f t="shared" si="16"/>
        <v>0</v>
      </c>
      <c r="DR28" s="2" t="s">
        <v>33</v>
      </c>
      <c r="DS28" s="2">
        <v>52</v>
      </c>
      <c r="DT28" s="2">
        <v>52</v>
      </c>
      <c r="DU28" s="2">
        <v>0</v>
      </c>
      <c r="DV28" s="2">
        <v>0</v>
      </c>
      <c r="DW28" s="4">
        <v>1</v>
      </c>
      <c r="DX28" s="4">
        <f t="shared" si="17"/>
        <v>0</v>
      </c>
      <c r="DZ28" s="2" t="s">
        <v>33</v>
      </c>
      <c r="EA28" s="2">
        <v>52</v>
      </c>
      <c r="EB28" s="2">
        <v>52</v>
      </c>
      <c r="EC28" s="2">
        <v>0</v>
      </c>
      <c r="ED28" s="2">
        <v>0</v>
      </c>
      <c r="EE28" s="4">
        <v>1</v>
      </c>
      <c r="EF28" s="4">
        <f t="shared" si="18"/>
        <v>0</v>
      </c>
      <c r="EH28" s="2" t="s">
        <v>33</v>
      </c>
      <c r="EI28" s="2">
        <v>52</v>
      </c>
      <c r="EJ28" s="2">
        <v>52</v>
      </c>
      <c r="EK28" s="2">
        <v>0</v>
      </c>
      <c r="EL28" s="2">
        <v>0</v>
      </c>
      <c r="EM28" s="4">
        <v>1</v>
      </c>
      <c r="EN28" s="4">
        <f t="shared" si="19"/>
        <v>0</v>
      </c>
      <c r="EP28" s="2" t="s">
        <v>33</v>
      </c>
      <c r="EQ28" s="2">
        <v>52</v>
      </c>
      <c r="ER28" s="2">
        <v>52</v>
      </c>
      <c r="ES28" s="2">
        <v>0</v>
      </c>
      <c r="ET28" s="2">
        <v>0</v>
      </c>
      <c r="EU28" s="4">
        <v>1</v>
      </c>
      <c r="EV28" s="4">
        <f t="shared" si="20"/>
        <v>0</v>
      </c>
    </row>
    <row r="29" spans="1:152">
      <c r="A29" s="4">
        <v>0.97</v>
      </c>
      <c r="B29" s="4"/>
      <c r="C29" s="2" t="s">
        <v>32</v>
      </c>
      <c r="D29" s="2">
        <v>622</v>
      </c>
      <c r="E29" s="2">
        <v>609</v>
      </c>
      <c r="F29" s="2">
        <v>13</v>
      </c>
      <c r="G29" s="2">
        <v>0</v>
      </c>
      <c r="H29" s="4">
        <f t="shared" si="2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20">
        <f t="shared" si="3"/>
        <v>0.98407643312101911</v>
      </c>
      <c r="P29" s="10">
        <f t="shared" si="4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20">
        <f t="shared" si="5"/>
        <v>0.98407643312101911</v>
      </c>
      <c r="X29" s="20">
        <f t="shared" si="0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-4.0764331210191296E-3</v>
      </c>
      <c r="AH29" s="8" t="s">
        <v>33</v>
      </c>
      <c r="AI29" s="12">
        <v>52</v>
      </c>
      <c r="AJ29" s="13">
        <v>50</v>
      </c>
      <c r="AK29" s="14">
        <v>2</v>
      </c>
      <c r="AL29" s="12">
        <v>0</v>
      </c>
      <c r="AM29" s="15">
        <v>0.96</v>
      </c>
      <c r="AN29" s="4">
        <f t="shared" si="22"/>
        <v>0</v>
      </c>
      <c r="AP29" s="2" t="s">
        <v>33</v>
      </c>
      <c r="AQ29" s="2">
        <v>52</v>
      </c>
      <c r="AR29" s="2">
        <v>52</v>
      </c>
      <c r="AS29" s="2">
        <v>0</v>
      </c>
      <c r="AT29" s="2">
        <v>0</v>
      </c>
      <c r="AU29" s="4">
        <v>1</v>
      </c>
      <c r="AV29" s="4">
        <f t="shared" si="7"/>
        <v>4.0000000000000036E-2</v>
      </c>
      <c r="AX29" s="2" t="s">
        <v>33</v>
      </c>
      <c r="AY29" s="2">
        <v>52</v>
      </c>
      <c r="AZ29" s="2">
        <v>52</v>
      </c>
      <c r="BA29" s="2">
        <v>0</v>
      </c>
      <c r="BB29" s="2">
        <v>0</v>
      </c>
      <c r="BC29" s="4">
        <v>1</v>
      </c>
      <c r="BD29" s="20">
        <f t="shared" si="8"/>
        <v>0</v>
      </c>
      <c r="BF29" s="2" t="s">
        <v>33</v>
      </c>
      <c r="BG29" s="2">
        <v>52</v>
      </c>
      <c r="BH29" s="2">
        <v>52</v>
      </c>
      <c r="BI29" s="2">
        <v>0</v>
      </c>
      <c r="BJ29" s="2">
        <v>0</v>
      </c>
      <c r="BK29" s="4">
        <v>1</v>
      </c>
      <c r="BL29" s="4">
        <f t="shared" si="9"/>
        <v>0</v>
      </c>
      <c r="BN29" s="2" t="s">
        <v>34</v>
      </c>
      <c r="BO29" s="2">
        <v>54</v>
      </c>
      <c r="BP29" s="2">
        <v>1</v>
      </c>
      <c r="BQ29" s="2">
        <v>51</v>
      </c>
      <c r="BR29" s="2">
        <v>2</v>
      </c>
      <c r="BS29" s="4">
        <v>0.02</v>
      </c>
      <c r="BT29" s="4">
        <f t="shared" si="21"/>
        <v>0</v>
      </c>
      <c r="BV29" s="2" t="s">
        <v>34</v>
      </c>
      <c r="BW29" s="2">
        <v>54</v>
      </c>
      <c r="BX29" s="2">
        <v>1</v>
      </c>
      <c r="BY29" s="2">
        <v>51</v>
      </c>
      <c r="BZ29" s="2">
        <v>2</v>
      </c>
      <c r="CA29" s="4">
        <v>0.02</v>
      </c>
      <c r="CB29" s="4">
        <f t="shared" si="11"/>
        <v>0</v>
      </c>
      <c r="CD29" s="2" t="s">
        <v>34</v>
      </c>
      <c r="CE29" s="2">
        <v>54</v>
      </c>
      <c r="CF29" s="2">
        <v>1</v>
      </c>
      <c r="CG29" s="2">
        <v>51</v>
      </c>
      <c r="CH29" s="2">
        <v>2</v>
      </c>
      <c r="CI29" s="4">
        <v>0.02</v>
      </c>
      <c r="CJ29" s="4">
        <f t="shared" si="12"/>
        <v>0</v>
      </c>
      <c r="CL29" s="2" t="s">
        <v>34</v>
      </c>
      <c r="CM29" s="2">
        <v>54</v>
      </c>
      <c r="CN29" s="2">
        <v>0</v>
      </c>
      <c r="CO29" s="2">
        <v>0</v>
      </c>
      <c r="CP29" s="2">
        <v>54</v>
      </c>
      <c r="CQ29" s="4">
        <v>0</v>
      </c>
      <c r="CR29" s="4">
        <f t="shared" si="13"/>
        <v>-0.02</v>
      </c>
      <c r="CT29" s="2" t="s">
        <v>34</v>
      </c>
      <c r="CU29" s="2">
        <v>54</v>
      </c>
      <c r="CV29" s="2">
        <v>1</v>
      </c>
      <c r="CW29" s="2">
        <v>51</v>
      </c>
      <c r="CX29" s="2">
        <v>2</v>
      </c>
      <c r="CY29" s="4">
        <v>0.02</v>
      </c>
      <c r="CZ29" s="4">
        <f t="shared" si="14"/>
        <v>0.02</v>
      </c>
      <c r="DB29" s="2" t="s">
        <v>34</v>
      </c>
      <c r="DC29" s="2">
        <v>54</v>
      </c>
      <c r="DD29" s="2">
        <v>1</v>
      </c>
      <c r="DE29" s="2">
        <v>51</v>
      </c>
      <c r="DF29" s="2">
        <v>2</v>
      </c>
      <c r="DG29" s="4">
        <v>0.02</v>
      </c>
      <c r="DH29" s="4">
        <f t="shared" si="15"/>
        <v>0</v>
      </c>
      <c r="DJ29" s="2" t="s">
        <v>34</v>
      </c>
      <c r="DK29" s="2">
        <v>54</v>
      </c>
      <c r="DL29" s="2">
        <v>1</v>
      </c>
      <c r="DM29" s="2">
        <v>51</v>
      </c>
      <c r="DN29" s="2">
        <v>2</v>
      </c>
      <c r="DO29" s="4">
        <v>0.02</v>
      </c>
      <c r="DP29" s="4">
        <f t="shared" si="16"/>
        <v>0</v>
      </c>
      <c r="DR29" s="2" t="s">
        <v>34</v>
      </c>
      <c r="DS29" s="2">
        <v>54</v>
      </c>
      <c r="DT29" s="2">
        <v>1</v>
      </c>
      <c r="DU29" s="2">
        <v>51</v>
      </c>
      <c r="DV29" s="2">
        <v>2</v>
      </c>
      <c r="DW29" s="4">
        <v>0.02</v>
      </c>
      <c r="DX29" s="4">
        <f t="shared" si="17"/>
        <v>0</v>
      </c>
      <c r="DZ29" s="2" t="s">
        <v>34</v>
      </c>
      <c r="EA29" s="2">
        <v>54</v>
      </c>
      <c r="EB29" s="2">
        <v>1</v>
      </c>
      <c r="EC29" s="2">
        <v>51</v>
      </c>
      <c r="ED29" s="2">
        <v>2</v>
      </c>
      <c r="EE29" s="4">
        <v>0.02</v>
      </c>
      <c r="EF29" s="4">
        <f t="shared" si="18"/>
        <v>0</v>
      </c>
      <c r="EH29" s="2" t="s">
        <v>34</v>
      </c>
      <c r="EI29" s="2">
        <v>54</v>
      </c>
      <c r="EJ29" s="2">
        <v>1</v>
      </c>
      <c r="EK29" s="2">
        <v>51</v>
      </c>
      <c r="EL29" s="2">
        <v>2</v>
      </c>
      <c r="EM29" s="4">
        <v>0.02</v>
      </c>
      <c r="EN29" s="4">
        <f t="shared" si="19"/>
        <v>0</v>
      </c>
      <c r="EP29" s="2" t="s">
        <v>34</v>
      </c>
      <c r="EQ29" s="2">
        <v>54</v>
      </c>
      <c r="ER29" s="2">
        <v>1</v>
      </c>
      <c r="ES29" s="2">
        <v>51</v>
      </c>
      <c r="ET29" s="2">
        <v>2</v>
      </c>
      <c r="EU29" s="4">
        <v>0.02</v>
      </c>
      <c r="EV29" s="4">
        <f t="shared" si="20"/>
        <v>0</v>
      </c>
    </row>
    <row r="30" spans="1:152">
      <c r="A30" s="4">
        <v>0.96</v>
      </c>
      <c r="B30" s="4"/>
      <c r="C30" s="2" t="s">
        <v>33</v>
      </c>
      <c r="D30" s="2">
        <v>52</v>
      </c>
      <c r="E30" s="2">
        <v>50</v>
      </c>
      <c r="F30" s="2">
        <v>2</v>
      </c>
      <c r="G30" s="2">
        <v>0</v>
      </c>
      <c r="H30" s="4">
        <f t="shared" si="2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20">
        <f t="shared" si="3"/>
        <v>0.96153846153846156</v>
      </c>
      <c r="P30" s="10">
        <f t="shared" si="4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20">
        <f t="shared" si="5"/>
        <v>0.96153846153846156</v>
      </c>
      <c r="X30" s="20">
        <f t="shared" si="0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-1.5384615384615996E-3</v>
      </c>
      <c r="AH30" s="2" t="s">
        <v>34</v>
      </c>
      <c r="AI30" s="2">
        <v>54</v>
      </c>
      <c r="AJ30" s="2">
        <v>1</v>
      </c>
      <c r="AK30" s="2">
        <v>51</v>
      </c>
      <c r="AL30" s="2">
        <v>2</v>
      </c>
      <c r="AM30" s="4">
        <v>0.01</v>
      </c>
      <c r="AN30" s="4">
        <f t="shared" si="22"/>
        <v>0</v>
      </c>
      <c r="AP30" s="2" t="s">
        <v>34</v>
      </c>
      <c r="AQ30" s="2">
        <v>54</v>
      </c>
      <c r="AR30" s="2">
        <v>1</v>
      </c>
      <c r="AS30" s="2">
        <v>51</v>
      </c>
      <c r="AT30" s="2">
        <v>2</v>
      </c>
      <c r="AU30" s="4">
        <v>0.02</v>
      </c>
      <c r="AV30" s="4">
        <f t="shared" si="7"/>
        <v>0.01</v>
      </c>
      <c r="AX30" s="2" t="s">
        <v>34</v>
      </c>
      <c r="AY30" s="2">
        <v>54</v>
      </c>
      <c r="AZ30" s="2">
        <v>1</v>
      </c>
      <c r="BA30" s="2">
        <v>51</v>
      </c>
      <c r="BB30" s="2">
        <v>2</v>
      </c>
      <c r="BC30" s="4">
        <v>0.02</v>
      </c>
      <c r="BD30" s="20">
        <f t="shared" si="8"/>
        <v>0</v>
      </c>
      <c r="BF30" s="2" t="s">
        <v>34</v>
      </c>
      <c r="BG30" s="2">
        <v>54</v>
      </c>
      <c r="BH30" s="2">
        <v>1</v>
      </c>
      <c r="BI30" s="2">
        <v>51</v>
      </c>
      <c r="BJ30" s="2">
        <v>2</v>
      </c>
      <c r="BK30" s="4">
        <v>0.02</v>
      </c>
      <c r="BL30" s="4">
        <f t="shared" si="9"/>
        <v>0</v>
      </c>
      <c r="BN30" s="2" t="s">
        <v>35</v>
      </c>
      <c r="BO30" s="2">
        <v>30</v>
      </c>
      <c r="BP30" s="2">
        <v>3</v>
      </c>
      <c r="BQ30" s="2">
        <v>20</v>
      </c>
      <c r="BR30" s="2">
        <v>7</v>
      </c>
      <c r="BS30" s="4">
        <v>0.1</v>
      </c>
      <c r="BT30" s="4">
        <f t="shared" si="21"/>
        <v>0</v>
      </c>
      <c r="BV30" s="2" t="s">
        <v>35</v>
      </c>
      <c r="BW30" s="2">
        <v>30</v>
      </c>
      <c r="BX30" s="2">
        <v>3</v>
      </c>
      <c r="BY30" s="2">
        <v>20</v>
      </c>
      <c r="BZ30" s="2">
        <v>7</v>
      </c>
      <c r="CA30" s="4">
        <v>0.1</v>
      </c>
      <c r="CB30" s="4">
        <f t="shared" si="11"/>
        <v>0</v>
      </c>
      <c r="CD30" s="8" t="s">
        <v>35</v>
      </c>
      <c r="CE30" s="2">
        <v>30</v>
      </c>
      <c r="CF30" s="2">
        <v>3</v>
      </c>
      <c r="CG30" s="2">
        <v>20</v>
      </c>
      <c r="CH30" s="2">
        <v>7</v>
      </c>
      <c r="CI30" s="4">
        <v>0.1</v>
      </c>
      <c r="CJ30" s="4">
        <f t="shared" si="12"/>
        <v>0</v>
      </c>
      <c r="CK30" s="2" t="s">
        <v>119</v>
      </c>
      <c r="CL30" s="2" t="s">
        <v>35</v>
      </c>
      <c r="CM30" s="2">
        <v>30</v>
      </c>
      <c r="CN30" s="2">
        <v>3</v>
      </c>
      <c r="CO30" s="2">
        <v>21</v>
      </c>
      <c r="CP30" s="2">
        <v>6</v>
      </c>
      <c r="CQ30" s="4">
        <v>0.1</v>
      </c>
      <c r="CR30" s="4">
        <f t="shared" si="13"/>
        <v>0</v>
      </c>
      <c r="CT30" s="2" t="s">
        <v>35</v>
      </c>
      <c r="CU30" s="2">
        <v>30</v>
      </c>
      <c r="CV30" s="2">
        <v>3</v>
      </c>
      <c r="CW30" s="2">
        <v>20</v>
      </c>
      <c r="CX30" s="2">
        <v>7</v>
      </c>
      <c r="CY30" s="4">
        <v>0.1</v>
      </c>
      <c r="CZ30" s="4">
        <f t="shared" si="14"/>
        <v>0</v>
      </c>
      <c r="DB30" s="2" t="s">
        <v>35</v>
      </c>
      <c r="DC30" s="2">
        <v>30</v>
      </c>
      <c r="DD30" s="2">
        <v>3</v>
      </c>
      <c r="DE30" s="2">
        <v>20</v>
      </c>
      <c r="DF30" s="2">
        <v>7</v>
      </c>
      <c r="DG30" s="4">
        <v>0.1</v>
      </c>
      <c r="DH30" s="4">
        <f t="shared" si="15"/>
        <v>0</v>
      </c>
      <c r="DJ30" s="2" t="s">
        <v>35</v>
      </c>
      <c r="DK30" s="2">
        <v>30</v>
      </c>
      <c r="DL30" s="2">
        <v>3</v>
      </c>
      <c r="DM30" s="2">
        <v>20</v>
      </c>
      <c r="DN30" s="2">
        <v>7</v>
      </c>
      <c r="DO30" s="4">
        <v>0.1</v>
      </c>
      <c r="DP30" s="4">
        <f t="shared" si="16"/>
        <v>0</v>
      </c>
      <c r="DR30" s="2" t="s">
        <v>35</v>
      </c>
      <c r="DS30" s="2">
        <v>30</v>
      </c>
      <c r="DT30" s="2">
        <v>3</v>
      </c>
      <c r="DU30" s="2">
        <v>20</v>
      </c>
      <c r="DV30" s="2">
        <v>7</v>
      </c>
      <c r="DW30" s="4">
        <v>0.1</v>
      </c>
      <c r="DX30" s="4">
        <f t="shared" si="17"/>
        <v>0</v>
      </c>
      <c r="DZ30" s="2" t="s">
        <v>35</v>
      </c>
      <c r="EA30" s="2">
        <v>30</v>
      </c>
      <c r="EB30" s="2">
        <v>3</v>
      </c>
      <c r="EC30" s="2">
        <v>21</v>
      </c>
      <c r="ED30" s="2">
        <v>6</v>
      </c>
      <c r="EE30" s="4">
        <v>0.1</v>
      </c>
      <c r="EF30" s="4">
        <f t="shared" si="18"/>
        <v>0</v>
      </c>
      <c r="EH30" s="2" t="s">
        <v>35</v>
      </c>
      <c r="EI30" s="2">
        <v>30</v>
      </c>
      <c r="EJ30" s="2">
        <v>3</v>
      </c>
      <c r="EK30" s="2">
        <v>21</v>
      </c>
      <c r="EL30" s="2">
        <v>6</v>
      </c>
      <c r="EM30" s="4">
        <v>0.1</v>
      </c>
      <c r="EN30" s="4">
        <f t="shared" si="19"/>
        <v>0</v>
      </c>
      <c r="EP30" s="2" t="s">
        <v>35</v>
      </c>
      <c r="EQ30" s="2">
        <v>30</v>
      </c>
      <c r="ER30" s="2">
        <v>3</v>
      </c>
      <c r="ES30" s="2">
        <v>20</v>
      </c>
      <c r="ET30" s="2">
        <v>7</v>
      </c>
      <c r="EU30" s="4">
        <v>0.1</v>
      </c>
      <c r="EV30" s="4">
        <f t="shared" si="20"/>
        <v>0</v>
      </c>
    </row>
    <row r="31" spans="1:152">
      <c r="A31" s="4">
        <v>0.01</v>
      </c>
      <c r="B31" s="4"/>
      <c r="C31" s="2" t="s">
        <v>34</v>
      </c>
      <c r="D31" s="2">
        <v>54</v>
      </c>
      <c r="E31" s="2">
        <v>1</v>
      </c>
      <c r="F31" s="2">
        <v>51</v>
      </c>
      <c r="G31" s="2">
        <v>2</v>
      </c>
      <c r="H31" s="4">
        <f t="shared" si="2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20">
        <f t="shared" si="3"/>
        <v>1.8518518518518517E-2</v>
      </c>
      <c r="P31" s="10">
        <f t="shared" si="4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20">
        <f t="shared" si="5"/>
        <v>1.8518518518518517E-2</v>
      </c>
      <c r="X31" s="20">
        <f t="shared" si="0"/>
        <v>0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-8.5185185185185173E-3</v>
      </c>
      <c r="AH31" s="2" t="s">
        <v>35</v>
      </c>
      <c r="AI31" s="2">
        <v>30</v>
      </c>
      <c r="AJ31" s="2">
        <v>0</v>
      </c>
      <c r="AK31" s="2">
        <v>24</v>
      </c>
      <c r="AL31" s="2">
        <v>6</v>
      </c>
      <c r="AM31" s="4">
        <v>0</v>
      </c>
      <c r="AN31" s="4">
        <f t="shared" si="22"/>
        <v>0</v>
      </c>
      <c r="AP31" s="2" t="s">
        <v>35</v>
      </c>
      <c r="AQ31" s="2">
        <v>30</v>
      </c>
      <c r="AR31" s="2">
        <v>3</v>
      </c>
      <c r="AS31" s="2">
        <v>21</v>
      </c>
      <c r="AT31" s="2">
        <v>6</v>
      </c>
      <c r="AU31" s="4">
        <v>0.1</v>
      </c>
      <c r="AV31" s="4">
        <f t="shared" si="7"/>
        <v>0.1</v>
      </c>
      <c r="AX31" s="2" t="s">
        <v>35</v>
      </c>
      <c r="AY31" s="2">
        <v>30</v>
      </c>
      <c r="AZ31" s="2">
        <v>3</v>
      </c>
      <c r="BA31" s="2">
        <v>20</v>
      </c>
      <c r="BB31" s="2">
        <v>7</v>
      </c>
      <c r="BC31" s="4">
        <v>0.1</v>
      </c>
      <c r="BD31" s="20">
        <f t="shared" si="8"/>
        <v>0</v>
      </c>
      <c r="BF31" s="2" t="s">
        <v>35</v>
      </c>
      <c r="BG31" s="2">
        <v>30</v>
      </c>
      <c r="BH31" s="2">
        <v>3</v>
      </c>
      <c r="BI31" s="2">
        <v>21</v>
      </c>
      <c r="BJ31" s="2">
        <v>6</v>
      </c>
      <c r="BK31" s="4">
        <v>0.1</v>
      </c>
      <c r="BL31" s="4">
        <f t="shared" si="9"/>
        <v>0</v>
      </c>
      <c r="BN31" s="2" t="s">
        <v>36</v>
      </c>
      <c r="BO31" s="2">
        <v>14</v>
      </c>
      <c r="BP31" s="2">
        <v>14</v>
      </c>
      <c r="BQ31" s="2">
        <v>0</v>
      </c>
      <c r="BR31" s="2">
        <v>0</v>
      </c>
      <c r="BS31" s="4">
        <v>1</v>
      </c>
      <c r="BT31" s="4">
        <f t="shared" si="21"/>
        <v>0</v>
      </c>
      <c r="BV31" s="2" t="s">
        <v>36</v>
      </c>
      <c r="BW31" s="2">
        <v>14</v>
      </c>
      <c r="BX31" s="2">
        <v>14</v>
      </c>
      <c r="BY31" s="2">
        <v>0</v>
      </c>
      <c r="BZ31" s="2">
        <v>0</v>
      </c>
      <c r="CA31" s="4">
        <v>1</v>
      </c>
      <c r="CB31" s="4">
        <f t="shared" si="11"/>
        <v>0</v>
      </c>
      <c r="CD31" s="2" t="s">
        <v>36</v>
      </c>
      <c r="CE31" s="2">
        <v>14</v>
      </c>
      <c r="CF31" s="2">
        <v>14</v>
      </c>
      <c r="CG31" s="2">
        <v>0</v>
      </c>
      <c r="CH31" s="2">
        <v>0</v>
      </c>
      <c r="CI31" s="4">
        <v>1</v>
      </c>
      <c r="CJ31" s="4">
        <f t="shared" si="12"/>
        <v>0</v>
      </c>
      <c r="CL31" s="2" t="s">
        <v>36</v>
      </c>
      <c r="CM31" s="2">
        <v>14</v>
      </c>
      <c r="CN31" s="2">
        <v>14</v>
      </c>
      <c r="CO31" s="2">
        <v>0</v>
      </c>
      <c r="CP31" s="2">
        <v>0</v>
      </c>
      <c r="CQ31" s="4">
        <v>1</v>
      </c>
      <c r="CR31" s="4">
        <f t="shared" si="13"/>
        <v>0</v>
      </c>
      <c r="CT31" s="2" t="s">
        <v>36</v>
      </c>
      <c r="CU31" s="2">
        <v>14</v>
      </c>
      <c r="CV31" s="2">
        <v>14</v>
      </c>
      <c r="CW31" s="2">
        <v>0</v>
      </c>
      <c r="CX31" s="2">
        <v>0</v>
      </c>
      <c r="CY31" s="4">
        <v>1</v>
      </c>
      <c r="CZ31" s="4">
        <f t="shared" si="14"/>
        <v>0</v>
      </c>
      <c r="DB31" s="2" t="s">
        <v>36</v>
      </c>
      <c r="DC31" s="65">
        <v>14</v>
      </c>
      <c r="DD31" s="2">
        <v>14</v>
      </c>
      <c r="DE31" s="2">
        <v>0</v>
      </c>
      <c r="DF31" s="2">
        <v>0</v>
      </c>
      <c r="DG31" s="4">
        <v>1</v>
      </c>
      <c r="DH31" s="4">
        <f t="shared" si="15"/>
        <v>0</v>
      </c>
      <c r="DJ31" s="67" t="s">
        <v>36</v>
      </c>
      <c r="DK31" s="2">
        <v>14</v>
      </c>
      <c r="DL31" s="2">
        <v>14</v>
      </c>
      <c r="DM31" s="2">
        <v>0</v>
      </c>
      <c r="DN31" s="2">
        <v>0</v>
      </c>
      <c r="DO31" s="4">
        <v>1</v>
      </c>
      <c r="DP31" s="4">
        <f t="shared" si="16"/>
        <v>0</v>
      </c>
      <c r="DR31" s="66" t="s">
        <v>36</v>
      </c>
      <c r="DS31" s="2">
        <v>14</v>
      </c>
      <c r="DT31" s="2">
        <v>14</v>
      </c>
      <c r="DU31" s="2">
        <v>0</v>
      </c>
      <c r="DV31" s="2">
        <v>0</v>
      </c>
      <c r="DW31" s="4">
        <v>1</v>
      </c>
      <c r="DX31" s="4">
        <f t="shared" si="17"/>
        <v>0</v>
      </c>
      <c r="DZ31" s="66" t="s">
        <v>36</v>
      </c>
      <c r="EA31" s="2">
        <v>14</v>
      </c>
      <c r="EB31" s="2">
        <v>14</v>
      </c>
      <c r="EC31" s="2">
        <v>0</v>
      </c>
      <c r="ED31" s="2">
        <v>0</v>
      </c>
      <c r="EE31" s="4">
        <v>1</v>
      </c>
      <c r="EF31" s="4">
        <f t="shared" si="18"/>
        <v>0</v>
      </c>
      <c r="EH31" s="2" t="s">
        <v>36</v>
      </c>
      <c r="EI31" s="2">
        <v>14</v>
      </c>
      <c r="EJ31" s="2">
        <v>14</v>
      </c>
      <c r="EK31" s="2">
        <v>0</v>
      </c>
      <c r="EL31" s="2">
        <v>0</v>
      </c>
      <c r="EM31" s="4">
        <v>1</v>
      </c>
      <c r="EN31" s="4">
        <f t="shared" si="19"/>
        <v>0</v>
      </c>
      <c r="EP31" s="66" t="s">
        <v>36</v>
      </c>
      <c r="EQ31" s="2">
        <v>14</v>
      </c>
      <c r="ER31" s="2">
        <v>14</v>
      </c>
      <c r="ES31" s="2">
        <v>0</v>
      </c>
      <c r="ET31" s="2">
        <v>0</v>
      </c>
      <c r="EU31" s="4">
        <v>1</v>
      </c>
      <c r="EV31" s="4">
        <f t="shared" si="20"/>
        <v>0</v>
      </c>
    </row>
    <row r="32" spans="1:152">
      <c r="A32" s="4">
        <v>0</v>
      </c>
      <c r="B32" s="4"/>
      <c r="C32" s="2" t="s">
        <v>35</v>
      </c>
      <c r="D32" s="2">
        <v>30</v>
      </c>
      <c r="E32" s="2">
        <v>0</v>
      </c>
      <c r="F32" s="2">
        <v>23</v>
      </c>
      <c r="G32" s="2">
        <v>7</v>
      </c>
      <c r="H32" s="4">
        <f t="shared" si="2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20">
        <f t="shared" si="3"/>
        <v>0</v>
      </c>
      <c r="P32" s="10">
        <f t="shared" si="4"/>
        <v>0</v>
      </c>
      <c r="R32" s="2" t="s">
        <v>35</v>
      </c>
      <c r="S32" s="2">
        <v>30</v>
      </c>
      <c r="T32" s="2">
        <v>0</v>
      </c>
      <c r="U32" s="2">
        <v>24</v>
      </c>
      <c r="V32" s="2">
        <v>6</v>
      </c>
      <c r="W32" s="20">
        <f t="shared" si="5"/>
        <v>0</v>
      </c>
      <c r="X32" s="20">
        <f t="shared" si="0"/>
        <v>0</v>
      </c>
      <c r="Z32" s="2" t="s">
        <v>35</v>
      </c>
      <c r="AA32" s="2">
        <v>30</v>
      </c>
      <c r="AB32" s="2">
        <v>0</v>
      </c>
      <c r="AC32" s="2">
        <v>23</v>
      </c>
      <c r="AD32" s="2">
        <v>7</v>
      </c>
      <c r="AE32" s="4">
        <v>0</v>
      </c>
      <c r="AF32" s="4">
        <f t="shared" si="1"/>
        <v>0</v>
      </c>
      <c r="AH32" s="2" t="s">
        <v>36</v>
      </c>
      <c r="AI32" s="2">
        <v>14</v>
      </c>
      <c r="AJ32" s="2">
        <v>14</v>
      </c>
      <c r="AK32" s="2">
        <v>0</v>
      </c>
      <c r="AL32" s="2">
        <v>0</v>
      </c>
      <c r="AM32" s="4">
        <v>1</v>
      </c>
      <c r="AN32" s="4">
        <f t="shared" si="22"/>
        <v>0</v>
      </c>
      <c r="AP32" s="2" t="s">
        <v>36</v>
      </c>
      <c r="AQ32" s="2">
        <v>14</v>
      </c>
      <c r="AR32" s="2">
        <v>14</v>
      </c>
      <c r="AS32" s="2">
        <v>0</v>
      </c>
      <c r="AT32" s="2">
        <v>0</v>
      </c>
      <c r="AU32" s="4">
        <v>1</v>
      </c>
      <c r="AV32" s="4">
        <f t="shared" si="7"/>
        <v>0</v>
      </c>
      <c r="AX32" s="2" t="s">
        <v>36</v>
      </c>
      <c r="AY32" s="2">
        <v>14</v>
      </c>
      <c r="AZ32" s="2">
        <v>14</v>
      </c>
      <c r="BA32" s="2">
        <v>0</v>
      </c>
      <c r="BB32" s="2">
        <v>0</v>
      </c>
      <c r="BC32" s="4">
        <v>1</v>
      </c>
      <c r="BD32" s="20">
        <f t="shared" si="8"/>
        <v>0</v>
      </c>
      <c r="BF32" s="2" t="s">
        <v>36</v>
      </c>
      <c r="BG32" s="2">
        <v>14</v>
      </c>
      <c r="BH32" s="2">
        <v>14</v>
      </c>
      <c r="BI32" s="2">
        <v>0</v>
      </c>
      <c r="BJ32" s="2">
        <v>0</v>
      </c>
      <c r="BK32" s="4">
        <v>1</v>
      </c>
      <c r="BL32" s="4">
        <f t="shared" si="9"/>
        <v>0</v>
      </c>
      <c r="BN32" s="2" t="s">
        <v>37</v>
      </c>
      <c r="BO32" s="2">
        <v>4</v>
      </c>
      <c r="BP32" s="2">
        <v>4</v>
      </c>
      <c r="BQ32" s="2">
        <v>0</v>
      </c>
      <c r="BR32" s="2">
        <v>0</v>
      </c>
      <c r="BS32" s="4">
        <v>1</v>
      </c>
      <c r="BT32" s="4">
        <f t="shared" si="21"/>
        <v>0</v>
      </c>
      <c r="BV32" s="2" t="s">
        <v>37</v>
      </c>
      <c r="BW32" s="2">
        <v>4</v>
      </c>
      <c r="BX32" s="2">
        <v>4</v>
      </c>
      <c r="BY32" s="2">
        <v>0</v>
      </c>
      <c r="BZ32" s="2">
        <v>0</v>
      </c>
      <c r="CA32" s="4">
        <v>1</v>
      </c>
      <c r="CB32" s="4">
        <f t="shared" si="11"/>
        <v>0</v>
      </c>
      <c r="CD32" s="2" t="s">
        <v>37</v>
      </c>
      <c r="CE32" s="2">
        <v>4</v>
      </c>
      <c r="CF32" s="2">
        <v>4</v>
      </c>
      <c r="CG32" s="2">
        <v>0</v>
      </c>
      <c r="CH32" s="2">
        <v>0</v>
      </c>
      <c r="CI32" s="4">
        <v>1</v>
      </c>
      <c r="CJ32" s="4">
        <f t="shared" si="12"/>
        <v>0</v>
      </c>
      <c r="CL32" s="2" t="s">
        <v>37</v>
      </c>
      <c r="CM32" s="2">
        <v>4</v>
      </c>
      <c r="CN32" s="2">
        <v>4</v>
      </c>
      <c r="CO32" s="2">
        <v>0</v>
      </c>
      <c r="CP32" s="2">
        <v>0</v>
      </c>
      <c r="CQ32" s="4">
        <v>1</v>
      </c>
      <c r="CR32" s="4">
        <f t="shared" si="13"/>
        <v>0</v>
      </c>
      <c r="CT32" s="2" t="s">
        <v>37</v>
      </c>
      <c r="CU32" s="2">
        <v>4</v>
      </c>
      <c r="CV32" s="2">
        <v>4</v>
      </c>
      <c r="CW32" s="2">
        <v>0</v>
      </c>
      <c r="CX32" s="2">
        <v>0</v>
      </c>
      <c r="CY32" s="4">
        <v>1</v>
      </c>
      <c r="CZ32" s="4">
        <f t="shared" si="14"/>
        <v>0</v>
      </c>
      <c r="DB32" s="2" t="s">
        <v>37</v>
      </c>
      <c r="DC32" s="65">
        <v>4</v>
      </c>
      <c r="DD32" s="2">
        <v>4</v>
      </c>
      <c r="DE32" s="2">
        <v>0</v>
      </c>
      <c r="DF32" s="2">
        <v>0</v>
      </c>
      <c r="DG32" s="4">
        <v>1</v>
      </c>
      <c r="DH32" s="4">
        <f t="shared" si="15"/>
        <v>0</v>
      </c>
      <c r="DJ32" s="67" t="s">
        <v>37</v>
      </c>
      <c r="DK32" s="2">
        <v>4</v>
      </c>
      <c r="DL32" s="2">
        <v>4</v>
      </c>
      <c r="DM32" s="2">
        <v>0</v>
      </c>
      <c r="DN32" s="2">
        <v>0</v>
      </c>
      <c r="DO32" s="4">
        <v>1</v>
      </c>
      <c r="DP32" s="4">
        <f t="shared" si="16"/>
        <v>0</v>
      </c>
      <c r="DR32" s="66" t="s">
        <v>37</v>
      </c>
      <c r="DS32" s="2">
        <v>4</v>
      </c>
      <c r="DT32" s="2">
        <v>4</v>
      </c>
      <c r="DU32" s="2">
        <v>0</v>
      </c>
      <c r="DV32" s="2">
        <v>0</v>
      </c>
      <c r="DW32" s="4">
        <v>1</v>
      </c>
      <c r="DX32" s="4">
        <f t="shared" si="17"/>
        <v>0</v>
      </c>
      <c r="DZ32" s="66" t="s">
        <v>37</v>
      </c>
      <c r="EA32" s="2">
        <v>4</v>
      </c>
      <c r="EB32" s="2">
        <v>4</v>
      </c>
      <c r="EC32" s="2">
        <v>0</v>
      </c>
      <c r="ED32" s="2">
        <v>0</v>
      </c>
      <c r="EE32" s="4">
        <v>1</v>
      </c>
      <c r="EF32" s="4">
        <f t="shared" si="18"/>
        <v>0</v>
      </c>
      <c r="EH32" s="2" t="s">
        <v>37</v>
      </c>
      <c r="EI32" s="2">
        <v>4</v>
      </c>
      <c r="EJ32" s="2">
        <v>4</v>
      </c>
      <c r="EK32" s="2">
        <v>0</v>
      </c>
      <c r="EL32" s="2">
        <v>0</v>
      </c>
      <c r="EM32" s="4">
        <v>1</v>
      </c>
      <c r="EN32" s="4">
        <f t="shared" si="19"/>
        <v>0</v>
      </c>
      <c r="EP32" s="66" t="s">
        <v>37</v>
      </c>
      <c r="EQ32" s="2">
        <v>4</v>
      </c>
      <c r="ER32" s="2">
        <v>4</v>
      </c>
      <c r="ES32" s="2">
        <v>0</v>
      </c>
      <c r="ET32" s="2">
        <v>0</v>
      </c>
      <c r="EU32" s="4">
        <v>1</v>
      </c>
      <c r="EV32" s="4">
        <f t="shared" si="20"/>
        <v>0</v>
      </c>
    </row>
    <row r="33" spans="1:152">
      <c r="A33" s="4">
        <v>1</v>
      </c>
      <c r="B33" s="4"/>
      <c r="C33" s="2" t="s">
        <v>36</v>
      </c>
      <c r="D33" s="2">
        <v>14</v>
      </c>
      <c r="E33" s="2">
        <v>14</v>
      </c>
      <c r="F33" s="2">
        <v>0</v>
      </c>
      <c r="G33" s="2">
        <v>0</v>
      </c>
      <c r="H33" s="4">
        <f t="shared" si="2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20">
        <f t="shared" si="3"/>
        <v>1</v>
      </c>
      <c r="P33" s="10">
        <f t="shared" si="4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20">
        <f t="shared" si="5"/>
        <v>1</v>
      </c>
      <c r="X33" s="20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H33" s="2" t="s">
        <v>37</v>
      </c>
      <c r="AI33" s="2">
        <v>4</v>
      </c>
      <c r="AJ33" s="2">
        <v>4</v>
      </c>
      <c r="AK33" s="2">
        <v>0</v>
      </c>
      <c r="AL33" s="2">
        <v>0</v>
      </c>
      <c r="AM33" s="4">
        <v>1</v>
      </c>
      <c r="AN33" s="4">
        <f t="shared" si="22"/>
        <v>0</v>
      </c>
      <c r="AP33" s="2" t="s">
        <v>37</v>
      </c>
      <c r="AQ33" s="2">
        <v>4</v>
      </c>
      <c r="AR33" s="2">
        <v>4</v>
      </c>
      <c r="AS33" s="2">
        <v>0</v>
      </c>
      <c r="AT33" s="2">
        <v>0</v>
      </c>
      <c r="AU33" s="4">
        <v>1</v>
      </c>
      <c r="AV33" s="4">
        <f t="shared" si="7"/>
        <v>0</v>
      </c>
      <c r="AX33" s="2" t="s">
        <v>37</v>
      </c>
      <c r="AY33" s="2">
        <v>4</v>
      </c>
      <c r="AZ33" s="2">
        <v>4</v>
      </c>
      <c r="BA33" s="2">
        <v>0</v>
      </c>
      <c r="BB33" s="2">
        <v>0</v>
      </c>
      <c r="BC33" s="4">
        <v>1</v>
      </c>
      <c r="BD33" s="20">
        <f t="shared" si="8"/>
        <v>0</v>
      </c>
      <c r="BF33" s="2" t="s">
        <v>37</v>
      </c>
      <c r="BG33" s="2">
        <v>4</v>
      </c>
      <c r="BH33" s="2">
        <v>4</v>
      </c>
      <c r="BI33" s="2">
        <v>0</v>
      </c>
      <c r="BJ33" s="2">
        <v>0</v>
      </c>
      <c r="BK33" s="4">
        <v>1</v>
      </c>
      <c r="BL33" s="4">
        <f t="shared" si="9"/>
        <v>0</v>
      </c>
      <c r="BN33" s="2" t="s">
        <v>38</v>
      </c>
      <c r="BO33" s="2">
        <v>36</v>
      </c>
      <c r="BP33" s="2">
        <v>35</v>
      </c>
      <c r="BQ33" s="2">
        <v>1</v>
      </c>
      <c r="BR33" s="2">
        <v>0</v>
      </c>
      <c r="BS33" s="4">
        <v>0.97</v>
      </c>
      <c r="BT33" s="4">
        <f t="shared" si="21"/>
        <v>0</v>
      </c>
      <c r="BV33" s="2" t="s">
        <v>38</v>
      </c>
      <c r="BW33" s="2">
        <v>36</v>
      </c>
      <c r="BX33" s="2">
        <v>35</v>
      </c>
      <c r="BY33" s="2">
        <v>1</v>
      </c>
      <c r="BZ33" s="2">
        <v>0</v>
      </c>
      <c r="CA33" s="4">
        <v>0.97</v>
      </c>
      <c r="CB33" s="4">
        <f t="shared" si="11"/>
        <v>0</v>
      </c>
      <c r="CD33" s="2" t="s">
        <v>38</v>
      </c>
      <c r="CE33" s="2">
        <v>36</v>
      </c>
      <c r="CF33" s="2">
        <v>35</v>
      </c>
      <c r="CG33" s="2">
        <v>1</v>
      </c>
      <c r="CH33" s="2">
        <v>0</v>
      </c>
      <c r="CI33" s="4">
        <v>0.97</v>
      </c>
      <c r="CJ33" s="4">
        <f t="shared" si="12"/>
        <v>0</v>
      </c>
      <c r="CL33" s="2" t="s">
        <v>38</v>
      </c>
      <c r="CM33" s="2">
        <v>36</v>
      </c>
      <c r="CN33" s="2">
        <v>35</v>
      </c>
      <c r="CO33" s="2">
        <v>1</v>
      </c>
      <c r="CP33" s="2">
        <v>0</v>
      </c>
      <c r="CQ33" s="4">
        <v>0.97</v>
      </c>
      <c r="CR33" s="4">
        <f t="shared" si="13"/>
        <v>0</v>
      </c>
      <c r="CT33" s="2" t="s">
        <v>38</v>
      </c>
      <c r="CU33" s="2">
        <v>36</v>
      </c>
      <c r="CV33" s="2">
        <v>35</v>
      </c>
      <c r="CW33" s="2">
        <v>1</v>
      </c>
      <c r="CX33" s="2">
        <v>0</v>
      </c>
      <c r="CY33" s="4">
        <v>0.97</v>
      </c>
      <c r="CZ33" s="4">
        <f t="shared" si="14"/>
        <v>0</v>
      </c>
      <c r="DB33" s="2" t="s">
        <v>38</v>
      </c>
      <c r="DC33" s="2">
        <v>36</v>
      </c>
      <c r="DD33" s="2">
        <v>35</v>
      </c>
      <c r="DE33" s="2">
        <v>1</v>
      </c>
      <c r="DF33" s="2">
        <v>0</v>
      </c>
      <c r="DG33" s="4">
        <v>0.97</v>
      </c>
      <c r="DH33" s="4">
        <f t="shared" si="15"/>
        <v>0</v>
      </c>
      <c r="DJ33" s="2" t="s">
        <v>38</v>
      </c>
      <c r="DK33" s="2">
        <v>36</v>
      </c>
      <c r="DL33" s="2">
        <v>35</v>
      </c>
      <c r="DM33" s="2">
        <v>1</v>
      </c>
      <c r="DN33" s="2">
        <v>0</v>
      </c>
      <c r="DO33" s="4">
        <v>0.97</v>
      </c>
      <c r="DP33" s="4">
        <f t="shared" si="16"/>
        <v>0</v>
      </c>
      <c r="DR33" s="2" t="s">
        <v>38</v>
      </c>
      <c r="DS33" s="2">
        <v>36</v>
      </c>
      <c r="DT33" s="2">
        <v>35</v>
      </c>
      <c r="DU33" s="2">
        <v>1</v>
      </c>
      <c r="DV33" s="2">
        <v>0</v>
      </c>
      <c r="DW33" s="4">
        <v>0.97</v>
      </c>
      <c r="DX33" s="4">
        <f t="shared" si="17"/>
        <v>0</v>
      </c>
      <c r="DZ33" s="2" t="s">
        <v>38</v>
      </c>
      <c r="EA33" s="2">
        <v>36</v>
      </c>
      <c r="EB33" s="2">
        <v>35</v>
      </c>
      <c r="EC33" s="2">
        <v>1</v>
      </c>
      <c r="ED33" s="2">
        <v>0</v>
      </c>
      <c r="EE33" s="4">
        <v>0.97</v>
      </c>
      <c r="EF33" s="4">
        <f t="shared" si="18"/>
        <v>0</v>
      </c>
      <c r="EH33" s="2" t="s">
        <v>38</v>
      </c>
      <c r="EI33" s="2">
        <v>36</v>
      </c>
      <c r="EJ33" s="2">
        <v>35</v>
      </c>
      <c r="EK33" s="2">
        <v>1</v>
      </c>
      <c r="EL33" s="2">
        <v>0</v>
      </c>
      <c r="EM33" s="4">
        <v>0.97</v>
      </c>
      <c r="EN33" s="4">
        <f t="shared" si="19"/>
        <v>0</v>
      </c>
      <c r="EP33" s="2" t="s">
        <v>38</v>
      </c>
      <c r="EQ33" s="2">
        <v>36</v>
      </c>
      <c r="ER33" s="2">
        <v>35</v>
      </c>
      <c r="ES33" s="2">
        <v>1</v>
      </c>
      <c r="ET33" s="2">
        <v>0</v>
      </c>
      <c r="EU33" s="4">
        <v>0.97</v>
      </c>
      <c r="EV33" s="4">
        <f t="shared" si="20"/>
        <v>0</v>
      </c>
    </row>
    <row r="34" spans="1:152">
      <c r="A34" s="4">
        <v>1</v>
      </c>
      <c r="B34" s="4"/>
      <c r="C34" s="2" t="s">
        <v>37</v>
      </c>
      <c r="D34" s="2">
        <v>4</v>
      </c>
      <c r="E34" s="2">
        <v>4</v>
      </c>
      <c r="F34" s="2">
        <v>0</v>
      </c>
      <c r="G34" s="2">
        <v>0</v>
      </c>
      <c r="H34" s="4">
        <f t="shared" si="2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20">
        <f t="shared" si="3"/>
        <v>1</v>
      </c>
      <c r="P34" s="10">
        <f t="shared" si="4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20">
        <f t="shared" si="5"/>
        <v>1</v>
      </c>
      <c r="X34" s="20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H34" s="2" t="s">
        <v>38</v>
      </c>
      <c r="AI34" s="2">
        <v>36</v>
      </c>
      <c r="AJ34" s="2">
        <v>35</v>
      </c>
      <c r="AK34" s="2">
        <v>1</v>
      </c>
      <c r="AL34" s="2">
        <v>0</v>
      </c>
      <c r="AM34" s="4">
        <v>0.97</v>
      </c>
      <c r="AN34" s="4">
        <f t="shared" si="22"/>
        <v>0</v>
      </c>
      <c r="AP34" s="2" t="s">
        <v>38</v>
      </c>
      <c r="AQ34" s="2">
        <v>36</v>
      </c>
      <c r="AR34" s="2">
        <v>35</v>
      </c>
      <c r="AS34" s="2">
        <v>1</v>
      </c>
      <c r="AT34" s="2">
        <v>0</v>
      </c>
      <c r="AU34" s="4">
        <v>0.97</v>
      </c>
      <c r="AV34" s="4">
        <f t="shared" si="7"/>
        <v>0</v>
      </c>
      <c r="AX34" s="2" t="s">
        <v>38</v>
      </c>
      <c r="AY34" s="2">
        <v>36</v>
      </c>
      <c r="AZ34" s="2">
        <v>35</v>
      </c>
      <c r="BA34" s="2">
        <v>1</v>
      </c>
      <c r="BB34" s="2">
        <v>0</v>
      </c>
      <c r="BC34" s="4">
        <v>0.97</v>
      </c>
      <c r="BD34" s="20">
        <f t="shared" si="8"/>
        <v>0</v>
      </c>
      <c r="BF34" s="2" t="s">
        <v>38</v>
      </c>
      <c r="BG34" s="2">
        <v>36</v>
      </c>
      <c r="BH34" s="2">
        <v>35</v>
      </c>
      <c r="BI34" s="2">
        <v>1</v>
      </c>
      <c r="BJ34" s="2">
        <v>0</v>
      </c>
      <c r="BK34" s="4">
        <v>0.97</v>
      </c>
      <c r="BL34" s="4">
        <f t="shared" si="9"/>
        <v>0</v>
      </c>
      <c r="BN34" s="2" t="s">
        <v>39</v>
      </c>
      <c r="BO34" s="2">
        <v>12</v>
      </c>
      <c r="BP34" s="2">
        <v>12</v>
      </c>
      <c r="BQ34" s="2">
        <v>0</v>
      </c>
      <c r="BR34" s="2">
        <v>0</v>
      </c>
      <c r="BS34" s="4">
        <v>1</v>
      </c>
      <c r="BT34" s="4">
        <f t="shared" si="21"/>
        <v>0</v>
      </c>
      <c r="BV34" s="2" t="s">
        <v>39</v>
      </c>
      <c r="BW34" s="2">
        <v>12</v>
      </c>
      <c r="BX34" s="2">
        <v>12</v>
      </c>
      <c r="BY34" s="2">
        <v>0</v>
      </c>
      <c r="BZ34" s="2">
        <v>0</v>
      </c>
      <c r="CA34" s="4">
        <v>1</v>
      </c>
      <c r="CB34" s="4">
        <f t="shared" si="11"/>
        <v>0</v>
      </c>
      <c r="CD34" s="2" t="s">
        <v>39</v>
      </c>
      <c r="CE34" s="2">
        <v>12</v>
      </c>
      <c r="CF34" s="2">
        <v>12</v>
      </c>
      <c r="CG34" s="2">
        <v>0</v>
      </c>
      <c r="CH34" s="2">
        <v>0</v>
      </c>
      <c r="CI34" s="4">
        <v>1</v>
      </c>
      <c r="CJ34" s="4">
        <f t="shared" si="12"/>
        <v>0</v>
      </c>
      <c r="CL34" s="2" t="s">
        <v>39</v>
      </c>
      <c r="CM34" s="2">
        <v>12</v>
      </c>
      <c r="CN34" s="2">
        <v>12</v>
      </c>
      <c r="CO34" s="2">
        <v>0</v>
      </c>
      <c r="CP34" s="2">
        <v>0</v>
      </c>
      <c r="CQ34" s="4">
        <v>1</v>
      </c>
      <c r="CR34" s="4">
        <f t="shared" si="13"/>
        <v>0</v>
      </c>
      <c r="CT34" s="2" t="s">
        <v>39</v>
      </c>
      <c r="CU34" s="2">
        <v>12</v>
      </c>
      <c r="CV34" s="2">
        <v>12</v>
      </c>
      <c r="CW34" s="2">
        <v>0</v>
      </c>
      <c r="CX34" s="2">
        <v>0</v>
      </c>
      <c r="CY34" s="4">
        <v>1</v>
      </c>
      <c r="CZ34" s="4">
        <f t="shared" si="14"/>
        <v>0</v>
      </c>
      <c r="DB34" s="2" t="s">
        <v>39</v>
      </c>
      <c r="DC34" s="2">
        <v>12</v>
      </c>
      <c r="DD34" s="2">
        <v>12</v>
      </c>
      <c r="DE34" s="2">
        <v>0</v>
      </c>
      <c r="DF34" s="2">
        <v>0</v>
      </c>
      <c r="DG34" s="4">
        <v>1</v>
      </c>
      <c r="DH34" s="4">
        <f t="shared" si="15"/>
        <v>0</v>
      </c>
      <c r="DJ34" s="2" t="s">
        <v>39</v>
      </c>
      <c r="DK34" s="2">
        <v>12</v>
      </c>
      <c r="DL34" s="2">
        <v>12</v>
      </c>
      <c r="DM34" s="2">
        <v>0</v>
      </c>
      <c r="DN34" s="2">
        <v>0</v>
      </c>
      <c r="DO34" s="4">
        <v>1</v>
      </c>
      <c r="DP34" s="4">
        <f t="shared" si="16"/>
        <v>0</v>
      </c>
      <c r="DR34" s="2" t="s">
        <v>39</v>
      </c>
      <c r="DS34" s="2">
        <v>12</v>
      </c>
      <c r="DT34" s="2">
        <v>12</v>
      </c>
      <c r="DU34" s="2">
        <v>0</v>
      </c>
      <c r="DV34" s="2">
        <v>0</v>
      </c>
      <c r="DW34" s="4">
        <v>1</v>
      </c>
      <c r="DX34" s="4">
        <f t="shared" si="17"/>
        <v>0</v>
      </c>
      <c r="DZ34" s="2" t="s">
        <v>39</v>
      </c>
      <c r="EA34" s="2">
        <v>12</v>
      </c>
      <c r="EB34" s="2">
        <v>12</v>
      </c>
      <c r="EC34" s="2">
        <v>0</v>
      </c>
      <c r="ED34" s="2">
        <v>0</v>
      </c>
      <c r="EE34" s="4">
        <v>1</v>
      </c>
      <c r="EF34" s="4">
        <f t="shared" si="18"/>
        <v>0</v>
      </c>
      <c r="EH34" s="2" t="s">
        <v>39</v>
      </c>
      <c r="EI34" s="2">
        <v>12</v>
      </c>
      <c r="EJ34" s="2">
        <v>12</v>
      </c>
      <c r="EK34" s="2">
        <v>0</v>
      </c>
      <c r="EL34" s="2">
        <v>0</v>
      </c>
      <c r="EM34" s="4">
        <v>1</v>
      </c>
      <c r="EN34" s="4">
        <f t="shared" si="19"/>
        <v>0</v>
      </c>
      <c r="EP34" s="2" t="s">
        <v>39</v>
      </c>
      <c r="EQ34" s="2">
        <v>12</v>
      </c>
      <c r="ER34" s="2">
        <v>12</v>
      </c>
      <c r="ES34" s="2">
        <v>0</v>
      </c>
      <c r="ET34" s="2">
        <v>0</v>
      </c>
      <c r="EU34" s="4">
        <v>1</v>
      </c>
      <c r="EV34" s="4">
        <f t="shared" si="20"/>
        <v>0</v>
      </c>
    </row>
    <row r="35" spans="1:152">
      <c r="A35" s="4">
        <v>0.97</v>
      </c>
      <c r="B35" s="4"/>
      <c r="C35" s="2" t="s">
        <v>38</v>
      </c>
      <c r="D35" s="2">
        <v>36</v>
      </c>
      <c r="E35" s="2">
        <v>35</v>
      </c>
      <c r="F35" s="2">
        <v>1</v>
      </c>
      <c r="G35" s="2">
        <v>0</v>
      </c>
      <c r="H35" s="4">
        <f t="shared" si="2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20">
        <f t="shared" si="3"/>
        <v>0.97222222222222221</v>
      </c>
      <c r="P35" s="10">
        <f t="shared" si="4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20">
        <f t="shared" si="5"/>
        <v>0.97222222222222221</v>
      </c>
      <c r="X35" s="20">
        <f t="shared" ref="X35:X66" si="23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4">AE35-W35</f>
        <v>-2.2222222222222365E-3</v>
      </c>
      <c r="AH35" s="2" t="s">
        <v>39</v>
      </c>
      <c r="AI35" s="2">
        <v>12</v>
      </c>
      <c r="AJ35" s="2">
        <v>12</v>
      </c>
      <c r="AK35" s="2">
        <v>0</v>
      </c>
      <c r="AL35" s="2">
        <v>0</v>
      </c>
      <c r="AM35" s="4">
        <v>1</v>
      </c>
      <c r="AN35" s="4">
        <f t="shared" si="22"/>
        <v>0</v>
      </c>
      <c r="AP35" s="2" t="s">
        <v>39</v>
      </c>
      <c r="AQ35" s="2">
        <v>12</v>
      </c>
      <c r="AR35" s="2">
        <v>12</v>
      </c>
      <c r="AS35" s="2">
        <v>0</v>
      </c>
      <c r="AT35" s="2">
        <v>0</v>
      </c>
      <c r="AU35" s="4">
        <v>1</v>
      </c>
      <c r="AV35" s="4">
        <f t="shared" si="7"/>
        <v>0</v>
      </c>
      <c r="AX35" s="2" t="s">
        <v>39</v>
      </c>
      <c r="AY35" s="2">
        <v>12</v>
      </c>
      <c r="AZ35" s="2">
        <v>12</v>
      </c>
      <c r="BA35" s="2">
        <v>0</v>
      </c>
      <c r="BB35" s="2">
        <v>0</v>
      </c>
      <c r="BC35" s="4">
        <v>1</v>
      </c>
      <c r="BD35" s="20">
        <f t="shared" si="8"/>
        <v>0</v>
      </c>
      <c r="BF35" s="2" t="s">
        <v>39</v>
      </c>
      <c r="BG35" s="2">
        <v>12</v>
      </c>
      <c r="BH35" s="2">
        <v>12</v>
      </c>
      <c r="BI35" s="2">
        <v>0</v>
      </c>
      <c r="BJ35" s="2">
        <v>0</v>
      </c>
      <c r="BK35" s="4">
        <v>1</v>
      </c>
      <c r="BL35" s="4">
        <f t="shared" si="9"/>
        <v>0</v>
      </c>
      <c r="BN35" s="2" t="s">
        <v>40</v>
      </c>
      <c r="BO35" s="2">
        <v>211</v>
      </c>
      <c r="BP35" s="2">
        <v>96</v>
      </c>
      <c r="BQ35" s="2">
        <v>101</v>
      </c>
      <c r="BR35" s="2">
        <v>14</v>
      </c>
      <c r="BS35" s="4">
        <v>0.45</v>
      </c>
      <c r="BT35" s="4">
        <f t="shared" si="21"/>
        <v>0</v>
      </c>
      <c r="BV35" s="2" t="s">
        <v>40</v>
      </c>
      <c r="BW35" s="2">
        <v>211</v>
      </c>
      <c r="BX35" s="2">
        <v>95</v>
      </c>
      <c r="BY35" s="2">
        <v>102</v>
      </c>
      <c r="BZ35" s="2">
        <v>14</v>
      </c>
      <c r="CA35" s="4">
        <v>0.45</v>
      </c>
      <c r="CB35" s="4">
        <f t="shared" si="11"/>
        <v>0</v>
      </c>
      <c r="CD35" s="2" t="s">
        <v>40</v>
      </c>
      <c r="CE35" s="2">
        <v>211</v>
      </c>
      <c r="CF35" s="2">
        <v>95</v>
      </c>
      <c r="CG35" s="2">
        <v>102</v>
      </c>
      <c r="CH35" s="2">
        <v>14</v>
      </c>
      <c r="CI35" s="4">
        <v>0.45</v>
      </c>
      <c r="CJ35" s="4">
        <f t="shared" si="12"/>
        <v>0</v>
      </c>
      <c r="CL35" s="2" t="s">
        <v>40</v>
      </c>
      <c r="CM35" s="2">
        <v>211</v>
      </c>
      <c r="CN35" s="2">
        <v>95</v>
      </c>
      <c r="CO35" s="2">
        <v>102</v>
      </c>
      <c r="CP35" s="2">
        <v>14</v>
      </c>
      <c r="CQ35" s="4">
        <v>0.45</v>
      </c>
      <c r="CR35" s="4">
        <f t="shared" si="13"/>
        <v>0</v>
      </c>
      <c r="CT35" s="2" t="s">
        <v>40</v>
      </c>
      <c r="CU35" s="2">
        <v>211</v>
      </c>
      <c r="CV35" s="2">
        <v>95</v>
      </c>
      <c r="CW35" s="2">
        <v>102</v>
      </c>
      <c r="CX35" s="2">
        <v>14</v>
      </c>
      <c r="CY35" s="4">
        <v>0.45</v>
      </c>
      <c r="CZ35" s="4">
        <f t="shared" si="14"/>
        <v>0</v>
      </c>
      <c r="DB35" s="2" t="s">
        <v>40</v>
      </c>
      <c r="DC35" s="2">
        <v>211</v>
      </c>
      <c r="DD35" s="2">
        <v>96</v>
      </c>
      <c r="DE35" s="2">
        <v>101</v>
      </c>
      <c r="DF35" s="2">
        <v>14</v>
      </c>
      <c r="DG35" s="4">
        <v>0.45</v>
      </c>
      <c r="DH35" s="4">
        <f t="shared" si="15"/>
        <v>0</v>
      </c>
      <c r="DJ35" s="2" t="s">
        <v>40</v>
      </c>
      <c r="DK35" s="2">
        <v>211</v>
      </c>
      <c r="DL35" s="2">
        <v>95</v>
      </c>
      <c r="DM35" s="2">
        <v>102</v>
      </c>
      <c r="DN35" s="2">
        <v>14</v>
      </c>
      <c r="DO35" s="4">
        <v>0.45</v>
      </c>
      <c r="DP35" s="4">
        <f t="shared" si="16"/>
        <v>0</v>
      </c>
      <c r="DR35" s="2" t="s">
        <v>40</v>
      </c>
      <c r="DS35" s="2">
        <v>211</v>
      </c>
      <c r="DT35" s="2">
        <v>95</v>
      </c>
      <c r="DU35" s="2">
        <v>102</v>
      </c>
      <c r="DV35" s="2">
        <v>14</v>
      </c>
      <c r="DW35" s="4">
        <v>0.45</v>
      </c>
      <c r="DX35" s="4">
        <f t="shared" si="17"/>
        <v>0</v>
      </c>
      <c r="DZ35" s="2" t="s">
        <v>40</v>
      </c>
      <c r="EA35" s="2">
        <v>211</v>
      </c>
      <c r="EB35" s="2">
        <v>96</v>
      </c>
      <c r="EC35" s="2">
        <v>101</v>
      </c>
      <c r="ED35" s="2">
        <v>14</v>
      </c>
      <c r="EE35" s="4">
        <v>0.45</v>
      </c>
      <c r="EF35" s="4">
        <f t="shared" si="18"/>
        <v>0</v>
      </c>
      <c r="EH35" s="2" t="s">
        <v>40</v>
      </c>
      <c r="EI35" s="2">
        <v>211</v>
      </c>
      <c r="EJ35" s="2">
        <v>95</v>
      </c>
      <c r="EK35" s="2">
        <v>102</v>
      </c>
      <c r="EL35" s="2">
        <v>14</v>
      </c>
      <c r="EM35" s="4">
        <v>0.45</v>
      </c>
      <c r="EN35" s="4">
        <f t="shared" si="19"/>
        <v>0</v>
      </c>
      <c r="EP35" s="2" t="s">
        <v>40</v>
      </c>
      <c r="EQ35" s="2">
        <v>211</v>
      </c>
      <c r="ER35" s="2">
        <v>95</v>
      </c>
      <c r="ES35" s="2">
        <v>102</v>
      </c>
      <c r="ET35" s="2">
        <v>14</v>
      </c>
      <c r="EU35" s="4">
        <v>0.45</v>
      </c>
      <c r="EV35" s="4">
        <f t="shared" si="20"/>
        <v>0</v>
      </c>
    </row>
    <row r="36" spans="1:152">
      <c r="A36" s="4">
        <v>1</v>
      </c>
      <c r="B36" s="4"/>
      <c r="C36" s="2" t="s">
        <v>39</v>
      </c>
      <c r="D36" s="2">
        <v>12</v>
      </c>
      <c r="E36" s="2">
        <v>12</v>
      </c>
      <c r="F36" s="2">
        <v>0</v>
      </c>
      <c r="G36" s="2">
        <v>0</v>
      </c>
      <c r="H36" s="4">
        <f t="shared" si="2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20">
        <f t="shared" si="3"/>
        <v>1</v>
      </c>
      <c r="P36" s="10">
        <f t="shared" si="4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20">
        <f t="shared" si="5"/>
        <v>1</v>
      </c>
      <c r="X36" s="20">
        <f t="shared" si="23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4"/>
        <v>0</v>
      </c>
      <c r="AH36" s="2" t="s">
        <v>40</v>
      </c>
      <c r="AI36" s="2">
        <v>211</v>
      </c>
      <c r="AJ36" s="2">
        <v>96</v>
      </c>
      <c r="AK36" s="2">
        <v>100</v>
      </c>
      <c r="AL36" s="2">
        <v>15</v>
      </c>
      <c r="AM36" s="4">
        <v>0.45</v>
      </c>
      <c r="AN36" s="4">
        <f t="shared" si="22"/>
        <v>0</v>
      </c>
      <c r="AP36" s="2" t="s">
        <v>40</v>
      </c>
      <c r="AQ36" s="2">
        <v>211</v>
      </c>
      <c r="AR36" s="2">
        <v>96</v>
      </c>
      <c r="AS36" s="2">
        <v>100</v>
      </c>
      <c r="AT36" s="2">
        <v>15</v>
      </c>
      <c r="AU36" s="4">
        <v>0.45</v>
      </c>
      <c r="AV36" s="4">
        <f t="shared" si="7"/>
        <v>0</v>
      </c>
      <c r="AX36" s="2" t="s">
        <v>40</v>
      </c>
      <c r="AY36" s="2">
        <v>211</v>
      </c>
      <c r="AZ36" s="2">
        <v>95</v>
      </c>
      <c r="BA36" s="2">
        <v>102</v>
      </c>
      <c r="BB36" s="2">
        <v>14</v>
      </c>
      <c r="BC36" s="4">
        <v>0.45</v>
      </c>
      <c r="BD36" s="20">
        <f t="shared" si="8"/>
        <v>0</v>
      </c>
      <c r="BF36" s="2" t="s">
        <v>40</v>
      </c>
      <c r="BG36" s="2">
        <v>211</v>
      </c>
      <c r="BH36" s="2">
        <v>96</v>
      </c>
      <c r="BI36" s="2">
        <v>101</v>
      </c>
      <c r="BJ36" s="2">
        <v>14</v>
      </c>
      <c r="BK36" s="4">
        <v>0.45</v>
      </c>
      <c r="BL36" s="4">
        <f t="shared" si="9"/>
        <v>0</v>
      </c>
      <c r="BN36" s="2" t="s">
        <v>41</v>
      </c>
      <c r="BO36" s="2">
        <v>12</v>
      </c>
      <c r="BP36" s="2">
        <v>7</v>
      </c>
      <c r="BQ36" s="2">
        <v>5</v>
      </c>
      <c r="BR36" s="2">
        <v>0</v>
      </c>
      <c r="BS36" s="4">
        <v>0.57999999999999996</v>
      </c>
      <c r="BT36" s="4">
        <f t="shared" si="21"/>
        <v>0</v>
      </c>
      <c r="BV36" s="2" t="s">
        <v>41</v>
      </c>
      <c r="BW36" s="2">
        <v>12</v>
      </c>
      <c r="BX36" s="2">
        <v>7</v>
      </c>
      <c r="BY36" s="2">
        <v>5</v>
      </c>
      <c r="BZ36" s="2">
        <v>0</v>
      </c>
      <c r="CA36" s="4">
        <v>0.57999999999999996</v>
      </c>
      <c r="CB36" s="4">
        <f t="shared" si="11"/>
        <v>0</v>
      </c>
      <c r="CD36" s="2" t="s">
        <v>41</v>
      </c>
      <c r="CE36" s="2">
        <v>12</v>
      </c>
      <c r="CF36" s="2">
        <v>7</v>
      </c>
      <c r="CG36" s="2">
        <v>5</v>
      </c>
      <c r="CH36" s="2">
        <v>0</v>
      </c>
      <c r="CI36" s="4">
        <v>0.57999999999999996</v>
      </c>
      <c r="CJ36" s="4">
        <f t="shared" si="12"/>
        <v>0</v>
      </c>
      <c r="CL36" s="2" t="s">
        <v>41</v>
      </c>
      <c r="CM36" s="2">
        <v>12</v>
      </c>
      <c r="CN36" s="2">
        <v>7</v>
      </c>
      <c r="CO36" s="2">
        <v>5</v>
      </c>
      <c r="CP36" s="2">
        <v>0</v>
      </c>
      <c r="CQ36" s="4">
        <v>0.57999999999999996</v>
      </c>
      <c r="CR36" s="4">
        <f t="shared" si="13"/>
        <v>0</v>
      </c>
      <c r="CT36" s="2" t="s">
        <v>41</v>
      </c>
      <c r="CU36" s="2">
        <v>12</v>
      </c>
      <c r="CV36" s="2">
        <v>7</v>
      </c>
      <c r="CW36" s="2">
        <v>5</v>
      </c>
      <c r="CX36" s="2">
        <v>0</v>
      </c>
      <c r="CY36" s="4">
        <v>0.57999999999999996</v>
      </c>
      <c r="CZ36" s="4">
        <f t="shared" si="14"/>
        <v>0</v>
      </c>
      <c r="DB36" s="2" t="s">
        <v>41</v>
      </c>
      <c r="DC36" s="2">
        <v>12</v>
      </c>
      <c r="DD36" s="2">
        <v>7</v>
      </c>
      <c r="DE36" s="2">
        <v>5</v>
      </c>
      <c r="DF36" s="2">
        <v>0</v>
      </c>
      <c r="DG36" s="4">
        <v>0.57999999999999996</v>
      </c>
      <c r="DH36" s="4">
        <f t="shared" si="15"/>
        <v>0</v>
      </c>
      <c r="DJ36" s="2" t="s">
        <v>41</v>
      </c>
      <c r="DK36" s="2">
        <v>12</v>
      </c>
      <c r="DL36" s="2">
        <v>7</v>
      </c>
      <c r="DM36" s="2">
        <v>5</v>
      </c>
      <c r="DN36" s="2">
        <v>0</v>
      </c>
      <c r="DO36" s="4">
        <v>0.57999999999999996</v>
      </c>
      <c r="DP36" s="4">
        <f t="shared" si="16"/>
        <v>0</v>
      </c>
      <c r="DR36" s="2" t="s">
        <v>41</v>
      </c>
      <c r="DS36" s="2">
        <v>12</v>
      </c>
      <c r="DT36" s="2">
        <v>7</v>
      </c>
      <c r="DU36" s="2">
        <v>5</v>
      </c>
      <c r="DV36" s="2">
        <v>0</v>
      </c>
      <c r="DW36" s="4">
        <v>0.57999999999999996</v>
      </c>
      <c r="DX36" s="4">
        <f t="shared" si="17"/>
        <v>0</v>
      </c>
      <c r="DZ36" s="2" t="s">
        <v>41</v>
      </c>
      <c r="EA36" s="2">
        <v>12</v>
      </c>
      <c r="EB36" s="2">
        <v>7</v>
      </c>
      <c r="EC36" s="2">
        <v>5</v>
      </c>
      <c r="ED36" s="2">
        <v>0</v>
      </c>
      <c r="EE36" s="4">
        <v>0.57999999999999996</v>
      </c>
      <c r="EF36" s="4">
        <f t="shared" si="18"/>
        <v>0</v>
      </c>
      <c r="EH36" s="2" t="s">
        <v>41</v>
      </c>
      <c r="EI36" s="2">
        <v>12</v>
      </c>
      <c r="EJ36" s="2">
        <v>7</v>
      </c>
      <c r="EK36" s="2">
        <v>5</v>
      </c>
      <c r="EL36" s="2">
        <v>0</v>
      </c>
      <c r="EM36" s="4">
        <v>0.57999999999999996</v>
      </c>
      <c r="EN36" s="4">
        <f t="shared" si="19"/>
        <v>0</v>
      </c>
      <c r="EP36" s="2" t="s">
        <v>41</v>
      </c>
      <c r="EQ36" s="2">
        <v>12</v>
      </c>
      <c r="ER36" s="2">
        <v>7</v>
      </c>
      <c r="ES36" s="2">
        <v>5</v>
      </c>
      <c r="ET36" s="2">
        <v>0</v>
      </c>
      <c r="EU36" s="4">
        <v>0.57999999999999996</v>
      </c>
      <c r="EV36" s="4">
        <f t="shared" si="20"/>
        <v>0</v>
      </c>
    </row>
    <row r="37" spans="1:152">
      <c r="A37" s="4">
        <v>0.45</v>
      </c>
      <c r="B37" s="4"/>
      <c r="C37" s="8" t="s">
        <v>40</v>
      </c>
      <c r="D37" s="2">
        <v>211</v>
      </c>
      <c r="E37" s="2">
        <v>96</v>
      </c>
      <c r="F37" s="2">
        <v>101</v>
      </c>
      <c r="G37" s="2">
        <v>14</v>
      </c>
      <c r="H37" s="4">
        <f t="shared" si="2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20">
        <f t="shared" si="3"/>
        <v>0.45023696682464454</v>
      </c>
      <c r="P37" s="10">
        <f t="shared" si="4"/>
        <v>-4.7393364928909887E-3</v>
      </c>
      <c r="R37" s="2" t="s">
        <v>40</v>
      </c>
      <c r="S37" s="2">
        <v>211</v>
      </c>
      <c r="T37" s="2">
        <v>96</v>
      </c>
      <c r="U37" s="2">
        <v>80</v>
      </c>
      <c r="V37" s="2">
        <v>35</v>
      </c>
      <c r="W37" s="20">
        <f t="shared" si="5"/>
        <v>0.45497630331753552</v>
      </c>
      <c r="X37" s="20">
        <f t="shared" si="23"/>
        <v>4.7393364928909887E-3</v>
      </c>
      <c r="Z37" s="2" t="s">
        <v>40</v>
      </c>
      <c r="AA37" s="2">
        <v>211</v>
      </c>
      <c r="AB37" s="2">
        <v>95</v>
      </c>
      <c r="AC37" s="2">
        <v>102</v>
      </c>
      <c r="AD37" s="2">
        <v>14</v>
      </c>
      <c r="AE37" s="4">
        <v>0.45</v>
      </c>
      <c r="AF37" s="4">
        <f t="shared" si="24"/>
        <v>-4.9763033175355131E-3</v>
      </c>
      <c r="AH37" s="2" t="s">
        <v>41</v>
      </c>
      <c r="AI37" s="2">
        <v>12</v>
      </c>
      <c r="AJ37" s="2">
        <v>7</v>
      </c>
      <c r="AK37" s="2">
        <v>2</v>
      </c>
      <c r="AL37" s="2">
        <v>3</v>
      </c>
      <c r="AM37" s="4">
        <v>0.57999999999999996</v>
      </c>
      <c r="AN37" s="4">
        <f t="shared" si="22"/>
        <v>0</v>
      </c>
      <c r="AP37" s="2" t="s">
        <v>41</v>
      </c>
      <c r="AQ37" s="2">
        <v>12</v>
      </c>
      <c r="AR37" s="2">
        <v>7</v>
      </c>
      <c r="AS37" s="2">
        <v>2</v>
      </c>
      <c r="AT37" s="2">
        <v>3</v>
      </c>
      <c r="AU37" s="4">
        <v>0.57999999999999996</v>
      </c>
      <c r="AV37" s="4">
        <f t="shared" si="7"/>
        <v>0</v>
      </c>
      <c r="AX37" s="2" t="s">
        <v>41</v>
      </c>
      <c r="AY37" s="2">
        <v>12</v>
      </c>
      <c r="AZ37" s="2">
        <v>7</v>
      </c>
      <c r="BA37" s="2">
        <v>2</v>
      </c>
      <c r="BB37" s="2">
        <v>3</v>
      </c>
      <c r="BC37" s="4">
        <v>0.57999999999999996</v>
      </c>
      <c r="BD37" s="20">
        <f t="shared" si="8"/>
        <v>0</v>
      </c>
      <c r="BF37" s="2" t="s">
        <v>41</v>
      </c>
      <c r="BG37" s="2">
        <v>12</v>
      </c>
      <c r="BH37" s="2">
        <v>7</v>
      </c>
      <c r="BI37" s="2">
        <v>5</v>
      </c>
      <c r="BJ37" s="2">
        <v>0</v>
      </c>
      <c r="BK37" s="4">
        <v>0.57999999999999996</v>
      </c>
      <c r="BL37" s="4">
        <f t="shared" si="9"/>
        <v>0</v>
      </c>
      <c r="BN37" s="8" t="s">
        <v>42</v>
      </c>
      <c r="BO37" s="2">
        <v>132</v>
      </c>
      <c r="BP37" s="2">
        <v>117</v>
      </c>
      <c r="BQ37" s="2">
        <v>0</v>
      </c>
      <c r="BR37" s="2">
        <v>15</v>
      </c>
      <c r="BS37" s="4">
        <v>0.89</v>
      </c>
      <c r="BT37" s="4">
        <f t="shared" si="21"/>
        <v>-3.0000000000000027E-2</v>
      </c>
      <c r="BV37" s="2" t="s">
        <v>42</v>
      </c>
      <c r="BW37" s="2">
        <v>132</v>
      </c>
      <c r="BX37" s="2">
        <v>123</v>
      </c>
      <c r="BY37" s="2">
        <v>0</v>
      </c>
      <c r="BZ37" s="2">
        <v>9</v>
      </c>
      <c r="CA37" s="4">
        <v>0.93</v>
      </c>
      <c r="CB37" s="4">
        <f t="shared" si="11"/>
        <v>4.0000000000000036E-2</v>
      </c>
      <c r="CD37" s="8" t="s">
        <v>42</v>
      </c>
      <c r="CE37" s="2">
        <v>132</v>
      </c>
      <c r="CF37" s="2">
        <v>121</v>
      </c>
      <c r="CG37" s="2">
        <v>0</v>
      </c>
      <c r="CH37" s="2">
        <v>11</v>
      </c>
      <c r="CI37" s="4">
        <f>CF37/CE37</f>
        <v>0.91666666666666663</v>
      </c>
      <c r="CJ37" s="4">
        <f t="shared" si="12"/>
        <v>-1.3333333333333419E-2</v>
      </c>
      <c r="CK37" s="2" t="s">
        <v>119</v>
      </c>
      <c r="CL37" s="2" t="s">
        <v>42</v>
      </c>
      <c r="CM37" s="2">
        <v>132</v>
      </c>
      <c r="CN37" s="2">
        <v>123</v>
      </c>
      <c r="CO37" s="2">
        <v>0</v>
      </c>
      <c r="CP37" s="2">
        <v>9</v>
      </c>
      <c r="CQ37" s="4">
        <v>0.93</v>
      </c>
      <c r="CR37" s="4">
        <f t="shared" si="13"/>
        <v>1.3333333333333419E-2</v>
      </c>
      <c r="CT37" s="2" t="s">
        <v>42</v>
      </c>
      <c r="CU37" s="2">
        <v>132</v>
      </c>
      <c r="CV37" s="2">
        <v>123</v>
      </c>
      <c r="CW37" s="2">
        <v>0</v>
      </c>
      <c r="CX37" s="2">
        <v>9</v>
      </c>
      <c r="CY37" s="4">
        <v>0.93</v>
      </c>
      <c r="CZ37" s="4">
        <f t="shared" si="14"/>
        <v>0</v>
      </c>
      <c r="DB37" s="2" t="s">
        <v>42</v>
      </c>
      <c r="DC37" s="2">
        <v>132</v>
      </c>
      <c r="DD37" s="2">
        <v>120</v>
      </c>
      <c r="DE37" s="2">
        <v>0</v>
      </c>
      <c r="DF37" s="2">
        <v>12</v>
      </c>
      <c r="DG37" s="4">
        <v>0.91</v>
      </c>
      <c r="DH37" s="4">
        <f t="shared" si="15"/>
        <v>-2.0000000000000018E-2</v>
      </c>
      <c r="DJ37" s="2" t="s">
        <v>42</v>
      </c>
      <c r="DK37" s="2">
        <v>132</v>
      </c>
      <c r="DL37" s="2">
        <v>122</v>
      </c>
      <c r="DM37" s="2">
        <v>0</v>
      </c>
      <c r="DN37" s="2">
        <v>10</v>
      </c>
      <c r="DO37" s="4">
        <v>0.92</v>
      </c>
      <c r="DP37" s="4">
        <f t="shared" si="16"/>
        <v>1.0000000000000009E-2</v>
      </c>
      <c r="DR37" s="6" t="s">
        <v>42</v>
      </c>
      <c r="DS37" s="2">
        <v>132</v>
      </c>
      <c r="DT37" s="2">
        <v>132</v>
      </c>
      <c r="DU37" s="2">
        <v>0</v>
      </c>
      <c r="DV37" s="2">
        <v>0</v>
      </c>
      <c r="DW37" s="4">
        <v>1</v>
      </c>
      <c r="DX37" s="4">
        <f t="shared" si="17"/>
        <v>7.999999999999996E-2</v>
      </c>
      <c r="DY37" s="2" t="s">
        <v>119</v>
      </c>
      <c r="DZ37" s="2" t="s">
        <v>42</v>
      </c>
      <c r="EA37" s="2">
        <v>132</v>
      </c>
      <c r="EB37" s="2">
        <v>126</v>
      </c>
      <c r="EC37" s="2">
        <v>0</v>
      </c>
      <c r="ED37" s="7">
        <v>6</v>
      </c>
      <c r="EE37" s="4">
        <v>0.95</v>
      </c>
      <c r="EF37" s="4">
        <f t="shared" si="18"/>
        <v>-5.0000000000000044E-2</v>
      </c>
      <c r="EH37" s="2" t="s">
        <v>42</v>
      </c>
      <c r="EI37" s="2">
        <v>132</v>
      </c>
      <c r="EJ37" s="2">
        <v>120</v>
      </c>
      <c r="EK37" s="2">
        <v>0</v>
      </c>
      <c r="EL37" s="2">
        <v>12</v>
      </c>
      <c r="EM37" s="4">
        <v>0.91</v>
      </c>
      <c r="EN37" s="4">
        <f t="shared" si="19"/>
        <v>-3.9999999999999925E-2</v>
      </c>
      <c r="EP37" s="2" t="s">
        <v>42</v>
      </c>
      <c r="EQ37" s="2">
        <v>132</v>
      </c>
      <c r="ER37" s="2">
        <v>121</v>
      </c>
      <c r="ES37" s="2">
        <v>0</v>
      </c>
      <c r="ET37" s="2">
        <v>11</v>
      </c>
      <c r="EU37" s="4">
        <v>0.92</v>
      </c>
      <c r="EV37" s="4">
        <f t="shared" si="20"/>
        <v>1.0000000000000009E-2</v>
      </c>
    </row>
    <row r="38" spans="1:152">
      <c r="A38" s="4">
        <v>0.57999999999999996</v>
      </c>
      <c r="B38" s="4"/>
      <c r="C38" s="2" t="s">
        <v>41</v>
      </c>
      <c r="D38" s="2">
        <v>12</v>
      </c>
      <c r="E38" s="2">
        <v>7</v>
      </c>
      <c r="F38" s="2">
        <v>2</v>
      </c>
      <c r="G38" s="2">
        <v>3</v>
      </c>
      <c r="H38" s="4">
        <f t="shared" si="2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20">
        <f t="shared" si="3"/>
        <v>0.58333333333333337</v>
      </c>
      <c r="P38" s="10">
        <f t="shared" si="4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20">
        <f t="shared" si="5"/>
        <v>0.58333333333333337</v>
      </c>
      <c r="X38" s="20">
        <f t="shared" si="23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4"/>
        <v>-3.3333333333334103E-3</v>
      </c>
      <c r="AH38" s="2" t="s">
        <v>42</v>
      </c>
      <c r="AI38" s="2">
        <v>132</v>
      </c>
      <c r="AJ38" s="2">
        <v>123</v>
      </c>
      <c r="AK38" s="2">
        <v>0</v>
      </c>
      <c r="AL38" s="2">
        <v>9</v>
      </c>
      <c r="AM38" s="4">
        <v>0.93</v>
      </c>
      <c r="AN38" s="4">
        <f t="shared" si="22"/>
        <v>1.0000000000000009E-2</v>
      </c>
      <c r="AP38" s="2" t="s">
        <v>42</v>
      </c>
      <c r="AQ38" s="2">
        <v>132</v>
      </c>
      <c r="AR38" s="2">
        <v>123</v>
      </c>
      <c r="AS38" s="2">
        <v>0</v>
      </c>
      <c r="AT38" s="2">
        <v>9</v>
      </c>
      <c r="AU38" s="4">
        <v>0.93</v>
      </c>
      <c r="AV38" s="4">
        <f t="shared" si="7"/>
        <v>0</v>
      </c>
      <c r="AX38" s="2" t="s">
        <v>42</v>
      </c>
      <c r="AY38" s="2">
        <v>132</v>
      </c>
      <c r="AZ38" s="2">
        <v>123</v>
      </c>
      <c r="BA38" s="2">
        <v>0</v>
      </c>
      <c r="BB38" s="2">
        <v>9</v>
      </c>
      <c r="BC38" s="4">
        <v>0.93</v>
      </c>
      <c r="BD38" s="20">
        <f t="shared" si="8"/>
        <v>0</v>
      </c>
      <c r="BF38" s="2" t="s">
        <v>42</v>
      </c>
      <c r="BG38" s="2">
        <v>132</v>
      </c>
      <c r="BH38" s="2">
        <v>121</v>
      </c>
      <c r="BI38" s="2">
        <v>0</v>
      </c>
      <c r="BJ38" s="2">
        <v>11</v>
      </c>
      <c r="BK38" s="4">
        <v>0.92</v>
      </c>
      <c r="BL38" s="4">
        <f t="shared" si="9"/>
        <v>-1.0000000000000009E-2</v>
      </c>
      <c r="BN38" s="2" t="s">
        <v>43</v>
      </c>
      <c r="BO38" s="2">
        <v>6</v>
      </c>
      <c r="BP38" s="2">
        <v>6</v>
      </c>
      <c r="BQ38" s="2">
        <v>0</v>
      </c>
      <c r="BR38" s="2">
        <v>0</v>
      </c>
      <c r="BS38" s="4">
        <v>1</v>
      </c>
      <c r="BT38" s="4">
        <f t="shared" si="21"/>
        <v>0</v>
      </c>
      <c r="BU38" s="2" t="s">
        <v>119</v>
      </c>
      <c r="BV38" s="2" t="s">
        <v>43</v>
      </c>
      <c r="BW38" s="2">
        <v>6</v>
      </c>
      <c r="BX38" s="2">
        <v>6</v>
      </c>
      <c r="BY38" s="2">
        <v>0</v>
      </c>
      <c r="BZ38" s="2">
        <v>0</v>
      </c>
      <c r="CA38" s="4">
        <v>1</v>
      </c>
      <c r="CB38" s="4">
        <f t="shared" si="11"/>
        <v>0</v>
      </c>
      <c r="CD38" s="2" t="s">
        <v>43</v>
      </c>
      <c r="CE38" s="2">
        <v>6</v>
      </c>
      <c r="CF38" s="2">
        <v>6</v>
      </c>
      <c r="CG38" s="2">
        <v>0</v>
      </c>
      <c r="CH38" s="2">
        <v>0</v>
      </c>
      <c r="CI38" s="4">
        <v>1</v>
      </c>
      <c r="CJ38" s="4">
        <f t="shared" si="12"/>
        <v>0</v>
      </c>
      <c r="CL38" s="2" t="s">
        <v>43</v>
      </c>
      <c r="CM38" s="2">
        <v>6</v>
      </c>
      <c r="CN38" s="2">
        <v>6</v>
      </c>
      <c r="CO38" s="2">
        <v>0</v>
      </c>
      <c r="CP38" s="2">
        <v>0</v>
      </c>
      <c r="CQ38" s="4">
        <v>1</v>
      </c>
      <c r="CR38" s="4">
        <f t="shared" si="13"/>
        <v>0</v>
      </c>
      <c r="CT38" s="2" t="s">
        <v>43</v>
      </c>
      <c r="CU38" s="2">
        <v>6</v>
      </c>
      <c r="CV38" s="2">
        <v>6</v>
      </c>
      <c r="CW38" s="2">
        <v>0</v>
      </c>
      <c r="CX38" s="2">
        <v>0</v>
      </c>
      <c r="CY38" s="4">
        <v>1</v>
      </c>
      <c r="CZ38" s="4">
        <f t="shared" si="14"/>
        <v>0</v>
      </c>
      <c r="DB38" s="2" t="s">
        <v>43</v>
      </c>
      <c r="DC38" s="2">
        <v>6</v>
      </c>
      <c r="DD38" s="2">
        <v>6</v>
      </c>
      <c r="DE38" s="2">
        <v>0</v>
      </c>
      <c r="DF38" s="2">
        <v>0</v>
      </c>
      <c r="DG38" s="4">
        <v>1</v>
      </c>
      <c r="DH38" s="4">
        <f t="shared" si="15"/>
        <v>0</v>
      </c>
      <c r="DJ38" s="2" t="s">
        <v>43</v>
      </c>
      <c r="DK38" s="2">
        <v>6</v>
      </c>
      <c r="DL38" s="2">
        <v>6</v>
      </c>
      <c r="DM38" s="2">
        <v>0</v>
      </c>
      <c r="DN38" s="2">
        <v>0</v>
      </c>
      <c r="DO38" s="4">
        <v>1</v>
      </c>
      <c r="DP38" s="4">
        <f t="shared" si="16"/>
        <v>0</v>
      </c>
      <c r="DR38" s="2" t="s">
        <v>43</v>
      </c>
      <c r="DS38" s="2">
        <v>6</v>
      </c>
      <c r="DT38" s="2">
        <v>6</v>
      </c>
      <c r="DU38" s="2">
        <v>0</v>
      </c>
      <c r="DV38" s="2">
        <v>0</v>
      </c>
      <c r="DW38" s="4">
        <v>1</v>
      </c>
      <c r="DX38" s="4">
        <f t="shared" si="17"/>
        <v>0</v>
      </c>
      <c r="DZ38" s="2" t="s">
        <v>43</v>
      </c>
      <c r="EA38" s="2">
        <v>6</v>
      </c>
      <c r="EB38" s="2">
        <v>6</v>
      </c>
      <c r="EC38" s="2">
        <v>0</v>
      </c>
      <c r="ED38" s="2">
        <v>0</v>
      </c>
      <c r="EE38" s="4">
        <v>1</v>
      </c>
      <c r="EF38" s="4">
        <f t="shared" si="18"/>
        <v>0</v>
      </c>
      <c r="EH38" s="2" t="s">
        <v>43</v>
      </c>
      <c r="EI38" s="2">
        <v>6</v>
      </c>
      <c r="EJ38" s="2">
        <v>6</v>
      </c>
      <c r="EK38" s="2">
        <v>0</v>
      </c>
      <c r="EL38" s="2">
        <v>0</v>
      </c>
      <c r="EM38" s="4">
        <v>1</v>
      </c>
      <c r="EN38" s="4">
        <f t="shared" si="19"/>
        <v>0</v>
      </c>
      <c r="EP38" s="2" t="s">
        <v>43</v>
      </c>
      <c r="EQ38" s="2">
        <v>6</v>
      </c>
      <c r="ER38" s="2">
        <v>6</v>
      </c>
      <c r="ES38" s="2">
        <v>0</v>
      </c>
      <c r="ET38" s="2">
        <v>0</v>
      </c>
      <c r="EU38" s="4">
        <v>1</v>
      </c>
      <c r="EV38" s="4">
        <f t="shared" si="20"/>
        <v>0</v>
      </c>
    </row>
    <row r="39" spans="1:152">
      <c r="A39" s="4">
        <v>0.89</v>
      </c>
      <c r="B39" s="4"/>
      <c r="C39" s="6" t="s">
        <v>42</v>
      </c>
      <c r="D39" s="86">
        <v>132</v>
      </c>
      <c r="E39" s="86">
        <v>127</v>
      </c>
      <c r="F39" s="86">
        <v>0</v>
      </c>
      <c r="G39" s="86">
        <v>5</v>
      </c>
      <c r="H39" s="87">
        <f t="shared" si="2"/>
        <v>0.96212121212121215</v>
      </c>
      <c r="J39" s="2" t="s">
        <v>42</v>
      </c>
      <c r="K39" s="2">
        <v>132</v>
      </c>
      <c r="L39" s="2">
        <v>123</v>
      </c>
      <c r="M39" s="2">
        <v>0</v>
      </c>
      <c r="N39" s="2">
        <v>9</v>
      </c>
      <c r="O39" s="20">
        <f t="shared" si="3"/>
        <v>0.93181818181818177</v>
      </c>
      <c r="P39" s="10">
        <f t="shared" si="4"/>
        <v>-3.0303030303030387E-2</v>
      </c>
      <c r="R39" s="2" t="s">
        <v>42</v>
      </c>
      <c r="S39" s="2">
        <v>132</v>
      </c>
      <c r="T39" s="2">
        <v>118</v>
      </c>
      <c r="U39" s="2">
        <v>0</v>
      </c>
      <c r="V39" s="2">
        <v>14</v>
      </c>
      <c r="W39" s="20">
        <f t="shared" si="5"/>
        <v>0.89393939393939392</v>
      </c>
      <c r="X39" s="20">
        <f t="shared" si="23"/>
        <v>-3.7878787878787845E-2</v>
      </c>
      <c r="Z39" s="2" t="s">
        <v>42</v>
      </c>
      <c r="AA39" s="2">
        <v>132</v>
      </c>
      <c r="AB39" s="2">
        <v>122</v>
      </c>
      <c r="AC39" s="2">
        <v>0</v>
      </c>
      <c r="AD39" s="2">
        <v>10</v>
      </c>
      <c r="AE39" s="4">
        <v>0.92</v>
      </c>
      <c r="AF39" s="4">
        <f t="shared" si="24"/>
        <v>2.6060606060606117E-2</v>
      </c>
      <c r="AH39" s="2" t="s">
        <v>43</v>
      </c>
      <c r="AI39" s="2">
        <v>6</v>
      </c>
      <c r="AJ39" s="2">
        <v>6</v>
      </c>
      <c r="AK39" s="2">
        <v>0</v>
      </c>
      <c r="AL39" s="2">
        <v>0</v>
      </c>
      <c r="AM39" s="4">
        <v>1</v>
      </c>
      <c r="AN39" s="4">
        <f t="shared" si="22"/>
        <v>0</v>
      </c>
      <c r="AP39" s="2" t="s">
        <v>43</v>
      </c>
      <c r="AQ39" s="2">
        <v>6</v>
      </c>
      <c r="AR39" s="2">
        <v>6</v>
      </c>
      <c r="AS39" s="2">
        <v>0</v>
      </c>
      <c r="AT39" s="2">
        <v>0</v>
      </c>
      <c r="AU39" s="4">
        <v>1</v>
      </c>
      <c r="AV39" s="4">
        <f t="shared" si="7"/>
        <v>0</v>
      </c>
      <c r="AX39" s="2" t="s">
        <v>43</v>
      </c>
      <c r="AY39" s="2">
        <v>6</v>
      </c>
      <c r="AZ39" s="2">
        <v>6</v>
      </c>
      <c r="BA39" s="2">
        <v>0</v>
      </c>
      <c r="BB39" s="2">
        <v>0</v>
      </c>
      <c r="BC39" s="4">
        <v>1</v>
      </c>
      <c r="BD39" s="20">
        <f t="shared" si="8"/>
        <v>0</v>
      </c>
      <c r="BF39" s="2" t="s">
        <v>43</v>
      </c>
      <c r="BG39" s="2">
        <v>6</v>
      </c>
      <c r="BH39" s="2">
        <v>6</v>
      </c>
      <c r="BI39" s="2">
        <v>0</v>
      </c>
      <c r="BJ39" s="2">
        <v>0</v>
      </c>
      <c r="BK39" s="4">
        <v>1</v>
      </c>
      <c r="BL39" s="4">
        <f t="shared" si="9"/>
        <v>0</v>
      </c>
      <c r="BN39" s="2" t="s">
        <v>45</v>
      </c>
      <c r="BO39" s="2">
        <v>52</v>
      </c>
      <c r="BP39" s="2">
        <v>49</v>
      </c>
      <c r="BQ39" s="2">
        <v>3</v>
      </c>
      <c r="BR39" s="2">
        <v>0</v>
      </c>
      <c r="BS39" s="4">
        <v>0.94</v>
      </c>
      <c r="BT39" s="4">
        <f t="shared" si="21"/>
        <v>0</v>
      </c>
      <c r="BV39" s="2" t="s">
        <v>45</v>
      </c>
      <c r="BW39" s="2">
        <v>52</v>
      </c>
      <c r="BX39" s="2">
        <v>49</v>
      </c>
      <c r="BY39" s="2">
        <v>3</v>
      </c>
      <c r="BZ39" s="2">
        <v>0</v>
      </c>
      <c r="CA39" s="4">
        <v>0.94</v>
      </c>
      <c r="CB39" s="4">
        <f t="shared" si="11"/>
        <v>0</v>
      </c>
      <c r="CD39" s="2" t="s">
        <v>45</v>
      </c>
      <c r="CE39" s="2">
        <v>52</v>
      </c>
      <c r="CF39" s="2">
        <v>49</v>
      </c>
      <c r="CG39" s="2">
        <v>3</v>
      </c>
      <c r="CH39" s="2">
        <v>0</v>
      </c>
      <c r="CI39" s="4">
        <v>0.94</v>
      </c>
      <c r="CJ39" s="4">
        <f t="shared" si="12"/>
        <v>0</v>
      </c>
      <c r="CL39" s="2" t="s">
        <v>45</v>
      </c>
      <c r="CM39" s="2">
        <v>52</v>
      </c>
      <c r="CN39" s="2">
        <v>49</v>
      </c>
      <c r="CO39" s="2">
        <v>3</v>
      </c>
      <c r="CP39" s="2">
        <v>0</v>
      </c>
      <c r="CQ39" s="4">
        <v>0.94</v>
      </c>
      <c r="CR39" s="4">
        <f t="shared" si="13"/>
        <v>0</v>
      </c>
      <c r="CT39" s="2" t="s">
        <v>45</v>
      </c>
      <c r="CU39" s="2">
        <v>52</v>
      </c>
      <c r="CV39" s="2">
        <v>49</v>
      </c>
      <c r="CW39" s="2">
        <v>3</v>
      </c>
      <c r="CX39" s="2">
        <v>0</v>
      </c>
      <c r="CY39" s="4">
        <v>0.94</v>
      </c>
      <c r="CZ39" s="4">
        <f t="shared" si="14"/>
        <v>0</v>
      </c>
      <c r="DB39" s="2" t="s">
        <v>45</v>
      </c>
      <c r="DC39" s="2">
        <v>52</v>
      </c>
      <c r="DD39" s="2">
        <v>52</v>
      </c>
      <c r="DE39" s="2">
        <v>0</v>
      </c>
      <c r="DF39" s="2">
        <v>0</v>
      </c>
      <c r="DG39" s="4">
        <v>1</v>
      </c>
      <c r="DH39" s="4">
        <f t="shared" si="15"/>
        <v>6.0000000000000053E-2</v>
      </c>
      <c r="DJ39" s="2" t="s">
        <v>45</v>
      </c>
      <c r="DK39" s="2">
        <v>52</v>
      </c>
      <c r="DL39" s="2">
        <v>52</v>
      </c>
      <c r="DM39" s="2">
        <v>0</v>
      </c>
      <c r="DN39" s="2">
        <v>0</v>
      </c>
      <c r="DO39" s="4">
        <v>1</v>
      </c>
      <c r="DP39" s="4">
        <f t="shared" si="16"/>
        <v>0</v>
      </c>
      <c r="DR39" s="2" t="s">
        <v>45</v>
      </c>
      <c r="DS39" s="2">
        <v>52</v>
      </c>
      <c r="DT39" s="2">
        <v>52</v>
      </c>
      <c r="DU39" s="2">
        <v>0</v>
      </c>
      <c r="DV39" s="2">
        <v>0</v>
      </c>
      <c r="DW39" s="4">
        <v>1</v>
      </c>
      <c r="DX39" s="4">
        <f t="shared" si="17"/>
        <v>0</v>
      </c>
      <c r="DZ39" s="2" t="s">
        <v>45</v>
      </c>
      <c r="EA39" s="2">
        <v>52</v>
      </c>
      <c r="EB39" s="2">
        <v>52</v>
      </c>
      <c r="EC39" s="2">
        <v>0</v>
      </c>
      <c r="ED39" s="2">
        <v>0</v>
      </c>
      <c r="EE39" s="4">
        <v>1</v>
      </c>
      <c r="EF39" s="4">
        <f t="shared" si="18"/>
        <v>0</v>
      </c>
      <c r="EH39" s="2" t="s">
        <v>45</v>
      </c>
      <c r="EI39" s="2">
        <v>52</v>
      </c>
      <c r="EJ39" s="2">
        <v>52</v>
      </c>
      <c r="EK39" s="2">
        <v>0</v>
      </c>
      <c r="EL39" s="2">
        <v>0</v>
      </c>
      <c r="EM39" s="4">
        <v>1</v>
      </c>
      <c r="EN39" s="4">
        <f t="shared" si="19"/>
        <v>0</v>
      </c>
      <c r="EP39" s="2" t="s">
        <v>45</v>
      </c>
      <c r="EQ39" s="2">
        <v>52</v>
      </c>
      <c r="ER39" s="2">
        <v>52</v>
      </c>
      <c r="ES39" s="2">
        <v>0</v>
      </c>
      <c r="ET39" s="2">
        <v>0</v>
      </c>
      <c r="EU39" s="4">
        <v>1</v>
      </c>
      <c r="EV39" s="4">
        <f t="shared" si="20"/>
        <v>0</v>
      </c>
    </row>
    <row r="40" spans="1:152">
      <c r="A40" s="4">
        <v>1</v>
      </c>
      <c r="B40" s="4"/>
      <c r="C40" s="2" t="s">
        <v>43</v>
      </c>
      <c r="D40" s="2">
        <v>6</v>
      </c>
      <c r="E40" s="2">
        <v>6</v>
      </c>
      <c r="F40" s="2">
        <v>0</v>
      </c>
      <c r="G40" s="2">
        <v>0</v>
      </c>
      <c r="H40" s="4">
        <f t="shared" si="2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20">
        <f t="shared" si="3"/>
        <v>1</v>
      </c>
      <c r="P40" s="10">
        <f t="shared" si="4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20">
        <f t="shared" si="5"/>
        <v>1</v>
      </c>
      <c r="X40" s="20">
        <f t="shared" si="23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4"/>
        <v>0</v>
      </c>
      <c r="AH40" s="2" t="s">
        <v>45</v>
      </c>
      <c r="AI40" s="2">
        <v>52</v>
      </c>
      <c r="AJ40" s="2">
        <v>49</v>
      </c>
      <c r="AK40" s="2">
        <v>3</v>
      </c>
      <c r="AL40" s="2">
        <v>0</v>
      </c>
      <c r="AM40" s="4">
        <v>0.94</v>
      </c>
      <c r="AN40" s="4">
        <f t="shared" ref="AN40:AN47" si="25">AM40-AE42</f>
        <v>0</v>
      </c>
      <c r="AP40" s="2" t="s">
        <v>45</v>
      </c>
      <c r="AQ40" s="2">
        <v>52</v>
      </c>
      <c r="AR40" s="2">
        <v>49</v>
      </c>
      <c r="AS40" s="2">
        <v>3</v>
      </c>
      <c r="AT40" s="2">
        <v>0</v>
      </c>
      <c r="AU40" s="4">
        <v>0.94</v>
      </c>
      <c r="AV40" s="4">
        <f t="shared" si="7"/>
        <v>0</v>
      </c>
      <c r="AX40" s="2" t="s">
        <v>45</v>
      </c>
      <c r="AY40" s="2">
        <v>52</v>
      </c>
      <c r="AZ40" s="2">
        <v>49</v>
      </c>
      <c r="BA40" s="2">
        <v>3</v>
      </c>
      <c r="BB40" s="2">
        <v>0</v>
      </c>
      <c r="BC40" s="4">
        <v>0.94</v>
      </c>
      <c r="BD40" s="20">
        <f t="shared" si="8"/>
        <v>0</v>
      </c>
      <c r="BF40" s="2" t="s">
        <v>45</v>
      </c>
      <c r="BG40" s="2">
        <v>52</v>
      </c>
      <c r="BH40" s="2">
        <v>49</v>
      </c>
      <c r="BI40" s="2">
        <v>3</v>
      </c>
      <c r="BJ40" s="2">
        <v>0</v>
      </c>
      <c r="BK40" s="4">
        <v>0.94</v>
      </c>
      <c r="BL40" s="4">
        <f t="shared" si="9"/>
        <v>0</v>
      </c>
      <c r="BN40" s="2" t="s">
        <v>46</v>
      </c>
      <c r="BO40" s="2">
        <v>141</v>
      </c>
      <c r="BP40" s="2">
        <v>141</v>
      </c>
      <c r="BQ40" s="2">
        <v>0</v>
      </c>
      <c r="BR40" s="2">
        <v>0</v>
      </c>
      <c r="BS40" s="4">
        <v>1</v>
      </c>
      <c r="BT40" s="4">
        <f t="shared" si="21"/>
        <v>0</v>
      </c>
      <c r="BV40" s="2" t="s">
        <v>46</v>
      </c>
      <c r="BW40" s="2">
        <v>141</v>
      </c>
      <c r="BX40" s="2">
        <v>141</v>
      </c>
      <c r="BY40" s="2">
        <v>0</v>
      </c>
      <c r="BZ40" s="2">
        <v>0</v>
      </c>
      <c r="CA40" s="4">
        <v>1</v>
      </c>
      <c r="CB40" s="4">
        <f t="shared" si="11"/>
        <v>0</v>
      </c>
      <c r="CD40" s="2" t="s">
        <v>46</v>
      </c>
      <c r="CE40" s="2">
        <v>141</v>
      </c>
      <c r="CF40" s="2">
        <v>141</v>
      </c>
      <c r="CG40" s="2">
        <v>0</v>
      </c>
      <c r="CH40" s="2">
        <v>0</v>
      </c>
      <c r="CI40" s="4">
        <v>1</v>
      </c>
      <c r="CJ40" s="4">
        <f t="shared" si="12"/>
        <v>0</v>
      </c>
      <c r="CL40" s="2" t="s">
        <v>46</v>
      </c>
      <c r="CM40" s="2">
        <v>141</v>
      </c>
      <c r="CN40" s="2">
        <v>141</v>
      </c>
      <c r="CO40" s="2">
        <v>0</v>
      </c>
      <c r="CP40" s="2">
        <v>0</v>
      </c>
      <c r="CQ40" s="4">
        <v>1</v>
      </c>
      <c r="CR40" s="4">
        <f t="shared" si="13"/>
        <v>0</v>
      </c>
      <c r="CT40" s="2" t="s">
        <v>46</v>
      </c>
      <c r="CU40" s="2">
        <v>141</v>
      </c>
      <c r="CV40" s="2">
        <v>141</v>
      </c>
      <c r="CW40" s="2">
        <v>0</v>
      </c>
      <c r="CX40" s="2">
        <v>0</v>
      </c>
      <c r="CY40" s="4">
        <v>1</v>
      </c>
      <c r="CZ40" s="4">
        <f t="shared" si="14"/>
        <v>0</v>
      </c>
      <c r="DB40" s="2" t="s">
        <v>46</v>
      </c>
      <c r="DC40" s="2">
        <v>141</v>
      </c>
      <c r="DD40" s="2">
        <v>141</v>
      </c>
      <c r="DE40" s="2">
        <v>0</v>
      </c>
      <c r="DF40" s="2">
        <v>0</v>
      </c>
      <c r="DG40" s="4">
        <v>1</v>
      </c>
      <c r="DH40" s="4">
        <f t="shared" si="15"/>
        <v>0</v>
      </c>
      <c r="DJ40" s="2" t="s">
        <v>46</v>
      </c>
      <c r="DK40" s="2">
        <v>141</v>
      </c>
      <c r="DL40" s="2">
        <v>141</v>
      </c>
      <c r="DM40" s="2">
        <v>0</v>
      </c>
      <c r="DN40" s="2">
        <v>0</v>
      </c>
      <c r="DO40" s="4">
        <v>1</v>
      </c>
      <c r="DP40" s="4">
        <f t="shared" si="16"/>
        <v>0</v>
      </c>
      <c r="DR40" s="2" t="s">
        <v>46</v>
      </c>
      <c r="DS40" s="2">
        <v>141</v>
      </c>
      <c r="DT40" s="2">
        <v>141</v>
      </c>
      <c r="DU40" s="2">
        <v>0</v>
      </c>
      <c r="DV40" s="2">
        <v>0</v>
      </c>
      <c r="DW40" s="4">
        <v>1</v>
      </c>
      <c r="DX40" s="4">
        <f t="shared" si="17"/>
        <v>0</v>
      </c>
      <c r="DZ40" s="2" t="s">
        <v>46</v>
      </c>
      <c r="EA40" s="2">
        <v>141</v>
      </c>
      <c r="EB40" s="2">
        <v>141</v>
      </c>
      <c r="EC40" s="2">
        <v>0</v>
      </c>
      <c r="ED40" s="2">
        <v>0</v>
      </c>
      <c r="EE40" s="4">
        <v>1</v>
      </c>
      <c r="EF40" s="4">
        <f t="shared" si="18"/>
        <v>0</v>
      </c>
      <c r="EH40" s="2" t="s">
        <v>46</v>
      </c>
      <c r="EI40" s="2">
        <v>141</v>
      </c>
      <c r="EJ40" s="2">
        <v>141</v>
      </c>
      <c r="EK40" s="2">
        <v>0</v>
      </c>
      <c r="EL40" s="2">
        <v>0</v>
      </c>
      <c r="EM40" s="4">
        <v>1</v>
      </c>
      <c r="EN40" s="4">
        <f t="shared" si="19"/>
        <v>0</v>
      </c>
      <c r="EP40" s="2" t="s">
        <v>46</v>
      </c>
      <c r="EQ40" s="2">
        <v>141</v>
      </c>
      <c r="ER40" s="2">
        <v>141</v>
      </c>
      <c r="ES40" s="2">
        <v>0</v>
      </c>
      <c r="ET40" s="2">
        <v>0</v>
      </c>
      <c r="EU40" s="4">
        <v>1</v>
      </c>
      <c r="EV40" s="4">
        <f t="shared" si="20"/>
        <v>0</v>
      </c>
    </row>
    <row r="41" spans="1:152">
      <c r="A41" s="4">
        <v>0.5</v>
      </c>
      <c r="B41" s="4"/>
      <c r="C41" s="2" t="s">
        <v>44</v>
      </c>
      <c r="D41" s="2">
        <v>4</v>
      </c>
      <c r="E41" s="2">
        <v>2</v>
      </c>
      <c r="F41" s="2">
        <v>2</v>
      </c>
      <c r="G41" s="2">
        <v>0</v>
      </c>
      <c r="H41" s="4">
        <f t="shared" si="2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20">
        <f t="shared" si="3"/>
        <v>0.5</v>
      </c>
      <c r="P41" s="10">
        <f t="shared" si="4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20">
        <f t="shared" si="5"/>
        <v>0.5</v>
      </c>
      <c r="X41" s="20">
        <f t="shared" si="23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4"/>
        <v>0</v>
      </c>
      <c r="AH41" s="8" t="s">
        <v>46</v>
      </c>
      <c r="AI41" s="12">
        <v>141</v>
      </c>
      <c r="AJ41" s="13">
        <v>141</v>
      </c>
      <c r="AK41" s="14">
        <v>0</v>
      </c>
      <c r="AL41" s="12">
        <v>0</v>
      </c>
      <c r="AM41" s="15">
        <v>1</v>
      </c>
      <c r="AN41" s="4">
        <f t="shared" si="25"/>
        <v>0</v>
      </c>
      <c r="AP41" s="2" t="s">
        <v>46</v>
      </c>
      <c r="AQ41" s="2">
        <v>141</v>
      </c>
      <c r="AR41" s="2">
        <v>141</v>
      </c>
      <c r="AS41" s="2">
        <v>0</v>
      </c>
      <c r="AT41" s="2">
        <v>0</v>
      </c>
      <c r="AU41" s="4">
        <v>1</v>
      </c>
      <c r="AV41" s="4">
        <f t="shared" si="7"/>
        <v>0</v>
      </c>
      <c r="AX41" s="2" t="s">
        <v>46</v>
      </c>
      <c r="AY41" s="2">
        <v>141</v>
      </c>
      <c r="AZ41" s="2">
        <v>141</v>
      </c>
      <c r="BA41" s="2">
        <v>0</v>
      </c>
      <c r="BB41" s="2">
        <v>0</v>
      </c>
      <c r="BC41" s="4">
        <v>1</v>
      </c>
      <c r="BD41" s="20">
        <f t="shared" si="8"/>
        <v>0</v>
      </c>
      <c r="BF41" s="2" t="s">
        <v>46</v>
      </c>
      <c r="BG41" s="2">
        <v>141</v>
      </c>
      <c r="BH41" s="2">
        <v>141</v>
      </c>
      <c r="BI41" s="2">
        <v>0</v>
      </c>
      <c r="BJ41" s="2">
        <v>0</v>
      </c>
      <c r="BK41" s="4">
        <v>1</v>
      </c>
      <c r="BL41" s="4">
        <f t="shared" si="9"/>
        <v>0</v>
      </c>
      <c r="BN41" s="2" t="s">
        <v>47</v>
      </c>
      <c r="BO41" s="2">
        <v>45</v>
      </c>
      <c r="BP41" s="2">
        <v>45</v>
      </c>
      <c r="BQ41" s="2">
        <v>0</v>
      </c>
      <c r="BR41" s="2">
        <v>0</v>
      </c>
      <c r="BS41" s="4">
        <v>1</v>
      </c>
      <c r="BT41" s="4">
        <f t="shared" si="21"/>
        <v>0</v>
      </c>
      <c r="BV41" s="2" t="s">
        <v>47</v>
      </c>
      <c r="BW41" s="2">
        <v>45</v>
      </c>
      <c r="BX41" s="2">
        <v>45</v>
      </c>
      <c r="BY41" s="2">
        <v>0</v>
      </c>
      <c r="BZ41" s="2">
        <v>0</v>
      </c>
      <c r="CA41" s="4">
        <v>1</v>
      </c>
      <c r="CB41" s="4">
        <f t="shared" si="11"/>
        <v>0</v>
      </c>
      <c r="CD41" s="2" t="s">
        <v>47</v>
      </c>
      <c r="CE41" s="2">
        <v>45</v>
      </c>
      <c r="CF41" s="2">
        <v>45</v>
      </c>
      <c r="CG41" s="2">
        <v>0</v>
      </c>
      <c r="CH41" s="2">
        <v>0</v>
      </c>
      <c r="CI41" s="4">
        <v>1</v>
      </c>
      <c r="CJ41" s="4">
        <f t="shared" si="12"/>
        <v>0</v>
      </c>
      <c r="CL41" s="2" t="s">
        <v>47</v>
      </c>
      <c r="CM41" s="2">
        <v>45</v>
      </c>
      <c r="CN41" s="2">
        <v>45</v>
      </c>
      <c r="CO41" s="2">
        <v>0</v>
      </c>
      <c r="CP41" s="2">
        <v>0</v>
      </c>
      <c r="CQ41" s="4">
        <v>1</v>
      </c>
      <c r="CR41" s="4">
        <f t="shared" si="13"/>
        <v>0</v>
      </c>
      <c r="CT41" s="2" t="s">
        <v>47</v>
      </c>
      <c r="CU41" s="2">
        <v>45</v>
      </c>
      <c r="CV41" s="2">
        <v>45</v>
      </c>
      <c r="CW41" s="2">
        <v>0</v>
      </c>
      <c r="CX41" s="2">
        <v>0</v>
      </c>
      <c r="CY41" s="4">
        <v>1</v>
      </c>
      <c r="CZ41" s="4">
        <f t="shared" si="14"/>
        <v>0</v>
      </c>
      <c r="DB41" s="2" t="s">
        <v>47</v>
      </c>
      <c r="DC41" s="2">
        <v>45</v>
      </c>
      <c r="DD41" s="2">
        <v>45</v>
      </c>
      <c r="DE41" s="2">
        <v>0</v>
      </c>
      <c r="DF41" s="2">
        <v>0</v>
      </c>
      <c r="DG41" s="4">
        <v>1</v>
      </c>
      <c r="DH41" s="4">
        <f t="shared" si="15"/>
        <v>0</v>
      </c>
      <c r="DJ41" s="2" t="s">
        <v>47</v>
      </c>
      <c r="DK41" s="2">
        <v>45</v>
      </c>
      <c r="DL41" s="2">
        <v>45</v>
      </c>
      <c r="DM41" s="2">
        <v>0</v>
      </c>
      <c r="DN41" s="2">
        <v>0</v>
      </c>
      <c r="DO41" s="4">
        <v>1</v>
      </c>
      <c r="DP41" s="4">
        <f t="shared" si="16"/>
        <v>0</v>
      </c>
      <c r="DR41" s="6" t="s">
        <v>47</v>
      </c>
      <c r="DS41" s="2">
        <v>45</v>
      </c>
      <c r="DT41" s="2">
        <v>45</v>
      </c>
      <c r="DU41" s="2">
        <v>0</v>
      </c>
      <c r="DV41" s="2">
        <v>0</v>
      </c>
      <c r="DW41" s="4">
        <v>1</v>
      </c>
      <c r="DX41" s="4">
        <f t="shared" si="17"/>
        <v>0</v>
      </c>
      <c r="DY41" s="2" t="s">
        <v>119</v>
      </c>
      <c r="DZ41" s="2" t="s">
        <v>47</v>
      </c>
      <c r="EA41" s="2">
        <v>45</v>
      </c>
      <c r="EB41" s="2">
        <v>45</v>
      </c>
      <c r="EC41" s="2">
        <v>0</v>
      </c>
      <c r="ED41" s="2">
        <v>0</v>
      </c>
      <c r="EE41" s="4">
        <v>1</v>
      </c>
      <c r="EF41" s="4">
        <f t="shared" si="18"/>
        <v>0</v>
      </c>
      <c r="EH41" s="2" t="s">
        <v>47</v>
      </c>
      <c r="EI41" s="2">
        <v>45</v>
      </c>
      <c r="EJ41" s="2">
        <v>45</v>
      </c>
      <c r="EK41" s="2">
        <v>0</v>
      </c>
      <c r="EL41" s="2">
        <v>0</v>
      </c>
      <c r="EM41" s="4">
        <v>1</v>
      </c>
      <c r="EN41" s="4">
        <f t="shared" si="19"/>
        <v>0</v>
      </c>
      <c r="EP41" s="2" t="s">
        <v>47</v>
      </c>
      <c r="EQ41" s="2">
        <v>45</v>
      </c>
      <c r="ER41" s="2">
        <v>45</v>
      </c>
      <c r="ES41" s="2">
        <v>0</v>
      </c>
      <c r="ET41" s="2">
        <v>0</v>
      </c>
      <c r="EU41" s="4">
        <v>1</v>
      </c>
      <c r="EV41" s="4">
        <f t="shared" si="20"/>
        <v>0</v>
      </c>
    </row>
    <row r="42" spans="1:152">
      <c r="A42" s="4">
        <v>0.94</v>
      </c>
      <c r="B42" s="4"/>
      <c r="C42" s="2" t="s">
        <v>45</v>
      </c>
      <c r="D42" s="2">
        <v>52</v>
      </c>
      <c r="E42" s="2">
        <v>49</v>
      </c>
      <c r="F42" s="2">
        <v>3</v>
      </c>
      <c r="G42" s="2">
        <v>0</v>
      </c>
      <c r="H42" s="4">
        <f t="shared" si="2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20">
        <f t="shared" si="3"/>
        <v>0.94230769230769229</v>
      </c>
      <c r="P42" s="10">
        <f t="shared" si="4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20">
        <f t="shared" si="5"/>
        <v>0.94230769230769229</v>
      </c>
      <c r="X42" s="20">
        <f t="shared" si="23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4"/>
        <v>-2.3076923076923439E-3</v>
      </c>
      <c r="AH42" s="2" t="s">
        <v>47</v>
      </c>
      <c r="AI42" s="2">
        <v>45</v>
      </c>
      <c r="AJ42" s="2">
        <v>45</v>
      </c>
      <c r="AK42" s="2">
        <v>0</v>
      </c>
      <c r="AL42" s="2">
        <v>0</v>
      </c>
      <c r="AM42" s="4">
        <v>1</v>
      </c>
      <c r="AN42" s="4">
        <f t="shared" si="25"/>
        <v>0</v>
      </c>
      <c r="AP42" s="2" t="s">
        <v>47</v>
      </c>
      <c r="AQ42" s="2">
        <v>45</v>
      </c>
      <c r="AR42" s="2">
        <v>45</v>
      </c>
      <c r="AS42" s="2">
        <v>0</v>
      </c>
      <c r="AT42" s="2">
        <v>0</v>
      </c>
      <c r="AU42" s="4">
        <v>1</v>
      </c>
      <c r="AV42" s="4">
        <f t="shared" si="7"/>
        <v>0</v>
      </c>
      <c r="AX42" s="2" t="s">
        <v>47</v>
      </c>
      <c r="AY42" s="2">
        <v>45</v>
      </c>
      <c r="AZ42" s="2">
        <v>45</v>
      </c>
      <c r="BA42" s="2">
        <v>0</v>
      </c>
      <c r="BB42" s="2">
        <v>0</v>
      </c>
      <c r="BC42" s="4">
        <v>1</v>
      </c>
      <c r="BD42" s="20">
        <f t="shared" si="8"/>
        <v>0</v>
      </c>
      <c r="BF42" s="2" t="s">
        <v>47</v>
      </c>
      <c r="BG42" s="2">
        <v>45</v>
      </c>
      <c r="BH42" s="2">
        <v>45</v>
      </c>
      <c r="BI42" s="2">
        <v>0</v>
      </c>
      <c r="BJ42" s="2">
        <v>0</v>
      </c>
      <c r="BK42" s="4">
        <v>1</v>
      </c>
      <c r="BL42" s="4">
        <f t="shared" si="9"/>
        <v>0</v>
      </c>
      <c r="BN42" s="2" t="s">
        <v>48</v>
      </c>
      <c r="BO42" s="2">
        <v>12</v>
      </c>
      <c r="BP42" s="2">
        <v>0</v>
      </c>
      <c r="BQ42" s="2">
        <v>12</v>
      </c>
      <c r="BR42" s="2">
        <v>0</v>
      </c>
      <c r="BS42" s="4">
        <v>0</v>
      </c>
      <c r="BT42" s="4">
        <f t="shared" si="21"/>
        <v>0</v>
      </c>
      <c r="BV42" s="2" t="s">
        <v>48</v>
      </c>
      <c r="BW42" s="2">
        <v>12</v>
      </c>
      <c r="BX42" s="2">
        <v>0</v>
      </c>
      <c r="BY42" s="2">
        <v>12</v>
      </c>
      <c r="BZ42" s="2">
        <v>0</v>
      </c>
      <c r="CA42" s="4">
        <v>0</v>
      </c>
      <c r="CB42" s="4">
        <f t="shared" si="11"/>
        <v>0</v>
      </c>
      <c r="CD42" s="2" t="s">
        <v>48</v>
      </c>
      <c r="CE42" s="2">
        <v>12</v>
      </c>
      <c r="CF42" s="2">
        <v>0</v>
      </c>
      <c r="CG42" s="2">
        <v>12</v>
      </c>
      <c r="CH42" s="2">
        <v>0</v>
      </c>
      <c r="CI42" s="4">
        <v>0</v>
      </c>
      <c r="CJ42" s="4">
        <f t="shared" si="12"/>
        <v>0</v>
      </c>
      <c r="CL42" s="2" t="s">
        <v>48</v>
      </c>
      <c r="CM42" s="2">
        <v>12</v>
      </c>
      <c r="CN42" s="2">
        <v>0</v>
      </c>
      <c r="CO42" s="2">
        <v>12</v>
      </c>
      <c r="CP42" s="2">
        <v>0</v>
      </c>
      <c r="CQ42" s="4">
        <v>0</v>
      </c>
      <c r="CR42" s="4">
        <f t="shared" si="13"/>
        <v>0</v>
      </c>
      <c r="CT42" s="2" t="s">
        <v>48</v>
      </c>
      <c r="CU42" s="2">
        <v>12</v>
      </c>
      <c r="CV42" s="2">
        <v>0</v>
      </c>
      <c r="CW42" s="2">
        <v>12</v>
      </c>
      <c r="CX42" s="2">
        <v>0</v>
      </c>
      <c r="CY42" s="4">
        <v>0</v>
      </c>
      <c r="CZ42" s="4">
        <f t="shared" si="14"/>
        <v>0</v>
      </c>
      <c r="DB42" s="2" t="s">
        <v>48</v>
      </c>
      <c r="DC42" s="2">
        <v>12</v>
      </c>
      <c r="DD42" s="2">
        <v>0</v>
      </c>
      <c r="DE42" s="2">
        <v>12</v>
      </c>
      <c r="DF42" s="2">
        <v>0</v>
      </c>
      <c r="DG42" s="4">
        <v>0</v>
      </c>
      <c r="DH42" s="4">
        <f t="shared" si="15"/>
        <v>0</v>
      </c>
      <c r="DJ42" s="2" t="s">
        <v>48</v>
      </c>
      <c r="DK42" s="2">
        <v>12</v>
      </c>
      <c r="DL42" s="2">
        <v>0</v>
      </c>
      <c r="DM42" s="2">
        <v>12</v>
      </c>
      <c r="DN42" s="2">
        <v>0</v>
      </c>
      <c r="DO42" s="4">
        <v>0</v>
      </c>
      <c r="DP42" s="4">
        <f t="shared" si="16"/>
        <v>0</v>
      </c>
      <c r="DR42" s="2" t="s">
        <v>48</v>
      </c>
      <c r="DS42" s="2">
        <v>12</v>
      </c>
      <c r="DT42" s="2">
        <v>0</v>
      </c>
      <c r="DU42" s="2">
        <v>12</v>
      </c>
      <c r="DV42" s="2">
        <v>0</v>
      </c>
      <c r="DW42" s="4">
        <v>0</v>
      </c>
      <c r="DX42" s="4">
        <f t="shared" si="17"/>
        <v>0</v>
      </c>
      <c r="DZ42" s="2" t="s">
        <v>48</v>
      </c>
      <c r="EA42" s="2">
        <v>12</v>
      </c>
      <c r="EB42" s="2">
        <v>0</v>
      </c>
      <c r="EC42" s="2">
        <v>12</v>
      </c>
      <c r="ED42" s="2">
        <v>0</v>
      </c>
      <c r="EE42" s="4">
        <v>0</v>
      </c>
      <c r="EF42" s="4">
        <f t="shared" si="18"/>
        <v>0</v>
      </c>
      <c r="EH42" s="2" t="s">
        <v>48</v>
      </c>
      <c r="EI42" s="2">
        <v>12</v>
      </c>
      <c r="EJ42" s="2">
        <v>0</v>
      </c>
      <c r="EK42" s="2">
        <v>12</v>
      </c>
      <c r="EL42" s="2">
        <v>0</v>
      </c>
      <c r="EM42" s="4">
        <v>0</v>
      </c>
      <c r="EN42" s="4">
        <f t="shared" si="19"/>
        <v>0</v>
      </c>
      <c r="EP42" s="2" t="s">
        <v>48</v>
      </c>
      <c r="EQ42" s="2">
        <v>12</v>
      </c>
      <c r="ER42" s="2">
        <v>0</v>
      </c>
      <c r="ES42" s="2">
        <v>12</v>
      </c>
      <c r="ET42" s="2">
        <v>0</v>
      </c>
      <c r="EU42" s="4">
        <v>0</v>
      </c>
      <c r="EV42" s="4">
        <f t="shared" si="20"/>
        <v>0</v>
      </c>
    </row>
    <row r="43" spans="1:152">
      <c r="A43" s="4">
        <v>0.89</v>
      </c>
      <c r="B43" s="4"/>
      <c r="C43" s="2" t="s">
        <v>46</v>
      </c>
      <c r="D43" s="2">
        <v>141</v>
      </c>
      <c r="E43" s="2">
        <v>141</v>
      </c>
      <c r="F43" s="2">
        <v>0</v>
      </c>
      <c r="G43" s="2">
        <v>0</v>
      </c>
      <c r="H43" s="4">
        <f t="shared" si="2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20">
        <f t="shared" si="3"/>
        <v>1</v>
      </c>
      <c r="P43" s="10">
        <f t="shared" si="4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20">
        <f t="shared" si="5"/>
        <v>1</v>
      </c>
      <c r="X43" s="20">
        <f t="shared" si="23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4"/>
        <v>0</v>
      </c>
      <c r="AH43" s="2" t="s">
        <v>48</v>
      </c>
      <c r="AI43" s="2">
        <v>12</v>
      </c>
      <c r="AJ43" s="2">
        <v>0</v>
      </c>
      <c r="AK43" s="2">
        <v>12</v>
      </c>
      <c r="AL43" s="2">
        <v>0</v>
      </c>
      <c r="AM43" s="4">
        <v>0</v>
      </c>
      <c r="AN43" s="4">
        <f t="shared" si="25"/>
        <v>0</v>
      </c>
      <c r="AP43" s="2" t="s">
        <v>48</v>
      </c>
      <c r="AQ43" s="2">
        <v>12</v>
      </c>
      <c r="AR43" s="2">
        <v>0</v>
      </c>
      <c r="AS43" s="2">
        <v>12</v>
      </c>
      <c r="AT43" s="2">
        <v>0</v>
      </c>
      <c r="AU43" s="4">
        <v>0</v>
      </c>
      <c r="AV43" s="4">
        <f t="shared" si="7"/>
        <v>0</v>
      </c>
      <c r="AX43" s="2" t="s">
        <v>48</v>
      </c>
      <c r="AY43" s="2">
        <v>12</v>
      </c>
      <c r="AZ43" s="2">
        <v>0</v>
      </c>
      <c r="BA43" s="2">
        <v>12</v>
      </c>
      <c r="BB43" s="2">
        <v>0</v>
      </c>
      <c r="BC43" s="4">
        <v>0</v>
      </c>
      <c r="BD43" s="20">
        <f t="shared" si="8"/>
        <v>0</v>
      </c>
      <c r="BF43" s="2" t="s">
        <v>48</v>
      </c>
      <c r="BG43" s="2">
        <v>12</v>
      </c>
      <c r="BH43" s="2">
        <v>0</v>
      </c>
      <c r="BI43" s="2">
        <v>12</v>
      </c>
      <c r="BJ43" s="2">
        <v>0</v>
      </c>
      <c r="BK43" s="4">
        <v>0</v>
      </c>
      <c r="BL43" s="4">
        <f t="shared" si="9"/>
        <v>0</v>
      </c>
      <c r="BN43" s="2" t="s">
        <v>49</v>
      </c>
      <c r="BO43" s="2">
        <v>15</v>
      </c>
      <c r="BP43" s="2">
        <v>14</v>
      </c>
      <c r="BQ43" s="2">
        <v>1</v>
      </c>
      <c r="BR43" s="2">
        <v>0</v>
      </c>
      <c r="BS43" s="4">
        <v>0.93</v>
      </c>
      <c r="BT43" s="4">
        <f t="shared" si="21"/>
        <v>0</v>
      </c>
      <c r="BV43" s="2" t="s">
        <v>49</v>
      </c>
      <c r="BW43" s="2">
        <v>15</v>
      </c>
      <c r="BX43" s="2">
        <v>14</v>
      </c>
      <c r="BY43" s="2">
        <v>1</v>
      </c>
      <c r="BZ43" s="2">
        <v>0</v>
      </c>
      <c r="CA43" s="4">
        <v>0.93</v>
      </c>
      <c r="CB43" s="4">
        <f t="shared" si="11"/>
        <v>0</v>
      </c>
      <c r="CD43" s="2" t="s">
        <v>49</v>
      </c>
      <c r="CE43" s="2">
        <v>15</v>
      </c>
      <c r="CF43" s="2">
        <v>14</v>
      </c>
      <c r="CG43" s="2">
        <v>1</v>
      </c>
      <c r="CH43" s="2">
        <v>0</v>
      </c>
      <c r="CI43" s="4">
        <v>0.93</v>
      </c>
      <c r="CJ43" s="4">
        <f t="shared" si="12"/>
        <v>0</v>
      </c>
      <c r="CL43" s="2" t="s">
        <v>49</v>
      </c>
      <c r="CM43" s="2">
        <v>15</v>
      </c>
      <c r="CN43" s="2">
        <v>14</v>
      </c>
      <c r="CO43" s="2">
        <v>1</v>
      </c>
      <c r="CP43" s="2">
        <v>0</v>
      </c>
      <c r="CQ43" s="4">
        <v>0.93</v>
      </c>
      <c r="CR43" s="4">
        <f t="shared" si="13"/>
        <v>0</v>
      </c>
      <c r="CT43" s="2" t="s">
        <v>49</v>
      </c>
      <c r="CU43" s="2">
        <v>15</v>
      </c>
      <c r="CV43" s="2">
        <v>14</v>
      </c>
      <c r="CW43" s="2">
        <v>1</v>
      </c>
      <c r="CX43" s="2">
        <v>0</v>
      </c>
      <c r="CY43" s="4">
        <v>0.93</v>
      </c>
      <c r="CZ43" s="4">
        <f t="shared" si="14"/>
        <v>0</v>
      </c>
      <c r="DB43" s="2" t="s">
        <v>49</v>
      </c>
      <c r="DC43" s="2">
        <v>15</v>
      </c>
      <c r="DD43" s="2">
        <v>14</v>
      </c>
      <c r="DE43" s="2">
        <v>1</v>
      </c>
      <c r="DF43" s="2">
        <v>0</v>
      </c>
      <c r="DG43" s="4">
        <v>0.93</v>
      </c>
      <c r="DH43" s="4">
        <f t="shared" si="15"/>
        <v>0</v>
      </c>
      <c r="DJ43" s="2" t="s">
        <v>49</v>
      </c>
      <c r="DK43" s="2">
        <v>15</v>
      </c>
      <c r="DL43" s="2">
        <v>14</v>
      </c>
      <c r="DM43" s="2">
        <v>1</v>
      </c>
      <c r="DN43" s="2">
        <v>0</v>
      </c>
      <c r="DO43" s="4">
        <v>0.93</v>
      </c>
      <c r="DP43" s="4">
        <f t="shared" si="16"/>
        <v>0</v>
      </c>
      <c r="DR43" s="2" t="s">
        <v>49</v>
      </c>
      <c r="DS43" s="2">
        <v>15</v>
      </c>
      <c r="DT43" s="2">
        <v>14</v>
      </c>
      <c r="DU43" s="2">
        <v>1</v>
      </c>
      <c r="DV43" s="2">
        <v>0</v>
      </c>
      <c r="DW43" s="4">
        <v>0.93</v>
      </c>
      <c r="DX43" s="4">
        <f t="shared" si="17"/>
        <v>0</v>
      </c>
      <c r="DZ43" s="2" t="s">
        <v>49</v>
      </c>
      <c r="EA43" s="2">
        <v>15</v>
      </c>
      <c r="EB43" s="2">
        <v>14</v>
      </c>
      <c r="EC43" s="2">
        <v>1</v>
      </c>
      <c r="ED43" s="2">
        <v>0</v>
      </c>
      <c r="EE43" s="4">
        <v>0.93</v>
      </c>
      <c r="EF43" s="4">
        <f t="shared" si="18"/>
        <v>0</v>
      </c>
      <c r="EH43" s="2" t="s">
        <v>49</v>
      </c>
      <c r="EI43" s="2">
        <v>15</v>
      </c>
      <c r="EJ43" s="2">
        <v>14</v>
      </c>
      <c r="EK43" s="2">
        <v>1</v>
      </c>
      <c r="EL43" s="2">
        <v>0</v>
      </c>
      <c r="EM43" s="4">
        <v>0.93</v>
      </c>
      <c r="EN43" s="4">
        <f t="shared" si="19"/>
        <v>0</v>
      </c>
      <c r="EP43" s="2" t="s">
        <v>49</v>
      </c>
      <c r="EQ43" s="2">
        <v>15</v>
      </c>
      <c r="ER43" s="2">
        <v>14</v>
      </c>
      <c r="ES43" s="2">
        <v>1</v>
      </c>
      <c r="ET43" s="2">
        <v>0</v>
      </c>
      <c r="EU43" s="4">
        <v>0.93</v>
      </c>
      <c r="EV43" s="4">
        <f t="shared" si="20"/>
        <v>0</v>
      </c>
    </row>
    <row r="44" spans="1:152">
      <c r="A44" s="4">
        <v>1</v>
      </c>
      <c r="B44" s="4"/>
      <c r="C44" s="2" t="s">
        <v>47</v>
      </c>
      <c r="D44" s="2">
        <v>45</v>
      </c>
      <c r="E44" s="2">
        <v>45</v>
      </c>
      <c r="F44" s="2">
        <v>0</v>
      </c>
      <c r="G44" s="2">
        <v>0</v>
      </c>
      <c r="H44" s="4">
        <f t="shared" si="2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20">
        <f t="shared" si="3"/>
        <v>1</v>
      </c>
      <c r="P44" s="10">
        <f t="shared" si="4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20">
        <f t="shared" si="5"/>
        <v>1</v>
      </c>
      <c r="X44" s="20">
        <f t="shared" si="23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4"/>
        <v>0</v>
      </c>
      <c r="AH44" s="2" t="s">
        <v>49</v>
      </c>
      <c r="AI44" s="2">
        <v>15</v>
      </c>
      <c r="AJ44" s="2">
        <v>14</v>
      </c>
      <c r="AK44" s="2">
        <v>1</v>
      </c>
      <c r="AL44" s="2">
        <v>0</v>
      </c>
      <c r="AM44" s="4">
        <v>0.93</v>
      </c>
      <c r="AN44" s="4">
        <f t="shared" si="25"/>
        <v>0</v>
      </c>
      <c r="AP44" s="2" t="s">
        <v>49</v>
      </c>
      <c r="AQ44" s="2">
        <v>15</v>
      </c>
      <c r="AR44" s="2">
        <v>14</v>
      </c>
      <c r="AS44" s="2">
        <v>1</v>
      </c>
      <c r="AT44" s="2">
        <v>0</v>
      </c>
      <c r="AU44" s="4">
        <v>0.93</v>
      </c>
      <c r="AV44" s="4">
        <f t="shared" si="7"/>
        <v>0</v>
      </c>
      <c r="AX44" s="2" t="s">
        <v>49</v>
      </c>
      <c r="AY44" s="2">
        <v>15</v>
      </c>
      <c r="AZ44" s="2">
        <v>14</v>
      </c>
      <c r="BA44" s="2">
        <v>1</v>
      </c>
      <c r="BB44" s="2">
        <v>0</v>
      </c>
      <c r="BC44" s="4">
        <v>0.93</v>
      </c>
      <c r="BD44" s="20">
        <f t="shared" si="8"/>
        <v>0</v>
      </c>
      <c r="BF44" s="2" t="s">
        <v>49</v>
      </c>
      <c r="BG44" s="2">
        <v>15</v>
      </c>
      <c r="BH44" s="2">
        <v>14</v>
      </c>
      <c r="BI44" s="2">
        <v>1</v>
      </c>
      <c r="BJ44" s="2">
        <v>0</v>
      </c>
      <c r="BK44" s="4">
        <v>0.93</v>
      </c>
      <c r="BL44" s="4">
        <f t="shared" si="9"/>
        <v>0</v>
      </c>
      <c r="BN44" s="2" t="s">
        <v>50</v>
      </c>
      <c r="BO44" s="2">
        <v>18</v>
      </c>
      <c r="BP44" s="2">
        <v>18</v>
      </c>
      <c r="BQ44" s="2">
        <v>0</v>
      </c>
      <c r="BR44" s="2">
        <v>0</v>
      </c>
      <c r="BS44" s="4">
        <v>1</v>
      </c>
      <c r="BT44" s="4">
        <f t="shared" si="21"/>
        <v>0</v>
      </c>
      <c r="BV44" s="2" t="s">
        <v>50</v>
      </c>
      <c r="BW44" s="2">
        <v>18</v>
      </c>
      <c r="BX44" s="2">
        <v>18</v>
      </c>
      <c r="BY44" s="2">
        <v>0</v>
      </c>
      <c r="BZ44" s="2">
        <v>0</v>
      </c>
      <c r="CA44" s="4">
        <v>1</v>
      </c>
      <c r="CB44" s="4">
        <f t="shared" si="11"/>
        <v>0</v>
      </c>
      <c r="CD44" s="2" t="s">
        <v>50</v>
      </c>
      <c r="CE44" s="2">
        <v>18</v>
      </c>
      <c r="CF44" s="2">
        <v>18</v>
      </c>
      <c r="CG44" s="2">
        <v>0</v>
      </c>
      <c r="CH44" s="2">
        <v>0</v>
      </c>
      <c r="CI44" s="4">
        <v>1</v>
      </c>
      <c r="CJ44" s="4">
        <f t="shared" si="12"/>
        <v>0</v>
      </c>
      <c r="CL44" s="2" t="s">
        <v>50</v>
      </c>
      <c r="CM44" s="2">
        <v>18</v>
      </c>
      <c r="CN44" s="2">
        <v>18</v>
      </c>
      <c r="CO44" s="2">
        <v>0</v>
      </c>
      <c r="CP44" s="2">
        <v>0</v>
      </c>
      <c r="CQ44" s="4">
        <v>1</v>
      </c>
      <c r="CR44" s="4">
        <f t="shared" si="13"/>
        <v>0</v>
      </c>
      <c r="CT44" s="2" t="s">
        <v>50</v>
      </c>
      <c r="CU44" s="2">
        <v>18</v>
      </c>
      <c r="CV44" s="2">
        <v>18</v>
      </c>
      <c r="CW44" s="2">
        <v>0</v>
      </c>
      <c r="CX44" s="2">
        <v>0</v>
      </c>
      <c r="CY44" s="4">
        <v>1</v>
      </c>
      <c r="CZ44" s="4">
        <f t="shared" si="14"/>
        <v>0</v>
      </c>
      <c r="DB44" s="2" t="s">
        <v>50</v>
      </c>
      <c r="DC44" s="2">
        <v>18</v>
      </c>
      <c r="DD44" s="2">
        <v>18</v>
      </c>
      <c r="DE44" s="2">
        <v>0</v>
      </c>
      <c r="DF44" s="2">
        <v>0</v>
      </c>
      <c r="DG44" s="4">
        <v>1</v>
      </c>
      <c r="DH44" s="4">
        <f t="shared" si="15"/>
        <v>0</v>
      </c>
      <c r="DJ44" s="2" t="s">
        <v>50</v>
      </c>
      <c r="DK44" s="2">
        <v>18</v>
      </c>
      <c r="DL44" s="2">
        <v>18</v>
      </c>
      <c r="DM44" s="2">
        <v>0</v>
      </c>
      <c r="DN44" s="2">
        <v>0</v>
      </c>
      <c r="DO44" s="4">
        <v>1</v>
      </c>
      <c r="DP44" s="4">
        <f t="shared" si="16"/>
        <v>0</v>
      </c>
      <c r="DR44" s="2" t="s">
        <v>50</v>
      </c>
      <c r="DS44" s="2">
        <v>18</v>
      </c>
      <c r="DT44" s="2">
        <v>18</v>
      </c>
      <c r="DU44" s="2">
        <v>0</v>
      </c>
      <c r="DV44" s="2">
        <v>0</v>
      </c>
      <c r="DW44" s="4">
        <v>1</v>
      </c>
      <c r="DX44" s="4">
        <f t="shared" si="17"/>
        <v>0</v>
      </c>
      <c r="DZ44" s="2" t="s">
        <v>50</v>
      </c>
      <c r="EA44" s="2">
        <v>18</v>
      </c>
      <c r="EB44" s="2">
        <v>18</v>
      </c>
      <c r="EC44" s="2">
        <v>0</v>
      </c>
      <c r="ED44" s="2">
        <v>0</v>
      </c>
      <c r="EE44" s="4">
        <v>1</v>
      </c>
      <c r="EF44" s="4">
        <f t="shared" si="18"/>
        <v>0</v>
      </c>
      <c r="EH44" s="2" t="s">
        <v>50</v>
      </c>
      <c r="EI44" s="2">
        <v>18</v>
      </c>
      <c r="EJ44" s="2">
        <v>18</v>
      </c>
      <c r="EK44" s="2">
        <v>0</v>
      </c>
      <c r="EL44" s="2">
        <v>0</v>
      </c>
      <c r="EM44" s="4">
        <v>1</v>
      </c>
      <c r="EN44" s="4">
        <f t="shared" si="19"/>
        <v>0</v>
      </c>
      <c r="EP44" s="2" t="s">
        <v>50</v>
      </c>
      <c r="EQ44" s="1">
        <v>18</v>
      </c>
      <c r="ER44" s="1">
        <v>18</v>
      </c>
      <c r="ES44" s="1">
        <v>0</v>
      </c>
      <c r="ET44" s="1">
        <v>0</v>
      </c>
      <c r="EU44" s="3">
        <v>1</v>
      </c>
      <c r="EV44" s="4">
        <f t="shared" si="20"/>
        <v>0</v>
      </c>
    </row>
    <row r="45" spans="1:152">
      <c r="A45" s="4">
        <v>0</v>
      </c>
      <c r="B45" s="4"/>
      <c r="C45" s="2" t="s">
        <v>48</v>
      </c>
      <c r="D45" s="2">
        <v>12</v>
      </c>
      <c r="E45" s="2">
        <v>0</v>
      </c>
      <c r="F45" s="2">
        <v>12</v>
      </c>
      <c r="G45" s="2">
        <v>0</v>
      </c>
      <c r="H45" s="4">
        <f t="shared" si="2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20">
        <f t="shared" si="3"/>
        <v>0</v>
      </c>
      <c r="P45" s="10">
        <f t="shared" si="4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20">
        <f t="shared" si="5"/>
        <v>0</v>
      </c>
      <c r="X45" s="20">
        <f t="shared" si="23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4"/>
        <v>0</v>
      </c>
      <c r="AH45" s="2" t="s">
        <v>50</v>
      </c>
      <c r="AI45" s="2">
        <v>18</v>
      </c>
      <c r="AJ45" s="2">
        <v>18</v>
      </c>
      <c r="AK45" s="2">
        <v>0</v>
      </c>
      <c r="AL45" s="2">
        <v>0</v>
      </c>
      <c r="AM45" s="4">
        <v>1</v>
      </c>
      <c r="AN45" s="4">
        <f t="shared" si="25"/>
        <v>0</v>
      </c>
      <c r="AP45" s="2" t="s">
        <v>50</v>
      </c>
      <c r="AQ45" s="2">
        <v>18</v>
      </c>
      <c r="AR45" s="2">
        <v>18</v>
      </c>
      <c r="AS45" s="2">
        <v>0</v>
      </c>
      <c r="AT45" s="2">
        <v>0</v>
      </c>
      <c r="AU45" s="4">
        <v>1</v>
      </c>
      <c r="AV45" s="4">
        <f t="shared" si="7"/>
        <v>0</v>
      </c>
      <c r="AX45" s="2" t="s">
        <v>50</v>
      </c>
      <c r="AY45" s="2">
        <v>18</v>
      </c>
      <c r="AZ45" s="2">
        <v>18</v>
      </c>
      <c r="BA45" s="2">
        <v>0</v>
      </c>
      <c r="BB45" s="2">
        <v>0</v>
      </c>
      <c r="BC45" s="4">
        <v>1</v>
      </c>
      <c r="BD45" s="20">
        <f t="shared" si="8"/>
        <v>0</v>
      </c>
      <c r="BF45" s="2" t="s">
        <v>50</v>
      </c>
      <c r="BG45" s="2">
        <v>18</v>
      </c>
      <c r="BH45" s="2">
        <v>18</v>
      </c>
      <c r="BI45" s="2">
        <v>0</v>
      </c>
      <c r="BJ45" s="2">
        <v>0</v>
      </c>
      <c r="BK45" s="4">
        <v>1</v>
      </c>
      <c r="BL45" s="4">
        <f t="shared" si="9"/>
        <v>0</v>
      </c>
      <c r="BN45" s="2" t="s">
        <v>51</v>
      </c>
      <c r="BO45" s="2">
        <v>45</v>
      </c>
      <c r="BP45" s="2">
        <v>38</v>
      </c>
      <c r="BQ45" s="2">
        <v>6</v>
      </c>
      <c r="BR45" s="2">
        <v>1</v>
      </c>
      <c r="BS45" s="4">
        <v>0.84</v>
      </c>
      <c r="BT45" s="4">
        <f t="shared" si="21"/>
        <v>-3.0000000000000027E-2</v>
      </c>
      <c r="BV45" s="2" t="s">
        <v>51</v>
      </c>
      <c r="BW45" s="2">
        <v>45</v>
      </c>
      <c r="BX45" s="2">
        <v>38</v>
      </c>
      <c r="BY45" s="2">
        <v>6</v>
      </c>
      <c r="BZ45" s="2">
        <v>1</v>
      </c>
      <c r="CA45" s="4">
        <v>0.84</v>
      </c>
      <c r="CB45" s="4">
        <f t="shared" si="11"/>
        <v>0</v>
      </c>
      <c r="CD45" s="2" t="s">
        <v>51</v>
      </c>
      <c r="CE45" s="2">
        <v>45</v>
      </c>
      <c r="CF45" s="2">
        <v>38</v>
      </c>
      <c r="CG45" s="2">
        <v>6</v>
      </c>
      <c r="CH45" s="2">
        <v>1</v>
      </c>
      <c r="CI45" s="4">
        <v>0.84</v>
      </c>
      <c r="CJ45" s="4">
        <f t="shared" si="12"/>
        <v>0</v>
      </c>
      <c r="CL45" s="2" t="s">
        <v>51</v>
      </c>
      <c r="CM45" s="2">
        <v>45</v>
      </c>
      <c r="CN45" s="2">
        <v>38</v>
      </c>
      <c r="CO45" s="2">
        <v>6</v>
      </c>
      <c r="CP45" s="2">
        <v>1</v>
      </c>
      <c r="CQ45" s="4">
        <v>0.84</v>
      </c>
      <c r="CR45" s="4">
        <f t="shared" si="13"/>
        <v>0</v>
      </c>
      <c r="CT45" s="2" t="s">
        <v>51</v>
      </c>
      <c r="CU45" s="2">
        <v>45</v>
      </c>
      <c r="CV45" s="2">
        <v>39</v>
      </c>
      <c r="CW45" s="2">
        <v>6</v>
      </c>
      <c r="CX45" s="2">
        <v>0</v>
      </c>
      <c r="CY45" s="4">
        <v>0.87</v>
      </c>
      <c r="CZ45" s="4">
        <f t="shared" si="14"/>
        <v>3.0000000000000027E-2</v>
      </c>
      <c r="DB45" s="2" t="s">
        <v>51</v>
      </c>
      <c r="DC45" s="2">
        <v>45</v>
      </c>
      <c r="DD45" s="2">
        <v>38</v>
      </c>
      <c r="DE45" s="2">
        <v>6</v>
      </c>
      <c r="DF45" s="2">
        <v>1</v>
      </c>
      <c r="DG45" s="4">
        <v>0.84</v>
      </c>
      <c r="DH45" s="4">
        <f t="shared" si="15"/>
        <v>-3.0000000000000027E-2</v>
      </c>
      <c r="DJ45" s="2" t="s">
        <v>51</v>
      </c>
      <c r="DK45" s="2">
        <v>45</v>
      </c>
      <c r="DL45" s="2">
        <v>39</v>
      </c>
      <c r="DM45" s="2">
        <v>6</v>
      </c>
      <c r="DN45" s="2">
        <v>0</v>
      </c>
      <c r="DO45" s="4">
        <v>0.87</v>
      </c>
      <c r="DP45" s="4">
        <f t="shared" si="16"/>
        <v>3.0000000000000027E-2</v>
      </c>
      <c r="DR45" s="2" t="s">
        <v>51</v>
      </c>
      <c r="DS45" s="2">
        <v>45</v>
      </c>
      <c r="DT45" s="2">
        <v>38</v>
      </c>
      <c r="DU45" s="2">
        <v>6</v>
      </c>
      <c r="DV45" s="7">
        <v>1</v>
      </c>
      <c r="DW45" s="4">
        <v>0.84</v>
      </c>
      <c r="DX45" s="4">
        <f t="shared" si="17"/>
        <v>-3.0000000000000027E-2</v>
      </c>
      <c r="DZ45" s="2" t="s">
        <v>51</v>
      </c>
      <c r="EA45" s="2">
        <v>45</v>
      </c>
      <c r="EB45" s="2">
        <v>38</v>
      </c>
      <c r="EC45" s="2">
        <v>6</v>
      </c>
      <c r="ED45" s="2">
        <v>1</v>
      </c>
      <c r="EE45" s="4">
        <v>0.84</v>
      </c>
      <c r="EF45" s="4">
        <f t="shared" si="18"/>
        <v>0</v>
      </c>
      <c r="EH45" s="2" t="s">
        <v>51</v>
      </c>
      <c r="EI45" s="2">
        <v>45</v>
      </c>
      <c r="EJ45" s="2">
        <v>39</v>
      </c>
      <c r="EK45" s="2">
        <v>6</v>
      </c>
      <c r="EL45" s="2">
        <v>0</v>
      </c>
      <c r="EM45" s="4">
        <v>0.87</v>
      </c>
      <c r="EN45" s="4">
        <f t="shared" si="19"/>
        <v>3.0000000000000027E-2</v>
      </c>
      <c r="EP45" s="2" t="s">
        <v>51</v>
      </c>
      <c r="EQ45" s="2">
        <v>45</v>
      </c>
      <c r="ER45" s="2">
        <v>38</v>
      </c>
      <c r="ES45" s="2">
        <v>6</v>
      </c>
      <c r="ET45" s="2">
        <v>1</v>
      </c>
      <c r="EU45" s="4">
        <v>0.84</v>
      </c>
      <c r="EV45" s="4">
        <f t="shared" si="20"/>
        <v>-3.0000000000000027E-2</v>
      </c>
    </row>
    <row r="46" spans="1:152">
      <c r="A46" s="4">
        <v>0.93</v>
      </c>
      <c r="B46" s="4"/>
      <c r="C46" s="2" t="s">
        <v>49</v>
      </c>
      <c r="D46" s="2">
        <v>15</v>
      </c>
      <c r="E46" s="2">
        <v>14</v>
      </c>
      <c r="F46" s="2">
        <v>1</v>
      </c>
      <c r="G46" s="2">
        <v>0</v>
      </c>
      <c r="H46" s="4">
        <f t="shared" si="2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20">
        <f t="shared" si="3"/>
        <v>0.93333333333333335</v>
      </c>
      <c r="P46" s="10">
        <f t="shared" si="4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20">
        <f t="shared" si="5"/>
        <v>0.93333333333333335</v>
      </c>
      <c r="X46" s="20">
        <f t="shared" si="23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4"/>
        <v>-3.3333333333332993E-3</v>
      </c>
      <c r="AH46" s="2" t="s">
        <v>51</v>
      </c>
      <c r="AI46" s="2">
        <v>45</v>
      </c>
      <c r="AJ46" s="2">
        <v>38</v>
      </c>
      <c r="AK46" s="2">
        <v>6</v>
      </c>
      <c r="AL46" s="2">
        <v>1</v>
      </c>
      <c r="AM46" s="4">
        <v>0.84</v>
      </c>
      <c r="AN46" s="4">
        <f t="shared" si="25"/>
        <v>-2.0000000000000018E-2</v>
      </c>
      <c r="AP46" s="2" t="s">
        <v>51</v>
      </c>
      <c r="AQ46" s="2">
        <v>45</v>
      </c>
      <c r="AR46" s="2">
        <v>38</v>
      </c>
      <c r="AS46" s="2">
        <v>6</v>
      </c>
      <c r="AT46" s="2">
        <v>1</v>
      </c>
      <c r="AU46" s="4">
        <v>0.84</v>
      </c>
      <c r="AV46" s="4">
        <f t="shared" si="7"/>
        <v>0</v>
      </c>
      <c r="AX46" s="7" t="s">
        <v>51</v>
      </c>
      <c r="AY46" s="1">
        <v>45</v>
      </c>
      <c r="AZ46" s="1">
        <v>38</v>
      </c>
      <c r="BA46" s="1">
        <v>6</v>
      </c>
      <c r="BB46" s="1">
        <v>1</v>
      </c>
      <c r="BC46" s="3">
        <v>0.84</v>
      </c>
      <c r="BD46" s="20">
        <f t="shared" si="8"/>
        <v>0</v>
      </c>
      <c r="BF46" s="2" t="s">
        <v>51</v>
      </c>
      <c r="BG46" s="2">
        <v>45</v>
      </c>
      <c r="BH46" s="2">
        <v>39</v>
      </c>
      <c r="BI46" s="2">
        <v>6</v>
      </c>
      <c r="BJ46" s="2">
        <v>0</v>
      </c>
      <c r="BK46" s="4">
        <v>0.87</v>
      </c>
      <c r="BL46" s="4">
        <f t="shared" si="9"/>
        <v>3.0000000000000027E-2</v>
      </c>
      <c r="BN46" s="2" t="s">
        <v>52</v>
      </c>
      <c r="BO46" s="2">
        <v>14</v>
      </c>
      <c r="BP46" s="2">
        <v>10</v>
      </c>
      <c r="BQ46" s="2">
        <v>3</v>
      </c>
      <c r="BR46" s="2">
        <v>1</v>
      </c>
      <c r="BS46" s="4">
        <v>0.71</v>
      </c>
      <c r="BT46" s="4">
        <f t="shared" ref="BT46:BT77" si="26">BS46-BK47</f>
        <v>0.14000000000000001</v>
      </c>
      <c r="BV46" s="2" t="s">
        <v>52</v>
      </c>
      <c r="BW46" s="2">
        <v>14</v>
      </c>
      <c r="BX46" s="2">
        <v>10</v>
      </c>
      <c r="BY46" s="2">
        <v>3</v>
      </c>
      <c r="BZ46" s="2">
        <v>1</v>
      </c>
      <c r="CA46" s="4">
        <v>0.71</v>
      </c>
      <c r="CB46" s="4">
        <f t="shared" si="11"/>
        <v>0</v>
      </c>
      <c r="CD46" s="2" t="s">
        <v>52</v>
      </c>
      <c r="CE46" s="2">
        <v>14</v>
      </c>
      <c r="CF46" s="2">
        <v>10</v>
      </c>
      <c r="CG46" s="2">
        <v>3</v>
      </c>
      <c r="CH46" s="2">
        <v>1</v>
      </c>
      <c r="CI46" s="4">
        <v>0.71</v>
      </c>
      <c r="CJ46" s="4">
        <f t="shared" si="12"/>
        <v>0</v>
      </c>
      <c r="CL46" s="8" t="s">
        <v>52</v>
      </c>
      <c r="CM46" s="2">
        <v>14</v>
      </c>
      <c r="CN46" s="2">
        <v>0</v>
      </c>
      <c r="CO46" s="2">
        <v>0</v>
      </c>
      <c r="CP46" s="2">
        <v>14</v>
      </c>
      <c r="CQ46" s="4">
        <v>0</v>
      </c>
      <c r="CR46" s="4">
        <f t="shared" si="13"/>
        <v>-0.71</v>
      </c>
      <c r="CT46" s="8" t="s">
        <v>52</v>
      </c>
      <c r="CU46" s="2">
        <v>14</v>
      </c>
      <c r="CV46" s="2">
        <v>10</v>
      </c>
      <c r="CW46" s="2">
        <v>3</v>
      </c>
      <c r="CX46" s="2">
        <v>1</v>
      </c>
      <c r="CY46" s="4">
        <v>0.71</v>
      </c>
      <c r="CZ46" s="4">
        <f t="shared" si="14"/>
        <v>0.71</v>
      </c>
      <c r="DA46" s="2" t="s">
        <v>119</v>
      </c>
      <c r="DB46" s="2" t="s">
        <v>52</v>
      </c>
      <c r="DC46" s="2">
        <v>14</v>
      </c>
      <c r="DD46" s="2">
        <v>10</v>
      </c>
      <c r="DE46" s="2">
        <v>3</v>
      </c>
      <c r="DF46" s="2">
        <v>1</v>
      </c>
      <c r="DG46" s="4">
        <v>0.71</v>
      </c>
      <c r="DH46" s="4">
        <f t="shared" si="15"/>
        <v>0</v>
      </c>
      <c r="DJ46" s="2" t="s">
        <v>52</v>
      </c>
      <c r="DK46" s="2">
        <v>14</v>
      </c>
      <c r="DL46" s="2">
        <v>10</v>
      </c>
      <c r="DM46" s="2">
        <v>3</v>
      </c>
      <c r="DN46" s="2">
        <v>1</v>
      </c>
      <c r="DO46" s="4">
        <v>0.71</v>
      </c>
      <c r="DP46" s="4">
        <f t="shared" si="16"/>
        <v>0</v>
      </c>
      <c r="DR46" s="2" t="s">
        <v>52</v>
      </c>
      <c r="DS46" s="2">
        <v>14</v>
      </c>
      <c r="DT46" s="2">
        <v>10</v>
      </c>
      <c r="DU46" s="2">
        <v>3</v>
      </c>
      <c r="DV46" s="2">
        <v>1</v>
      </c>
      <c r="DW46" s="4">
        <v>0.71</v>
      </c>
      <c r="DX46" s="4">
        <f t="shared" si="17"/>
        <v>0</v>
      </c>
      <c r="DZ46" s="2" t="s">
        <v>52</v>
      </c>
      <c r="EA46" s="2">
        <v>14</v>
      </c>
      <c r="EB46" s="2">
        <v>10</v>
      </c>
      <c r="EC46" s="2">
        <v>3</v>
      </c>
      <c r="ED46" s="2">
        <v>1</v>
      </c>
      <c r="EE46" s="4">
        <v>0.71</v>
      </c>
      <c r="EF46" s="4">
        <f t="shared" si="18"/>
        <v>0</v>
      </c>
      <c r="EH46" s="2" t="s">
        <v>52</v>
      </c>
      <c r="EI46" s="2">
        <v>14</v>
      </c>
      <c r="EJ46" s="2">
        <v>10</v>
      </c>
      <c r="EK46" s="2">
        <v>3</v>
      </c>
      <c r="EL46" s="2">
        <v>1</v>
      </c>
      <c r="EM46" s="4">
        <v>0.71</v>
      </c>
      <c r="EN46" s="4">
        <f t="shared" si="19"/>
        <v>0</v>
      </c>
      <c r="EP46" s="2" t="s">
        <v>52</v>
      </c>
      <c r="EQ46" s="2">
        <v>14</v>
      </c>
      <c r="ER46" s="2">
        <v>10</v>
      </c>
      <c r="ES46" s="2">
        <v>3</v>
      </c>
      <c r="ET46" s="2">
        <v>1</v>
      </c>
      <c r="EU46" s="4">
        <v>0.71</v>
      </c>
      <c r="EV46" s="4">
        <f t="shared" si="20"/>
        <v>0</v>
      </c>
    </row>
    <row r="47" spans="1:152">
      <c r="A47" s="4">
        <v>1</v>
      </c>
      <c r="B47" s="4"/>
      <c r="C47" s="2" t="s">
        <v>50</v>
      </c>
      <c r="D47" s="2">
        <v>18</v>
      </c>
      <c r="E47" s="2">
        <v>18</v>
      </c>
      <c r="F47" s="2">
        <v>0</v>
      </c>
      <c r="G47" s="2">
        <v>0</v>
      </c>
      <c r="H47" s="4">
        <f t="shared" si="2"/>
        <v>1</v>
      </c>
      <c r="J47" s="8" t="s">
        <v>50</v>
      </c>
      <c r="K47" s="2">
        <v>18</v>
      </c>
      <c r="L47" s="2">
        <v>0</v>
      </c>
      <c r="M47" s="2">
        <v>0</v>
      </c>
      <c r="N47" s="2">
        <v>18</v>
      </c>
      <c r="O47" s="20">
        <f t="shared" si="3"/>
        <v>0</v>
      </c>
      <c r="P47" s="10">
        <f t="shared" si="4"/>
        <v>-1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20">
        <f t="shared" si="5"/>
        <v>1</v>
      </c>
      <c r="X47" s="20">
        <f t="shared" si="23"/>
        <v>1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4"/>
        <v>0</v>
      </c>
      <c r="AH47" s="2" t="s">
        <v>52</v>
      </c>
      <c r="AI47" s="2">
        <v>14</v>
      </c>
      <c r="AJ47" s="2">
        <v>5</v>
      </c>
      <c r="AK47" s="2">
        <v>9</v>
      </c>
      <c r="AL47" s="2">
        <v>0</v>
      </c>
      <c r="AM47" s="4">
        <v>0.35</v>
      </c>
      <c r="AN47" s="4">
        <f t="shared" si="25"/>
        <v>0</v>
      </c>
      <c r="AP47" s="2" t="s">
        <v>52</v>
      </c>
      <c r="AQ47" s="2">
        <v>14</v>
      </c>
      <c r="AR47" s="2">
        <v>5</v>
      </c>
      <c r="AS47" s="2">
        <v>9</v>
      </c>
      <c r="AT47" s="2">
        <v>0</v>
      </c>
      <c r="AU47" s="4">
        <v>0.36</v>
      </c>
      <c r="AV47" s="4">
        <f t="shared" si="7"/>
        <v>1.0000000000000009E-2</v>
      </c>
      <c r="AX47" s="2" t="s">
        <v>52</v>
      </c>
      <c r="AY47" s="2">
        <v>14</v>
      </c>
      <c r="AZ47" s="2">
        <v>5</v>
      </c>
      <c r="BA47" s="2">
        <v>9</v>
      </c>
      <c r="BB47" s="2">
        <v>0</v>
      </c>
      <c r="BC47" s="4">
        <v>0.36</v>
      </c>
      <c r="BD47" s="20">
        <f t="shared" si="8"/>
        <v>0</v>
      </c>
      <c r="BF47" s="2" t="s">
        <v>52</v>
      </c>
      <c r="BG47" s="2">
        <v>14</v>
      </c>
      <c r="BH47" s="2">
        <v>8</v>
      </c>
      <c r="BI47" s="2">
        <v>6</v>
      </c>
      <c r="BJ47" s="2">
        <v>0</v>
      </c>
      <c r="BK47" s="4">
        <v>0.56999999999999995</v>
      </c>
      <c r="BL47" s="4">
        <f t="shared" si="9"/>
        <v>0.20999999999999996</v>
      </c>
      <c r="BN47" s="2" t="s">
        <v>54</v>
      </c>
      <c r="BO47" s="2">
        <v>36</v>
      </c>
      <c r="BP47" s="2">
        <v>36</v>
      </c>
      <c r="BQ47" s="2">
        <v>0</v>
      </c>
      <c r="BR47" s="2">
        <v>0</v>
      </c>
      <c r="BS47" s="4">
        <v>1</v>
      </c>
      <c r="BT47" s="4">
        <f t="shared" si="26"/>
        <v>0</v>
      </c>
      <c r="BV47" s="2" t="s">
        <v>54</v>
      </c>
      <c r="BW47" s="2">
        <v>36</v>
      </c>
      <c r="BX47" s="2">
        <v>36</v>
      </c>
      <c r="BY47" s="2">
        <v>0</v>
      </c>
      <c r="BZ47" s="2">
        <v>0</v>
      </c>
      <c r="CA47" s="4">
        <v>1</v>
      </c>
      <c r="CB47" s="4">
        <f t="shared" si="11"/>
        <v>0</v>
      </c>
      <c r="CD47" s="2" t="s">
        <v>54</v>
      </c>
      <c r="CE47" s="2">
        <v>36</v>
      </c>
      <c r="CF47" s="2">
        <v>36</v>
      </c>
      <c r="CG47" s="2">
        <v>0</v>
      </c>
      <c r="CH47" s="2">
        <v>0</v>
      </c>
      <c r="CI47" s="4">
        <v>1</v>
      </c>
      <c r="CJ47" s="4">
        <f t="shared" si="12"/>
        <v>0</v>
      </c>
      <c r="CL47" s="2" t="s">
        <v>54</v>
      </c>
      <c r="CM47" s="2">
        <v>36</v>
      </c>
      <c r="CN47" s="2">
        <v>36</v>
      </c>
      <c r="CO47" s="2">
        <v>0</v>
      </c>
      <c r="CP47" s="2">
        <v>0</v>
      </c>
      <c r="CQ47" s="4">
        <v>1</v>
      </c>
      <c r="CR47" s="4">
        <f t="shared" si="13"/>
        <v>0</v>
      </c>
      <c r="CT47" s="2" t="s">
        <v>54</v>
      </c>
      <c r="CU47" s="2">
        <v>36</v>
      </c>
      <c r="CV47" s="2">
        <v>36</v>
      </c>
      <c r="CW47" s="2">
        <v>0</v>
      </c>
      <c r="CX47" s="2">
        <v>0</v>
      </c>
      <c r="CY47" s="4">
        <v>1</v>
      </c>
      <c r="CZ47" s="4">
        <f t="shared" si="14"/>
        <v>0</v>
      </c>
      <c r="DB47" s="2" t="s">
        <v>54</v>
      </c>
      <c r="DC47" s="2">
        <v>36</v>
      </c>
      <c r="DD47" s="2">
        <v>36</v>
      </c>
      <c r="DE47" s="2">
        <v>0</v>
      </c>
      <c r="DF47" s="2">
        <v>0</v>
      </c>
      <c r="DG47" s="4">
        <v>1</v>
      </c>
      <c r="DH47" s="4">
        <f t="shared" si="15"/>
        <v>0</v>
      </c>
      <c r="DJ47" s="2" t="s">
        <v>54</v>
      </c>
      <c r="DK47" s="2">
        <v>36</v>
      </c>
      <c r="DL47" s="2">
        <v>36</v>
      </c>
      <c r="DM47" s="2">
        <v>0</v>
      </c>
      <c r="DN47" s="2">
        <v>0</v>
      </c>
      <c r="DO47" s="4">
        <v>1</v>
      </c>
      <c r="DP47" s="4">
        <f t="shared" si="16"/>
        <v>0</v>
      </c>
      <c r="DR47" s="2" t="s">
        <v>54</v>
      </c>
      <c r="DS47" s="2">
        <v>36</v>
      </c>
      <c r="DT47" s="2">
        <v>36</v>
      </c>
      <c r="DU47" s="2">
        <v>0</v>
      </c>
      <c r="DV47" s="2">
        <v>0</v>
      </c>
      <c r="DW47" s="4">
        <v>1</v>
      </c>
      <c r="DX47" s="4">
        <f t="shared" si="17"/>
        <v>0</v>
      </c>
      <c r="DZ47" s="2" t="s">
        <v>54</v>
      </c>
      <c r="EA47" s="2">
        <v>36</v>
      </c>
      <c r="EB47" s="2">
        <v>36</v>
      </c>
      <c r="EC47" s="2">
        <v>0</v>
      </c>
      <c r="ED47" s="2">
        <v>0</v>
      </c>
      <c r="EE47" s="4">
        <v>1</v>
      </c>
      <c r="EF47" s="4">
        <f t="shared" si="18"/>
        <v>0</v>
      </c>
      <c r="EH47" s="2" t="s">
        <v>54</v>
      </c>
      <c r="EI47" s="2">
        <v>36</v>
      </c>
      <c r="EJ47" s="2">
        <v>36</v>
      </c>
      <c r="EK47" s="2">
        <v>0</v>
      </c>
      <c r="EL47" s="2">
        <v>0</v>
      </c>
      <c r="EM47" s="4">
        <v>1</v>
      </c>
      <c r="EN47" s="4">
        <f t="shared" si="19"/>
        <v>0</v>
      </c>
      <c r="EP47" s="2" t="s">
        <v>54</v>
      </c>
      <c r="EQ47" s="2">
        <v>36</v>
      </c>
      <c r="ER47" s="2">
        <v>36</v>
      </c>
      <c r="ES47" s="2">
        <v>0</v>
      </c>
      <c r="ET47" s="2">
        <v>0</v>
      </c>
      <c r="EU47" s="4">
        <v>1</v>
      </c>
      <c r="EV47" s="4">
        <f t="shared" si="20"/>
        <v>0</v>
      </c>
    </row>
    <row r="48" spans="1:152">
      <c r="A48" s="4">
        <v>0.84</v>
      </c>
      <c r="B48" s="4"/>
      <c r="C48" s="88" t="s">
        <v>51</v>
      </c>
      <c r="D48" s="89">
        <v>45</v>
      </c>
      <c r="E48" s="89">
        <v>39</v>
      </c>
      <c r="F48" s="89">
        <v>6</v>
      </c>
      <c r="G48" s="89">
        <v>0</v>
      </c>
      <c r="H48" s="90">
        <f t="shared" si="2"/>
        <v>0.8666666666666667</v>
      </c>
      <c r="I48" s="2" t="s">
        <v>119</v>
      </c>
      <c r="J48" s="2" t="s">
        <v>51</v>
      </c>
      <c r="K48" s="2">
        <v>45</v>
      </c>
      <c r="L48" s="2">
        <v>38</v>
      </c>
      <c r="M48" s="2">
        <v>6</v>
      </c>
      <c r="N48" s="2">
        <v>1</v>
      </c>
      <c r="O48" s="20">
        <f t="shared" si="3"/>
        <v>0.84444444444444444</v>
      </c>
      <c r="P48" s="10">
        <f t="shared" si="4"/>
        <v>-2.2222222222222254E-2</v>
      </c>
      <c r="R48" s="2" t="s">
        <v>51</v>
      </c>
      <c r="S48" s="2">
        <v>45</v>
      </c>
      <c r="T48" s="2">
        <v>38</v>
      </c>
      <c r="U48" s="2">
        <v>6</v>
      </c>
      <c r="V48" s="2">
        <v>1</v>
      </c>
      <c r="W48" s="20">
        <f t="shared" si="5"/>
        <v>0.84444444444444444</v>
      </c>
      <c r="X48" s="20">
        <f t="shared" si="23"/>
        <v>0</v>
      </c>
      <c r="Z48" s="2" t="s">
        <v>51</v>
      </c>
      <c r="AA48" s="2">
        <v>45</v>
      </c>
      <c r="AB48" s="2">
        <v>39</v>
      </c>
      <c r="AC48" s="2">
        <v>5</v>
      </c>
      <c r="AD48" s="2">
        <v>1</v>
      </c>
      <c r="AE48" s="4">
        <v>0.86</v>
      </c>
      <c r="AF48" s="4">
        <f t="shared" si="24"/>
        <v>1.5555555555555545E-2</v>
      </c>
      <c r="AH48" s="2" t="s">
        <v>54</v>
      </c>
      <c r="AI48" s="2">
        <v>36</v>
      </c>
      <c r="AJ48" s="2">
        <v>36</v>
      </c>
      <c r="AK48" s="2">
        <v>0</v>
      </c>
      <c r="AL48" s="2">
        <v>0</v>
      </c>
      <c r="AM48" s="4">
        <v>1</v>
      </c>
      <c r="AN48" s="4">
        <f t="shared" ref="AN48:AN58" si="27">AM48-AE51</f>
        <v>0</v>
      </c>
      <c r="AP48" s="2" t="s">
        <v>54</v>
      </c>
      <c r="AQ48" s="2">
        <v>36</v>
      </c>
      <c r="AR48" s="2">
        <v>36</v>
      </c>
      <c r="AS48" s="2">
        <v>0</v>
      </c>
      <c r="AT48" s="2">
        <v>0</v>
      </c>
      <c r="AU48" s="4">
        <v>1</v>
      </c>
      <c r="AV48" s="4">
        <f t="shared" si="7"/>
        <v>0</v>
      </c>
      <c r="AX48" s="2" t="s">
        <v>54</v>
      </c>
      <c r="AY48" s="2">
        <v>36</v>
      </c>
      <c r="AZ48" s="2">
        <v>36</v>
      </c>
      <c r="BA48" s="2">
        <v>0</v>
      </c>
      <c r="BB48" s="2">
        <v>0</v>
      </c>
      <c r="BC48" s="4">
        <v>1</v>
      </c>
      <c r="BD48" s="20">
        <f t="shared" si="8"/>
        <v>0</v>
      </c>
      <c r="BF48" s="2" t="s">
        <v>54</v>
      </c>
      <c r="BG48" s="2">
        <v>36</v>
      </c>
      <c r="BH48" s="2">
        <v>36</v>
      </c>
      <c r="BI48" s="2">
        <v>0</v>
      </c>
      <c r="BJ48" s="2">
        <v>0</v>
      </c>
      <c r="BK48" s="4">
        <v>1</v>
      </c>
      <c r="BL48" s="4">
        <f t="shared" si="9"/>
        <v>0</v>
      </c>
      <c r="BN48" s="2" t="s">
        <v>55</v>
      </c>
      <c r="BO48" s="2">
        <v>74</v>
      </c>
      <c r="BP48" s="2">
        <v>24</v>
      </c>
      <c r="BQ48" s="2">
        <v>50</v>
      </c>
      <c r="BR48" s="2">
        <v>0</v>
      </c>
      <c r="BS48" s="4">
        <v>0.32</v>
      </c>
      <c r="BT48" s="4">
        <f t="shared" si="26"/>
        <v>0</v>
      </c>
      <c r="BV48" s="2" t="s">
        <v>55</v>
      </c>
      <c r="BW48" s="2">
        <v>74</v>
      </c>
      <c r="BX48" s="2">
        <v>24</v>
      </c>
      <c r="BY48" s="2">
        <v>50</v>
      </c>
      <c r="BZ48" s="2">
        <v>0</v>
      </c>
      <c r="CA48" s="4">
        <v>0.32</v>
      </c>
      <c r="CB48" s="4">
        <f t="shared" si="11"/>
        <v>0</v>
      </c>
      <c r="CD48" s="2" t="s">
        <v>55</v>
      </c>
      <c r="CE48" s="2">
        <v>74</v>
      </c>
      <c r="CF48" s="2">
        <v>24</v>
      </c>
      <c r="CG48" s="2">
        <v>50</v>
      </c>
      <c r="CH48" s="2">
        <v>0</v>
      </c>
      <c r="CI48" s="4">
        <v>0.32</v>
      </c>
      <c r="CJ48" s="4">
        <f t="shared" si="12"/>
        <v>0</v>
      </c>
      <c r="CL48" s="2" t="s">
        <v>55</v>
      </c>
      <c r="CM48" s="2">
        <v>74</v>
      </c>
      <c r="CN48" s="2">
        <v>24</v>
      </c>
      <c r="CO48" s="2">
        <v>50</v>
      </c>
      <c r="CP48" s="2">
        <v>0</v>
      </c>
      <c r="CQ48" s="4">
        <v>0.32</v>
      </c>
      <c r="CR48" s="4">
        <f t="shared" si="13"/>
        <v>0</v>
      </c>
      <c r="CT48" s="2" t="s">
        <v>55</v>
      </c>
      <c r="CU48" s="2">
        <v>74</v>
      </c>
      <c r="CV48" s="2">
        <v>24</v>
      </c>
      <c r="CW48" s="2">
        <v>50</v>
      </c>
      <c r="CX48" s="2">
        <v>0</v>
      </c>
      <c r="CY48" s="4">
        <v>0.32</v>
      </c>
      <c r="CZ48" s="4">
        <f t="shared" si="14"/>
        <v>0</v>
      </c>
      <c r="DB48" s="2" t="s">
        <v>55</v>
      </c>
      <c r="DC48" s="2">
        <v>74</v>
      </c>
      <c r="DD48" s="2">
        <v>24</v>
      </c>
      <c r="DE48" s="2">
        <v>50</v>
      </c>
      <c r="DF48" s="2">
        <v>0</v>
      </c>
      <c r="DG48" s="4">
        <v>0.32</v>
      </c>
      <c r="DH48" s="4">
        <f t="shared" si="15"/>
        <v>0</v>
      </c>
      <c r="DJ48" s="2" t="s">
        <v>55</v>
      </c>
      <c r="DK48" s="2">
        <v>74</v>
      </c>
      <c r="DL48" s="2">
        <v>24</v>
      </c>
      <c r="DM48" s="2">
        <v>50</v>
      </c>
      <c r="DN48" s="2">
        <v>0</v>
      </c>
      <c r="DO48" s="4">
        <v>0.32</v>
      </c>
      <c r="DP48" s="4">
        <f t="shared" si="16"/>
        <v>0</v>
      </c>
      <c r="DR48" s="2" t="s">
        <v>55</v>
      </c>
      <c r="DS48" s="2">
        <v>74</v>
      </c>
      <c r="DT48" s="2">
        <v>24</v>
      </c>
      <c r="DU48" s="2">
        <v>50</v>
      </c>
      <c r="DV48" s="2">
        <v>0</v>
      </c>
      <c r="DW48" s="4">
        <v>0.32</v>
      </c>
      <c r="DX48" s="4">
        <f t="shared" si="17"/>
        <v>0</v>
      </c>
      <c r="DZ48" s="2" t="s">
        <v>55</v>
      </c>
      <c r="EA48" s="2">
        <v>74</v>
      </c>
      <c r="EB48" s="2">
        <v>24</v>
      </c>
      <c r="EC48" s="2">
        <v>50</v>
      </c>
      <c r="ED48" s="2">
        <v>0</v>
      </c>
      <c r="EE48" s="4">
        <v>0.32</v>
      </c>
      <c r="EF48" s="4">
        <f t="shared" si="18"/>
        <v>0</v>
      </c>
      <c r="EH48" s="2" t="s">
        <v>55</v>
      </c>
      <c r="EI48" s="2">
        <v>74</v>
      </c>
      <c r="EJ48" s="2">
        <v>24</v>
      </c>
      <c r="EK48" s="2">
        <v>50</v>
      </c>
      <c r="EL48" s="2">
        <v>0</v>
      </c>
      <c r="EM48" s="4">
        <v>0.32</v>
      </c>
      <c r="EN48" s="4">
        <f t="shared" si="19"/>
        <v>0</v>
      </c>
      <c r="EP48" s="2" t="s">
        <v>55</v>
      </c>
      <c r="EQ48" s="2">
        <v>74</v>
      </c>
      <c r="ER48" s="2">
        <v>24</v>
      </c>
      <c r="ES48" s="2">
        <v>50</v>
      </c>
      <c r="ET48" s="2">
        <v>0</v>
      </c>
      <c r="EU48" s="4">
        <v>0.32</v>
      </c>
      <c r="EV48" s="4">
        <f t="shared" si="20"/>
        <v>0</v>
      </c>
    </row>
    <row r="49" spans="1:152">
      <c r="A49" s="4">
        <v>0.35</v>
      </c>
      <c r="B49" s="4"/>
      <c r="C49" s="2" t="s">
        <v>52</v>
      </c>
      <c r="D49" s="2">
        <v>14</v>
      </c>
      <c r="E49" s="2">
        <v>5</v>
      </c>
      <c r="F49" s="2">
        <v>9</v>
      </c>
      <c r="G49" s="2">
        <v>0</v>
      </c>
      <c r="H49" s="4">
        <f t="shared" si="2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20">
        <f t="shared" si="3"/>
        <v>0.35714285714285715</v>
      </c>
      <c r="P49" s="10">
        <f t="shared" si="4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20">
        <f t="shared" si="5"/>
        <v>0.35714285714285715</v>
      </c>
      <c r="X49" s="20">
        <f t="shared" si="23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4"/>
        <v>-7.142857142857173E-3</v>
      </c>
      <c r="AH49" s="2" t="s">
        <v>55</v>
      </c>
      <c r="AI49" s="2">
        <v>74</v>
      </c>
      <c r="AJ49" s="2">
        <v>24</v>
      </c>
      <c r="AK49" s="2">
        <v>50</v>
      </c>
      <c r="AL49" s="2">
        <v>0</v>
      </c>
      <c r="AM49" s="4">
        <v>0.32</v>
      </c>
      <c r="AN49" s="4">
        <f t="shared" si="27"/>
        <v>0</v>
      </c>
      <c r="AP49" s="2" t="s">
        <v>55</v>
      </c>
      <c r="AQ49" s="2">
        <v>74</v>
      </c>
      <c r="AR49" s="2">
        <v>24</v>
      </c>
      <c r="AS49" s="2">
        <v>50</v>
      </c>
      <c r="AT49" s="2">
        <v>0</v>
      </c>
      <c r="AU49" s="4">
        <v>0.32</v>
      </c>
      <c r="AV49" s="4">
        <f t="shared" si="7"/>
        <v>0</v>
      </c>
      <c r="AX49" s="2" t="s">
        <v>55</v>
      </c>
      <c r="AY49" s="2">
        <v>74</v>
      </c>
      <c r="AZ49" s="2">
        <v>24</v>
      </c>
      <c r="BA49" s="2">
        <v>50</v>
      </c>
      <c r="BB49" s="2">
        <v>0</v>
      </c>
      <c r="BC49" s="4">
        <v>0.32</v>
      </c>
      <c r="BD49" s="20">
        <f t="shared" si="8"/>
        <v>0</v>
      </c>
      <c r="BF49" s="2" t="s">
        <v>55</v>
      </c>
      <c r="BG49" s="2">
        <v>74</v>
      </c>
      <c r="BH49" s="2">
        <v>24</v>
      </c>
      <c r="BI49" s="2">
        <v>50</v>
      </c>
      <c r="BJ49" s="2">
        <v>0</v>
      </c>
      <c r="BK49" s="4">
        <v>0.32</v>
      </c>
      <c r="BL49" s="4">
        <f t="shared" si="9"/>
        <v>0</v>
      </c>
      <c r="BN49" s="2" t="s">
        <v>56</v>
      </c>
      <c r="BO49" s="2">
        <v>110</v>
      </c>
      <c r="BP49" s="2">
        <v>109</v>
      </c>
      <c r="BQ49" s="2">
        <v>0</v>
      </c>
      <c r="BR49" s="2">
        <v>1</v>
      </c>
      <c r="BS49" s="4">
        <v>0.99</v>
      </c>
      <c r="BT49" s="4">
        <f t="shared" si="26"/>
        <v>0</v>
      </c>
      <c r="BV49" s="2" t="s">
        <v>56</v>
      </c>
      <c r="BW49" s="2">
        <v>110</v>
      </c>
      <c r="BX49" s="2">
        <v>110</v>
      </c>
      <c r="BY49" s="2">
        <v>0</v>
      </c>
      <c r="BZ49" s="2">
        <v>0</v>
      </c>
      <c r="CA49" s="4">
        <v>1</v>
      </c>
      <c r="CB49" s="4">
        <f t="shared" si="11"/>
        <v>1.0000000000000009E-2</v>
      </c>
      <c r="CD49" s="2" t="s">
        <v>56</v>
      </c>
      <c r="CE49" s="2">
        <v>110</v>
      </c>
      <c r="CF49" s="2">
        <v>110</v>
      </c>
      <c r="CG49" s="2">
        <v>0</v>
      </c>
      <c r="CH49" s="2">
        <v>0</v>
      </c>
      <c r="CI49" s="4">
        <v>1</v>
      </c>
      <c r="CJ49" s="4">
        <f t="shared" si="12"/>
        <v>0</v>
      </c>
      <c r="CL49" s="2" t="s">
        <v>56</v>
      </c>
      <c r="CM49" s="2">
        <v>110</v>
      </c>
      <c r="CN49" s="2">
        <v>109</v>
      </c>
      <c r="CO49" s="2">
        <v>0</v>
      </c>
      <c r="CP49" s="2">
        <v>1</v>
      </c>
      <c r="CQ49" s="4">
        <v>0.99</v>
      </c>
      <c r="CR49" s="4">
        <f t="shared" si="13"/>
        <v>-1.0000000000000009E-2</v>
      </c>
      <c r="CT49" s="2" t="s">
        <v>56</v>
      </c>
      <c r="CU49" s="2">
        <v>110</v>
      </c>
      <c r="CV49" s="2">
        <v>109</v>
      </c>
      <c r="CW49" s="2">
        <v>0</v>
      </c>
      <c r="CX49" s="2">
        <v>1</v>
      </c>
      <c r="CY49" s="4">
        <v>0.99</v>
      </c>
      <c r="CZ49" s="4">
        <f t="shared" si="14"/>
        <v>0</v>
      </c>
      <c r="DB49" s="2" t="s">
        <v>56</v>
      </c>
      <c r="DC49" s="2">
        <v>110</v>
      </c>
      <c r="DD49" s="2">
        <v>110</v>
      </c>
      <c r="DE49" s="2">
        <v>0</v>
      </c>
      <c r="DF49" s="2">
        <v>0</v>
      </c>
      <c r="DG49" s="4">
        <v>1</v>
      </c>
      <c r="DH49" s="4">
        <f t="shared" si="15"/>
        <v>1.0000000000000009E-2</v>
      </c>
      <c r="DJ49" s="2" t="s">
        <v>56</v>
      </c>
      <c r="DK49" s="2">
        <v>110</v>
      </c>
      <c r="DL49" s="2">
        <v>110</v>
      </c>
      <c r="DM49" s="2">
        <v>0</v>
      </c>
      <c r="DN49" s="2">
        <v>0</v>
      </c>
      <c r="DO49" s="4">
        <v>1</v>
      </c>
      <c r="DP49" s="4">
        <f t="shared" si="16"/>
        <v>0</v>
      </c>
      <c r="DR49" s="2" t="s">
        <v>56</v>
      </c>
      <c r="DS49" s="2">
        <v>110</v>
      </c>
      <c r="DT49" s="2">
        <v>110</v>
      </c>
      <c r="DU49" s="2">
        <v>0</v>
      </c>
      <c r="DV49" s="2">
        <v>0</v>
      </c>
      <c r="DW49" s="4">
        <v>1</v>
      </c>
      <c r="DX49" s="4">
        <f t="shared" si="17"/>
        <v>0</v>
      </c>
      <c r="DZ49" s="2" t="s">
        <v>56</v>
      </c>
      <c r="EA49" s="2">
        <v>110</v>
      </c>
      <c r="EB49" s="2">
        <v>110</v>
      </c>
      <c r="EC49" s="2">
        <v>0</v>
      </c>
      <c r="ED49" s="2">
        <v>0</v>
      </c>
      <c r="EE49" s="4">
        <v>1</v>
      </c>
      <c r="EF49" s="4">
        <f t="shared" si="18"/>
        <v>0</v>
      </c>
      <c r="EH49" s="2" t="s">
        <v>56</v>
      </c>
      <c r="EI49" s="2">
        <v>110</v>
      </c>
      <c r="EJ49" s="2">
        <v>109</v>
      </c>
      <c r="EK49" s="2">
        <v>0</v>
      </c>
      <c r="EL49" s="2">
        <v>1</v>
      </c>
      <c r="EM49" s="4">
        <v>0.99</v>
      </c>
      <c r="EN49" s="4">
        <f t="shared" si="19"/>
        <v>-1.0000000000000009E-2</v>
      </c>
      <c r="EP49" s="2" t="s">
        <v>56</v>
      </c>
      <c r="EQ49" s="2">
        <v>110</v>
      </c>
      <c r="ER49" s="2">
        <v>109</v>
      </c>
      <c r="ES49" s="2">
        <v>0</v>
      </c>
      <c r="ET49" s="2">
        <v>1</v>
      </c>
      <c r="EU49" s="4">
        <v>0.99</v>
      </c>
      <c r="EV49" s="4">
        <f t="shared" si="20"/>
        <v>0</v>
      </c>
    </row>
    <row r="50" spans="1:152">
      <c r="A50" s="4">
        <v>0</v>
      </c>
      <c r="B50" s="4"/>
      <c r="C50" s="2" t="s">
        <v>53</v>
      </c>
      <c r="D50" s="2">
        <v>3</v>
      </c>
      <c r="E50" s="2">
        <v>0</v>
      </c>
      <c r="F50" s="2">
        <v>3</v>
      </c>
      <c r="G50" s="2">
        <v>0</v>
      </c>
      <c r="H50" s="4">
        <f t="shared" si="2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20">
        <f t="shared" si="3"/>
        <v>0</v>
      </c>
      <c r="P50" s="10">
        <f t="shared" si="4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20">
        <f t="shared" si="5"/>
        <v>0</v>
      </c>
      <c r="X50" s="20">
        <f t="shared" si="23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4"/>
        <v>0</v>
      </c>
      <c r="AH50" s="2" t="s">
        <v>56</v>
      </c>
      <c r="AI50" s="2">
        <v>110</v>
      </c>
      <c r="AJ50" s="2">
        <v>110</v>
      </c>
      <c r="AK50" s="2">
        <v>0</v>
      </c>
      <c r="AL50" s="2">
        <v>0</v>
      </c>
      <c r="AM50" s="4">
        <v>1</v>
      </c>
      <c r="AN50" s="4">
        <f t="shared" si="27"/>
        <v>0</v>
      </c>
      <c r="AP50" s="2" t="s">
        <v>56</v>
      </c>
      <c r="AQ50" s="2">
        <v>110</v>
      </c>
      <c r="AR50" s="2">
        <v>110</v>
      </c>
      <c r="AS50" s="2">
        <v>0</v>
      </c>
      <c r="AT50" s="2">
        <v>0</v>
      </c>
      <c r="AU50" s="4">
        <v>1</v>
      </c>
      <c r="AV50" s="4">
        <f t="shared" si="7"/>
        <v>0</v>
      </c>
      <c r="AX50" s="2" t="s">
        <v>56</v>
      </c>
      <c r="AY50" s="2">
        <v>110</v>
      </c>
      <c r="AZ50" s="2">
        <v>110</v>
      </c>
      <c r="BA50" s="2">
        <v>0</v>
      </c>
      <c r="BB50" s="2">
        <v>0</v>
      </c>
      <c r="BC50" s="4">
        <v>1</v>
      </c>
      <c r="BD50" s="20">
        <f t="shared" si="8"/>
        <v>0</v>
      </c>
      <c r="BF50" s="2" t="s">
        <v>56</v>
      </c>
      <c r="BG50" s="2">
        <v>110</v>
      </c>
      <c r="BH50" s="2">
        <v>109</v>
      </c>
      <c r="BI50" s="2">
        <v>0</v>
      </c>
      <c r="BJ50" s="2">
        <v>1</v>
      </c>
      <c r="BK50" s="4">
        <v>0.99</v>
      </c>
      <c r="BL50" s="4">
        <f t="shared" si="9"/>
        <v>-1.0000000000000009E-2</v>
      </c>
      <c r="BN50" s="2" t="s">
        <v>57</v>
      </c>
      <c r="BO50" s="2">
        <v>56</v>
      </c>
      <c r="BP50" s="2">
        <v>49</v>
      </c>
      <c r="BQ50" s="2">
        <v>5</v>
      </c>
      <c r="BR50" s="2">
        <v>2</v>
      </c>
      <c r="BS50" s="4">
        <v>0.88</v>
      </c>
      <c r="BT50" s="4">
        <f t="shared" si="26"/>
        <v>0</v>
      </c>
      <c r="BV50" s="2" t="s">
        <v>57</v>
      </c>
      <c r="BW50" s="2">
        <v>56</v>
      </c>
      <c r="BX50" s="2">
        <v>49</v>
      </c>
      <c r="BY50" s="2">
        <v>5</v>
      </c>
      <c r="BZ50" s="2">
        <v>2</v>
      </c>
      <c r="CA50" s="4">
        <v>0.88</v>
      </c>
      <c r="CB50" s="4">
        <f t="shared" si="11"/>
        <v>0</v>
      </c>
      <c r="CD50" s="2" t="s">
        <v>57</v>
      </c>
      <c r="CE50" s="2">
        <v>56</v>
      </c>
      <c r="CF50" s="2">
        <v>49</v>
      </c>
      <c r="CG50" s="2">
        <v>5</v>
      </c>
      <c r="CH50" s="2">
        <v>2</v>
      </c>
      <c r="CI50" s="4">
        <v>0.88</v>
      </c>
      <c r="CJ50" s="4">
        <f t="shared" si="12"/>
        <v>0</v>
      </c>
      <c r="CL50" s="2" t="s">
        <v>57</v>
      </c>
      <c r="CM50" s="2">
        <v>56</v>
      </c>
      <c r="CN50" s="2">
        <v>49</v>
      </c>
      <c r="CO50" s="2">
        <v>5</v>
      </c>
      <c r="CP50" s="2">
        <v>2</v>
      </c>
      <c r="CQ50" s="4">
        <v>0.88</v>
      </c>
      <c r="CR50" s="4">
        <f t="shared" si="13"/>
        <v>0</v>
      </c>
      <c r="CT50" s="2" t="s">
        <v>57</v>
      </c>
      <c r="CU50" s="2">
        <v>56</v>
      </c>
      <c r="CV50" s="2">
        <v>49</v>
      </c>
      <c r="CW50" s="2">
        <v>5</v>
      </c>
      <c r="CX50" s="2">
        <v>2</v>
      </c>
      <c r="CY50" s="4">
        <v>0.88</v>
      </c>
      <c r="CZ50" s="4">
        <f t="shared" si="14"/>
        <v>0</v>
      </c>
      <c r="DB50" s="2" t="s">
        <v>57</v>
      </c>
      <c r="DC50" s="2">
        <v>56</v>
      </c>
      <c r="DD50" s="2">
        <v>49</v>
      </c>
      <c r="DE50" s="2">
        <v>5</v>
      </c>
      <c r="DF50" s="2">
        <v>2</v>
      </c>
      <c r="DG50" s="4">
        <v>0.88</v>
      </c>
      <c r="DH50" s="4">
        <f t="shared" si="15"/>
        <v>0</v>
      </c>
      <c r="DJ50" s="2" t="s">
        <v>57</v>
      </c>
      <c r="DK50" s="2">
        <v>56</v>
      </c>
      <c r="DL50" s="2">
        <v>49</v>
      </c>
      <c r="DM50" s="2">
        <v>5</v>
      </c>
      <c r="DN50" s="2">
        <v>2</v>
      </c>
      <c r="DO50" s="4">
        <v>0.88</v>
      </c>
      <c r="DP50" s="4">
        <f t="shared" si="16"/>
        <v>0</v>
      </c>
      <c r="DR50" s="2" t="s">
        <v>57</v>
      </c>
      <c r="DS50" s="2">
        <v>56</v>
      </c>
      <c r="DT50" s="2">
        <v>49</v>
      </c>
      <c r="DU50" s="2">
        <v>5</v>
      </c>
      <c r="DV50" s="2">
        <v>2</v>
      </c>
      <c r="DW50" s="4">
        <v>0.88</v>
      </c>
      <c r="DX50" s="4">
        <f t="shared" si="17"/>
        <v>0</v>
      </c>
      <c r="DZ50" s="2" t="s">
        <v>57</v>
      </c>
      <c r="EA50" s="2">
        <v>56</v>
      </c>
      <c r="EB50" s="2">
        <v>48</v>
      </c>
      <c r="EC50" s="2">
        <v>5</v>
      </c>
      <c r="ED50" s="2">
        <v>3</v>
      </c>
      <c r="EE50" s="4">
        <v>0.86</v>
      </c>
      <c r="EF50" s="4">
        <f t="shared" si="18"/>
        <v>-2.0000000000000018E-2</v>
      </c>
      <c r="EH50" s="2" t="s">
        <v>57</v>
      </c>
      <c r="EI50" s="2">
        <v>56</v>
      </c>
      <c r="EJ50" s="2">
        <v>49</v>
      </c>
      <c r="EK50" s="2">
        <v>5</v>
      </c>
      <c r="EL50" s="2">
        <v>2</v>
      </c>
      <c r="EM50" s="4">
        <v>0.88</v>
      </c>
      <c r="EN50" s="4">
        <f t="shared" si="19"/>
        <v>2.0000000000000018E-2</v>
      </c>
      <c r="EP50" s="2" t="s">
        <v>57</v>
      </c>
      <c r="EQ50" s="2">
        <v>56</v>
      </c>
      <c r="ER50" s="2">
        <v>49</v>
      </c>
      <c r="ES50" s="2">
        <v>5</v>
      </c>
      <c r="ET50" s="2">
        <v>2</v>
      </c>
      <c r="EU50" s="4">
        <v>0.88</v>
      </c>
      <c r="EV50" s="4">
        <f t="shared" si="20"/>
        <v>0</v>
      </c>
    </row>
    <row r="51" spans="1:152">
      <c r="A51" s="4">
        <v>1</v>
      </c>
      <c r="B51" s="4"/>
      <c r="C51" s="2" t="s">
        <v>54</v>
      </c>
      <c r="D51" s="2">
        <v>36</v>
      </c>
      <c r="E51" s="2">
        <v>36</v>
      </c>
      <c r="F51" s="2">
        <v>0</v>
      </c>
      <c r="G51" s="2">
        <v>0</v>
      </c>
      <c r="H51" s="4">
        <f t="shared" si="2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20">
        <f t="shared" si="3"/>
        <v>1</v>
      </c>
      <c r="P51" s="10">
        <f t="shared" si="4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20">
        <f t="shared" si="5"/>
        <v>1</v>
      </c>
      <c r="X51" s="20">
        <f t="shared" si="23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4"/>
        <v>0</v>
      </c>
      <c r="AH51" s="2" t="s">
        <v>57</v>
      </c>
      <c r="AI51" s="2">
        <v>56</v>
      </c>
      <c r="AJ51" s="2">
        <v>48</v>
      </c>
      <c r="AK51" s="2">
        <v>5</v>
      </c>
      <c r="AL51" s="2">
        <v>3</v>
      </c>
      <c r="AM51" s="4">
        <v>0.85</v>
      </c>
      <c r="AN51" s="4">
        <f t="shared" si="27"/>
        <v>0</v>
      </c>
      <c r="AP51" s="2" t="s">
        <v>57</v>
      </c>
      <c r="AQ51" s="2">
        <v>56</v>
      </c>
      <c r="AR51" s="2">
        <v>49</v>
      </c>
      <c r="AS51" s="2">
        <v>5</v>
      </c>
      <c r="AT51" s="2">
        <v>2</v>
      </c>
      <c r="AU51" s="4">
        <v>0.88</v>
      </c>
      <c r="AV51" s="4">
        <f t="shared" si="7"/>
        <v>3.0000000000000027E-2</v>
      </c>
      <c r="AX51" s="2" t="s">
        <v>57</v>
      </c>
      <c r="AY51" s="2">
        <v>56</v>
      </c>
      <c r="AZ51" s="2">
        <v>49</v>
      </c>
      <c r="BA51" s="2">
        <v>5</v>
      </c>
      <c r="BB51" s="2">
        <v>2</v>
      </c>
      <c r="BC51" s="4">
        <v>0.88</v>
      </c>
      <c r="BD51" s="20">
        <f t="shared" si="8"/>
        <v>0</v>
      </c>
      <c r="BF51" s="2" t="s">
        <v>57</v>
      </c>
      <c r="BG51" s="2">
        <v>56</v>
      </c>
      <c r="BH51" s="2">
        <v>49</v>
      </c>
      <c r="BI51" s="2">
        <v>5</v>
      </c>
      <c r="BJ51" s="2">
        <v>2</v>
      </c>
      <c r="BK51" s="4">
        <v>0.88</v>
      </c>
      <c r="BL51" s="4">
        <f t="shared" si="9"/>
        <v>0</v>
      </c>
      <c r="BN51" s="2" t="s">
        <v>58</v>
      </c>
      <c r="BO51" s="2">
        <v>3</v>
      </c>
      <c r="BP51" s="2">
        <v>3</v>
      </c>
      <c r="BQ51" s="2">
        <v>0</v>
      </c>
      <c r="BR51" s="2">
        <v>0</v>
      </c>
      <c r="BS51" s="4">
        <v>1</v>
      </c>
      <c r="BT51" s="4">
        <f t="shared" si="26"/>
        <v>0</v>
      </c>
      <c r="BV51" s="2" t="s">
        <v>58</v>
      </c>
      <c r="BW51" s="2">
        <v>3</v>
      </c>
      <c r="BX51" s="2">
        <v>3</v>
      </c>
      <c r="BY51" s="2">
        <v>0</v>
      </c>
      <c r="BZ51" s="2">
        <v>0</v>
      </c>
      <c r="CA51" s="4">
        <v>1</v>
      </c>
      <c r="CB51" s="4">
        <f t="shared" si="11"/>
        <v>0</v>
      </c>
      <c r="CD51" s="2" t="s">
        <v>58</v>
      </c>
      <c r="CE51" s="2">
        <v>3</v>
      </c>
      <c r="CF51" s="2">
        <v>3</v>
      </c>
      <c r="CG51" s="2">
        <v>0</v>
      </c>
      <c r="CH51" s="2">
        <v>0</v>
      </c>
      <c r="CI51" s="4">
        <v>1</v>
      </c>
      <c r="CJ51" s="4">
        <f t="shared" si="12"/>
        <v>0</v>
      </c>
      <c r="CL51" s="2" t="s">
        <v>58</v>
      </c>
      <c r="CM51" s="2">
        <v>3</v>
      </c>
      <c r="CN51" s="2">
        <v>3</v>
      </c>
      <c r="CO51" s="2">
        <v>0</v>
      </c>
      <c r="CP51" s="2">
        <v>0</v>
      </c>
      <c r="CQ51" s="4">
        <v>1</v>
      </c>
      <c r="CR51" s="4">
        <f t="shared" si="13"/>
        <v>0</v>
      </c>
      <c r="CT51" s="2" t="s">
        <v>58</v>
      </c>
      <c r="CU51" s="2">
        <v>3</v>
      </c>
      <c r="CV51" s="2">
        <v>3</v>
      </c>
      <c r="CW51" s="2">
        <v>0</v>
      </c>
      <c r="CX51" s="2">
        <v>0</v>
      </c>
      <c r="CY51" s="4">
        <v>1</v>
      </c>
      <c r="CZ51" s="4">
        <f t="shared" si="14"/>
        <v>0</v>
      </c>
      <c r="DB51" s="2" t="s">
        <v>58</v>
      </c>
      <c r="DC51" s="65">
        <v>3</v>
      </c>
      <c r="DD51" s="2">
        <v>3</v>
      </c>
      <c r="DE51" s="2">
        <v>0</v>
      </c>
      <c r="DF51" s="2">
        <v>0</v>
      </c>
      <c r="DG51" s="4">
        <v>1</v>
      </c>
      <c r="DH51" s="4">
        <f t="shared" si="15"/>
        <v>0</v>
      </c>
      <c r="DJ51" s="67" t="s">
        <v>58</v>
      </c>
      <c r="DK51" s="2">
        <v>3</v>
      </c>
      <c r="DL51" s="2">
        <v>3</v>
      </c>
      <c r="DM51" s="2">
        <v>0</v>
      </c>
      <c r="DN51" s="2">
        <v>0</v>
      </c>
      <c r="DO51" s="4">
        <v>1</v>
      </c>
      <c r="DP51" s="4">
        <f t="shared" si="16"/>
        <v>0</v>
      </c>
      <c r="DR51" s="66" t="s">
        <v>58</v>
      </c>
      <c r="DS51" s="2">
        <v>3</v>
      </c>
      <c r="DT51" s="2">
        <v>3</v>
      </c>
      <c r="DU51" s="2">
        <v>0</v>
      </c>
      <c r="DV51" s="2">
        <v>0</v>
      </c>
      <c r="DW51" s="4">
        <v>1</v>
      </c>
      <c r="DX51" s="4">
        <f t="shared" si="17"/>
        <v>0</v>
      </c>
      <c r="DZ51" s="66" t="s">
        <v>58</v>
      </c>
      <c r="EA51" s="2">
        <v>3</v>
      </c>
      <c r="EB51" s="2">
        <v>3</v>
      </c>
      <c r="EC51" s="2">
        <v>0</v>
      </c>
      <c r="ED51" s="2">
        <v>3</v>
      </c>
      <c r="EE51" s="4">
        <v>1</v>
      </c>
      <c r="EF51" s="4">
        <f t="shared" si="18"/>
        <v>0</v>
      </c>
      <c r="EH51" s="2" t="s">
        <v>58</v>
      </c>
      <c r="EI51" s="2">
        <v>3</v>
      </c>
      <c r="EJ51" s="2">
        <v>3</v>
      </c>
      <c r="EK51" s="2">
        <v>0</v>
      </c>
      <c r="EL51" s="2">
        <v>0</v>
      </c>
      <c r="EM51" s="4">
        <v>1</v>
      </c>
      <c r="EN51" s="4">
        <f t="shared" si="19"/>
        <v>0</v>
      </c>
      <c r="EP51" s="66" t="s">
        <v>58</v>
      </c>
      <c r="EQ51" s="2">
        <v>3</v>
      </c>
      <c r="ER51" s="2">
        <v>3</v>
      </c>
      <c r="ES51" s="2">
        <v>0</v>
      </c>
      <c r="ET51" s="2">
        <v>0</v>
      </c>
      <c r="EU51" s="4">
        <v>1</v>
      </c>
      <c r="EV51" s="4">
        <f t="shared" si="20"/>
        <v>0</v>
      </c>
    </row>
    <row r="52" spans="1:152">
      <c r="A52" s="4">
        <v>0.32</v>
      </c>
      <c r="B52" s="4"/>
      <c r="C52" s="2" t="s">
        <v>55</v>
      </c>
      <c r="D52" s="2">
        <v>74</v>
      </c>
      <c r="E52" s="2">
        <v>24</v>
      </c>
      <c r="F52" s="2">
        <v>50</v>
      </c>
      <c r="G52" s="2">
        <v>0</v>
      </c>
      <c r="H52" s="4">
        <f t="shared" si="2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20">
        <f t="shared" si="3"/>
        <v>0.32432432432432434</v>
      </c>
      <c r="P52" s="10">
        <f t="shared" si="4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20">
        <f t="shared" si="5"/>
        <v>0.32432432432432434</v>
      </c>
      <c r="X52" s="20">
        <f t="shared" si="23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4"/>
        <v>-4.3243243243243357E-3</v>
      </c>
      <c r="AH52" s="2" t="s">
        <v>58</v>
      </c>
      <c r="AI52" s="2">
        <v>3</v>
      </c>
      <c r="AJ52" s="2">
        <v>3</v>
      </c>
      <c r="AK52" s="2">
        <v>0</v>
      </c>
      <c r="AL52" s="2">
        <v>0</v>
      </c>
      <c r="AM52" s="4">
        <v>1</v>
      </c>
      <c r="AN52" s="4">
        <f t="shared" si="27"/>
        <v>0</v>
      </c>
      <c r="AP52" s="2" t="s">
        <v>58</v>
      </c>
      <c r="AQ52" s="2">
        <v>3</v>
      </c>
      <c r="AR52" s="2">
        <v>3</v>
      </c>
      <c r="AS52" s="2">
        <v>0</v>
      </c>
      <c r="AT52" s="2">
        <v>0</v>
      </c>
      <c r="AU52" s="4">
        <v>1</v>
      </c>
      <c r="AV52" s="4">
        <f t="shared" si="7"/>
        <v>0</v>
      </c>
      <c r="AX52" s="2" t="s">
        <v>58</v>
      </c>
      <c r="AY52" s="2">
        <v>3</v>
      </c>
      <c r="AZ52" s="2">
        <v>3</v>
      </c>
      <c r="BA52" s="2">
        <v>0</v>
      </c>
      <c r="BB52" s="2">
        <v>0</v>
      </c>
      <c r="BC52" s="4">
        <v>1</v>
      </c>
      <c r="BD52" s="20">
        <f t="shared" si="8"/>
        <v>0</v>
      </c>
      <c r="BF52" s="2" t="s">
        <v>58</v>
      </c>
      <c r="BG52" s="2">
        <v>3</v>
      </c>
      <c r="BH52" s="2">
        <v>3</v>
      </c>
      <c r="BI52" s="2">
        <v>0</v>
      </c>
      <c r="BJ52" s="2">
        <v>0</v>
      </c>
      <c r="BK52" s="4">
        <v>1</v>
      </c>
      <c r="BL52" s="4">
        <f t="shared" si="9"/>
        <v>0</v>
      </c>
      <c r="BN52" s="2" t="s">
        <v>59</v>
      </c>
      <c r="BO52" s="2">
        <v>23</v>
      </c>
      <c r="BP52" s="2">
        <v>22</v>
      </c>
      <c r="BQ52" s="2">
        <v>1</v>
      </c>
      <c r="BR52" s="2">
        <v>0</v>
      </c>
      <c r="BS52" s="4">
        <v>0.96</v>
      </c>
      <c r="BT52" s="4">
        <f t="shared" si="26"/>
        <v>0</v>
      </c>
      <c r="BV52" s="2" t="s">
        <v>59</v>
      </c>
      <c r="BW52" s="2">
        <v>23</v>
      </c>
      <c r="BX52" s="2">
        <v>22</v>
      </c>
      <c r="BY52" s="2">
        <v>1</v>
      </c>
      <c r="BZ52" s="2">
        <v>0</v>
      </c>
      <c r="CA52" s="4">
        <v>0.96</v>
      </c>
      <c r="CB52" s="4">
        <f t="shared" si="11"/>
        <v>0</v>
      </c>
      <c r="CD52" s="2" t="s">
        <v>59</v>
      </c>
      <c r="CE52" s="2">
        <v>23</v>
      </c>
      <c r="CF52" s="2">
        <v>22</v>
      </c>
      <c r="CG52" s="2">
        <v>1</v>
      </c>
      <c r="CH52" s="2">
        <v>0</v>
      </c>
      <c r="CI52" s="4">
        <v>0.96</v>
      </c>
      <c r="CJ52" s="4">
        <f t="shared" si="12"/>
        <v>0</v>
      </c>
      <c r="CL52" s="2" t="s">
        <v>59</v>
      </c>
      <c r="CM52" s="2">
        <v>23</v>
      </c>
      <c r="CN52" s="2">
        <v>22</v>
      </c>
      <c r="CO52" s="2">
        <v>1</v>
      </c>
      <c r="CP52" s="2">
        <v>0</v>
      </c>
      <c r="CQ52" s="4">
        <v>0.96</v>
      </c>
      <c r="CR52" s="4">
        <f t="shared" si="13"/>
        <v>0</v>
      </c>
      <c r="CT52" s="2" t="s">
        <v>59</v>
      </c>
      <c r="CU52" s="2">
        <v>23</v>
      </c>
      <c r="CV52" s="2">
        <v>22</v>
      </c>
      <c r="CW52" s="2">
        <v>1</v>
      </c>
      <c r="CX52" s="2">
        <v>0</v>
      </c>
      <c r="CY52" s="4">
        <v>0.96</v>
      </c>
      <c r="CZ52" s="4">
        <f t="shared" si="14"/>
        <v>0</v>
      </c>
      <c r="DB52" s="2" t="s">
        <v>59</v>
      </c>
      <c r="DC52" s="2">
        <v>23</v>
      </c>
      <c r="DD52" s="2">
        <v>22</v>
      </c>
      <c r="DE52" s="2">
        <v>1</v>
      </c>
      <c r="DF52" s="2">
        <v>0</v>
      </c>
      <c r="DG52" s="4">
        <v>0.96</v>
      </c>
      <c r="DH52" s="4">
        <f t="shared" si="15"/>
        <v>0</v>
      </c>
      <c r="DJ52" s="2" t="s">
        <v>59</v>
      </c>
      <c r="DK52" s="2">
        <v>23</v>
      </c>
      <c r="DL52" s="2">
        <v>22</v>
      </c>
      <c r="DM52" s="2">
        <v>1</v>
      </c>
      <c r="DN52" s="2">
        <v>0</v>
      </c>
      <c r="DO52" s="4">
        <v>0.96</v>
      </c>
      <c r="DP52" s="4">
        <f t="shared" si="16"/>
        <v>0</v>
      </c>
      <c r="DR52" s="2" t="s">
        <v>59</v>
      </c>
      <c r="DS52" s="2">
        <v>23</v>
      </c>
      <c r="DT52" s="2">
        <v>22</v>
      </c>
      <c r="DU52" s="2">
        <v>1</v>
      </c>
      <c r="DV52" s="2">
        <v>0</v>
      </c>
      <c r="DW52" s="4">
        <v>0.96</v>
      </c>
      <c r="DX52" s="4">
        <f t="shared" si="17"/>
        <v>0</v>
      </c>
      <c r="DZ52" s="2" t="s">
        <v>59</v>
      </c>
      <c r="EA52" s="2">
        <v>23</v>
      </c>
      <c r="EB52" s="2">
        <v>22</v>
      </c>
      <c r="EC52" s="2">
        <v>1</v>
      </c>
      <c r="ED52" s="2">
        <v>0</v>
      </c>
      <c r="EE52" s="4">
        <v>0.96</v>
      </c>
      <c r="EF52" s="4">
        <f t="shared" si="18"/>
        <v>0</v>
      </c>
      <c r="EH52" s="2" t="s">
        <v>59</v>
      </c>
      <c r="EI52" s="2">
        <v>23</v>
      </c>
      <c r="EJ52" s="2">
        <v>22</v>
      </c>
      <c r="EK52" s="2">
        <v>1</v>
      </c>
      <c r="EL52" s="2">
        <v>0</v>
      </c>
      <c r="EM52" s="4">
        <v>0.96</v>
      </c>
      <c r="EN52" s="4">
        <f t="shared" si="19"/>
        <v>0</v>
      </c>
      <c r="EP52" s="2" t="s">
        <v>59</v>
      </c>
      <c r="EQ52" s="2">
        <v>23</v>
      </c>
      <c r="ER52" s="2">
        <v>22</v>
      </c>
      <c r="ES52" s="2">
        <v>1</v>
      </c>
      <c r="ET52" s="2">
        <v>0</v>
      </c>
      <c r="EU52" s="4">
        <v>0.96</v>
      </c>
      <c r="EV52" s="4">
        <f t="shared" si="20"/>
        <v>0</v>
      </c>
    </row>
    <row r="53" spans="1:152">
      <c r="A53" s="4">
        <v>0.99</v>
      </c>
      <c r="B53" s="4"/>
      <c r="C53" s="2" t="s">
        <v>56</v>
      </c>
      <c r="D53" s="2">
        <v>110</v>
      </c>
      <c r="E53" s="2">
        <v>109</v>
      </c>
      <c r="F53" s="2">
        <v>0</v>
      </c>
      <c r="G53" s="2">
        <v>1</v>
      </c>
      <c r="H53" s="4">
        <f t="shared" si="2"/>
        <v>0.99090909090909096</v>
      </c>
      <c r="J53" s="2" t="s">
        <v>56</v>
      </c>
      <c r="K53" s="2">
        <v>110</v>
      </c>
      <c r="L53" s="2">
        <v>100</v>
      </c>
      <c r="M53" s="2">
        <v>0</v>
      </c>
      <c r="N53" s="2">
        <v>10</v>
      </c>
      <c r="O53" s="20">
        <f t="shared" si="3"/>
        <v>0.90909090909090906</v>
      </c>
      <c r="P53" s="10">
        <f t="shared" si="4"/>
        <v>-8.1818181818181901E-2</v>
      </c>
      <c r="R53" s="2" t="s">
        <v>56</v>
      </c>
      <c r="S53" s="2">
        <v>110</v>
      </c>
      <c r="T53" s="2">
        <v>100</v>
      </c>
      <c r="U53" s="2">
        <v>0</v>
      </c>
      <c r="V53" s="2">
        <v>10</v>
      </c>
      <c r="W53" s="20">
        <f t="shared" si="5"/>
        <v>0.90909090909090906</v>
      </c>
      <c r="X53" s="20">
        <f t="shared" si="23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4"/>
        <v>9.0909090909090939E-2</v>
      </c>
      <c r="AH53" s="2" t="s">
        <v>59</v>
      </c>
      <c r="AI53" s="2">
        <v>23</v>
      </c>
      <c r="AJ53" s="2">
        <v>22</v>
      </c>
      <c r="AK53" s="2">
        <v>1</v>
      </c>
      <c r="AL53" s="2">
        <v>0</v>
      </c>
      <c r="AM53" s="4">
        <v>0.95</v>
      </c>
      <c r="AN53" s="4">
        <f t="shared" si="27"/>
        <v>0</v>
      </c>
      <c r="AP53" s="2" t="s">
        <v>59</v>
      </c>
      <c r="AQ53" s="2">
        <v>23</v>
      </c>
      <c r="AR53" s="2">
        <v>22</v>
      </c>
      <c r="AS53" s="2">
        <v>1</v>
      </c>
      <c r="AT53" s="2">
        <v>0</v>
      </c>
      <c r="AU53" s="4">
        <v>0.96</v>
      </c>
      <c r="AV53" s="4">
        <f t="shared" si="7"/>
        <v>1.0000000000000009E-2</v>
      </c>
      <c r="AX53" s="2" t="s">
        <v>59</v>
      </c>
      <c r="AY53" s="2">
        <v>23</v>
      </c>
      <c r="AZ53" s="2">
        <v>22</v>
      </c>
      <c r="BA53" s="2">
        <v>1</v>
      </c>
      <c r="BB53" s="2">
        <v>0</v>
      </c>
      <c r="BC53" s="4">
        <v>0.96</v>
      </c>
      <c r="BD53" s="20">
        <f t="shared" si="8"/>
        <v>0</v>
      </c>
      <c r="BF53" s="2" t="s">
        <v>59</v>
      </c>
      <c r="BG53" s="2">
        <v>23</v>
      </c>
      <c r="BH53" s="2">
        <v>22</v>
      </c>
      <c r="BI53" s="2">
        <v>1</v>
      </c>
      <c r="BJ53" s="2">
        <v>0</v>
      </c>
      <c r="BK53" s="4">
        <v>0.96</v>
      </c>
      <c r="BL53" s="4">
        <f t="shared" si="9"/>
        <v>0</v>
      </c>
      <c r="BN53" s="2" t="s">
        <v>60</v>
      </c>
      <c r="BO53" s="2">
        <v>12</v>
      </c>
      <c r="BP53" s="2">
        <v>12</v>
      </c>
      <c r="BQ53" s="2">
        <v>0</v>
      </c>
      <c r="BR53" s="2">
        <v>0</v>
      </c>
      <c r="BS53" s="4">
        <v>1</v>
      </c>
      <c r="BT53" s="4">
        <f t="shared" si="26"/>
        <v>0</v>
      </c>
      <c r="BV53" s="2" t="s">
        <v>60</v>
      </c>
      <c r="BW53" s="2">
        <v>12</v>
      </c>
      <c r="BX53" s="2">
        <v>12</v>
      </c>
      <c r="BY53" s="2">
        <v>0</v>
      </c>
      <c r="BZ53" s="2">
        <v>0</v>
      </c>
      <c r="CA53" s="4">
        <v>1</v>
      </c>
      <c r="CB53" s="4">
        <f t="shared" si="11"/>
        <v>0</v>
      </c>
      <c r="CD53" s="2" t="s">
        <v>60</v>
      </c>
      <c r="CE53" s="2">
        <v>12</v>
      </c>
      <c r="CF53" s="2">
        <v>12</v>
      </c>
      <c r="CG53" s="2">
        <v>0</v>
      </c>
      <c r="CH53" s="2">
        <v>0</v>
      </c>
      <c r="CI53" s="4">
        <v>1</v>
      </c>
      <c r="CJ53" s="4">
        <f t="shared" si="12"/>
        <v>0</v>
      </c>
      <c r="CL53" s="2" t="s">
        <v>60</v>
      </c>
      <c r="CM53" s="2">
        <v>12</v>
      </c>
      <c r="CN53" s="2">
        <v>12</v>
      </c>
      <c r="CO53" s="2">
        <v>0</v>
      </c>
      <c r="CP53" s="2">
        <v>0</v>
      </c>
      <c r="CQ53" s="4">
        <v>1</v>
      </c>
      <c r="CR53" s="4">
        <f t="shared" si="13"/>
        <v>0</v>
      </c>
      <c r="CT53" s="2" t="s">
        <v>60</v>
      </c>
      <c r="CU53" s="2">
        <v>12</v>
      </c>
      <c r="CV53" s="2">
        <v>12</v>
      </c>
      <c r="CW53" s="2">
        <v>0</v>
      </c>
      <c r="CX53" s="2">
        <v>0</v>
      </c>
      <c r="CY53" s="4">
        <v>1</v>
      </c>
      <c r="CZ53" s="4">
        <f t="shared" si="14"/>
        <v>0</v>
      </c>
      <c r="DB53" s="2" t="s">
        <v>60</v>
      </c>
      <c r="DC53" s="2">
        <v>12</v>
      </c>
      <c r="DD53" s="2">
        <v>12</v>
      </c>
      <c r="DE53" s="2">
        <v>0</v>
      </c>
      <c r="DF53" s="2">
        <v>0</v>
      </c>
      <c r="DG53" s="4">
        <v>1</v>
      </c>
      <c r="DH53" s="4">
        <f t="shared" si="15"/>
        <v>0</v>
      </c>
      <c r="DJ53" s="2" t="s">
        <v>60</v>
      </c>
      <c r="DK53" s="2">
        <v>12</v>
      </c>
      <c r="DL53" s="2">
        <v>12</v>
      </c>
      <c r="DM53" s="2">
        <v>0</v>
      </c>
      <c r="DN53" s="2">
        <v>0</v>
      </c>
      <c r="DO53" s="4">
        <v>1</v>
      </c>
      <c r="DP53" s="4">
        <f t="shared" si="16"/>
        <v>0</v>
      </c>
      <c r="DR53" s="2" t="s">
        <v>60</v>
      </c>
      <c r="DS53" s="2">
        <v>12</v>
      </c>
      <c r="DT53" s="2">
        <v>12</v>
      </c>
      <c r="DU53" s="2">
        <v>0</v>
      </c>
      <c r="DV53" s="2">
        <v>0</v>
      </c>
      <c r="DW53" s="4">
        <v>1</v>
      </c>
      <c r="DX53" s="4">
        <f t="shared" si="17"/>
        <v>0</v>
      </c>
      <c r="DZ53" s="2" t="s">
        <v>60</v>
      </c>
      <c r="EA53" s="2">
        <v>12</v>
      </c>
      <c r="EB53" s="2">
        <v>12</v>
      </c>
      <c r="EC53" s="2">
        <v>0</v>
      </c>
      <c r="ED53" s="2">
        <v>0</v>
      </c>
      <c r="EE53" s="4">
        <v>1</v>
      </c>
      <c r="EF53" s="4">
        <f t="shared" si="18"/>
        <v>0</v>
      </c>
      <c r="EH53" s="2" t="s">
        <v>60</v>
      </c>
      <c r="EI53" s="2">
        <v>12</v>
      </c>
      <c r="EJ53" s="2">
        <v>12</v>
      </c>
      <c r="EK53" s="2">
        <v>0</v>
      </c>
      <c r="EL53" s="2">
        <v>0</v>
      </c>
      <c r="EM53" s="4">
        <v>1</v>
      </c>
      <c r="EN53" s="4">
        <f t="shared" si="19"/>
        <v>0</v>
      </c>
      <c r="EP53" s="2" t="s">
        <v>60</v>
      </c>
      <c r="EQ53" s="2">
        <v>12</v>
      </c>
      <c r="ER53" s="2">
        <v>12</v>
      </c>
      <c r="ES53" s="2">
        <v>0</v>
      </c>
      <c r="ET53" s="2">
        <v>0</v>
      </c>
      <c r="EU53" s="4">
        <v>1</v>
      </c>
      <c r="EV53" s="4">
        <f t="shared" si="20"/>
        <v>0</v>
      </c>
    </row>
    <row r="54" spans="1:152">
      <c r="A54" s="4">
        <v>0.87</v>
      </c>
      <c r="B54" s="4"/>
      <c r="C54" s="2" t="s">
        <v>57</v>
      </c>
      <c r="D54" s="2">
        <v>56</v>
      </c>
      <c r="E54" s="2">
        <v>49</v>
      </c>
      <c r="F54" s="2">
        <v>5</v>
      </c>
      <c r="G54" s="2">
        <v>2</v>
      </c>
      <c r="H54" s="4">
        <f t="shared" si="2"/>
        <v>0.875</v>
      </c>
      <c r="J54" s="2" t="s">
        <v>57</v>
      </c>
      <c r="K54" s="2">
        <v>56</v>
      </c>
      <c r="L54" s="2">
        <v>21</v>
      </c>
      <c r="M54" s="2">
        <v>6</v>
      </c>
      <c r="N54" s="2">
        <v>29</v>
      </c>
      <c r="O54" s="20">
        <f t="shared" si="3"/>
        <v>0.375</v>
      </c>
      <c r="P54" s="10">
        <f t="shared" si="4"/>
        <v>-0.5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20">
        <f t="shared" si="5"/>
        <v>0.375</v>
      </c>
      <c r="X54" s="20">
        <f t="shared" si="23"/>
        <v>0</v>
      </c>
      <c r="Z54" s="2" t="s">
        <v>57</v>
      </c>
      <c r="AA54" s="2">
        <v>56</v>
      </c>
      <c r="AB54" s="2">
        <v>48</v>
      </c>
      <c r="AC54" s="2">
        <v>5</v>
      </c>
      <c r="AD54" s="2">
        <v>3</v>
      </c>
      <c r="AE54" s="4">
        <v>0.85</v>
      </c>
      <c r="AF54" s="4">
        <f t="shared" si="24"/>
        <v>0.47499999999999998</v>
      </c>
      <c r="AH54" s="2" t="s">
        <v>60</v>
      </c>
      <c r="AI54" s="2">
        <v>12</v>
      </c>
      <c r="AJ54" s="2">
        <v>12</v>
      </c>
      <c r="AK54" s="2">
        <v>0</v>
      </c>
      <c r="AL54" s="2">
        <v>0</v>
      </c>
      <c r="AM54" s="4">
        <v>1</v>
      </c>
      <c r="AN54" s="4">
        <f t="shared" si="27"/>
        <v>0</v>
      </c>
      <c r="AP54" s="2" t="s">
        <v>60</v>
      </c>
      <c r="AQ54" s="2">
        <v>12</v>
      </c>
      <c r="AR54" s="2">
        <v>12</v>
      </c>
      <c r="AS54" s="2">
        <v>0</v>
      </c>
      <c r="AT54" s="2">
        <v>0</v>
      </c>
      <c r="AU54" s="4">
        <v>1</v>
      </c>
      <c r="AV54" s="4">
        <f t="shared" si="7"/>
        <v>0</v>
      </c>
      <c r="AX54" s="2" t="s">
        <v>60</v>
      </c>
      <c r="AY54" s="2">
        <v>12</v>
      </c>
      <c r="AZ54" s="2">
        <v>12</v>
      </c>
      <c r="BA54" s="2">
        <v>0</v>
      </c>
      <c r="BB54" s="2">
        <v>0</v>
      </c>
      <c r="BC54" s="4">
        <v>1</v>
      </c>
      <c r="BD54" s="20">
        <f t="shared" si="8"/>
        <v>0</v>
      </c>
      <c r="BF54" s="2" t="s">
        <v>60</v>
      </c>
      <c r="BG54" s="2">
        <v>12</v>
      </c>
      <c r="BH54" s="2">
        <v>12</v>
      </c>
      <c r="BI54" s="2">
        <v>0</v>
      </c>
      <c r="BJ54" s="2">
        <v>0</v>
      </c>
      <c r="BK54" s="4">
        <v>1</v>
      </c>
      <c r="BL54" s="4">
        <f t="shared" si="9"/>
        <v>0</v>
      </c>
      <c r="BN54" s="2" t="s">
        <v>61</v>
      </c>
      <c r="BO54" s="2">
        <v>8</v>
      </c>
      <c r="BP54" s="2">
        <v>8</v>
      </c>
      <c r="BQ54" s="2">
        <v>0</v>
      </c>
      <c r="BR54" s="2">
        <v>0</v>
      </c>
      <c r="BS54" s="4">
        <v>1</v>
      </c>
      <c r="BT54" s="4">
        <f t="shared" si="26"/>
        <v>0</v>
      </c>
      <c r="BV54" s="2" t="s">
        <v>61</v>
      </c>
      <c r="BW54" s="2">
        <v>8</v>
      </c>
      <c r="BX54" s="2">
        <v>8</v>
      </c>
      <c r="BY54" s="2">
        <v>0</v>
      </c>
      <c r="BZ54" s="2">
        <v>0</v>
      </c>
      <c r="CA54" s="4">
        <v>1</v>
      </c>
      <c r="CB54" s="4">
        <f t="shared" si="11"/>
        <v>0</v>
      </c>
      <c r="CD54" s="2" t="s">
        <v>61</v>
      </c>
      <c r="CE54" s="2">
        <v>8</v>
      </c>
      <c r="CF54" s="2">
        <v>8</v>
      </c>
      <c r="CG54" s="2">
        <v>0</v>
      </c>
      <c r="CH54" s="2">
        <v>0</v>
      </c>
      <c r="CI54" s="4">
        <v>1</v>
      </c>
      <c r="CJ54" s="4">
        <f t="shared" si="12"/>
        <v>0</v>
      </c>
      <c r="CL54" s="2" t="s">
        <v>61</v>
      </c>
      <c r="CM54" s="2">
        <v>8</v>
      </c>
      <c r="CN54" s="2">
        <v>8</v>
      </c>
      <c r="CO54" s="2">
        <v>0</v>
      </c>
      <c r="CP54" s="2">
        <v>0</v>
      </c>
      <c r="CQ54" s="4">
        <v>1</v>
      </c>
      <c r="CR54" s="4">
        <f t="shared" si="13"/>
        <v>0</v>
      </c>
      <c r="CT54" s="2" t="s">
        <v>61</v>
      </c>
      <c r="CU54" s="2">
        <v>8</v>
      </c>
      <c r="CV54" s="2">
        <v>8</v>
      </c>
      <c r="CW54" s="2">
        <v>0</v>
      </c>
      <c r="CX54" s="2">
        <v>0</v>
      </c>
      <c r="CY54" s="4">
        <v>1</v>
      </c>
      <c r="CZ54" s="4">
        <f t="shared" si="14"/>
        <v>0</v>
      </c>
      <c r="DB54" s="2" t="s">
        <v>61</v>
      </c>
      <c r="DC54" s="2">
        <v>8</v>
      </c>
      <c r="DD54" s="2">
        <v>8</v>
      </c>
      <c r="DE54" s="2">
        <v>0</v>
      </c>
      <c r="DF54" s="2">
        <v>0</v>
      </c>
      <c r="DG54" s="4">
        <v>1</v>
      </c>
      <c r="DH54" s="4">
        <f t="shared" si="15"/>
        <v>0</v>
      </c>
      <c r="DJ54" s="2" t="s">
        <v>61</v>
      </c>
      <c r="DK54" s="2">
        <v>8</v>
      </c>
      <c r="DL54" s="2">
        <v>8</v>
      </c>
      <c r="DM54" s="2">
        <v>0</v>
      </c>
      <c r="DN54" s="2">
        <v>0</v>
      </c>
      <c r="DO54" s="4">
        <v>1</v>
      </c>
      <c r="DP54" s="4">
        <f t="shared" si="16"/>
        <v>0</v>
      </c>
      <c r="DR54" s="2" t="s">
        <v>61</v>
      </c>
      <c r="DS54" s="2">
        <v>8</v>
      </c>
      <c r="DT54" s="2">
        <v>8</v>
      </c>
      <c r="DU54" s="2">
        <v>0</v>
      </c>
      <c r="DV54" s="2">
        <v>0</v>
      </c>
      <c r="DW54" s="4">
        <v>1</v>
      </c>
      <c r="DX54" s="4">
        <f t="shared" si="17"/>
        <v>0</v>
      </c>
      <c r="DZ54" s="2" t="s">
        <v>61</v>
      </c>
      <c r="EA54" s="2">
        <v>8</v>
      </c>
      <c r="EB54" s="2">
        <v>8</v>
      </c>
      <c r="EC54" s="2">
        <v>0</v>
      </c>
      <c r="ED54" s="2">
        <v>0</v>
      </c>
      <c r="EE54" s="4">
        <v>1</v>
      </c>
      <c r="EF54" s="4">
        <f t="shared" si="18"/>
        <v>0</v>
      </c>
      <c r="EH54" s="2" t="s">
        <v>61</v>
      </c>
      <c r="EI54" s="2">
        <v>8</v>
      </c>
      <c r="EJ54" s="2">
        <v>8</v>
      </c>
      <c r="EK54" s="2">
        <v>0</v>
      </c>
      <c r="EL54" s="2">
        <v>0</v>
      </c>
      <c r="EM54" s="4">
        <v>1</v>
      </c>
      <c r="EN54" s="4">
        <f t="shared" si="19"/>
        <v>0</v>
      </c>
      <c r="EP54" s="2" t="s">
        <v>61</v>
      </c>
      <c r="EQ54" s="2">
        <v>8</v>
      </c>
      <c r="ER54" s="2">
        <v>8</v>
      </c>
      <c r="ES54" s="2">
        <v>0</v>
      </c>
      <c r="ET54" s="2">
        <v>0</v>
      </c>
      <c r="EU54" s="4">
        <v>1</v>
      </c>
      <c r="EV54" s="4">
        <f t="shared" si="20"/>
        <v>0</v>
      </c>
    </row>
    <row r="55" spans="1:152">
      <c r="A55" s="4">
        <v>1</v>
      </c>
      <c r="B55" s="4"/>
      <c r="C55" s="2" t="s">
        <v>58</v>
      </c>
      <c r="D55" s="2">
        <v>3</v>
      </c>
      <c r="E55" s="2">
        <v>3</v>
      </c>
      <c r="F55" s="2">
        <v>0</v>
      </c>
      <c r="G55" s="2">
        <v>0</v>
      </c>
      <c r="H55" s="4">
        <f t="shared" si="2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20">
        <f t="shared" si="3"/>
        <v>1</v>
      </c>
      <c r="P55" s="10">
        <f t="shared" si="4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20">
        <f t="shared" si="5"/>
        <v>1</v>
      </c>
      <c r="X55" s="20">
        <f t="shared" si="23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4"/>
        <v>0</v>
      </c>
      <c r="AH55" s="2" t="s">
        <v>61</v>
      </c>
      <c r="AI55" s="2">
        <v>8</v>
      </c>
      <c r="AJ55" s="2">
        <v>8</v>
      </c>
      <c r="AK55" s="2">
        <v>0</v>
      </c>
      <c r="AL55" s="2">
        <v>0</v>
      </c>
      <c r="AM55" s="4">
        <v>1</v>
      </c>
      <c r="AN55" s="4">
        <f t="shared" si="27"/>
        <v>0</v>
      </c>
      <c r="AP55" s="2" t="s">
        <v>61</v>
      </c>
      <c r="AQ55" s="2">
        <v>8</v>
      </c>
      <c r="AR55" s="2">
        <v>8</v>
      </c>
      <c r="AS55" s="2">
        <v>0</v>
      </c>
      <c r="AT55" s="2">
        <v>0</v>
      </c>
      <c r="AU55" s="4">
        <v>1</v>
      </c>
      <c r="AV55" s="4">
        <f t="shared" si="7"/>
        <v>0</v>
      </c>
      <c r="AX55" s="2" t="s">
        <v>61</v>
      </c>
      <c r="AY55" s="2">
        <v>8</v>
      </c>
      <c r="AZ55" s="2">
        <v>8</v>
      </c>
      <c r="BA55" s="2">
        <v>0</v>
      </c>
      <c r="BB55" s="2">
        <v>0</v>
      </c>
      <c r="BC55" s="4">
        <v>1</v>
      </c>
      <c r="BD55" s="20">
        <f t="shared" si="8"/>
        <v>0</v>
      </c>
      <c r="BF55" s="2" t="s">
        <v>61</v>
      </c>
      <c r="BG55" s="2">
        <v>8</v>
      </c>
      <c r="BH55" s="2">
        <v>8</v>
      </c>
      <c r="BI55" s="2">
        <v>0</v>
      </c>
      <c r="BJ55" s="2">
        <v>0</v>
      </c>
      <c r="BK55" s="4">
        <v>1</v>
      </c>
      <c r="BL55" s="4">
        <f t="shared" si="9"/>
        <v>0</v>
      </c>
      <c r="BN55" s="2" t="s">
        <v>62</v>
      </c>
      <c r="BO55" s="2">
        <v>164</v>
      </c>
      <c r="BP55" s="2">
        <v>160</v>
      </c>
      <c r="BQ55" s="2">
        <v>4</v>
      </c>
      <c r="BR55" s="2">
        <v>0</v>
      </c>
      <c r="BS55" s="4">
        <v>0.98</v>
      </c>
      <c r="BT55" s="4">
        <f t="shared" si="26"/>
        <v>0</v>
      </c>
      <c r="BV55" s="2" t="s">
        <v>62</v>
      </c>
      <c r="BW55" s="2">
        <v>164</v>
      </c>
      <c r="BX55" s="2">
        <v>160</v>
      </c>
      <c r="BY55" s="2">
        <v>4</v>
      </c>
      <c r="BZ55" s="2">
        <v>0</v>
      </c>
      <c r="CA55" s="4">
        <v>0.98</v>
      </c>
      <c r="CB55" s="4">
        <f t="shared" si="11"/>
        <v>0</v>
      </c>
      <c r="CD55" s="2" t="s">
        <v>62</v>
      </c>
      <c r="CE55" s="2">
        <v>164</v>
      </c>
      <c r="CF55" s="2">
        <v>160</v>
      </c>
      <c r="CG55" s="2">
        <v>3</v>
      </c>
      <c r="CH55" s="2">
        <v>1</v>
      </c>
      <c r="CI55" s="4">
        <v>0.98</v>
      </c>
      <c r="CJ55" s="4">
        <f t="shared" si="12"/>
        <v>0</v>
      </c>
      <c r="CL55" s="2" t="s">
        <v>62</v>
      </c>
      <c r="CM55" s="2">
        <v>164</v>
      </c>
      <c r="CN55" s="2">
        <v>160</v>
      </c>
      <c r="CO55" s="2">
        <v>4</v>
      </c>
      <c r="CP55" s="2">
        <v>0</v>
      </c>
      <c r="CQ55" s="4">
        <v>0.98</v>
      </c>
      <c r="CR55" s="4">
        <f t="shared" si="13"/>
        <v>0</v>
      </c>
      <c r="CT55" s="2" t="s">
        <v>62</v>
      </c>
      <c r="CU55" s="2">
        <v>164</v>
      </c>
      <c r="CV55" s="2">
        <v>160</v>
      </c>
      <c r="CW55" s="2">
        <v>4</v>
      </c>
      <c r="CX55" s="2">
        <v>0</v>
      </c>
      <c r="CY55" s="4">
        <v>0.98</v>
      </c>
      <c r="CZ55" s="4">
        <f t="shared" si="14"/>
        <v>0</v>
      </c>
      <c r="DB55" s="2" t="s">
        <v>62</v>
      </c>
      <c r="DC55" s="2">
        <v>164</v>
      </c>
      <c r="DD55" s="2">
        <v>160</v>
      </c>
      <c r="DE55" s="2">
        <v>4</v>
      </c>
      <c r="DF55" s="2">
        <v>0</v>
      </c>
      <c r="DG55" s="4">
        <v>0.98</v>
      </c>
      <c r="DH55" s="4">
        <f t="shared" si="15"/>
        <v>0</v>
      </c>
      <c r="DJ55" s="2" t="s">
        <v>62</v>
      </c>
      <c r="DK55" s="2">
        <v>164</v>
      </c>
      <c r="DL55" s="2">
        <v>160</v>
      </c>
      <c r="DM55" s="2">
        <v>4</v>
      </c>
      <c r="DN55" s="2">
        <v>0</v>
      </c>
      <c r="DO55" s="4">
        <v>0.98</v>
      </c>
      <c r="DP55" s="4">
        <f t="shared" si="16"/>
        <v>0</v>
      </c>
      <c r="DR55" s="2" t="s">
        <v>62</v>
      </c>
      <c r="DS55" s="2">
        <v>164</v>
      </c>
      <c r="DT55" s="2">
        <v>160</v>
      </c>
      <c r="DU55" s="2">
        <v>4</v>
      </c>
      <c r="DV55" s="2">
        <v>0</v>
      </c>
      <c r="DW55" s="4">
        <v>0.98</v>
      </c>
      <c r="DX55" s="4">
        <f t="shared" si="17"/>
        <v>0</v>
      </c>
      <c r="DZ55" s="2" t="s">
        <v>62</v>
      </c>
      <c r="EA55" s="2">
        <v>164</v>
      </c>
      <c r="EB55" s="2">
        <v>160</v>
      </c>
      <c r="EC55" s="2">
        <v>4</v>
      </c>
      <c r="ED55" s="2">
        <v>0</v>
      </c>
      <c r="EE55" s="4">
        <v>0.98</v>
      </c>
      <c r="EF55" s="4">
        <f t="shared" si="18"/>
        <v>0</v>
      </c>
      <c r="EH55" s="2" t="s">
        <v>62</v>
      </c>
      <c r="EI55" s="2">
        <v>164</v>
      </c>
      <c r="EJ55" s="2">
        <v>160</v>
      </c>
      <c r="EK55" s="2">
        <v>4</v>
      </c>
      <c r="EL55" s="2">
        <v>0</v>
      </c>
      <c r="EM55" s="4">
        <v>0.98</v>
      </c>
      <c r="EN55" s="4">
        <f t="shared" si="19"/>
        <v>0</v>
      </c>
      <c r="EP55" s="2" t="s">
        <v>62</v>
      </c>
      <c r="EQ55" s="2">
        <v>164</v>
      </c>
      <c r="ER55" s="2">
        <v>160</v>
      </c>
      <c r="ES55" s="2">
        <v>4</v>
      </c>
      <c r="ET55" s="2">
        <v>0</v>
      </c>
      <c r="EU55" s="4">
        <v>0.98</v>
      </c>
      <c r="EV55" s="4">
        <f t="shared" si="20"/>
        <v>0</v>
      </c>
    </row>
    <row r="56" spans="1:152">
      <c r="A56" s="4">
        <v>0.95</v>
      </c>
      <c r="B56" s="4"/>
      <c r="C56" s="2" t="s">
        <v>59</v>
      </c>
      <c r="D56" s="2">
        <v>23</v>
      </c>
      <c r="E56" s="2">
        <v>22</v>
      </c>
      <c r="F56" s="2">
        <v>1</v>
      </c>
      <c r="G56" s="2">
        <v>0</v>
      </c>
      <c r="H56" s="4">
        <f t="shared" si="2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20">
        <f t="shared" si="3"/>
        <v>0.95652173913043481</v>
      </c>
      <c r="P56" s="10">
        <f t="shared" si="4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20">
        <f t="shared" si="5"/>
        <v>0.95652173913043481</v>
      </c>
      <c r="X56" s="20">
        <f t="shared" si="23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4"/>
        <v>-6.521739130434856E-3</v>
      </c>
      <c r="AH56" s="2" t="s">
        <v>62</v>
      </c>
      <c r="AI56" s="2">
        <v>164</v>
      </c>
      <c r="AJ56" s="2">
        <v>160</v>
      </c>
      <c r="AK56" s="2">
        <v>4</v>
      </c>
      <c r="AL56" s="2">
        <v>0</v>
      </c>
      <c r="AM56" s="4">
        <v>0.97</v>
      </c>
      <c r="AN56" s="4">
        <f t="shared" si="27"/>
        <v>0</v>
      </c>
      <c r="AP56" s="2" t="s">
        <v>62</v>
      </c>
      <c r="AQ56" s="2">
        <v>164</v>
      </c>
      <c r="AR56" s="2">
        <v>160</v>
      </c>
      <c r="AS56" s="2">
        <v>4</v>
      </c>
      <c r="AT56" s="2">
        <v>0</v>
      </c>
      <c r="AU56" s="4">
        <v>0.98</v>
      </c>
      <c r="AV56" s="4">
        <f t="shared" si="7"/>
        <v>1.0000000000000009E-2</v>
      </c>
      <c r="AX56" s="2" t="s">
        <v>62</v>
      </c>
      <c r="AY56" s="2">
        <v>164</v>
      </c>
      <c r="AZ56" s="2">
        <v>160</v>
      </c>
      <c r="BA56" s="2">
        <v>4</v>
      </c>
      <c r="BB56" s="2">
        <v>0</v>
      </c>
      <c r="BC56" s="4">
        <v>0.98</v>
      </c>
      <c r="BD56" s="20">
        <f t="shared" si="8"/>
        <v>0</v>
      </c>
      <c r="BF56" s="2" t="s">
        <v>62</v>
      </c>
      <c r="BG56" s="2">
        <v>164</v>
      </c>
      <c r="BH56" s="2">
        <v>160</v>
      </c>
      <c r="BI56" s="2">
        <v>4</v>
      </c>
      <c r="BJ56" s="2">
        <v>0</v>
      </c>
      <c r="BK56" s="4">
        <v>0.98</v>
      </c>
      <c r="BL56" s="4">
        <f t="shared" si="9"/>
        <v>0</v>
      </c>
      <c r="BN56" s="2" t="s">
        <v>63</v>
      </c>
      <c r="BO56" s="2">
        <v>40</v>
      </c>
      <c r="BP56" s="2">
        <v>40</v>
      </c>
      <c r="BQ56" s="2">
        <v>0</v>
      </c>
      <c r="BR56" s="2">
        <v>0</v>
      </c>
      <c r="BS56" s="4">
        <v>1</v>
      </c>
      <c r="BT56" s="4">
        <f t="shared" si="26"/>
        <v>0</v>
      </c>
      <c r="BV56" s="2" t="s">
        <v>63</v>
      </c>
      <c r="BW56" s="2">
        <v>40</v>
      </c>
      <c r="BX56" s="2">
        <v>40</v>
      </c>
      <c r="BY56" s="2">
        <v>0</v>
      </c>
      <c r="BZ56" s="2">
        <v>0</v>
      </c>
      <c r="CA56" s="4">
        <v>1</v>
      </c>
      <c r="CB56" s="4">
        <f t="shared" si="11"/>
        <v>0</v>
      </c>
      <c r="CD56" s="2" t="s">
        <v>63</v>
      </c>
      <c r="CE56" s="2">
        <v>40</v>
      </c>
      <c r="CF56" s="2">
        <v>40</v>
      </c>
      <c r="CG56" s="2">
        <v>0</v>
      </c>
      <c r="CH56" s="2">
        <v>0</v>
      </c>
      <c r="CI56" s="4">
        <v>1</v>
      </c>
      <c r="CJ56" s="4">
        <f t="shared" si="12"/>
        <v>0</v>
      </c>
      <c r="CL56" s="2" t="s">
        <v>63</v>
      </c>
      <c r="CM56" s="2">
        <v>40</v>
      </c>
      <c r="CN56" s="2">
        <v>40</v>
      </c>
      <c r="CO56" s="2">
        <v>0</v>
      </c>
      <c r="CP56" s="2">
        <v>0</v>
      </c>
      <c r="CQ56" s="4">
        <v>1</v>
      </c>
      <c r="CR56" s="4">
        <f t="shared" si="13"/>
        <v>0</v>
      </c>
      <c r="CT56" s="2" t="s">
        <v>63</v>
      </c>
      <c r="CU56" s="2">
        <v>40</v>
      </c>
      <c r="CV56" s="2">
        <v>40</v>
      </c>
      <c r="CW56" s="2">
        <v>0</v>
      </c>
      <c r="CX56" s="2">
        <v>0</v>
      </c>
      <c r="CY56" s="4">
        <v>1</v>
      </c>
      <c r="CZ56" s="4">
        <f t="shared" si="14"/>
        <v>0</v>
      </c>
      <c r="DB56" s="2" t="s">
        <v>63</v>
      </c>
      <c r="DC56" s="2">
        <v>40</v>
      </c>
      <c r="DD56" s="2">
        <v>40</v>
      </c>
      <c r="DE56" s="2">
        <v>0</v>
      </c>
      <c r="DF56" s="2">
        <v>0</v>
      </c>
      <c r="DG56" s="4">
        <v>1</v>
      </c>
      <c r="DH56" s="4">
        <f t="shared" si="15"/>
        <v>0</v>
      </c>
      <c r="DJ56" s="2" t="s">
        <v>63</v>
      </c>
      <c r="DK56" s="2">
        <v>40</v>
      </c>
      <c r="DL56" s="2">
        <v>40</v>
      </c>
      <c r="DM56" s="2">
        <v>0</v>
      </c>
      <c r="DN56" s="2">
        <v>0</v>
      </c>
      <c r="DO56" s="4">
        <v>1</v>
      </c>
      <c r="DP56" s="4">
        <f t="shared" si="16"/>
        <v>0</v>
      </c>
      <c r="DR56" s="2" t="s">
        <v>63</v>
      </c>
      <c r="DS56" s="2">
        <v>40</v>
      </c>
      <c r="DT56" s="2">
        <v>40</v>
      </c>
      <c r="DU56" s="2">
        <v>0</v>
      </c>
      <c r="DV56" s="2">
        <v>0</v>
      </c>
      <c r="DW56" s="4">
        <v>1</v>
      </c>
      <c r="DX56" s="4">
        <f t="shared" si="17"/>
        <v>0</v>
      </c>
      <c r="DZ56" s="2" t="s">
        <v>63</v>
      </c>
      <c r="EA56" s="2">
        <v>40</v>
      </c>
      <c r="EB56" s="2">
        <v>40</v>
      </c>
      <c r="EC56" s="2">
        <v>0</v>
      </c>
      <c r="ED56" s="2">
        <v>0</v>
      </c>
      <c r="EE56" s="4">
        <v>1</v>
      </c>
      <c r="EF56" s="4">
        <f t="shared" si="18"/>
        <v>0</v>
      </c>
      <c r="EH56" s="2" t="s">
        <v>63</v>
      </c>
      <c r="EI56" s="2">
        <v>40</v>
      </c>
      <c r="EJ56" s="2">
        <v>40</v>
      </c>
      <c r="EK56" s="2">
        <v>0</v>
      </c>
      <c r="EL56" s="2">
        <v>0</v>
      </c>
      <c r="EM56" s="4">
        <v>1</v>
      </c>
      <c r="EN56" s="4">
        <f t="shared" si="19"/>
        <v>0</v>
      </c>
      <c r="EP56" s="2" t="s">
        <v>63</v>
      </c>
      <c r="EQ56" s="2">
        <v>40</v>
      </c>
      <c r="ER56" s="2">
        <v>40</v>
      </c>
      <c r="ES56" s="2">
        <v>0</v>
      </c>
      <c r="ET56" s="2">
        <v>0</v>
      </c>
      <c r="EU56" s="4">
        <v>1</v>
      </c>
      <c r="EV56" s="4">
        <f t="shared" si="20"/>
        <v>0</v>
      </c>
    </row>
    <row r="57" spans="1:152">
      <c r="A57" s="4">
        <v>1</v>
      </c>
      <c r="B57" s="4"/>
      <c r="C57" s="2" t="s">
        <v>60</v>
      </c>
      <c r="D57" s="2">
        <v>12</v>
      </c>
      <c r="E57" s="2">
        <v>12</v>
      </c>
      <c r="F57" s="2">
        <v>0</v>
      </c>
      <c r="G57" s="2">
        <v>0</v>
      </c>
      <c r="H57" s="4">
        <f t="shared" si="2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20">
        <f t="shared" si="3"/>
        <v>1</v>
      </c>
      <c r="P57" s="10">
        <f t="shared" si="4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20">
        <f t="shared" si="5"/>
        <v>1</v>
      </c>
      <c r="X57" s="20">
        <f t="shared" si="23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4"/>
        <v>0</v>
      </c>
      <c r="AH57" s="2" t="s">
        <v>63</v>
      </c>
      <c r="AI57" s="2">
        <v>40</v>
      </c>
      <c r="AJ57" s="2">
        <v>40</v>
      </c>
      <c r="AK57" s="2">
        <v>0</v>
      </c>
      <c r="AL57" s="2">
        <v>0</v>
      </c>
      <c r="AM57" s="4">
        <v>1</v>
      </c>
      <c r="AN57" s="4">
        <f t="shared" si="27"/>
        <v>0</v>
      </c>
      <c r="AP57" s="2" t="s">
        <v>63</v>
      </c>
      <c r="AQ57" s="2">
        <v>40</v>
      </c>
      <c r="AR57" s="2">
        <v>40</v>
      </c>
      <c r="AS57" s="2">
        <v>0</v>
      </c>
      <c r="AT57" s="2">
        <v>0</v>
      </c>
      <c r="AU57" s="4">
        <v>1</v>
      </c>
      <c r="AV57" s="4">
        <f t="shared" si="7"/>
        <v>0</v>
      </c>
      <c r="AX57" s="2" t="s">
        <v>63</v>
      </c>
      <c r="AY57" s="2">
        <v>40</v>
      </c>
      <c r="AZ57" s="2">
        <v>40</v>
      </c>
      <c r="BA57" s="2">
        <v>0</v>
      </c>
      <c r="BB57" s="2">
        <v>0</v>
      </c>
      <c r="BC57" s="4">
        <v>1</v>
      </c>
      <c r="BD57" s="20">
        <f t="shared" si="8"/>
        <v>0</v>
      </c>
      <c r="BF57" s="2" t="s">
        <v>63</v>
      </c>
      <c r="BG57" s="2">
        <v>40</v>
      </c>
      <c r="BH57" s="2">
        <v>40</v>
      </c>
      <c r="BI57" s="2">
        <v>0</v>
      </c>
      <c r="BJ57" s="2">
        <v>0</v>
      </c>
      <c r="BK57" s="4">
        <v>1</v>
      </c>
      <c r="BL57" s="4">
        <f t="shared" si="9"/>
        <v>0</v>
      </c>
      <c r="BN57" s="2" t="s">
        <v>64</v>
      </c>
      <c r="BO57" s="2">
        <v>2</v>
      </c>
      <c r="BP57" s="2">
        <v>2</v>
      </c>
      <c r="BQ57" s="2">
        <v>0</v>
      </c>
      <c r="BR57" s="2">
        <v>0</v>
      </c>
      <c r="BS57" s="4">
        <v>1</v>
      </c>
      <c r="BT57" s="4">
        <f t="shared" si="26"/>
        <v>0</v>
      </c>
      <c r="BV57" s="2" t="s">
        <v>64</v>
      </c>
      <c r="BW57" s="2">
        <v>2</v>
      </c>
      <c r="BX57" s="2">
        <v>2</v>
      </c>
      <c r="BY57" s="2">
        <v>0</v>
      </c>
      <c r="BZ57" s="2">
        <v>0</v>
      </c>
      <c r="CA57" s="4">
        <v>1</v>
      </c>
      <c r="CB57" s="4">
        <f t="shared" si="11"/>
        <v>0</v>
      </c>
      <c r="CD57" s="2" t="s">
        <v>64</v>
      </c>
      <c r="CE57" s="2">
        <v>2</v>
      </c>
      <c r="CF57" s="2">
        <v>2</v>
      </c>
      <c r="CG57" s="2">
        <v>0</v>
      </c>
      <c r="CH57" s="2">
        <v>0</v>
      </c>
      <c r="CI57" s="4">
        <v>1</v>
      </c>
      <c r="CJ57" s="4">
        <f t="shared" si="12"/>
        <v>0</v>
      </c>
      <c r="CL57" s="2" t="s">
        <v>64</v>
      </c>
      <c r="CM57" s="2">
        <v>2</v>
      </c>
      <c r="CN57" s="2">
        <v>2</v>
      </c>
      <c r="CO57" s="2">
        <v>0</v>
      </c>
      <c r="CP57" s="2">
        <v>0</v>
      </c>
      <c r="CQ57" s="4">
        <v>1</v>
      </c>
      <c r="CR57" s="4">
        <f t="shared" si="13"/>
        <v>0</v>
      </c>
      <c r="CT57" s="2" t="s">
        <v>64</v>
      </c>
      <c r="CU57" s="2">
        <v>2</v>
      </c>
      <c r="CV57" s="2">
        <v>2</v>
      </c>
      <c r="CW57" s="2">
        <v>0</v>
      </c>
      <c r="CX57" s="2">
        <v>0</v>
      </c>
      <c r="CY57" s="4">
        <v>1</v>
      </c>
      <c r="CZ57" s="4">
        <f t="shared" si="14"/>
        <v>0</v>
      </c>
      <c r="DB57" s="2" t="s">
        <v>64</v>
      </c>
      <c r="DC57" s="2">
        <v>2</v>
      </c>
      <c r="DD57" s="2">
        <v>2</v>
      </c>
      <c r="DE57" s="2">
        <v>0</v>
      </c>
      <c r="DF57" s="2">
        <v>0</v>
      </c>
      <c r="DG57" s="4">
        <v>1</v>
      </c>
      <c r="DH57" s="4">
        <f t="shared" si="15"/>
        <v>0</v>
      </c>
      <c r="DJ57" s="2" t="s">
        <v>64</v>
      </c>
      <c r="DK57" s="2">
        <v>2</v>
      </c>
      <c r="DL57" s="2">
        <v>2</v>
      </c>
      <c r="DM57" s="2">
        <v>0</v>
      </c>
      <c r="DN57" s="2">
        <v>0</v>
      </c>
      <c r="DO57" s="4">
        <v>1</v>
      </c>
      <c r="DP57" s="4">
        <f t="shared" si="16"/>
        <v>0</v>
      </c>
      <c r="DR57" s="2" t="s">
        <v>64</v>
      </c>
      <c r="DS57" s="2">
        <v>2</v>
      </c>
      <c r="DT57" s="2">
        <v>2</v>
      </c>
      <c r="DU57" s="2">
        <v>0</v>
      </c>
      <c r="DV57" s="2">
        <v>0</v>
      </c>
      <c r="DW57" s="4">
        <v>1</v>
      </c>
      <c r="DX57" s="4">
        <f t="shared" si="17"/>
        <v>0</v>
      </c>
      <c r="DZ57" s="2" t="s">
        <v>64</v>
      </c>
      <c r="EA57" s="2">
        <v>2</v>
      </c>
      <c r="EB57" s="2">
        <v>2</v>
      </c>
      <c r="EC57" s="2">
        <v>0</v>
      </c>
      <c r="ED57" s="2">
        <v>0</v>
      </c>
      <c r="EE57" s="4">
        <v>1</v>
      </c>
      <c r="EF57" s="4">
        <f t="shared" si="18"/>
        <v>0</v>
      </c>
      <c r="EH57" s="2" t="s">
        <v>64</v>
      </c>
      <c r="EI57" s="2">
        <v>2</v>
      </c>
      <c r="EJ57" s="2">
        <v>2</v>
      </c>
      <c r="EK57" s="2">
        <v>0</v>
      </c>
      <c r="EL57" s="2">
        <v>0</v>
      </c>
      <c r="EM57" s="4">
        <v>1</v>
      </c>
      <c r="EN57" s="4">
        <f t="shared" si="19"/>
        <v>0</v>
      </c>
      <c r="EP57" s="2" t="s">
        <v>64</v>
      </c>
      <c r="EQ57" s="2">
        <v>2</v>
      </c>
      <c r="ER57" s="2">
        <v>2</v>
      </c>
      <c r="ES57" s="2">
        <v>0</v>
      </c>
      <c r="ET57" s="2">
        <v>0</v>
      </c>
      <c r="EU57" s="4">
        <v>1</v>
      </c>
      <c r="EV57" s="4">
        <f t="shared" si="20"/>
        <v>0</v>
      </c>
    </row>
    <row r="58" spans="1:152">
      <c r="A58" s="4">
        <v>1</v>
      </c>
      <c r="B58" s="4"/>
      <c r="C58" s="2" t="s">
        <v>61</v>
      </c>
      <c r="D58" s="2">
        <v>8</v>
      </c>
      <c r="E58" s="2">
        <v>8</v>
      </c>
      <c r="F58" s="2">
        <v>0</v>
      </c>
      <c r="G58" s="2">
        <v>0</v>
      </c>
      <c r="H58" s="4">
        <f t="shared" si="2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20">
        <f t="shared" si="3"/>
        <v>1</v>
      </c>
      <c r="P58" s="10">
        <f t="shared" si="4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20">
        <f t="shared" si="5"/>
        <v>1</v>
      </c>
      <c r="X58" s="20">
        <f t="shared" si="23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4"/>
        <v>0</v>
      </c>
      <c r="AH58" s="2" t="s">
        <v>64</v>
      </c>
      <c r="AI58" s="2">
        <v>2</v>
      </c>
      <c r="AJ58" s="2">
        <v>2</v>
      </c>
      <c r="AK58" s="2">
        <v>0</v>
      </c>
      <c r="AL58" s="2">
        <v>0</v>
      </c>
      <c r="AM58" s="4">
        <v>1</v>
      </c>
      <c r="AN58" s="4">
        <f t="shared" si="27"/>
        <v>0</v>
      </c>
      <c r="AP58" s="2" t="s">
        <v>64</v>
      </c>
      <c r="AQ58" s="2">
        <v>2</v>
      </c>
      <c r="AR58" s="2">
        <v>2</v>
      </c>
      <c r="AS58" s="2">
        <v>0</v>
      </c>
      <c r="AT58" s="2">
        <v>0</v>
      </c>
      <c r="AU58" s="4">
        <v>1</v>
      </c>
      <c r="AV58" s="4">
        <f t="shared" si="7"/>
        <v>0</v>
      </c>
      <c r="AX58" s="2" t="s">
        <v>64</v>
      </c>
      <c r="AY58" s="2">
        <v>2</v>
      </c>
      <c r="AZ58" s="2">
        <v>2</v>
      </c>
      <c r="BA58" s="2">
        <v>0</v>
      </c>
      <c r="BB58" s="2">
        <v>0</v>
      </c>
      <c r="BC58" s="4">
        <v>1</v>
      </c>
      <c r="BD58" s="20">
        <f t="shared" si="8"/>
        <v>0</v>
      </c>
      <c r="BF58" s="2" t="s">
        <v>64</v>
      </c>
      <c r="BG58" s="2">
        <v>2</v>
      </c>
      <c r="BH58" s="2">
        <v>2</v>
      </c>
      <c r="BI58" s="2">
        <v>0</v>
      </c>
      <c r="BJ58" s="2">
        <v>0</v>
      </c>
      <c r="BK58" s="4">
        <v>1</v>
      </c>
      <c r="BL58" s="4">
        <f t="shared" si="9"/>
        <v>0</v>
      </c>
      <c r="BN58" s="2" t="s">
        <v>66</v>
      </c>
      <c r="BO58" s="2">
        <v>228</v>
      </c>
      <c r="BP58" s="2">
        <v>219</v>
      </c>
      <c r="BQ58" s="2">
        <v>9</v>
      </c>
      <c r="BR58" s="2">
        <v>0</v>
      </c>
      <c r="BS58" s="4">
        <v>0.96</v>
      </c>
      <c r="BT58" s="4">
        <f t="shared" si="26"/>
        <v>0</v>
      </c>
      <c r="BV58" s="2" t="s">
        <v>66</v>
      </c>
      <c r="BW58" s="2">
        <v>228</v>
      </c>
      <c r="BX58" s="2">
        <v>219</v>
      </c>
      <c r="BY58" s="2">
        <v>9</v>
      </c>
      <c r="BZ58" s="2">
        <v>0</v>
      </c>
      <c r="CA58" s="4">
        <v>0.96</v>
      </c>
      <c r="CB58" s="4">
        <f t="shared" si="11"/>
        <v>0</v>
      </c>
      <c r="CD58" s="2" t="s">
        <v>66</v>
      </c>
      <c r="CE58" s="2">
        <v>228</v>
      </c>
      <c r="CF58" s="2">
        <v>219</v>
      </c>
      <c r="CG58" s="2">
        <v>9</v>
      </c>
      <c r="CH58" s="2">
        <v>0</v>
      </c>
      <c r="CI58" s="4">
        <v>0.96</v>
      </c>
      <c r="CJ58" s="4">
        <f t="shared" si="12"/>
        <v>0</v>
      </c>
      <c r="CL58" s="2" t="s">
        <v>66</v>
      </c>
      <c r="CM58" s="2">
        <v>228</v>
      </c>
      <c r="CN58" s="2">
        <v>219</v>
      </c>
      <c r="CO58" s="2">
        <v>9</v>
      </c>
      <c r="CP58" s="2">
        <v>0</v>
      </c>
      <c r="CQ58" s="4">
        <v>0.96</v>
      </c>
      <c r="CR58" s="4">
        <f t="shared" si="13"/>
        <v>0</v>
      </c>
      <c r="CT58" s="2" t="s">
        <v>66</v>
      </c>
      <c r="CU58" s="2">
        <v>228</v>
      </c>
      <c r="CV58" s="2">
        <v>219</v>
      </c>
      <c r="CW58" s="2">
        <v>9</v>
      </c>
      <c r="CX58" s="2">
        <v>0</v>
      </c>
      <c r="CY58" s="4">
        <v>0.96</v>
      </c>
      <c r="CZ58" s="4">
        <f t="shared" si="14"/>
        <v>0</v>
      </c>
      <c r="DB58" s="2" t="s">
        <v>66</v>
      </c>
      <c r="DC58" s="2">
        <v>228</v>
      </c>
      <c r="DD58" s="2">
        <v>219</v>
      </c>
      <c r="DE58" s="2">
        <v>9</v>
      </c>
      <c r="DF58" s="2">
        <v>0</v>
      </c>
      <c r="DG58" s="4">
        <v>0.96</v>
      </c>
      <c r="DH58" s="4">
        <f t="shared" si="15"/>
        <v>0</v>
      </c>
      <c r="DJ58" s="2" t="s">
        <v>66</v>
      </c>
      <c r="DK58" s="2">
        <v>228</v>
      </c>
      <c r="DL58" s="2">
        <v>219</v>
      </c>
      <c r="DM58" s="2">
        <v>9</v>
      </c>
      <c r="DN58" s="2">
        <v>0</v>
      </c>
      <c r="DO58" s="4">
        <v>0.96</v>
      </c>
      <c r="DP58" s="4">
        <f t="shared" si="16"/>
        <v>0</v>
      </c>
      <c r="DR58" s="2" t="s">
        <v>66</v>
      </c>
      <c r="DS58" s="2">
        <v>228</v>
      </c>
      <c r="DT58" s="2">
        <v>219</v>
      </c>
      <c r="DU58" s="2">
        <v>9</v>
      </c>
      <c r="DV58" s="2">
        <v>0</v>
      </c>
      <c r="DW58" s="4">
        <v>0.96</v>
      </c>
      <c r="DX58" s="4">
        <f t="shared" si="17"/>
        <v>0</v>
      </c>
      <c r="DZ58" s="2" t="s">
        <v>66</v>
      </c>
      <c r="EA58" s="2">
        <v>228</v>
      </c>
      <c r="EB58" s="2">
        <v>219</v>
      </c>
      <c r="EC58" s="2">
        <v>9</v>
      </c>
      <c r="ED58" s="2">
        <v>0</v>
      </c>
      <c r="EE58" s="4">
        <v>0.96</v>
      </c>
      <c r="EF58" s="4">
        <f t="shared" si="18"/>
        <v>0</v>
      </c>
      <c r="EH58" s="2" t="s">
        <v>66</v>
      </c>
      <c r="EI58" s="2">
        <v>228</v>
      </c>
      <c r="EJ58" s="2">
        <v>219</v>
      </c>
      <c r="EK58" s="2">
        <v>9</v>
      </c>
      <c r="EL58" s="2">
        <v>0</v>
      </c>
      <c r="EM58" s="4">
        <v>0.96</v>
      </c>
      <c r="EN58" s="4">
        <f t="shared" si="19"/>
        <v>0</v>
      </c>
      <c r="EP58" s="2" t="s">
        <v>66</v>
      </c>
      <c r="EQ58" s="2">
        <v>228</v>
      </c>
      <c r="ER58" s="2">
        <v>219</v>
      </c>
      <c r="ES58" s="2">
        <v>9</v>
      </c>
      <c r="ET58" s="2">
        <v>0</v>
      </c>
      <c r="EU58" s="4">
        <v>0.96</v>
      </c>
      <c r="EV58" s="4">
        <f t="shared" si="20"/>
        <v>0</v>
      </c>
    </row>
    <row r="59" spans="1:152">
      <c r="A59" s="4">
        <v>0.97</v>
      </c>
      <c r="B59" s="4"/>
      <c r="C59" s="2" t="s">
        <v>62</v>
      </c>
      <c r="D59" s="2">
        <v>164</v>
      </c>
      <c r="E59" s="2">
        <v>160</v>
      </c>
      <c r="F59" s="2">
        <v>4</v>
      </c>
      <c r="G59" s="2">
        <v>0</v>
      </c>
      <c r="H59" s="4">
        <f t="shared" si="2"/>
        <v>0.97560975609756095</v>
      </c>
      <c r="J59" s="2" t="s">
        <v>62</v>
      </c>
      <c r="K59" s="2">
        <v>164</v>
      </c>
      <c r="L59" s="2">
        <v>160</v>
      </c>
      <c r="M59" s="2">
        <v>4</v>
      </c>
      <c r="N59" s="2">
        <v>0</v>
      </c>
      <c r="O59" s="20">
        <f t="shared" si="3"/>
        <v>0.97560975609756095</v>
      </c>
      <c r="P59" s="10">
        <f t="shared" si="4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20">
        <f t="shared" si="5"/>
        <v>0.97560975609756095</v>
      </c>
      <c r="X59" s="20">
        <f t="shared" si="23"/>
        <v>0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4"/>
        <v>-5.6097560975609806E-3</v>
      </c>
      <c r="AH59" s="2" t="s">
        <v>66</v>
      </c>
      <c r="AI59" s="2">
        <v>228</v>
      </c>
      <c r="AJ59" s="2">
        <v>219</v>
      </c>
      <c r="AK59" s="2">
        <v>9</v>
      </c>
      <c r="AL59" s="2">
        <v>0</v>
      </c>
      <c r="AM59" s="4">
        <v>0.96</v>
      </c>
      <c r="AN59" s="4">
        <f t="shared" ref="AN59:AN68" si="28">AM59-AE63</f>
        <v>1.0000000000000009E-2</v>
      </c>
      <c r="AP59" s="2" t="s">
        <v>66</v>
      </c>
      <c r="AQ59" s="2">
        <v>228</v>
      </c>
      <c r="AR59" s="2">
        <v>219</v>
      </c>
      <c r="AS59" s="2">
        <v>9</v>
      </c>
      <c r="AT59" s="2">
        <v>0</v>
      </c>
      <c r="AU59" s="4">
        <v>0.96</v>
      </c>
      <c r="AV59" s="4">
        <f t="shared" si="7"/>
        <v>0</v>
      </c>
      <c r="AX59" s="2" t="s">
        <v>66</v>
      </c>
      <c r="AY59" s="2">
        <v>228</v>
      </c>
      <c r="AZ59" s="2">
        <v>218</v>
      </c>
      <c r="BA59" s="2">
        <v>9</v>
      </c>
      <c r="BB59" s="2">
        <v>1</v>
      </c>
      <c r="BC59" s="4">
        <v>0.96</v>
      </c>
      <c r="BD59" s="20">
        <f t="shared" si="8"/>
        <v>0</v>
      </c>
      <c r="BF59" s="2" t="s">
        <v>66</v>
      </c>
      <c r="BG59" s="2">
        <v>228</v>
      </c>
      <c r="BH59" s="2">
        <v>219</v>
      </c>
      <c r="BI59" s="2">
        <v>9</v>
      </c>
      <c r="BJ59" s="2">
        <v>0</v>
      </c>
      <c r="BK59" s="4">
        <v>0.96</v>
      </c>
      <c r="BL59" s="4">
        <f t="shared" si="9"/>
        <v>0</v>
      </c>
      <c r="BN59" s="2" t="s">
        <v>67</v>
      </c>
      <c r="BO59" s="2">
        <v>50</v>
      </c>
      <c r="BP59" s="2">
        <v>33</v>
      </c>
      <c r="BQ59" s="2">
        <v>1</v>
      </c>
      <c r="BR59" s="2">
        <v>16</v>
      </c>
      <c r="BS59" s="4">
        <v>0.66</v>
      </c>
      <c r="BT59" s="4">
        <f t="shared" si="26"/>
        <v>2.0000000000000018E-2</v>
      </c>
      <c r="BV59" s="2" t="s">
        <v>67</v>
      </c>
      <c r="BW59" s="2">
        <v>50</v>
      </c>
      <c r="BX59" s="2">
        <v>33</v>
      </c>
      <c r="BY59" s="2">
        <v>2</v>
      </c>
      <c r="BZ59" s="2">
        <v>15</v>
      </c>
      <c r="CA59" s="4">
        <v>0.66</v>
      </c>
      <c r="CB59" s="4">
        <f t="shared" si="11"/>
        <v>0</v>
      </c>
      <c r="CD59" s="2" t="s">
        <v>67</v>
      </c>
      <c r="CE59" s="2">
        <v>50</v>
      </c>
      <c r="CF59" s="2">
        <v>32</v>
      </c>
      <c r="CG59" s="2">
        <v>0</v>
      </c>
      <c r="CH59" s="2">
        <v>18</v>
      </c>
      <c r="CI59" s="4">
        <v>0.64</v>
      </c>
      <c r="CJ59" s="4">
        <f t="shared" si="12"/>
        <v>-2.0000000000000018E-2</v>
      </c>
      <c r="CL59" s="2" t="s">
        <v>67</v>
      </c>
      <c r="CM59" s="2">
        <v>50</v>
      </c>
      <c r="CN59" s="2">
        <v>33</v>
      </c>
      <c r="CO59" s="2">
        <v>2</v>
      </c>
      <c r="CP59" s="2">
        <v>15</v>
      </c>
      <c r="CQ59" s="4">
        <v>0.66</v>
      </c>
      <c r="CR59" s="4">
        <f t="shared" si="13"/>
        <v>2.0000000000000018E-2</v>
      </c>
      <c r="CT59" s="2" t="s">
        <v>67</v>
      </c>
      <c r="CU59" s="2">
        <v>50</v>
      </c>
      <c r="CV59" s="2">
        <v>33</v>
      </c>
      <c r="CW59" s="2">
        <v>2</v>
      </c>
      <c r="CX59" s="2">
        <v>15</v>
      </c>
      <c r="CY59" s="4">
        <v>0.66</v>
      </c>
      <c r="CZ59" s="4">
        <f t="shared" si="14"/>
        <v>0</v>
      </c>
      <c r="DB59" s="2" t="s">
        <v>67</v>
      </c>
      <c r="DC59" s="2">
        <v>50</v>
      </c>
      <c r="DD59" s="2">
        <v>33</v>
      </c>
      <c r="DE59" s="2">
        <v>2</v>
      </c>
      <c r="DF59" s="2">
        <v>15</v>
      </c>
      <c r="DG59" s="4">
        <v>0.66</v>
      </c>
      <c r="DH59" s="4">
        <f t="shared" si="15"/>
        <v>0</v>
      </c>
      <c r="DJ59" s="2" t="s">
        <v>67</v>
      </c>
      <c r="DK59" s="2">
        <v>50</v>
      </c>
      <c r="DL59" s="2">
        <v>33</v>
      </c>
      <c r="DM59" s="2">
        <v>2</v>
      </c>
      <c r="DN59" s="2">
        <v>15</v>
      </c>
      <c r="DO59" s="4">
        <v>0.66</v>
      </c>
      <c r="DP59" s="4">
        <f t="shared" si="16"/>
        <v>0</v>
      </c>
      <c r="DR59" s="2" t="s">
        <v>67</v>
      </c>
      <c r="DS59" s="2">
        <v>50</v>
      </c>
      <c r="DT59" s="2">
        <v>33</v>
      </c>
      <c r="DU59" s="2">
        <v>1</v>
      </c>
      <c r="DV59" s="2">
        <v>16</v>
      </c>
      <c r="DW59" s="4">
        <v>0.66</v>
      </c>
      <c r="DX59" s="4">
        <f t="shared" si="17"/>
        <v>0</v>
      </c>
      <c r="DZ59" s="2" t="s">
        <v>67</v>
      </c>
      <c r="EA59" s="2">
        <v>50</v>
      </c>
      <c r="EB59" s="2">
        <v>33</v>
      </c>
      <c r="EC59" s="2">
        <v>2</v>
      </c>
      <c r="ED59" s="2">
        <v>15</v>
      </c>
      <c r="EE59" s="4">
        <v>0.66</v>
      </c>
      <c r="EF59" s="4">
        <f t="shared" si="18"/>
        <v>0</v>
      </c>
      <c r="EH59" s="2" t="s">
        <v>67</v>
      </c>
      <c r="EI59" s="2">
        <v>50</v>
      </c>
      <c r="EJ59" s="2">
        <v>33</v>
      </c>
      <c r="EK59" s="2">
        <v>2</v>
      </c>
      <c r="EL59" s="2">
        <v>15</v>
      </c>
      <c r="EM59" s="4">
        <v>0.66</v>
      </c>
      <c r="EN59" s="4">
        <f t="shared" si="19"/>
        <v>0</v>
      </c>
      <c r="EP59" s="2" t="s">
        <v>67</v>
      </c>
      <c r="EQ59" s="2">
        <v>50</v>
      </c>
      <c r="ER59" s="2">
        <v>33</v>
      </c>
      <c r="ES59" s="2">
        <v>2</v>
      </c>
      <c r="ET59" s="2">
        <v>15</v>
      </c>
      <c r="EU59" s="4">
        <v>0.66</v>
      </c>
      <c r="EV59" s="4">
        <f t="shared" si="20"/>
        <v>0</v>
      </c>
    </row>
    <row r="60" spans="1:152">
      <c r="A60" s="4">
        <v>1</v>
      </c>
      <c r="B60" s="4"/>
      <c r="C60" s="2" t="s">
        <v>63</v>
      </c>
      <c r="D60" s="2">
        <v>40</v>
      </c>
      <c r="E60" s="2">
        <v>40</v>
      </c>
      <c r="F60" s="2">
        <v>0</v>
      </c>
      <c r="G60" s="2">
        <v>0</v>
      </c>
      <c r="H60" s="4">
        <f t="shared" si="2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20">
        <f t="shared" si="3"/>
        <v>1</v>
      </c>
      <c r="P60" s="10">
        <f t="shared" si="4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20">
        <f t="shared" si="5"/>
        <v>1</v>
      </c>
      <c r="X60" s="20">
        <f t="shared" si="23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4"/>
        <v>0</v>
      </c>
      <c r="AH60" s="2" t="s">
        <v>67</v>
      </c>
      <c r="AI60" s="2">
        <v>50</v>
      </c>
      <c r="AJ60" s="2">
        <v>33</v>
      </c>
      <c r="AK60" s="2">
        <v>2</v>
      </c>
      <c r="AL60" s="2">
        <v>15</v>
      </c>
      <c r="AM60" s="4">
        <v>0.66</v>
      </c>
      <c r="AN60" s="4">
        <f t="shared" si="28"/>
        <v>0</v>
      </c>
      <c r="AP60" s="2" t="s">
        <v>67</v>
      </c>
      <c r="AQ60" s="2">
        <v>50</v>
      </c>
      <c r="AR60" s="2">
        <v>33</v>
      </c>
      <c r="AS60" s="2">
        <v>2</v>
      </c>
      <c r="AT60" s="2">
        <v>15</v>
      </c>
      <c r="AU60" s="4">
        <v>0.66</v>
      </c>
      <c r="AV60" s="4">
        <f t="shared" si="7"/>
        <v>0</v>
      </c>
      <c r="AX60" s="2" t="s">
        <v>67</v>
      </c>
      <c r="AY60" s="2">
        <v>50</v>
      </c>
      <c r="AZ60" s="2">
        <v>33</v>
      </c>
      <c r="BA60" s="2">
        <v>2</v>
      </c>
      <c r="BB60" s="2">
        <v>15</v>
      </c>
      <c r="BC60" s="4">
        <v>0.66</v>
      </c>
      <c r="BD60" s="20">
        <f t="shared" si="8"/>
        <v>0</v>
      </c>
      <c r="BF60" s="2" t="s">
        <v>67</v>
      </c>
      <c r="BG60" s="2">
        <v>50</v>
      </c>
      <c r="BH60" s="2">
        <v>32</v>
      </c>
      <c r="BI60" s="2">
        <v>2</v>
      </c>
      <c r="BJ60" s="2">
        <v>16</v>
      </c>
      <c r="BK60" s="4">
        <v>0.64</v>
      </c>
      <c r="BL60" s="4">
        <f t="shared" si="9"/>
        <v>-2.0000000000000018E-2</v>
      </c>
      <c r="BN60" s="2" t="s">
        <v>68</v>
      </c>
      <c r="BO60" s="2">
        <v>899</v>
      </c>
      <c r="BP60" s="2">
        <v>899</v>
      </c>
      <c r="BQ60" s="2">
        <v>0</v>
      </c>
      <c r="BR60" s="2">
        <v>0</v>
      </c>
      <c r="BS60" s="4">
        <v>1</v>
      </c>
      <c r="BT60" s="4">
        <f t="shared" si="26"/>
        <v>0</v>
      </c>
      <c r="BV60" s="2" t="s">
        <v>68</v>
      </c>
      <c r="BW60" s="2">
        <v>899</v>
      </c>
      <c r="BX60" s="2">
        <v>899</v>
      </c>
      <c r="BY60" s="2">
        <v>0</v>
      </c>
      <c r="BZ60" s="2">
        <v>0</v>
      </c>
      <c r="CA60" s="4">
        <v>1</v>
      </c>
      <c r="CB60" s="4">
        <f t="shared" si="11"/>
        <v>0</v>
      </c>
      <c r="CD60" s="2" t="s">
        <v>68</v>
      </c>
      <c r="CE60" s="2">
        <v>899</v>
      </c>
      <c r="CF60" s="2">
        <v>899</v>
      </c>
      <c r="CG60" s="2">
        <v>0</v>
      </c>
      <c r="CH60" s="2">
        <v>0</v>
      </c>
      <c r="CI60" s="4">
        <v>1</v>
      </c>
      <c r="CJ60" s="4">
        <f t="shared" si="12"/>
        <v>0</v>
      </c>
      <c r="CL60" s="2" t="s">
        <v>68</v>
      </c>
      <c r="CM60" s="2">
        <v>899</v>
      </c>
      <c r="CN60" s="2">
        <v>899</v>
      </c>
      <c r="CO60" s="2">
        <v>0</v>
      </c>
      <c r="CP60" s="2">
        <v>0</v>
      </c>
      <c r="CQ60" s="4">
        <v>1</v>
      </c>
      <c r="CR60" s="4">
        <f t="shared" si="13"/>
        <v>0</v>
      </c>
      <c r="CT60" s="2" t="s">
        <v>68</v>
      </c>
      <c r="CU60" s="2">
        <v>899</v>
      </c>
      <c r="CV60" s="2">
        <v>899</v>
      </c>
      <c r="CW60" s="2">
        <v>0</v>
      </c>
      <c r="CX60" s="2">
        <v>0</v>
      </c>
      <c r="CY60" s="4">
        <v>1</v>
      </c>
      <c r="CZ60" s="4">
        <f t="shared" si="14"/>
        <v>0</v>
      </c>
      <c r="DB60" s="2" t="s">
        <v>68</v>
      </c>
      <c r="DC60" s="2">
        <v>899</v>
      </c>
      <c r="DD60" s="2">
        <v>899</v>
      </c>
      <c r="DE60" s="2">
        <v>0</v>
      </c>
      <c r="DF60" s="2">
        <v>0</v>
      </c>
      <c r="DG60" s="4">
        <v>1</v>
      </c>
      <c r="DH60" s="4">
        <f t="shared" si="15"/>
        <v>0</v>
      </c>
      <c r="DJ60" s="2" t="s">
        <v>68</v>
      </c>
      <c r="DK60" s="2">
        <v>899</v>
      </c>
      <c r="DL60" s="2">
        <v>889</v>
      </c>
      <c r="DM60" s="2">
        <v>0</v>
      </c>
      <c r="DN60" s="2">
        <v>10</v>
      </c>
      <c r="DO60" s="4">
        <v>0.99</v>
      </c>
      <c r="DP60" s="4">
        <f t="shared" si="16"/>
        <v>-1.0000000000000009E-2</v>
      </c>
      <c r="DR60" s="2" t="s">
        <v>68</v>
      </c>
      <c r="DS60" s="2">
        <v>899</v>
      </c>
      <c r="DT60" s="2">
        <v>899</v>
      </c>
      <c r="DU60" s="2">
        <v>0</v>
      </c>
      <c r="DV60" s="2">
        <v>0</v>
      </c>
      <c r="DW60" s="4">
        <v>1</v>
      </c>
      <c r="DX60" s="4">
        <f t="shared" si="17"/>
        <v>1.0000000000000009E-2</v>
      </c>
      <c r="DZ60" s="2" t="s">
        <v>68</v>
      </c>
      <c r="EA60" s="2">
        <v>899</v>
      </c>
      <c r="EB60" s="2">
        <v>899</v>
      </c>
      <c r="EC60" s="2">
        <v>0</v>
      </c>
      <c r="ED60" s="2">
        <v>0</v>
      </c>
      <c r="EE60" s="4">
        <v>1</v>
      </c>
      <c r="EF60" s="4">
        <f t="shared" si="18"/>
        <v>0</v>
      </c>
      <c r="EH60" s="2" t="s">
        <v>68</v>
      </c>
      <c r="EI60" s="2">
        <v>899</v>
      </c>
      <c r="EJ60" s="2">
        <v>899</v>
      </c>
      <c r="EK60" s="2">
        <v>0</v>
      </c>
      <c r="EL60" s="2">
        <v>0</v>
      </c>
      <c r="EM60" s="4">
        <v>1</v>
      </c>
      <c r="EN60" s="4">
        <f t="shared" si="19"/>
        <v>0</v>
      </c>
      <c r="EP60" s="2" t="s">
        <v>68</v>
      </c>
      <c r="EQ60" s="2">
        <v>899</v>
      </c>
      <c r="ER60" s="2">
        <v>899</v>
      </c>
      <c r="ES60" s="2">
        <v>0</v>
      </c>
      <c r="ET60" s="2">
        <v>0</v>
      </c>
      <c r="EU60" s="4">
        <v>1</v>
      </c>
      <c r="EV60" s="4">
        <f t="shared" si="20"/>
        <v>0</v>
      </c>
    </row>
    <row r="61" spans="1:152">
      <c r="A61" s="4">
        <v>0</v>
      </c>
      <c r="B61" s="4"/>
      <c r="C61" s="2" t="s">
        <v>64</v>
      </c>
      <c r="D61" s="2">
        <v>2</v>
      </c>
      <c r="E61" s="2">
        <v>2</v>
      </c>
      <c r="F61" s="2">
        <v>0</v>
      </c>
      <c r="G61" s="2">
        <v>0</v>
      </c>
      <c r="H61" s="4">
        <f t="shared" si="2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20">
        <f t="shared" si="3"/>
        <v>1</v>
      </c>
      <c r="P61" s="10">
        <f t="shared" si="4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20">
        <f t="shared" si="5"/>
        <v>1</v>
      </c>
      <c r="X61" s="20">
        <f t="shared" si="23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4"/>
        <v>0</v>
      </c>
      <c r="AH61" s="7" t="s">
        <v>68</v>
      </c>
      <c r="AI61" s="12">
        <v>899</v>
      </c>
      <c r="AJ61" s="13">
        <v>899</v>
      </c>
      <c r="AK61" s="14">
        <v>0</v>
      </c>
      <c r="AL61" s="12">
        <v>0</v>
      </c>
      <c r="AM61" s="15">
        <v>1</v>
      </c>
      <c r="AN61" s="4">
        <f t="shared" si="28"/>
        <v>0</v>
      </c>
      <c r="AP61" s="2" t="s">
        <v>68</v>
      </c>
      <c r="AQ61" s="2">
        <v>899</v>
      </c>
      <c r="AR61" s="2">
        <v>899</v>
      </c>
      <c r="AS61" s="2">
        <v>0</v>
      </c>
      <c r="AT61" s="2">
        <v>0</v>
      </c>
      <c r="AU61" s="4">
        <v>1</v>
      </c>
      <c r="AV61" s="4">
        <f t="shared" si="7"/>
        <v>0</v>
      </c>
      <c r="AX61" s="2" t="s">
        <v>68</v>
      </c>
      <c r="AY61" s="2">
        <v>899</v>
      </c>
      <c r="AZ61" s="2">
        <v>899</v>
      </c>
      <c r="BA61" s="2">
        <v>0</v>
      </c>
      <c r="BB61" s="2">
        <v>0</v>
      </c>
      <c r="BC61" s="4">
        <v>1</v>
      </c>
      <c r="BD61" s="20">
        <f t="shared" si="8"/>
        <v>0</v>
      </c>
      <c r="BF61" s="2" t="s">
        <v>68</v>
      </c>
      <c r="BG61" s="2">
        <v>899</v>
      </c>
      <c r="BH61" s="2">
        <v>899</v>
      </c>
      <c r="BI61" s="2">
        <v>0</v>
      </c>
      <c r="BJ61" s="2">
        <v>0</v>
      </c>
      <c r="BK61" s="4">
        <v>1</v>
      </c>
      <c r="BL61" s="4">
        <f t="shared" si="9"/>
        <v>0</v>
      </c>
      <c r="BN61" s="2" t="s">
        <v>69</v>
      </c>
      <c r="BO61" s="2">
        <v>176</v>
      </c>
      <c r="BP61" s="2">
        <v>169</v>
      </c>
      <c r="BQ61" s="2">
        <v>2</v>
      </c>
      <c r="BR61" s="2">
        <v>5</v>
      </c>
      <c r="BS61" s="4">
        <v>0.96</v>
      </c>
      <c r="BT61" s="4">
        <f t="shared" si="26"/>
        <v>-1.0000000000000009E-2</v>
      </c>
      <c r="BV61" s="2" t="s">
        <v>69</v>
      </c>
      <c r="BW61" s="2">
        <v>176</v>
      </c>
      <c r="BX61" s="2">
        <v>170</v>
      </c>
      <c r="BY61" s="2">
        <v>2</v>
      </c>
      <c r="BZ61" s="2">
        <v>4</v>
      </c>
      <c r="CA61" s="4">
        <v>0.97</v>
      </c>
      <c r="CB61" s="4">
        <f t="shared" si="11"/>
        <v>1.0000000000000009E-2</v>
      </c>
      <c r="CD61" s="2" t="s">
        <v>69</v>
      </c>
      <c r="CE61" s="2">
        <v>176</v>
      </c>
      <c r="CF61" s="2">
        <v>169</v>
      </c>
      <c r="CG61" s="2">
        <v>2</v>
      </c>
      <c r="CH61" s="2">
        <v>5</v>
      </c>
      <c r="CI61" s="4">
        <v>0.96</v>
      </c>
      <c r="CJ61" s="4">
        <f t="shared" si="12"/>
        <v>-1.0000000000000009E-2</v>
      </c>
      <c r="CL61" s="2" t="s">
        <v>69</v>
      </c>
      <c r="CM61" s="2">
        <v>176</v>
      </c>
      <c r="CN61" s="2">
        <v>169</v>
      </c>
      <c r="CO61" s="2">
        <v>2</v>
      </c>
      <c r="CP61" s="2">
        <v>5</v>
      </c>
      <c r="CQ61" s="4">
        <v>0.96</v>
      </c>
      <c r="CR61" s="4">
        <f t="shared" si="13"/>
        <v>0</v>
      </c>
      <c r="CT61" s="2" t="s">
        <v>69</v>
      </c>
      <c r="CU61" s="2">
        <v>176</v>
      </c>
      <c r="CV61" s="2">
        <v>169</v>
      </c>
      <c r="CW61" s="2">
        <v>2</v>
      </c>
      <c r="CX61" s="2">
        <v>5</v>
      </c>
      <c r="CY61" s="4">
        <v>0.96</v>
      </c>
      <c r="CZ61" s="4">
        <f t="shared" si="14"/>
        <v>0</v>
      </c>
      <c r="DB61" s="2" t="s">
        <v>69</v>
      </c>
      <c r="DC61" s="2">
        <v>176</v>
      </c>
      <c r="DD61" s="2">
        <v>169</v>
      </c>
      <c r="DE61" s="2">
        <v>2</v>
      </c>
      <c r="DF61" s="2">
        <v>5</v>
      </c>
      <c r="DG61" s="4">
        <v>0.96</v>
      </c>
      <c r="DH61" s="4">
        <f t="shared" si="15"/>
        <v>0</v>
      </c>
      <c r="DJ61" s="2" t="s">
        <v>69</v>
      </c>
      <c r="DK61" s="2">
        <v>176</v>
      </c>
      <c r="DL61" s="2">
        <v>170</v>
      </c>
      <c r="DM61" s="2">
        <v>2</v>
      </c>
      <c r="DN61" s="2">
        <v>4</v>
      </c>
      <c r="DO61" s="4">
        <v>0.97</v>
      </c>
      <c r="DP61" s="4">
        <f t="shared" si="16"/>
        <v>1.0000000000000009E-2</v>
      </c>
      <c r="DR61" s="2" t="s">
        <v>69</v>
      </c>
      <c r="DS61" s="2">
        <v>176</v>
      </c>
      <c r="DT61" s="2">
        <v>168</v>
      </c>
      <c r="DU61" s="2">
        <v>2</v>
      </c>
      <c r="DV61" s="7">
        <v>6</v>
      </c>
      <c r="DW61" s="4">
        <v>0.95</v>
      </c>
      <c r="DX61" s="4">
        <f t="shared" si="17"/>
        <v>-2.0000000000000018E-2</v>
      </c>
      <c r="DZ61" s="2" t="s">
        <v>69</v>
      </c>
      <c r="EA61" s="2">
        <v>176</v>
      </c>
      <c r="EB61" s="2">
        <v>170</v>
      </c>
      <c r="EC61" s="2">
        <v>2</v>
      </c>
      <c r="ED61" s="2">
        <v>4</v>
      </c>
      <c r="EE61" s="4">
        <v>0.97</v>
      </c>
      <c r="EF61" s="4">
        <f t="shared" si="18"/>
        <v>2.0000000000000018E-2</v>
      </c>
      <c r="EH61" s="2" t="s">
        <v>69</v>
      </c>
      <c r="EI61" s="2">
        <v>176</v>
      </c>
      <c r="EJ61" s="2">
        <v>170</v>
      </c>
      <c r="EK61" s="2">
        <v>2</v>
      </c>
      <c r="EL61" s="2">
        <v>4</v>
      </c>
      <c r="EM61" s="4">
        <v>0.97</v>
      </c>
      <c r="EN61" s="4">
        <f t="shared" si="19"/>
        <v>0</v>
      </c>
      <c r="EP61" s="27" t="s">
        <v>69</v>
      </c>
      <c r="EQ61" s="2">
        <v>176</v>
      </c>
      <c r="ER61" s="2">
        <v>169</v>
      </c>
      <c r="ES61" s="2">
        <v>2</v>
      </c>
      <c r="ET61" s="2">
        <v>5</v>
      </c>
      <c r="EU61" s="4">
        <v>0.96</v>
      </c>
      <c r="EV61" s="4">
        <f t="shared" si="20"/>
        <v>-1.0000000000000009E-2</v>
      </c>
    </row>
    <row r="62" spans="1:152">
      <c r="A62" s="4">
        <v>0.82</v>
      </c>
      <c r="B62" s="4"/>
      <c r="C62" s="2" t="s">
        <v>65</v>
      </c>
      <c r="D62" s="2">
        <v>223</v>
      </c>
      <c r="E62" s="2">
        <v>184</v>
      </c>
      <c r="F62" s="2">
        <v>21</v>
      </c>
      <c r="G62" s="2">
        <v>18</v>
      </c>
      <c r="H62" s="4">
        <f t="shared" si="2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20">
        <f t="shared" si="3"/>
        <v>0.82511210762331844</v>
      </c>
      <c r="P62" s="10">
        <f t="shared" si="4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20">
        <f t="shared" si="5"/>
        <v>0.82511210762331844</v>
      </c>
      <c r="X62" s="20">
        <f t="shared" si="23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4"/>
        <v>-5.1121076233184848E-3</v>
      </c>
      <c r="AH62" s="2" t="s">
        <v>69</v>
      </c>
      <c r="AI62" s="2">
        <v>176</v>
      </c>
      <c r="AJ62" s="2">
        <v>168</v>
      </c>
      <c r="AK62" s="2">
        <v>2</v>
      </c>
      <c r="AL62" s="2">
        <v>6</v>
      </c>
      <c r="AM62" s="4">
        <v>0.95</v>
      </c>
      <c r="AN62" s="4">
        <f t="shared" si="28"/>
        <v>-1.0000000000000009E-2</v>
      </c>
      <c r="AP62" s="2" t="s">
        <v>69</v>
      </c>
      <c r="AQ62" s="2">
        <v>176</v>
      </c>
      <c r="AR62" s="2">
        <v>169</v>
      </c>
      <c r="AS62" s="2">
        <v>2</v>
      </c>
      <c r="AT62" s="2">
        <v>5</v>
      </c>
      <c r="AU62" s="4">
        <v>0.96</v>
      </c>
      <c r="AV62" s="4">
        <f t="shared" si="7"/>
        <v>1.0000000000000009E-2</v>
      </c>
      <c r="AX62" s="2" t="s">
        <v>69</v>
      </c>
      <c r="AY62" s="2">
        <v>176</v>
      </c>
      <c r="AZ62" s="2">
        <v>170</v>
      </c>
      <c r="BA62" s="2">
        <v>2</v>
      </c>
      <c r="BB62" s="2">
        <v>4</v>
      </c>
      <c r="BC62" s="4">
        <v>0.97</v>
      </c>
      <c r="BD62" s="20">
        <f t="shared" si="8"/>
        <v>1.0000000000000009E-2</v>
      </c>
      <c r="BF62" s="2" t="s">
        <v>69</v>
      </c>
      <c r="BG62" s="2">
        <v>176</v>
      </c>
      <c r="BH62" s="2">
        <v>171</v>
      </c>
      <c r="BI62" s="2">
        <v>2</v>
      </c>
      <c r="BJ62" s="2">
        <v>3</v>
      </c>
      <c r="BK62" s="4">
        <v>0.97</v>
      </c>
      <c r="BL62" s="4">
        <f t="shared" si="9"/>
        <v>0</v>
      </c>
      <c r="BN62" s="2" t="s">
        <v>70</v>
      </c>
      <c r="BO62" s="2">
        <v>231</v>
      </c>
      <c r="BP62" s="2">
        <v>221</v>
      </c>
      <c r="BQ62" s="2">
        <v>6</v>
      </c>
      <c r="BR62" s="2">
        <v>4</v>
      </c>
      <c r="BS62" s="4">
        <v>0.96</v>
      </c>
      <c r="BT62" s="4">
        <f t="shared" si="26"/>
        <v>0</v>
      </c>
      <c r="BV62" s="2" t="s">
        <v>70</v>
      </c>
      <c r="BW62" s="2">
        <v>231</v>
      </c>
      <c r="BX62" s="2">
        <v>221</v>
      </c>
      <c r="BY62" s="2">
        <v>6</v>
      </c>
      <c r="BZ62" s="2">
        <v>4</v>
      </c>
      <c r="CA62" s="4">
        <v>0.96</v>
      </c>
      <c r="CB62" s="4">
        <f t="shared" si="11"/>
        <v>0</v>
      </c>
      <c r="CD62" s="2" t="s">
        <v>70</v>
      </c>
      <c r="CE62" s="2">
        <v>231</v>
      </c>
      <c r="CF62" s="2">
        <v>221</v>
      </c>
      <c r="CG62" s="2">
        <v>6</v>
      </c>
      <c r="CH62" s="2">
        <v>4</v>
      </c>
      <c r="CI62" s="4">
        <v>0.96</v>
      </c>
      <c r="CJ62" s="4">
        <f t="shared" si="12"/>
        <v>0</v>
      </c>
      <c r="CL62" s="2" t="s">
        <v>70</v>
      </c>
      <c r="CM62" s="2">
        <v>231</v>
      </c>
      <c r="CN62" s="2">
        <v>221</v>
      </c>
      <c r="CO62" s="2">
        <v>6</v>
      </c>
      <c r="CP62" s="2">
        <v>4</v>
      </c>
      <c r="CQ62" s="4">
        <v>0.96</v>
      </c>
      <c r="CR62" s="4">
        <f t="shared" si="13"/>
        <v>0</v>
      </c>
      <c r="CT62" s="2" t="s">
        <v>70</v>
      </c>
      <c r="CU62" s="2">
        <v>231</v>
      </c>
      <c r="CV62" s="2">
        <v>221</v>
      </c>
      <c r="CW62" s="2">
        <v>6</v>
      </c>
      <c r="CX62" s="2">
        <v>4</v>
      </c>
      <c r="CY62" s="4">
        <v>0.96</v>
      </c>
      <c r="CZ62" s="4">
        <f t="shared" si="14"/>
        <v>0</v>
      </c>
      <c r="DB62" s="2" t="s">
        <v>70</v>
      </c>
      <c r="DC62" s="2">
        <v>231</v>
      </c>
      <c r="DD62" s="2">
        <v>221</v>
      </c>
      <c r="DE62" s="2">
        <v>6</v>
      </c>
      <c r="DF62" s="2">
        <v>4</v>
      </c>
      <c r="DG62" s="4">
        <v>0.96</v>
      </c>
      <c r="DH62" s="4">
        <f t="shared" si="15"/>
        <v>0</v>
      </c>
      <c r="DJ62" s="2" t="s">
        <v>70</v>
      </c>
      <c r="DK62" s="2">
        <v>231</v>
      </c>
      <c r="DL62" s="2">
        <v>220</v>
      </c>
      <c r="DM62" s="2">
        <v>6</v>
      </c>
      <c r="DN62" s="2">
        <v>5</v>
      </c>
      <c r="DO62" s="4">
        <v>0.95</v>
      </c>
      <c r="DP62" s="4">
        <f t="shared" si="16"/>
        <v>-1.0000000000000009E-2</v>
      </c>
      <c r="DR62" s="2" t="s">
        <v>70</v>
      </c>
      <c r="DS62" s="2">
        <v>231</v>
      </c>
      <c r="DT62" s="2">
        <v>221</v>
      </c>
      <c r="DU62" s="2">
        <v>6</v>
      </c>
      <c r="DV62" s="2">
        <v>4</v>
      </c>
      <c r="DW62" s="4">
        <v>0.96</v>
      </c>
      <c r="DX62" s="4">
        <f t="shared" si="17"/>
        <v>1.0000000000000009E-2</v>
      </c>
      <c r="DZ62" s="2" t="s">
        <v>70</v>
      </c>
      <c r="EA62" s="2">
        <v>231</v>
      </c>
      <c r="EB62" s="2">
        <v>221</v>
      </c>
      <c r="EC62" s="2">
        <v>6</v>
      </c>
      <c r="ED62" s="2">
        <v>4</v>
      </c>
      <c r="EE62" s="4">
        <v>0.96</v>
      </c>
      <c r="EF62" s="4">
        <f t="shared" si="18"/>
        <v>0</v>
      </c>
      <c r="EH62" s="2" t="s">
        <v>70</v>
      </c>
      <c r="EI62" s="2">
        <v>231</v>
      </c>
      <c r="EJ62" s="2">
        <v>221</v>
      </c>
      <c r="EK62" s="2">
        <v>6</v>
      </c>
      <c r="EL62" s="2">
        <v>4</v>
      </c>
      <c r="EM62" s="4">
        <v>0.96</v>
      </c>
      <c r="EN62" s="4">
        <f t="shared" si="19"/>
        <v>0</v>
      </c>
      <c r="EP62" s="2" t="s">
        <v>70</v>
      </c>
      <c r="EQ62" s="2">
        <v>231</v>
      </c>
      <c r="ER62" s="2">
        <v>221</v>
      </c>
      <c r="ES62" s="2">
        <v>6</v>
      </c>
      <c r="ET62" s="2">
        <v>4</v>
      </c>
      <c r="EU62" s="4">
        <v>0.96</v>
      </c>
      <c r="EV62" s="4">
        <f t="shared" si="20"/>
        <v>0</v>
      </c>
    </row>
    <row r="63" spans="1:152">
      <c r="A63" s="4">
        <v>0</v>
      </c>
      <c r="B63" s="4"/>
      <c r="C63" s="2" t="s">
        <v>66</v>
      </c>
      <c r="D63" s="2">
        <v>228</v>
      </c>
      <c r="E63" s="2">
        <v>219</v>
      </c>
      <c r="F63" s="2">
        <v>9</v>
      </c>
      <c r="G63" s="2">
        <v>0</v>
      </c>
      <c r="H63" s="4">
        <f t="shared" si="2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20">
        <f t="shared" si="3"/>
        <v>0.96052631578947367</v>
      </c>
      <c r="P63" s="10">
        <f t="shared" si="4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20">
        <f t="shared" si="5"/>
        <v>0.96052631578947367</v>
      </c>
      <c r="X63" s="20">
        <f t="shared" si="23"/>
        <v>0</v>
      </c>
      <c r="Z63" s="2" t="s">
        <v>66</v>
      </c>
      <c r="AA63" s="2">
        <v>228</v>
      </c>
      <c r="AB63" s="2">
        <v>218</v>
      </c>
      <c r="AC63" s="2">
        <v>9</v>
      </c>
      <c r="AD63" s="2">
        <v>1</v>
      </c>
      <c r="AE63" s="4">
        <v>0.95</v>
      </c>
      <c r="AF63" s="4">
        <f t="shared" si="24"/>
        <v>-1.0526315789473717E-2</v>
      </c>
      <c r="AH63" s="2" t="s">
        <v>70</v>
      </c>
      <c r="AI63" s="2">
        <v>270</v>
      </c>
      <c r="AJ63" s="2">
        <v>221</v>
      </c>
      <c r="AK63" s="2">
        <v>8</v>
      </c>
      <c r="AL63" s="2">
        <v>41</v>
      </c>
      <c r="AM63" s="4">
        <v>0.81</v>
      </c>
      <c r="AN63" s="4">
        <f t="shared" si="28"/>
        <v>0</v>
      </c>
      <c r="AP63" s="2" t="s">
        <v>70</v>
      </c>
      <c r="AQ63" s="2">
        <v>231</v>
      </c>
      <c r="AR63" s="2">
        <v>221</v>
      </c>
      <c r="AS63" s="2">
        <v>6</v>
      </c>
      <c r="AT63" s="2">
        <v>4</v>
      </c>
      <c r="AU63" s="4">
        <v>0.96</v>
      </c>
      <c r="AV63" s="4">
        <f t="shared" si="7"/>
        <v>0.14999999999999991</v>
      </c>
      <c r="AX63" s="2" t="s">
        <v>70</v>
      </c>
      <c r="AY63" s="2">
        <v>231</v>
      </c>
      <c r="AZ63" s="2">
        <v>221</v>
      </c>
      <c r="BA63" s="2">
        <v>6</v>
      </c>
      <c r="BB63" s="2">
        <v>4</v>
      </c>
      <c r="BC63" s="4">
        <v>0.96</v>
      </c>
      <c r="BD63" s="20">
        <f t="shared" si="8"/>
        <v>0</v>
      </c>
      <c r="BF63" s="2" t="s">
        <v>70</v>
      </c>
      <c r="BG63" s="2">
        <v>231</v>
      </c>
      <c r="BH63" s="2">
        <v>221</v>
      </c>
      <c r="BI63" s="2">
        <v>6</v>
      </c>
      <c r="BJ63" s="2">
        <v>4</v>
      </c>
      <c r="BK63" s="4">
        <v>0.96</v>
      </c>
      <c r="BL63" s="4">
        <f t="shared" si="9"/>
        <v>0</v>
      </c>
      <c r="BN63" s="2" t="s">
        <v>71</v>
      </c>
      <c r="BO63" s="2">
        <v>192</v>
      </c>
      <c r="BP63" s="2">
        <v>183</v>
      </c>
      <c r="BQ63" s="2">
        <v>6</v>
      </c>
      <c r="BR63" s="2">
        <v>3</v>
      </c>
      <c r="BS63" s="4">
        <v>0.95</v>
      </c>
      <c r="BT63" s="4">
        <f t="shared" si="26"/>
        <v>0</v>
      </c>
      <c r="BV63" s="2" t="s">
        <v>71</v>
      </c>
      <c r="BW63" s="2">
        <v>192</v>
      </c>
      <c r="BX63" s="2">
        <v>183</v>
      </c>
      <c r="BY63" s="2">
        <v>6</v>
      </c>
      <c r="BZ63" s="2">
        <v>3</v>
      </c>
      <c r="CA63" s="4">
        <v>0.95</v>
      </c>
      <c r="CB63" s="4">
        <f t="shared" si="11"/>
        <v>0</v>
      </c>
      <c r="CD63" s="2" t="s">
        <v>71</v>
      </c>
      <c r="CE63" s="2">
        <v>192</v>
      </c>
      <c r="CF63" s="2">
        <v>183</v>
      </c>
      <c r="CG63" s="2">
        <v>6</v>
      </c>
      <c r="CH63" s="2">
        <v>3</v>
      </c>
      <c r="CI63" s="4">
        <v>0.95</v>
      </c>
      <c r="CJ63" s="4">
        <f t="shared" si="12"/>
        <v>0</v>
      </c>
      <c r="CL63" s="2" t="s">
        <v>71</v>
      </c>
      <c r="CM63" s="2">
        <v>192</v>
      </c>
      <c r="CN63" s="2">
        <v>183</v>
      </c>
      <c r="CO63" s="2">
        <v>6</v>
      </c>
      <c r="CP63" s="2">
        <v>3</v>
      </c>
      <c r="CQ63" s="4">
        <v>0.95</v>
      </c>
      <c r="CR63" s="4">
        <f t="shared" si="13"/>
        <v>0</v>
      </c>
      <c r="CT63" s="2" t="s">
        <v>71</v>
      </c>
      <c r="CU63" s="2">
        <v>192</v>
      </c>
      <c r="CV63" s="2">
        <v>182</v>
      </c>
      <c r="CW63" s="2">
        <v>7</v>
      </c>
      <c r="CX63" s="2">
        <v>3</v>
      </c>
      <c r="CY63" s="4">
        <v>0.95</v>
      </c>
      <c r="CZ63" s="4">
        <f t="shared" si="14"/>
        <v>0</v>
      </c>
      <c r="DB63" s="2" t="s">
        <v>71</v>
      </c>
      <c r="DC63" s="2">
        <v>192</v>
      </c>
      <c r="DD63" s="2">
        <v>182</v>
      </c>
      <c r="DE63" s="2">
        <v>7</v>
      </c>
      <c r="DF63" s="2">
        <v>3</v>
      </c>
      <c r="DG63" s="4">
        <v>0.95</v>
      </c>
      <c r="DH63" s="4">
        <f t="shared" si="15"/>
        <v>0</v>
      </c>
      <c r="DJ63" s="2" t="s">
        <v>71</v>
      </c>
      <c r="DK63" s="2">
        <v>192</v>
      </c>
      <c r="DL63" s="2">
        <v>182</v>
      </c>
      <c r="DM63" s="2">
        <v>7</v>
      </c>
      <c r="DN63" s="2">
        <v>3</v>
      </c>
      <c r="DO63" s="4">
        <v>0.95</v>
      </c>
      <c r="DP63" s="4">
        <f t="shared" si="16"/>
        <v>0</v>
      </c>
      <c r="DR63" s="2" t="s">
        <v>71</v>
      </c>
      <c r="DS63" s="2">
        <v>192</v>
      </c>
      <c r="DT63" s="2">
        <v>183</v>
      </c>
      <c r="DU63" s="2">
        <v>6</v>
      </c>
      <c r="DV63" s="2">
        <v>3</v>
      </c>
      <c r="DW63" s="4">
        <v>0.95</v>
      </c>
      <c r="DX63" s="4">
        <f t="shared" si="17"/>
        <v>0</v>
      </c>
      <c r="DZ63" s="2" t="s">
        <v>71</v>
      </c>
      <c r="EA63" s="2">
        <v>192</v>
      </c>
      <c r="EB63" s="2">
        <v>182</v>
      </c>
      <c r="EC63" s="2">
        <v>7</v>
      </c>
      <c r="ED63" s="2">
        <v>3</v>
      </c>
      <c r="EE63" s="4">
        <v>0.95</v>
      </c>
      <c r="EF63" s="4">
        <f t="shared" si="18"/>
        <v>0</v>
      </c>
      <c r="EH63" s="2" t="s">
        <v>71</v>
      </c>
      <c r="EI63" s="2">
        <v>192</v>
      </c>
      <c r="EJ63" s="2">
        <v>182</v>
      </c>
      <c r="EK63" s="2">
        <v>7</v>
      </c>
      <c r="EL63" s="2">
        <v>3</v>
      </c>
      <c r="EM63" s="4">
        <v>0.95</v>
      </c>
      <c r="EN63" s="4">
        <f t="shared" si="19"/>
        <v>0</v>
      </c>
      <c r="EP63" s="2" t="s">
        <v>71</v>
      </c>
      <c r="EQ63" s="2">
        <v>192</v>
      </c>
      <c r="ER63" s="2">
        <v>182</v>
      </c>
      <c r="ES63" s="2">
        <v>7</v>
      </c>
      <c r="ET63" s="2">
        <v>3</v>
      </c>
      <c r="EU63" s="4">
        <v>0.95</v>
      </c>
      <c r="EV63" s="4">
        <f t="shared" si="20"/>
        <v>0</v>
      </c>
    </row>
    <row r="64" spans="1:152">
      <c r="A64" s="4">
        <v>0.62</v>
      </c>
      <c r="B64" s="4"/>
      <c r="C64" s="88" t="s">
        <v>67</v>
      </c>
      <c r="D64" s="86">
        <v>50</v>
      </c>
      <c r="E64" s="86">
        <v>42</v>
      </c>
      <c r="F64" s="86">
        <v>6</v>
      </c>
      <c r="G64" s="86">
        <v>2</v>
      </c>
      <c r="H64" s="87">
        <f t="shared" si="2"/>
        <v>0.84</v>
      </c>
      <c r="I64" s="2" t="s">
        <v>119</v>
      </c>
      <c r="J64" s="2" t="s">
        <v>67</v>
      </c>
      <c r="K64" s="2">
        <v>50</v>
      </c>
      <c r="L64" s="2">
        <v>33</v>
      </c>
      <c r="M64" s="2">
        <v>1</v>
      </c>
      <c r="N64" s="2">
        <v>16</v>
      </c>
      <c r="O64" s="20">
        <f t="shared" si="3"/>
        <v>0.66</v>
      </c>
      <c r="P64" s="10">
        <f t="shared" si="4"/>
        <v>-0.17999999999999994</v>
      </c>
      <c r="R64" s="2" t="s">
        <v>67</v>
      </c>
      <c r="S64" s="2">
        <v>50</v>
      </c>
      <c r="T64" s="2">
        <v>33</v>
      </c>
      <c r="U64" s="2">
        <v>2</v>
      </c>
      <c r="V64" s="2">
        <v>15</v>
      </c>
      <c r="W64" s="20">
        <f t="shared" si="5"/>
        <v>0.66</v>
      </c>
      <c r="X64" s="20">
        <f t="shared" si="23"/>
        <v>0</v>
      </c>
      <c r="Z64" s="2" t="s">
        <v>67</v>
      </c>
      <c r="AA64" s="2">
        <v>50</v>
      </c>
      <c r="AB64" s="2">
        <v>33</v>
      </c>
      <c r="AC64" s="2">
        <v>2</v>
      </c>
      <c r="AD64" s="2">
        <v>15</v>
      </c>
      <c r="AE64" s="4">
        <v>0.66</v>
      </c>
      <c r="AF64" s="4">
        <f t="shared" si="24"/>
        <v>0</v>
      </c>
      <c r="AH64" s="2" t="s">
        <v>71</v>
      </c>
      <c r="AI64" s="2">
        <v>192</v>
      </c>
      <c r="AJ64" s="2">
        <v>182</v>
      </c>
      <c r="AK64" s="2">
        <v>7</v>
      </c>
      <c r="AL64" s="2">
        <v>3</v>
      </c>
      <c r="AM64" s="4">
        <v>0.94</v>
      </c>
      <c r="AN64" s="4">
        <f t="shared" si="28"/>
        <v>0</v>
      </c>
      <c r="AP64" s="2" t="s">
        <v>71</v>
      </c>
      <c r="AQ64" s="2">
        <v>192</v>
      </c>
      <c r="AR64" s="2">
        <v>182</v>
      </c>
      <c r="AS64" s="2">
        <v>7</v>
      </c>
      <c r="AT64" s="2">
        <v>3</v>
      </c>
      <c r="AU64" s="4">
        <v>0.95</v>
      </c>
      <c r="AV64" s="4">
        <f t="shared" si="7"/>
        <v>1.0000000000000009E-2</v>
      </c>
      <c r="AX64" s="2" t="s">
        <v>71</v>
      </c>
      <c r="AY64" s="2">
        <v>192</v>
      </c>
      <c r="AZ64" s="2">
        <v>182</v>
      </c>
      <c r="BA64" s="2">
        <v>7</v>
      </c>
      <c r="BB64" s="2">
        <v>3</v>
      </c>
      <c r="BC64" s="4">
        <v>0.95</v>
      </c>
      <c r="BD64" s="20">
        <f t="shared" si="8"/>
        <v>0</v>
      </c>
      <c r="BF64" s="2" t="s">
        <v>71</v>
      </c>
      <c r="BG64" s="2">
        <v>192</v>
      </c>
      <c r="BH64" s="2">
        <v>182</v>
      </c>
      <c r="BI64" s="2">
        <v>7</v>
      </c>
      <c r="BJ64" s="2">
        <v>3</v>
      </c>
      <c r="BK64" s="4">
        <v>0.95</v>
      </c>
      <c r="BL64" s="4">
        <f t="shared" si="9"/>
        <v>0</v>
      </c>
      <c r="BN64" s="2" t="s">
        <v>72</v>
      </c>
      <c r="BO64" s="2">
        <v>85</v>
      </c>
      <c r="BP64" s="2">
        <v>82</v>
      </c>
      <c r="BQ64" s="2">
        <v>0</v>
      </c>
      <c r="BR64" s="2">
        <v>3</v>
      </c>
      <c r="BS64" s="4">
        <v>0.96</v>
      </c>
      <c r="BT64" s="4">
        <f t="shared" si="26"/>
        <v>0</v>
      </c>
      <c r="BV64" s="2" t="s">
        <v>72</v>
      </c>
      <c r="BW64" s="2">
        <v>85</v>
      </c>
      <c r="BX64" s="2">
        <v>82</v>
      </c>
      <c r="BY64" s="2">
        <v>0</v>
      </c>
      <c r="BZ64" s="2">
        <v>3</v>
      </c>
      <c r="CA64" s="4">
        <v>0.96</v>
      </c>
      <c r="CB64" s="4">
        <f t="shared" si="11"/>
        <v>0</v>
      </c>
      <c r="CD64" s="2" t="s">
        <v>72</v>
      </c>
      <c r="CE64" s="2">
        <v>85</v>
      </c>
      <c r="CF64" s="2">
        <v>82</v>
      </c>
      <c r="CG64" s="2">
        <v>0</v>
      </c>
      <c r="CH64" s="2">
        <v>3</v>
      </c>
      <c r="CI64" s="4">
        <v>0.96</v>
      </c>
      <c r="CJ64" s="4">
        <f t="shared" si="12"/>
        <v>0</v>
      </c>
      <c r="CL64" s="2" t="s">
        <v>72</v>
      </c>
      <c r="CM64" s="2">
        <v>85</v>
      </c>
      <c r="CN64" s="2">
        <v>82</v>
      </c>
      <c r="CO64" s="2">
        <v>0</v>
      </c>
      <c r="CP64" s="2">
        <v>3</v>
      </c>
      <c r="CQ64" s="4">
        <v>0.96</v>
      </c>
      <c r="CR64" s="4">
        <f t="shared" si="13"/>
        <v>0</v>
      </c>
      <c r="CT64" s="2" t="s">
        <v>72</v>
      </c>
      <c r="CU64" s="2">
        <v>85</v>
      </c>
      <c r="CV64" s="2">
        <v>82</v>
      </c>
      <c r="CW64" s="2">
        <v>0</v>
      </c>
      <c r="CX64" s="2">
        <v>3</v>
      </c>
      <c r="CY64" s="4">
        <v>0.96</v>
      </c>
      <c r="CZ64" s="4">
        <f t="shared" si="14"/>
        <v>0</v>
      </c>
      <c r="DB64" s="2" t="s">
        <v>72</v>
      </c>
      <c r="DC64" s="2">
        <v>85</v>
      </c>
      <c r="DD64" s="2">
        <v>82</v>
      </c>
      <c r="DE64" s="2">
        <v>0</v>
      </c>
      <c r="DF64" s="2">
        <v>3</v>
      </c>
      <c r="DG64" s="4">
        <v>0.96</v>
      </c>
      <c r="DH64" s="4">
        <f t="shared" si="15"/>
        <v>0</v>
      </c>
      <c r="DJ64" s="2" t="s">
        <v>72</v>
      </c>
      <c r="DK64" s="2">
        <v>85</v>
      </c>
      <c r="DL64" s="2">
        <v>82</v>
      </c>
      <c r="DM64" s="2">
        <v>0</v>
      </c>
      <c r="DN64" s="2">
        <v>3</v>
      </c>
      <c r="DO64" s="4">
        <v>0.96</v>
      </c>
      <c r="DP64" s="4">
        <f t="shared" si="16"/>
        <v>0</v>
      </c>
      <c r="DR64" s="2" t="s">
        <v>72</v>
      </c>
      <c r="DS64" s="2">
        <v>85</v>
      </c>
      <c r="DT64" s="2">
        <v>82</v>
      </c>
      <c r="DU64" s="2">
        <v>0</v>
      </c>
      <c r="DV64" s="2">
        <v>3</v>
      </c>
      <c r="DW64" s="4">
        <v>0.96</v>
      </c>
      <c r="DX64" s="4">
        <f t="shared" si="17"/>
        <v>0</v>
      </c>
      <c r="DZ64" s="2" t="s">
        <v>72</v>
      </c>
      <c r="EA64" s="2">
        <v>85</v>
      </c>
      <c r="EB64" s="2">
        <v>82</v>
      </c>
      <c r="EC64" s="2">
        <v>0</v>
      </c>
      <c r="ED64" s="2">
        <v>3</v>
      </c>
      <c r="EE64" s="4">
        <v>0.96</v>
      </c>
      <c r="EF64" s="4">
        <f t="shared" si="18"/>
        <v>0</v>
      </c>
      <c r="EH64" s="2" t="s">
        <v>72</v>
      </c>
      <c r="EI64" s="2">
        <v>85</v>
      </c>
      <c r="EJ64" s="2">
        <v>82</v>
      </c>
      <c r="EK64" s="2">
        <v>0</v>
      </c>
      <c r="EL64" s="2">
        <v>3</v>
      </c>
      <c r="EM64" s="4">
        <v>0.96</v>
      </c>
      <c r="EN64" s="4">
        <f t="shared" si="19"/>
        <v>0</v>
      </c>
      <c r="EP64" s="2" t="s">
        <v>72</v>
      </c>
      <c r="EQ64" s="2">
        <v>85</v>
      </c>
      <c r="ER64" s="2">
        <v>82</v>
      </c>
      <c r="ES64" s="2">
        <v>0</v>
      </c>
      <c r="ET64" s="2">
        <v>3</v>
      </c>
      <c r="EU64" s="4">
        <v>0.96</v>
      </c>
      <c r="EV64" s="4">
        <f t="shared" si="20"/>
        <v>0</v>
      </c>
    </row>
    <row r="65" spans="1:152">
      <c r="A65" s="4">
        <v>0.27</v>
      </c>
      <c r="B65" s="4"/>
      <c r="C65" s="2" t="s">
        <v>68</v>
      </c>
      <c r="D65" s="2">
        <v>899</v>
      </c>
      <c r="E65" s="2">
        <v>897</v>
      </c>
      <c r="F65" s="2">
        <v>0</v>
      </c>
      <c r="G65" s="2">
        <v>2</v>
      </c>
      <c r="H65" s="4">
        <f t="shared" si="2"/>
        <v>0.99777530589543939</v>
      </c>
      <c r="J65" s="2" t="s">
        <v>68</v>
      </c>
      <c r="K65" s="2">
        <v>899</v>
      </c>
      <c r="L65" s="2">
        <v>897</v>
      </c>
      <c r="M65" s="2">
        <v>0</v>
      </c>
      <c r="N65" s="2">
        <v>2</v>
      </c>
      <c r="O65" s="20">
        <f t="shared" si="3"/>
        <v>0.99777530589543939</v>
      </c>
      <c r="P65" s="10">
        <f t="shared" si="4"/>
        <v>0</v>
      </c>
      <c r="R65" s="2" t="s">
        <v>68</v>
      </c>
      <c r="S65" s="2">
        <v>899</v>
      </c>
      <c r="T65" s="2">
        <v>897</v>
      </c>
      <c r="U65" s="2">
        <v>0</v>
      </c>
      <c r="V65" s="2">
        <v>2</v>
      </c>
      <c r="W65" s="20">
        <f t="shared" si="5"/>
        <v>0.99777530589543939</v>
      </c>
      <c r="X65" s="20">
        <f t="shared" si="23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4"/>
        <v>2.2246941045606095E-3</v>
      </c>
      <c r="AH65" s="8" t="s">
        <v>72</v>
      </c>
      <c r="AI65" s="12">
        <v>85</v>
      </c>
      <c r="AJ65" s="13">
        <v>82</v>
      </c>
      <c r="AK65" s="14">
        <v>0</v>
      </c>
      <c r="AL65" s="12">
        <v>3</v>
      </c>
      <c r="AM65" s="15">
        <v>0.96</v>
      </c>
      <c r="AN65" s="4">
        <f t="shared" si="28"/>
        <v>0</v>
      </c>
      <c r="AP65" s="2" t="s">
        <v>72</v>
      </c>
      <c r="AQ65" s="2">
        <v>85</v>
      </c>
      <c r="AR65" s="2">
        <v>82</v>
      </c>
      <c r="AS65" s="2">
        <v>0</v>
      </c>
      <c r="AT65" s="2">
        <v>3</v>
      </c>
      <c r="AU65" s="4">
        <v>0.96</v>
      </c>
      <c r="AV65" s="4">
        <f t="shared" si="7"/>
        <v>0</v>
      </c>
      <c r="AX65" s="2" t="s">
        <v>72</v>
      </c>
      <c r="AY65" s="2">
        <v>85</v>
      </c>
      <c r="AZ65" s="2">
        <v>82</v>
      </c>
      <c r="BA65" s="2">
        <v>0</v>
      </c>
      <c r="BB65" s="2">
        <v>3</v>
      </c>
      <c r="BC65" s="4">
        <v>0.96</v>
      </c>
      <c r="BD65" s="20">
        <f t="shared" si="8"/>
        <v>0</v>
      </c>
      <c r="BF65" s="2" t="s">
        <v>72</v>
      </c>
      <c r="BG65" s="2">
        <v>85</v>
      </c>
      <c r="BH65" s="2">
        <v>82</v>
      </c>
      <c r="BI65" s="2">
        <v>0</v>
      </c>
      <c r="BJ65" s="2">
        <v>3</v>
      </c>
      <c r="BK65" s="4">
        <v>0.96</v>
      </c>
      <c r="BL65" s="4">
        <f t="shared" si="9"/>
        <v>0</v>
      </c>
      <c r="BN65" s="2" t="s">
        <v>73</v>
      </c>
      <c r="BO65" s="2">
        <v>234</v>
      </c>
      <c r="BP65" s="2">
        <v>219</v>
      </c>
      <c r="BQ65" s="2">
        <v>10</v>
      </c>
      <c r="BR65" s="2">
        <v>5</v>
      </c>
      <c r="BS65" s="4">
        <v>0.94</v>
      </c>
      <c r="BT65" s="4">
        <f t="shared" si="26"/>
        <v>0</v>
      </c>
      <c r="BV65" s="2" t="s">
        <v>73</v>
      </c>
      <c r="BW65" s="2">
        <v>234</v>
      </c>
      <c r="BX65" s="2">
        <v>214</v>
      </c>
      <c r="BY65" s="2">
        <v>9</v>
      </c>
      <c r="BZ65" s="2">
        <v>11</v>
      </c>
      <c r="CA65" s="4">
        <v>0.91</v>
      </c>
      <c r="CB65" s="4">
        <f t="shared" si="11"/>
        <v>-2.9999999999999916E-2</v>
      </c>
      <c r="CD65" s="2" t="s">
        <v>73</v>
      </c>
      <c r="CE65" s="2">
        <v>234</v>
      </c>
      <c r="CF65" s="2">
        <v>212</v>
      </c>
      <c r="CG65" s="2">
        <v>10</v>
      </c>
      <c r="CH65" s="2">
        <v>12</v>
      </c>
      <c r="CI65" s="4">
        <v>0.91</v>
      </c>
      <c r="CJ65" s="4">
        <f t="shared" si="12"/>
        <v>0</v>
      </c>
      <c r="CL65" s="2" t="s">
        <v>73</v>
      </c>
      <c r="CM65" s="2">
        <v>234</v>
      </c>
      <c r="CN65" s="2">
        <v>218</v>
      </c>
      <c r="CO65" s="2">
        <v>9</v>
      </c>
      <c r="CP65" s="2">
        <v>7</v>
      </c>
      <c r="CQ65" s="4">
        <v>0.93</v>
      </c>
      <c r="CR65" s="4">
        <f t="shared" si="13"/>
        <v>2.0000000000000018E-2</v>
      </c>
      <c r="CT65" s="2" t="s">
        <v>73</v>
      </c>
      <c r="CU65" s="2">
        <v>234</v>
      </c>
      <c r="CV65" s="2">
        <v>219</v>
      </c>
      <c r="CW65" s="2">
        <v>10</v>
      </c>
      <c r="CX65" s="2">
        <v>5</v>
      </c>
      <c r="CY65" s="4">
        <v>0.94</v>
      </c>
      <c r="CZ65" s="4">
        <f t="shared" si="14"/>
        <v>9.9999999999998979E-3</v>
      </c>
      <c r="DB65" s="2" t="s">
        <v>73</v>
      </c>
      <c r="DC65" s="2">
        <v>234</v>
      </c>
      <c r="DD65" s="2">
        <v>210</v>
      </c>
      <c r="DE65" s="2">
        <v>10</v>
      </c>
      <c r="DF65" s="2">
        <v>14</v>
      </c>
      <c r="DG65" s="4">
        <v>0.9</v>
      </c>
      <c r="DH65" s="4">
        <f t="shared" si="15"/>
        <v>-3.9999999999999925E-2</v>
      </c>
      <c r="DJ65" s="2" t="s">
        <v>73</v>
      </c>
      <c r="DK65" s="2">
        <v>234</v>
      </c>
      <c r="DL65" s="2">
        <v>210</v>
      </c>
      <c r="DM65" s="2">
        <v>10</v>
      </c>
      <c r="DN65" s="2">
        <v>14</v>
      </c>
      <c r="DO65" s="4">
        <v>0.9</v>
      </c>
      <c r="DP65" s="4">
        <f t="shared" si="16"/>
        <v>0</v>
      </c>
      <c r="DR65" s="2" t="s">
        <v>73</v>
      </c>
      <c r="DS65" s="2">
        <v>234</v>
      </c>
      <c r="DT65" s="2">
        <v>210</v>
      </c>
      <c r="DU65" s="2">
        <v>10</v>
      </c>
      <c r="DV65" s="2">
        <v>14</v>
      </c>
      <c r="DW65" s="4">
        <v>0.9</v>
      </c>
      <c r="DX65" s="4">
        <f t="shared" si="17"/>
        <v>0</v>
      </c>
      <c r="DZ65" s="2" t="s">
        <v>73</v>
      </c>
      <c r="EA65" s="2">
        <v>234</v>
      </c>
      <c r="EB65" s="2">
        <v>210</v>
      </c>
      <c r="EC65" s="2">
        <v>10</v>
      </c>
      <c r="ED65" s="2">
        <v>14</v>
      </c>
      <c r="EE65" s="4">
        <v>0.9</v>
      </c>
      <c r="EF65" s="4">
        <f t="shared" si="18"/>
        <v>0</v>
      </c>
      <c r="EH65" s="2" t="s">
        <v>73</v>
      </c>
      <c r="EI65" s="2">
        <v>234</v>
      </c>
      <c r="EJ65" s="2">
        <v>210</v>
      </c>
      <c r="EK65" s="2">
        <v>10</v>
      </c>
      <c r="EL65" s="2">
        <v>14</v>
      </c>
      <c r="EM65" s="4">
        <v>0.9</v>
      </c>
      <c r="EN65" s="4">
        <f t="shared" si="19"/>
        <v>0</v>
      </c>
      <c r="EP65" s="2" t="s">
        <v>73</v>
      </c>
      <c r="EQ65" s="1">
        <v>234</v>
      </c>
      <c r="ER65" s="1">
        <v>210</v>
      </c>
      <c r="ES65" s="1">
        <v>10</v>
      </c>
      <c r="ET65" s="1">
        <v>14</v>
      </c>
      <c r="EU65" s="3">
        <v>0.9</v>
      </c>
      <c r="EV65" s="4">
        <f t="shared" si="20"/>
        <v>0</v>
      </c>
    </row>
    <row r="66" spans="1:152">
      <c r="A66" s="4">
        <v>0.96</v>
      </c>
      <c r="B66" s="4"/>
      <c r="C66" s="2" t="s">
        <v>69</v>
      </c>
      <c r="D66" s="2">
        <v>176</v>
      </c>
      <c r="E66" s="2">
        <v>168</v>
      </c>
      <c r="F66" s="2">
        <v>2</v>
      </c>
      <c r="G66" s="7">
        <v>6</v>
      </c>
      <c r="H66" s="4">
        <f t="shared" si="2"/>
        <v>0.95454545454545459</v>
      </c>
      <c r="J66" s="2" t="s">
        <v>69</v>
      </c>
      <c r="K66" s="2">
        <v>176</v>
      </c>
      <c r="L66" s="2">
        <v>169</v>
      </c>
      <c r="M66" s="2">
        <v>2</v>
      </c>
      <c r="N66" s="2">
        <v>5</v>
      </c>
      <c r="O66" s="20">
        <f t="shared" si="3"/>
        <v>0.96022727272727271</v>
      </c>
      <c r="P66" s="10">
        <f t="shared" si="4"/>
        <v>5.6818181818181213E-3</v>
      </c>
      <c r="R66" s="2" t="s">
        <v>69</v>
      </c>
      <c r="S66" s="2">
        <v>176</v>
      </c>
      <c r="T66" s="2">
        <v>168</v>
      </c>
      <c r="U66" s="2">
        <v>2</v>
      </c>
      <c r="V66" s="2">
        <v>6</v>
      </c>
      <c r="W66" s="20">
        <f t="shared" si="5"/>
        <v>0.95454545454545459</v>
      </c>
      <c r="X66" s="20">
        <f t="shared" si="23"/>
        <v>-5.6818181818181213E-3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v>0.96</v>
      </c>
      <c r="AF66" s="4">
        <f t="shared" si="24"/>
        <v>5.4545454545453786E-3</v>
      </c>
      <c r="AH66" s="7" t="s">
        <v>73</v>
      </c>
      <c r="AI66" s="12">
        <v>234</v>
      </c>
      <c r="AJ66" s="13">
        <v>152</v>
      </c>
      <c r="AK66" s="14">
        <v>2</v>
      </c>
      <c r="AL66" s="12">
        <v>80</v>
      </c>
      <c r="AM66" s="16">
        <v>0.64</v>
      </c>
      <c r="AN66" s="4">
        <f t="shared" si="28"/>
        <v>-0.28000000000000003</v>
      </c>
      <c r="AP66" s="2" t="s">
        <v>73</v>
      </c>
      <c r="AQ66" s="2">
        <v>234</v>
      </c>
      <c r="AR66" s="2">
        <v>218</v>
      </c>
      <c r="AS66" s="2">
        <v>9</v>
      </c>
      <c r="AT66" s="2">
        <v>7</v>
      </c>
      <c r="AU66" s="4">
        <v>0.93</v>
      </c>
      <c r="AV66" s="4">
        <f t="shared" si="7"/>
        <v>0.29000000000000004</v>
      </c>
      <c r="AX66" s="2" t="s">
        <v>73</v>
      </c>
      <c r="AY66" s="2">
        <v>234</v>
      </c>
      <c r="AZ66" s="2">
        <v>219</v>
      </c>
      <c r="BA66" s="2">
        <v>10</v>
      </c>
      <c r="BB66" s="2">
        <v>5</v>
      </c>
      <c r="BC66" s="4">
        <v>0.94</v>
      </c>
      <c r="BD66" s="20">
        <f t="shared" si="8"/>
        <v>9.9999999999998979E-3</v>
      </c>
      <c r="BF66" s="2" t="s">
        <v>73</v>
      </c>
      <c r="BG66" s="2">
        <v>234</v>
      </c>
      <c r="BH66" s="2">
        <v>219</v>
      </c>
      <c r="BI66" s="2">
        <v>10</v>
      </c>
      <c r="BJ66" s="2">
        <v>5</v>
      </c>
      <c r="BK66" s="4">
        <v>0.94</v>
      </c>
      <c r="BL66" s="4">
        <f t="shared" si="9"/>
        <v>0</v>
      </c>
      <c r="BN66" s="2" t="s">
        <v>74</v>
      </c>
      <c r="BO66" s="2">
        <v>7</v>
      </c>
      <c r="BP66" s="2">
        <v>7</v>
      </c>
      <c r="BQ66" s="2">
        <v>0</v>
      </c>
      <c r="BR66" s="2">
        <v>0</v>
      </c>
      <c r="BS66" s="4">
        <v>1</v>
      </c>
      <c r="BT66" s="4">
        <f t="shared" si="26"/>
        <v>0</v>
      </c>
      <c r="BV66" s="2" t="s">
        <v>74</v>
      </c>
      <c r="BW66" s="2">
        <v>7</v>
      </c>
      <c r="BX66" s="2">
        <v>7</v>
      </c>
      <c r="BY66" s="2">
        <v>0</v>
      </c>
      <c r="BZ66" s="2">
        <v>0</v>
      </c>
      <c r="CA66" s="4">
        <v>1</v>
      </c>
      <c r="CB66" s="4">
        <f t="shared" si="11"/>
        <v>0</v>
      </c>
      <c r="CD66" s="2" t="s">
        <v>74</v>
      </c>
      <c r="CE66" s="2">
        <v>7</v>
      </c>
      <c r="CF66" s="2">
        <v>7</v>
      </c>
      <c r="CG66" s="2">
        <v>0</v>
      </c>
      <c r="CH66" s="2">
        <v>0</v>
      </c>
      <c r="CI66" s="4">
        <v>1</v>
      </c>
      <c r="CJ66" s="4">
        <f t="shared" si="12"/>
        <v>0</v>
      </c>
      <c r="CL66" s="2" t="s">
        <v>74</v>
      </c>
      <c r="CM66" s="2">
        <v>7</v>
      </c>
      <c r="CN66" s="2">
        <v>7</v>
      </c>
      <c r="CO66" s="2">
        <v>0</v>
      </c>
      <c r="CP66" s="2">
        <v>0</v>
      </c>
      <c r="CQ66" s="4">
        <v>1</v>
      </c>
      <c r="CR66" s="4">
        <f t="shared" si="13"/>
        <v>0</v>
      </c>
      <c r="CT66" s="2" t="s">
        <v>74</v>
      </c>
      <c r="CU66" s="2">
        <v>7</v>
      </c>
      <c r="CV66" s="2">
        <v>7</v>
      </c>
      <c r="CW66" s="2">
        <v>0</v>
      </c>
      <c r="CX66" s="2">
        <v>0</v>
      </c>
      <c r="CY66" s="4">
        <v>1</v>
      </c>
      <c r="CZ66" s="4">
        <f t="shared" si="14"/>
        <v>0</v>
      </c>
      <c r="DB66" s="2" t="s">
        <v>74</v>
      </c>
      <c r="DC66" s="2">
        <v>7</v>
      </c>
      <c r="DD66" s="2">
        <v>7</v>
      </c>
      <c r="DE66" s="2">
        <v>0</v>
      </c>
      <c r="DF66" s="2">
        <v>0</v>
      </c>
      <c r="DG66" s="4">
        <v>1</v>
      </c>
      <c r="DH66" s="4">
        <f t="shared" si="15"/>
        <v>0</v>
      </c>
      <c r="DJ66" s="2" t="s">
        <v>74</v>
      </c>
      <c r="DK66" s="2">
        <v>7</v>
      </c>
      <c r="DL66" s="2">
        <v>7</v>
      </c>
      <c r="DM66" s="2">
        <v>0</v>
      </c>
      <c r="DN66" s="2">
        <v>0</v>
      </c>
      <c r="DO66" s="4">
        <v>1</v>
      </c>
      <c r="DP66" s="4">
        <f t="shared" si="16"/>
        <v>0</v>
      </c>
      <c r="DR66" s="2" t="s">
        <v>74</v>
      </c>
      <c r="DS66" s="2">
        <v>7</v>
      </c>
      <c r="DT66" s="2">
        <v>7</v>
      </c>
      <c r="DU66" s="2">
        <v>0</v>
      </c>
      <c r="DV66" s="2">
        <v>0</v>
      </c>
      <c r="DW66" s="4">
        <v>1</v>
      </c>
      <c r="DX66" s="4">
        <f t="shared" si="17"/>
        <v>0</v>
      </c>
      <c r="DZ66" s="2" t="s">
        <v>74</v>
      </c>
      <c r="EA66" s="2">
        <v>7</v>
      </c>
      <c r="EB66" s="2">
        <v>7</v>
      </c>
      <c r="EC66" s="2">
        <v>0</v>
      </c>
      <c r="ED66" s="2">
        <v>0</v>
      </c>
      <c r="EE66" s="4">
        <v>1</v>
      </c>
      <c r="EF66" s="4">
        <f t="shared" si="18"/>
        <v>0</v>
      </c>
      <c r="EH66" s="2" t="s">
        <v>74</v>
      </c>
      <c r="EI66" s="2">
        <v>7</v>
      </c>
      <c r="EJ66" s="2">
        <v>7</v>
      </c>
      <c r="EK66" s="2">
        <v>0</v>
      </c>
      <c r="EL66" s="2">
        <v>0</v>
      </c>
      <c r="EM66" s="4">
        <v>1</v>
      </c>
      <c r="EN66" s="4">
        <f t="shared" si="19"/>
        <v>0</v>
      </c>
      <c r="EP66" s="2" t="s">
        <v>74</v>
      </c>
      <c r="EQ66" s="2">
        <v>7</v>
      </c>
      <c r="ER66" s="2">
        <v>7</v>
      </c>
      <c r="ES66" s="2">
        <v>0</v>
      </c>
      <c r="ET66" s="2">
        <v>0</v>
      </c>
      <c r="EU66" s="4">
        <v>1</v>
      </c>
      <c r="EV66" s="4">
        <f t="shared" si="20"/>
        <v>0</v>
      </c>
    </row>
    <row r="67" spans="1:152">
      <c r="A67" s="4">
        <v>0</v>
      </c>
      <c r="B67" s="4"/>
      <c r="C67" s="2" t="s">
        <v>70</v>
      </c>
      <c r="D67" s="2">
        <v>270</v>
      </c>
      <c r="E67" s="2">
        <v>0</v>
      </c>
      <c r="F67" s="2">
        <v>0</v>
      </c>
      <c r="G67" s="2">
        <v>270</v>
      </c>
      <c r="H67" s="4">
        <f t="shared" si="2"/>
        <v>0</v>
      </c>
      <c r="J67" s="2" t="s">
        <v>70</v>
      </c>
      <c r="K67" s="2">
        <v>270</v>
      </c>
      <c r="L67" s="2">
        <v>221</v>
      </c>
      <c r="M67" s="2">
        <v>8</v>
      </c>
      <c r="N67" s="2">
        <v>41</v>
      </c>
      <c r="O67" s="20">
        <f t="shared" si="3"/>
        <v>0.81851851851851853</v>
      </c>
      <c r="P67" s="10">
        <f t="shared" si="4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20">
        <f t="shared" si="5"/>
        <v>0.81851851851851853</v>
      </c>
      <c r="X67" s="20">
        <f t="shared" ref="X67:X89" si="29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v>0.81</v>
      </c>
      <c r="AF67" s="4">
        <f t="shared" ref="AF67:AF89" si="30">AE67-W67</f>
        <v>-8.5185185185184809E-3</v>
      </c>
      <c r="AH67" s="2" t="s">
        <v>74</v>
      </c>
      <c r="AI67" s="2">
        <v>7</v>
      </c>
      <c r="AJ67" s="2">
        <v>7</v>
      </c>
      <c r="AK67" s="2">
        <v>0</v>
      </c>
      <c r="AL67" s="2">
        <v>0</v>
      </c>
      <c r="AM67" s="4">
        <v>1</v>
      </c>
      <c r="AN67" s="4">
        <f t="shared" si="28"/>
        <v>0</v>
      </c>
      <c r="AP67" s="2" t="s">
        <v>74</v>
      </c>
      <c r="AQ67" s="2">
        <v>7</v>
      </c>
      <c r="AR67" s="2">
        <v>7</v>
      </c>
      <c r="AS67" s="2">
        <v>0</v>
      </c>
      <c r="AT67" s="2">
        <v>0</v>
      </c>
      <c r="AU67" s="4">
        <v>1</v>
      </c>
      <c r="AV67" s="4">
        <f t="shared" si="7"/>
        <v>0</v>
      </c>
      <c r="AX67" s="2" t="s">
        <v>74</v>
      </c>
      <c r="AY67" s="2">
        <v>7</v>
      </c>
      <c r="AZ67" s="2">
        <v>7</v>
      </c>
      <c r="BA67" s="2">
        <v>0</v>
      </c>
      <c r="BB67" s="2">
        <v>0</v>
      </c>
      <c r="BC67" s="4">
        <v>1</v>
      </c>
      <c r="BD67" s="20">
        <f t="shared" si="8"/>
        <v>0</v>
      </c>
      <c r="BF67" s="2" t="s">
        <v>74</v>
      </c>
      <c r="BG67" s="2">
        <v>7</v>
      </c>
      <c r="BH67" s="2">
        <v>7</v>
      </c>
      <c r="BI67" s="2">
        <v>0</v>
      </c>
      <c r="BJ67" s="2">
        <v>0</v>
      </c>
      <c r="BK67" s="4">
        <v>1</v>
      </c>
      <c r="BL67" s="4">
        <f t="shared" si="9"/>
        <v>0</v>
      </c>
      <c r="BN67" s="2" t="s">
        <v>75</v>
      </c>
      <c r="BO67" s="2">
        <v>68</v>
      </c>
      <c r="BP67" s="2">
        <v>40</v>
      </c>
      <c r="BQ67" s="2">
        <v>26</v>
      </c>
      <c r="BR67" s="2">
        <v>2</v>
      </c>
      <c r="BS67" s="4">
        <v>0.59</v>
      </c>
      <c r="BT67" s="4">
        <f t="shared" si="26"/>
        <v>0</v>
      </c>
      <c r="BV67" s="2" t="s">
        <v>75</v>
      </c>
      <c r="BW67" s="2">
        <v>68</v>
      </c>
      <c r="BX67" s="2">
        <v>40</v>
      </c>
      <c r="BY67" s="2">
        <v>26</v>
      </c>
      <c r="BZ67" s="2">
        <v>2</v>
      </c>
      <c r="CA67" s="4">
        <v>0.59</v>
      </c>
      <c r="CB67" s="4">
        <f t="shared" si="11"/>
        <v>0</v>
      </c>
      <c r="CD67" s="2" t="s">
        <v>75</v>
      </c>
      <c r="CE67" s="2">
        <v>68</v>
      </c>
      <c r="CF67" s="2">
        <v>40</v>
      </c>
      <c r="CG67" s="2">
        <v>26</v>
      </c>
      <c r="CH67" s="2">
        <v>2</v>
      </c>
      <c r="CI67" s="4">
        <v>0.59</v>
      </c>
      <c r="CJ67" s="4">
        <f t="shared" si="12"/>
        <v>0</v>
      </c>
      <c r="CL67" s="2" t="s">
        <v>75</v>
      </c>
      <c r="CM67" s="2">
        <v>68</v>
      </c>
      <c r="CN67" s="2">
        <v>40</v>
      </c>
      <c r="CO67" s="2">
        <v>26</v>
      </c>
      <c r="CP67" s="2">
        <v>2</v>
      </c>
      <c r="CQ67" s="4">
        <v>0.59</v>
      </c>
      <c r="CR67" s="4">
        <f t="shared" si="13"/>
        <v>0</v>
      </c>
      <c r="CT67" s="2" t="s">
        <v>75</v>
      </c>
      <c r="CU67" s="2">
        <v>68</v>
      </c>
      <c r="CV67" s="2">
        <v>40</v>
      </c>
      <c r="CW67" s="2">
        <v>26</v>
      </c>
      <c r="CX67" s="2">
        <v>2</v>
      </c>
      <c r="CY67" s="4">
        <v>0.59</v>
      </c>
      <c r="CZ67" s="4">
        <f t="shared" si="14"/>
        <v>0</v>
      </c>
      <c r="DB67" s="2" t="s">
        <v>75</v>
      </c>
      <c r="DC67" s="2">
        <v>68</v>
      </c>
      <c r="DD67" s="2">
        <v>40</v>
      </c>
      <c r="DE67" s="2">
        <v>26</v>
      </c>
      <c r="DF67" s="2">
        <v>2</v>
      </c>
      <c r="DG67" s="4">
        <v>0.59</v>
      </c>
      <c r="DH67" s="4">
        <f t="shared" si="15"/>
        <v>0</v>
      </c>
      <c r="DJ67" s="2" t="s">
        <v>75</v>
      </c>
      <c r="DK67" s="2">
        <v>68</v>
      </c>
      <c r="DL67" s="2">
        <v>40</v>
      </c>
      <c r="DM67" s="2">
        <v>26</v>
      </c>
      <c r="DN67" s="2">
        <v>2</v>
      </c>
      <c r="DO67" s="4">
        <v>0.59</v>
      </c>
      <c r="DP67" s="4">
        <f t="shared" si="16"/>
        <v>0</v>
      </c>
      <c r="DR67" s="2" t="s">
        <v>75</v>
      </c>
      <c r="DS67" s="2">
        <v>68</v>
      </c>
      <c r="DT67" s="2">
        <v>40</v>
      </c>
      <c r="DU67" s="2">
        <v>26</v>
      </c>
      <c r="DV67" s="2">
        <v>2</v>
      </c>
      <c r="DW67" s="4">
        <v>0.59</v>
      </c>
      <c r="DX67" s="4">
        <f t="shared" si="17"/>
        <v>0</v>
      </c>
      <c r="DZ67" s="2" t="s">
        <v>75</v>
      </c>
      <c r="EA67" s="2">
        <v>68</v>
      </c>
      <c r="EB67" s="2">
        <v>40</v>
      </c>
      <c r="EC67" s="2">
        <v>26</v>
      </c>
      <c r="ED67" s="2">
        <v>2</v>
      </c>
      <c r="EE67" s="4">
        <v>0.59</v>
      </c>
      <c r="EF67" s="4">
        <f t="shared" si="18"/>
        <v>0</v>
      </c>
      <c r="EH67" s="2" t="s">
        <v>75</v>
      </c>
      <c r="EI67" s="2">
        <v>68</v>
      </c>
      <c r="EJ67" s="2">
        <v>40</v>
      </c>
      <c r="EK67" s="2">
        <v>26</v>
      </c>
      <c r="EL67" s="2">
        <v>2</v>
      </c>
      <c r="EM67" s="4">
        <v>0.59</v>
      </c>
      <c r="EN67" s="4">
        <f t="shared" si="19"/>
        <v>0</v>
      </c>
      <c r="EP67" s="2" t="s">
        <v>75</v>
      </c>
      <c r="EQ67" s="2">
        <v>68</v>
      </c>
      <c r="ER67" s="2">
        <v>40</v>
      </c>
      <c r="ES67" s="2">
        <v>26</v>
      </c>
      <c r="ET67" s="2">
        <v>2</v>
      </c>
      <c r="EU67" s="4">
        <v>0.59</v>
      </c>
      <c r="EV67" s="4">
        <f t="shared" si="20"/>
        <v>0</v>
      </c>
    </row>
    <row r="68" spans="1:152">
      <c r="A68" s="4">
        <v>0.94</v>
      </c>
      <c r="B68" s="4"/>
      <c r="C68" s="79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1">E68/D68</f>
        <v>0.95833333333333337</v>
      </c>
      <c r="I68" s="2" t="s">
        <v>119</v>
      </c>
      <c r="J68" s="2" t="s">
        <v>71</v>
      </c>
      <c r="K68" s="2">
        <v>192</v>
      </c>
      <c r="L68" s="2">
        <v>182</v>
      </c>
      <c r="M68" s="2">
        <v>7</v>
      </c>
      <c r="N68" s="2">
        <v>3</v>
      </c>
      <c r="O68" s="20">
        <f t="shared" ref="O68:O90" si="32">L68/K68</f>
        <v>0.94791666666666663</v>
      </c>
      <c r="P68" s="10">
        <f t="shared" ref="P68:P81" si="33">O68-H68</f>
        <v>-1.0416666666666741E-2</v>
      </c>
      <c r="R68" s="2" t="s">
        <v>71</v>
      </c>
      <c r="S68" s="2">
        <v>192</v>
      </c>
      <c r="T68" s="2">
        <v>182</v>
      </c>
      <c r="U68" s="2">
        <v>7</v>
      </c>
      <c r="V68" s="2">
        <v>3</v>
      </c>
      <c r="W68" s="20">
        <f t="shared" ref="W68:W90" si="34">T68/S68</f>
        <v>0.94791666666666663</v>
      </c>
      <c r="X68" s="20">
        <f t="shared" si="29"/>
        <v>0</v>
      </c>
      <c r="Z68" s="2" t="s">
        <v>71</v>
      </c>
      <c r="AA68" s="2">
        <v>192</v>
      </c>
      <c r="AB68" s="2">
        <v>182</v>
      </c>
      <c r="AC68" s="2">
        <v>7</v>
      </c>
      <c r="AD68" s="2">
        <v>3</v>
      </c>
      <c r="AE68" s="4">
        <v>0.94</v>
      </c>
      <c r="AF68" s="4">
        <f t="shared" si="30"/>
        <v>-7.9166666666666829E-3</v>
      </c>
      <c r="AH68" s="2" t="s">
        <v>75</v>
      </c>
      <c r="AI68" s="2">
        <v>68</v>
      </c>
      <c r="AJ68" s="2">
        <v>39</v>
      </c>
      <c r="AK68" s="2">
        <v>27</v>
      </c>
      <c r="AL68" s="2">
        <v>2</v>
      </c>
      <c r="AM68" s="4">
        <v>0.56999999999999995</v>
      </c>
      <c r="AN68" s="4">
        <f t="shared" si="28"/>
        <v>0</v>
      </c>
      <c r="AP68" s="2" t="s">
        <v>75</v>
      </c>
      <c r="AQ68" s="2">
        <v>68</v>
      </c>
      <c r="AR68" s="2">
        <v>40</v>
      </c>
      <c r="AS68" s="2">
        <v>26</v>
      </c>
      <c r="AT68" s="2">
        <v>2</v>
      </c>
      <c r="AU68" s="4">
        <v>0.59</v>
      </c>
      <c r="AV68" s="4">
        <f t="shared" ref="AV68:AV83" si="35">AU68-AM68</f>
        <v>2.0000000000000018E-2</v>
      </c>
      <c r="AX68" s="8" t="s">
        <v>75</v>
      </c>
      <c r="AY68" s="1">
        <v>68</v>
      </c>
      <c r="AZ68" s="1">
        <v>40</v>
      </c>
      <c r="BA68" s="1">
        <v>26</v>
      </c>
      <c r="BB68" s="1">
        <v>2</v>
      </c>
      <c r="BC68" s="3">
        <v>0.59</v>
      </c>
      <c r="BD68" s="20">
        <f t="shared" ref="BD68:BD83" si="36">BC68-AU68</f>
        <v>0</v>
      </c>
      <c r="BF68" s="2" t="s">
        <v>75</v>
      </c>
      <c r="BG68" s="2">
        <v>68</v>
      </c>
      <c r="BH68" s="2">
        <v>40</v>
      </c>
      <c r="BI68" s="2">
        <v>26</v>
      </c>
      <c r="BJ68" s="2">
        <v>2</v>
      </c>
      <c r="BK68" s="4">
        <v>0.59</v>
      </c>
      <c r="BL68" s="4">
        <f t="shared" ref="BL68:BL83" si="37">BK68-BC68</f>
        <v>0</v>
      </c>
      <c r="BN68" s="2" t="s">
        <v>77</v>
      </c>
      <c r="BO68" s="2">
        <v>7</v>
      </c>
      <c r="BP68" s="2">
        <v>6</v>
      </c>
      <c r="BQ68" s="2">
        <v>1</v>
      </c>
      <c r="BR68" s="2">
        <v>0</v>
      </c>
      <c r="BS68" s="4">
        <v>0.86</v>
      </c>
      <c r="BT68" s="4">
        <f t="shared" si="26"/>
        <v>0</v>
      </c>
      <c r="BV68" s="2" t="s">
        <v>77</v>
      </c>
      <c r="BW68" s="2">
        <v>7</v>
      </c>
      <c r="BX68" s="2">
        <v>6</v>
      </c>
      <c r="BY68" s="2">
        <v>1</v>
      </c>
      <c r="BZ68" s="2">
        <v>0</v>
      </c>
      <c r="CA68" s="4">
        <v>0.86</v>
      </c>
      <c r="CB68" s="4">
        <f>CA68-BS68</f>
        <v>0</v>
      </c>
      <c r="CD68" s="2" t="s">
        <v>77</v>
      </c>
      <c r="CE68" s="2">
        <v>7</v>
      </c>
      <c r="CF68" s="2">
        <v>6</v>
      </c>
      <c r="CG68" s="2">
        <v>1</v>
      </c>
      <c r="CH68" s="2">
        <v>0</v>
      </c>
      <c r="CI68" s="4">
        <v>0.86</v>
      </c>
      <c r="CJ68" s="4">
        <f t="shared" ref="CJ68:CJ86" si="38">CI68-CA68</f>
        <v>0</v>
      </c>
      <c r="CL68" s="2" t="s">
        <v>77</v>
      </c>
      <c r="CM68" s="2">
        <v>7</v>
      </c>
      <c r="CN68" s="2">
        <v>6</v>
      </c>
      <c r="CO68" s="2">
        <v>1</v>
      </c>
      <c r="CP68" s="2">
        <v>0</v>
      </c>
      <c r="CQ68" s="4">
        <v>0.86</v>
      </c>
      <c r="CR68" s="4">
        <f>CQ68-CI68</f>
        <v>0</v>
      </c>
      <c r="CT68" s="2" t="s">
        <v>77</v>
      </c>
      <c r="CU68" s="2">
        <v>7</v>
      </c>
      <c r="CV68" s="2">
        <v>6</v>
      </c>
      <c r="CW68" s="2">
        <v>1</v>
      </c>
      <c r="CX68" s="2">
        <v>0</v>
      </c>
      <c r="CY68" s="4">
        <v>0.86</v>
      </c>
      <c r="CZ68" s="4">
        <f t="shared" ref="CZ68:CZ90" si="39">CY68-CQ68</f>
        <v>0</v>
      </c>
      <c r="DB68" s="2" t="s">
        <v>77</v>
      </c>
      <c r="DC68" s="2">
        <v>7</v>
      </c>
      <c r="DD68" s="2">
        <v>6</v>
      </c>
      <c r="DE68" s="2">
        <v>1</v>
      </c>
      <c r="DF68" s="2">
        <v>0</v>
      </c>
      <c r="DG68" s="4">
        <v>0.86</v>
      </c>
      <c r="DH68" s="4">
        <f t="shared" ref="DH68:DH89" si="40">DG68-CY68</f>
        <v>0</v>
      </c>
      <c r="DJ68" s="2" t="s">
        <v>77</v>
      </c>
      <c r="DK68" s="2">
        <v>7</v>
      </c>
      <c r="DL68" s="2">
        <v>6</v>
      </c>
      <c r="DM68" s="2">
        <v>1</v>
      </c>
      <c r="DN68" s="2">
        <v>0</v>
      </c>
      <c r="DO68" s="4">
        <v>0.86</v>
      </c>
      <c r="DP68" s="4">
        <f t="shared" ref="DP68:DP91" si="41">DO68-DG68</f>
        <v>0</v>
      </c>
      <c r="DR68" s="2" t="s">
        <v>77</v>
      </c>
      <c r="DS68" s="2">
        <v>7</v>
      </c>
      <c r="DT68" s="2">
        <v>6</v>
      </c>
      <c r="DU68" s="2">
        <v>1</v>
      </c>
      <c r="DV68" s="2">
        <v>0</v>
      </c>
      <c r="DW68" s="4">
        <v>0.86</v>
      </c>
      <c r="DX68" s="4">
        <f t="shared" ref="DX68:DX91" si="42">DW68-DO68</f>
        <v>0</v>
      </c>
      <c r="DZ68" s="2" t="s">
        <v>77</v>
      </c>
      <c r="EA68" s="2">
        <v>7</v>
      </c>
      <c r="EB68" s="2">
        <v>6</v>
      </c>
      <c r="EC68" s="2">
        <v>1</v>
      </c>
      <c r="ED68" s="2">
        <v>0</v>
      </c>
      <c r="EE68" s="4">
        <v>0.86</v>
      </c>
      <c r="EF68" s="4">
        <f t="shared" ref="EF68:EF91" si="43">EE68-DW68</f>
        <v>0</v>
      </c>
      <c r="EH68" s="2" t="s">
        <v>77</v>
      </c>
      <c r="EI68" s="2">
        <v>7</v>
      </c>
      <c r="EJ68" s="2">
        <v>6</v>
      </c>
      <c r="EK68" s="2">
        <v>1</v>
      </c>
      <c r="EL68" s="2">
        <v>0</v>
      </c>
      <c r="EM68" s="4">
        <v>0.86</v>
      </c>
      <c r="EN68" s="4">
        <f t="shared" ref="EN68:EN91" si="44">EM68-EE68</f>
        <v>0</v>
      </c>
      <c r="EP68" s="2" t="s">
        <v>77</v>
      </c>
      <c r="EQ68" s="2">
        <v>7</v>
      </c>
      <c r="ER68" s="2">
        <v>6</v>
      </c>
      <c r="ES68" s="2">
        <v>1</v>
      </c>
      <c r="ET68" s="2">
        <v>0</v>
      </c>
      <c r="EU68" s="4">
        <v>0.86</v>
      </c>
      <c r="EV68" s="4">
        <f t="shared" ref="EV68:EV91" si="45">EU68-EM68</f>
        <v>0</v>
      </c>
    </row>
    <row r="69" spans="1:152">
      <c r="A69" s="4">
        <v>0.92</v>
      </c>
      <c r="B69" s="4"/>
      <c r="C69" s="79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1"/>
        <v>0.96470588235294119</v>
      </c>
      <c r="I69" s="2" t="s">
        <v>119</v>
      </c>
      <c r="J69" s="2" t="s">
        <v>72</v>
      </c>
      <c r="K69" s="2">
        <v>85</v>
      </c>
      <c r="L69" s="2">
        <v>81</v>
      </c>
      <c r="M69" s="2">
        <v>0</v>
      </c>
      <c r="N69" s="2">
        <v>4</v>
      </c>
      <c r="O69" s="20">
        <f t="shared" si="32"/>
        <v>0.95294117647058818</v>
      </c>
      <c r="P69" s="10">
        <f t="shared" si="33"/>
        <v>-1.176470588235301E-2</v>
      </c>
      <c r="R69" s="2" t="s">
        <v>72</v>
      </c>
      <c r="S69" s="2">
        <v>85</v>
      </c>
      <c r="T69" s="2">
        <v>81</v>
      </c>
      <c r="U69" s="2">
        <v>0</v>
      </c>
      <c r="V69" s="2">
        <v>4</v>
      </c>
      <c r="W69" s="20">
        <f t="shared" si="34"/>
        <v>0.95294117647058818</v>
      </c>
      <c r="X69" s="20">
        <f t="shared" si="29"/>
        <v>0</v>
      </c>
      <c r="Z69" s="2" t="s">
        <v>72</v>
      </c>
      <c r="AA69" s="2">
        <v>85</v>
      </c>
      <c r="AB69" s="2">
        <v>82</v>
      </c>
      <c r="AC69" s="2">
        <v>0</v>
      </c>
      <c r="AD69" s="2">
        <v>3</v>
      </c>
      <c r="AE69" s="4">
        <v>0.96</v>
      </c>
      <c r="AF69" s="4">
        <f t="shared" si="30"/>
        <v>7.058823529411784E-3</v>
      </c>
      <c r="AH69" s="2" t="s">
        <v>77</v>
      </c>
      <c r="AI69" s="2">
        <v>7</v>
      </c>
      <c r="AJ69" s="2">
        <v>6</v>
      </c>
      <c r="AK69" s="2">
        <v>1</v>
      </c>
      <c r="AL69" s="2">
        <v>0</v>
      </c>
      <c r="AM69" s="4">
        <v>0.85</v>
      </c>
      <c r="AN69" s="4">
        <f t="shared" ref="AN69:AN83" si="46">AM69-AE74</f>
        <v>0</v>
      </c>
      <c r="AP69" s="2" t="s">
        <v>77</v>
      </c>
      <c r="AQ69" s="2">
        <v>7</v>
      </c>
      <c r="AR69" s="2">
        <v>6</v>
      </c>
      <c r="AS69" s="2">
        <v>1</v>
      </c>
      <c r="AT69" s="2">
        <v>0</v>
      </c>
      <c r="AU69" s="4">
        <v>0.86</v>
      </c>
      <c r="AV69" s="4">
        <f t="shared" si="35"/>
        <v>1.0000000000000009E-2</v>
      </c>
      <c r="AX69" s="2" t="s">
        <v>77</v>
      </c>
      <c r="AY69" s="2">
        <v>7</v>
      </c>
      <c r="AZ69" s="2">
        <v>6</v>
      </c>
      <c r="BA69" s="2">
        <v>1</v>
      </c>
      <c r="BB69" s="2">
        <v>0</v>
      </c>
      <c r="BC69" s="4">
        <v>0.86</v>
      </c>
      <c r="BD69" s="20">
        <f t="shared" si="36"/>
        <v>0</v>
      </c>
      <c r="BF69" s="2" t="s">
        <v>77</v>
      </c>
      <c r="BG69" s="2">
        <v>7</v>
      </c>
      <c r="BH69" s="2">
        <v>6</v>
      </c>
      <c r="BI69" s="2">
        <v>1</v>
      </c>
      <c r="BJ69" s="2">
        <v>0</v>
      </c>
      <c r="BK69" s="4">
        <v>0.86</v>
      </c>
      <c r="BL69" s="4">
        <f t="shared" si="37"/>
        <v>0</v>
      </c>
      <c r="BN69" s="2" t="s">
        <v>78</v>
      </c>
      <c r="BO69" s="2">
        <v>32</v>
      </c>
      <c r="BP69" s="2">
        <v>31</v>
      </c>
      <c r="BQ69" s="2">
        <v>1</v>
      </c>
      <c r="BR69" s="2">
        <v>0</v>
      </c>
      <c r="BS69" s="4">
        <v>0.97</v>
      </c>
      <c r="BT69" s="4">
        <f t="shared" si="26"/>
        <v>0</v>
      </c>
      <c r="BV69" s="2" t="s">
        <v>78</v>
      </c>
      <c r="BW69" s="2">
        <v>32</v>
      </c>
      <c r="BX69" s="2">
        <v>31</v>
      </c>
      <c r="BY69" s="2">
        <v>1</v>
      </c>
      <c r="BZ69" s="2">
        <v>0</v>
      </c>
      <c r="CA69" s="4">
        <v>0.97</v>
      </c>
      <c r="CB69" s="4">
        <f>CA69-BS69</f>
        <v>0</v>
      </c>
      <c r="CD69" s="2" t="s">
        <v>78</v>
      </c>
      <c r="CE69" s="2">
        <v>32</v>
      </c>
      <c r="CF69" s="2">
        <v>31</v>
      </c>
      <c r="CG69" s="2">
        <v>1</v>
      </c>
      <c r="CH69" s="2">
        <v>0</v>
      </c>
      <c r="CI69" s="4">
        <v>0.97</v>
      </c>
      <c r="CJ69" s="4">
        <f t="shared" si="38"/>
        <v>0</v>
      </c>
      <c r="CL69" s="2" t="s">
        <v>78</v>
      </c>
      <c r="CM69" s="2">
        <v>32</v>
      </c>
      <c r="CN69" s="2">
        <v>31</v>
      </c>
      <c r="CO69" s="2">
        <v>1</v>
      </c>
      <c r="CP69" s="2">
        <v>0</v>
      </c>
      <c r="CQ69" s="4">
        <v>0.97</v>
      </c>
      <c r="CR69" s="4">
        <f>CQ69-CI69</f>
        <v>0</v>
      </c>
      <c r="CT69" s="2" t="s">
        <v>78</v>
      </c>
      <c r="CU69" s="2">
        <v>32</v>
      </c>
      <c r="CV69" s="2">
        <v>31</v>
      </c>
      <c r="CW69" s="2">
        <v>1</v>
      </c>
      <c r="CX69" s="2">
        <v>0</v>
      </c>
      <c r="CY69" s="4">
        <v>0.97</v>
      </c>
      <c r="CZ69" s="4">
        <f t="shared" si="39"/>
        <v>0</v>
      </c>
      <c r="DB69" s="2" t="s">
        <v>78</v>
      </c>
      <c r="DC69" s="2">
        <v>32</v>
      </c>
      <c r="DD69" s="2">
        <v>31</v>
      </c>
      <c r="DE69" s="2">
        <v>1</v>
      </c>
      <c r="DF69" s="2">
        <v>0</v>
      </c>
      <c r="DG69" s="4">
        <v>0.97</v>
      </c>
      <c r="DH69" s="4">
        <f t="shared" si="40"/>
        <v>0</v>
      </c>
      <c r="DJ69" s="2" t="s">
        <v>78</v>
      </c>
      <c r="DK69" s="2">
        <v>32</v>
      </c>
      <c r="DL69" s="2">
        <v>31</v>
      </c>
      <c r="DM69" s="2">
        <v>1</v>
      </c>
      <c r="DN69" s="2">
        <v>0</v>
      </c>
      <c r="DO69" s="4">
        <v>0.97</v>
      </c>
      <c r="DP69" s="4">
        <f t="shared" si="41"/>
        <v>0</v>
      </c>
      <c r="DR69" s="2" t="s">
        <v>78</v>
      </c>
      <c r="DS69" s="2">
        <v>32</v>
      </c>
      <c r="DT69" s="2">
        <v>31</v>
      </c>
      <c r="DU69" s="2">
        <v>1</v>
      </c>
      <c r="DV69" s="2">
        <v>0</v>
      </c>
      <c r="DW69" s="4">
        <v>0.97</v>
      </c>
      <c r="DX69" s="4">
        <f t="shared" si="42"/>
        <v>0</v>
      </c>
      <c r="DZ69" s="2" t="s">
        <v>78</v>
      </c>
      <c r="EA69" s="2">
        <v>32</v>
      </c>
      <c r="EB69" s="2">
        <v>31</v>
      </c>
      <c r="EC69" s="2">
        <v>1</v>
      </c>
      <c r="ED69" s="2">
        <v>0</v>
      </c>
      <c r="EE69" s="4">
        <v>0.97</v>
      </c>
      <c r="EF69" s="4">
        <f t="shared" si="43"/>
        <v>0</v>
      </c>
      <c r="EH69" s="2" t="s">
        <v>78</v>
      </c>
      <c r="EI69" s="2">
        <v>32</v>
      </c>
      <c r="EJ69" s="2">
        <v>31</v>
      </c>
      <c r="EK69" s="2">
        <v>1</v>
      </c>
      <c r="EL69" s="2">
        <v>0</v>
      </c>
      <c r="EM69" s="4">
        <v>0.97</v>
      </c>
      <c r="EN69" s="4">
        <f t="shared" si="44"/>
        <v>0</v>
      </c>
      <c r="EP69" s="2" t="s">
        <v>78</v>
      </c>
      <c r="EQ69" s="2">
        <v>32</v>
      </c>
      <c r="ER69" s="2">
        <v>31</v>
      </c>
      <c r="ES69" s="2">
        <v>1</v>
      </c>
      <c r="ET69" s="2">
        <v>0</v>
      </c>
      <c r="EU69" s="4">
        <v>0.97</v>
      </c>
      <c r="EV69" s="4">
        <f t="shared" si="45"/>
        <v>0</v>
      </c>
    </row>
    <row r="70" spans="1:152">
      <c r="A70" s="4">
        <v>0.91</v>
      </c>
      <c r="B70" s="4"/>
      <c r="C70" s="2" t="s">
        <v>73</v>
      </c>
      <c r="D70" s="2">
        <v>234</v>
      </c>
      <c r="E70" s="2">
        <v>218</v>
      </c>
      <c r="F70" s="2">
        <v>10</v>
      </c>
      <c r="G70" s="2">
        <v>6</v>
      </c>
      <c r="H70" s="4">
        <f t="shared" si="31"/>
        <v>0.93162393162393164</v>
      </c>
      <c r="J70" s="2" t="s">
        <v>73</v>
      </c>
      <c r="K70" s="2">
        <v>234</v>
      </c>
      <c r="L70" s="2">
        <v>171</v>
      </c>
      <c r="M70" s="2">
        <v>57</v>
      </c>
      <c r="N70" s="2">
        <v>6</v>
      </c>
      <c r="O70" s="20">
        <f t="shared" si="32"/>
        <v>0.73076923076923073</v>
      </c>
      <c r="P70" s="10">
        <f t="shared" si="33"/>
        <v>-0.20085470085470092</v>
      </c>
      <c r="R70" s="2" t="s">
        <v>73</v>
      </c>
      <c r="S70" s="2">
        <v>234</v>
      </c>
      <c r="T70" s="2">
        <v>170</v>
      </c>
      <c r="U70" s="2">
        <v>58</v>
      </c>
      <c r="V70" s="2">
        <v>6</v>
      </c>
      <c r="W70" s="20">
        <f t="shared" si="34"/>
        <v>0.72649572649572647</v>
      </c>
      <c r="X70" s="20">
        <f t="shared" si="29"/>
        <v>-4.2735042735042583E-3</v>
      </c>
      <c r="Z70" s="7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0"/>
        <v>0.19350427350427357</v>
      </c>
      <c r="AG70" s="2" t="s">
        <v>119</v>
      </c>
      <c r="AH70" s="2" t="s">
        <v>78</v>
      </c>
      <c r="AI70" s="2">
        <v>32</v>
      </c>
      <c r="AJ70" s="2">
        <v>31</v>
      </c>
      <c r="AK70" s="2">
        <v>1</v>
      </c>
      <c r="AL70" s="2">
        <v>0</v>
      </c>
      <c r="AM70" s="4">
        <v>0.96</v>
      </c>
      <c r="AN70" s="4">
        <f t="shared" si="46"/>
        <v>0</v>
      </c>
      <c r="AP70" s="2" t="s">
        <v>78</v>
      </c>
      <c r="AQ70" s="2">
        <v>32</v>
      </c>
      <c r="AR70" s="2">
        <v>31</v>
      </c>
      <c r="AS70" s="2">
        <v>1</v>
      </c>
      <c r="AT70" s="2">
        <v>0</v>
      </c>
      <c r="AU70" s="4">
        <v>0.97</v>
      </c>
      <c r="AV70" s="4">
        <f t="shared" si="35"/>
        <v>1.0000000000000009E-2</v>
      </c>
      <c r="AX70" s="2" t="s">
        <v>78</v>
      </c>
      <c r="AY70" s="2">
        <v>32</v>
      </c>
      <c r="AZ70" s="2">
        <v>31</v>
      </c>
      <c r="BA70" s="2">
        <v>1</v>
      </c>
      <c r="BB70" s="2">
        <v>0</v>
      </c>
      <c r="BC70" s="4">
        <v>0.97</v>
      </c>
      <c r="BD70" s="20">
        <f t="shared" si="36"/>
        <v>0</v>
      </c>
      <c r="BF70" s="2" t="s">
        <v>78</v>
      </c>
      <c r="BG70" s="2">
        <v>32</v>
      </c>
      <c r="BH70" s="2">
        <v>31</v>
      </c>
      <c r="BI70" s="2">
        <v>1</v>
      </c>
      <c r="BJ70" s="2">
        <v>0</v>
      </c>
      <c r="BK70" s="4">
        <v>0.97</v>
      </c>
      <c r="BL70" s="4">
        <f t="shared" si="37"/>
        <v>0</v>
      </c>
      <c r="BN70" s="2" t="s">
        <v>79</v>
      </c>
      <c r="BO70" s="2">
        <v>160</v>
      </c>
      <c r="BP70" s="2">
        <v>14</v>
      </c>
      <c r="BQ70" s="2">
        <v>146</v>
      </c>
      <c r="BR70" s="2">
        <v>0</v>
      </c>
      <c r="BS70" s="4">
        <v>0.09</v>
      </c>
      <c r="BT70" s="4">
        <f t="shared" si="26"/>
        <v>0</v>
      </c>
      <c r="BV70" s="2" t="s">
        <v>79</v>
      </c>
      <c r="BW70" s="2">
        <v>160</v>
      </c>
      <c r="BX70" s="2">
        <v>14</v>
      </c>
      <c r="BY70" s="2">
        <v>146</v>
      </c>
      <c r="BZ70" s="2">
        <v>0</v>
      </c>
      <c r="CA70" s="4">
        <v>0.09</v>
      </c>
      <c r="CB70" s="4">
        <f>CA70-BS70</f>
        <v>0</v>
      </c>
      <c r="CD70" s="2" t="s">
        <v>79</v>
      </c>
      <c r="CE70" s="2">
        <v>160</v>
      </c>
      <c r="CF70" s="2">
        <v>14</v>
      </c>
      <c r="CG70" s="2">
        <v>146</v>
      </c>
      <c r="CH70" s="2">
        <v>0</v>
      </c>
      <c r="CI70" s="4">
        <v>0.09</v>
      </c>
      <c r="CJ70" s="4">
        <f t="shared" si="38"/>
        <v>0</v>
      </c>
      <c r="CL70" s="2" t="s">
        <v>79</v>
      </c>
      <c r="CM70" s="2">
        <v>160</v>
      </c>
      <c r="CN70" s="2">
        <v>14</v>
      </c>
      <c r="CO70" s="2">
        <v>146</v>
      </c>
      <c r="CP70" s="2">
        <v>0</v>
      </c>
      <c r="CQ70" s="4">
        <v>0.09</v>
      </c>
      <c r="CR70" s="4">
        <f>CQ70-CI70</f>
        <v>0</v>
      </c>
      <c r="CT70" s="2" t="s">
        <v>79</v>
      </c>
      <c r="CU70" s="2">
        <v>160</v>
      </c>
      <c r="CV70" s="2">
        <v>14</v>
      </c>
      <c r="CW70" s="2">
        <v>146</v>
      </c>
      <c r="CX70" s="2">
        <v>0</v>
      </c>
      <c r="CY70" s="4">
        <v>0.09</v>
      </c>
      <c r="CZ70" s="4">
        <f t="shared" si="39"/>
        <v>0</v>
      </c>
      <c r="DB70" s="2" t="s">
        <v>79</v>
      </c>
      <c r="DC70" s="2">
        <v>160</v>
      </c>
      <c r="DD70" s="2">
        <v>14</v>
      </c>
      <c r="DE70" s="2">
        <v>146</v>
      </c>
      <c r="DF70" s="2">
        <v>0</v>
      </c>
      <c r="DG70" s="4">
        <v>0.09</v>
      </c>
      <c r="DH70" s="4">
        <f t="shared" si="40"/>
        <v>0</v>
      </c>
      <c r="DJ70" s="2" t="s">
        <v>79</v>
      </c>
      <c r="DK70" s="2">
        <v>160</v>
      </c>
      <c r="DL70" s="2">
        <v>14</v>
      </c>
      <c r="DM70" s="2">
        <v>146</v>
      </c>
      <c r="DN70" s="2">
        <v>0</v>
      </c>
      <c r="DO70" s="4">
        <v>0.09</v>
      </c>
      <c r="DP70" s="4">
        <f t="shared" si="41"/>
        <v>0</v>
      </c>
      <c r="DR70" s="2" t="s">
        <v>79</v>
      </c>
      <c r="DS70" s="2">
        <v>160</v>
      </c>
      <c r="DT70" s="2">
        <v>14</v>
      </c>
      <c r="DU70" s="2">
        <v>146</v>
      </c>
      <c r="DV70" s="2">
        <v>0</v>
      </c>
      <c r="DW70" s="4">
        <v>0.09</v>
      </c>
      <c r="DX70" s="4">
        <f t="shared" si="42"/>
        <v>0</v>
      </c>
      <c r="DZ70" s="2" t="s">
        <v>79</v>
      </c>
      <c r="EA70" s="2">
        <v>160</v>
      </c>
      <c r="EB70" s="2">
        <v>14</v>
      </c>
      <c r="EC70" s="2">
        <v>146</v>
      </c>
      <c r="ED70" s="2">
        <v>0</v>
      </c>
      <c r="EE70" s="4">
        <v>0.09</v>
      </c>
      <c r="EF70" s="4">
        <f t="shared" si="43"/>
        <v>0</v>
      </c>
      <c r="EH70" s="2" t="s">
        <v>79</v>
      </c>
      <c r="EI70" s="2">
        <v>160</v>
      </c>
      <c r="EJ70" s="2">
        <v>14</v>
      </c>
      <c r="EK70" s="2">
        <v>146</v>
      </c>
      <c r="EL70" s="2">
        <v>0</v>
      </c>
      <c r="EM70" s="4">
        <v>0.09</v>
      </c>
      <c r="EN70" s="4">
        <f t="shared" si="44"/>
        <v>0</v>
      </c>
      <c r="EP70" s="2" t="s">
        <v>79</v>
      </c>
      <c r="EQ70" s="2">
        <v>160</v>
      </c>
      <c r="ER70" s="2">
        <v>14</v>
      </c>
      <c r="ES70" s="2">
        <v>146</v>
      </c>
      <c r="ET70" s="2">
        <v>0</v>
      </c>
      <c r="EU70" s="4">
        <v>0.09</v>
      </c>
      <c r="EV70" s="4">
        <f t="shared" si="45"/>
        <v>0</v>
      </c>
    </row>
    <row r="71" spans="1:152">
      <c r="A71" s="4">
        <v>1</v>
      </c>
      <c r="B71" s="4"/>
      <c r="C71" s="2" t="s">
        <v>74</v>
      </c>
      <c r="D71" s="2">
        <v>7</v>
      </c>
      <c r="E71" s="2">
        <v>7</v>
      </c>
      <c r="F71" s="2">
        <v>0</v>
      </c>
      <c r="G71" s="2">
        <v>0</v>
      </c>
      <c r="H71" s="4">
        <f t="shared" si="31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20">
        <f t="shared" si="32"/>
        <v>1</v>
      </c>
      <c r="P71" s="10">
        <f t="shared" si="33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20">
        <f t="shared" si="34"/>
        <v>1</v>
      </c>
      <c r="X71" s="20">
        <f t="shared" si="29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0"/>
        <v>0</v>
      </c>
      <c r="AH71" s="2" t="s">
        <v>79</v>
      </c>
      <c r="AI71" s="2">
        <v>160</v>
      </c>
      <c r="AJ71" s="2">
        <v>14</v>
      </c>
      <c r="AK71" s="2">
        <v>146</v>
      </c>
      <c r="AL71" s="2">
        <v>0</v>
      </c>
      <c r="AM71" s="4">
        <v>0.08</v>
      </c>
      <c r="AN71" s="4">
        <f t="shared" si="46"/>
        <v>0</v>
      </c>
      <c r="AP71" s="2" t="s">
        <v>79</v>
      </c>
      <c r="AQ71" s="2">
        <v>160</v>
      </c>
      <c r="AR71" s="2">
        <v>14</v>
      </c>
      <c r="AS71" s="2">
        <v>146</v>
      </c>
      <c r="AT71" s="2">
        <v>0</v>
      </c>
      <c r="AU71" s="4">
        <v>0.09</v>
      </c>
      <c r="AV71" s="4">
        <f t="shared" si="35"/>
        <v>9.999999999999995E-3</v>
      </c>
      <c r="AX71" s="2" t="s">
        <v>79</v>
      </c>
      <c r="AY71" s="2">
        <v>160</v>
      </c>
      <c r="AZ71" s="2">
        <v>14</v>
      </c>
      <c r="BA71" s="2">
        <v>146</v>
      </c>
      <c r="BB71" s="2">
        <v>0</v>
      </c>
      <c r="BC71" s="4">
        <v>0.09</v>
      </c>
      <c r="BD71" s="20">
        <f t="shared" si="36"/>
        <v>0</v>
      </c>
      <c r="BF71" s="2" t="s">
        <v>79</v>
      </c>
      <c r="BG71" s="2">
        <v>160</v>
      </c>
      <c r="BH71" s="2">
        <v>14</v>
      </c>
      <c r="BI71" s="2">
        <v>146</v>
      </c>
      <c r="BJ71" s="2">
        <v>0</v>
      </c>
      <c r="BK71" s="4">
        <v>0.09</v>
      </c>
      <c r="BL71" s="4">
        <f t="shared" si="37"/>
        <v>0</v>
      </c>
      <c r="BN71" s="2" t="s">
        <v>80</v>
      </c>
      <c r="BO71" s="2">
        <v>20</v>
      </c>
      <c r="BP71" s="2">
        <v>20</v>
      </c>
      <c r="BQ71" s="2">
        <v>0</v>
      </c>
      <c r="BR71" s="2">
        <v>0</v>
      </c>
      <c r="BS71" s="4">
        <v>1</v>
      </c>
      <c r="BT71" s="4">
        <f t="shared" si="26"/>
        <v>0</v>
      </c>
      <c r="BV71" s="2" t="s">
        <v>80</v>
      </c>
      <c r="BW71" s="2">
        <v>20</v>
      </c>
      <c r="BX71" s="2">
        <v>20</v>
      </c>
      <c r="BY71" s="2">
        <v>0</v>
      </c>
      <c r="BZ71" s="2">
        <v>0</v>
      </c>
      <c r="CA71" s="4">
        <v>1</v>
      </c>
      <c r="CB71" s="4">
        <f>CA71-BS71</f>
        <v>0</v>
      </c>
      <c r="CD71" s="2" t="s">
        <v>80</v>
      </c>
      <c r="CE71" s="2">
        <v>20</v>
      </c>
      <c r="CF71" s="2">
        <v>20</v>
      </c>
      <c r="CG71" s="2">
        <v>0</v>
      </c>
      <c r="CH71" s="2">
        <v>0</v>
      </c>
      <c r="CI71" s="4">
        <v>1</v>
      </c>
      <c r="CJ71" s="4">
        <f t="shared" si="38"/>
        <v>0</v>
      </c>
      <c r="CL71" s="2" t="s">
        <v>106</v>
      </c>
      <c r="CM71" s="2">
        <v>52</v>
      </c>
      <c r="CN71" s="2">
        <v>47</v>
      </c>
      <c r="CO71" s="2">
        <v>3</v>
      </c>
      <c r="CP71" s="2">
        <v>2</v>
      </c>
      <c r="CQ71" s="4">
        <v>0.9</v>
      </c>
      <c r="CT71" s="2" t="s">
        <v>106</v>
      </c>
      <c r="CU71" s="2">
        <v>52</v>
      </c>
      <c r="CV71" s="2">
        <v>47</v>
      </c>
      <c r="CW71" s="2">
        <v>3</v>
      </c>
      <c r="CX71" s="2">
        <v>2</v>
      </c>
      <c r="CY71" s="4">
        <v>0.9</v>
      </c>
      <c r="CZ71" s="4">
        <f t="shared" si="39"/>
        <v>0</v>
      </c>
      <c r="DB71" s="2" t="s">
        <v>106</v>
      </c>
      <c r="DC71" s="2">
        <v>52</v>
      </c>
      <c r="DD71" s="2">
        <v>47</v>
      </c>
      <c r="DE71" s="2">
        <v>3</v>
      </c>
      <c r="DF71" s="2">
        <v>2</v>
      </c>
      <c r="DG71" s="4">
        <v>0.9</v>
      </c>
      <c r="DH71" s="4">
        <f t="shared" si="40"/>
        <v>0</v>
      </c>
      <c r="DJ71" s="2" t="s">
        <v>106</v>
      </c>
      <c r="DK71" s="2">
        <v>52</v>
      </c>
      <c r="DL71" s="2">
        <v>47</v>
      </c>
      <c r="DM71" s="2">
        <v>3</v>
      </c>
      <c r="DN71" s="2">
        <v>2</v>
      </c>
      <c r="DO71" s="4">
        <v>0.9</v>
      </c>
      <c r="DP71" s="4">
        <f t="shared" si="41"/>
        <v>0</v>
      </c>
      <c r="DR71" s="7" t="s">
        <v>106</v>
      </c>
      <c r="DS71" s="2">
        <v>52</v>
      </c>
      <c r="DT71" s="2">
        <v>50</v>
      </c>
      <c r="DU71" s="2">
        <v>0</v>
      </c>
      <c r="DV71" s="2">
        <v>2</v>
      </c>
      <c r="DW71" s="4">
        <v>0.96</v>
      </c>
      <c r="DX71" s="4">
        <f t="shared" si="42"/>
        <v>5.9999999999999942E-2</v>
      </c>
      <c r="DY71" s="2" t="s">
        <v>151</v>
      </c>
      <c r="DZ71" s="2" t="s">
        <v>106</v>
      </c>
      <c r="EA71" s="1">
        <v>52</v>
      </c>
      <c r="EB71" s="1">
        <v>50</v>
      </c>
      <c r="EC71" s="1">
        <v>0</v>
      </c>
      <c r="ED71" s="1">
        <v>2</v>
      </c>
      <c r="EE71" s="3">
        <v>0.96</v>
      </c>
      <c r="EF71" s="4">
        <f t="shared" si="43"/>
        <v>0</v>
      </c>
      <c r="EH71" s="2" t="s">
        <v>106</v>
      </c>
      <c r="EI71" s="1">
        <v>52</v>
      </c>
      <c r="EJ71" s="1">
        <v>50</v>
      </c>
      <c r="EK71" s="1">
        <v>0</v>
      </c>
      <c r="EL71" s="1">
        <v>2</v>
      </c>
      <c r="EM71" s="3">
        <v>0.96</v>
      </c>
      <c r="EN71" s="4">
        <f t="shared" si="44"/>
        <v>0</v>
      </c>
      <c r="EP71" s="2" t="s">
        <v>106</v>
      </c>
      <c r="EQ71" s="1">
        <v>52</v>
      </c>
      <c r="ER71" s="1">
        <v>50</v>
      </c>
      <c r="ES71" s="1">
        <v>0</v>
      </c>
      <c r="ET71" s="1">
        <v>2</v>
      </c>
      <c r="EU71" s="3">
        <v>0.96</v>
      </c>
      <c r="EV71" s="4">
        <f t="shared" si="45"/>
        <v>0</v>
      </c>
    </row>
    <row r="72" spans="1:152">
      <c r="A72" s="4">
        <v>0</v>
      </c>
      <c r="B72" s="4"/>
      <c r="C72" s="2" t="s">
        <v>75</v>
      </c>
      <c r="D72" s="2">
        <v>68</v>
      </c>
      <c r="E72" s="2">
        <v>39</v>
      </c>
      <c r="F72" s="2">
        <v>27</v>
      </c>
      <c r="G72" s="2">
        <v>2</v>
      </c>
      <c r="H72" s="4">
        <f t="shared" si="31"/>
        <v>0.57352941176470584</v>
      </c>
      <c r="J72" s="2" t="s">
        <v>75</v>
      </c>
      <c r="K72" s="2">
        <v>68</v>
      </c>
      <c r="L72" s="2">
        <v>39</v>
      </c>
      <c r="M72" s="2">
        <v>27</v>
      </c>
      <c r="N72" s="2">
        <v>2</v>
      </c>
      <c r="O72" s="20">
        <f t="shared" si="32"/>
        <v>0.57352941176470584</v>
      </c>
      <c r="P72" s="10">
        <f t="shared" si="33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20">
        <f t="shared" si="34"/>
        <v>0.57352941176470584</v>
      </c>
      <c r="X72" s="20">
        <f t="shared" si="29"/>
        <v>0</v>
      </c>
      <c r="Z72" s="2" t="s">
        <v>75</v>
      </c>
      <c r="AA72" s="2">
        <v>68</v>
      </c>
      <c r="AB72" s="2">
        <v>39</v>
      </c>
      <c r="AC72" s="2">
        <v>26</v>
      </c>
      <c r="AD72" s="2">
        <v>3</v>
      </c>
      <c r="AE72" s="4">
        <v>0.56999999999999995</v>
      </c>
      <c r="AF72" s="4">
        <f t="shared" si="30"/>
        <v>-3.529411764705892E-3</v>
      </c>
      <c r="AH72" s="2" t="s">
        <v>80</v>
      </c>
      <c r="AI72" s="2">
        <v>20</v>
      </c>
      <c r="AJ72" s="2">
        <v>20</v>
      </c>
      <c r="AK72" s="2">
        <v>0</v>
      </c>
      <c r="AL72" s="2">
        <v>0</v>
      </c>
      <c r="AM72" s="4">
        <v>1</v>
      </c>
      <c r="AN72" s="4">
        <f t="shared" si="46"/>
        <v>0</v>
      </c>
      <c r="AP72" s="2" t="s">
        <v>80</v>
      </c>
      <c r="AQ72" s="2">
        <v>20</v>
      </c>
      <c r="AR72" s="2">
        <v>20</v>
      </c>
      <c r="AS72" s="2">
        <v>0</v>
      </c>
      <c r="AT72" s="2">
        <v>0</v>
      </c>
      <c r="AU72" s="4">
        <v>1</v>
      </c>
      <c r="AV72" s="4">
        <f t="shared" si="35"/>
        <v>0</v>
      </c>
      <c r="AX72" s="2" t="s">
        <v>80</v>
      </c>
      <c r="AY72" s="2">
        <v>20</v>
      </c>
      <c r="AZ72" s="2">
        <v>20</v>
      </c>
      <c r="BA72" s="2">
        <v>0</v>
      </c>
      <c r="BB72" s="2">
        <v>0</v>
      </c>
      <c r="BC72" s="4">
        <v>1</v>
      </c>
      <c r="BD72" s="20">
        <f t="shared" si="36"/>
        <v>0</v>
      </c>
      <c r="BF72" s="2" t="s">
        <v>80</v>
      </c>
      <c r="BG72" s="2">
        <v>20</v>
      </c>
      <c r="BH72" s="2">
        <v>20</v>
      </c>
      <c r="BI72" s="2">
        <v>0</v>
      </c>
      <c r="BJ72" s="2">
        <v>0</v>
      </c>
      <c r="BK72" s="4">
        <v>1</v>
      </c>
      <c r="BL72" s="4">
        <f t="shared" si="37"/>
        <v>0</v>
      </c>
      <c r="BN72" s="2" t="s">
        <v>81</v>
      </c>
      <c r="BO72" s="2">
        <v>99</v>
      </c>
      <c r="BP72" s="2">
        <v>71</v>
      </c>
      <c r="BQ72" s="2">
        <v>19</v>
      </c>
      <c r="BR72" s="2">
        <v>9</v>
      </c>
      <c r="BS72" s="4">
        <v>0.72</v>
      </c>
      <c r="BT72" s="4">
        <f t="shared" si="26"/>
        <v>0</v>
      </c>
      <c r="BV72" s="27" t="s">
        <v>108</v>
      </c>
      <c r="BW72" s="2">
        <v>4</v>
      </c>
      <c r="BX72" s="2">
        <v>4</v>
      </c>
      <c r="BY72" s="2">
        <v>0</v>
      </c>
      <c r="BZ72" s="2">
        <v>0</v>
      </c>
      <c r="CA72" s="4">
        <v>1</v>
      </c>
      <c r="CD72" s="2" t="s">
        <v>108</v>
      </c>
      <c r="CE72" s="2">
        <v>4</v>
      </c>
      <c r="CF72" s="2">
        <v>4</v>
      </c>
      <c r="CG72" s="2">
        <v>0</v>
      </c>
      <c r="CH72" s="2">
        <v>0</v>
      </c>
      <c r="CI72" s="4">
        <v>1</v>
      </c>
      <c r="CJ72" s="4">
        <f t="shared" si="38"/>
        <v>0</v>
      </c>
      <c r="CL72" s="2" t="s">
        <v>80</v>
      </c>
      <c r="CM72" s="2">
        <v>20</v>
      </c>
      <c r="CN72" s="2">
        <v>20</v>
      </c>
      <c r="CO72" s="2">
        <v>0</v>
      </c>
      <c r="CP72" s="2">
        <v>0</v>
      </c>
      <c r="CQ72" s="4">
        <v>1</v>
      </c>
      <c r="CR72" s="4">
        <f>CQ72-CI71</f>
        <v>0</v>
      </c>
      <c r="CT72" s="2" t="s">
        <v>80</v>
      </c>
      <c r="CU72" s="2">
        <v>20</v>
      </c>
      <c r="CV72" s="2">
        <v>20</v>
      </c>
      <c r="CW72" s="2">
        <v>0</v>
      </c>
      <c r="CX72" s="2">
        <v>0</v>
      </c>
      <c r="CY72" s="4">
        <v>1</v>
      </c>
      <c r="CZ72" s="4">
        <f t="shared" si="39"/>
        <v>0</v>
      </c>
      <c r="DB72" s="2" t="s">
        <v>80</v>
      </c>
      <c r="DC72" s="2">
        <v>20</v>
      </c>
      <c r="DD72" s="2">
        <v>20</v>
      </c>
      <c r="DE72" s="2">
        <v>0</v>
      </c>
      <c r="DF72" s="2">
        <v>0</v>
      </c>
      <c r="DG72" s="4">
        <v>1</v>
      </c>
      <c r="DH72" s="4">
        <f t="shared" si="40"/>
        <v>0</v>
      </c>
      <c r="DJ72" s="2" t="s">
        <v>80</v>
      </c>
      <c r="DK72" s="2">
        <v>20</v>
      </c>
      <c r="DL72" s="2">
        <v>20</v>
      </c>
      <c r="DM72" s="2">
        <v>0</v>
      </c>
      <c r="DN72" s="2">
        <v>0</v>
      </c>
      <c r="DO72" s="4">
        <v>1</v>
      </c>
      <c r="DP72" s="4">
        <f t="shared" si="41"/>
        <v>0</v>
      </c>
      <c r="DR72" s="2" t="s">
        <v>80</v>
      </c>
      <c r="DS72" s="2">
        <v>20</v>
      </c>
      <c r="DT72" s="2">
        <v>20</v>
      </c>
      <c r="DU72" s="2">
        <v>0</v>
      </c>
      <c r="DV72" s="2">
        <v>0</v>
      </c>
      <c r="DW72" s="4">
        <v>1</v>
      </c>
      <c r="DX72" s="4">
        <f t="shared" si="42"/>
        <v>0</v>
      </c>
      <c r="DZ72" s="2" t="s">
        <v>80</v>
      </c>
      <c r="EA72" s="2">
        <v>20</v>
      </c>
      <c r="EB72" s="2">
        <v>20</v>
      </c>
      <c r="EC72" s="2">
        <v>0</v>
      </c>
      <c r="ED72" s="2">
        <v>0</v>
      </c>
      <c r="EE72" s="4">
        <v>1</v>
      </c>
      <c r="EF72" s="4">
        <f t="shared" si="43"/>
        <v>0</v>
      </c>
      <c r="EH72" s="2" t="s">
        <v>80</v>
      </c>
      <c r="EI72" s="2">
        <v>20</v>
      </c>
      <c r="EJ72" s="2">
        <v>20</v>
      </c>
      <c r="EK72" s="2">
        <v>0</v>
      </c>
      <c r="EL72" s="2">
        <v>0</v>
      </c>
      <c r="EM72" s="4">
        <v>1</v>
      </c>
      <c r="EN72" s="4">
        <f t="shared" si="44"/>
        <v>0</v>
      </c>
      <c r="EP72" s="2" t="s">
        <v>80</v>
      </c>
      <c r="EQ72" s="2">
        <v>20</v>
      </c>
      <c r="ER72" s="2">
        <v>20</v>
      </c>
      <c r="ES72" s="2">
        <v>0</v>
      </c>
      <c r="ET72" s="2">
        <v>0</v>
      </c>
      <c r="EU72" s="4">
        <v>1</v>
      </c>
      <c r="EV72" s="4">
        <f t="shared" si="45"/>
        <v>0</v>
      </c>
    </row>
    <row r="73" spans="1:152">
      <c r="A73" s="4">
        <v>7.0000000000000007E-2</v>
      </c>
      <c r="B73" s="4"/>
      <c r="C73" s="2" t="s">
        <v>76</v>
      </c>
      <c r="D73" s="2">
        <v>69</v>
      </c>
      <c r="E73" s="2">
        <v>5</v>
      </c>
      <c r="F73" s="2">
        <v>0</v>
      </c>
      <c r="G73" s="2">
        <v>64</v>
      </c>
      <c r="H73" s="4">
        <f t="shared" si="31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20">
        <f t="shared" si="32"/>
        <v>7.2463768115942032E-2</v>
      </c>
      <c r="P73" s="10">
        <f t="shared" si="33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20">
        <f t="shared" si="34"/>
        <v>7.2463768115942032E-2</v>
      </c>
      <c r="X73" s="20">
        <f t="shared" si="29"/>
        <v>0</v>
      </c>
      <c r="Z73" s="2" t="s">
        <v>76</v>
      </c>
      <c r="AA73" s="25">
        <v>69</v>
      </c>
      <c r="AB73" s="25">
        <v>5</v>
      </c>
      <c r="AC73" s="25">
        <v>0</v>
      </c>
      <c r="AD73" s="25">
        <v>64</v>
      </c>
      <c r="AE73" s="26">
        <v>7.0000000000000007E-2</v>
      </c>
      <c r="AF73" s="4">
        <f t="shared" si="30"/>
        <v>-2.4637681159420249E-3</v>
      </c>
      <c r="AH73" s="2" t="s">
        <v>81</v>
      </c>
      <c r="AI73" s="2">
        <v>99</v>
      </c>
      <c r="AJ73" s="2">
        <v>71</v>
      </c>
      <c r="AK73" s="2">
        <v>19</v>
      </c>
      <c r="AL73" s="2">
        <v>9</v>
      </c>
      <c r="AM73" s="4">
        <v>0.71</v>
      </c>
      <c r="AN73" s="4">
        <f t="shared" si="46"/>
        <v>0</v>
      </c>
      <c r="AP73" s="2" t="s">
        <v>81</v>
      </c>
      <c r="AQ73" s="2">
        <v>99</v>
      </c>
      <c r="AR73" s="2">
        <v>71</v>
      </c>
      <c r="AS73" s="2">
        <v>19</v>
      </c>
      <c r="AT73" s="2">
        <v>9</v>
      </c>
      <c r="AU73" s="4">
        <v>0.72</v>
      </c>
      <c r="AV73" s="4">
        <f t="shared" si="35"/>
        <v>1.0000000000000009E-2</v>
      </c>
      <c r="AX73" s="2" t="s">
        <v>81</v>
      </c>
      <c r="AY73" s="2">
        <v>99</v>
      </c>
      <c r="AZ73" s="2">
        <v>66</v>
      </c>
      <c r="BA73" s="2">
        <v>17</v>
      </c>
      <c r="BB73" s="2">
        <v>16</v>
      </c>
      <c r="BC73" s="4">
        <v>0.67</v>
      </c>
      <c r="BD73" s="20">
        <f t="shared" si="36"/>
        <v>-4.9999999999999933E-2</v>
      </c>
      <c r="BF73" s="2" t="s">
        <v>81</v>
      </c>
      <c r="BG73" s="2">
        <v>99</v>
      </c>
      <c r="BH73" s="2">
        <v>71</v>
      </c>
      <c r="BI73" s="2">
        <v>19</v>
      </c>
      <c r="BJ73" s="2">
        <v>9</v>
      </c>
      <c r="BK73" s="4">
        <v>0.72</v>
      </c>
      <c r="BL73" s="4">
        <f t="shared" si="37"/>
        <v>4.9999999999999933E-2</v>
      </c>
      <c r="BN73" s="2" t="s">
        <v>82</v>
      </c>
      <c r="BO73" s="2">
        <v>71</v>
      </c>
      <c r="BP73" s="2">
        <v>34</v>
      </c>
      <c r="BQ73" s="2">
        <v>9</v>
      </c>
      <c r="BR73" s="2">
        <v>28</v>
      </c>
      <c r="BS73" s="4">
        <v>0.48</v>
      </c>
      <c r="BT73" s="4">
        <f t="shared" si="26"/>
        <v>0</v>
      </c>
      <c r="BV73" s="2" t="s">
        <v>81</v>
      </c>
      <c r="BW73" s="2">
        <v>99</v>
      </c>
      <c r="BX73" s="2">
        <v>71</v>
      </c>
      <c r="BY73" s="2">
        <v>19</v>
      </c>
      <c r="BZ73" s="2">
        <v>9</v>
      </c>
      <c r="CA73" s="4">
        <v>0.72</v>
      </c>
      <c r="CB73" s="4">
        <f>CA73-BS72</f>
        <v>0</v>
      </c>
      <c r="CD73" s="2" t="s">
        <v>81</v>
      </c>
      <c r="CE73" s="2">
        <v>99</v>
      </c>
      <c r="CF73" s="2">
        <v>71</v>
      </c>
      <c r="CG73" s="2">
        <v>19</v>
      </c>
      <c r="CH73" s="2">
        <v>9</v>
      </c>
      <c r="CI73" s="4">
        <v>0.72</v>
      </c>
      <c r="CJ73" s="4">
        <f t="shared" si="38"/>
        <v>0</v>
      </c>
      <c r="CL73" s="2" t="s">
        <v>108</v>
      </c>
      <c r="CM73" s="2">
        <v>4</v>
      </c>
      <c r="CN73" s="2">
        <v>4</v>
      </c>
      <c r="CO73" s="2">
        <v>0</v>
      </c>
      <c r="CP73" s="2">
        <v>0</v>
      </c>
      <c r="CQ73" s="4">
        <v>1</v>
      </c>
      <c r="CR73" s="4">
        <f>CQ73-CI72</f>
        <v>0</v>
      </c>
      <c r="CT73" s="2" t="s">
        <v>108</v>
      </c>
      <c r="CU73" s="2">
        <v>4</v>
      </c>
      <c r="CV73" s="2">
        <v>4</v>
      </c>
      <c r="CW73" s="2">
        <v>0</v>
      </c>
      <c r="CX73" s="2">
        <v>0</v>
      </c>
      <c r="CY73" s="4">
        <v>1</v>
      </c>
      <c r="CZ73" s="4">
        <f t="shared" si="39"/>
        <v>0</v>
      </c>
      <c r="DB73" s="2" t="s">
        <v>108</v>
      </c>
      <c r="DC73" s="2">
        <v>4</v>
      </c>
      <c r="DD73" s="2">
        <v>4</v>
      </c>
      <c r="DE73" s="2">
        <v>0</v>
      </c>
      <c r="DF73" s="2">
        <v>0</v>
      </c>
      <c r="DG73" s="4">
        <v>1</v>
      </c>
      <c r="DH73" s="4">
        <f t="shared" si="40"/>
        <v>0</v>
      </c>
      <c r="DJ73" s="2" t="s">
        <v>108</v>
      </c>
      <c r="DK73" s="2">
        <v>4</v>
      </c>
      <c r="DL73" s="2">
        <v>4</v>
      </c>
      <c r="DM73" s="2">
        <v>0</v>
      </c>
      <c r="DN73" s="2">
        <v>0</v>
      </c>
      <c r="DO73" s="4">
        <v>1</v>
      </c>
      <c r="DP73" s="4">
        <f t="shared" si="41"/>
        <v>0</v>
      </c>
      <c r="DR73" s="2" t="s">
        <v>108</v>
      </c>
      <c r="DS73" s="2">
        <v>4</v>
      </c>
      <c r="DT73" s="2">
        <v>4</v>
      </c>
      <c r="DU73" s="2">
        <v>0</v>
      </c>
      <c r="DV73" s="2">
        <v>0</v>
      </c>
      <c r="DW73" s="4">
        <v>1</v>
      </c>
      <c r="DX73" s="4">
        <f t="shared" si="42"/>
        <v>0</v>
      </c>
      <c r="DZ73" s="2" t="s">
        <v>108</v>
      </c>
      <c r="EA73" s="2">
        <v>4</v>
      </c>
      <c r="EB73" s="2">
        <v>4</v>
      </c>
      <c r="EC73" s="2">
        <v>0</v>
      </c>
      <c r="ED73" s="2">
        <v>0</v>
      </c>
      <c r="EE73" s="4">
        <v>1</v>
      </c>
      <c r="EF73" s="4">
        <f t="shared" si="43"/>
        <v>0</v>
      </c>
      <c r="EH73" s="2" t="s">
        <v>108</v>
      </c>
      <c r="EI73" s="2">
        <v>4</v>
      </c>
      <c r="EJ73" s="2">
        <v>4</v>
      </c>
      <c r="EK73" s="2">
        <v>0</v>
      </c>
      <c r="EL73" s="2">
        <v>0</v>
      </c>
      <c r="EM73" s="4">
        <v>1</v>
      </c>
      <c r="EN73" s="4">
        <f t="shared" si="44"/>
        <v>0</v>
      </c>
      <c r="EP73" s="2" t="s">
        <v>108</v>
      </c>
      <c r="EQ73" s="2">
        <v>4</v>
      </c>
      <c r="ER73" s="2">
        <v>4</v>
      </c>
      <c r="ES73" s="2">
        <v>0</v>
      </c>
      <c r="ET73" s="2">
        <v>0</v>
      </c>
      <c r="EU73" s="4">
        <v>1</v>
      </c>
      <c r="EV73" s="4">
        <f t="shared" si="45"/>
        <v>0</v>
      </c>
    </row>
    <row r="74" spans="1:152">
      <c r="A74" s="4">
        <v>0.85</v>
      </c>
      <c r="B74" s="4"/>
      <c r="C74" s="2" t="s">
        <v>77</v>
      </c>
      <c r="D74" s="2">
        <v>7</v>
      </c>
      <c r="E74" s="2">
        <v>6</v>
      </c>
      <c r="F74" s="2">
        <v>1</v>
      </c>
      <c r="G74" s="2">
        <v>0</v>
      </c>
      <c r="H74" s="4">
        <f t="shared" si="31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20">
        <f t="shared" si="32"/>
        <v>0.8571428571428571</v>
      </c>
      <c r="P74" s="10">
        <f t="shared" si="33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20">
        <f t="shared" si="34"/>
        <v>0.8571428571428571</v>
      </c>
      <c r="X74" s="20">
        <f t="shared" si="29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0"/>
        <v>-7.1428571428571175E-3</v>
      </c>
      <c r="AH74" s="2" t="s">
        <v>82</v>
      </c>
      <c r="AI74" s="2">
        <v>71</v>
      </c>
      <c r="AJ74" s="2">
        <v>34</v>
      </c>
      <c r="AK74" s="2">
        <v>9</v>
      </c>
      <c r="AL74" s="2">
        <v>28</v>
      </c>
      <c r="AM74" s="4">
        <v>0.47</v>
      </c>
      <c r="AN74" s="4">
        <f t="shared" si="46"/>
        <v>0</v>
      </c>
      <c r="AP74" s="2" t="s">
        <v>82</v>
      </c>
      <c r="AQ74" s="2">
        <v>71</v>
      </c>
      <c r="AR74" s="2">
        <v>34</v>
      </c>
      <c r="AS74" s="2">
        <v>9</v>
      </c>
      <c r="AT74" s="2">
        <v>28</v>
      </c>
      <c r="AU74" s="4">
        <v>0.48</v>
      </c>
      <c r="AV74" s="4">
        <f t="shared" si="35"/>
        <v>1.0000000000000009E-2</v>
      </c>
      <c r="AX74" s="2" t="s">
        <v>82</v>
      </c>
      <c r="AY74" s="2">
        <v>71</v>
      </c>
      <c r="AZ74" s="2">
        <v>33</v>
      </c>
      <c r="BA74" s="2">
        <v>9</v>
      </c>
      <c r="BB74" s="2">
        <v>29</v>
      </c>
      <c r="BC74" s="4">
        <v>0.46</v>
      </c>
      <c r="BD74" s="20">
        <f t="shared" si="36"/>
        <v>-1.9999999999999962E-2</v>
      </c>
      <c r="BF74" s="2" t="s">
        <v>82</v>
      </c>
      <c r="BG74" s="2">
        <v>71</v>
      </c>
      <c r="BH74" s="2">
        <v>34</v>
      </c>
      <c r="BI74" s="2">
        <v>9</v>
      </c>
      <c r="BJ74" s="2">
        <v>28</v>
      </c>
      <c r="BK74" s="4">
        <v>0.48</v>
      </c>
      <c r="BL74" s="4">
        <f t="shared" si="37"/>
        <v>1.9999999999999962E-2</v>
      </c>
      <c r="BN74" s="2" t="s">
        <v>83</v>
      </c>
      <c r="BO74" s="2">
        <v>22</v>
      </c>
      <c r="BP74" s="2">
        <v>21</v>
      </c>
      <c r="BQ74" s="2">
        <v>1</v>
      </c>
      <c r="BR74" s="2">
        <v>0</v>
      </c>
      <c r="BS74" s="4">
        <v>0.95</v>
      </c>
      <c r="BT74" s="4">
        <f t="shared" si="26"/>
        <v>0</v>
      </c>
      <c r="BV74" s="8" t="s">
        <v>82</v>
      </c>
      <c r="BW74" s="1">
        <v>71</v>
      </c>
      <c r="BX74" s="1">
        <v>34</v>
      </c>
      <c r="BY74" s="1">
        <v>9</v>
      </c>
      <c r="BZ74" s="1">
        <v>28</v>
      </c>
      <c r="CA74" s="3">
        <v>0.48</v>
      </c>
      <c r="CB74" s="4">
        <f t="shared" ref="CB74:CB86" si="47">CA74-BS73</f>
        <v>0</v>
      </c>
      <c r="CD74" s="2" t="s">
        <v>82</v>
      </c>
      <c r="CE74" s="2">
        <v>71</v>
      </c>
      <c r="CF74" s="2">
        <v>34</v>
      </c>
      <c r="CG74" s="2">
        <v>9</v>
      </c>
      <c r="CH74" s="2">
        <v>28</v>
      </c>
      <c r="CI74" s="4">
        <v>0.48</v>
      </c>
      <c r="CJ74" s="4">
        <f t="shared" si="38"/>
        <v>0</v>
      </c>
      <c r="CL74" s="2" t="s">
        <v>81</v>
      </c>
      <c r="CM74" s="2">
        <v>99</v>
      </c>
      <c r="CN74" s="2">
        <v>71</v>
      </c>
      <c r="CO74" s="2">
        <v>19</v>
      </c>
      <c r="CP74" s="2">
        <v>9</v>
      </c>
      <c r="CQ74" s="4">
        <v>0.72</v>
      </c>
      <c r="CR74" s="4">
        <f>CQ74-CI73</f>
        <v>0</v>
      </c>
      <c r="CT74" s="2" t="s">
        <v>81</v>
      </c>
      <c r="CU74" s="2">
        <v>99</v>
      </c>
      <c r="CV74" s="2">
        <v>71</v>
      </c>
      <c r="CW74" s="2">
        <v>19</v>
      </c>
      <c r="CX74" s="2">
        <v>9</v>
      </c>
      <c r="CY74" s="4">
        <v>0.72</v>
      </c>
      <c r="CZ74" s="4">
        <f t="shared" si="39"/>
        <v>0</v>
      </c>
      <c r="DB74" s="2" t="s">
        <v>81</v>
      </c>
      <c r="DC74" s="65">
        <v>94</v>
      </c>
      <c r="DD74" s="2">
        <v>76</v>
      </c>
      <c r="DE74" s="2">
        <v>12</v>
      </c>
      <c r="DF74" s="2">
        <v>6</v>
      </c>
      <c r="DG74" s="4">
        <v>0.81</v>
      </c>
      <c r="DH74" s="4">
        <f t="shared" si="40"/>
        <v>9.000000000000008E-2</v>
      </c>
      <c r="DJ74" s="2" t="s">
        <v>81</v>
      </c>
      <c r="DK74" s="2">
        <v>94</v>
      </c>
      <c r="DL74" s="2">
        <v>76</v>
      </c>
      <c r="DM74" s="2">
        <v>12</v>
      </c>
      <c r="DN74" s="2">
        <v>6</v>
      </c>
      <c r="DO74" s="4">
        <v>0.81</v>
      </c>
      <c r="DP74" s="4">
        <f t="shared" si="41"/>
        <v>0</v>
      </c>
      <c r="DR74" s="2" t="s">
        <v>81</v>
      </c>
      <c r="DS74" s="2">
        <v>94</v>
      </c>
      <c r="DT74" s="2">
        <v>76</v>
      </c>
      <c r="DU74" s="2">
        <v>12</v>
      </c>
      <c r="DV74" s="2">
        <v>6</v>
      </c>
      <c r="DW74" s="4">
        <v>0.81</v>
      </c>
      <c r="DX74" s="4">
        <f t="shared" si="42"/>
        <v>0</v>
      </c>
      <c r="DZ74" s="2" t="s">
        <v>81</v>
      </c>
      <c r="EA74" s="2">
        <v>94</v>
      </c>
      <c r="EB74" s="2">
        <v>76</v>
      </c>
      <c r="EC74" s="2">
        <v>12</v>
      </c>
      <c r="ED74" s="2">
        <v>6</v>
      </c>
      <c r="EE74" s="4">
        <v>0.81</v>
      </c>
      <c r="EF74" s="4">
        <f t="shared" si="43"/>
        <v>0</v>
      </c>
      <c r="EH74" s="2" t="s">
        <v>81</v>
      </c>
      <c r="EI74" s="2">
        <v>94</v>
      </c>
      <c r="EJ74" s="2">
        <v>76</v>
      </c>
      <c r="EK74" s="2">
        <v>12</v>
      </c>
      <c r="EL74" s="2">
        <v>6</v>
      </c>
      <c r="EM74" s="4">
        <v>0.81</v>
      </c>
      <c r="EN74" s="4">
        <f t="shared" si="44"/>
        <v>0</v>
      </c>
      <c r="EP74" s="2" t="s">
        <v>81</v>
      </c>
      <c r="EQ74" s="2">
        <v>94</v>
      </c>
      <c r="ER74" s="2">
        <v>76</v>
      </c>
      <c r="ES74" s="2">
        <v>12</v>
      </c>
      <c r="ET74" s="2">
        <v>6</v>
      </c>
      <c r="EU74" s="4">
        <v>0.81</v>
      </c>
      <c r="EV74" s="4">
        <f t="shared" si="45"/>
        <v>0</v>
      </c>
    </row>
    <row r="75" spans="1:152">
      <c r="A75" s="4">
        <v>0.96</v>
      </c>
      <c r="B75" s="4"/>
      <c r="C75" s="2" t="s">
        <v>78</v>
      </c>
      <c r="D75" s="2">
        <v>32</v>
      </c>
      <c r="E75" s="2">
        <v>31</v>
      </c>
      <c r="F75" s="2">
        <v>1</v>
      </c>
      <c r="G75" s="2">
        <v>0</v>
      </c>
      <c r="H75" s="4">
        <f t="shared" si="31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20">
        <f t="shared" si="32"/>
        <v>0.96875</v>
      </c>
      <c r="P75" s="10">
        <f t="shared" si="33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20">
        <f t="shared" si="34"/>
        <v>0.96875</v>
      </c>
      <c r="X75" s="20">
        <f t="shared" si="29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0"/>
        <v>-8.7500000000000355E-3</v>
      </c>
      <c r="AH75" s="2" t="s">
        <v>83</v>
      </c>
      <c r="AI75" s="2">
        <v>22</v>
      </c>
      <c r="AJ75" s="2">
        <v>21</v>
      </c>
      <c r="AK75" s="2">
        <v>1</v>
      </c>
      <c r="AL75" s="2">
        <v>0</v>
      </c>
      <c r="AM75" s="4">
        <v>0.95</v>
      </c>
      <c r="AN75" s="4">
        <f t="shared" si="46"/>
        <v>0</v>
      </c>
      <c r="AP75" s="2" t="s">
        <v>83</v>
      </c>
      <c r="AQ75" s="2">
        <v>22</v>
      </c>
      <c r="AR75" s="2">
        <v>21</v>
      </c>
      <c r="AS75" s="2">
        <v>1</v>
      </c>
      <c r="AT75" s="2">
        <v>0</v>
      </c>
      <c r="AU75" s="4">
        <v>0.95</v>
      </c>
      <c r="AV75" s="4">
        <f t="shared" si="35"/>
        <v>0</v>
      </c>
      <c r="AX75" s="2" t="s">
        <v>83</v>
      </c>
      <c r="AY75" s="2">
        <v>22</v>
      </c>
      <c r="AZ75" s="2">
        <v>21</v>
      </c>
      <c r="BA75" s="2">
        <v>1</v>
      </c>
      <c r="BB75" s="2">
        <v>0</v>
      </c>
      <c r="BC75" s="4">
        <v>0.95</v>
      </c>
      <c r="BD75" s="20">
        <f t="shared" si="36"/>
        <v>0</v>
      </c>
      <c r="BF75" s="2" t="s">
        <v>83</v>
      </c>
      <c r="BG75" s="2">
        <v>22</v>
      </c>
      <c r="BH75" s="2">
        <v>21</v>
      </c>
      <c r="BI75" s="2">
        <v>1</v>
      </c>
      <c r="BJ75" s="2">
        <v>0</v>
      </c>
      <c r="BK75" s="4">
        <v>0.95</v>
      </c>
      <c r="BL75" s="4">
        <f t="shared" si="37"/>
        <v>0</v>
      </c>
      <c r="BN75" s="2" t="s">
        <v>84</v>
      </c>
      <c r="BO75" s="2">
        <v>143</v>
      </c>
      <c r="BP75" s="2">
        <v>104</v>
      </c>
      <c r="BQ75" s="2">
        <v>14</v>
      </c>
      <c r="BR75" s="2">
        <v>25</v>
      </c>
      <c r="BS75" s="4">
        <v>0.73</v>
      </c>
      <c r="BT75" s="4">
        <f t="shared" si="26"/>
        <v>0</v>
      </c>
      <c r="BV75" s="2" t="s">
        <v>83</v>
      </c>
      <c r="BW75" s="2">
        <v>22</v>
      </c>
      <c r="BX75" s="2">
        <v>21</v>
      </c>
      <c r="BY75" s="2">
        <v>1</v>
      </c>
      <c r="BZ75" s="2">
        <v>0</v>
      </c>
      <c r="CA75" s="4">
        <v>0.95</v>
      </c>
      <c r="CB75" s="4">
        <f t="shared" si="47"/>
        <v>0</v>
      </c>
      <c r="CD75" s="2" t="s">
        <v>83</v>
      </c>
      <c r="CE75" s="2">
        <v>22</v>
      </c>
      <c r="CF75" s="2">
        <v>21</v>
      </c>
      <c r="CG75" s="2">
        <v>1</v>
      </c>
      <c r="CH75" s="2">
        <v>0</v>
      </c>
      <c r="CI75" s="4">
        <v>0.95</v>
      </c>
      <c r="CJ75" s="4">
        <f t="shared" si="38"/>
        <v>0</v>
      </c>
      <c r="CL75" s="2" t="s">
        <v>82</v>
      </c>
      <c r="CM75" s="2">
        <v>71</v>
      </c>
      <c r="CN75" s="2">
        <v>34</v>
      </c>
      <c r="CO75" s="2">
        <v>9</v>
      </c>
      <c r="CP75" s="2">
        <v>28</v>
      </c>
      <c r="CQ75" s="4">
        <v>0.48</v>
      </c>
      <c r="CR75" s="4">
        <f>CQ75-CI74</f>
        <v>0</v>
      </c>
      <c r="CT75" s="2" t="s">
        <v>82</v>
      </c>
      <c r="CU75" s="2">
        <v>71</v>
      </c>
      <c r="CV75" s="2">
        <v>34</v>
      </c>
      <c r="CW75" s="2">
        <v>9</v>
      </c>
      <c r="CX75" s="2">
        <v>28</v>
      </c>
      <c r="CY75" s="4">
        <v>0.48</v>
      </c>
      <c r="CZ75" s="4">
        <f t="shared" si="39"/>
        <v>0</v>
      </c>
      <c r="DB75" s="2" t="s">
        <v>82</v>
      </c>
      <c r="DC75" s="2">
        <v>71</v>
      </c>
      <c r="DD75" s="2">
        <v>34</v>
      </c>
      <c r="DE75" s="2">
        <v>9</v>
      </c>
      <c r="DF75" s="2">
        <v>28</v>
      </c>
      <c r="DG75" s="4">
        <v>0.48</v>
      </c>
      <c r="DH75" s="4">
        <f t="shared" si="40"/>
        <v>0</v>
      </c>
      <c r="DJ75" s="2" t="s">
        <v>82</v>
      </c>
      <c r="DK75" s="2">
        <v>71</v>
      </c>
      <c r="DL75" s="2">
        <v>33</v>
      </c>
      <c r="DM75" s="2">
        <v>9</v>
      </c>
      <c r="DN75" s="2">
        <v>29</v>
      </c>
      <c r="DO75" s="4">
        <v>0.46</v>
      </c>
      <c r="DP75" s="4">
        <f t="shared" si="41"/>
        <v>-1.9999999999999962E-2</v>
      </c>
      <c r="DR75" s="2" t="s">
        <v>82</v>
      </c>
      <c r="DS75" s="2">
        <v>71</v>
      </c>
      <c r="DT75" s="2">
        <v>34</v>
      </c>
      <c r="DU75" s="2">
        <v>9</v>
      </c>
      <c r="DV75" s="2">
        <v>28</v>
      </c>
      <c r="DW75" s="4">
        <v>0.48</v>
      </c>
      <c r="DX75" s="4">
        <f t="shared" si="42"/>
        <v>1.9999999999999962E-2</v>
      </c>
      <c r="DZ75" s="2" t="s">
        <v>82</v>
      </c>
      <c r="EA75" s="2">
        <v>71</v>
      </c>
      <c r="EB75" s="2">
        <v>33</v>
      </c>
      <c r="EC75" s="2">
        <v>9</v>
      </c>
      <c r="ED75" s="2">
        <v>29</v>
      </c>
      <c r="EE75" s="4">
        <v>0.46</v>
      </c>
      <c r="EF75" s="4">
        <f t="shared" si="43"/>
        <v>-1.9999999999999962E-2</v>
      </c>
      <c r="EH75" s="2" t="s">
        <v>82</v>
      </c>
      <c r="EI75" s="2">
        <v>71</v>
      </c>
      <c r="EJ75" s="2">
        <v>34</v>
      </c>
      <c r="EK75" s="2">
        <v>9</v>
      </c>
      <c r="EL75" s="2">
        <v>28</v>
      </c>
      <c r="EM75" s="4">
        <v>0.48</v>
      </c>
      <c r="EN75" s="4">
        <f t="shared" si="44"/>
        <v>1.9999999999999962E-2</v>
      </c>
      <c r="EP75" s="2" t="s">
        <v>82</v>
      </c>
      <c r="EQ75" s="1">
        <v>71</v>
      </c>
      <c r="ER75" s="1">
        <v>34</v>
      </c>
      <c r="ES75" s="1">
        <v>9</v>
      </c>
      <c r="ET75" s="1">
        <v>28</v>
      </c>
      <c r="EU75" s="3">
        <v>0.48</v>
      </c>
      <c r="EV75" s="4">
        <f t="shared" si="45"/>
        <v>0</v>
      </c>
    </row>
    <row r="76" spans="1:152">
      <c r="A76" s="4">
        <v>0.08</v>
      </c>
      <c r="B76" s="4"/>
      <c r="C76" s="2" t="s">
        <v>79</v>
      </c>
      <c r="D76" s="2">
        <v>160</v>
      </c>
      <c r="E76" s="2">
        <v>14</v>
      </c>
      <c r="F76" s="2">
        <v>146</v>
      </c>
      <c r="G76" s="2">
        <v>0</v>
      </c>
      <c r="H76" s="4">
        <f t="shared" si="31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20">
        <f t="shared" si="32"/>
        <v>8.7499999999999994E-2</v>
      </c>
      <c r="P76" s="10">
        <f t="shared" si="33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20">
        <f t="shared" si="34"/>
        <v>8.7499999999999994E-2</v>
      </c>
      <c r="X76" s="20">
        <f t="shared" si="29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0"/>
        <v>-7.4999999999999928E-3</v>
      </c>
      <c r="AH76" s="2" t="s">
        <v>84</v>
      </c>
      <c r="AI76" s="2">
        <v>143</v>
      </c>
      <c r="AJ76" s="2">
        <v>18</v>
      </c>
      <c r="AK76" s="2">
        <v>95</v>
      </c>
      <c r="AL76" s="2">
        <v>30</v>
      </c>
      <c r="AM76" s="4">
        <v>0.12</v>
      </c>
      <c r="AN76" s="4">
        <f t="shared" si="46"/>
        <v>0</v>
      </c>
      <c r="AP76" s="2" t="s">
        <v>84</v>
      </c>
      <c r="AQ76" s="2">
        <v>143</v>
      </c>
      <c r="AR76" s="2">
        <v>18</v>
      </c>
      <c r="AS76" s="2">
        <v>95</v>
      </c>
      <c r="AT76" s="2">
        <v>30</v>
      </c>
      <c r="AU76" s="4">
        <v>0.13</v>
      </c>
      <c r="AV76" s="4">
        <f t="shared" si="35"/>
        <v>1.0000000000000009E-2</v>
      </c>
      <c r="AX76" s="2" t="s">
        <v>84</v>
      </c>
      <c r="AY76" s="2">
        <v>143</v>
      </c>
      <c r="AZ76" s="2">
        <v>18</v>
      </c>
      <c r="BA76" s="2">
        <v>95</v>
      </c>
      <c r="BB76" s="2">
        <v>30</v>
      </c>
      <c r="BC76" s="4">
        <v>0.13</v>
      </c>
      <c r="BD76" s="20">
        <f t="shared" si="36"/>
        <v>0</v>
      </c>
      <c r="BF76" s="2" t="s">
        <v>84</v>
      </c>
      <c r="BG76" s="2">
        <v>143</v>
      </c>
      <c r="BH76" s="2">
        <v>104</v>
      </c>
      <c r="BI76" s="2">
        <v>14</v>
      </c>
      <c r="BJ76" s="2">
        <v>25</v>
      </c>
      <c r="BK76" s="4">
        <v>0.73</v>
      </c>
      <c r="BL76" s="4">
        <f t="shared" si="37"/>
        <v>0.6</v>
      </c>
      <c r="BN76" s="2" t="s">
        <v>90</v>
      </c>
      <c r="BO76" s="2">
        <v>1</v>
      </c>
      <c r="BP76" s="2">
        <v>0</v>
      </c>
      <c r="BQ76" s="2">
        <v>0</v>
      </c>
      <c r="BR76" s="2">
        <v>1</v>
      </c>
      <c r="BS76" s="4">
        <v>0</v>
      </c>
      <c r="BT76" s="4">
        <f t="shared" si="26"/>
        <v>0</v>
      </c>
      <c r="BV76" s="2" t="s">
        <v>84</v>
      </c>
      <c r="BW76" s="2">
        <v>143</v>
      </c>
      <c r="BX76" s="2">
        <v>104</v>
      </c>
      <c r="BY76" s="2">
        <v>14</v>
      </c>
      <c r="BZ76" s="2">
        <v>25</v>
      </c>
      <c r="CA76" s="4">
        <v>0.73</v>
      </c>
      <c r="CB76" s="4">
        <f t="shared" si="47"/>
        <v>0</v>
      </c>
      <c r="CD76" s="2" t="s">
        <v>84</v>
      </c>
      <c r="CE76" s="2">
        <v>143</v>
      </c>
      <c r="CF76" s="2">
        <v>104</v>
      </c>
      <c r="CG76" s="2">
        <v>14</v>
      </c>
      <c r="CH76" s="2">
        <v>25</v>
      </c>
      <c r="CI76" s="4">
        <v>0.73</v>
      </c>
      <c r="CJ76" s="4">
        <f t="shared" si="38"/>
        <v>0</v>
      </c>
      <c r="CL76" s="2" t="s">
        <v>86</v>
      </c>
      <c r="CM76" s="2">
        <v>493</v>
      </c>
      <c r="CN76" s="2">
        <v>0</v>
      </c>
      <c r="CO76" s="2">
        <v>60</v>
      </c>
      <c r="CP76" s="2">
        <v>433</v>
      </c>
      <c r="CQ76" s="4">
        <v>0</v>
      </c>
      <c r="CR76" s="4"/>
      <c r="CT76" s="2" t="s">
        <v>86</v>
      </c>
      <c r="CU76" s="2">
        <v>493</v>
      </c>
      <c r="CV76" s="2">
        <v>471</v>
      </c>
      <c r="CW76" s="2">
        <v>2</v>
      </c>
      <c r="CX76" s="2">
        <v>20</v>
      </c>
      <c r="CY76" s="4">
        <v>0.96</v>
      </c>
      <c r="CZ76" s="4">
        <f t="shared" si="39"/>
        <v>0.96</v>
      </c>
      <c r="DB76" s="2" t="s">
        <v>86</v>
      </c>
      <c r="DC76" s="2">
        <v>493</v>
      </c>
      <c r="DD76" s="2">
        <v>447</v>
      </c>
      <c r="DE76" s="2">
        <v>4</v>
      </c>
      <c r="DF76" s="2">
        <v>42</v>
      </c>
      <c r="DG76" s="4">
        <v>0.91</v>
      </c>
      <c r="DH76" s="4">
        <f t="shared" si="40"/>
        <v>-4.9999999999999933E-2</v>
      </c>
      <c r="DJ76" s="2" t="s">
        <v>86</v>
      </c>
      <c r="DK76" s="2">
        <v>493</v>
      </c>
      <c r="DL76" s="2">
        <v>459</v>
      </c>
      <c r="DM76" s="2">
        <v>4</v>
      </c>
      <c r="DN76" s="2">
        <v>30</v>
      </c>
      <c r="DO76" s="4">
        <v>0.93</v>
      </c>
      <c r="DP76" s="4">
        <f t="shared" si="41"/>
        <v>2.0000000000000018E-2</v>
      </c>
      <c r="DR76" s="7" t="s">
        <v>86</v>
      </c>
      <c r="DS76" s="2">
        <v>493</v>
      </c>
      <c r="DT76" s="2">
        <v>467</v>
      </c>
      <c r="DU76" s="2">
        <v>4</v>
      </c>
      <c r="DV76" s="7">
        <v>22</v>
      </c>
      <c r="DW76" s="4">
        <v>0.95</v>
      </c>
      <c r="DX76" s="4">
        <f t="shared" si="42"/>
        <v>1.9999999999999907E-2</v>
      </c>
      <c r="DZ76" s="2" t="s">
        <v>86</v>
      </c>
      <c r="EA76" s="2">
        <v>493</v>
      </c>
      <c r="EB76" s="2">
        <v>443</v>
      </c>
      <c r="EC76" s="2">
        <v>3</v>
      </c>
      <c r="ED76" s="7">
        <v>47</v>
      </c>
      <c r="EE76" s="4">
        <v>0.9</v>
      </c>
      <c r="EF76" s="4">
        <f t="shared" si="43"/>
        <v>-4.9999999999999933E-2</v>
      </c>
      <c r="EH76" s="2" t="s">
        <v>86</v>
      </c>
      <c r="EI76" s="2">
        <v>493</v>
      </c>
      <c r="EJ76" s="2">
        <v>447</v>
      </c>
      <c r="EK76" s="2">
        <v>4</v>
      </c>
      <c r="EL76" s="2">
        <v>42</v>
      </c>
      <c r="EM76" s="4">
        <v>0.91</v>
      </c>
      <c r="EN76" s="4">
        <f t="shared" si="44"/>
        <v>1.0000000000000009E-2</v>
      </c>
      <c r="EP76" s="2" t="s">
        <v>86</v>
      </c>
      <c r="EQ76" s="2">
        <v>555</v>
      </c>
      <c r="ER76" s="2">
        <v>529</v>
      </c>
      <c r="ES76" s="2">
        <v>2</v>
      </c>
      <c r="ET76" s="2">
        <v>24</v>
      </c>
      <c r="EU76" s="4">
        <v>0.95</v>
      </c>
      <c r="EV76" s="4">
        <f t="shared" si="45"/>
        <v>3.9999999999999925E-2</v>
      </c>
    </row>
    <row r="77" spans="1:152">
      <c r="A77" s="4">
        <v>1</v>
      </c>
      <c r="B77" s="4"/>
      <c r="C77" s="2" t="s">
        <v>80</v>
      </c>
      <c r="D77" s="2">
        <v>20</v>
      </c>
      <c r="E77" s="2">
        <v>20</v>
      </c>
      <c r="F77" s="2">
        <v>0</v>
      </c>
      <c r="G77" s="2">
        <v>0</v>
      </c>
      <c r="H77" s="4">
        <f t="shared" si="31"/>
        <v>1</v>
      </c>
      <c r="J77" s="86" t="s">
        <v>80</v>
      </c>
      <c r="K77" s="86">
        <v>20</v>
      </c>
      <c r="L77" s="86">
        <v>20</v>
      </c>
      <c r="M77" s="86">
        <v>0</v>
      </c>
      <c r="N77" s="86">
        <v>0</v>
      </c>
      <c r="O77" s="91">
        <f t="shared" si="32"/>
        <v>1</v>
      </c>
      <c r="P77" s="92">
        <f t="shared" si="33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20">
        <f t="shared" si="34"/>
        <v>1</v>
      </c>
      <c r="X77" s="20">
        <f t="shared" si="29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0"/>
        <v>0</v>
      </c>
      <c r="AH77" s="2" t="s">
        <v>90</v>
      </c>
      <c r="AI77" s="1">
        <v>1</v>
      </c>
      <c r="AJ77" s="1">
        <v>0</v>
      </c>
      <c r="AK77" s="1">
        <v>0</v>
      </c>
      <c r="AL77" s="1">
        <v>1</v>
      </c>
      <c r="AM77" s="3">
        <v>0</v>
      </c>
      <c r="AN77" s="4">
        <f t="shared" si="46"/>
        <v>0</v>
      </c>
      <c r="AP77" s="8" t="s">
        <v>90</v>
      </c>
      <c r="AQ77" s="2">
        <v>1</v>
      </c>
      <c r="AR77" s="2">
        <v>0</v>
      </c>
      <c r="AS77" s="2">
        <v>0</v>
      </c>
      <c r="AT77" s="2">
        <v>1</v>
      </c>
      <c r="AU77" s="4">
        <v>0</v>
      </c>
      <c r="AV77" s="4">
        <f t="shared" si="35"/>
        <v>0</v>
      </c>
      <c r="AX77" s="2" t="s">
        <v>90</v>
      </c>
      <c r="AY77" s="2">
        <v>1</v>
      </c>
      <c r="AZ77" s="2">
        <v>0</v>
      </c>
      <c r="BA77" s="2">
        <v>0</v>
      </c>
      <c r="BB77" s="2">
        <v>1</v>
      </c>
      <c r="BC77" s="4">
        <v>0</v>
      </c>
      <c r="BD77" s="20">
        <f t="shared" si="36"/>
        <v>0</v>
      </c>
      <c r="BF77" s="2" t="s">
        <v>90</v>
      </c>
      <c r="BG77" s="2">
        <v>1</v>
      </c>
      <c r="BH77" s="2">
        <v>0</v>
      </c>
      <c r="BI77" s="2">
        <v>0</v>
      </c>
      <c r="BJ77" s="2">
        <v>1</v>
      </c>
      <c r="BK77" s="4">
        <v>0</v>
      </c>
      <c r="BL77" s="4">
        <f t="shared" si="37"/>
        <v>0</v>
      </c>
      <c r="BN77" s="2" t="s">
        <v>91</v>
      </c>
      <c r="BO77" s="2">
        <v>7</v>
      </c>
      <c r="BP77" s="2">
        <v>7</v>
      </c>
      <c r="BQ77" s="2">
        <v>0</v>
      </c>
      <c r="BR77" s="2">
        <v>0</v>
      </c>
      <c r="BS77" s="4">
        <v>1</v>
      </c>
      <c r="BT77" s="4">
        <f t="shared" si="26"/>
        <v>0</v>
      </c>
      <c r="BV77" s="2" t="s">
        <v>90</v>
      </c>
      <c r="BW77" s="2">
        <v>1</v>
      </c>
      <c r="BX77" s="2">
        <v>0</v>
      </c>
      <c r="BY77" s="2">
        <v>0</v>
      </c>
      <c r="BZ77" s="2">
        <v>1</v>
      </c>
      <c r="CA77" s="4">
        <v>0</v>
      </c>
      <c r="CB77" s="4">
        <f t="shared" si="47"/>
        <v>0</v>
      </c>
      <c r="CD77" s="2" t="s">
        <v>90</v>
      </c>
      <c r="CE77" s="2">
        <v>1</v>
      </c>
      <c r="CF77" s="2">
        <v>0</v>
      </c>
      <c r="CG77" s="2">
        <v>0</v>
      </c>
      <c r="CH77" s="2">
        <v>1</v>
      </c>
      <c r="CI77" s="4">
        <v>0</v>
      </c>
      <c r="CJ77" s="4">
        <f t="shared" si="38"/>
        <v>0</v>
      </c>
      <c r="CL77" s="2" t="s">
        <v>109</v>
      </c>
      <c r="CM77" s="2">
        <v>3</v>
      </c>
      <c r="CN77" s="2">
        <v>3</v>
      </c>
      <c r="CO77" s="2">
        <v>0</v>
      </c>
      <c r="CP77" s="2">
        <v>0</v>
      </c>
      <c r="CQ77" s="4">
        <v>1</v>
      </c>
      <c r="CR77" s="4"/>
      <c r="CT77" s="2" t="s">
        <v>109</v>
      </c>
      <c r="CU77" s="2">
        <v>3</v>
      </c>
      <c r="CV77" s="2">
        <v>3</v>
      </c>
      <c r="CW77" s="2">
        <v>0</v>
      </c>
      <c r="CX77" s="2">
        <v>0</v>
      </c>
      <c r="CY77" s="4">
        <v>1</v>
      </c>
      <c r="CZ77" s="4">
        <f t="shared" si="39"/>
        <v>0</v>
      </c>
      <c r="DB77" s="2" t="s">
        <v>109</v>
      </c>
      <c r="DC77" s="2">
        <v>3</v>
      </c>
      <c r="DD77" s="2">
        <v>3</v>
      </c>
      <c r="DE77" s="2">
        <v>0</v>
      </c>
      <c r="DF77" s="2">
        <v>0</v>
      </c>
      <c r="DG77" s="4">
        <v>1</v>
      </c>
      <c r="DH77" s="4">
        <f t="shared" si="40"/>
        <v>0</v>
      </c>
      <c r="DJ77" s="2" t="s">
        <v>109</v>
      </c>
      <c r="DK77" s="2">
        <v>3</v>
      </c>
      <c r="DL77" s="2">
        <v>3</v>
      </c>
      <c r="DM77" s="2">
        <v>0</v>
      </c>
      <c r="DN77" s="2">
        <v>0</v>
      </c>
      <c r="DO77" s="4">
        <v>1</v>
      </c>
      <c r="DP77" s="4">
        <f t="shared" si="41"/>
        <v>0</v>
      </c>
      <c r="DR77" s="2" t="s">
        <v>109</v>
      </c>
      <c r="DS77" s="2">
        <v>3</v>
      </c>
      <c r="DT77" s="2">
        <v>3</v>
      </c>
      <c r="DU77" s="2">
        <v>0</v>
      </c>
      <c r="DV77" s="2">
        <v>0</v>
      </c>
      <c r="DW77" s="4">
        <v>1</v>
      </c>
      <c r="DX77" s="4">
        <f t="shared" si="42"/>
        <v>0</v>
      </c>
      <c r="DZ77" s="2" t="s">
        <v>109</v>
      </c>
      <c r="EA77" s="2">
        <v>3</v>
      </c>
      <c r="EB77" s="2">
        <v>3</v>
      </c>
      <c r="EC77" s="2">
        <v>0</v>
      </c>
      <c r="ED77" s="2">
        <v>0</v>
      </c>
      <c r="EE77" s="4">
        <v>1</v>
      </c>
      <c r="EF77" s="4">
        <f t="shared" si="43"/>
        <v>0</v>
      </c>
      <c r="EH77" s="2" t="s">
        <v>109</v>
      </c>
      <c r="EI77" s="2">
        <v>3</v>
      </c>
      <c r="EJ77" s="2">
        <v>3</v>
      </c>
      <c r="EK77" s="2">
        <v>0</v>
      </c>
      <c r="EL77" s="2">
        <v>0</v>
      </c>
      <c r="EM77" s="4">
        <v>1</v>
      </c>
      <c r="EN77" s="4">
        <f t="shared" si="44"/>
        <v>0</v>
      </c>
      <c r="EP77" s="2" t="s">
        <v>109</v>
      </c>
      <c r="EQ77" s="2">
        <v>3</v>
      </c>
      <c r="ER77" s="2">
        <v>3</v>
      </c>
      <c r="ES77" s="2">
        <v>0</v>
      </c>
      <c r="ET77" s="2">
        <v>0</v>
      </c>
      <c r="EU77" s="4">
        <v>1</v>
      </c>
      <c r="EV77" s="4">
        <f t="shared" si="45"/>
        <v>0</v>
      </c>
    </row>
    <row r="78" spans="1:152">
      <c r="A78" s="4">
        <v>0.71</v>
      </c>
      <c r="B78" s="4"/>
      <c r="C78" s="2" t="s">
        <v>81</v>
      </c>
      <c r="D78" s="2">
        <v>99</v>
      </c>
      <c r="E78" s="2">
        <v>71</v>
      </c>
      <c r="F78" s="2">
        <v>19</v>
      </c>
      <c r="G78" s="2">
        <v>9</v>
      </c>
      <c r="H78" s="4">
        <f t="shared" si="31"/>
        <v>0.71717171717171713</v>
      </c>
      <c r="J78" s="86" t="s">
        <v>81</v>
      </c>
      <c r="K78" s="86">
        <v>99</v>
      </c>
      <c r="L78" s="86">
        <v>71</v>
      </c>
      <c r="M78" s="86">
        <v>19</v>
      </c>
      <c r="N78" s="86">
        <v>9</v>
      </c>
      <c r="O78" s="91">
        <f t="shared" si="32"/>
        <v>0.71717171717171713</v>
      </c>
      <c r="P78" s="92">
        <f t="shared" si="33"/>
        <v>0</v>
      </c>
      <c r="R78" s="7" t="s">
        <v>81</v>
      </c>
      <c r="S78" s="2">
        <v>99</v>
      </c>
      <c r="T78" s="2">
        <v>71</v>
      </c>
      <c r="U78" s="2">
        <v>19</v>
      </c>
      <c r="V78" s="2">
        <v>9</v>
      </c>
      <c r="W78" s="20">
        <f t="shared" si="34"/>
        <v>0.71717171717171713</v>
      </c>
      <c r="X78" s="20">
        <f t="shared" si="29"/>
        <v>0</v>
      </c>
      <c r="Y78" s="2" t="s">
        <v>119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0"/>
        <v>-7.1717171717171624E-3</v>
      </c>
      <c r="AH78" s="2" t="s">
        <v>91</v>
      </c>
      <c r="AI78" s="1">
        <v>6</v>
      </c>
      <c r="AJ78" s="1">
        <v>0</v>
      </c>
      <c r="AK78" s="1">
        <v>0</v>
      </c>
      <c r="AL78" s="1">
        <v>6</v>
      </c>
      <c r="AM78" s="3">
        <v>0</v>
      </c>
      <c r="AN78" s="4">
        <f t="shared" si="46"/>
        <v>0</v>
      </c>
      <c r="AP78" s="2" t="s">
        <v>91</v>
      </c>
      <c r="AQ78" s="2">
        <v>6</v>
      </c>
      <c r="AR78" s="2">
        <v>6</v>
      </c>
      <c r="AS78" s="2">
        <v>0</v>
      </c>
      <c r="AT78" s="2">
        <v>0</v>
      </c>
      <c r="AU78" s="4">
        <v>1</v>
      </c>
      <c r="AV78" s="4">
        <f t="shared" si="35"/>
        <v>1</v>
      </c>
      <c r="AX78" s="2" t="s">
        <v>91</v>
      </c>
      <c r="AY78" s="2">
        <v>6</v>
      </c>
      <c r="AZ78" s="2">
        <v>6</v>
      </c>
      <c r="BA78" s="2">
        <v>0</v>
      </c>
      <c r="BB78" s="2">
        <v>0</v>
      </c>
      <c r="BC78" s="4">
        <v>1</v>
      </c>
      <c r="BD78" s="20">
        <f t="shared" si="36"/>
        <v>0</v>
      </c>
      <c r="BF78" s="2" t="s">
        <v>91</v>
      </c>
      <c r="BG78" s="2">
        <v>7</v>
      </c>
      <c r="BH78" s="2">
        <v>7</v>
      </c>
      <c r="BI78" s="2">
        <v>0</v>
      </c>
      <c r="BJ78" s="2">
        <v>0</v>
      </c>
      <c r="BK78" s="4">
        <v>1</v>
      </c>
      <c r="BL78" s="4">
        <f t="shared" si="37"/>
        <v>0</v>
      </c>
      <c r="BN78" s="2" t="s">
        <v>92</v>
      </c>
      <c r="BO78" s="2">
        <v>20</v>
      </c>
      <c r="BP78" s="2">
        <v>20</v>
      </c>
      <c r="BQ78" s="2">
        <v>0</v>
      </c>
      <c r="BR78" s="2">
        <v>0</v>
      </c>
      <c r="BS78" s="4">
        <v>1</v>
      </c>
      <c r="BT78" s="4">
        <f>BS78-BK79</f>
        <v>0</v>
      </c>
      <c r="BV78" s="2" t="s">
        <v>91</v>
      </c>
      <c r="BW78" s="2">
        <v>7</v>
      </c>
      <c r="BX78" s="2">
        <v>7</v>
      </c>
      <c r="BY78" s="2">
        <v>0</v>
      </c>
      <c r="BZ78" s="2">
        <v>0</v>
      </c>
      <c r="CA78" s="4">
        <v>1</v>
      </c>
      <c r="CB78" s="4">
        <f t="shared" si="47"/>
        <v>0</v>
      </c>
      <c r="CD78" s="2" t="s">
        <v>91</v>
      </c>
      <c r="CE78" s="2">
        <v>7</v>
      </c>
      <c r="CF78" s="2">
        <v>7</v>
      </c>
      <c r="CG78" s="2">
        <v>0</v>
      </c>
      <c r="CH78" s="2">
        <v>0</v>
      </c>
      <c r="CI78" s="4">
        <v>1</v>
      </c>
      <c r="CJ78" s="4">
        <f t="shared" si="38"/>
        <v>0</v>
      </c>
      <c r="CL78" s="2" t="s">
        <v>110</v>
      </c>
      <c r="CM78" s="2">
        <v>28</v>
      </c>
      <c r="CN78" s="2">
        <v>0</v>
      </c>
      <c r="CO78" s="2">
        <v>24</v>
      </c>
      <c r="CP78" s="2">
        <v>4</v>
      </c>
      <c r="CQ78" s="4">
        <v>0</v>
      </c>
      <c r="CR78" s="4"/>
      <c r="CT78" s="2" t="s">
        <v>110</v>
      </c>
      <c r="CU78" s="2">
        <v>28</v>
      </c>
      <c r="CV78" s="2">
        <v>0</v>
      </c>
      <c r="CW78" s="2">
        <v>24</v>
      </c>
      <c r="CX78" s="2">
        <v>4</v>
      </c>
      <c r="CY78" s="4">
        <v>0</v>
      </c>
      <c r="CZ78" s="4">
        <f t="shared" si="39"/>
        <v>0</v>
      </c>
      <c r="DB78" s="2" t="s">
        <v>110</v>
      </c>
      <c r="DC78" s="2">
        <v>28</v>
      </c>
      <c r="DD78" s="2">
        <v>0</v>
      </c>
      <c r="DE78" s="2">
        <v>24</v>
      </c>
      <c r="DF78" s="2">
        <v>4</v>
      </c>
      <c r="DG78" s="4">
        <v>0</v>
      </c>
      <c r="DH78" s="4">
        <f t="shared" si="40"/>
        <v>0</v>
      </c>
      <c r="DJ78" s="2" t="s">
        <v>110</v>
      </c>
      <c r="DK78" s="2">
        <v>28</v>
      </c>
      <c r="DL78" s="2">
        <v>0</v>
      </c>
      <c r="DM78" s="2">
        <v>24</v>
      </c>
      <c r="DN78" s="2">
        <v>4</v>
      </c>
      <c r="DO78" s="4">
        <v>0</v>
      </c>
      <c r="DP78" s="4">
        <f t="shared" si="41"/>
        <v>0</v>
      </c>
      <c r="DR78" s="2" t="s">
        <v>110</v>
      </c>
      <c r="DS78" s="2">
        <v>28</v>
      </c>
      <c r="DT78" s="2">
        <v>0</v>
      </c>
      <c r="DU78" s="2">
        <v>24</v>
      </c>
      <c r="DV78" s="2">
        <v>4</v>
      </c>
      <c r="DW78" s="4">
        <v>0</v>
      </c>
      <c r="DX78" s="4">
        <f t="shared" si="42"/>
        <v>0</v>
      </c>
      <c r="DZ78" s="2" t="s">
        <v>110</v>
      </c>
      <c r="EA78" s="2">
        <v>28</v>
      </c>
      <c r="EB78" s="2">
        <v>0</v>
      </c>
      <c r="EC78" s="2">
        <v>24</v>
      </c>
      <c r="ED78" s="2">
        <v>4</v>
      </c>
      <c r="EE78" s="4">
        <v>0</v>
      </c>
      <c r="EF78" s="4">
        <f t="shared" si="43"/>
        <v>0</v>
      </c>
      <c r="EH78" s="2" t="s">
        <v>110</v>
      </c>
      <c r="EI78" s="2">
        <v>28</v>
      </c>
      <c r="EJ78" s="2">
        <v>0</v>
      </c>
      <c r="EK78" s="2">
        <v>24</v>
      </c>
      <c r="EL78" s="2">
        <v>4</v>
      </c>
      <c r="EM78" s="4">
        <v>0</v>
      </c>
      <c r="EN78" s="4">
        <f t="shared" si="44"/>
        <v>0</v>
      </c>
      <c r="EP78" s="2" t="s">
        <v>110</v>
      </c>
      <c r="EQ78" s="2">
        <v>28</v>
      </c>
      <c r="ER78" s="2">
        <v>0</v>
      </c>
      <c r="ES78" s="2">
        <v>24</v>
      </c>
      <c r="ET78" s="2">
        <v>4</v>
      </c>
      <c r="EU78" s="4">
        <v>0</v>
      </c>
      <c r="EV78" s="4">
        <f t="shared" si="45"/>
        <v>0</v>
      </c>
    </row>
    <row r="79" spans="1:152">
      <c r="A79" s="4">
        <v>0.46</v>
      </c>
      <c r="B79" s="4"/>
      <c r="C79" s="2" t="s">
        <v>82</v>
      </c>
      <c r="D79" s="2">
        <v>71</v>
      </c>
      <c r="E79" s="2">
        <v>33</v>
      </c>
      <c r="F79" s="2">
        <v>9</v>
      </c>
      <c r="G79" s="2">
        <v>29</v>
      </c>
      <c r="H79" s="4">
        <f t="shared" si="31"/>
        <v>0.46478873239436619</v>
      </c>
      <c r="J79" s="88" t="s">
        <v>82</v>
      </c>
      <c r="K79" s="86">
        <v>71</v>
      </c>
      <c r="L79" s="86">
        <v>21</v>
      </c>
      <c r="M79" s="86">
        <v>12</v>
      </c>
      <c r="N79" s="86">
        <v>38</v>
      </c>
      <c r="O79" s="91">
        <f t="shared" si="32"/>
        <v>0.29577464788732394</v>
      </c>
      <c r="P79" s="92">
        <f t="shared" si="33"/>
        <v>-0.16901408450704225</v>
      </c>
      <c r="R79" s="8" t="s">
        <v>82</v>
      </c>
      <c r="S79" s="75">
        <v>71</v>
      </c>
      <c r="T79" s="75">
        <v>21</v>
      </c>
      <c r="U79" s="75">
        <v>12</v>
      </c>
      <c r="V79" s="75">
        <v>38</v>
      </c>
      <c r="W79" s="93">
        <f t="shared" si="34"/>
        <v>0.29577464788732394</v>
      </c>
      <c r="X79" s="20">
        <f t="shared" si="29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0"/>
        <v>0.17422535211267604</v>
      </c>
      <c r="AH79" s="2" t="s">
        <v>92</v>
      </c>
      <c r="AI79" s="1">
        <v>20</v>
      </c>
      <c r="AJ79" s="1">
        <v>0</v>
      </c>
      <c r="AK79" s="1">
        <v>0</v>
      </c>
      <c r="AL79" s="1">
        <v>20</v>
      </c>
      <c r="AM79" s="3">
        <v>0</v>
      </c>
      <c r="AN79" s="4">
        <f t="shared" si="46"/>
        <v>0</v>
      </c>
      <c r="AP79" s="2" t="s">
        <v>92</v>
      </c>
      <c r="AQ79" s="2">
        <v>20</v>
      </c>
      <c r="AR79" s="2">
        <v>20</v>
      </c>
      <c r="AS79" s="2">
        <v>0</v>
      </c>
      <c r="AT79" s="2">
        <v>0</v>
      </c>
      <c r="AU79" s="4">
        <v>1</v>
      </c>
      <c r="AV79" s="4">
        <f t="shared" si="35"/>
        <v>1</v>
      </c>
      <c r="AX79" s="2" t="s">
        <v>92</v>
      </c>
      <c r="AY79" s="2">
        <v>20</v>
      </c>
      <c r="AZ79" s="2">
        <v>20</v>
      </c>
      <c r="BA79" s="2">
        <v>0</v>
      </c>
      <c r="BB79" s="2">
        <v>0</v>
      </c>
      <c r="BC79" s="4">
        <v>1</v>
      </c>
      <c r="BD79" s="20">
        <f t="shared" si="36"/>
        <v>0</v>
      </c>
      <c r="BF79" s="2" t="s">
        <v>92</v>
      </c>
      <c r="BG79" s="2">
        <v>20</v>
      </c>
      <c r="BH79" s="2">
        <v>20</v>
      </c>
      <c r="BI79" s="2">
        <v>0</v>
      </c>
      <c r="BJ79" s="2">
        <v>0</v>
      </c>
      <c r="BK79" s="4">
        <v>1</v>
      </c>
      <c r="BL79" s="4">
        <f t="shared" si="37"/>
        <v>0</v>
      </c>
      <c r="BN79" s="2" t="s">
        <v>93</v>
      </c>
      <c r="BO79" s="2">
        <v>11</v>
      </c>
      <c r="BP79" s="2">
        <v>10</v>
      </c>
      <c r="BQ79" s="2">
        <v>0</v>
      </c>
      <c r="BR79" s="2">
        <v>1</v>
      </c>
      <c r="BS79" s="4">
        <v>0.91</v>
      </c>
      <c r="BT79" s="4">
        <f>BS79-BK80</f>
        <v>-8.9999999999999969E-2</v>
      </c>
      <c r="BV79" s="2" t="s">
        <v>92</v>
      </c>
      <c r="BW79" s="2">
        <v>20</v>
      </c>
      <c r="BX79" s="2">
        <v>20</v>
      </c>
      <c r="BY79" s="2">
        <v>0</v>
      </c>
      <c r="BZ79" s="2">
        <v>0</v>
      </c>
      <c r="CA79" s="4">
        <v>1</v>
      </c>
      <c r="CB79" s="4">
        <f t="shared" si="47"/>
        <v>0</v>
      </c>
      <c r="CD79" s="2" t="s">
        <v>92</v>
      </c>
      <c r="CE79" s="2">
        <v>20</v>
      </c>
      <c r="CF79" s="2">
        <v>20</v>
      </c>
      <c r="CG79" s="2">
        <v>0</v>
      </c>
      <c r="CH79" s="2">
        <v>0</v>
      </c>
      <c r="CI79" s="4">
        <v>1</v>
      </c>
      <c r="CJ79" s="4">
        <f t="shared" si="38"/>
        <v>0</v>
      </c>
      <c r="CL79" s="2" t="s">
        <v>83</v>
      </c>
      <c r="CM79" s="2">
        <v>22</v>
      </c>
      <c r="CN79" s="2">
        <v>21</v>
      </c>
      <c r="CO79" s="2">
        <v>1</v>
      </c>
      <c r="CP79" s="2">
        <v>0</v>
      </c>
      <c r="CQ79" s="4">
        <v>0.95</v>
      </c>
      <c r="CR79" s="4">
        <f>CQ79-CI75</f>
        <v>0</v>
      </c>
      <c r="CT79" s="2" t="s">
        <v>83</v>
      </c>
      <c r="CU79" s="2">
        <v>22</v>
      </c>
      <c r="CV79" s="2">
        <v>21</v>
      </c>
      <c r="CW79" s="2">
        <v>1</v>
      </c>
      <c r="CX79" s="2">
        <v>0</v>
      </c>
      <c r="CY79" s="4">
        <v>0.95</v>
      </c>
      <c r="CZ79" s="4">
        <f t="shared" si="39"/>
        <v>0</v>
      </c>
      <c r="DB79" s="2" t="s">
        <v>83</v>
      </c>
      <c r="DC79" s="2">
        <v>22</v>
      </c>
      <c r="DD79" s="2">
        <v>21</v>
      </c>
      <c r="DE79" s="2">
        <v>1</v>
      </c>
      <c r="DF79" s="2">
        <v>0</v>
      </c>
      <c r="DG79" s="4">
        <v>0.95</v>
      </c>
      <c r="DH79" s="4">
        <f t="shared" si="40"/>
        <v>0</v>
      </c>
      <c r="DJ79" s="2" t="s">
        <v>83</v>
      </c>
      <c r="DK79" s="2">
        <v>22</v>
      </c>
      <c r="DL79" s="2">
        <v>21</v>
      </c>
      <c r="DM79" s="2">
        <v>1</v>
      </c>
      <c r="DN79" s="2">
        <v>0</v>
      </c>
      <c r="DO79" s="4">
        <v>0.95</v>
      </c>
      <c r="DP79" s="4">
        <f t="shared" si="41"/>
        <v>0</v>
      </c>
      <c r="DR79" s="2" t="s">
        <v>83</v>
      </c>
      <c r="DS79" s="2">
        <v>22</v>
      </c>
      <c r="DT79" s="2">
        <v>21</v>
      </c>
      <c r="DU79" s="2">
        <v>1</v>
      </c>
      <c r="DV79" s="2">
        <v>0</v>
      </c>
      <c r="DW79" s="4">
        <v>0.95</v>
      </c>
      <c r="DX79" s="4">
        <f t="shared" si="42"/>
        <v>0</v>
      </c>
      <c r="DZ79" s="2" t="s">
        <v>83</v>
      </c>
      <c r="EA79" s="2">
        <v>22</v>
      </c>
      <c r="EB79" s="2">
        <v>21</v>
      </c>
      <c r="EC79" s="2">
        <v>1</v>
      </c>
      <c r="ED79" s="2">
        <v>0</v>
      </c>
      <c r="EE79" s="4">
        <v>0.95</v>
      </c>
      <c r="EF79" s="4">
        <f t="shared" si="43"/>
        <v>0</v>
      </c>
      <c r="EH79" s="2" t="s">
        <v>83</v>
      </c>
      <c r="EI79" s="2">
        <v>22</v>
      </c>
      <c r="EJ79" s="2">
        <v>21</v>
      </c>
      <c r="EK79" s="2">
        <v>0</v>
      </c>
      <c r="EL79" s="2">
        <v>1</v>
      </c>
      <c r="EM79" s="4">
        <v>0.95</v>
      </c>
      <c r="EN79" s="4">
        <f t="shared" si="44"/>
        <v>0</v>
      </c>
      <c r="EP79" s="2" t="s">
        <v>83</v>
      </c>
      <c r="EQ79" s="2">
        <v>22</v>
      </c>
      <c r="ER79" s="2">
        <v>21</v>
      </c>
      <c r="ES79" s="2">
        <v>0</v>
      </c>
      <c r="ET79" s="2">
        <v>1</v>
      </c>
      <c r="EU79" s="4">
        <v>0.95</v>
      </c>
      <c r="EV79" s="4">
        <f t="shared" si="45"/>
        <v>0</v>
      </c>
    </row>
    <row r="80" spans="1:152">
      <c r="A80" s="4">
        <v>0.95</v>
      </c>
      <c r="B80" s="4"/>
      <c r="C80" s="2" t="s">
        <v>83</v>
      </c>
      <c r="D80" s="2">
        <v>22</v>
      </c>
      <c r="E80" s="2">
        <v>21</v>
      </c>
      <c r="F80" s="2">
        <v>1</v>
      </c>
      <c r="G80" s="2">
        <v>0</v>
      </c>
      <c r="H80" s="4">
        <f t="shared" si="31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20">
        <f t="shared" si="32"/>
        <v>0.95454545454545459</v>
      </c>
      <c r="P80" s="10">
        <f t="shared" si="33"/>
        <v>0</v>
      </c>
      <c r="R80" s="2" t="s">
        <v>83</v>
      </c>
      <c r="S80" s="75">
        <v>22</v>
      </c>
      <c r="T80" s="75">
        <v>21</v>
      </c>
      <c r="U80" s="75">
        <v>1</v>
      </c>
      <c r="V80" s="75">
        <v>0</v>
      </c>
      <c r="W80" s="93">
        <f t="shared" si="34"/>
        <v>0.95454545454545459</v>
      </c>
      <c r="X80" s="20">
        <f t="shared" si="29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0"/>
        <v>-4.5454545454546302E-3</v>
      </c>
      <c r="AH80" s="2" t="s">
        <v>93</v>
      </c>
      <c r="AI80" s="1">
        <v>11</v>
      </c>
      <c r="AJ80" s="1">
        <v>1</v>
      </c>
      <c r="AK80" s="1">
        <v>0</v>
      </c>
      <c r="AL80" s="1">
        <v>10</v>
      </c>
      <c r="AM80" s="3">
        <v>0.09</v>
      </c>
      <c r="AN80" s="4">
        <f t="shared" si="46"/>
        <v>0</v>
      </c>
      <c r="AP80" s="2" t="s">
        <v>93</v>
      </c>
      <c r="AQ80" s="2">
        <v>11</v>
      </c>
      <c r="AR80" s="2">
        <v>11</v>
      </c>
      <c r="AS80" s="2">
        <v>0</v>
      </c>
      <c r="AT80" s="2">
        <v>0</v>
      </c>
      <c r="AU80" s="4">
        <v>1</v>
      </c>
      <c r="AV80" s="4">
        <f t="shared" si="35"/>
        <v>0.91</v>
      </c>
      <c r="AX80" s="2" t="s">
        <v>93</v>
      </c>
      <c r="AY80" s="2">
        <v>11</v>
      </c>
      <c r="AZ80" s="2">
        <v>11</v>
      </c>
      <c r="BA80" s="2">
        <v>0</v>
      </c>
      <c r="BB80" s="2">
        <v>0</v>
      </c>
      <c r="BC80" s="4">
        <v>1</v>
      </c>
      <c r="BD80" s="20">
        <f t="shared" si="36"/>
        <v>0</v>
      </c>
      <c r="BF80" s="2" t="s">
        <v>93</v>
      </c>
      <c r="BG80" s="2">
        <v>11</v>
      </c>
      <c r="BH80" s="2">
        <v>11</v>
      </c>
      <c r="BI80" s="2">
        <v>0</v>
      </c>
      <c r="BJ80" s="2">
        <v>0</v>
      </c>
      <c r="BK80" s="4">
        <v>1</v>
      </c>
      <c r="BL80" s="4">
        <f t="shared" si="37"/>
        <v>0</v>
      </c>
      <c r="BN80" s="2" t="s">
        <v>94</v>
      </c>
      <c r="BO80" s="2">
        <v>1</v>
      </c>
      <c r="BP80" s="2">
        <v>1</v>
      </c>
      <c r="BQ80" s="2">
        <v>0</v>
      </c>
      <c r="BR80" s="2">
        <v>0</v>
      </c>
      <c r="BS80" s="4">
        <v>1</v>
      </c>
      <c r="BT80" s="4">
        <f>BS80-BK81</f>
        <v>0</v>
      </c>
      <c r="BV80" s="2" t="s">
        <v>93</v>
      </c>
      <c r="BW80" s="2">
        <v>11</v>
      </c>
      <c r="BX80" s="2">
        <v>11</v>
      </c>
      <c r="BY80" s="2">
        <v>0</v>
      </c>
      <c r="BZ80" s="2">
        <v>0</v>
      </c>
      <c r="CA80" s="4">
        <v>1</v>
      </c>
      <c r="CB80" s="4">
        <f t="shared" si="47"/>
        <v>8.9999999999999969E-2</v>
      </c>
      <c r="CD80" s="2" t="s">
        <v>93</v>
      </c>
      <c r="CE80" s="2">
        <v>11</v>
      </c>
      <c r="CF80" s="2">
        <v>11</v>
      </c>
      <c r="CG80" s="2">
        <v>0</v>
      </c>
      <c r="CH80" s="2">
        <v>0</v>
      </c>
      <c r="CI80" s="4">
        <v>1</v>
      </c>
      <c r="CJ80" s="4">
        <f t="shared" si="38"/>
        <v>0</v>
      </c>
      <c r="CL80" s="2" t="s">
        <v>84</v>
      </c>
      <c r="CM80" s="2">
        <v>143</v>
      </c>
      <c r="CN80" s="2">
        <v>104</v>
      </c>
      <c r="CO80" s="2">
        <v>14</v>
      </c>
      <c r="CP80" s="2">
        <v>25</v>
      </c>
      <c r="CQ80" s="4">
        <v>0.73</v>
      </c>
      <c r="CR80" s="4">
        <f>CQ80-CI76</f>
        <v>0</v>
      </c>
      <c r="CT80" s="2" t="s">
        <v>84</v>
      </c>
      <c r="CU80" s="2">
        <v>143</v>
      </c>
      <c r="CV80" s="2">
        <v>104</v>
      </c>
      <c r="CW80" s="2">
        <v>14</v>
      </c>
      <c r="CX80" s="2">
        <v>25</v>
      </c>
      <c r="CY80" s="4">
        <v>0.73</v>
      </c>
      <c r="CZ80" s="4">
        <f t="shared" si="39"/>
        <v>0</v>
      </c>
      <c r="DB80" s="2" t="s">
        <v>84</v>
      </c>
      <c r="DC80" s="2">
        <v>143</v>
      </c>
      <c r="DD80" s="2">
        <v>104</v>
      </c>
      <c r="DE80" s="2">
        <v>14</v>
      </c>
      <c r="DF80" s="2">
        <v>25</v>
      </c>
      <c r="DG80" s="4">
        <v>0.73</v>
      </c>
      <c r="DH80" s="4">
        <f t="shared" si="40"/>
        <v>0</v>
      </c>
      <c r="DJ80" s="2" t="s">
        <v>84</v>
      </c>
      <c r="DK80" s="2">
        <v>143</v>
      </c>
      <c r="DL80" s="2">
        <v>104</v>
      </c>
      <c r="DM80" s="2">
        <v>14</v>
      </c>
      <c r="DN80" s="2">
        <v>25</v>
      </c>
      <c r="DO80" s="4">
        <v>0.73</v>
      </c>
      <c r="DP80" s="4">
        <f t="shared" si="41"/>
        <v>0</v>
      </c>
      <c r="DR80" s="2" t="s">
        <v>84</v>
      </c>
      <c r="DS80" s="2">
        <v>143</v>
      </c>
      <c r="DT80" s="2">
        <v>104</v>
      </c>
      <c r="DU80" s="2">
        <v>14</v>
      </c>
      <c r="DV80" s="2">
        <v>25</v>
      </c>
      <c r="DW80" s="4">
        <v>0.73</v>
      </c>
      <c r="DX80" s="4">
        <f t="shared" si="42"/>
        <v>0</v>
      </c>
      <c r="DZ80" s="2" t="s">
        <v>84</v>
      </c>
      <c r="EA80" s="2">
        <v>143</v>
      </c>
      <c r="EB80" s="2">
        <v>104</v>
      </c>
      <c r="EC80" s="2">
        <v>14</v>
      </c>
      <c r="ED80" s="2">
        <v>25</v>
      </c>
      <c r="EE80" s="4">
        <v>0.73</v>
      </c>
      <c r="EF80" s="4">
        <f t="shared" si="43"/>
        <v>0</v>
      </c>
      <c r="EH80" s="2" t="s">
        <v>84</v>
      </c>
      <c r="EI80" s="2">
        <v>143</v>
      </c>
      <c r="EJ80" s="2">
        <v>104</v>
      </c>
      <c r="EK80" s="2">
        <v>14</v>
      </c>
      <c r="EL80" s="2">
        <v>25</v>
      </c>
      <c r="EM80" s="4">
        <v>0.73</v>
      </c>
      <c r="EN80" s="4">
        <f t="shared" si="44"/>
        <v>0</v>
      </c>
      <c r="EP80" s="2" t="s">
        <v>84</v>
      </c>
      <c r="EQ80" s="2">
        <v>143</v>
      </c>
      <c r="ER80" s="2">
        <v>104</v>
      </c>
      <c r="ES80" s="2">
        <v>14</v>
      </c>
      <c r="ET80" s="2">
        <v>25</v>
      </c>
      <c r="EU80" s="4">
        <v>0.73</v>
      </c>
      <c r="EV80" s="4">
        <f t="shared" si="45"/>
        <v>0</v>
      </c>
    </row>
    <row r="81" spans="1:152">
      <c r="A81" s="4">
        <v>0.03</v>
      </c>
      <c r="B81" s="4"/>
      <c r="C81" s="2" t="s">
        <v>84</v>
      </c>
      <c r="D81" s="2">
        <v>143</v>
      </c>
      <c r="E81" s="2">
        <v>5</v>
      </c>
      <c r="F81" s="2">
        <v>50</v>
      </c>
      <c r="G81" s="2">
        <v>88</v>
      </c>
      <c r="H81" s="4">
        <f t="shared" si="31"/>
        <v>3.4965034965034968E-2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20">
        <f t="shared" si="32"/>
        <v>0.12587412587412589</v>
      </c>
      <c r="P81" s="10">
        <f t="shared" si="33"/>
        <v>9.0909090909090912E-2</v>
      </c>
      <c r="R81" s="2" t="s">
        <v>84</v>
      </c>
      <c r="S81" s="75">
        <v>143</v>
      </c>
      <c r="T81" s="75">
        <v>18</v>
      </c>
      <c r="U81" s="75">
        <v>95</v>
      </c>
      <c r="V81" s="75">
        <v>30</v>
      </c>
      <c r="W81" s="93">
        <f t="shared" si="34"/>
        <v>0.12587412587412589</v>
      </c>
      <c r="X81" s="20">
        <f t="shared" si="29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0"/>
        <v>-5.8741258741258906E-3</v>
      </c>
      <c r="AH81" s="2" t="s">
        <v>94</v>
      </c>
      <c r="AI81" s="1">
        <v>1</v>
      </c>
      <c r="AJ81" s="1">
        <v>0</v>
      </c>
      <c r="AK81" s="1">
        <v>0</v>
      </c>
      <c r="AL81" s="1">
        <v>1</v>
      </c>
      <c r="AM81" s="3">
        <v>0</v>
      </c>
      <c r="AN81" s="4">
        <f t="shared" si="46"/>
        <v>0</v>
      </c>
      <c r="AP81" s="2" t="s">
        <v>94</v>
      </c>
      <c r="AQ81" s="2">
        <v>1</v>
      </c>
      <c r="AR81" s="2">
        <v>1</v>
      </c>
      <c r="AS81" s="2">
        <v>0</v>
      </c>
      <c r="AT81" s="2">
        <v>0</v>
      </c>
      <c r="AU81" s="4">
        <v>1</v>
      </c>
      <c r="AV81" s="4">
        <f t="shared" si="35"/>
        <v>1</v>
      </c>
      <c r="AX81" s="2" t="s">
        <v>94</v>
      </c>
      <c r="AY81" s="2">
        <v>1</v>
      </c>
      <c r="AZ81" s="2">
        <v>1</v>
      </c>
      <c r="BA81" s="2">
        <v>0</v>
      </c>
      <c r="BB81" s="2">
        <v>0</v>
      </c>
      <c r="BC81" s="4">
        <v>1</v>
      </c>
      <c r="BD81" s="20">
        <f t="shared" si="36"/>
        <v>0</v>
      </c>
      <c r="BF81" s="2" t="s">
        <v>94</v>
      </c>
      <c r="BG81" s="2">
        <v>1</v>
      </c>
      <c r="BH81" s="2">
        <v>1</v>
      </c>
      <c r="BI81" s="2">
        <v>0</v>
      </c>
      <c r="BJ81" s="2">
        <v>0</v>
      </c>
      <c r="BK81" s="4">
        <v>1</v>
      </c>
      <c r="BL81" s="4">
        <f t="shared" si="37"/>
        <v>0</v>
      </c>
      <c r="BN81" s="2" t="s">
        <v>95</v>
      </c>
      <c r="BO81" s="2">
        <v>1</v>
      </c>
      <c r="BP81" s="2">
        <v>1</v>
      </c>
      <c r="BQ81" s="2">
        <v>0</v>
      </c>
      <c r="BR81" s="2">
        <v>0</v>
      </c>
      <c r="BS81" s="4">
        <v>1</v>
      </c>
      <c r="BT81" s="4">
        <f>BS81-BK82</f>
        <v>0</v>
      </c>
      <c r="BV81" s="2" t="s">
        <v>94</v>
      </c>
      <c r="BW81" s="2">
        <v>1</v>
      </c>
      <c r="BX81" s="2">
        <v>1</v>
      </c>
      <c r="BY81" s="2">
        <v>0</v>
      </c>
      <c r="BZ81" s="2">
        <v>0</v>
      </c>
      <c r="CA81" s="4">
        <v>1</v>
      </c>
      <c r="CB81" s="4">
        <f t="shared" si="47"/>
        <v>0</v>
      </c>
      <c r="CD81" s="2" t="s">
        <v>94</v>
      </c>
      <c r="CE81" s="2">
        <v>1</v>
      </c>
      <c r="CF81" s="2">
        <v>1</v>
      </c>
      <c r="CG81" s="2">
        <v>0</v>
      </c>
      <c r="CH81" s="2">
        <v>0</v>
      </c>
      <c r="CI81" s="4">
        <v>1</v>
      </c>
      <c r="CJ81" s="4">
        <f t="shared" si="38"/>
        <v>0</v>
      </c>
      <c r="CL81" s="2" t="s">
        <v>90</v>
      </c>
      <c r="CM81" s="2">
        <v>1</v>
      </c>
      <c r="CN81" s="2">
        <v>0</v>
      </c>
      <c r="CO81" s="2">
        <v>0</v>
      </c>
      <c r="CP81" s="2">
        <v>1</v>
      </c>
      <c r="CQ81" s="4">
        <v>0</v>
      </c>
      <c r="CR81" s="4">
        <f t="shared" ref="CR81:CR90" si="48">CQ81-CI77</f>
        <v>0</v>
      </c>
      <c r="CT81" s="2" t="s">
        <v>90</v>
      </c>
      <c r="CU81" s="2">
        <v>1</v>
      </c>
      <c r="CV81" s="2">
        <v>0</v>
      </c>
      <c r="CW81" s="2">
        <v>0</v>
      </c>
      <c r="CX81" s="2">
        <v>1</v>
      </c>
      <c r="CY81" s="4">
        <v>0</v>
      </c>
      <c r="CZ81" s="4">
        <f t="shared" si="39"/>
        <v>0</v>
      </c>
      <c r="DB81" s="2" t="s">
        <v>90</v>
      </c>
      <c r="DC81" s="2">
        <v>1</v>
      </c>
      <c r="DD81" s="2">
        <v>0</v>
      </c>
      <c r="DE81" s="2">
        <v>0</v>
      </c>
      <c r="DF81" s="2">
        <v>1</v>
      </c>
      <c r="DG81" s="4">
        <v>0</v>
      </c>
      <c r="DH81" s="4">
        <f t="shared" si="40"/>
        <v>0</v>
      </c>
      <c r="DJ81" s="2" t="s">
        <v>90</v>
      </c>
      <c r="DK81" s="2">
        <v>1</v>
      </c>
      <c r="DL81" s="2">
        <v>0</v>
      </c>
      <c r="DM81" s="2">
        <v>0</v>
      </c>
      <c r="DN81" s="2">
        <v>1</v>
      </c>
      <c r="DO81" s="4">
        <v>0</v>
      </c>
      <c r="DP81" s="4">
        <f t="shared" si="41"/>
        <v>0</v>
      </c>
      <c r="DR81" s="2" t="s">
        <v>90</v>
      </c>
      <c r="DS81" s="2">
        <v>1</v>
      </c>
      <c r="DT81" s="2">
        <v>0</v>
      </c>
      <c r="DU81" s="2">
        <v>0</v>
      </c>
      <c r="DV81" s="2">
        <v>1</v>
      </c>
      <c r="DW81" s="4">
        <v>0</v>
      </c>
      <c r="DX81" s="4">
        <f t="shared" si="42"/>
        <v>0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F81" s="4">
        <f t="shared" si="43"/>
        <v>0</v>
      </c>
      <c r="EH81" s="2" t="s">
        <v>90</v>
      </c>
      <c r="EI81" s="2">
        <v>1</v>
      </c>
      <c r="EJ81" s="2">
        <v>0</v>
      </c>
      <c r="EK81" s="2">
        <v>0</v>
      </c>
      <c r="EL81" s="2">
        <v>1</v>
      </c>
      <c r="EM81" s="4">
        <v>0</v>
      </c>
      <c r="EN81" s="4">
        <f t="shared" si="44"/>
        <v>0</v>
      </c>
      <c r="EP81" s="2" t="s">
        <v>90</v>
      </c>
      <c r="EQ81" s="2">
        <v>1</v>
      </c>
      <c r="ER81" s="2">
        <v>0</v>
      </c>
      <c r="ES81" s="2">
        <v>0</v>
      </c>
      <c r="ET81" s="2">
        <v>1</v>
      </c>
      <c r="EU81" s="4">
        <v>0</v>
      </c>
      <c r="EV81" s="4">
        <f t="shared" si="45"/>
        <v>0</v>
      </c>
    </row>
    <row r="82" spans="1:152">
      <c r="D82" s="2">
        <f>SUM(D3:D81)</f>
        <v>8048</v>
      </c>
      <c r="E82" s="2">
        <f>SUM(E3:E81)</f>
        <v>6561</v>
      </c>
      <c r="H82" s="4">
        <f t="shared" si="31"/>
        <v>0.81523359840954279</v>
      </c>
      <c r="J82" s="8" t="s">
        <v>90</v>
      </c>
      <c r="K82" s="75">
        <v>1</v>
      </c>
      <c r="L82" s="75">
        <v>1</v>
      </c>
      <c r="M82" s="75">
        <v>0</v>
      </c>
      <c r="N82" s="75">
        <v>0</v>
      </c>
      <c r="O82" s="93">
        <f t="shared" si="32"/>
        <v>1</v>
      </c>
      <c r="R82" s="8" t="s">
        <v>90</v>
      </c>
      <c r="S82" s="75">
        <v>1</v>
      </c>
      <c r="T82" s="75">
        <v>1</v>
      </c>
      <c r="U82" s="75">
        <v>0</v>
      </c>
      <c r="V82" s="75">
        <v>0</v>
      </c>
      <c r="W82" s="93">
        <f t="shared" si="34"/>
        <v>1</v>
      </c>
      <c r="X82" s="20">
        <f t="shared" si="29"/>
        <v>0</v>
      </c>
      <c r="Y82" s="2" t="s">
        <v>119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0"/>
        <v>-1</v>
      </c>
      <c r="AH82" s="2" t="s">
        <v>95</v>
      </c>
      <c r="AI82" s="1">
        <v>1</v>
      </c>
      <c r="AJ82" s="1">
        <v>0</v>
      </c>
      <c r="AK82" s="1">
        <v>0</v>
      </c>
      <c r="AL82" s="1">
        <v>1</v>
      </c>
      <c r="AM82" s="3">
        <v>0</v>
      </c>
      <c r="AN82" s="4">
        <f t="shared" si="46"/>
        <v>0</v>
      </c>
      <c r="AP82" s="2" t="s">
        <v>95</v>
      </c>
      <c r="AQ82" s="2">
        <v>1</v>
      </c>
      <c r="AR82" s="2">
        <v>1</v>
      </c>
      <c r="AS82" s="2">
        <v>0</v>
      </c>
      <c r="AT82" s="2">
        <v>0</v>
      </c>
      <c r="AU82" s="4">
        <v>1</v>
      </c>
      <c r="AV82" s="4">
        <f t="shared" si="35"/>
        <v>1</v>
      </c>
      <c r="AX82" s="2" t="s">
        <v>95</v>
      </c>
      <c r="AY82" s="2">
        <v>1</v>
      </c>
      <c r="AZ82" s="2">
        <v>1</v>
      </c>
      <c r="BA82" s="2">
        <v>0</v>
      </c>
      <c r="BB82" s="2">
        <v>0</v>
      </c>
      <c r="BC82" s="4">
        <v>1</v>
      </c>
      <c r="BD82" s="20">
        <f t="shared" si="36"/>
        <v>0</v>
      </c>
      <c r="BF82" s="2" t="s">
        <v>95</v>
      </c>
      <c r="BG82" s="2">
        <v>1</v>
      </c>
      <c r="BH82" s="2">
        <v>1</v>
      </c>
      <c r="BI82" s="2">
        <v>0</v>
      </c>
      <c r="BJ82" s="2">
        <v>0</v>
      </c>
      <c r="BK82" s="4">
        <v>1</v>
      </c>
      <c r="BL82" s="4">
        <f t="shared" si="37"/>
        <v>0</v>
      </c>
      <c r="BN82" s="2" t="s">
        <v>96</v>
      </c>
      <c r="BO82" s="2">
        <v>10</v>
      </c>
      <c r="BP82" s="2">
        <v>10</v>
      </c>
      <c r="BQ82" s="2">
        <v>0</v>
      </c>
      <c r="BR82" s="2">
        <v>0</v>
      </c>
      <c r="BS82" s="4">
        <v>1</v>
      </c>
      <c r="BT82" s="4">
        <f>BS82-BK83</f>
        <v>0</v>
      </c>
      <c r="BV82" s="2" t="s">
        <v>95</v>
      </c>
      <c r="BW82" s="2">
        <v>1</v>
      </c>
      <c r="BX82" s="2">
        <v>1</v>
      </c>
      <c r="BY82" s="2">
        <v>0</v>
      </c>
      <c r="BZ82" s="2">
        <v>0</v>
      </c>
      <c r="CA82" s="4">
        <v>1</v>
      </c>
      <c r="CB82" s="4">
        <f t="shared" si="47"/>
        <v>0</v>
      </c>
      <c r="CD82" s="2" t="s">
        <v>95</v>
      </c>
      <c r="CE82" s="2">
        <v>1</v>
      </c>
      <c r="CF82" s="2">
        <v>1</v>
      </c>
      <c r="CG82" s="2">
        <v>0</v>
      </c>
      <c r="CH82" s="2">
        <v>0</v>
      </c>
      <c r="CI82" s="4">
        <v>1</v>
      </c>
      <c r="CJ82" s="4">
        <f t="shared" si="38"/>
        <v>0</v>
      </c>
      <c r="CL82" s="2" t="s">
        <v>91</v>
      </c>
      <c r="CM82" s="2">
        <v>7</v>
      </c>
      <c r="CN82" s="2">
        <v>7</v>
      </c>
      <c r="CO82" s="2">
        <v>0</v>
      </c>
      <c r="CP82" s="2">
        <v>0</v>
      </c>
      <c r="CQ82" s="4">
        <v>1</v>
      </c>
      <c r="CR82" s="4">
        <f t="shared" si="48"/>
        <v>0</v>
      </c>
      <c r="CT82" s="2" t="s">
        <v>91</v>
      </c>
      <c r="CU82" s="2">
        <v>7</v>
      </c>
      <c r="CV82" s="2">
        <v>7</v>
      </c>
      <c r="CW82" s="2">
        <v>0</v>
      </c>
      <c r="CX82" s="2">
        <v>0</v>
      </c>
      <c r="CY82" s="4">
        <v>1</v>
      </c>
      <c r="CZ82" s="4">
        <f t="shared" si="39"/>
        <v>0</v>
      </c>
      <c r="DB82" s="2" t="s">
        <v>91</v>
      </c>
      <c r="DC82" s="2">
        <v>7</v>
      </c>
      <c r="DD82" s="2">
        <v>7</v>
      </c>
      <c r="DE82" s="2">
        <v>0</v>
      </c>
      <c r="DF82" s="2">
        <v>0</v>
      </c>
      <c r="DG82" s="4">
        <v>1</v>
      </c>
      <c r="DH82" s="4">
        <f t="shared" si="40"/>
        <v>0</v>
      </c>
      <c r="DJ82" s="2" t="s">
        <v>91</v>
      </c>
      <c r="DK82" s="2">
        <v>7</v>
      </c>
      <c r="DL82" s="2">
        <v>7</v>
      </c>
      <c r="DM82" s="2">
        <v>0</v>
      </c>
      <c r="DN82" s="2">
        <v>0</v>
      </c>
      <c r="DO82" s="4">
        <v>1</v>
      </c>
      <c r="DP82" s="4">
        <f t="shared" si="41"/>
        <v>0</v>
      </c>
      <c r="DR82" s="2" t="s">
        <v>91</v>
      </c>
      <c r="DS82" s="2">
        <v>7</v>
      </c>
      <c r="DT82" s="2">
        <v>7</v>
      </c>
      <c r="DU82" s="2">
        <v>0</v>
      </c>
      <c r="DV82" s="2">
        <v>0</v>
      </c>
      <c r="DW82" s="4">
        <v>1</v>
      </c>
      <c r="DX82" s="4">
        <f t="shared" si="42"/>
        <v>0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F82" s="4">
        <f t="shared" si="43"/>
        <v>0</v>
      </c>
      <c r="EH82" s="2" t="s">
        <v>91</v>
      </c>
      <c r="EI82" s="2">
        <v>7</v>
      </c>
      <c r="EJ82" s="2">
        <v>7</v>
      </c>
      <c r="EK82" s="2">
        <v>0</v>
      </c>
      <c r="EL82" s="2">
        <v>0</v>
      </c>
      <c r="EM82" s="4">
        <v>1</v>
      </c>
      <c r="EN82" s="4">
        <f t="shared" si="44"/>
        <v>0</v>
      </c>
      <c r="EP82" s="2" t="s">
        <v>91</v>
      </c>
      <c r="EQ82" s="2">
        <v>7</v>
      </c>
      <c r="ER82" s="2">
        <v>7</v>
      </c>
      <c r="ES82" s="2">
        <v>0</v>
      </c>
      <c r="ET82" s="2">
        <v>0</v>
      </c>
      <c r="EU82" s="4">
        <v>1</v>
      </c>
      <c r="EV82" s="4">
        <f t="shared" si="45"/>
        <v>0</v>
      </c>
    </row>
    <row r="83" spans="1:152">
      <c r="J83" s="2" t="s">
        <v>91</v>
      </c>
      <c r="K83" s="75">
        <v>6</v>
      </c>
      <c r="L83" s="75">
        <v>6</v>
      </c>
      <c r="M83" s="75">
        <v>0</v>
      </c>
      <c r="N83" s="75">
        <v>0</v>
      </c>
      <c r="O83" s="20">
        <f t="shared" si="32"/>
        <v>1</v>
      </c>
      <c r="R83" s="2" t="s">
        <v>91</v>
      </c>
      <c r="S83" s="75">
        <v>6</v>
      </c>
      <c r="T83" s="75">
        <v>6</v>
      </c>
      <c r="U83" s="75">
        <v>0</v>
      </c>
      <c r="V83" s="75">
        <v>0</v>
      </c>
      <c r="W83" s="93">
        <f t="shared" si="34"/>
        <v>1</v>
      </c>
      <c r="X83" s="20">
        <f t="shared" si="29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0"/>
        <v>-1</v>
      </c>
      <c r="AH83" s="2" t="s">
        <v>96</v>
      </c>
      <c r="AI83" s="1">
        <v>10</v>
      </c>
      <c r="AJ83" s="1">
        <v>0</v>
      </c>
      <c r="AK83" s="1">
        <v>0</v>
      </c>
      <c r="AL83" s="1">
        <v>10</v>
      </c>
      <c r="AM83" s="3">
        <v>0</v>
      </c>
      <c r="AN83" s="4">
        <f t="shared" si="46"/>
        <v>0</v>
      </c>
      <c r="AP83" s="2" t="s">
        <v>96</v>
      </c>
      <c r="AQ83" s="2">
        <v>10</v>
      </c>
      <c r="AR83" s="2">
        <v>10</v>
      </c>
      <c r="AS83" s="2">
        <v>0</v>
      </c>
      <c r="AT83" s="2">
        <v>0</v>
      </c>
      <c r="AU83" s="4">
        <v>1</v>
      </c>
      <c r="AV83" s="4">
        <f t="shared" si="35"/>
        <v>1</v>
      </c>
      <c r="AX83" s="2" t="s">
        <v>96</v>
      </c>
      <c r="AY83" s="2">
        <v>10</v>
      </c>
      <c r="AZ83" s="2">
        <v>10</v>
      </c>
      <c r="BA83" s="2">
        <v>0</v>
      </c>
      <c r="BB83" s="2">
        <v>0</v>
      </c>
      <c r="BC83" s="4">
        <v>1</v>
      </c>
      <c r="BD83" s="20">
        <f t="shared" si="36"/>
        <v>0</v>
      </c>
      <c r="BF83" s="2" t="s">
        <v>96</v>
      </c>
      <c r="BG83" s="2">
        <v>10</v>
      </c>
      <c r="BH83" s="2">
        <v>10</v>
      </c>
      <c r="BI83" s="2">
        <v>0</v>
      </c>
      <c r="BJ83" s="2">
        <v>0</v>
      </c>
      <c r="BK83" s="4">
        <v>1</v>
      </c>
      <c r="BL83" s="4">
        <f t="shared" si="37"/>
        <v>0</v>
      </c>
      <c r="BN83" s="2" t="s">
        <v>129</v>
      </c>
      <c r="BO83" s="2">
        <v>2</v>
      </c>
      <c r="BP83" s="2">
        <v>2</v>
      </c>
      <c r="BQ83" s="2">
        <v>0</v>
      </c>
      <c r="BR83" s="2">
        <v>0</v>
      </c>
      <c r="BS83" s="4">
        <v>1</v>
      </c>
      <c r="BT83" s="4"/>
      <c r="BV83" s="2" t="s">
        <v>96</v>
      </c>
      <c r="BW83" s="2">
        <v>10</v>
      </c>
      <c r="BX83" s="2">
        <v>10</v>
      </c>
      <c r="BY83" s="2">
        <v>0</v>
      </c>
      <c r="BZ83" s="2">
        <v>0</v>
      </c>
      <c r="CA83" s="4">
        <v>1</v>
      </c>
      <c r="CB83" s="4">
        <f t="shared" si="47"/>
        <v>0</v>
      </c>
      <c r="CD83" s="2" t="s">
        <v>96</v>
      </c>
      <c r="CE83" s="2">
        <v>10</v>
      </c>
      <c r="CF83" s="2">
        <v>10</v>
      </c>
      <c r="CG83" s="2">
        <v>0</v>
      </c>
      <c r="CH83" s="2">
        <v>0</v>
      </c>
      <c r="CI83" s="4">
        <v>1</v>
      </c>
      <c r="CJ83" s="4">
        <f t="shared" si="38"/>
        <v>0</v>
      </c>
      <c r="CL83" s="2" t="s">
        <v>92</v>
      </c>
      <c r="CM83" s="2">
        <v>20</v>
      </c>
      <c r="CN83" s="2">
        <v>20</v>
      </c>
      <c r="CO83" s="2">
        <v>0</v>
      </c>
      <c r="CP83" s="2">
        <v>0</v>
      </c>
      <c r="CQ83" s="4">
        <v>1</v>
      </c>
      <c r="CR83" s="4">
        <f t="shared" si="48"/>
        <v>0</v>
      </c>
      <c r="CT83" s="2" t="s">
        <v>92</v>
      </c>
      <c r="CU83" s="2">
        <v>20</v>
      </c>
      <c r="CV83" s="2">
        <v>20</v>
      </c>
      <c r="CW83" s="2">
        <v>0</v>
      </c>
      <c r="CX83" s="2">
        <v>0</v>
      </c>
      <c r="CY83" s="4">
        <v>1</v>
      </c>
      <c r="CZ83" s="4">
        <f t="shared" si="39"/>
        <v>0</v>
      </c>
      <c r="DB83" s="2" t="s">
        <v>92</v>
      </c>
      <c r="DC83" s="2">
        <v>20</v>
      </c>
      <c r="DD83" s="2">
        <v>20</v>
      </c>
      <c r="DE83" s="2">
        <v>0</v>
      </c>
      <c r="DF83" s="2">
        <v>0</v>
      </c>
      <c r="DG83" s="4">
        <v>1</v>
      </c>
      <c r="DH83" s="4">
        <f t="shared" si="40"/>
        <v>0</v>
      </c>
      <c r="DJ83" s="2" t="s">
        <v>92</v>
      </c>
      <c r="DK83" s="2">
        <v>20</v>
      </c>
      <c r="DL83" s="2">
        <v>20</v>
      </c>
      <c r="DM83" s="2">
        <v>0</v>
      </c>
      <c r="DN83" s="2">
        <v>0</v>
      </c>
      <c r="DO83" s="4">
        <v>1</v>
      </c>
      <c r="DP83" s="4">
        <f t="shared" si="41"/>
        <v>0</v>
      </c>
      <c r="DR83" s="2" t="s">
        <v>92</v>
      </c>
      <c r="DS83" s="2">
        <v>20</v>
      </c>
      <c r="DT83" s="2">
        <v>20</v>
      </c>
      <c r="DU83" s="2">
        <v>0</v>
      </c>
      <c r="DV83" s="2">
        <v>0</v>
      </c>
      <c r="DW83" s="4">
        <v>1</v>
      </c>
      <c r="DX83" s="4">
        <f t="shared" si="42"/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F83" s="4">
        <f t="shared" si="43"/>
        <v>0</v>
      </c>
      <c r="EH83" s="2" t="s">
        <v>92</v>
      </c>
      <c r="EI83" s="2">
        <v>20</v>
      </c>
      <c r="EJ83" s="2">
        <v>20</v>
      </c>
      <c r="EK83" s="2">
        <v>0</v>
      </c>
      <c r="EL83" s="2">
        <v>0</v>
      </c>
      <c r="EM83" s="4">
        <v>1</v>
      </c>
      <c r="EN83" s="4">
        <f t="shared" si="44"/>
        <v>0</v>
      </c>
      <c r="EP83" s="2" t="s">
        <v>92</v>
      </c>
      <c r="EQ83" s="2">
        <v>20</v>
      </c>
      <c r="ER83" s="2">
        <v>20</v>
      </c>
      <c r="ES83" s="2">
        <v>0</v>
      </c>
      <c r="ET83" s="2">
        <v>0</v>
      </c>
      <c r="EU83" s="4">
        <v>1</v>
      </c>
      <c r="EV83" s="4">
        <f t="shared" si="45"/>
        <v>0</v>
      </c>
    </row>
    <row r="84" spans="1:152">
      <c r="J84" s="2" t="s">
        <v>92</v>
      </c>
      <c r="K84" s="75">
        <v>20</v>
      </c>
      <c r="L84" s="75">
        <v>20</v>
      </c>
      <c r="M84" s="75">
        <v>0</v>
      </c>
      <c r="N84" s="75">
        <v>0</v>
      </c>
      <c r="O84" s="20">
        <f t="shared" si="32"/>
        <v>1</v>
      </c>
      <c r="R84" s="2" t="s">
        <v>92</v>
      </c>
      <c r="S84" s="75">
        <v>20</v>
      </c>
      <c r="T84" s="75">
        <v>20</v>
      </c>
      <c r="U84" s="75">
        <v>0</v>
      </c>
      <c r="V84" s="75">
        <v>0</v>
      </c>
      <c r="W84" s="93">
        <f t="shared" si="34"/>
        <v>1</v>
      </c>
      <c r="X84" s="20">
        <f t="shared" si="29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0"/>
        <v>-1</v>
      </c>
      <c r="AI84" s="2">
        <f>SUM(AI3:AI83)</f>
        <v>7620</v>
      </c>
      <c r="AJ84" s="2">
        <f>SUM(AJ3:AJ83)</f>
        <v>5634</v>
      </c>
      <c r="AM84" s="4">
        <f>AJ84/AI84</f>
        <v>0.73937007874015748</v>
      </c>
      <c r="AQ84" s="2">
        <f>SUM(AQ3:AQ83)</f>
        <v>7581</v>
      </c>
      <c r="AR84" s="2">
        <f>SUM(AR3:AR83)</f>
        <v>6334</v>
      </c>
      <c r="AU84" s="4">
        <f>AR84/AQ84</f>
        <v>0.83550982719957789</v>
      </c>
      <c r="AY84" s="2">
        <f>SUM(AY3:AY83)</f>
        <v>7581</v>
      </c>
      <c r="AZ84" s="2">
        <f>SUM(AZ3:AZ83)</f>
        <v>6452</v>
      </c>
      <c r="BC84" s="4">
        <f>AZ84/AY84</f>
        <v>0.85107505606120559</v>
      </c>
      <c r="BG84" s="2">
        <f>SUM(BG3:BG83)</f>
        <v>7582</v>
      </c>
      <c r="BH84" s="2">
        <f>SUM(BH3:BH83)</f>
        <v>6320</v>
      </c>
      <c r="BK84" s="4">
        <f>BH84/BG84</f>
        <v>0.83355315220258508</v>
      </c>
      <c r="BN84" s="2" t="s">
        <v>130</v>
      </c>
      <c r="BO84" s="2">
        <v>15</v>
      </c>
      <c r="BP84" s="2">
        <v>15</v>
      </c>
      <c r="BQ84" s="2">
        <v>0</v>
      </c>
      <c r="BR84" s="2">
        <v>0</v>
      </c>
      <c r="BS84" s="4">
        <v>1</v>
      </c>
      <c r="BT84" s="4"/>
      <c r="BV84" s="2" t="s">
        <v>129</v>
      </c>
      <c r="BW84" s="2">
        <v>2</v>
      </c>
      <c r="BX84" s="2">
        <v>2</v>
      </c>
      <c r="BY84" s="2">
        <v>0</v>
      </c>
      <c r="BZ84" s="2">
        <v>0</v>
      </c>
      <c r="CA84" s="4">
        <v>1</v>
      </c>
      <c r="CB84" s="4">
        <f t="shared" si="47"/>
        <v>0</v>
      </c>
      <c r="CD84" s="2" t="s">
        <v>129</v>
      </c>
      <c r="CE84" s="2">
        <v>2</v>
      </c>
      <c r="CF84" s="2">
        <v>2</v>
      </c>
      <c r="CG84" s="2">
        <v>0</v>
      </c>
      <c r="CH84" s="2">
        <v>0</v>
      </c>
      <c r="CI84" s="4">
        <v>1</v>
      </c>
      <c r="CJ84" s="4">
        <f t="shared" si="38"/>
        <v>0</v>
      </c>
      <c r="CL84" s="2" t="s">
        <v>93</v>
      </c>
      <c r="CM84" s="2">
        <v>11</v>
      </c>
      <c r="CN84" s="2">
        <v>11</v>
      </c>
      <c r="CO84" s="2">
        <v>0</v>
      </c>
      <c r="CP84" s="2">
        <v>0</v>
      </c>
      <c r="CQ84" s="4">
        <v>1</v>
      </c>
      <c r="CR84" s="4">
        <f t="shared" si="48"/>
        <v>0</v>
      </c>
      <c r="CT84" s="2" t="s">
        <v>93</v>
      </c>
      <c r="CU84" s="2">
        <v>11</v>
      </c>
      <c r="CV84" s="2">
        <v>11</v>
      </c>
      <c r="CW84" s="2">
        <v>0</v>
      </c>
      <c r="CX84" s="2">
        <v>0</v>
      </c>
      <c r="CY84" s="4">
        <v>1</v>
      </c>
      <c r="CZ84" s="4">
        <f t="shared" si="39"/>
        <v>0</v>
      </c>
      <c r="DB84" s="2" t="s">
        <v>93</v>
      </c>
      <c r="DC84" s="2">
        <v>11</v>
      </c>
      <c r="DD84" s="2">
        <v>11</v>
      </c>
      <c r="DE84" s="2">
        <v>0</v>
      </c>
      <c r="DF84" s="2">
        <v>0</v>
      </c>
      <c r="DG84" s="4">
        <v>1</v>
      </c>
      <c r="DH84" s="4">
        <f t="shared" si="40"/>
        <v>0</v>
      </c>
      <c r="DJ84" s="2" t="s">
        <v>93</v>
      </c>
      <c r="DK84" s="2">
        <v>11</v>
      </c>
      <c r="DL84" s="2">
        <v>11</v>
      </c>
      <c r="DM84" s="2">
        <v>0</v>
      </c>
      <c r="DN84" s="2">
        <v>0</v>
      </c>
      <c r="DO84" s="4">
        <v>1</v>
      </c>
      <c r="DP84" s="4">
        <f t="shared" si="41"/>
        <v>0</v>
      </c>
      <c r="DR84" s="2" t="s">
        <v>93</v>
      </c>
      <c r="DS84" s="2">
        <v>11</v>
      </c>
      <c r="DT84" s="2">
        <v>11</v>
      </c>
      <c r="DU84" s="2">
        <v>0</v>
      </c>
      <c r="DV84" s="2">
        <v>0</v>
      </c>
      <c r="DW84" s="4">
        <v>1</v>
      </c>
      <c r="DX84" s="4">
        <f t="shared" si="42"/>
        <v>0</v>
      </c>
      <c r="DZ84" s="2" t="s">
        <v>93</v>
      </c>
      <c r="EA84" s="2">
        <v>11</v>
      </c>
      <c r="EB84" s="2">
        <v>11</v>
      </c>
      <c r="EC84" s="2">
        <v>0</v>
      </c>
      <c r="ED84" s="2">
        <v>0</v>
      </c>
      <c r="EE84" s="4">
        <v>1</v>
      </c>
      <c r="EF84" s="4">
        <f t="shared" si="43"/>
        <v>0</v>
      </c>
      <c r="EH84" s="2" t="s">
        <v>93</v>
      </c>
      <c r="EI84" s="2">
        <v>11</v>
      </c>
      <c r="EJ84" s="2">
        <v>11</v>
      </c>
      <c r="EK84" s="2">
        <v>0</v>
      </c>
      <c r="EL84" s="2">
        <v>0</v>
      </c>
      <c r="EM84" s="4">
        <v>1</v>
      </c>
      <c r="EN84" s="4">
        <f t="shared" si="44"/>
        <v>0</v>
      </c>
      <c r="EP84" s="2" t="s">
        <v>93</v>
      </c>
      <c r="EQ84" s="2">
        <v>11</v>
      </c>
      <c r="ER84" s="2">
        <v>11</v>
      </c>
      <c r="ES84" s="2">
        <v>0</v>
      </c>
      <c r="ET84" s="2">
        <v>0</v>
      </c>
      <c r="EU84" s="4">
        <v>1</v>
      </c>
      <c r="EV84" s="4">
        <f t="shared" si="45"/>
        <v>0</v>
      </c>
    </row>
    <row r="85" spans="1:152">
      <c r="J85" s="8" t="s">
        <v>93</v>
      </c>
      <c r="K85" s="75">
        <v>11</v>
      </c>
      <c r="L85" s="75">
        <v>8</v>
      </c>
      <c r="M85" s="75">
        <v>0</v>
      </c>
      <c r="N85" s="75">
        <v>3</v>
      </c>
      <c r="O85" s="20">
        <f t="shared" si="32"/>
        <v>0.72727272727272729</v>
      </c>
      <c r="R85" s="8" t="s">
        <v>93</v>
      </c>
      <c r="S85" s="75">
        <v>11</v>
      </c>
      <c r="T85" s="75">
        <v>8</v>
      </c>
      <c r="U85" s="75">
        <v>0</v>
      </c>
      <c r="V85" s="75">
        <v>3</v>
      </c>
      <c r="W85" s="93">
        <f t="shared" si="34"/>
        <v>0.72727272727272729</v>
      </c>
      <c r="X85" s="20">
        <f t="shared" si="29"/>
        <v>0</v>
      </c>
      <c r="Y85" s="2" t="s">
        <v>119</v>
      </c>
      <c r="Z85" s="8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0"/>
        <v>-0.63727272727272732</v>
      </c>
      <c r="BN85" s="2" t="s">
        <v>89</v>
      </c>
      <c r="BO85" s="2">
        <v>4</v>
      </c>
      <c r="BP85" s="2">
        <v>4</v>
      </c>
      <c r="BQ85" s="2">
        <v>0</v>
      </c>
      <c r="BR85" s="2">
        <v>0</v>
      </c>
      <c r="BS85" s="4">
        <v>1</v>
      </c>
      <c r="BT85" s="4">
        <f>BS85-BK14</f>
        <v>0</v>
      </c>
      <c r="BV85" s="2" t="s">
        <v>130</v>
      </c>
      <c r="BW85" s="2">
        <v>15</v>
      </c>
      <c r="BX85" s="2">
        <v>15</v>
      </c>
      <c r="BY85" s="2">
        <v>0</v>
      </c>
      <c r="BZ85" s="2">
        <v>0</v>
      </c>
      <c r="CA85" s="4">
        <v>1</v>
      </c>
      <c r="CB85" s="4">
        <f t="shared" si="47"/>
        <v>0</v>
      </c>
      <c r="CD85" s="2" t="s">
        <v>130</v>
      </c>
      <c r="CE85" s="2">
        <v>15</v>
      </c>
      <c r="CF85" s="2">
        <v>15</v>
      </c>
      <c r="CG85" s="2">
        <v>0</v>
      </c>
      <c r="CH85" s="2">
        <v>0</v>
      </c>
      <c r="CI85" s="4">
        <v>1</v>
      </c>
      <c r="CJ85" s="4">
        <f t="shared" si="38"/>
        <v>0</v>
      </c>
      <c r="CL85" s="2" t="s">
        <v>94</v>
      </c>
      <c r="CM85" s="2">
        <v>1</v>
      </c>
      <c r="CN85" s="2">
        <v>1</v>
      </c>
      <c r="CO85" s="2">
        <v>0</v>
      </c>
      <c r="CP85" s="2">
        <v>0</v>
      </c>
      <c r="CQ85" s="4">
        <v>1</v>
      </c>
      <c r="CR85" s="4">
        <f t="shared" si="48"/>
        <v>0</v>
      </c>
      <c r="CT85" s="2" t="s">
        <v>94</v>
      </c>
      <c r="CU85" s="2">
        <v>1</v>
      </c>
      <c r="CV85" s="2">
        <v>1</v>
      </c>
      <c r="CW85" s="2">
        <v>0</v>
      </c>
      <c r="CX85" s="2">
        <v>0</v>
      </c>
      <c r="CY85" s="4">
        <v>1</v>
      </c>
      <c r="CZ85" s="4">
        <f t="shared" si="39"/>
        <v>0</v>
      </c>
      <c r="DB85" s="2" t="s">
        <v>94</v>
      </c>
      <c r="DC85" s="2">
        <v>1</v>
      </c>
      <c r="DD85" s="2">
        <v>1</v>
      </c>
      <c r="DE85" s="2">
        <v>0</v>
      </c>
      <c r="DF85" s="2">
        <v>0</v>
      </c>
      <c r="DG85" s="4">
        <v>1</v>
      </c>
      <c r="DH85" s="4">
        <f t="shared" si="40"/>
        <v>0</v>
      </c>
      <c r="DJ85" s="2" t="s">
        <v>94</v>
      </c>
      <c r="DK85" s="2">
        <v>1</v>
      </c>
      <c r="DL85" s="2">
        <v>1</v>
      </c>
      <c r="DM85" s="2">
        <v>0</v>
      </c>
      <c r="DN85" s="2">
        <v>0</v>
      </c>
      <c r="DO85" s="4">
        <v>1</v>
      </c>
      <c r="DP85" s="4">
        <f t="shared" si="41"/>
        <v>0</v>
      </c>
      <c r="DR85" s="2" t="s">
        <v>94</v>
      </c>
      <c r="DS85" s="2">
        <v>1</v>
      </c>
      <c r="DT85" s="2">
        <v>1</v>
      </c>
      <c r="DU85" s="2">
        <v>0</v>
      </c>
      <c r="DV85" s="2">
        <v>0</v>
      </c>
      <c r="DW85" s="4">
        <v>1</v>
      </c>
      <c r="DX85" s="4">
        <f t="shared" si="42"/>
        <v>0</v>
      </c>
      <c r="DZ85" s="2" t="s">
        <v>94</v>
      </c>
      <c r="EA85" s="2">
        <v>1</v>
      </c>
      <c r="EB85" s="2">
        <v>1</v>
      </c>
      <c r="EC85" s="2">
        <v>0</v>
      </c>
      <c r="ED85" s="2">
        <v>0</v>
      </c>
      <c r="EE85" s="4">
        <v>1</v>
      </c>
      <c r="EF85" s="4">
        <f t="shared" si="43"/>
        <v>0</v>
      </c>
      <c r="EH85" s="2" t="s">
        <v>94</v>
      </c>
      <c r="EI85" s="2">
        <v>1</v>
      </c>
      <c r="EJ85" s="2">
        <v>1</v>
      </c>
      <c r="EK85" s="2">
        <v>0</v>
      </c>
      <c r="EL85" s="2">
        <v>0</v>
      </c>
      <c r="EM85" s="4">
        <v>1</v>
      </c>
      <c r="EN85" s="4">
        <f t="shared" si="44"/>
        <v>0</v>
      </c>
      <c r="EP85" s="2" t="s">
        <v>94</v>
      </c>
      <c r="EQ85" s="2">
        <v>1</v>
      </c>
      <c r="ER85" s="2">
        <v>1</v>
      </c>
      <c r="ES85" s="2">
        <v>0</v>
      </c>
      <c r="ET85" s="2">
        <v>0</v>
      </c>
      <c r="EU85" s="4">
        <v>1</v>
      </c>
      <c r="EV85" s="4">
        <f t="shared" si="45"/>
        <v>0</v>
      </c>
    </row>
    <row r="86" spans="1:152">
      <c r="J86" s="8" t="s">
        <v>94</v>
      </c>
      <c r="K86" s="75">
        <v>1</v>
      </c>
      <c r="L86" s="75">
        <v>1</v>
      </c>
      <c r="M86" s="75">
        <v>0</v>
      </c>
      <c r="N86" s="75">
        <v>0</v>
      </c>
      <c r="O86" s="20">
        <f t="shared" si="32"/>
        <v>1</v>
      </c>
      <c r="R86" s="8" t="s">
        <v>94</v>
      </c>
      <c r="S86" s="75">
        <v>1</v>
      </c>
      <c r="T86" s="75">
        <v>1</v>
      </c>
      <c r="U86" s="75">
        <v>0</v>
      </c>
      <c r="V86" s="75">
        <v>0</v>
      </c>
      <c r="W86" s="93">
        <f t="shared" si="34"/>
        <v>1</v>
      </c>
      <c r="X86" s="20">
        <f t="shared" si="29"/>
        <v>0</v>
      </c>
      <c r="Y86" s="2" t="s">
        <v>119</v>
      </c>
      <c r="Z86" s="8" t="s">
        <v>94</v>
      </c>
      <c r="AA86" s="75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0"/>
        <v>-1</v>
      </c>
      <c r="BO86" s="2">
        <f>SUM(BO3:BO85)</f>
        <v>7599</v>
      </c>
      <c r="BP86" s="2">
        <f>SUM(BP3:BP85)</f>
        <v>6537</v>
      </c>
      <c r="BS86" s="4">
        <f>BP86/BO86</f>
        <v>0.86024476904855907</v>
      </c>
      <c r="BV86" s="2" t="s">
        <v>89</v>
      </c>
      <c r="BW86" s="2">
        <v>4</v>
      </c>
      <c r="BX86" s="2">
        <v>4</v>
      </c>
      <c r="BY86" s="2">
        <v>0</v>
      </c>
      <c r="BZ86" s="2">
        <v>0</v>
      </c>
      <c r="CA86" s="4">
        <v>1</v>
      </c>
      <c r="CB86" s="4">
        <f t="shared" si="47"/>
        <v>0</v>
      </c>
      <c r="CD86" s="2" t="s">
        <v>89</v>
      </c>
      <c r="CE86" s="2">
        <v>4</v>
      </c>
      <c r="CF86" s="2">
        <v>4</v>
      </c>
      <c r="CG86" s="2">
        <v>0</v>
      </c>
      <c r="CH86" s="2">
        <v>0</v>
      </c>
      <c r="CI86" s="4">
        <v>1</v>
      </c>
      <c r="CJ86" s="4">
        <f t="shared" si="38"/>
        <v>0</v>
      </c>
      <c r="CL86" s="2" t="s">
        <v>95</v>
      </c>
      <c r="CM86" s="2">
        <v>1</v>
      </c>
      <c r="CN86" s="2">
        <v>1</v>
      </c>
      <c r="CO86" s="2">
        <v>0</v>
      </c>
      <c r="CP86" s="2">
        <v>0</v>
      </c>
      <c r="CQ86" s="4">
        <v>1</v>
      </c>
      <c r="CR86" s="4">
        <f t="shared" si="48"/>
        <v>0</v>
      </c>
      <c r="CT86" s="2" t="s">
        <v>95</v>
      </c>
      <c r="CU86" s="2">
        <v>1</v>
      </c>
      <c r="CV86" s="2">
        <v>1</v>
      </c>
      <c r="CW86" s="2">
        <v>0</v>
      </c>
      <c r="CX86" s="2">
        <v>0</v>
      </c>
      <c r="CY86" s="4">
        <v>1</v>
      </c>
      <c r="CZ86" s="4">
        <f t="shared" si="39"/>
        <v>0</v>
      </c>
      <c r="DB86" s="2" t="s">
        <v>95</v>
      </c>
      <c r="DC86" s="2">
        <v>1</v>
      </c>
      <c r="DD86" s="2">
        <v>1</v>
      </c>
      <c r="DE86" s="2">
        <v>0</v>
      </c>
      <c r="DF86" s="2">
        <v>0</v>
      </c>
      <c r="DG86" s="4">
        <v>1</v>
      </c>
      <c r="DH86" s="4">
        <f t="shared" si="40"/>
        <v>0</v>
      </c>
      <c r="DJ86" s="2" t="s">
        <v>95</v>
      </c>
      <c r="DK86" s="2">
        <v>1</v>
      </c>
      <c r="DL86" s="2">
        <v>1</v>
      </c>
      <c r="DM86" s="2">
        <v>0</v>
      </c>
      <c r="DN86" s="2">
        <v>0</v>
      </c>
      <c r="DO86" s="4">
        <v>1</v>
      </c>
      <c r="DP86" s="4">
        <f t="shared" si="41"/>
        <v>0</v>
      </c>
      <c r="DR86" s="2" t="s">
        <v>95</v>
      </c>
      <c r="DS86" s="2">
        <v>1</v>
      </c>
      <c r="DT86" s="2">
        <v>1</v>
      </c>
      <c r="DU86" s="2">
        <v>0</v>
      </c>
      <c r="DV86" s="2">
        <v>0</v>
      </c>
      <c r="DW86" s="4">
        <v>1</v>
      </c>
      <c r="DX86" s="4">
        <f t="shared" si="42"/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F86" s="4">
        <f t="shared" si="43"/>
        <v>0</v>
      </c>
      <c r="EH86" s="2" t="s">
        <v>95</v>
      </c>
      <c r="EI86" s="2">
        <v>1</v>
      </c>
      <c r="EJ86" s="2">
        <v>1</v>
      </c>
      <c r="EK86" s="2">
        <v>0</v>
      </c>
      <c r="EL86" s="2">
        <v>0</v>
      </c>
      <c r="EM86" s="4">
        <v>1</v>
      </c>
      <c r="EN86" s="4">
        <f t="shared" si="44"/>
        <v>0</v>
      </c>
      <c r="EP86" s="2" t="s">
        <v>95</v>
      </c>
      <c r="EQ86" s="2">
        <v>1</v>
      </c>
      <c r="ER86" s="2">
        <v>1</v>
      </c>
      <c r="ES86" s="2">
        <v>0</v>
      </c>
      <c r="ET86" s="2">
        <v>0</v>
      </c>
      <c r="EU86" s="4">
        <v>1</v>
      </c>
      <c r="EV86" s="4">
        <f t="shared" si="45"/>
        <v>0</v>
      </c>
    </row>
    <row r="87" spans="1:152">
      <c r="J87" s="2" t="s">
        <v>95</v>
      </c>
      <c r="K87" s="75">
        <v>1</v>
      </c>
      <c r="L87" s="75">
        <v>1</v>
      </c>
      <c r="M87" s="75">
        <v>0</v>
      </c>
      <c r="N87" s="75">
        <v>0</v>
      </c>
      <c r="O87" s="20">
        <f t="shared" si="32"/>
        <v>1</v>
      </c>
      <c r="R87" s="2" t="s">
        <v>95</v>
      </c>
      <c r="S87" s="75">
        <v>1</v>
      </c>
      <c r="T87" s="75">
        <v>1</v>
      </c>
      <c r="U87" s="75">
        <v>0</v>
      </c>
      <c r="V87" s="75">
        <v>0</v>
      </c>
      <c r="W87" s="93">
        <f t="shared" si="34"/>
        <v>1</v>
      </c>
      <c r="X87" s="20">
        <f t="shared" si="29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0"/>
        <v>-1</v>
      </c>
      <c r="BW87" s="2">
        <f>SUM(BW3:BW86)</f>
        <v>7603</v>
      </c>
      <c r="BX87" s="2">
        <f>SUM(BX3:BX86)</f>
        <v>6551</v>
      </c>
      <c r="CA87" s="4">
        <f>BX87/BW87</f>
        <v>0.86163356569775085</v>
      </c>
      <c r="CE87" s="2">
        <f>SUM(CE3:CE86)</f>
        <v>7603</v>
      </c>
      <c r="CF87" s="2">
        <f>SUM(CF3:CF86)</f>
        <v>6546</v>
      </c>
      <c r="CI87" s="4">
        <f>CF87/CE87</f>
        <v>0.86097593055372879</v>
      </c>
      <c r="CL87" s="2" t="s">
        <v>96</v>
      </c>
      <c r="CM87" s="2">
        <v>10</v>
      </c>
      <c r="CN87" s="2">
        <v>10</v>
      </c>
      <c r="CO87" s="2">
        <v>0</v>
      </c>
      <c r="CP87" s="2">
        <v>0</v>
      </c>
      <c r="CQ87" s="4">
        <v>1</v>
      </c>
      <c r="CR87" s="4">
        <f t="shared" si="48"/>
        <v>0</v>
      </c>
      <c r="CT87" s="2" t="s">
        <v>96</v>
      </c>
      <c r="CU87" s="2">
        <v>10</v>
      </c>
      <c r="CV87" s="2">
        <v>10</v>
      </c>
      <c r="CW87" s="2">
        <v>0</v>
      </c>
      <c r="CX87" s="2">
        <v>0</v>
      </c>
      <c r="CY87" s="4">
        <v>1</v>
      </c>
      <c r="CZ87" s="4">
        <f t="shared" si="39"/>
        <v>0</v>
      </c>
      <c r="DB87" s="2" t="s">
        <v>96</v>
      </c>
      <c r="DC87" s="2">
        <v>10</v>
      </c>
      <c r="DD87" s="2">
        <v>10</v>
      </c>
      <c r="DE87" s="2">
        <v>0</v>
      </c>
      <c r="DF87" s="2">
        <v>0</v>
      </c>
      <c r="DG87" s="4">
        <v>1</v>
      </c>
      <c r="DH87" s="4">
        <f t="shared" si="40"/>
        <v>0</v>
      </c>
      <c r="DJ87" s="2" t="s">
        <v>96</v>
      </c>
      <c r="DK87" s="2">
        <v>10</v>
      </c>
      <c r="DL87" s="2">
        <v>10</v>
      </c>
      <c r="DM87" s="2">
        <v>0</v>
      </c>
      <c r="DN87" s="2">
        <v>0</v>
      </c>
      <c r="DO87" s="4">
        <v>1</v>
      </c>
      <c r="DP87" s="4">
        <f t="shared" si="41"/>
        <v>0</v>
      </c>
      <c r="DR87" s="2" t="s">
        <v>96</v>
      </c>
      <c r="DS87" s="2">
        <v>10</v>
      </c>
      <c r="DT87" s="2">
        <v>10</v>
      </c>
      <c r="DU87" s="2">
        <v>0</v>
      </c>
      <c r="DV87" s="2">
        <v>0</v>
      </c>
      <c r="DW87" s="4">
        <v>1</v>
      </c>
      <c r="DX87" s="4">
        <f t="shared" si="42"/>
        <v>0</v>
      </c>
      <c r="DZ87" s="2" t="s">
        <v>96</v>
      </c>
      <c r="EA87" s="2">
        <v>10</v>
      </c>
      <c r="EB87" s="2">
        <v>10</v>
      </c>
      <c r="EC87" s="2">
        <v>0</v>
      </c>
      <c r="ED87" s="2">
        <v>0</v>
      </c>
      <c r="EE87" s="4">
        <v>1</v>
      </c>
      <c r="EF87" s="4">
        <f t="shared" si="43"/>
        <v>0</v>
      </c>
      <c r="EH87" s="2" t="s">
        <v>96</v>
      </c>
      <c r="EI87" s="2">
        <v>10</v>
      </c>
      <c r="EJ87" s="2">
        <v>10</v>
      </c>
      <c r="EK87" s="2">
        <v>0</v>
      </c>
      <c r="EL87" s="2">
        <v>0</v>
      </c>
      <c r="EM87" s="4">
        <v>1</v>
      </c>
      <c r="EN87" s="4">
        <f t="shared" si="44"/>
        <v>0</v>
      </c>
      <c r="EP87" s="2" t="s">
        <v>96</v>
      </c>
      <c r="EQ87" s="2">
        <v>10</v>
      </c>
      <c r="ER87" s="2">
        <v>10</v>
      </c>
      <c r="ES87" s="2">
        <v>0</v>
      </c>
      <c r="ET87" s="2">
        <v>0</v>
      </c>
      <c r="EU87" s="4">
        <v>1</v>
      </c>
      <c r="EV87" s="4">
        <f t="shared" si="45"/>
        <v>0</v>
      </c>
    </row>
    <row r="88" spans="1:152">
      <c r="J88" s="8" t="s">
        <v>96</v>
      </c>
      <c r="K88" s="75">
        <v>10</v>
      </c>
      <c r="L88" s="75">
        <v>10</v>
      </c>
      <c r="M88" s="75">
        <v>0</v>
      </c>
      <c r="N88" s="75">
        <v>0</v>
      </c>
      <c r="O88" s="20">
        <f t="shared" si="32"/>
        <v>1</v>
      </c>
      <c r="R88" s="8" t="s">
        <v>96</v>
      </c>
      <c r="S88" s="75">
        <v>10</v>
      </c>
      <c r="T88" s="75">
        <v>10</v>
      </c>
      <c r="U88" s="75">
        <v>0</v>
      </c>
      <c r="V88" s="75">
        <v>0</v>
      </c>
      <c r="W88" s="93">
        <f t="shared" si="34"/>
        <v>1</v>
      </c>
      <c r="X88" s="20">
        <f t="shared" si="29"/>
        <v>0</v>
      </c>
      <c r="Y88" s="2" t="s">
        <v>119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0"/>
        <v>-1</v>
      </c>
      <c r="CL88" s="2" t="s">
        <v>129</v>
      </c>
      <c r="CM88" s="2">
        <v>2</v>
      </c>
      <c r="CN88" s="2">
        <v>2</v>
      </c>
      <c r="CO88" s="2">
        <v>0</v>
      </c>
      <c r="CP88" s="2">
        <v>0</v>
      </c>
      <c r="CQ88" s="4">
        <v>1</v>
      </c>
      <c r="CR88" s="4">
        <f t="shared" si="48"/>
        <v>0</v>
      </c>
      <c r="CT88" s="2" t="s">
        <v>129</v>
      </c>
      <c r="CU88" s="2">
        <v>2</v>
      </c>
      <c r="CV88" s="2">
        <v>2</v>
      </c>
      <c r="CW88" s="2">
        <v>0</v>
      </c>
      <c r="CX88" s="2">
        <v>0</v>
      </c>
      <c r="CY88" s="4">
        <v>1</v>
      </c>
      <c r="CZ88" s="4">
        <f t="shared" si="39"/>
        <v>0</v>
      </c>
      <c r="DB88" s="2" t="s">
        <v>129</v>
      </c>
      <c r="DC88" s="2">
        <v>2</v>
      </c>
      <c r="DD88" s="2">
        <v>2</v>
      </c>
      <c r="DE88" s="2">
        <v>0</v>
      </c>
      <c r="DF88" s="2">
        <v>0</v>
      </c>
      <c r="DG88" s="4">
        <v>1</v>
      </c>
      <c r="DH88" s="4">
        <f t="shared" si="40"/>
        <v>0</v>
      </c>
      <c r="DJ88" s="2" t="s">
        <v>129</v>
      </c>
      <c r="DK88" s="2">
        <v>2</v>
      </c>
      <c r="DL88" s="2">
        <v>2</v>
      </c>
      <c r="DM88" s="2">
        <v>0</v>
      </c>
      <c r="DN88" s="2">
        <v>0</v>
      </c>
      <c r="DO88" s="4">
        <v>1</v>
      </c>
      <c r="DP88" s="4">
        <f t="shared" si="41"/>
        <v>0</v>
      </c>
      <c r="DR88" s="2" t="s">
        <v>129</v>
      </c>
      <c r="DS88" s="2">
        <v>2</v>
      </c>
      <c r="DT88" s="2">
        <v>2</v>
      </c>
      <c r="DU88" s="2">
        <v>0</v>
      </c>
      <c r="DV88" s="2">
        <v>0</v>
      </c>
      <c r="DW88" s="4">
        <v>1</v>
      </c>
      <c r="DX88" s="4">
        <f t="shared" si="42"/>
        <v>0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F88" s="4">
        <f t="shared" si="43"/>
        <v>0</v>
      </c>
      <c r="EH88" s="2" t="s">
        <v>129</v>
      </c>
      <c r="EI88" s="2">
        <v>2</v>
      </c>
      <c r="EJ88" s="2">
        <v>2</v>
      </c>
      <c r="EK88" s="2">
        <v>0</v>
      </c>
      <c r="EL88" s="2">
        <v>0</v>
      </c>
      <c r="EM88" s="4">
        <v>1</v>
      </c>
      <c r="EN88" s="4">
        <f t="shared" si="44"/>
        <v>0</v>
      </c>
      <c r="EP88" s="27"/>
      <c r="EV88" s="4"/>
    </row>
    <row r="89" spans="1:152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20">
        <f t="shared" si="32"/>
        <v>1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20">
        <f t="shared" si="34"/>
        <v>1</v>
      </c>
      <c r="X89" s="20">
        <f t="shared" si="29"/>
        <v>0</v>
      </c>
      <c r="Z89" s="8" t="s">
        <v>89</v>
      </c>
      <c r="AA89" s="2">
        <v>4</v>
      </c>
      <c r="AB89" s="2">
        <v>0</v>
      </c>
      <c r="AC89" s="2">
        <v>4</v>
      </c>
      <c r="AD89" s="2">
        <v>0</v>
      </c>
      <c r="AE89" s="20">
        <v>0</v>
      </c>
      <c r="AF89" s="4">
        <f t="shared" si="30"/>
        <v>-1</v>
      </c>
      <c r="CL89" s="2" t="s">
        <v>130</v>
      </c>
      <c r="CM89" s="2">
        <v>15</v>
      </c>
      <c r="CN89" s="2">
        <v>15</v>
      </c>
      <c r="CO89" s="2">
        <v>0</v>
      </c>
      <c r="CP89" s="2">
        <v>0</v>
      </c>
      <c r="CQ89" s="4">
        <v>1</v>
      </c>
      <c r="CR89" s="4">
        <f t="shared" si="48"/>
        <v>0</v>
      </c>
      <c r="CT89" s="2" t="s">
        <v>130</v>
      </c>
      <c r="CU89" s="2">
        <v>15</v>
      </c>
      <c r="CV89" s="2">
        <v>15</v>
      </c>
      <c r="CW89" s="2">
        <v>0</v>
      </c>
      <c r="CX89" s="2">
        <v>0</v>
      </c>
      <c r="CY89" s="4">
        <v>1</v>
      </c>
      <c r="CZ89" s="4">
        <f t="shared" si="39"/>
        <v>0</v>
      </c>
      <c r="DB89" s="2" t="s">
        <v>130</v>
      </c>
      <c r="DC89" s="2">
        <v>15</v>
      </c>
      <c r="DD89" s="2">
        <v>15</v>
      </c>
      <c r="DE89" s="2">
        <v>0</v>
      </c>
      <c r="DF89" s="2">
        <v>0</v>
      </c>
      <c r="DG89" s="4">
        <v>1</v>
      </c>
      <c r="DH89" s="4">
        <f t="shared" si="40"/>
        <v>0</v>
      </c>
      <c r="DJ89" s="2" t="s">
        <v>130</v>
      </c>
      <c r="DK89" s="2">
        <v>15</v>
      </c>
      <c r="DL89" s="2">
        <v>15</v>
      </c>
      <c r="DM89" s="2">
        <v>0</v>
      </c>
      <c r="DN89" s="2">
        <v>0</v>
      </c>
      <c r="DO89" s="4">
        <v>1</v>
      </c>
      <c r="DP89" s="4">
        <f t="shared" si="41"/>
        <v>0</v>
      </c>
      <c r="DR89" s="2" t="s">
        <v>130</v>
      </c>
      <c r="DS89" s="2">
        <v>15</v>
      </c>
      <c r="DT89" s="2">
        <v>15</v>
      </c>
      <c r="DU89" s="2">
        <v>0</v>
      </c>
      <c r="DV89" s="2">
        <v>0</v>
      </c>
      <c r="DW89" s="4">
        <v>1</v>
      </c>
      <c r="DX89" s="4">
        <f t="shared" si="42"/>
        <v>0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F89" s="4">
        <f t="shared" si="43"/>
        <v>0</v>
      </c>
      <c r="EH89" s="2" t="s">
        <v>130</v>
      </c>
      <c r="EI89" s="2">
        <v>15</v>
      </c>
      <c r="EJ89" s="2">
        <v>15</v>
      </c>
      <c r="EK89" s="2">
        <v>0</v>
      </c>
      <c r="EL89" s="2">
        <v>0</v>
      </c>
      <c r="EM89" s="4">
        <v>1</v>
      </c>
      <c r="EN89" s="4">
        <f t="shared" si="44"/>
        <v>0</v>
      </c>
      <c r="EP89" s="2" t="s">
        <v>130</v>
      </c>
      <c r="EQ89" s="2">
        <v>15</v>
      </c>
      <c r="ER89" s="2">
        <v>15</v>
      </c>
      <c r="ES89" s="2">
        <v>0</v>
      </c>
      <c r="ET89" s="2">
        <v>0</v>
      </c>
      <c r="EU89" s="4">
        <v>1</v>
      </c>
      <c r="EV89" s="4">
        <f t="shared" si="45"/>
        <v>0</v>
      </c>
    </row>
    <row r="90" spans="1:152">
      <c r="K90" s="2">
        <f>SUM(K3:K89)</f>
        <v>8108</v>
      </c>
      <c r="L90" s="2">
        <f>SUM(L3:L89)</f>
        <v>6439</v>
      </c>
      <c r="O90" s="20">
        <f t="shared" si="32"/>
        <v>0.79415392205229407</v>
      </c>
      <c r="S90" s="2">
        <f>SUM(S3:S89)</f>
        <v>8108</v>
      </c>
      <c r="T90" s="2">
        <f>SUM(T3:T89)</f>
        <v>6717</v>
      </c>
      <c r="W90" s="20">
        <f t="shared" si="34"/>
        <v>0.82844104588061174</v>
      </c>
      <c r="AA90" s="2">
        <f>SUM(AA3:AA89)</f>
        <v>8108</v>
      </c>
      <c r="AB90" s="2">
        <f>SUM(AB3:AB89)</f>
        <v>6033</v>
      </c>
      <c r="AE90" s="4">
        <f>AB90/AA90</f>
        <v>0.74407992106561416</v>
      </c>
      <c r="CL90" s="2" t="s">
        <v>89</v>
      </c>
      <c r="CM90" s="2">
        <v>4</v>
      </c>
      <c r="CN90" s="2">
        <v>4</v>
      </c>
      <c r="CO90" s="2">
        <v>0</v>
      </c>
      <c r="CP90" s="2">
        <v>0</v>
      </c>
      <c r="CQ90" s="4">
        <v>1</v>
      </c>
      <c r="CR90" s="4">
        <f t="shared" si="48"/>
        <v>0</v>
      </c>
      <c r="CT90" s="2" t="s">
        <v>89</v>
      </c>
      <c r="CU90" s="2">
        <v>4</v>
      </c>
      <c r="CV90" s="2">
        <v>4</v>
      </c>
      <c r="CW90" s="2">
        <v>0</v>
      </c>
      <c r="CX90" s="2">
        <v>0</v>
      </c>
      <c r="CY90" s="4">
        <v>1</v>
      </c>
      <c r="CZ90" s="4">
        <f t="shared" si="39"/>
        <v>0</v>
      </c>
      <c r="DB90" s="2" t="s">
        <v>139</v>
      </c>
      <c r="DC90" s="2">
        <v>3</v>
      </c>
      <c r="DD90" s="2">
        <v>0</v>
      </c>
      <c r="DE90" s="2">
        <v>3</v>
      </c>
      <c r="DF90" s="2">
        <v>0</v>
      </c>
      <c r="DG90" s="4">
        <v>0</v>
      </c>
      <c r="DH90" s="4"/>
      <c r="DJ90" s="2" t="s">
        <v>139</v>
      </c>
      <c r="DK90" s="2">
        <v>3</v>
      </c>
      <c r="DL90" s="2">
        <v>1</v>
      </c>
      <c r="DM90" s="2">
        <v>2</v>
      </c>
      <c r="DN90" s="2">
        <v>0</v>
      </c>
      <c r="DO90" s="4">
        <v>0.33</v>
      </c>
      <c r="DP90" s="4">
        <f t="shared" si="41"/>
        <v>0.33</v>
      </c>
      <c r="DR90" s="2" t="s">
        <v>139</v>
      </c>
      <c r="DS90" s="2">
        <v>3</v>
      </c>
      <c r="DT90" s="2">
        <v>1</v>
      </c>
      <c r="DU90" s="2">
        <v>2</v>
      </c>
      <c r="DV90" s="2">
        <v>0</v>
      </c>
      <c r="DW90" s="4">
        <v>0.33</v>
      </c>
      <c r="DX90" s="4">
        <f t="shared" si="42"/>
        <v>0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F90" s="4">
        <f t="shared" si="43"/>
        <v>0</v>
      </c>
      <c r="EH90" s="2" t="s">
        <v>139</v>
      </c>
      <c r="EI90" s="2">
        <v>3</v>
      </c>
      <c r="EJ90" s="2">
        <v>1</v>
      </c>
      <c r="EK90" s="2">
        <v>2</v>
      </c>
      <c r="EL90" s="2">
        <v>0</v>
      </c>
      <c r="EM90" s="4">
        <v>0.33</v>
      </c>
      <c r="EN90" s="4">
        <f t="shared" si="44"/>
        <v>0</v>
      </c>
      <c r="EP90" s="2" t="s">
        <v>139</v>
      </c>
      <c r="EQ90" s="2">
        <v>3</v>
      </c>
      <c r="ER90" s="2">
        <v>1</v>
      </c>
      <c r="ES90" s="2">
        <v>2</v>
      </c>
      <c r="ET90" s="2">
        <v>0</v>
      </c>
      <c r="EU90" s="4">
        <v>0.33</v>
      </c>
      <c r="EV90" s="4">
        <f t="shared" si="45"/>
        <v>0</v>
      </c>
    </row>
    <row r="91" spans="1:152">
      <c r="CM91" s="2">
        <f>SUM(CM3:CM90)</f>
        <v>8179</v>
      </c>
      <c r="CN91" s="2">
        <f>SUM(CN3:CN90)</f>
        <v>6510</v>
      </c>
      <c r="CQ91" s="4">
        <f>CN91/CM91</f>
        <v>0.79594082406162125</v>
      </c>
      <c r="CR91" s="4"/>
      <c r="CU91" s="2">
        <f>SUM(CU3:CU90)</f>
        <v>8179</v>
      </c>
      <c r="CV91" s="2">
        <f>SUM(CV3:CV90)</f>
        <v>7067</v>
      </c>
      <c r="CY91" s="4">
        <f>CV91/CU91</f>
        <v>0.86404205893140973</v>
      </c>
      <c r="CZ91" s="4"/>
      <c r="DB91" s="2" t="s">
        <v>89</v>
      </c>
      <c r="DC91" s="2">
        <v>4</v>
      </c>
      <c r="DD91" s="2">
        <v>4</v>
      </c>
      <c r="DE91" s="2">
        <v>0</v>
      </c>
      <c r="DF91" s="2">
        <v>0</v>
      </c>
      <c r="DG91" s="4">
        <v>1</v>
      </c>
      <c r="DH91" s="4">
        <f>DG91-CY90</f>
        <v>0</v>
      </c>
      <c r="DJ91" s="2" t="s">
        <v>89</v>
      </c>
      <c r="DK91" s="2">
        <v>4</v>
      </c>
      <c r="DL91" s="2">
        <v>4</v>
      </c>
      <c r="DM91" s="2">
        <v>0</v>
      </c>
      <c r="DN91" s="2">
        <v>0</v>
      </c>
      <c r="DO91" s="4">
        <v>1</v>
      </c>
      <c r="DP91" s="4">
        <f t="shared" si="41"/>
        <v>0</v>
      </c>
      <c r="DR91" s="2" t="s">
        <v>89</v>
      </c>
      <c r="DS91" s="2">
        <v>4</v>
      </c>
      <c r="DT91" s="2">
        <v>4</v>
      </c>
      <c r="DU91" s="2">
        <v>0</v>
      </c>
      <c r="DV91" s="2">
        <v>0</v>
      </c>
      <c r="DW91" s="4">
        <v>1</v>
      </c>
      <c r="DX91" s="4">
        <f t="shared" si="42"/>
        <v>0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F91" s="4">
        <f t="shared" si="43"/>
        <v>0</v>
      </c>
      <c r="EH91" s="2" t="s">
        <v>89</v>
      </c>
      <c r="EI91" s="2">
        <v>4</v>
      </c>
      <c r="EJ91" s="2">
        <v>4</v>
      </c>
      <c r="EK91" s="2">
        <v>0</v>
      </c>
      <c r="EL91" s="2">
        <v>0</v>
      </c>
      <c r="EM91" s="4">
        <v>1</v>
      </c>
      <c r="EN91" s="4">
        <f t="shared" si="44"/>
        <v>0</v>
      </c>
      <c r="EP91" s="2" t="s">
        <v>89</v>
      </c>
      <c r="EQ91" s="2">
        <v>4</v>
      </c>
      <c r="ER91" s="2">
        <v>4</v>
      </c>
      <c r="ES91" s="2">
        <v>0</v>
      </c>
      <c r="ET91" s="2">
        <v>0</v>
      </c>
      <c r="EU91" s="4">
        <v>1</v>
      </c>
      <c r="EV91" s="4">
        <f t="shared" si="45"/>
        <v>0</v>
      </c>
    </row>
    <row r="92" spans="1:152">
      <c r="DC92" s="2">
        <f>SUM(DC3:DC91)</f>
        <v>8177</v>
      </c>
      <c r="DD92" s="2">
        <f>SUM(DD3:DD91)</f>
        <v>6989</v>
      </c>
      <c r="DG92" s="4">
        <f>DD92/DC92</f>
        <v>0.85471444294973709</v>
      </c>
      <c r="DK92" s="2">
        <f>SUM(DK3:DK91)</f>
        <v>8177</v>
      </c>
      <c r="DL92" s="2">
        <f>SUM(DL3:DL91)</f>
        <v>7030</v>
      </c>
      <c r="DO92" s="4">
        <f>DL92/DK92</f>
        <v>0.85972850678733037</v>
      </c>
      <c r="DS92" s="2">
        <f>SUM(DS3:DS91)</f>
        <v>8177</v>
      </c>
      <c r="DT92" s="2">
        <f>SUM(DT3:DT91)</f>
        <v>7061</v>
      </c>
      <c r="DW92" s="4">
        <f>DT92/DS92</f>
        <v>0.86351962822551054</v>
      </c>
      <c r="EA92" s="2">
        <f>SUM(EA3:EA91)</f>
        <v>8177</v>
      </c>
      <c r="EB92" s="2">
        <f>SUM(EB3:EB91)</f>
        <v>6899</v>
      </c>
      <c r="EE92" s="4">
        <f>EB92/EA92</f>
        <v>0.84370796135502013</v>
      </c>
      <c r="EI92" s="2">
        <f>SUM(EI3:EI91)</f>
        <v>8177</v>
      </c>
      <c r="EJ92" s="2">
        <f>SUM(EJ3:EJ91)</f>
        <v>6904</v>
      </c>
      <c r="EM92" s="4">
        <f>EJ92/EI92</f>
        <v>0.84431943255472663</v>
      </c>
      <c r="EQ92" s="2">
        <f>SUM(EQ3:EQ91)</f>
        <v>8237</v>
      </c>
      <c r="ER92" s="2">
        <f>SUM(ER3:ER91)</f>
        <v>6988</v>
      </c>
      <c r="EU92" s="4">
        <f>ER92/EQ92</f>
        <v>0.84836712395289549</v>
      </c>
    </row>
    <row r="97" spans="3:152">
      <c r="AH97" s="17" t="s">
        <v>124</v>
      </c>
    </row>
    <row r="98" spans="3:152">
      <c r="AH98" s="27" t="s">
        <v>22</v>
      </c>
      <c r="AI98" s="94">
        <v>172</v>
      </c>
      <c r="AJ98" s="95">
        <v>133</v>
      </c>
      <c r="AK98" s="96">
        <v>21</v>
      </c>
      <c r="AL98" s="94">
        <v>18</v>
      </c>
      <c r="AM98" s="97">
        <v>0.77</v>
      </c>
    </row>
    <row r="99" spans="3:152">
      <c r="AH99" s="27" t="s">
        <v>65</v>
      </c>
      <c r="AI99" s="27">
        <v>223</v>
      </c>
      <c r="AJ99" s="27">
        <v>184</v>
      </c>
      <c r="AK99" s="27">
        <v>21</v>
      </c>
      <c r="AL99" s="27">
        <v>18</v>
      </c>
      <c r="AM99" s="83">
        <v>0.82</v>
      </c>
    </row>
    <row r="100" spans="3:152">
      <c r="EP100" s="17" t="s">
        <v>163</v>
      </c>
    </row>
    <row r="101" spans="3:152">
      <c r="C101" s="2" t="s">
        <v>7</v>
      </c>
      <c r="D101" s="2">
        <v>36</v>
      </c>
      <c r="E101" s="2">
        <v>35</v>
      </c>
      <c r="F101" s="2">
        <v>0</v>
      </c>
      <c r="G101" s="2">
        <v>1</v>
      </c>
      <c r="H101" s="4">
        <f>E101/D101</f>
        <v>0.97222222222222221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20">
        <v>0</v>
      </c>
      <c r="R101" s="81" t="s">
        <v>82</v>
      </c>
      <c r="S101" s="75">
        <v>71</v>
      </c>
      <c r="T101" s="75">
        <v>0</v>
      </c>
      <c r="U101" s="75">
        <v>0</v>
      </c>
      <c r="V101" s="75">
        <v>71</v>
      </c>
      <c r="W101" s="93">
        <f>T101/S101</f>
        <v>0</v>
      </c>
      <c r="Z101" s="7" t="s">
        <v>73</v>
      </c>
      <c r="AA101" s="2">
        <v>234</v>
      </c>
      <c r="AB101" s="2">
        <v>65</v>
      </c>
      <c r="AC101" s="2">
        <v>2</v>
      </c>
      <c r="AD101" s="2">
        <v>167</v>
      </c>
      <c r="AE101" s="4">
        <v>0.27</v>
      </c>
      <c r="AF101" s="4">
        <f>AE101-W100</f>
        <v>0.27</v>
      </c>
      <c r="AH101" s="8" t="s">
        <v>20</v>
      </c>
      <c r="AI101" s="2">
        <v>11</v>
      </c>
      <c r="AJ101" s="2">
        <v>0</v>
      </c>
      <c r="AK101" s="2">
        <v>0</v>
      </c>
      <c r="AL101" s="2">
        <v>11</v>
      </c>
      <c r="AM101" s="4">
        <v>0</v>
      </c>
      <c r="AN101" s="4"/>
      <c r="AX101" s="8" t="s">
        <v>75</v>
      </c>
      <c r="AY101" s="2">
        <v>68</v>
      </c>
      <c r="AZ101" s="2">
        <v>0</v>
      </c>
      <c r="BA101" s="2">
        <v>0</v>
      </c>
      <c r="BB101" s="2">
        <v>68</v>
      </c>
      <c r="BC101" s="4">
        <v>0</v>
      </c>
      <c r="BF101" s="85" t="s">
        <v>32</v>
      </c>
      <c r="BG101" s="2">
        <v>628</v>
      </c>
      <c r="BH101" s="2">
        <v>509</v>
      </c>
      <c r="BI101" s="2">
        <v>10</v>
      </c>
      <c r="BJ101" s="2">
        <v>109</v>
      </c>
      <c r="BK101" s="4">
        <v>0.81</v>
      </c>
      <c r="BL101" s="4"/>
      <c r="BN101" s="8" t="s">
        <v>8</v>
      </c>
      <c r="BO101" s="2">
        <v>135</v>
      </c>
      <c r="BP101" s="2">
        <v>0</v>
      </c>
      <c r="BQ101" s="2">
        <v>0</v>
      </c>
      <c r="BR101" s="2">
        <v>135</v>
      </c>
      <c r="BS101" s="4">
        <v>0</v>
      </c>
      <c r="BT101" s="4">
        <f>BS101-BK101</f>
        <v>-0.81</v>
      </c>
      <c r="CD101" s="8" t="s">
        <v>35</v>
      </c>
      <c r="CE101" s="2">
        <v>30</v>
      </c>
      <c r="CF101" s="2">
        <v>0</v>
      </c>
      <c r="CG101" s="2">
        <v>0</v>
      </c>
      <c r="CH101" s="2">
        <v>30</v>
      </c>
      <c r="CI101" s="4">
        <v>0</v>
      </c>
      <c r="CJ101" s="4">
        <f>CI101-CA95</f>
        <v>0</v>
      </c>
      <c r="CT101" s="8" t="s">
        <v>14</v>
      </c>
      <c r="CU101" s="2">
        <v>208</v>
      </c>
      <c r="CV101" s="2">
        <v>0</v>
      </c>
      <c r="CW101" s="2">
        <v>0</v>
      </c>
      <c r="CX101" s="2">
        <v>208</v>
      </c>
      <c r="CY101" s="4">
        <v>0</v>
      </c>
      <c r="DR101" s="6" t="s">
        <v>42</v>
      </c>
      <c r="DS101" s="2">
        <v>132</v>
      </c>
      <c r="DT101" s="2">
        <v>0</v>
      </c>
      <c r="DU101" s="2">
        <v>0</v>
      </c>
      <c r="DV101" s="2">
        <v>132</v>
      </c>
      <c r="DW101" s="4">
        <v>0</v>
      </c>
      <c r="DZ101" s="2" t="s">
        <v>73</v>
      </c>
      <c r="EA101" s="2">
        <v>234</v>
      </c>
      <c r="EB101" s="2">
        <v>153</v>
      </c>
      <c r="EC101" s="2">
        <v>1</v>
      </c>
      <c r="ED101" s="7">
        <v>80</v>
      </c>
      <c r="EE101" s="4">
        <v>0.65</v>
      </c>
      <c r="EH101" s="2" t="s">
        <v>17</v>
      </c>
      <c r="EI101" s="25" t="s">
        <v>100</v>
      </c>
      <c r="EJ101" s="25" t="s">
        <v>100</v>
      </c>
      <c r="EK101" s="25" t="s">
        <v>100</v>
      </c>
      <c r="EL101" s="25" t="s">
        <v>100</v>
      </c>
      <c r="EM101" s="25" t="s">
        <v>100</v>
      </c>
      <c r="EP101" s="2" t="s">
        <v>9</v>
      </c>
      <c r="EQ101" s="2">
        <v>272</v>
      </c>
      <c r="ER101" s="2">
        <v>0</v>
      </c>
      <c r="ES101" s="2">
        <v>0</v>
      </c>
      <c r="ET101" s="2">
        <v>272</v>
      </c>
      <c r="EU101" s="4">
        <v>0</v>
      </c>
      <c r="EV101" s="4"/>
    </row>
    <row r="102" spans="3:152">
      <c r="C102" s="8" t="s">
        <v>8</v>
      </c>
      <c r="D102" s="2">
        <v>135</v>
      </c>
      <c r="E102" s="2">
        <v>0</v>
      </c>
      <c r="F102" s="2">
        <v>0</v>
      </c>
      <c r="G102" s="2">
        <v>135</v>
      </c>
      <c r="H102" s="4">
        <f t="shared" ref="H102:H113" si="49"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20">
        <v>0</v>
      </c>
      <c r="R102" s="81" t="s">
        <v>90</v>
      </c>
      <c r="S102" s="75">
        <v>1</v>
      </c>
      <c r="T102" s="75">
        <v>0</v>
      </c>
      <c r="U102" s="75">
        <v>0</v>
      </c>
      <c r="V102" s="75">
        <v>1</v>
      </c>
      <c r="W102" s="93">
        <f>T102/S102</f>
        <v>0</v>
      </c>
      <c r="AH102" s="8" t="s">
        <v>22</v>
      </c>
      <c r="AI102" s="2">
        <v>172</v>
      </c>
      <c r="AJ102" s="2">
        <v>0</v>
      </c>
      <c r="AK102" s="2">
        <v>0</v>
      </c>
      <c r="AL102" s="2">
        <v>172</v>
      </c>
      <c r="AM102" s="4">
        <v>0</v>
      </c>
      <c r="AN102" s="4"/>
      <c r="AX102" s="7" t="s">
        <v>51</v>
      </c>
      <c r="AY102" s="2">
        <v>45</v>
      </c>
      <c r="AZ102" s="2">
        <v>7</v>
      </c>
      <c r="BA102" s="2">
        <v>1</v>
      </c>
      <c r="BB102" s="2">
        <v>37</v>
      </c>
      <c r="BC102" s="4">
        <v>0.16</v>
      </c>
      <c r="BN102" s="8" t="s">
        <v>14</v>
      </c>
      <c r="BO102" s="2">
        <v>208</v>
      </c>
      <c r="BP102" s="2">
        <v>0</v>
      </c>
      <c r="BQ102" s="2">
        <v>0</v>
      </c>
      <c r="BR102" s="2">
        <v>208</v>
      </c>
      <c r="BS102" s="4">
        <v>0</v>
      </c>
      <c r="BT102" s="4">
        <f>BS102-BK95</f>
        <v>0</v>
      </c>
      <c r="CD102" s="8" t="s">
        <v>42</v>
      </c>
      <c r="CE102" s="2">
        <v>132</v>
      </c>
      <c r="CF102" s="2">
        <v>0</v>
      </c>
      <c r="CG102" s="2">
        <v>0</v>
      </c>
      <c r="CH102" s="2">
        <v>132</v>
      </c>
      <c r="CI102" s="4">
        <v>0</v>
      </c>
      <c r="CJ102" s="4">
        <f>CI102-CA96</f>
        <v>0</v>
      </c>
      <c r="CT102" s="8" t="s">
        <v>28</v>
      </c>
      <c r="CU102" s="2">
        <v>10</v>
      </c>
      <c r="CV102" s="2">
        <v>0</v>
      </c>
      <c r="CW102" s="2">
        <v>0</v>
      </c>
      <c r="CX102" s="2">
        <v>10</v>
      </c>
      <c r="CY102" s="4">
        <v>0</v>
      </c>
      <c r="DR102" s="6" t="s">
        <v>47</v>
      </c>
      <c r="DS102" s="2">
        <v>45</v>
      </c>
      <c r="DT102" s="2">
        <v>0</v>
      </c>
      <c r="DU102" s="2">
        <v>0</v>
      </c>
      <c r="DV102" s="2">
        <v>45</v>
      </c>
      <c r="DW102" s="4">
        <v>0</v>
      </c>
      <c r="DZ102" s="2" t="s">
        <v>42</v>
      </c>
      <c r="EA102" s="2">
        <v>132</v>
      </c>
      <c r="EB102" s="2">
        <v>120</v>
      </c>
      <c r="EC102" s="2">
        <v>0</v>
      </c>
      <c r="ED102" s="7">
        <v>12</v>
      </c>
      <c r="EE102" s="4">
        <v>0.91</v>
      </c>
      <c r="EH102" s="66" t="s">
        <v>18</v>
      </c>
      <c r="EI102" s="25" t="s">
        <v>100</v>
      </c>
      <c r="EJ102" s="25" t="s">
        <v>100</v>
      </c>
      <c r="EK102" s="25" t="s">
        <v>100</v>
      </c>
      <c r="EL102" s="25" t="s">
        <v>100</v>
      </c>
      <c r="EM102" s="25" t="s">
        <v>100</v>
      </c>
      <c r="EP102" s="8" t="s">
        <v>10</v>
      </c>
      <c r="EQ102" s="1">
        <v>38</v>
      </c>
      <c r="EV102" s="4"/>
    </row>
    <row r="103" spans="3:152">
      <c r="C103" s="7" t="s">
        <v>9</v>
      </c>
      <c r="D103" s="86">
        <v>272</v>
      </c>
      <c r="E103" s="86">
        <v>254</v>
      </c>
      <c r="F103" s="86">
        <v>0</v>
      </c>
      <c r="G103" s="86">
        <v>18</v>
      </c>
      <c r="H103" s="87">
        <f t="shared" si="49"/>
        <v>0.93382352941176472</v>
      </c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20">
        <v>0</v>
      </c>
      <c r="R103" s="81" t="s">
        <v>93</v>
      </c>
      <c r="S103" s="75">
        <v>11</v>
      </c>
      <c r="T103" s="75">
        <v>0</v>
      </c>
      <c r="U103" s="75">
        <v>0</v>
      </c>
      <c r="V103" s="75">
        <v>11</v>
      </c>
      <c r="W103" s="93">
        <f>T103/S103</f>
        <v>0</v>
      </c>
      <c r="AH103" s="8" t="s">
        <v>23</v>
      </c>
      <c r="AI103" s="2">
        <v>541</v>
      </c>
      <c r="AJ103" s="2">
        <v>298</v>
      </c>
      <c r="AK103" s="2">
        <v>0</v>
      </c>
      <c r="AL103" s="2">
        <v>243</v>
      </c>
      <c r="AM103" s="4">
        <v>0.55000000000000004</v>
      </c>
      <c r="AN103" s="4"/>
      <c r="BN103" s="8" t="s">
        <v>42</v>
      </c>
      <c r="BO103" s="2">
        <v>132</v>
      </c>
      <c r="BP103" s="2">
        <v>0</v>
      </c>
      <c r="BQ103" s="2">
        <v>0</v>
      </c>
      <c r="BR103" s="2">
        <v>132</v>
      </c>
      <c r="BS103" s="4">
        <v>0</v>
      </c>
      <c r="BT103" s="4">
        <f>BS103-BK96</f>
        <v>0</v>
      </c>
      <c r="CD103" s="8" t="s">
        <v>28</v>
      </c>
      <c r="CE103" s="2">
        <v>10</v>
      </c>
      <c r="CF103" s="2">
        <v>0</v>
      </c>
      <c r="CG103" s="2">
        <v>0</v>
      </c>
      <c r="CH103" s="2">
        <v>10</v>
      </c>
      <c r="CI103" s="4">
        <v>0</v>
      </c>
      <c r="CJ103" s="4">
        <f>CI103-CA97</f>
        <v>0</v>
      </c>
      <c r="CT103" s="8" t="s">
        <v>52</v>
      </c>
      <c r="CU103" s="2">
        <v>14</v>
      </c>
      <c r="CV103" s="2">
        <v>0</v>
      </c>
      <c r="CW103" s="2">
        <v>0</v>
      </c>
      <c r="CX103" s="2">
        <v>14</v>
      </c>
      <c r="CY103" s="4">
        <v>0</v>
      </c>
      <c r="DR103" s="7" t="s">
        <v>86</v>
      </c>
      <c r="DS103" s="2">
        <v>493</v>
      </c>
      <c r="DT103" s="2">
        <v>443</v>
      </c>
      <c r="DU103" s="2">
        <v>3</v>
      </c>
      <c r="DV103" s="7">
        <v>47</v>
      </c>
      <c r="DW103" s="4">
        <v>0.9</v>
      </c>
      <c r="DZ103" s="2" t="s">
        <v>86</v>
      </c>
      <c r="EA103" s="2">
        <v>493</v>
      </c>
      <c r="EB103" s="2">
        <v>443</v>
      </c>
      <c r="EC103" s="2">
        <v>3</v>
      </c>
      <c r="ED103" s="7">
        <v>47</v>
      </c>
      <c r="EE103" s="4">
        <v>0.9</v>
      </c>
      <c r="EH103" s="2" t="s">
        <v>19</v>
      </c>
      <c r="EI103" s="25" t="s">
        <v>100</v>
      </c>
      <c r="EJ103" s="25" t="s">
        <v>100</v>
      </c>
      <c r="EK103" s="25" t="s">
        <v>100</v>
      </c>
      <c r="EL103" s="25" t="s">
        <v>100</v>
      </c>
      <c r="EM103" s="25" t="s">
        <v>100</v>
      </c>
      <c r="EP103" s="8" t="s">
        <v>11</v>
      </c>
      <c r="EQ103" s="1">
        <v>25</v>
      </c>
      <c r="EV103" s="4"/>
    </row>
    <row r="104" spans="3:152">
      <c r="C104" s="88" t="s">
        <v>12</v>
      </c>
      <c r="D104" s="86">
        <v>81</v>
      </c>
      <c r="E104" s="86">
        <v>80</v>
      </c>
      <c r="F104" s="86">
        <v>0</v>
      </c>
      <c r="G104" s="86">
        <v>1</v>
      </c>
      <c r="H104" s="87">
        <f t="shared" si="49"/>
        <v>0.98765432098765427</v>
      </c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20">
        <v>0</v>
      </c>
      <c r="R104" s="81" t="s">
        <v>94</v>
      </c>
      <c r="S104" s="75">
        <v>1</v>
      </c>
      <c r="T104" s="75">
        <v>0</v>
      </c>
      <c r="U104" s="75">
        <v>0</v>
      </c>
      <c r="V104" s="75">
        <v>1</v>
      </c>
      <c r="W104" s="93">
        <f>T104/S104</f>
        <v>0</v>
      </c>
      <c r="AH104" s="7" t="s">
        <v>32</v>
      </c>
      <c r="AI104" s="2">
        <v>628</v>
      </c>
      <c r="AJ104" s="2">
        <v>568</v>
      </c>
      <c r="AK104" s="2">
        <v>8</v>
      </c>
      <c r="AL104" s="2">
        <v>52</v>
      </c>
      <c r="AM104" s="4">
        <v>0.9</v>
      </c>
      <c r="AN104" s="4"/>
      <c r="DR104" s="7" t="s">
        <v>106</v>
      </c>
      <c r="DS104" s="2">
        <v>52</v>
      </c>
      <c r="DT104" s="2">
        <v>47</v>
      </c>
      <c r="DU104" s="2">
        <v>3</v>
      </c>
      <c r="DV104" s="2">
        <v>2</v>
      </c>
      <c r="DW104" s="4">
        <v>0.9</v>
      </c>
      <c r="DX104" s="2" t="s">
        <v>150</v>
      </c>
      <c r="EH104" s="2" t="s">
        <v>20</v>
      </c>
      <c r="EI104" s="25" t="s">
        <v>100</v>
      </c>
      <c r="EJ104" s="25" t="s">
        <v>100</v>
      </c>
      <c r="EK104" s="25" t="s">
        <v>100</v>
      </c>
      <c r="EL104" s="25" t="s">
        <v>100</v>
      </c>
      <c r="EM104" s="25" t="s">
        <v>100</v>
      </c>
      <c r="EP104" s="8" t="s">
        <v>12</v>
      </c>
      <c r="EQ104" s="1">
        <v>81</v>
      </c>
      <c r="EV104" s="4"/>
    </row>
    <row r="105" spans="3:152">
      <c r="C105" s="7" t="s">
        <v>22</v>
      </c>
      <c r="D105" s="2">
        <v>172</v>
      </c>
      <c r="E105" s="2">
        <v>128</v>
      </c>
      <c r="F105" s="2">
        <v>21</v>
      </c>
      <c r="G105" s="7">
        <v>23</v>
      </c>
      <c r="H105" s="4">
        <f t="shared" si="49"/>
        <v>0.7441860465116279</v>
      </c>
      <c r="R105" s="81" t="s">
        <v>96</v>
      </c>
      <c r="S105" s="75">
        <v>10</v>
      </c>
      <c r="T105" s="75">
        <v>0</v>
      </c>
      <c r="U105" s="75">
        <v>0</v>
      </c>
      <c r="V105" s="75">
        <v>10</v>
      </c>
      <c r="W105" s="93">
        <f>T105/S105</f>
        <v>0</v>
      </c>
      <c r="AH105" s="8" t="s">
        <v>33</v>
      </c>
      <c r="AI105" s="2">
        <v>52</v>
      </c>
      <c r="AJ105" s="2">
        <v>0</v>
      </c>
      <c r="AK105" s="2">
        <v>0</v>
      </c>
      <c r="AL105" s="2">
        <v>52</v>
      </c>
      <c r="AM105" s="4">
        <v>0</v>
      </c>
      <c r="AN105" s="4"/>
      <c r="EH105" s="2" t="s">
        <v>21</v>
      </c>
      <c r="EI105" s="25" t="s">
        <v>100</v>
      </c>
      <c r="EJ105" s="25" t="s">
        <v>100</v>
      </c>
      <c r="EK105" s="25" t="s">
        <v>100</v>
      </c>
      <c r="EL105" s="25" t="s">
        <v>100</v>
      </c>
      <c r="EM105" s="25" t="s">
        <v>100</v>
      </c>
      <c r="EP105" s="8" t="s">
        <v>13</v>
      </c>
      <c r="EQ105" s="1">
        <v>48</v>
      </c>
      <c r="EV105" s="4"/>
    </row>
    <row r="106" spans="3:152">
      <c r="C106" s="88" t="s">
        <v>23</v>
      </c>
      <c r="D106" s="86">
        <v>541</v>
      </c>
      <c r="E106" s="86">
        <v>539</v>
      </c>
      <c r="F106" s="86">
        <v>0</v>
      </c>
      <c r="G106" s="86">
        <v>2</v>
      </c>
      <c r="H106" s="87">
        <f t="shared" si="49"/>
        <v>0.99630314232902029</v>
      </c>
      <c r="R106" s="7" t="s">
        <v>81</v>
      </c>
      <c r="S106" s="2">
        <v>99</v>
      </c>
      <c r="T106" s="2">
        <v>58</v>
      </c>
      <c r="U106" s="2">
        <v>15</v>
      </c>
      <c r="V106" s="2">
        <v>26</v>
      </c>
      <c r="W106" s="20">
        <v>0.57999999999999996</v>
      </c>
      <c r="AH106" s="8" t="s">
        <v>46</v>
      </c>
      <c r="AI106" s="2">
        <v>141</v>
      </c>
      <c r="AJ106" s="2">
        <v>0</v>
      </c>
      <c r="AK106" s="2">
        <v>0</v>
      </c>
      <c r="AL106" s="2">
        <v>141</v>
      </c>
      <c r="AM106" s="4">
        <v>0</v>
      </c>
      <c r="AN106" s="4"/>
      <c r="DR106" s="7"/>
      <c r="EH106" s="2" t="s">
        <v>23</v>
      </c>
      <c r="EI106" s="2">
        <v>598</v>
      </c>
      <c r="EJ106" s="2">
        <v>0</v>
      </c>
      <c r="EK106" s="2">
        <v>0</v>
      </c>
      <c r="EL106" s="2">
        <v>598</v>
      </c>
      <c r="EM106" s="4">
        <v>0</v>
      </c>
      <c r="EP106" s="8" t="s">
        <v>14</v>
      </c>
      <c r="EQ106" s="1">
        <v>208</v>
      </c>
      <c r="EV106" s="4"/>
    </row>
    <row r="107" spans="3:152">
      <c r="C107" s="7" t="s">
        <v>29</v>
      </c>
      <c r="D107" s="2">
        <v>128</v>
      </c>
      <c r="E107" s="2">
        <v>97</v>
      </c>
      <c r="F107" s="2">
        <v>0</v>
      </c>
      <c r="G107" s="7">
        <v>31</v>
      </c>
      <c r="H107" s="4">
        <f t="shared" si="49"/>
        <v>0.7578125</v>
      </c>
      <c r="AH107" s="7" t="s">
        <v>68</v>
      </c>
      <c r="AI107" s="2">
        <v>899</v>
      </c>
      <c r="AJ107" s="2">
        <v>786</v>
      </c>
      <c r="AK107" s="2">
        <v>0</v>
      </c>
      <c r="AL107" s="2">
        <v>113</v>
      </c>
      <c r="AM107" s="4">
        <v>0.87</v>
      </c>
      <c r="AN107" s="4"/>
      <c r="DR107" s="7"/>
      <c r="EH107" s="2" t="s">
        <v>24</v>
      </c>
      <c r="EI107" s="2">
        <v>3</v>
      </c>
      <c r="EJ107" s="2">
        <v>0</v>
      </c>
      <c r="EK107" s="2">
        <v>0</v>
      </c>
      <c r="EL107" s="2">
        <v>3</v>
      </c>
      <c r="EM107" s="4">
        <v>0</v>
      </c>
      <c r="EP107" s="8" t="s">
        <v>15</v>
      </c>
      <c r="EQ107" s="1">
        <v>30</v>
      </c>
      <c r="EV107" s="4"/>
    </row>
    <row r="108" spans="3:152">
      <c r="C108" s="8" t="s">
        <v>40</v>
      </c>
      <c r="D108" s="2">
        <v>211</v>
      </c>
      <c r="E108" s="2">
        <v>0</v>
      </c>
      <c r="F108" s="2">
        <v>0</v>
      </c>
      <c r="G108" s="2">
        <v>211</v>
      </c>
      <c r="H108" s="4">
        <f t="shared" si="49"/>
        <v>0</v>
      </c>
      <c r="AH108" s="8" t="s">
        <v>72</v>
      </c>
      <c r="AI108" s="2">
        <v>85</v>
      </c>
      <c r="AJ108" s="2">
        <v>0</v>
      </c>
      <c r="AK108" s="2">
        <v>0</v>
      </c>
      <c r="AL108" s="2">
        <v>85</v>
      </c>
      <c r="AM108" s="4">
        <v>0</v>
      </c>
      <c r="AN108" s="4"/>
      <c r="EH108" s="2" t="s">
        <v>25</v>
      </c>
      <c r="EI108" s="2">
        <v>832</v>
      </c>
      <c r="EJ108" s="2">
        <v>0</v>
      </c>
      <c r="EK108" s="2">
        <v>0</v>
      </c>
      <c r="EL108" s="2">
        <v>832</v>
      </c>
      <c r="EM108" s="4">
        <v>0</v>
      </c>
      <c r="EP108" s="8" t="s">
        <v>16</v>
      </c>
      <c r="EQ108" s="1">
        <v>79</v>
      </c>
      <c r="EV108" s="4"/>
    </row>
    <row r="109" spans="3:152">
      <c r="C109" s="6" t="s">
        <v>42</v>
      </c>
      <c r="D109" s="86">
        <v>132</v>
      </c>
      <c r="E109" s="86">
        <v>0</v>
      </c>
      <c r="F109" s="86">
        <v>0</v>
      </c>
      <c r="G109" s="86">
        <v>132</v>
      </c>
      <c r="H109" s="87">
        <f t="shared" si="49"/>
        <v>0</v>
      </c>
      <c r="AH109" s="7" t="s">
        <v>73</v>
      </c>
      <c r="AI109" s="2">
        <v>234</v>
      </c>
      <c r="AJ109" s="2">
        <v>152</v>
      </c>
      <c r="AK109" s="2">
        <v>2</v>
      </c>
      <c r="AL109" s="2">
        <v>80</v>
      </c>
      <c r="AM109" s="4">
        <v>0.64</v>
      </c>
      <c r="AN109" s="4"/>
      <c r="EH109" s="2" t="s">
        <v>27</v>
      </c>
      <c r="EI109" s="2">
        <v>46</v>
      </c>
      <c r="EJ109" s="2">
        <v>0</v>
      </c>
      <c r="EK109" s="2">
        <v>0</v>
      </c>
      <c r="EL109" s="2">
        <v>46</v>
      </c>
      <c r="EM109" s="4">
        <v>0</v>
      </c>
      <c r="EP109" s="27" t="s">
        <v>25</v>
      </c>
      <c r="EQ109" s="2">
        <v>832</v>
      </c>
      <c r="ER109" s="2">
        <v>763</v>
      </c>
      <c r="ES109" s="2">
        <v>9</v>
      </c>
      <c r="ET109" s="2">
        <v>60</v>
      </c>
      <c r="EU109" s="4">
        <v>0.92</v>
      </c>
    </row>
    <row r="110" spans="3:152">
      <c r="C110" s="89" t="s">
        <v>51</v>
      </c>
      <c r="D110" s="89">
        <v>45</v>
      </c>
      <c r="E110" s="89">
        <v>38</v>
      </c>
      <c r="F110" s="89">
        <v>6</v>
      </c>
      <c r="G110" s="89">
        <v>1</v>
      </c>
      <c r="H110" s="90">
        <f t="shared" si="49"/>
        <v>0.84444444444444444</v>
      </c>
      <c r="EH110" s="2" t="s">
        <v>28</v>
      </c>
      <c r="EI110" s="2">
        <v>10</v>
      </c>
      <c r="EJ110" s="2">
        <v>0</v>
      </c>
      <c r="EK110" s="2">
        <v>0</v>
      </c>
      <c r="EL110" s="2">
        <v>10</v>
      </c>
      <c r="EM110" s="4">
        <v>0</v>
      </c>
      <c r="EP110" s="27" t="s">
        <v>27</v>
      </c>
      <c r="EQ110" s="2">
        <v>46</v>
      </c>
      <c r="ER110" s="2">
        <v>0</v>
      </c>
      <c r="ES110" s="2">
        <v>0</v>
      </c>
      <c r="ET110" s="2">
        <v>46</v>
      </c>
      <c r="EU110" s="4">
        <v>0</v>
      </c>
    </row>
    <row r="111" spans="3:152">
      <c r="C111" s="88" t="s">
        <v>67</v>
      </c>
      <c r="D111" s="86">
        <v>50</v>
      </c>
      <c r="E111" s="86">
        <v>33</v>
      </c>
      <c r="F111" s="86">
        <v>2</v>
      </c>
      <c r="G111" s="86">
        <v>15</v>
      </c>
      <c r="H111" s="87">
        <f t="shared" si="49"/>
        <v>0.66</v>
      </c>
      <c r="EP111" s="2" t="s">
        <v>50</v>
      </c>
      <c r="EQ111" s="2">
        <v>18</v>
      </c>
      <c r="ER111" s="2">
        <v>0</v>
      </c>
      <c r="ES111" s="2">
        <v>0</v>
      </c>
      <c r="ET111" s="2">
        <v>18</v>
      </c>
      <c r="EU111" s="4">
        <v>0</v>
      </c>
    </row>
    <row r="112" spans="3:152">
      <c r="C112" s="79" t="s">
        <v>71</v>
      </c>
      <c r="D112" s="75">
        <v>192</v>
      </c>
      <c r="E112" s="75">
        <v>182</v>
      </c>
      <c r="F112" s="75">
        <v>7</v>
      </c>
      <c r="G112" s="75">
        <v>3</v>
      </c>
      <c r="H112" s="76">
        <f t="shared" si="49"/>
        <v>0.94791666666666663</v>
      </c>
      <c r="EH112" s="2" t="s">
        <v>32</v>
      </c>
      <c r="EI112" s="2">
        <v>628</v>
      </c>
      <c r="EJ112" s="2">
        <v>583</v>
      </c>
      <c r="EK112" s="2">
        <v>10</v>
      </c>
      <c r="EL112" s="2">
        <v>35</v>
      </c>
      <c r="EM112" s="4">
        <v>0.93</v>
      </c>
      <c r="EP112" s="2" t="s">
        <v>73</v>
      </c>
      <c r="EQ112" s="2">
        <v>234</v>
      </c>
      <c r="ER112" s="2">
        <v>153</v>
      </c>
      <c r="ES112" s="2">
        <v>1</v>
      </c>
      <c r="ET112" s="2">
        <v>80</v>
      </c>
      <c r="EU112" s="4">
        <v>0.65</v>
      </c>
    </row>
    <row r="113" spans="3:151">
      <c r="C113" s="79" t="s">
        <v>72</v>
      </c>
      <c r="D113" s="75">
        <v>85</v>
      </c>
      <c r="E113" s="75">
        <v>80</v>
      </c>
      <c r="F113" s="75">
        <v>0</v>
      </c>
      <c r="G113" s="75">
        <v>5</v>
      </c>
      <c r="H113" s="76">
        <f t="shared" si="49"/>
        <v>0.94117647058823528</v>
      </c>
      <c r="EH113" s="2" t="s">
        <v>7</v>
      </c>
      <c r="EI113" s="2">
        <v>36</v>
      </c>
      <c r="EJ113" s="2">
        <v>0</v>
      </c>
      <c r="EK113" s="2">
        <v>0</v>
      </c>
      <c r="EL113" s="2">
        <v>36</v>
      </c>
      <c r="EM113" s="4">
        <v>0</v>
      </c>
      <c r="EP113" s="2" t="s">
        <v>82</v>
      </c>
      <c r="EQ113" s="2">
        <v>71</v>
      </c>
      <c r="ER113" s="2">
        <v>0</v>
      </c>
      <c r="ES113" s="2">
        <v>0</v>
      </c>
      <c r="ET113" s="2">
        <v>71</v>
      </c>
      <c r="EU113" s="4">
        <v>0</v>
      </c>
    </row>
    <row r="115" spans="3:151">
      <c r="AN115" s="4"/>
    </row>
    <row r="116" spans="3:151">
      <c r="AN116" s="4"/>
    </row>
  </sheetData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22"/>
  <sheetViews>
    <sheetView topLeftCell="EA1" zoomScale="80" zoomScaleNormal="80" workbookViewId="0">
      <pane ySplit="2" topLeftCell="A63" activePane="bottomLeft" state="frozen"/>
      <selection activeCell="CW21" sqref="CW21"/>
      <selection pane="bottomLeft" activeCell="EH34" sqref="EH34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5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35.710937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5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35.7109375" style="2" hidden="1" customWidth="1"/>
    <col min="52" max="55" width="9.140625" style="2" hidden="1" customWidth="1"/>
    <col min="56" max="56" width="9.140625" style="4" hidden="1" customWidth="1"/>
    <col min="57" max="58" width="9.140625" style="2" hidden="1" customWidth="1"/>
    <col min="59" max="63" width="0" style="2" hidden="1" customWidth="1"/>
    <col min="64" max="64" width="0" style="4" hidden="1" customWidth="1"/>
    <col min="65" max="71" width="0" style="2" hidden="1" customWidth="1"/>
    <col min="72" max="72" width="0" style="4" hidden="1" customWidth="1"/>
    <col min="73" max="79" width="0" style="2" hidden="1" customWidth="1"/>
    <col min="80" max="80" width="0" style="4" hidden="1" customWidth="1"/>
    <col min="81" max="87" width="0" style="2" hidden="1" customWidth="1"/>
    <col min="88" max="88" width="0" style="4" hidden="1" customWidth="1"/>
    <col min="89" max="90" width="0" style="2" hidden="1" customWidth="1"/>
    <col min="91" max="91" width="30.7109375" style="2" hidden="1" customWidth="1"/>
    <col min="92" max="95" width="0" style="2" hidden="1" customWidth="1"/>
    <col min="96" max="96" width="0" style="4" hidden="1" customWidth="1"/>
    <col min="97" max="98" width="0" style="2" hidden="1" customWidth="1"/>
    <col min="99" max="99" width="30.7109375" style="2" hidden="1" customWidth="1"/>
    <col min="100" max="103" width="0" style="2" hidden="1" customWidth="1"/>
    <col min="104" max="104" width="0" style="4" hidden="1" customWidth="1"/>
    <col min="105" max="111" width="0" style="2" hidden="1" customWidth="1"/>
    <col min="112" max="112" width="0" style="4" hidden="1" customWidth="1"/>
    <col min="113" max="119" width="0" style="2" hidden="1" customWidth="1"/>
    <col min="120" max="120" width="0" style="4" hidden="1" customWidth="1"/>
    <col min="121" max="127" width="0" style="2" hidden="1" customWidth="1"/>
    <col min="128" max="128" width="0" style="4" hidden="1" customWidth="1"/>
    <col min="129" max="130" width="0" style="2" hidden="1" customWidth="1"/>
    <col min="131" max="135" width="9.140625" style="2"/>
    <col min="136" max="136" width="9.140625" style="4"/>
    <col min="137" max="143" width="9.140625" style="2"/>
    <col min="144" max="144" width="9.140625" style="4"/>
    <col min="145" max="151" width="9.140625" style="2"/>
    <col min="152" max="152" width="9.140625" style="4"/>
    <col min="153" max="159" width="9.140625" style="2"/>
    <col min="160" max="160" width="9.140625" style="4"/>
    <col min="161" max="16384" width="9.140625" style="2"/>
  </cols>
  <sheetData>
    <row r="1" spans="1:161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164</v>
      </c>
      <c r="AJ1" s="82"/>
      <c r="AK1" s="82"/>
      <c r="AL1" s="82"/>
      <c r="AM1" s="82"/>
      <c r="AN1" s="82"/>
      <c r="AO1" s="82"/>
      <c r="AQ1" s="69" t="s">
        <v>120</v>
      </c>
      <c r="AY1" s="69" t="s">
        <v>123</v>
      </c>
      <c r="BG1" s="69" t="s">
        <v>125</v>
      </c>
      <c r="BO1" s="69" t="s">
        <v>127</v>
      </c>
      <c r="BW1" s="69" t="s">
        <v>131</v>
      </c>
      <c r="CE1" s="69" t="s">
        <v>132</v>
      </c>
      <c r="CM1" s="69" t="s">
        <v>135</v>
      </c>
      <c r="CU1" s="69" t="s">
        <v>136</v>
      </c>
      <c r="DC1" s="69" t="s">
        <v>137</v>
      </c>
      <c r="DK1" s="69" t="s">
        <v>138</v>
      </c>
      <c r="DS1" s="69" t="s">
        <v>143</v>
      </c>
      <c r="EA1" s="69" t="s">
        <v>146</v>
      </c>
      <c r="EI1" s="69" t="s">
        <v>152</v>
      </c>
      <c r="EQ1" s="69" t="s">
        <v>154</v>
      </c>
      <c r="EY1" s="69" t="s">
        <v>155</v>
      </c>
    </row>
    <row r="2" spans="1:161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G2" s="2" t="s">
        <v>0</v>
      </c>
      <c r="BH2" s="2" t="s">
        <v>1</v>
      </c>
      <c r="BI2" s="2" t="s">
        <v>2</v>
      </c>
      <c r="BJ2" s="2" t="s">
        <v>3</v>
      </c>
      <c r="BK2" s="2" t="s">
        <v>4</v>
      </c>
      <c r="BL2" s="4" t="s">
        <v>5</v>
      </c>
      <c r="BO2" s="2" t="s">
        <v>0</v>
      </c>
      <c r="BP2" s="2" t="s">
        <v>1</v>
      </c>
      <c r="BQ2" s="2" t="s">
        <v>2</v>
      </c>
      <c r="BR2" s="2" t="s">
        <v>3</v>
      </c>
      <c r="BS2" s="2" t="s">
        <v>4</v>
      </c>
      <c r="BT2" s="4" t="s">
        <v>5</v>
      </c>
      <c r="BW2" s="2" t="s">
        <v>0</v>
      </c>
      <c r="BX2" s="2" t="s">
        <v>1</v>
      </c>
      <c r="BY2" s="2" t="s">
        <v>2</v>
      </c>
      <c r="BZ2" s="2" t="s">
        <v>3</v>
      </c>
      <c r="CA2" s="2" t="s">
        <v>4</v>
      </c>
      <c r="CB2" s="4" t="s">
        <v>5</v>
      </c>
      <c r="CE2" s="2" t="s">
        <v>0</v>
      </c>
      <c r="CF2" s="2" t="s">
        <v>1</v>
      </c>
      <c r="CG2" s="2" t="s">
        <v>2</v>
      </c>
      <c r="CH2" s="2" t="s">
        <v>3</v>
      </c>
      <c r="CI2" s="2" t="s">
        <v>4</v>
      </c>
      <c r="CJ2" s="4" t="s">
        <v>5</v>
      </c>
      <c r="CM2" s="2" t="s">
        <v>0</v>
      </c>
      <c r="CN2" s="2" t="s">
        <v>1</v>
      </c>
      <c r="CO2" s="2" t="s">
        <v>2</v>
      </c>
      <c r="CP2" s="2" t="s">
        <v>3</v>
      </c>
      <c r="CQ2" s="2" t="s">
        <v>4</v>
      </c>
      <c r="CR2" s="4" t="s">
        <v>5</v>
      </c>
      <c r="CU2" s="2" t="s">
        <v>0</v>
      </c>
      <c r="CV2" s="2" t="s">
        <v>1</v>
      </c>
      <c r="CW2" s="2" t="s">
        <v>2</v>
      </c>
      <c r="CX2" s="2" t="s">
        <v>3</v>
      </c>
      <c r="CY2" s="2" t="s">
        <v>4</v>
      </c>
      <c r="CZ2" s="4" t="s">
        <v>5</v>
      </c>
      <c r="DC2" s="2" t="s">
        <v>0</v>
      </c>
      <c r="DD2" s="2" t="s">
        <v>1</v>
      </c>
      <c r="DE2" s="2" t="s">
        <v>2</v>
      </c>
      <c r="DF2" s="2" t="s">
        <v>3</v>
      </c>
      <c r="DG2" s="2" t="s">
        <v>4</v>
      </c>
      <c r="DH2" s="4" t="s">
        <v>5</v>
      </c>
      <c r="DK2" s="2" t="s">
        <v>0</v>
      </c>
      <c r="DL2" s="2" t="s">
        <v>1</v>
      </c>
      <c r="DM2" s="2" t="s">
        <v>2</v>
      </c>
      <c r="DN2" s="2" t="s">
        <v>3</v>
      </c>
      <c r="DO2" s="2" t="s">
        <v>4</v>
      </c>
      <c r="DP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EA2" s="2" t="s">
        <v>0</v>
      </c>
      <c r="EB2" s="2" t="s">
        <v>1</v>
      </c>
      <c r="EC2" s="2" t="s">
        <v>2</v>
      </c>
      <c r="ED2" s="2" t="s">
        <v>3</v>
      </c>
      <c r="EE2" s="2" t="s">
        <v>4</v>
      </c>
      <c r="EF2" s="4" t="s">
        <v>5</v>
      </c>
      <c r="EI2" s="2" t="s">
        <v>0</v>
      </c>
      <c r="EJ2" s="2" t="s">
        <v>1</v>
      </c>
      <c r="EK2" s="2" t="s">
        <v>2</v>
      </c>
      <c r="EL2" s="2" t="s">
        <v>3</v>
      </c>
      <c r="EM2" s="2" t="s">
        <v>4</v>
      </c>
      <c r="EN2" s="4" t="s">
        <v>5</v>
      </c>
      <c r="EQ2" s="2" t="s">
        <v>0</v>
      </c>
      <c r="ER2" s="2" t="s">
        <v>1</v>
      </c>
      <c r="ES2" s="2" t="s">
        <v>2</v>
      </c>
      <c r="ET2" s="2" t="s">
        <v>3</v>
      </c>
      <c r="EU2" s="2" t="s">
        <v>4</v>
      </c>
      <c r="EV2" s="4" t="s">
        <v>5</v>
      </c>
      <c r="EY2" s="2" t="s">
        <v>0</v>
      </c>
      <c r="EZ2" s="2" t="s">
        <v>1</v>
      </c>
      <c r="FA2" s="2" t="s">
        <v>2</v>
      </c>
      <c r="FB2" s="2" t="s">
        <v>3</v>
      </c>
      <c r="FC2" s="2" t="s">
        <v>4</v>
      </c>
      <c r="FD2" s="4" t="s">
        <v>5</v>
      </c>
    </row>
    <row r="3" spans="1:161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v>0.71</v>
      </c>
      <c r="X3" s="4">
        <f t="shared" ref="X3:X34" si="0">W3-O3</f>
        <v>-6.2162162162162637E-3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22" si="2">AK3/AJ3</f>
        <v>0.71621621621621623</v>
      </c>
      <c r="AO3" s="4">
        <f>AE3-AN3</f>
        <v>-0.71621621621621623</v>
      </c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v>0</v>
      </c>
      <c r="AW3" s="4">
        <f>AV3-AE3</f>
        <v>0</v>
      </c>
      <c r="AY3" s="2" t="s">
        <v>6</v>
      </c>
      <c r="AZ3" s="2">
        <v>74</v>
      </c>
      <c r="BA3" s="2">
        <v>0</v>
      </c>
      <c r="BB3" s="2">
        <v>0</v>
      </c>
      <c r="BC3" s="2">
        <v>74</v>
      </c>
      <c r="BD3" s="4">
        <v>0</v>
      </c>
      <c r="BE3" s="4">
        <f>BD3-AV3</f>
        <v>0</v>
      </c>
      <c r="BG3" s="38" t="s">
        <v>6</v>
      </c>
      <c r="BH3" s="2">
        <v>74</v>
      </c>
      <c r="BI3" s="2">
        <v>0</v>
      </c>
      <c r="BJ3" s="2">
        <v>0</v>
      </c>
      <c r="BK3" s="2">
        <v>74</v>
      </c>
      <c r="BL3" s="4">
        <v>0</v>
      </c>
      <c r="BM3" s="4">
        <f>BL3-BD3</f>
        <v>0</v>
      </c>
      <c r="BO3" s="38" t="s">
        <v>6</v>
      </c>
      <c r="BP3" s="2">
        <v>74</v>
      </c>
      <c r="BQ3" s="2">
        <v>0</v>
      </c>
      <c r="BR3" s="2">
        <v>0</v>
      </c>
      <c r="BS3" s="2">
        <v>74</v>
      </c>
      <c r="BT3" s="4">
        <v>0</v>
      </c>
      <c r="BU3" s="4">
        <f>BT3-BL3</f>
        <v>0</v>
      </c>
      <c r="BW3" s="74" t="s">
        <v>6</v>
      </c>
      <c r="BX3" s="2">
        <v>74</v>
      </c>
      <c r="BY3" s="2">
        <v>0</v>
      </c>
      <c r="BZ3" s="2">
        <v>0</v>
      </c>
      <c r="CA3" s="2">
        <v>74</v>
      </c>
      <c r="CB3" s="4">
        <v>0</v>
      </c>
      <c r="CC3" s="4">
        <f>CB3-BT3</f>
        <v>0</v>
      </c>
      <c r="CE3" s="38" t="s">
        <v>6</v>
      </c>
      <c r="CF3" s="2">
        <v>74</v>
      </c>
      <c r="CG3" s="2">
        <v>0</v>
      </c>
      <c r="CH3" s="2">
        <v>0</v>
      </c>
      <c r="CI3" s="2">
        <v>74</v>
      </c>
      <c r="CJ3" s="4">
        <v>0</v>
      </c>
      <c r="CK3" s="4">
        <f>CJ3-CB3</f>
        <v>0</v>
      </c>
      <c r="CM3" s="38" t="s">
        <v>6</v>
      </c>
      <c r="CN3" s="2">
        <v>74</v>
      </c>
      <c r="CO3" s="2">
        <v>0</v>
      </c>
      <c r="CP3" s="2">
        <v>0</v>
      </c>
      <c r="CQ3" s="2">
        <v>74</v>
      </c>
      <c r="CR3" s="4">
        <v>0</v>
      </c>
      <c r="CS3" s="4">
        <f>CR3-CJ3</f>
        <v>0</v>
      </c>
      <c r="CU3" s="38" t="s">
        <v>6</v>
      </c>
      <c r="CV3" s="2">
        <v>74</v>
      </c>
      <c r="CW3" s="2">
        <v>0</v>
      </c>
      <c r="CX3" s="2">
        <v>0</v>
      </c>
      <c r="CY3" s="2">
        <v>74</v>
      </c>
      <c r="CZ3" s="4">
        <v>0</v>
      </c>
      <c r="DA3" s="4">
        <f>CZ3-CR3</f>
        <v>0</v>
      </c>
      <c r="DC3" s="38" t="s">
        <v>6</v>
      </c>
      <c r="DD3" s="2">
        <v>74</v>
      </c>
      <c r="DE3" s="2">
        <v>0</v>
      </c>
      <c r="DF3" s="2">
        <v>0</v>
      </c>
      <c r="DG3" s="2">
        <v>74</v>
      </c>
      <c r="DH3" s="4">
        <v>0</v>
      </c>
      <c r="DI3" s="4">
        <f>DH3-CZ3</f>
        <v>0</v>
      </c>
      <c r="DK3" s="38" t="s">
        <v>6</v>
      </c>
      <c r="DL3" s="2">
        <v>74</v>
      </c>
      <c r="DM3" s="2">
        <v>0</v>
      </c>
      <c r="DN3" s="2">
        <v>0</v>
      </c>
      <c r="DO3" s="2">
        <v>74</v>
      </c>
      <c r="DP3" s="4">
        <v>0</v>
      </c>
      <c r="DQ3" s="4">
        <f>DP3-DH3</f>
        <v>0</v>
      </c>
      <c r="DS3" s="38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Y3" s="4">
        <f>DX3-DP3</f>
        <v>0</v>
      </c>
      <c r="EA3" s="38" t="s">
        <v>6</v>
      </c>
      <c r="EB3" s="2">
        <v>74</v>
      </c>
      <c r="EC3" s="2">
        <v>0</v>
      </c>
      <c r="ED3" s="2">
        <v>0</v>
      </c>
      <c r="EE3" s="2">
        <v>74</v>
      </c>
      <c r="EF3" s="4">
        <v>0</v>
      </c>
      <c r="EG3" s="4">
        <f>EF3-DX3</f>
        <v>0</v>
      </c>
      <c r="EI3" s="38" t="s">
        <v>6</v>
      </c>
      <c r="EJ3" s="2">
        <v>74</v>
      </c>
      <c r="EK3" s="2">
        <v>0</v>
      </c>
      <c r="EL3" s="2">
        <v>0</v>
      </c>
      <c r="EM3" s="2">
        <v>74</v>
      </c>
      <c r="EN3" s="4">
        <v>0</v>
      </c>
      <c r="EO3" s="4">
        <f>EN3-EF3</f>
        <v>0</v>
      </c>
      <c r="EQ3" s="2" t="s">
        <v>6</v>
      </c>
      <c r="ER3" s="2">
        <v>74</v>
      </c>
      <c r="ES3" s="2">
        <v>0</v>
      </c>
      <c r="ET3" s="2">
        <v>0</v>
      </c>
      <c r="EU3" s="2">
        <v>74</v>
      </c>
      <c r="EV3" s="4">
        <v>0</v>
      </c>
      <c r="EW3" s="4">
        <f>EV3-EN3</f>
        <v>0</v>
      </c>
      <c r="EY3" s="2" t="s">
        <v>6</v>
      </c>
      <c r="EZ3" s="2">
        <v>74</v>
      </c>
      <c r="FA3" s="2">
        <v>0</v>
      </c>
      <c r="FB3" s="2">
        <v>0</v>
      </c>
      <c r="FC3" s="2">
        <v>74</v>
      </c>
      <c r="FD3" s="4">
        <v>0</v>
      </c>
      <c r="FE3" s="4">
        <f>FD3-EV3</f>
        <v>0</v>
      </c>
    </row>
    <row r="4" spans="1:161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3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4">L4/K4</f>
        <v>1</v>
      </c>
      <c r="P4" s="10">
        <f t="shared" ref="P4:P67" si="5">O4-H4</f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v>1</v>
      </c>
      <c r="X4" s="4">
        <f t="shared" si="0"/>
        <v>0</v>
      </c>
      <c r="Z4" s="2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2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v>0</v>
      </c>
      <c r="AW4" s="4">
        <f t="shared" ref="AW4:AW13" si="6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v>1</v>
      </c>
      <c r="BE4" s="4">
        <f t="shared" ref="BE4:BE67" si="7">BD4-AV4</f>
        <v>1</v>
      </c>
      <c r="BG4" s="2" t="s">
        <v>7</v>
      </c>
      <c r="BH4" s="2">
        <v>36</v>
      </c>
      <c r="BI4" s="2">
        <v>36</v>
      </c>
      <c r="BJ4" s="2">
        <v>0</v>
      </c>
      <c r="BK4" s="2">
        <v>0</v>
      </c>
      <c r="BL4" s="4">
        <v>1</v>
      </c>
      <c r="BM4" s="4">
        <f t="shared" ref="BM4:BM67" si="8">BL4-BD4</f>
        <v>0</v>
      </c>
      <c r="BO4" s="7" t="s">
        <v>7</v>
      </c>
      <c r="BP4" s="2">
        <v>36</v>
      </c>
      <c r="BQ4" s="2">
        <v>34</v>
      </c>
      <c r="BR4" s="2">
        <v>2</v>
      </c>
      <c r="BS4" s="2">
        <v>0</v>
      </c>
      <c r="BT4" s="4">
        <v>0.94</v>
      </c>
      <c r="BU4" s="4">
        <f t="shared" ref="BU4:BU67" si="9">BT4-BL4</f>
        <v>-6.0000000000000053E-2</v>
      </c>
      <c r="BW4" s="7" t="s">
        <v>7</v>
      </c>
      <c r="BX4" s="2">
        <v>36</v>
      </c>
      <c r="BY4" s="2">
        <v>34</v>
      </c>
      <c r="BZ4" s="2">
        <v>2</v>
      </c>
      <c r="CA4" s="2">
        <v>0</v>
      </c>
      <c r="CB4" s="4">
        <v>0.94</v>
      </c>
      <c r="CC4" s="4">
        <f t="shared" ref="CC4:CC13" si="10">CB4-BT4</f>
        <v>0</v>
      </c>
      <c r="CE4" s="2" t="s">
        <v>7</v>
      </c>
      <c r="CF4" s="2">
        <v>36</v>
      </c>
      <c r="CG4" s="2">
        <v>34</v>
      </c>
      <c r="CH4" s="2">
        <v>2</v>
      </c>
      <c r="CI4" s="2">
        <v>0</v>
      </c>
      <c r="CJ4" s="4">
        <v>0.94</v>
      </c>
      <c r="CK4" s="4">
        <f t="shared" ref="CK4:CK67" si="11">CJ4-CB4</f>
        <v>0</v>
      </c>
      <c r="CM4" s="38" t="s">
        <v>7</v>
      </c>
      <c r="CN4" s="2">
        <v>36</v>
      </c>
      <c r="CO4" s="2">
        <v>34</v>
      </c>
      <c r="CP4" s="2">
        <v>2</v>
      </c>
      <c r="CQ4" s="2">
        <v>0</v>
      </c>
      <c r="CR4" s="4">
        <v>0.94</v>
      </c>
      <c r="CS4" s="4">
        <f t="shared" ref="CS4:CS67" si="12">CR4-CJ4</f>
        <v>0</v>
      </c>
      <c r="CU4" s="38" t="s">
        <v>7</v>
      </c>
      <c r="CV4" s="2">
        <v>36</v>
      </c>
      <c r="CW4" s="2">
        <v>34</v>
      </c>
      <c r="CX4" s="2">
        <v>2</v>
      </c>
      <c r="CY4" s="2">
        <v>0</v>
      </c>
      <c r="CZ4" s="4">
        <v>0.94</v>
      </c>
      <c r="DA4" s="4">
        <f t="shared" ref="DA4:DA67" si="13">CZ4-CR4</f>
        <v>0</v>
      </c>
      <c r="DC4" s="38" t="s">
        <v>7</v>
      </c>
      <c r="DD4" s="2">
        <v>36</v>
      </c>
      <c r="DE4" s="2">
        <v>34</v>
      </c>
      <c r="DF4" s="2">
        <v>2</v>
      </c>
      <c r="DG4" s="2">
        <v>0</v>
      </c>
      <c r="DH4" s="4">
        <v>0.94</v>
      </c>
      <c r="DI4" s="4">
        <f t="shared" ref="DI4:DI67" si="14">DH4-CZ4</f>
        <v>0</v>
      </c>
      <c r="DK4" s="38" t="s">
        <v>7</v>
      </c>
      <c r="DL4" s="2">
        <v>36</v>
      </c>
      <c r="DM4" s="2">
        <v>34</v>
      </c>
      <c r="DN4" s="2">
        <v>2</v>
      </c>
      <c r="DO4" s="2">
        <v>0</v>
      </c>
      <c r="DP4" s="4">
        <v>0.94</v>
      </c>
      <c r="DQ4" s="4">
        <f t="shared" ref="DQ4:DQ67" si="15">DP4-DH4</f>
        <v>0</v>
      </c>
      <c r="DS4" s="38" t="s">
        <v>7</v>
      </c>
      <c r="DT4" s="2">
        <v>36</v>
      </c>
      <c r="DU4" s="2">
        <v>34</v>
      </c>
      <c r="DV4" s="2">
        <v>2</v>
      </c>
      <c r="DW4" s="2">
        <v>0</v>
      </c>
      <c r="DX4" s="4">
        <v>0.94</v>
      </c>
      <c r="DY4" s="4">
        <f t="shared" ref="DY4:DY67" si="16">DX4-DP4</f>
        <v>0</v>
      </c>
      <c r="EA4" s="38" t="s">
        <v>7</v>
      </c>
      <c r="EB4" s="2">
        <v>36</v>
      </c>
      <c r="EC4" s="2">
        <v>34</v>
      </c>
      <c r="ED4" s="2">
        <v>2</v>
      </c>
      <c r="EE4" s="2">
        <v>0</v>
      </c>
      <c r="EF4" s="4">
        <v>0.94</v>
      </c>
      <c r="EG4" s="4">
        <f t="shared" ref="EG4:EG67" si="17">EF4-DX4</f>
        <v>0</v>
      </c>
      <c r="EI4" s="38" t="s">
        <v>7</v>
      </c>
      <c r="EJ4" s="2">
        <v>36</v>
      </c>
      <c r="EK4" s="2">
        <v>34</v>
      </c>
      <c r="EL4" s="2">
        <v>2</v>
      </c>
      <c r="EM4" s="2">
        <v>0</v>
      </c>
      <c r="EN4" s="4">
        <v>0.94</v>
      </c>
      <c r="EO4" s="4">
        <f t="shared" ref="EO4:EO67" si="18">EN4-EF4</f>
        <v>0</v>
      </c>
      <c r="EQ4" s="2" t="s">
        <v>7</v>
      </c>
      <c r="ER4" s="2">
        <v>36</v>
      </c>
      <c r="ES4" s="2">
        <v>34</v>
      </c>
      <c r="ET4" s="2">
        <v>2</v>
      </c>
      <c r="EU4" s="2">
        <v>0</v>
      </c>
      <c r="EV4" s="4">
        <v>0.94</v>
      </c>
      <c r="EW4" s="4">
        <f t="shared" ref="EW4:EW67" si="19">EV4-EN4</f>
        <v>0</v>
      </c>
      <c r="EY4" s="2" t="s">
        <v>7</v>
      </c>
      <c r="EZ4" s="2">
        <v>36</v>
      </c>
      <c r="FA4" s="2">
        <v>34</v>
      </c>
      <c r="FB4" s="2">
        <v>2</v>
      </c>
      <c r="FC4" s="2">
        <v>0</v>
      </c>
      <c r="FD4" s="4">
        <v>0.94</v>
      </c>
      <c r="FE4" s="4">
        <f t="shared" ref="FE4:FE67" si="20">FD4-EV4</f>
        <v>0</v>
      </c>
    </row>
    <row r="5" spans="1:161">
      <c r="A5" s="76">
        <v>0.36</v>
      </c>
      <c r="B5" s="76"/>
      <c r="C5" s="81" t="s">
        <v>8</v>
      </c>
      <c r="D5" s="75">
        <v>135</v>
      </c>
      <c r="E5" s="75">
        <v>49</v>
      </c>
      <c r="F5" s="75">
        <v>67</v>
      </c>
      <c r="G5" s="75">
        <v>19</v>
      </c>
      <c r="H5" s="76">
        <f t="shared" si="3"/>
        <v>0.36296296296296299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4">
        <f t="shared" si="4"/>
        <v>0.36296296296296299</v>
      </c>
      <c r="P5" s="10">
        <f t="shared" si="5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4">
        <v>0.36</v>
      </c>
      <c r="X5" s="4">
        <f t="shared" si="0"/>
        <v>-2.9629629629630005E-3</v>
      </c>
      <c r="Z5" s="2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2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v>0</v>
      </c>
      <c r="AW5" s="4">
        <f t="shared" si="6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v>0.36</v>
      </c>
      <c r="BE5" s="4">
        <f t="shared" si="7"/>
        <v>0.36</v>
      </c>
      <c r="BG5" s="2" t="s">
        <v>8</v>
      </c>
      <c r="BH5" s="2">
        <v>135</v>
      </c>
      <c r="BI5" s="2">
        <v>49</v>
      </c>
      <c r="BJ5" s="2">
        <v>67</v>
      </c>
      <c r="BK5" s="2">
        <v>19</v>
      </c>
      <c r="BL5" s="4">
        <v>0.36</v>
      </c>
      <c r="BM5" s="4">
        <f t="shared" si="8"/>
        <v>0</v>
      </c>
      <c r="BO5" s="2" t="s">
        <v>8</v>
      </c>
      <c r="BP5" s="2">
        <v>135</v>
      </c>
      <c r="BQ5" s="2">
        <v>49</v>
      </c>
      <c r="BR5" s="2">
        <v>67</v>
      </c>
      <c r="BS5" s="2">
        <v>19</v>
      </c>
      <c r="BT5" s="4">
        <v>0.36</v>
      </c>
      <c r="BU5" s="4">
        <f t="shared" si="9"/>
        <v>0</v>
      </c>
      <c r="BW5" s="2" t="s">
        <v>8</v>
      </c>
      <c r="BX5" s="2">
        <v>135</v>
      </c>
      <c r="BY5" s="2">
        <v>49</v>
      </c>
      <c r="BZ5" s="2">
        <v>67</v>
      </c>
      <c r="CA5" s="2">
        <v>19</v>
      </c>
      <c r="CB5" s="4">
        <v>0.36</v>
      </c>
      <c r="CC5" s="4">
        <f t="shared" si="10"/>
        <v>0</v>
      </c>
      <c r="CE5" s="2" t="s">
        <v>8</v>
      </c>
      <c r="CF5" s="2">
        <v>135</v>
      </c>
      <c r="CG5" s="2">
        <v>49</v>
      </c>
      <c r="CH5" s="2">
        <v>68</v>
      </c>
      <c r="CI5" s="2">
        <v>18</v>
      </c>
      <c r="CJ5" s="4">
        <v>0.36</v>
      </c>
      <c r="CK5" s="4">
        <f t="shared" si="11"/>
        <v>0</v>
      </c>
      <c r="CM5" s="2" t="s">
        <v>8</v>
      </c>
      <c r="CN5" s="2">
        <v>135</v>
      </c>
      <c r="CO5" s="2">
        <v>49</v>
      </c>
      <c r="CP5" s="2">
        <v>68</v>
      </c>
      <c r="CQ5" s="2">
        <v>18</v>
      </c>
      <c r="CR5" s="4">
        <v>0.36</v>
      </c>
      <c r="CS5" s="4">
        <f t="shared" si="12"/>
        <v>0</v>
      </c>
      <c r="CU5" s="2" t="s">
        <v>8</v>
      </c>
      <c r="CV5" s="2">
        <v>135</v>
      </c>
      <c r="CW5" s="2">
        <v>49</v>
      </c>
      <c r="CX5" s="2">
        <v>67</v>
      </c>
      <c r="CY5" s="2">
        <v>19</v>
      </c>
      <c r="CZ5" s="4">
        <v>0.36</v>
      </c>
      <c r="DA5" s="4">
        <f t="shared" si="13"/>
        <v>0</v>
      </c>
      <c r="DC5" s="2" t="s">
        <v>8</v>
      </c>
      <c r="DD5" s="2">
        <v>135</v>
      </c>
      <c r="DE5" s="2">
        <v>49</v>
      </c>
      <c r="DF5" s="2">
        <v>67</v>
      </c>
      <c r="DG5" s="2">
        <v>19</v>
      </c>
      <c r="DH5" s="4">
        <v>0.36</v>
      </c>
      <c r="DI5" s="4">
        <f t="shared" si="14"/>
        <v>0</v>
      </c>
      <c r="DK5" s="2" t="s">
        <v>8</v>
      </c>
      <c r="DL5" s="2">
        <v>135</v>
      </c>
      <c r="DM5" s="2">
        <v>49</v>
      </c>
      <c r="DN5" s="2">
        <v>67</v>
      </c>
      <c r="DO5" s="2">
        <v>19</v>
      </c>
      <c r="DP5" s="4">
        <v>0.36</v>
      </c>
      <c r="DQ5" s="4">
        <f t="shared" si="15"/>
        <v>0</v>
      </c>
      <c r="DS5" s="2" t="s">
        <v>8</v>
      </c>
      <c r="DT5" s="2">
        <v>135</v>
      </c>
      <c r="DU5" s="2">
        <v>49</v>
      </c>
      <c r="DV5" s="2">
        <v>67</v>
      </c>
      <c r="DW5" s="2">
        <v>19</v>
      </c>
      <c r="DX5" s="4">
        <v>0.36</v>
      </c>
      <c r="DY5" s="4">
        <f t="shared" si="16"/>
        <v>0</v>
      </c>
      <c r="EA5" s="2" t="s">
        <v>8</v>
      </c>
      <c r="EB5" s="2">
        <v>135</v>
      </c>
      <c r="EC5" s="2">
        <v>49</v>
      </c>
      <c r="ED5" s="2">
        <v>67</v>
      </c>
      <c r="EE5" s="2">
        <v>19</v>
      </c>
      <c r="EF5" s="4">
        <v>0.36</v>
      </c>
      <c r="EG5" s="4">
        <f t="shared" si="17"/>
        <v>0</v>
      </c>
      <c r="EI5" s="2" t="s">
        <v>8</v>
      </c>
      <c r="EJ5" s="2">
        <v>135</v>
      </c>
      <c r="EK5" s="2">
        <v>49</v>
      </c>
      <c r="EL5" s="2">
        <v>67</v>
      </c>
      <c r="EM5" s="2">
        <v>19</v>
      </c>
      <c r="EN5" s="4">
        <v>0.36</v>
      </c>
      <c r="EO5" s="4">
        <f t="shared" si="18"/>
        <v>0</v>
      </c>
      <c r="EQ5" s="2" t="s">
        <v>8</v>
      </c>
      <c r="ER5" s="2">
        <v>135</v>
      </c>
      <c r="ES5" s="2">
        <v>49</v>
      </c>
      <c r="ET5" s="2">
        <v>67</v>
      </c>
      <c r="EU5" s="2">
        <v>19</v>
      </c>
      <c r="EV5" s="4">
        <v>0.36</v>
      </c>
      <c r="EW5" s="4">
        <f t="shared" si="19"/>
        <v>0</v>
      </c>
      <c r="EY5" s="2" t="s">
        <v>8</v>
      </c>
      <c r="EZ5" s="2">
        <v>135</v>
      </c>
      <c r="FA5" s="2">
        <v>49</v>
      </c>
      <c r="FB5" s="2">
        <v>67</v>
      </c>
      <c r="FC5" s="2">
        <v>19</v>
      </c>
      <c r="FD5" s="4">
        <v>0.36</v>
      </c>
      <c r="FE5" s="4">
        <f t="shared" si="20"/>
        <v>0</v>
      </c>
    </row>
    <row r="6" spans="1:161">
      <c r="A6" s="76">
        <v>0.95</v>
      </c>
      <c r="B6" s="76"/>
      <c r="C6" s="75" t="s">
        <v>9</v>
      </c>
      <c r="D6" s="75">
        <v>272</v>
      </c>
      <c r="E6" s="75">
        <v>260</v>
      </c>
      <c r="F6" s="75">
        <v>0</v>
      </c>
      <c r="G6" s="75">
        <v>12</v>
      </c>
      <c r="H6" s="76">
        <f t="shared" si="3"/>
        <v>0.95588235294117652</v>
      </c>
      <c r="J6" s="2" t="s">
        <v>9</v>
      </c>
      <c r="K6" s="2">
        <v>272</v>
      </c>
      <c r="L6" s="2">
        <v>260</v>
      </c>
      <c r="M6" s="2">
        <v>0</v>
      </c>
      <c r="N6" s="2">
        <v>12</v>
      </c>
      <c r="O6" s="4">
        <f t="shared" si="4"/>
        <v>0.95588235294117652</v>
      </c>
      <c r="P6" s="10">
        <f t="shared" si="5"/>
        <v>0</v>
      </c>
      <c r="R6" s="2" t="s">
        <v>9</v>
      </c>
      <c r="S6" s="2">
        <v>272</v>
      </c>
      <c r="T6" s="2">
        <v>260</v>
      </c>
      <c r="U6" s="2">
        <v>0</v>
      </c>
      <c r="V6" s="2">
        <v>12</v>
      </c>
      <c r="W6" s="4">
        <v>0.95</v>
      </c>
      <c r="X6" s="4">
        <f t="shared" si="0"/>
        <v>-5.8823529411765607E-3</v>
      </c>
      <c r="Z6" s="7" t="s">
        <v>9</v>
      </c>
      <c r="AA6" s="1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2"/>
        <v>0.98897058823529416</v>
      </c>
      <c r="AO6" s="4">
        <f>AE6-AN6</f>
        <v>-0.98897058823529416</v>
      </c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v>0</v>
      </c>
      <c r="AW6" s="4">
        <f t="shared" si="6"/>
        <v>0</v>
      </c>
      <c r="AY6" s="2" t="s">
        <v>9</v>
      </c>
      <c r="AZ6" s="2">
        <v>272</v>
      </c>
      <c r="BA6" s="2">
        <v>256</v>
      </c>
      <c r="BB6" s="2">
        <v>4</v>
      </c>
      <c r="BC6" s="2">
        <v>12</v>
      </c>
      <c r="BD6" s="4">
        <v>0.94</v>
      </c>
      <c r="BE6" s="4">
        <f t="shared" si="7"/>
        <v>0.94</v>
      </c>
      <c r="BG6" s="2" t="s">
        <v>9</v>
      </c>
      <c r="BH6" s="2">
        <v>272</v>
      </c>
      <c r="BI6" s="2">
        <v>256</v>
      </c>
      <c r="BJ6" s="2">
        <v>4</v>
      </c>
      <c r="BK6" s="2">
        <v>12</v>
      </c>
      <c r="BL6" s="4">
        <v>0.94</v>
      </c>
      <c r="BM6" s="4">
        <f t="shared" si="8"/>
        <v>0</v>
      </c>
      <c r="BO6" s="2" t="s">
        <v>9</v>
      </c>
      <c r="BP6" s="2">
        <v>272</v>
      </c>
      <c r="BQ6" s="2">
        <v>62</v>
      </c>
      <c r="BR6" s="2">
        <v>196</v>
      </c>
      <c r="BS6" s="2">
        <v>14</v>
      </c>
      <c r="BT6" s="4">
        <v>0.23</v>
      </c>
      <c r="BU6" s="4">
        <f t="shared" si="9"/>
        <v>-0.71</v>
      </c>
      <c r="BW6" s="2" t="s">
        <v>9</v>
      </c>
      <c r="BX6" s="2">
        <v>272</v>
      </c>
      <c r="BY6" s="2">
        <v>256</v>
      </c>
      <c r="BZ6" s="2">
        <v>4</v>
      </c>
      <c r="CA6" s="2">
        <v>12</v>
      </c>
      <c r="CB6" s="4">
        <v>0.94</v>
      </c>
      <c r="CC6" s="4">
        <f t="shared" si="10"/>
        <v>0.71</v>
      </c>
      <c r="CE6" s="2" t="s">
        <v>9</v>
      </c>
      <c r="CF6" s="2">
        <v>272</v>
      </c>
      <c r="CG6" s="2">
        <v>265</v>
      </c>
      <c r="CH6" s="2">
        <v>4</v>
      </c>
      <c r="CI6" s="2">
        <v>3</v>
      </c>
      <c r="CJ6" s="4">
        <v>0.97</v>
      </c>
      <c r="CK6" s="4">
        <f t="shared" si="11"/>
        <v>3.0000000000000027E-2</v>
      </c>
      <c r="CM6" s="2" t="s">
        <v>9</v>
      </c>
      <c r="CN6" s="2">
        <v>272</v>
      </c>
      <c r="CO6" s="2">
        <v>265</v>
      </c>
      <c r="CP6" s="2">
        <v>4</v>
      </c>
      <c r="CQ6" s="2">
        <v>3</v>
      </c>
      <c r="CR6" s="4">
        <v>0.97</v>
      </c>
      <c r="CS6" s="4">
        <f t="shared" si="12"/>
        <v>0</v>
      </c>
      <c r="CU6" s="2" t="s">
        <v>9</v>
      </c>
      <c r="CV6" s="2">
        <v>272</v>
      </c>
      <c r="CW6" s="2">
        <v>256</v>
      </c>
      <c r="CX6" s="2">
        <v>4</v>
      </c>
      <c r="CY6" s="7">
        <v>12</v>
      </c>
      <c r="CZ6" s="4">
        <v>0.94</v>
      </c>
      <c r="DA6" s="4">
        <f t="shared" si="13"/>
        <v>-3.0000000000000027E-2</v>
      </c>
      <c r="DC6" s="2" t="s">
        <v>9</v>
      </c>
      <c r="DD6" s="2">
        <v>272</v>
      </c>
      <c r="DE6" s="2">
        <v>256</v>
      </c>
      <c r="DF6" s="2">
        <v>4</v>
      </c>
      <c r="DG6" s="7">
        <v>12</v>
      </c>
      <c r="DH6" s="4">
        <v>0.94</v>
      </c>
      <c r="DI6" s="4">
        <f t="shared" si="14"/>
        <v>0</v>
      </c>
      <c r="DK6" s="2" t="s">
        <v>9</v>
      </c>
      <c r="DL6" s="2">
        <v>272</v>
      </c>
      <c r="DM6" s="2">
        <v>256</v>
      </c>
      <c r="DN6" s="2">
        <v>4</v>
      </c>
      <c r="DO6" s="2">
        <v>12</v>
      </c>
      <c r="DP6" s="4">
        <v>0.94</v>
      </c>
      <c r="DQ6" s="4">
        <f t="shared" si="15"/>
        <v>0</v>
      </c>
      <c r="DS6" s="2" t="s">
        <v>9</v>
      </c>
      <c r="DT6" s="2">
        <v>272</v>
      </c>
      <c r="DU6" s="2">
        <v>256</v>
      </c>
      <c r="DV6" s="2">
        <v>4</v>
      </c>
      <c r="DW6" s="2">
        <v>12</v>
      </c>
      <c r="DX6" s="4">
        <v>0.94</v>
      </c>
      <c r="DY6" s="4">
        <f t="shared" si="16"/>
        <v>0</v>
      </c>
      <c r="EA6" s="2" t="s">
        <v>9</v>
      </c>
      <c r="EB6" s="2">
        <v>272</v>
      </c>
      <c r="EC6" s="2">
        <v>256</v>
      </c>
      <c r="ED6" s="2">
        <v>4</v>
      </c>
      <c r="EE6" s="2">
        <v>12</v>
      </c>
      <c r="EF6" s="4">
        <v>0.94</v>
      </c>
      <c r="EG6" s="4">
        <f t="shared" si="17"/>
        <v>0</v>
      </c>
      <c r="EI6" s="7" t="s">
        <v>9</v>
      </c>
      <c r="EJ6" s="2">
        <v>272</v>
      </c>
      <c r="EK6" s="2">
        <v>63</v>
      </c>
      <c r="EL6" s="2">
        <v>195</v>
      </c>
      <c r="EM6" s="2">
        <v>14</v>
      </c>
      <c r="EN6" s="4">
        <v>0.23</v>
      </c>
      <c r="EO6" s="4">
        <f t="shared" si="18"/>
        <v>-0.71</v>
      </c>
      <c r="EQ6" s="7" t="s">
        <v>9</v>
      </c>
      <c r="ER6" s="2">
        <v>272</v>
      </c>
      <c r="ES6" s="2">
        <v>63</v>
      </c>
      <c r="ET6" s="2">
        <v>195</v>
      </c>
      <c r="EU6" s="2">
        <v>14</v>
      </c>
      <c r="EV6" s="4">
        <v>0.23</v>
      </c>
      <c r="EW6" s="4">
        <f t="shared" si="19"/>
        <v>0</v>
      </c>
      <c r="EY6" s="2" t="s">
        <v>9</v>
      </c>
      <c r="EZ6" s="2">
        <v>272</v>
      </c>
      <c r="FA6" s="2">
        <v>62</v>
      </c>
      <c r="FB6" s="2">
        <v>196</v>
      </c>
      <c r="FC6" s="2">
        <v>14</v>
      </c>
      <c r="FD6" s="4">
        <v>0.23</v>
      </c>
      <c r="FE6" s="4">
        <f t="shared" si="20"/>
        <v>0</v>
      </c>
    </row>
    <row r="7" spans="1:161">
      <c r="A7" s="76">
        <v>0.28999999999999998</v>
      </c>
      <c r="B7" s="76"/>
      <c r="C7" s="75" t="s">
        <v>10</v>
      </c>
      <c r="D7" s="98">
        <v>38</v>
      </c>
      <c r="E7" s="98">
        <v>11</v>
      </c>
      <c r="F7" s="98">
        <v>18</v>
      </c>
      <c r="G7" s="98">
        <v>9</v>
      </c>
      <c r="H7" s="76">
        <f t="shared" si="3"/>
        <v>0.28947368421052633</v>
      </c>
      <c r="J7" s="2" t="s">
        <v>10</v>
      </c>
      <c r="K7" s="2">
        <v>38</v>
      </c>
      <c r="L7" s="2">
        <v>11</v>
      </c>
      <c r="M7" s="2">
        <v>18</v>
      </c>
      <c r="N7" s="2">
        <v>9</v>
      </c>
      <c r="O7" s="4">
        <f t="shared" si="4"/>
        <v>0.28947368421052633</v>
      </c>
      <c r="P7" s="10">
        <f t="shared" si="5"/>
        <v>0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4">
        <v>0.28000000000000003</v>
      </c>
      <c r="X7" s="4">
        <f t="shared" si="0"/>
        <v>-9.4736842105263008E-3</v>
      </c>
      <c r="Z7" s="2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-0.28000000000000003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2"/>
        <v>0.47368421052631576</v>
      </c>
      <c r="AO7" s="4">
        <f>AE7-AN7</f>
        <v>-0.47368421052631576</v>
      </c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v>0</v>
      </c>
      <c r="AW7" s="4">
        <f t="shared" si="6"/>
        <v>0</v>
      </c>
      <c r="AY7" s="2" t="s">
        <v>10</v>
      </c>
      <c r="AZ7" s="2">
        <v>38</v>
      </c>
      <c r="BA7" s="2">
        <v>0</v>
      </c>
      <c r="BB7" s="2">
        <v>0</v>
      </c>
      <c r="BC7" s="2">
        <v>38</v>
      </c>
      <c r="BD7" s="4">
        <v>0</v>
      </c>
      <c r="BE7" s="4">
        <f t="shared" si="7"/>
        <v>0</v>
      </c>
      <c r="BG7" s="2" t="s">
        <v>10</v>
      </c>
      <c r="BH7" s="2">
        <v>38</v>
      </c>
      <c r="BI7" s="2">
        <v>11</v>
      </c>
      <c r="BJ7" s="2">
        <v>18</v>
      </c>
      <c r="BK7" s="2">
        <v>9</v>
      </c>
      <c r="BL7" s="4">
        <v>0.28999999999999998</v>
      </c>
      <c r="BM7" s="4">
        <f t="shared" si="8"/>
        <v>0.28999999999999998</v>
      </c>
      <c r="BO7" s="2" t="s">
        <v>10</v>
      </c>
      <c r="BP7" s="2">
        <v>38</v>
      </c>
      <c r="BQ7" s="2">
        <v>18</v>
      </c>
      <c r="BR7" s="2">
        <v>13</v>
      </c>
      <c r="BS7" s="2">
        <v>7</v>
      </c>
      <c r="BT7" s="4">
        <v>0.47</v>
      </c>
      <c r="BU7" s="4">
        <f t="shared" si="9"/>
        <v>0.18</v>
      </c>
      <c r="BW7" s="2" t="s">
        <v>10</v>
      </c>
      <c r="BX7" s="2">
        <v>38</v>
      </c>
      <c r="BY7" s="2">
        <v>18</v>
      </c>
      <c r="BZ7" s="2">
        <v>13</v>
      </c>
      <c r="CA7" s="2">
        <v>7</v>
      </c>
      <c r="CB7" s="4">
        <v>0.47</v>
      </c>
      <c r="CC7" s="4">
        <f t="shared" si="10"/>
        <v>0</v>
      </c>
      <c r="CE7" s="2" t="s">
        <v>10</v>
      </c>
      <c r="CF7" s="2">
        <v>38</v>
      </c>
      <c r="CG7" s="2">
        <v>18</v>
      </c>
      <c r="CH7" s="2">
        <v>13</v>
      </c>
      <c r="CI7" s="2">
        <v>7</v>
      </c>
      <c r="CJ7" s="4">
        <v>0.47</v>
      </c>
      <c r="CK7" s="4">
        <f t="shared" si="11"/>
        <v>0</v>
      </c>
      <c r="CM7" s="2" t="s">
        <v>10</v>
      </c>
      <c r="CN7" s="2">
        <v>38</v>
      </c>
      <c r="CO7" s="2">
        <v>18</v>
      </c>
      <c r="CP7" s="2">
        <v>13</v>
      </c>
      <c r="CQ7" s="2">
        <v>7</v>
      </c>
      <c r="CR7" s="4">
        <v>0.47</v>
      </c>
      <c r="CS7" s="4">
        <f t="shared" si="12"/>
        <v>0</v>
      </c>
      <c r="CU7" s="2" t="s">
        <v>10</v>
      </c>
      <c r="CV7" s="2">
        <v>38</v>
      </c>
      <c r="CW7" s="2">
        <v>18</v>
      </c>
      <c r="CX7" s="2">
        <v>13</v>
      </c>
      <c r="CY7" s="2">
        <v>7</v>
      </c>
      <c r="CZ7" s="4">
        <v>0.47</v>
      </c>
      <c r="DA7" s="4">
        <f t="shared" si="13"/>
        <v>0</v>
      </c>
      <c r="DC7" s="2" t="s">
        <v>10</v>
      </c>
      <c r="DD7" s="2">
        <v>38</v>
      </c>
      <c r="DE7" s="2">
        <v>18</v>
      </c>
      <c r="DF7" s="2">
        <v>13</v>
      </c>
      <c r="DG7" s="2">
        <v>7</v>
      </c>
      <c r="DH7" s="4">
        <v>0.47</v>
      </c>
      <c r="DI7" s="4">
        <f t="shared" si="14"/>
        <v>0</v>
      </c>
      <c r="DK7" s="2" t="s">
        <v>10</v>
      </c>
      <c r="DL7" s="2">
        <v>38</v>
      </c>
      <c r="DM7" s="2">
        <v>18</v>
      </c>
      <c r="DN7" s="2">
        <v>13</v>
      </c>
      <c r="DO7" s="2">
        <v>7</v>
      </c>
      <c r="DP7" s="4">
        <v>0.47</v>
      </c>
      <c r="DQ7" s="4">
        <f t="shared" si="15"/>
        <v>0</v>
      </c>
      <c r="DS7" s="2" t="s">
        <v>10</v>
      </c>
      <c r="DT7" s="2">
        <v>38</v>
      </c>
      <c r="DU7" s="2">
        <v>18</v>
      </c>
      <c r="DV7" s="2">
        <v>19</v>
      </c>
      <c r="DW7" s="2">
        <v>1</v>
      </c>
      <c r="DX7" s="4">
        <v>0.47</v>
      </c>
      <c r="DY7" s="4">
        <f t="shared" si="16"/>
        <v>0</v>
      </c>
      <c r="EA7" s="2" t="s">
        <v>10</v>
      </c>
      <c r="EB7" s="2">
        <v>38</v>
      </c>
      <c r="EC7" s="2">
        <v>18</v>
      </c>
      <c r="ED7" s="2">
        <v>19</v>
      </c>
      <c r="EE7" s="2">
        <v>1</v>
      </c>
      <c r="EF7" s="4">
        <v>0.47</v>
      </c>
      <c r="EG7" s="4">
        <f t="shared" si="17"/>
        <v>0</v>
      </c>
      <c r="EI7" s="2" t="s">
        <v>10</v>
      </c>
      <c r="EJ7" s="2">
        <v>38</v>
      </c>
      <c r="EK7" s="2">
        <v>28</v>
      </c>
      <c r="EL7" s="2">
        <v>5</v>
      </c>
      <c r="EM7" s="2">
        <v>5</v>
      </c>
      <c r="EN7" s="4">
        <v>0.74</v>
      </c>
      <c r="EO7" s="4">
        <f t="shared" si="18"/>
        <v>0.27</v>
      </c>
      <c r="EQ7" s="2" t="s">
        <v>10</v>
      </c>
      <c r="ER7" s="2">
        <v>38</v>
      </c>
      <c r="ES7" s="2">
        <v>28</v>
      </c>
      <c r="ET7" s="2">
        <v>5</v>
      </c>
      <c r="EU7" s="2">
        <v>5</v>
      </c>
      <c r="EV7" s="4">
        <v>0.74</v>
      </c>
      <c r="EW7" s="4">
        <f t="shared" si="19"/>
        <v>0</v>
      </c>
      <c r="EY7" s="2" t="s">
        <v>10</v>
      </c>
      <c r="EZ7" s="2">
        <v>38</v>
      </c>
      <c r="FA7" s="2">
        <v>28</v>
      </c>
      <c r="FB7" s="2">
        <v>5</v>
      </c>
      <c r="FC7" s="2">
        <v>5</v>
      </c>
      <c r="FD7" s="4">
        <v>0.74</v>
      </c>
      <c r="FE7" s="4">
        <f t="shared" si="20"/>
        <v>0</v>
      </c>
    </row>
    <row r="8" spans="1:161">
      <c r="A8" s="76">
        <v>0.64</v>
      </c>
      <c r="B8" s="76"/>
      <c r="C8" s="75" t="s">
        <v>11</v>
      </c>
      <c r="D8" s="75">
        <v>25</v>
      </c>
      <c r="E8" s="75">
        <v>16</v>
      </c>
      <c r="F8" s="75">
        <v>9</v>
      </c>
      <c r="G8" s="75">
        <v>0</v>
      </c>
      <c r="H8" s="76">
        <f t="shared" si="3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4">
        <f t="shared" si="4"/>
        <v>0.64</v>
      </c>
      <c r="P8" s="10">
        <f t="shared" si="5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4">
        <v>0.64</v>
      </c>
      <c r="X8" s="4">
        <f t="shared" si="0"/>
        <v>0</v>
      </c>
      <c r="Z8" s="2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2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v>0</v>
      </c>
      <c r="AW8" s="4">
        <f t="shared" si="6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v>0.64</v>
      </c>
      <c r="BE8" s="4">
        <f t="shared" si="7"/>
        <v>0.64</v>
      </c>
      <c r="BG8" s="2" t="s">
        <v>11</v>
      </c>
      <c r="BH8" s="2">
        <v>25</v>
      </c>
      <c r="BI8" s="2">
        <v>16</v>
      </c>
      <c r="BJ8" s="2">
        <v>9</v>
      </c>
      <c r="BK8" s="2">
        <v>0</v>
      </c>
      <c r="BL8" s="4">
        <v>0.64</v>
      </c>
      <c r="BM8" s="4">
        <f t="shared" si="8"/>
        <v>0</v>
      </c>
      <c r="BO8" s="2" t="s">
        <v>11</v>
      </c>
      <c r="BP8" s="2">
        <v>25</v>
      </c>
      <c r="BQ8" s="2">
        <v>16</v>
      </c>
      <c r="BR8" s="2">
        <v>9</v>
      </c>
      <c r="BS8" s="2">
        <v>0</v>
      </c>
      <c r="BT8" s="4">
        <v>0.64</v>
      </c>
      <c r="BU8" s="4">
        <f t="shared" si="9"/>
        <v>0</v>
      </c>
      <c r="BW8" s="2" t="s">
        <v>11</v>
      </c>
      <c r="BX8" s="2">
        <v>25</v>
      </c>
      <c r="BY8" s="2">
        <v>16</v>
      </c>
      <c r="BZ8" s="2">
        <v>9</v>
      </c>
      <c r="CA8" s="2">
        <v>0</v>
      </c>
      <c r="CB8" s="4">
        <v>0.64</v>
      </c>
      <c r="CC8" s="4">
        <f t="shared" si="10"/>
        <v>0</v>
      </c>
      <c r="CE8" s="2" t="s">
        <v>11</v>
      </c>
      <c r="CF8" s="2">
        <v>25</v>
      </c>
      <c r="CG8" s="2">
        <v>16</v>
      </c>
      <c r="CH8" s="2">
        <v>9</v>
      </c>
      <c r="CI8" s="2">
        <v>0</v>
      </c>
      <c r="CJ8" s="4">
        <v>0.64</v>
      </c>
      <c r="CK8" s="4">
        <f t="shared" si="11"/>
        <v>0</v>
      </c>
      <c r="CM8" s="2" t="s">
        <v>11</v>
      </c>
      <c r="CN8" s="2">
        <v>25</v>
      </c>
      <c r="CO8" s="2">
        <v>16</v>
      </c>
      <c r="CP8" s="2">
        <v>9</v>
      </c>
      <c r="CQ8" s="2">
        <v>0</v>
      </c>
      <c r="CR8" s="4">
        <v>0.64</v>
      </c>
      <c r="CS8" s="4">
        <f t="shared" si="12"/>
        <v>0</v>
      </c>
      <c r="CU8" s="2" t="s">
        <v>11</v>
      </c>
      <c r="CV8" s="2">
        <v>25</v>
      </c>
      <c r="CW8" s="2">
        <v>16</v>
      </c>
      <c r="CX8" s="2">
        <v>9</v>
      </c>
      <c r="CY8" s="2">
        <v>0</v>
      </c>
      <c r="CZ8" s="4">
        <v>0.64</v>
      </c>
      <c r="DA8" s="4">
        <f t="shared" si="13"/>
        <v>0</v>
      </c>
      <c r="DC8" s="2" t="s">
        <v>11</v>
      </c>
      <c r="DD8" s="2">
        <v>25</v>
      </c>
      <c r="DE8" s="2">
        <v>16</v>
      </c>
      <c r="DF8" s="2">
        <v>9</v>
      </c>
      <c r="DG8" s="2">
        <v>0</v>
      </c>
      <c r="DH8" s="4">
        <v>0.64</v>
      </c>
      <c r="DI8" s="4">
        <f t="shared" si="14"/>
        <v>0</v>
      </c>
      <c r="DK8" s="2" t="s">
        <v>11</v>
      </c>
      <c r="DL8" s="2">
        <v>25</v>
      </c>
      <c r="DM8" s="2">
        <v>16</v>
      </c>
      <c r="DN8" s="2">
        <v>9</v>
      </c>
      <c r="DO8" s="2">
        <v>0</v>
      </c>
      <c r="DP8" s="4">
        <v>0.64</v>
      </c>
      <c r="DQ8" s="4">
        <f t="shared" si="15"/>
        <v>0</v>
      </c>
      <c r="DS8" s="2" t="s">
        <v>11</v>
      </c>
      <c r="DT8" s="2">
        <v>25</v>
      </c>
      <c r="DU8" s="2">
        <v>16</v>
      </c>
      <c r="DV8" s="2">
        <v>9</v>
      </c>
      <c r="DW8" s="2">
        <v>0</v>
      </c>
      <c r="DX8" s="4">
        <v>0.64</v>
      </c>
      <c r="DY8" s="4">
        <f t="shared" si="16"/>
        <v>0</v>
      </c>
      <c r="EA8" s="2" t="s">
        <v>11</v>
      </c>
      <c r="EB8" s="2">
        <v>25</v>
      </c>
      <c r="EC8" s="2">
        <v>16</v>
      </c>
      <c r="ED8" s="2">
        <v>9</v>
      </c>
      <c r="EE8" s="2">
        <v>0</v>
      </c>
      <c r="EF8" s="4">
        <v>0.64</v>
      </c>
      <c r="EG8" s="4">
        <f t="shared" si="17"/>
        <v>0</v>
      </c>
      <c r="EI8" s="2" t="s">
        <v>11</v>
      </c>
      <c r="EJ8" s="2">
        <v>25</v>
      </c>
      <c r="EK8" s="2">
        <v>16</v>
      </c>
      <c r="EL8" s="2">
        <v>9</v>
      </c>
      <c r="EM8" s="2">
        <v>0</v>
      </c>
      <c r="EN8" s="4">
        <v>0.64</v>
      </c>
      <c r="EO8" s="4">
        <f t="shared" si="18"/>
        <v>0</v>
      </c>
      <c r="EQ8" s="2" t="s">
        <v>11</v>
      </c>
      <c r="ER8" s="2">
        <v>25</v>
      </c>
      <c r="ES8" s="2">
        <v>17</v>
      </c>
      <c r="ET8" s="2">
        <v>8</v>
      </c>
      <c r="EU8" s="2">
        <v>0</v>
      </c>
      <c r="EV8" s="4">
        <v>0.68</v>
      </c>
      <c r="EW8" s="4">
        <f t="shared" si="19"/>
        <v>4.0000000000000036E-2</v>
      </c>
      <c r="EY8" s="2" t="s">
        <v>11</v>
      </c>
      <c r="EZ8" s="2">
        <v>25</v>
      </c>
      <c r="FA8" s="2">
        <v>17</v>
      </c>
      <c r="FB8" s="2">
        <v>8</v>
      </c>
      <c r="FC8" s="2">
        <v>0</v>
      </c>
      <c r="FD8" s="4">
        <v>0.68</v>
      </c>
      <c r="FE8" s="4">
        <f t="shared" si="20"/>
        <v>0</v>
      </c>
    </row>
    <row r="9" spans="1:16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3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4"/>
        <v>1</v>
      </c>
      <c r="P9" s="10">
        <f t="shared" si="5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v>1</v>
      </c>
      <c r="X9" s="4">
        <f t="shared" si="0"/>
        <v>0</v>
      </c>
      <c r="Z9" s="2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2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v>0</v>
      </c>
      <c r="AW9" s="4">
        <f t="shared" si="6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v>1</v>
      </c>
      <c r="BE9" s="4">
        <f t="shared" si="7"/>
        <v>1</v>
      </c>
      <c r="BG9" s="2" t="s">
        <v>12</v>
      </c>
      <c r="BH9" s="2">
        <v>81</v>
      </c>
      <c r="BI9" s="2">
        <v>81</v>
      </c>
      <c r="BJ9" s="2">
        <v>0</v>
      </c>
      <c r="BK9" s="2">
        <v>0</v>
      </c>
      <c r="BL9" s="4">
        <v>1</v>
      </c>
      <c r="BM9" s="4">
        <f t="shared" si="8"/>
        <v>0</v>
      </c>
      <c r="BO9" s="7" t="s">
        <v>12</v>
      </c>
      <c r="BP9" s="2">
        <v>81</v>
      </c>
      <c r="BQ9" s="2">
        <v>46</v>
      </c>
      <c r="BR9" s="2">
        <v>34</v>
      </c>
      <c r="BS9" s="2">
        <v>1</v>
      </c>
      <c r="BT9" s="4">
        <v>0.56999999999999995</v>
      </c>
      <c r="BU9" s="4">
        <f t="shared" si="9"/>
        <v>-0.43000000000000005</v>
      </c>
      <c r="BW9" s="7" t="s">
        <v>12</v>
      </c>
      <c r="BX9" s="2">
        <v>81</v>
      </c>
      <c r="BY9" s="2">
        <v>46</v>
      </c>
      <c r="BZ9" s="2">
        <v>34</v>
      </c>
      <c r="CA9" s="2">
        <v>1</v>
      </c>
      <c r="CB9" s="4">
        <v>0.56999999999999995</v>
      </c>
      <c r="CC9" s="4">
        <f t="shared" si="10"/>
        <v>0</v>
      </c>
      <c r="CE9" s="2" t="s">
        <v>12</v>
      </c>
      <c r="CF9" s="2">
        <v>81</v>
      </c>
      <c r="CG9" s="2">
        <v>46</v>
      </c>
      <c r="CH9" s="2">
        <v>34</v>
      </c>
      <c r="CI9" s="2">
        <v>1</v>
      </c>
      <c r="CJ9" s="4">
        <v>0.56999999999999995</v>
      </c>
      <c r="CK9" s="4">
        <f t="shared" si="11"/>
        <v>0</v>
      </c>
      <c r="CM9" s="38" t="s">
        <v>12</v>
      </c>
      <c r="CN9" s="2">
        <v>81</v>
      </c>
      <c r="CO9" s="2">
        <v>46</v>
      </c>
      <c r="CP9" s="2">
        <v>34</v>
      </c>
      <c r="CQ9" s="2">
        <v>1</v>
      </c>
      <c r="CR9" s="4">
        <v>0.56999999999999995</v>
      </c>
      <c r="CS9" s="4">
        <f t="shared" si="12"/>
        <v>0</v>
      </c>
      <c r="CU9" s="38" t="s">
        <v>12</v>
      </c>
      <c r="CV9" s="2">
        <v>81</v>
      </c>
      <c r="CW9" s="2">
        <v>46</v>
      </c>
      <c r="CX9" s="2">
        <v>34</v>
      </c>
      <c r="CY9" s="2">
        <v>1</v>
      </c>
      <c r="CZ9" s="4">
        <v>0.56999999999999995</v>
      </c>
      <c r="DA9" s="4">
        <f t="shared" si="13"/>
        <v>0</v>
      </c>
      <c r="DC9" s="38" t="s">
        <v>12</v>
      </c>
      <c r="DD9" s="2">
        <v>81</v>
      </c>
      <c r="DE9" s="2">
        <v>46</v>
      </c>
      <c r="DF9" s="2">
        <v>34</v>
      </c>
      <c r="DG9" s="2">
        <v>1</v>
      </c>
      <c r="DH9" s="4">
        <v>0.56999999999999995</v>
      </c>
      <c r="DI9" s="4">
        <f t="shared" si="14"/>
        <v>0</v>
      </c>
      <c r="DK9" s="38" t="s">
        <v>12</v>
      </c>
      <c r="DL9" s="2">
        <v>81</v>
      </c>
      <c r="DM9" s="2">
        <v>46</v>
      </c>
      <c r="DN9" s="2">
        <v>34</v>
      </c>
      <c r="DO9" s="2">
        <v>1</v>
      </c>
      <c r="DP9" s="4">
        <v>0.56999999999999995</v>
      </c>
      <c r="DQ9" s="4">
        <f t="shared" si="15"/>
        <v>0</v>
      </c>
      <c r="DS9" s="2" t="s">
        <v>12</v>
      </c>
      <c r="DT9" s="2">
        <v>81</v>
      </c>
      <c r="DU9" s="2">
        <v>81</v>
      </c>
      <c r="DV9" s="2">
        <v>0</v>
      </c>
      <c r="DW9" s="2">
        <v>0</v>
      </c>
      <c r="DX9" s="4">
        <v>1</v>
      </c>
      <c r="DY9" s="4">
        <f t="shared" si="16"/>
        <v>0.43000000000000005</v>
      </c>
      <c r="EA9" s="2" t="s">
        <v>12</v>
      </c>
      <c r="EB9" s="2">
        <v>81</v>
      </c>
      <c r="EC9" s="2">
        <v>81</v>
      </c>
      <c r="ED9" s="2">
        <v>0</v>
      </c>
      <c r="EE9" s="2">
        <v>0</v>
      </c>
      <c r="EF9" s="4">
        <v>1</v>
      </c>
      <c r="EG9" s="4">
        <f t="shared" si="17"/>
        <v>0</v>
      </c>
      <c r="EI9" s="2" t="s">
        <v>12</v>
      </c>
      <c r="EJ9" s="2">
        <v>81</v>
      </c>
      <c r="EK9" s="2">
        <v>81</v>
      </c>
      <c r="EL9" s="2">
        <v>0</v>
      </c>
      <c r="EM9" s="2">
        <v>0</v>
      </c>
      <c r="EN9" s="4">
        <v>1</v>
      </c>
      <c r="EO9" s="4">
        <f t="shared" si="18"/>
        <v>0</v>
      </c>
      <c r="EQ9" s="2" t="s">
        <v>12</v>
      </c>
      <c r="ER9" s="2">
        <v>81</v>
      </c>
      <c r="ES9" s="2">
        <v>81</v>
      </c>
      <c r="ET9" s="2">
        <v>0</v>
      </c>
      <c r="EU9" s="2">
        <v>0</v>
      </c>
      <c r="EV9" s="4">
        <v>1</v>
      </c>
      <c r="EW9" s="4">
        <f t="shared" si="19"/>
        <v>0</v>
      </c>
      <c r="EY9" s="2" t="s">
        <v>12</v>
      </c>
      <c r="EZ9" s="2">
        <v>81</v>
      </c>
      <c r="FA9" s="2">
        <v>81</v>
      </c>
      <c r="FB9" s="2">
        <v>0</v>
      </c>
      <c r="FC9" s="2">
        <v>0</v>
      </c>
      <c r="FD9" s="4">
        <v>1</v>
      </c>
      <c r="FE9" s="4">
        <f t="shared" si="20"/>
        <v>0</v>
      </c>
    </row>
    <row r="10" spans="1:161">
      <c r="A10" s="76">
        <v>0.83</v>
      </c>
      <c r="B10" s="76"/>
      <c r="C10" s="75" t="s">
        <v>13</v>
      </c>
      <c r="D10" s="75">
        <v>48</v>
      </c>
      <c r="E10" s="75">
        <v>40</v>
      </c>
      <c r="F10" s="75">
        <v>8</v>
      </c>
      <c r="G10" s="75">
        <v>0</v>
      </c>
      <c r="H10" s="76">
        <f t="shared" si="3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4">
        <f t="shared" si="4"/>
        <v>0.83333333333333337</v>
      </c>
      <c r="P10" s="10">
        <f t="shared" si="5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4">
        <v>0.83</v>
      </c>
      <c r="X10" s="4">
        <f t="shared" si="0"/>
        <v>-3.3333333333334103E-3</v>
      </c>
      <c r="Z10" s="2" t="s">
        <v>13</v>
      </c>
      <c r="AA10" s="2">
        <v>48</v>
      </c>
      <c r="AB10" s="1">
        <v>0</v>
      </c>
      <c r="AC10" s="1">
        <v>0</v>
      </c>
      <c r="AD10" s="1">
        <v>48</v>
      </c>
      <c r="AE10" s="3">
        <v>0</v>
      </c>
      <c r="AF10" s="4">
        <f t="shared" si="1"/>
        <v>-0.83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2"/>
        <v>0.9375</v>
      </c>
      <c r="AO10" s="4">
        <f>AE10-AN10</f>
        <v>-0.9375</v>
      </c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v>0</v>
      </c>
      <c r="AW10" s="4">
        <f t="shared" si="6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v>0.79</v>
      </c>
      <c r="BE10" s="4">
        <f t="shared" si="7"/>
        <v>0.79</v>
      </c>
      <c r="BG10" s="2" t="s">
        <v>13</v>
      </c>
      <c r="BH10" s="2">
        <v>48</v>
      </c>
      <c r="BI10" s="2">
        <v>38</v>
      </c>
      <c r="BJ10" s="2">
        <v>8</v>
      </c>
      <c r="BK10" s="2">
        <v>2</v>
      </c>
      <c r="BL10" s="4">
        <v>0.79</v>
      </c>
      <c r="BM10" s="4">
        <f t="shared" si="8"/>
        <v>0</v>
      </c>
      <c r="BO10" s="2" t="s">
        <v>13</v>
      </c>
      <c r="BP10" s="2">
        <v>48</v>
      </c>
      <c r="BQ10" s="2">
        <v>38</v>
      </c>
      <c r="BR10" s="2">
        <v>8</v>
      </c>
      <c r="BS10" s="2">
        <v>2</v>
      </c>
      <c r="BT10" s="4">
        <v>0.79</v>
      </c>
      <c r="BU10" s="4">
        <f t="shared" si="9"/>
        <v>0</v>
      </c>
      <c r="BW10" s="2" t="s">
        <v>13</v>
      </c>
      <c r="BX10" s="2">
        <v>48</v>
      </c>
      <c r="BY10" s="2">
        <v>38</v>
      </c>
      <c r="BZ10" s="2">
        <v>8</v>
      </c>
      <c r="CA10" s="2">
        <v>2</v>
      </c>
      <c r="CB10" s="4">
        <v>0.79</v>
      </c>
      <c r="CC10" s="4">
        <f t="shared" si="10"/>
        <v>0</v>
      </c>
      <c r="CE10" s="2" t="s">
        <v>13</v>
      </c>
      <c r="CF10" s="2">
        <v>48</v>
      </c>
      <c r="CG10" s="2">
        <v>38</v>
      </c>
      <c r="CH10" s="2">
        <v>8</v>
      </c>
      <c r="CI10" s="2">
        <v>2</v>
      </c>
      <c r="CJ10" s="4">
        <v>0.79</v>
      </c>
      <c r="CK10" s="4">
        <f t="shared" si="11"/>
        <v>0</v>
      </c>
      <c r="CM10" s="2" t="s">
        <v>13</v>
      </c>
      <c r="CN10" s="2">
        <v>48</v>
      </c>
      <c r="CO10" s="2">
        <v>38</v>
      </c>
      <c r="CP10" s="2">
        <v>8</v>
      </c>
      <c r="CQ10" s="2">
        <v>2</v>
      </c>
      <c r="CR10" s="4">
        <v>0.79</v>
      </c>
      <c r="CS10" s="4">
        <f t="shared" si="12"/>
        <v>0</v>
      </c>
      <c r="CU10" s="2" t="s">
        <v>13</v>
      </c>
      <c r="CV10" s="2">
        <v>48</v>
      </c>
      <c r="CW10" s="2">
        <v>38</v>
      </c>
      <c r="CX10" s="2">
        <v>8</v>
      </c>
      <c r="CY10" s="2">
        <v>2</v>
      </c>
      <c r="CZ10" s="4">
        <v>0.79</v>
      </c>
      <c r="DA10" s="4">
        <f t="shared" si="13"/>
        <v>0</v>
      </c>
      <c r="DC10" s="2" t="s">
        <v>13</v>
      </c>
      <c r="DD10" s="2">
        <v>48</v>
      </c>
      <c r="DE10" s="2">
        <v>38</v>
      </c>
      <c r="DF10" s="2">
        <v>8</v>
      </c>
      <c r="DG10" s="2">
        <v>2</v>
      </c>
      <c r="DH10" s="4">
        <v>0.79</v>
      </c>
      <c r="DI10" s="4">
        <f t="shared" si="14"/>
        <v>0</v>
      </c>
      <c r="DK10" s="2" t="s">
        <v>13</v>
      </c>
      <c r="DL10" s="2">
        <v>48</v>
      </c>
      <c r="DM10" s="2">
        <v>38</v>
      </c>
      <c r="DN10" s="2">
        <v>8</v>
      </c>
      <c r="DO10" s="2">
        <v>2</v>
      </c>
      <c r="DP10" s="4">
        <v>0.79</v>
      </c>
      <c r="DQ10" s="4">
        <f t="shared" si="15"/>
        <v>0</v>
      </c>
      <c r="DS10" s="2" t="s">
        <v>13</v>
      </c>
      <c r="DT10" s="2">
        <v>48</v>
      </c>
      <c r="DU10" s="2">
        <v>38</v>
      </c>
      <c r="DV10" s="2">
        <v>8</v>
      </c>
      <c r="DW10" s="2">
        <v>2</v>
      </c>
      <c r="DX10" s="4">
        <v>0.79</v>
      </c>
      <c r="DY10" s="4">
        <f t="shared" si="16"/>
        <v>0</v>
      </c>
      <c r="EA10" s="2" t="s">
        <v>13</v>
      </c>
      <c r="EB10" s="2">
        <v>48</v>
      </c>
      <c r="EC10" s="2">
        <v>38</v>
      </c>
      <c r="ED10" s="2">
        <v>8</v>
      </c>
      <c r="EE10" s="2">
        <v>2</v>
      </c>
      <c r="EF10" s="4">
        <v>0.79</v>
      </c>
      <c r="EG10" s="4">
        <f t="shared" si="17"/>
        <v>0</v>
      </c>
      <c r="EI10" s="2" t="s">
        <v>13</v>
      </c>
      <c r="EJ10" s="2">
        <v>48</v>
      </c>
      <c r="EK10" s="2">
        <v>38</v>
      </c>
      <c r="EL10" s="2">
        <v>8</v>
      </c>
      <c r="EM10" s="2">
        <v>2</v>
      </c>
      <c r="EN10" s="4">
        <v>0.79</v>
      </c>
      <c r="EO10" s="4">
        <f t="shared" si="18"/>
        <v>0</v>
      </c>
      <c r="EQ10" s="2" t="s">
        <v>13</v>
      </c>
      <c r="ER10" s="2">
        <v>48</v>
      </c>
      <c r="ES10" s="2">
        <v>38</v>
      </c>
      <c r="ET10" s="2">
        <v>8</v>
      </c>
      <c r="EU10" s="2">
        <v>2</v>
      </c>
      <c r="EV10" s="4">
        <v>0.79</v>
      </c>
      <c r="EW10" s="4">
        <f t="shared" si="19"/>
        <v>0</v>
      </c>
      <c r="EY10" s="2" t="s">
        <v>13</v>
      </c>
      <c r="EZ10" s="2">
        <v>48</v>
      </c>
      <c r="FA10" s="2">
        <v>38</v>
      </c>
      <c r="FB10" s="2">
        <v>8</v>
      </c>
      <c r="FC10" s="2">
        <v>2</v>
      </c>
      <c r="FD10" s="4">
        <v>0.79</v>
      </c>
      <c r="FE10" s="4">
        <f t="shared" si="20"/>
        <v>0</v>
      </c>
    </row>
    <row r="11" spans="1:161">
      <c r="A11" s="76">
        <v>0.78</v>
      </c>
      <c r="B11" s="76"/>
      <c r="C11" s="75" t="s">
        <v>14</v>
      </c>
      <c r="D11" s="75">
        <v>208</v>
      </c>
      <c r="E11" s="75">
        <v>164</v>
      </c>
      <c r="F11" s="75">
        <v>39</v>
      </c>
      <c r="G11" s="75">
        <v>5</v>
      </c>
      <c r="H11" s="76">
        <f t="shared" si="3"/>
        <v>0.78846153846153844</v>
      </c>
      <c r="J11" s="2" t="s">
        <v>14</v>
      </c>
      <c r="K11" s="2">
        <v>208</v>
      </c>
      <c r="L11" s="2">
        <v>164</v>
      </c>
      <c r="M11" s="2">
        <v>39</v>
      </c>
      <c r="N11" s="2">
        <v>5</v>
      </c>
      <c r="O11" s="4">
        <f t="shared" si="4"/>
        <v>0.78846153846153844</v>
      </c>
      <c r="P11" s="10">
        <f t="shared" si="5"/>
        <v>0</v>
      </c>
      <c r="R11" s="8" t="s">
        <v>14</v>
      </c>
      <c r="S11" s="2">
        <v>208</v>
      </c>
      <c r="T11" s="2">
        <v>164</v>
      </c>
      <c r="U11" s="2">
        <v>39</v>
      </c>
      <c r="V11" s="2">
        <v>5</v>
      </c>
      <c r="W11" s="4">
        <v>0.78</v>
      </c>
      <c r="X11" s="4">
        <f t="shared" si="0"/>
        <v>-8.4615384615384093E-3</v>
      </c>
      <c r="Z11" s="2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-0.78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2"/>
        <v>0.82692307692307687</v>
      </c>
      <c r="AO11" s="4">
        <f>AE11-AN11</f>
        <v>-0.82692307692307687</v>
      </c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v>0</v>
      </c>
      <c r="AW11" s="4">
        <f t="shared" si="6"/>
        <v>0</v>
      </c>
      <c r="AY11" s="2" t="s">
        <v>14</v>
      </c>
      <c r="AZ11" s="2">
        <v>208</v>
      </c>
      <c r="BA11" s="2">
        <v>165</v>
      </c>
      <c r="BB11" s="2">
        <v>39</v>
      </c>
      <c r="BC11" s="2">
        <v>4</v>
      </c>
      <c r="BD11" s="4">
        <v>0.79</v>
      </c>
      <c r="BE11" s="4">
        <f t="shared" si="7"/>
        <v>0.79</v>
      </c>
      <c r="BG11" s="2" t="s">
        <v>14</v>
      </c>
      <c r="BH11" s="2">
        <v>208</v>
      </c>
      <c r="BI11" s="2">
        <v>165</v>
      </c>
      <c r="BJ11" s="2">
        <v>39</v>
      </c>
      <c r="BK11" s="2">
        <v>4</v>
      </c>
      <c r="BL11" s="4">
        <v>0.79</v>
      </c>
      <c r="BM11" s="4">
        <f t="shared" si="8"/>
        <v>0</v>
      </c>
      <c r="BO11" s="2" t="s">
        <v>14</v>
      </c>
      <c r="BP11" s="2">
        <v>208</v>
      </c>
      <c r="BQ11" s="2">
        <v>167</v>
      </c>
      <c r="BR11" s="2">
        <v>37</v>
      </c>
      <c r="BS11" s="2">
        <v>4</v>
      </c>
      <c r="BT11" s="4">
        <v>0.8</v>
      </c>
      <c r="BU11" s="4">
        <f t="shared" si="9"/>
        <v>1.0000000000000009E-2</v>
      </c>
      <c r="BW11" s="2" t="s">
        <v>14</v>
      </c>
      <c r="BX11" s="2">
        <v>208</v>
      </c>
      <c r="BY11" s="2">
        <v>176</v>
      </c>
      <c r="BZ11" s="2">
        <v>28</v>
      </c>
      <c r="CA11" s="2">
        <v>4</v>
      </c>
      <c r="CB11" s="4">
        <v>0.85</v>
      </c>
      <c r="CC11" s="4">
        <f t="shared" si="10"/>
        <v>4.9999999999999933E-2</v>
      </c>
      <c r="CE11" s="2" t="s">
        <v>14</v>
      </c>
      <c r="CF11" s="2">
        <v>208</v>
      </c>
      <c r="CG11" s="2">
        <v>187</v>
      </c>
      <c r="CH11" s="2">
        <v>20</v>
      </c>
      <c r="CI11" s="2">
        <v>1</v>
      </c>
      <c r="CJ11" s="4">
        <v>0.9</v>
      </c>
      <c r="CK11" s="4">
        <f t="shared" si="11"/>
        <v>5.0000000000000044E-2</v>
      </c>
      <c r="CM11" s="2" t="s">
        <v>14</v>
      </c>
      <c r="CN11" s="2">
        <v>208</v>
      </c>
      <c r="CO11" s="2">
        <v>187</v>
      </c>
      <c r="CP11" s="7">
        <v>20</v>
      </c>
      <c r="CQ11" s="2">
        <v>1</v>
      </c>
      <c r="CR11" s="4">
        <v>0.9</v>
      </c>
      <c r="CS11" s="4">
        <f t="shared" si="12"/>
        <v>0</v>
      </c>
      <c r="CU11" s="17" t="s">
        <v>14</v>
      </c>
      <c r="CV11" s="2">
        <v>208</v>
      </c>
      <c r="CW11" s="2">
        <v>176</v>
      </c>
      <c r="CX11" s="7">
        <v>28</v>
      </c>
      <c r="CY11" s="2">
        <v>4</v>
      </c>
      <c r="CZ11" s="4">
        <v>0.85</v>
      </c>
      <c r="DA11" s="4">
        <f t="shared" si="13"/>
        <v>-5.0000000000000044E-2</v>
      </c>
      <c r="DC11" s="2" t="s">
        <v>14</v>
      </c>
      <c r="DD11" s="2">
        <v>208</v>
      </c>
      <c r="DE11" s="2">
        <v>176</v>
      </c>
      <c r="DF11" s="7">
        <v>28</v>
      </c>
      <c r="DG11" s="2">
        <v>4</v>
      </c>
      <c r="DH11" s="4">
        <v>0.85</v>
      </c>
      <c r="DI11" s="4">
        <f t="shared" si="14"/>
        <v>0</v>
      </c>
      <c r="DK11" s="2" t="s">
        <v>14</v>
      </c>
      <c r="DL11" s="2">
        <v>208</v>
      </c>
      <c r="DM11" s="2">
        <v>176</v>
      </c>
      <c r="DN11" s="2">
        <v>28</v>
      </c>
      <c r="DO11" s="2">
        <v>4</v>
      </c>
      <c r="DP11" s="4">
        <v>0.85</v>
      </c>
      <c r="DQ11" s="4">
        <f t="shared" si="15"/>
        <v>0</v>
      </c>
      <c r="DS11" s="2" t="s">
        <v>14</v>
      </c>
      <c r="DT11" s="2">
        <v>208</v>
      </c>
      <c r="DU11" s="2">
        <v>176</v>
      </c>
      <c r="DV11" s="2">
        <v>28</v>
      </c>
      <c r="DW11" s="2">
        <v>4</v>
      </c>
      <c r="DX11" s="4">
        <v>0.85</v>
      </c>
      <c r="DY11" s="4">
        <f t="shared" si="16"/>
        <v>0</v>
      </c>
      <c r="EA11" s="2" t="s">
        <v>14</v>
      </c>
      <c r="EB11" s="2">
        <v>208</v>
      </c>
      <c r="EC11" s="2">
        <v>176</v>
      </c>
      <c r="ED11" s="2">
        <v>28</v>
      </c>
      <c r="EE11" s="2">
        <v>4</v>
      </c>
      <c r="EF11" s="4">
        <v>0.85</v>
      </c>
      <c r="EG11" s="4">
        <f t="shared" si="17"/>
        <v>0</v>
      </c>
      <c r="EI11" s="2" t="s">
        <v>14</v>
      </c>
      <c r="EJ11" s="2">
        <v>208</v>
      </c>
      <c r="EK11" s="2">
        <v>176</v>
      </c>
      <c r="EL11" s="2">
        <v>28</v>
      </c>
      <c r="EM11" s="2">
        <v>4</v>
      </c>
      <c r="EN11" s="4">
        <v>0.85</v>
      </c>
      <c r="EO11" s="4">
        <f t="shared" si="18"/>
        <v>0</v>
      </c>
      <c r="EQ11" s="2" t="s">
        <v>14</v>
      </c>
      <c r="ER11" s="2">
        <v>208</v>
      </c>
      <c r="ES11" s="2">
        <v>176</v>
      </c>
      <c r="ET11" s="2">
        <v>28</v>
      </c>
      <c r="EU11" s="2">
        <v>4</v>
      </c>
      <c r="EV11" s="4">
        <v>0.85</v>
      </c>
      <c r="EW11" s="4">
        <f t="shared" si="19"/>
        <v>0</v>
      </c>
      <c r="EY11" s="2" t="s">
        <v>14</v>
      </c>
      <c r="EZ11" s="2">
        <v>208</v>
      </c>
      <c r="FA11" s="2">
        <v>176</v>
      </c>
      <c r="FB11" s="2">
        <v>28</v>
      </c>
      <c r="FC11" s="2">
        <v>4</v>
      </c>
      <c r="FD11" s="4">
        <v>0.85</v>
      </c>
      <c r="FE11" s="4">
        <f t="shared" si="20"/>
        <v>0</v>
      </c>
    </row>
    <row r="12" spans="1:161">
      <c r="A12" s="76">
        <v>0.6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3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4">
        <f t="shared" si="4"/>
        <v>0.6</v>
      </c>
      <c r="P12" s="10">
        <f t="shared" si="5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v>0.6</v>
      </c>
      <c r="X12" s="4">
        <f t="shared" si="0"/>
        <v>0</v>
      </c>
      <c r="Z12" s="2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2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v>0</v>
      </c>
      <c r="AW12" s="4">
        <f t="shared" si="6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v>0.6</v>
      </c>
      <c r="BE12" s="4">
        <f t="shared" si="7"/>
        <v>0.6</v>
      </c>
      <c r="BG12" s="2" t="s">
        <v>15</v>
      </c>
      <c r="BH12" s="2">
        <v>30</v>
      </c>
      <c r="BI12" s="2">
        <v>18</v>
      </c>
      <c r="BJ12" s="2">
        <v>0</v>
      </c>
      <c r="BK12" s="2">
        <v>12</v>
      </c>
      <c r="BL12" s="4">
        <v>0.6</v>
      </c>
      <c r="BM12" s="4">
        <f t="shared" si="8"/>
        <v>0</v>
      </c>
      <c r="BO12" s="2" t="s">
        <v>15</v>
      </c>
      <c r="BP12" s="2">
        <v>30</v>
      </c>
      <c r="BQ12" s="2">
        <v>18</v>
      </c>
      <c r="BR12" s="2">
        <v>0</v>
      </c>
      <c r="BS12" s="2">
        <v>12</v>
      </c>
      <c r="BT12" s="4">
        <v>0.6</v>
      </c>
      <c r="BU12" s="4">
        <f t="shared" si="9"/>
        <v>0</v>
      </c>
      <c r="BW12" s="2" t="s">
        <v>15</v>
      </c>
      <c r="BX12" s="2">
        <v>30</v>
      </c>
      <c r="BY12" s="2">
        <v>18</v>
      </c>
      <c r="BZ12" s="2">
        <v>0</v>
      </c>
      <c r="CA12" s="2">
        <v>12</v>
      </c>
      <c r="CB12" s="4">
        <v>0.6</v>
      </c>
      <c r="CC12" s="4">
        <f t="shared" si="10"/>
        <v>0</v>
      </c>
      <c r="CE12" s="2" t="s">
        <v>15</v>
      </c>
      <c r="CF12" s="2">
        <v>30</v>
      </c>
      <c r="CG12" s="2">
        <v>18</v>
      </c>
      <c r="CH12" s="2">
        <v>0</v>
      </c>
      <c r="CI12" s="2">
        <v>12</v>
      </c>
      <c r="CJ12" s="4">
        <v>0.6</v>
      </c>
      <c r="CK12" s="4">
        <f t="shared" si="11"/>
        <v>0</v>
      </c>
      <c r="CM12" s="2" t="s">
        <v>15</v>
      </c>
      <c r="CN12" s="2">
        <v>30</v>
      </c>
      <c r="CO12" s="2">
        <v>18</v>
      </c>
      <c r="CP12" s="2">
        <v>0</v>
      </c>
      <c r="CQ12" s="2">
        <v>12</v>
      </c>
      <c r="CR12" s="4">
        <v>0.6</v>
      </c>
      <c r="CS12" s="4">
        <f t="shared" si="12"/>
        <v>0</v>
      </c>
      <c r="CU12" s="2" t="s">
        <v>15</v>
      </c>
      <c r="CV12" s="2">
        <v>30</v>
      </c>
      <c r="CW12" s="2">
        <v>18</v>
      </c>
      <c r="CX12" s="2">
        <v>0</v>
      </c>
      <c r="CY12" s="2">
        <v>12</v>
      </c>
      <c r="CZ12" s="4">
        <v>0.6</v>
      </c>
      <c r="DA12" s="4">
        <f t="shared" si="13"/>
        <v>0</v>
      </c>
      <c r="DC12" s="2" t="s">
        <v>15</v>
      </c>
      <c r="DD12" s="2">
        <v>30</v>
      </c>
      <c r="DE12" s="2">
        <v>18</v>
      </c>
      <c r="DF12" s="2">
        <v>0</v>
      </c>
      <c r="DG12" s="2">
        <v>12</v>
      </c>
      <c r="DH12" s="4">
        <v>0.6</v>
      </c>
      <c r="DI12" s="4">
        <f t="shared" si="14"/>
        <v>0</v>
      </c>
      <c r="DK12" s="2" t="s">
        <v>15</v>
      </c>
      <c r="DL12" s="2">
        <v>30</v>
      </c>
      <c r="DM12" s="2">
        <v>18</v>
      </c>
      <c r="DN12" s="2">
        <v>0</v>
      </c>
      <c r="DO12" s="2">
        <v>12</v>
      </c>
      <c r="DP12" s="4">
        <v>0.6</v>
      </c>
      <c r="DQ12" s="4">
        <f t="shared" si="15"/>
        <v>0</v>
      </c>
      <c r="DS12" s="2" t="s">
        <v>15</v>
      </c>
      <c r="DT12" s="2">
        <v>30</v>
      </c>
      <c r="DU12" s="2">
        <v>18</v>
      </c>
      <c r="DV12" s="2">
        <v>0</v>
      </c>
      <c r="DW12" s="2">
        <v>12</v>
      </c>
      <c r="DX12" s="4">
        <v>0.6</v>
      </c>
      <c r="DY12" s="4">
        <f t="shared" si="16"/>
        <v>0</v>
      </c>
      <c r="EA12" s="2" t="s">
        <v>15</v>
      </c>
      <c r="EB12" s="2">
        <v>30</v>
      </c>
      <c r="EC12" s="2">
        <v>18</v>
      </c>
      <c r="ED12" s="2">
        <v>0</v>
      </c>
      <c r="EE12" s="2">
        <v>12</v>
      </c>
      <c r="EF12" s="4">
        <v>0.6</v>
      </c>
      <c r="EG12" s="4">
        <f t="shared" si="17"/>
        <v>0</v>
      </c>
      <c r="EI12" s="2" t="s">
        <v>15</v>
      </c>
      <c r="EJ12" s="2">
        <v>30</v>
      </c>
      <c r="EK12" s="2">
        <v>18</v>
      </c>
      <c r="EL12" s="2">
        <v>0</v>
      </c>
      <c r="EM12" s="2">
        <v>12</v>
      </c>
      <c r="EN12" s="4">
        <v>0.6</v>
      </c>
      <c r="EO12" s="4">
        <f t="shared" si="18"/>
        <v>0</v>
      </c>
      <c r="EQ12" s="2" t="s">
        <v>15</v>
      </c>
      <c r="ER12" s="2">
        <v>30</v>
      </c>
      <c r="ES12" s="2">
        <v>18</v>
      </c>
      <c r="ET12" s="2">
        <v>0</v>
      </c>
      <c r="EU12" s="2">
        <v>12</v>
      </c>
      <c r="EV12" s="4">
        <v>0.6</v>
      </c>
      <c r="EW12" s="4">
        <f t="shared" si="19"/>
        <v>0</v>
      </c>
      <c r="EY12" s="2" t="s">
        <v>15</v>
      </c>
      <c r="EZ12" s="2">
        <v>30</v>
      </c>
      <c r="FA12" s="2">
        <v>18</v>
      </c>
      <c r="FB12" s="2">
        <v>0</v>
      </c>
      <c r="FC12" s="2">
        <v>12</v>
      </c>
      <c r="FD12" s="4">
        <v>0.6</v>
      </c>
      <c r="FE12" s="4">
        <f t="shared" si="20"/>
        <v>0</v>
      </c>
    </row>
    <row r="13" spans="1:161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3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4">
        <f t="shared" si="4"/>
        <v>0.379746835443038</v>
      </c>
      <c r="P13" s="10">
        <f t="shared" si="5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v>0.37</v>
      </c>
      <c r="X13" s="4">
        <f t="shared" si="0"/>
        <v>-9.7468354430380044E-3</v>
      </c>
      <c r="Z13" s="2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2"/>
        <v>0.379746835443038</v>
      </c>
      <c r="AO13" s="4">
        <f>AE13-AN13</f>
        <v>-0.379746835443038</v>
      </c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v>0</v>
      </c>
      <c r="AW13" s="4">
        <f t="shared" si="6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v>0.41</v>
      </c>
      <c r="BE13" s="4">
        <f t="shared" si="7"/>
        <v>0.41</v>
      </c>
      <c r="BG13" s="2" t="s">
        <v>16</v>
      </c>
      <c r="BH13" s="2">
        <v>79</v>
      </c>
      <c r="BI13" s="2">
        <v>32</v>
      </c>
      <c r="BJ13" s="2">
        <v>47</v>
      </c>
      <c r="BK13" s="2">
        <v>0</v>
      </c>
      <c r="BL13" s="4">
        <v>0.41</v>
      </c>
      <c r="BM13" s="4">
        <f t="shared" si="8"/>
        <v>0</v>
      </c>
      <c r="BO13" s="7" t="s">
        <v>16</v>
      </c>
      <c r="BP13" s="2">
        <v>79</v>
      </c>
      <c r="BQ13" s="2">
        <v>29</v>
      </c>
      <c r="BR13" s="2">
        <v>50</v>
      </c>
      <c r="BS13" s="2">
        <v>0</v>
      </c>
      <c r="BT13" s="4">
        <v>0.37</v>
      </c>
      <c r="BU13" s="4">
        <f t="shared" si="9"/>
        <v>-3.999999999999998E-2</v>
      </c>
      <c r="BW13" s="7" t="s">
        <v>16</v>
      </c>
      <c r="BX13" s="2">
        <v>79</v>
      </c>
      <c r="BY13" s="2">
        <v>29</v>
      </c>
      <c r="BZ13" s="2">
        <v>50</v>
      </c>
      <c r="CA13" s="2">
        <v>0</v>
      </c>
      <c r="CB13" s="4">
        <v>0.37</v>
      </c>
      <c r="CC13" s="4">
        <f t="shared" si="10"/>
        <v>0</v>
      </c>
      <c r="CE13" s="2" t="s">
        <v>16</v>
      </c>
      <c r="CF13" s="2">
        <v>79</v>
      </c>
      <c r="CG13" s="2">
        <v>29</v>
      </c>
      <c r="CH13" s="2">
        <v>50</v>
      </c>
      <c r="CI13" s="2">
        <v>0</v>
      </c>
      <c r="CJ13" s="4">
        <v>0.37</v>
      </c>
      <c r="CK13" s="4">
        <f t="shared" si="11"/>
        <v>0</v>
      </c>
      <c r="CM13" s="38" t="s">
        <v>16</v>
      </c>
      <c r="CN13" s="2">
        <v>79</v>
      </c>
      <c r="CO13" s="2">
        <v>29</v>
      </c>
      <c r="CP13" s="2">
        <v>50</v>
      </c>
      <c r="CQ13" s="2">
        <v>0</v>
      </c>
      <c r="CR13" s="4">
        <v>0.37</v>
      </c>
      <c r="CS13" s="4">
        <f t="shared" si="12"/>
        <v>0</v>
      </c>
      <c r="CU13" s="38" t="s">
        <v>16</v>
      </c>
      <c r="CV13" s="2">
        <v>79</v>
      </c>
      <c r="CW13" s="2">
        <v>29</v>
      </c>
      <c r="CX13" s="2">
        <v>50</v>
      </c>
      <c r="CY13" s="2">
        <v>0</v>
      </c>
      <c r="CZ13" s="4">
        <v>0.37</v>
      </c>
      <c r="DA13" s="4">
        <f t="shared" si="13"/>
        <v>0</v>
      </c>
      <c r="DC13" s="38" t="s">
        <v>16</v>
      </c>
      <c r="DD13" s="2">
        <v>79</v>
      </c>
      <c r="DE13" s="2">
        <v>29</v>
      </c>
      <c r="DF13" s="2">
        <v>50</v>
      </c>
      <c r="DG13" s="2">
        <v>0</v>
      </c>
      <c r="DH13" s="4">
        <v>0.37</v>
      </c>
      <c r="DI13" s="4">
        <f t="shared" si="14"/>
        <v>0</v>
      </c>
      <c r="DK13" s="38" t="s">
        <v>16</v>
      </c>
      <c r="DL13" s="2">
        <v>79</v>
      </c>
      <c r="DM13" s="2">
        <v>29</v>
      </c>
      <c r="DN13" s="2">
        <v>50</v>
      </c>
      <c r="DO13" s="2">
        <v>0</v>
      </c>
      <c r="DP13" s="4">
        <v>0.37</v>
      </c>
      <c r="DQ13" s="4">
        <f t="shared" si="15"/>
        <v>0</v>
      </c>
      <c r="DS13" s="2" t="s">
        <v>16</v>
      </c>
      <c r="DT13" s="2">
        <v>79</v>
      </c>
      <c r="DU13" s="2">
        <v>32</v>
      </c>
      <c r="DV13" s="2">
        <v>47</v>
      </c>
      <c r="DW13" s="2">
        <v>0</v>
      </c>
      <c r="DX13" s="4">
        <v>0.41</v>
      </c>
      <c r="DY13" s="4">
        <f t="shared" si="16"/>
        <v>3.999999999999998E-2</v>
      </c>
      <c r="EA13" s="2" t="s">
        <v>16</v>
      </c>
      <c r="EB13" s="2">
        <v>79</v>
      </c>
      <c r="EC13" s="2">
        <v>32</v>
      </c>
      <c r="ED13" s="2">
        <v>47</v>
      </c>
      <c r="EE13" s="2">
        <v>0</v>
      </c>
      <c r="EF13" s="4">
        <v>0.41</v>
      </c>
      <c r="EG13" s="4">
        <f t="shared" si="17"/>
        <v>0</v>
      </c>
      <c r="EI13" s="2" t="s">
        <v>16</v>
      </c>
      <c r="EJ13" s="2">
        <v>79</v>
      </c>
      <c r="EK13" s="2">
        <v>32</v>
      </c>
      <c r="EL13" s="2">
        <v>47</v>
      </c>
      <c r="EM13" s="2">
        <v>0</v>
      </c>
      <c r="EN13" s="4">
        <v>0.41</v>
      </c>
      <c r="EO13" s="4">
        <f t="shared" si="18"/>
        <v>0</v>
      </c>
      <c r="EQ13" s="2" t="s">
        <v>16</v>
      </c>
      <c r="ER13" s="2">
        <v>79</v>
      </c>
      <c r="ES13" s="2">
        <v>32</v>
      </c>
      <c r="ET13" s="2">
        <v>47</v>
      </c>
      <c r="EU13" s="2">
        <v>0</v>
      </c>
      <c r="EV13" s="4">
        <v>0.41</v>
      </c>
      <c r="EW13" s="4">
        <f t="shared" si="19"/>
        <v>0</v>
      </c>
      <c r="EY13" s="2" t="s">
        <v>16</v>
      </c>
      <c r="EZ13" s="2">
        <v>79</v>
      </c>
      <c r="FA13" s="2">
        <v>32</v>
      </c>
      <c r="FB13" s="2">
        <v>47</v>
      </c>
      <c r="FC13" s="2">
        <v>0</v>
      </c>
      <c r="FD13" s="4">
        <v>0.41</v>
      </c>
      <c r="FE13" s="4">
        <f t="shared" si="20"/>
        <v>0</v>
      </c>
    </row>
    <row r="14" spans="1:16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3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4">
        <f t="shared" si="4"/>
        <v>1</v>
      </c>
      <c r="P14" s="10">
        <f t="shared" si="5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v>1</v>
      </c>
      <c r="X14" s="4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I14" s="2" t="s">
        <v>17</v>
      </c>
      <c r="AJ14" s="2">
        <v>34</v>
      </c>
      <c r="AK14" s="2">
        <v>34</v>
      </c>
      <c r="AL14" s="2">
        <v>0</v>
      </c>
      <c r="AM14" s="2">
        <v>0</v>
      </c>
      <c r="AN14" s="4">
        <f t="shared" si="2"/>
        <v>1</v>
      </c>
      <c r="AO14" s="4"/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v>1</v>
      </c>
      <c r="BE14" s="4">
        <f t="shared" si="7"/>
        <v>1</v>
      </c>
      <c r="BG14" s="2" t="s">
        <v>89</v>
      </c>
      <c r="BH14" s="2">
        <v>4</v>
      </c>
      <c r="BI14" s="2">
        <v>4</v>
      </c>
      <c r="BJ14" s="2">
        <v>0</v>
      </c>
      <c r="BK14" s="2">
        <v>0</v>
      </c>
      <c r="BL14" s="4">
        <v>1</v>
      </c>
      <c r="BM14" s="4">
        <f t="shared" si="8"/>
        <v>0</v>
      </c>
      <c r="BO14" s="2" t="s">
        <v>89</v>
      </c>
      <c r="BP14" s="2">
        <v>4</v>
      </c>
      <c r="BQ14" s="2">
        <v>4</v>
      </c>
      <c r="BR14" s="2">
        <v>0</v>
      </c>
      <c r="BS14" s="2">
        <v>0</v>
      </c>
      <c r="BT14" s="4">
        <v>1</v>
      </c>
      <c r="BU14" s="4">
        <f t="shared" si="9"/>
        <v>0</v>
      </c>
      <c r="BW14" s="2" t="s">
        <v>17</v>
      </c>
      <c r="BX14" s="2">
        <v>34</v>
      </c>
      <c r="BY14" s="2">
        <v>34</v>
      </c>
      <c r="BZ14" s="2">
        <v>0</v>
      </c>
      <c r="CA14" s="2">
        <v>0</v>
      </c>
      <c r="CB14" s="4">
        <v>1</v>
      </c>
      <c r="CC14" s="4">
        <f t="shared" ref="CC14:CC45" si="21">CB14-BT15</f>
        <v>0</v>
      </c>
      <c r="CE14" s="2" t="s">
        <v>17</v>
      </c>
      <c r="CF14" s="2">
        <v>34</v>
      </c>
      <c r="CG14" s="2">
        <v>34</v>
      </c>
      <c r="CH14" s="2">
        <v>0</v>
      </c>
      <c r="CI14" s="2">
        <v>0</v>
      </c>
      <c r="CJ14" s="4">
        <v>1</v>
      </c>
      <c r="CK14" s="4">
        <f t="shared" si="11"/>
        <v>0</v>
      </c>
      <c r="CM14" s="2" t="s">
        <v>17</v>
      </c>
      <c r="CN14" s="2">
        <v>34</v>
      </c>
      <c r="CO14" s="2">
        <v>34</v>
      </c>
      <c r="CP14" s="2">
        <v>0</v>
      </c>
      <c r="CQ14" s="2">
        <v>0</v>
      </c>
      <c r="CR14" s="4">
        <v>1</v>
      </c>
      <c r="CS14" s="4">
        <f t="shared" si="12"/>
        <v>0</v>
      </c>
      <c r="CU14" s="2" t="s">
        <v>17</v>
      </c>
      <c r="CV14" s="2">
        <v>34</v>
      </c>
      <c r="CW14" s="2">
        <v>34</v>
      </c>
      <c r="CX14" s="2">
        <v>0</v>
      </c>
      <c r="CY14" s="2">
        <v>0</v>
      </c>
      <c r="CZ14" s="4">
        <v>1</v>
      </c>
      <c r="DA14" s="4">
        <f t="shared" si="13"/>
        <v>0</v>
      </c>
      <c r="DC14" s="2" t="s">
        <v>17</v>
      </c>
      <c r="DD14" s="2">
        <v>34</v>
      </c>
      <c r="DE14" s="2">
        <v>34</v>
      </c>
      <c r="DF14" s="2">
        <v>0</v>
      </c>
      <c r="DG14" s="2">
        <v>0</v>
      </c>
      <c r="DH14" s="4">
        <v>1</v>
      </c>
      <c r="DI14" s="4">
        <f t="shared" si="14"/>
        <v>0</v>
      </c>
      <c r="DK14" s="2" t="s">
        <v>17</v>
      </c>
      <c r="DL14" s="2">
        <v>34</v>
      </c>
      <c r="DM14" s="2">
        <v>34</v>
      </c>
      <c r="DN14" s="2">
        <v>0</v>
      </c>
      <c r="DO14" s="2">
        <v>0</v>
      </c>
      <c r="DP14" s="4">
        <v>1</v>
      </c>
      <c r="DQ14" s="4">
        <f t="shared" si="15"/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Y14" s="4">
        <f t="shared" si="16"/>
        <v>0</v>
      </c>
      <c r="EA14" s="2" t="s">
        <v>17</v>
      </c>
      <c r="EB14" s="2">
        <v>34</v>
      </c>
      <c r="EC14" s="2">
        <v>34</v>
      </c>
      <c r="ED14" s="2">
        <v>0</v>
      </c>
      <c r="EE14" s="2">
        <v>0</v>
      </c>
      <c r="EF14" s="4">
        <v>1</v>
      </c>
      <c r="EG14" s="4">
        <f t="shared" si="17"/>
        <v>0</v>
      </c>
      <c r="EI14" s="2" t="s">
        <v>17</v>
      </c>
      <c r="EJ14" s="2">
        <v>34</v>
      </c>
      <c r="EK14" s="2">
        <v>34</v>
      </c>
      <c r="EL14" s="2">
        <v>0</v>
      </c>
      <c r="EM14" s="2">
        <v>0</v>
      </c>
      <c r="EN14" s="4">
        <v>1</v>
      </c>
      <c r="EO14" s="4">
        <f t="shared" si="18"/>
        <v>0</v>
      </c>
      <c r="EQ14" s="2" t="s">
        <v>17</v>
      </c>
      <c r="ER14" s="2">
        <v>34</v>
      </c>
      <c r="ES14" s="2">
        <v>34</v>
      </c>
      <c r="ET14" s="2">
        <v>0</v>
      </c>
      <c r="EU14" s="2">
        <v>0</v>
      </c>
      <c r="EV14" s="4">
        <v>1</v>
      </c>
      <c r="EW14" s="4">
        <f t="shared" si="19"/>
        <v>0</v>
      </c>
      <c r="EY14" s="2" t="s">
        <v>17</v>
      </c>
      <c r="EZ14" s="2">
        <v>34</v>
      </c>
      <c r="FA14" s="2">
        <v>34</v>
      </c>
      <c r="FB14" s="2">
        <v>0</v>
      </c>
      <c r="FC14" s="2">
        <v>0</v>
      </c>
      <c r="FD14" s="4">
        <v>1</v>
      </c>
      <c r="FE14" s="4">
        <f t="shared" si="20"/>
        <v>0</v>
      </c>
    </row>
    <row r="15" spans="1:161">
      <c r="A15" s="76">
        <v>1</v>
      </c>
      <c r="B15" s="76"/>
      <c r="C15" s="75" t="s">
        <v>18</v>
      </c>
      <c r="D15" s="75">
        <v>32</v>
      </c>
      <c r="E15" s="75">
        <v>32</v>
      </c>
      <c r="F15" s="75">
        <v>0</v>
      </c>
      <c r="G15" s="75">
        <v>0</v>
      </c>
      <c r="H15" s="76">
        <f t="shared" si="3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4">
        <f t="shared" si="4"/>
        <v>1</v>
      </c>
      <c r="P15" s="10">
        <f t="shared" si="5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4">
        <v>1</v>
      </c>
      <c r="X15" s="4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I15" s="2" t="s">
        <v>18</v>
      </c>
      <c r="AJ15" s="2">
        <v>32</v>
      </c>
      <c r="AK15" s="2">
        <v>32</v>
      </c>
      <c r="AL15" s="2">
        <v>0</v>
      </c>
      <c r="AM15" s="2">
        <v>0</v>
      </c>
      <c r="AN15" s="4">
        <f t="shared" si="2"/>
        <v>1</v>
      </c>
      <c r="AO15" s="4"/>
      <c r="AQ15" s="2" t="s">
        <v>17</v>
      </c>
      <c r="AR15" s="2">
        <v>34</v>
      </c>
      <c r="AS15" s="2">
        <v>34</v>
      </c>
      <c r="AT15" s="2">
        <v>0</v>
      </c>
      <c r="AU15" s="2">
        <v>0</v>
      </c>
      <c r="AV15" s="4">
        <v>1</v>
      </c>
      <c r="AW15" s="4">
        <f>AV15-AE14</f>
        <v>0</v>
      </c>
      <c r="AY15" s="2" t="s">
        <v>17</v>
      </c>
      <c r="AZ15" s="2">
        <v>34</v>
      </c>
      <c r="BA15" s="2">
        <v>34</v>
      </c>
      <c r="BB15" s="2">
        <v>0</v>
      </c>
      <c r="BC15" s="2">
        <v>0</v>
      </c>
      <c r="BD15" s="4">
        <v>1</v>
      </c>
      <c r="BE15" s="4">
        <f t="shared" si="7"/>
        <v>0</v>
      </c>
      <c r="BG15" s="2" t="s">
        <v>17</v>
      </c>
      <c r="BH15" s="2">
        <v>34</v>
      </c>
      <c r="BI15" s="2">
        <v>34</v>
      </c>
      <c r="BJ15" s="2">
        <v>0</v>
      </c>
      <c r="BK15" s="2">
        <v>0</v>
      </c>
      <c r="BL15" s="4">
        <v>1</v>
      </c>
      <c r="BM15" s="4">
        <f t="shared" si="8"/>
        <v>0</v>
      </c>
      <c r="BO15" s="2" t="s">
        <v>17</v>
      </c>
      <c r="BP15" s="2">
        <v>34</v>
      </c>
      <c r="BQ15" s="2">
        <v>34</v>
      </c>
      <c r="BR15" s="2">
        <v>0</v>
      </c>
      <c r="BS15" s="2">
        <v>0</v>
      </c>
      <c r="BT15" s="4">
        <v>1</v>
      </c>
      <c r="BU15" s="4">
        <f t="shared" si="9"/>
        <v>0</v>
      </c>
      <c r="BW15" s="2" t="s">
        <v>18</v>
      </c>
      <c r="BX15" s="2">
        <v>32</v>
      </c>
      <c r="BY15" s="2">
        <v>32</v>
      </c>
      <c r="BZ15" s="2">
        <v>0</v>
      </c>
      <c r="CA15" s="2">
        <v>0</v>
      </c>
      <c r="CB15" s="4">
        <v>1</v>
      </c>
      <c r="CC15" s="4">
        <f t="shared" si="21"/>
        <v>0</v>
      </c>
      <c r="CE15" s="2" t="s">
        <v>18</v>
      </c>
      <c r="CF15" s="2">
        <v>32</v>
      </c>
      <c r="CG15" s="2">
        <v>32</v>
      </c>
      <c r="CH15" s="2">
        <v>0</v>
      </c>
      <c r="CI15" s="2">
        <v>0</v>
      </c>
      <c r="CJ15" s="4">
        <v>1</v>
      </c>
      <c r="CK15" s="4">
        <f t="shared" si="11"/>
        <v>0</v>
      </c>
      <c r="CM15" s="2" t="s">
        <v>18</v>
      </c>
      <c r="CN15" s="2">
        <v>32</v>
      </c>
      <c r="CO15" s="2">
        <v>32</v>
      </c>
      <c r="CP15" s="2">
        <v>0</v>
      </c>
      <c r="CQ15" s="2">
        <v>0</v>
      </c>
      <c r="CR15" s="4">
        <v>1</v>
      </c>
      <c r="CS15" s="4">
        <f t="shared" si="12"/>
        <v>0</v>
      </c>
      <c r="CU15" s="2" t="s">
        <v>18</v>
      </c>
      <c r="CV15" s="2">
        <v>32</v>
      </c>
      <c r="CW15" s="2">
        <v>32</v>
      </c>
      <c r="CX15" s="2">
        <v>0</v>
      </c>
      <c r="CY15" s="2">
        <v>0</v>
      </c>
      <c r="CZ15" s="4">
        <v>1</v>
      </c>
      <c r="DA15" s="4">
        <f t="shared" si="13"/>
        <v>0</v>
      </c>
      <c r="DC15" s="2" t="s">
        <v>18</v>
      </c>
      <c r="DD15" s="2">
        <v>32</v>
      </c>
      <c r="DE15" s="2">
        <v>32</v>
      </c>
      <c r="DF15" s="2">
        <v>0</v>
      </c>
      <c r="DG15" s="2">
        <v>0</v>
      </c>
      <c r="DH15" s="4">
        <v>1</v>
      </c>
      <c r="DI15" s="4">
        <f t="shared" si="14"/>
        <v>0</v>
      </c>
      <c r="DK15" s="2" t="s">
        <v>18</v>
      </c>
      <c r="DL15" s="65">
        <v>32</v>
      </c>
      <c r="DM15" s="2">
        <v>32</v>
      </c>
      <c r="DN15" s="2">
        <v>0</v>
      </c>
      <c r="DO15" s="2">
        <v>0</v>
      </c>
      <c r="DP15" s="4">
        <v>1</v>
      </c>
      <c r="DQ15" s="4">
        <f t="shared" si="15"/>
        <v>0</v>
      </c>
      <c r="DS15" s="67" t="s">
        <v>18</v>
      </c>
      <c r="DT15" s="2">
        <v>32</v>
      </c>
      <c r="DU15" s="2">
        <v>32</v>
      </c>
      <c r="DV15" s="2">
        <v>0</v>
      </c>
      <c r="DW15" s="2">
        <v>0</v>
      </c>
      <c r="DX15" s="4">
        <v>1</v>
      </c>
      <c r="DY15" s="4">
        <f t="shared" si="16"/>
        <v>0</v>
      </c>
      <c r="EA15" s="66" t="s">
        <v>18</v>
      </c>
      <c r="EB15" s="2">
        <v>32</v>
      </c>
      <c r="EC15" s="2">
        <v>32</v>
      </c>
      <c r="ED15" s="2">
        <v>0</v>
      </c>
      <c r="EE15" s="2">
        <v>0</v>
      </c>
      <c r="EF15" s="4">
        <v>1</v>
      </c>
      <c r="EG15" s="4">
        <f t="shared" si="17"/>
        <v>0</v>
      </c>
      <c r="EI15" s="66" t="s">
        <v>18</v>
      </c>
      <c r="EJ15" s="2">
        <v>32</v>
      </c>
      <c r="EK15" s="2">
        <v>32</v>
      </c>
      <c r="EL15" s="2">
        <v>0</v>
      </c>
      <c r="EM15" s="2">
        <v>0</v>
      </c>
      <c r="EN15" s="4">
        <v>1</v>
      </c>
      <c r="EO15" s="4">
        <f t="shared" si="18"/>
        <v>0</v>
      </c>
      <c r="EQ15" s="66" t="s">
        <v>18</v>
      </c>
      <c r="ER15" s="2">
        <v>32</v>
      </c>
      <c r="ES15" s="2">
        <v>32</v>
      </c>
      <c r="ET15" s="2">
        <v>0</v>
      </c>
      <c r="EU15" s="2">
        <v>0</v>
      </c>
      <c r="EV15" s="4">
        <v>1</v>
      </c>
      <c r="EW15" s="4">
        <f t="shared" si="19"/>
        <v>0</v>
      </c>
      <c r="EY15" s="66" t="s">
        <v>18</v>
      </c>
      <c r="EZ15" s="2">
        <v>32</v>
      </c>
      <c r="FA15" s="2">
        <v>32</v>
      </c>
      <c r="FB15" s="2">
        <v>0</v>
      </c>
      <c r="FC15" s="2">
        <v>0</v>
      </c>
      <c r="FD15" s="4">
        <v>1</v>
      </c>
      <c r="FE15" s="4">
        <f t="shared" si="20"/>
        <v>0</v>
      </c>
    </row>
    <row r="16" spans="1:161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3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4">
        <f t="shared" si="4"/>
        <v>1</v>
      </c>
      <c r="P16" s="10">
        <f t="shared" si="5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v>1</v>
      </c>
      <c r="X16" s="4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I16" s="2" t="s">
        <v>19</v>
      </c>
      <c r="AJ16" s="2">
        <v>23</v>
      </c>
      <c r="AK16" s="2">
        <v>23</v>
      </c>
      <c r="AL16" s="2">
        <v>0</v>
      </c>
      <c r="AM16" s="2">
        <v>0</v>
      </c>
      <c r="AN16" s="4">
        <f t="shared" si="2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4"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v>1</v>
      </c>
      <c r="BE16" s="4">
        <f t="shared" si="7"/>
        <v>0</v>
      </c>
      <c r="BG16" s="2" t="s">
        <v>18</v>
      </c>
      <c r="BH16" s="2">
        <v>32</v>
      </c>
      <c r="BI16" s="2">
        <v>32</v>
      </c>
      <c r="BJ16" s="2">
        <v>0</v>
      </c>
      <c r="BK16" s="2">
        <v>0</v>
      </c>
      <c r="BL16" s="4">
        <v>1</v>
      </c>
      <c r="BM16" s="4">
        <f t="shared" si="8"/>
        <v>0</v>
      </c>
      <c r="BO16" s="2" t="s">
        <v>18</v>
      </c>
      <c r="BP16" s="2">
        <v>32</v>
      </c>
      <c r="BQ16" s="2">
        <v>32</v>
      </c>
      <c r="BR16" s="2">
        <v>0</v>
      </c>
      <c r="BS16" s="2">
        <v>0</v>
      </c>
      <c r="BT16" s="4">
        <v>1</v>
      </c>
      <c r="BU16" s="4">
        <f t="shared" si="9"/>
        <v>0</v>
      </c>
      <c r="BW16" s="2" t="s">
        <v>19</v>
      </c>
      <c r="BX16" s="2">
        <v>23</v>
      </c>
      <c r="BY16" s="2">
        <v>23</v>
      </c>
      <c r="BZ16" s="2">
        <v>0</v>
      </c>
      <c r="CA16" s="2">
        <v>0</v>
      </c>
      <c r="CB16" s="4">
        <v>1</v>
      </c>
      <c r="CC16" s="4">
        <f t="shared" si="21"/>
        <v>0</v>
      </c>
      <c r="CE16" s="2" t="s">
        <v>19</v>
      </c>
      <c r="CF16" s="2">
        <v>23</v>
      </c>
      <c r="CG16" s="2">
        <v>23</v>
      </c>
      <c r="CH16" s="2">
        <v>0</v>
      </c>
      <c r="CI16" s="2">
        <v>0</v>
      </c>
      <c r="CJ16" s="4">
        <v>1</v>
      </c>
      <c r="CK16" s="4">
        <f t="shared" si="11"/>
        <v>0</v>
      </c>
      <c r="CM16" s="2" t="s">
        <v>19</v>
      </c>
      <c r="CN16" s="2">
        <v>23</v>
      </c>
      <c r="CO16" s="2">
        <v>23</v>
      </c>
      <c r="CP16" s="2">
        <v>0</v>
      </c>
      <c r="CQ16" s="2">
        <v>0</v>
      </c>
      <c r="CR16" s="4">
        <v>1</v>
      </c>
      <c r="CS16" s="4">
        <f t="shared" si="12"/>
        <v>0</v>
      </c>
      <c r="CU16" s="2" t="s">
        <v>19</v>
      </c>
      <c r="CV16" s="2">
        <v>23</v>
      </c>
      <c r="CW16" s="2">
        <v>23</v>
      </c>
      <c r="CX16" s="2">
        <v>0</v>
      </c>
      <c r="CY16" s="2">
        <v>0</v>
      </c>
      <c r="CZ16" s="4">
        <v>1</v>
      </c>
      <c r="DA16" s="4">
        <f t="shared" si="13"/>
        <v>0</v>
      </c>
      <c r="DC16" s="2" t="s">
        <v>19</v>
      </c>
      <c r="DD16" s="2">
        <v>23</v>
      </c>
      <c r="DE16" s="2">
        <v>23</v>
      </c>
      <c r="DF16" s="2">
        <v>0</v>
      </c>
      <c r="DG16" s="2">
        <v>0</v>
      </c>
      <c r="DH16" s="4">
        <v>1</v>
      </c>
      <c r="DI16" s="4">
        <f t="shared" si="14"/>
        <v>0</v>
      </c>
      <c r="DK16" s="2" t="s">
        <v>19</v>
      </c>
      <c r="DL16" s="2">
        <v>23</v>
      </c>
      <c r="DM16" s="2">
        <v>23</v>
      </c>
      <c r="DN16" s="2">
        <v>0</v>
      </c>
      <c r="DO16" s="2">
        <v>0</v>
      </c>
      <c r="DP16" s="4">
        <v>1</v>
      </c>
      <c r="DQ16" s="4">
        <f t="shared" si="15"/>
        <v>0</v>
      </c>
      <c r="DS16" s="2" t="s">
        <v>19</v>
      </c>
      <c r="DT16" s="2">
        <v>23</v>
      </c>
      <c r="DU16" s="2">
        <v>23</v>
      </c>
      <c r="DV16" s="2">
        <v>0</v>
      </c>
      <c r="DW16" s="2">
        <v>0</v>
      </c>
      <c r="DX16" s="4">
        <v>1</v>
      </c>
      <c r="DY16" s="4">
        <f t="shared" si="16"/>
        <v>0</v>
      </c>
      <c r="EA16" s="2" t="s">
        <v>19</v>
      </c>
      <c r="EB16" s="2">
        <v>23</v>
      </c>
      <c r="EC16" s="2">
        <v>23</v>
      </c>
      <c r="ED16" s="2">
        <v>0</v>
      </c>
      <c r="EE16" s="2">
        <v>0</v>
      </c>
      <c r="EF16" s="4">
        <v>1</v>
      </c>
      <c r="EG16" s="4">
        <f t="shared" si="17"/>
        <v>0</v>
      </c>
      <c r="EI16" s="2" t="s">
        <v>19</v>
      </c>
      <c r="EJ16" s="2">
        <v>23</v>
      </c>
      <c r="EK16" s="2">
        <v>23</v>
      </c>
      <c r="EL16" s="2">
        <v>0</v>
      </c>
      <c r="EM16" s="2">
        <v>0</v>
      </c>
      <c r="EN16" s="4">
        <v>1</v>
      </c>
      <c r="EO16" s="4">
        <f t="shared" si="18"/>
        <v>0</v>
      </c>
      <c r="EQ16" s="2" t="s">
        <v>19</v>
      </c>
      <c r="ER16" s="2">
        <v>23</v>
      </c>
      <c r="ES16" s="2">
        <v>23</v>
      </c>
      <c r="ET16" s="2">
        <v>0</v>
      </c>
      <c r="EU16" s="2">
        <v>0</v>
      </c>
      <c r="EV16" s="4">
        <v>1</v>
      </c>
      <c r="EW16" s="4">
        <f t="shared" si="19"/>
        <v>0</v>
      </c>
      <c r="EY16" s="2" t="s">
        <v>19</v>
      </c>
      <c r="EZ16" s="2">
        <v>23</v>
      </c>
      <c r="FA16" s="2">
        <v>23</v>
      </c>
      <c r="FB16" s="2">
        <v>0</v>
      </c>
      <c r="FC16" s="2">
        <v>0</v>
      </c>
      <c r="FD16" s="4">
        <v>1</v>
      </c>
      <c r="FE16" s="4">
        <f t="shared" si="20"/>
        <v>0</v>
      </c>
    </row>
    <row r="17" spans="1:161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3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4">
        <f t="shared" si="4"/>
        <v>1</v>
      </c>
      <c r="P17" s="10">
        <f t="shared" si="5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v>1</v>
      </c>
      <c r="X17" s="4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I17" s="2" t="s">
        <v>20</v>
      </c>
      <c r="AJ17" s="2">
        <v>11</v>
      </c>
      <c r="AK17" s="2">
        <v>11</v>
      </c>
      <c r="AL17" s="2">
        <v>0</v>
      </c>
      <c r="AM17" s="2">
        <v>0</v>
      </c>
      <c r="AN17" s="4">
        <f t="shared" si="2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4"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v>1</v>
      </c>
      <c r="BE17" s="4">
        <f t="shared" si="7"/>
        <v>0</v>
      </c>
      <c r="BG17" s="2" t="s">
        <v>19</v>
      </c>
      <c r="BH17" s="2">
        <v>23</v>
      </c>
      <c r="BI17" s="2">
        <v>23</v>
      </c>
      <c r="BJ17" s="2">
        <v>0</v>
      </c>
      <c r="BK17" s="2">
        <v>0</v>
      </c>
      <c r="BL17" s="4">
        <v>1</v>
      </c>
      <c r="BM17" s="4">
        <f t="shared" si="8"/>
        <v>0</v>
      </c>
      <c r="BO17" s="2" t="s">
        <v>19</v>
      </c>
      <c r="BP17" s="2">
        <v>23</v>
      </c>
      <c r="BQ17" s="2">
        <v>23</v>
      </c>
      <c r="BR17" s="2">
        <v>0</v>
      </c>
      <c r="BS17" s="2">
        <v>0</v>
      </c>
      <c r="BT17" s="4">
        <v>1</v>
      </c>
      <c r="BU17" s="4">
        <f t="shared" si="9"/>
        <v>0</v>
      </c>
      <c r="BW17" s="2" t="s">
        <v>20</v>
      </c>
      <c r="BX17" s="2">
        <v>11</v>
      </c>
      <c r="BY17" s="2">
        <v>11</v>
      </c>
      <c r="BZ17" s="2">
        <v>0</v>
      </c>
      <c r="CA17" s="2">
        <v>0</v>
      </c>
      <c r="CB17" s="4">
        <v>1</v>
      </c>
      <c r="CC17" s="4">
        <f t="shared" si="21"/>
        <v>0</v>
      </c>
      <c r="CE17" s="2" t="s">
        <v>20</v>
      </c>
      <c r="CF17" s="2">
        <v>11</v>
      </c>
      <c r="CG17" s="2">
        <v>11</v>
      </c>
      <c r="CH17" s="2">
        <v>0</v>
      </c>
      <c r="CI17" s="2">
        <v>0</v>
      </c>
      <c r="CJ17" s="4">
        <v>1</v>
      </c>
      <c r="CK17" s="4">
        <f t="shared" si="11"/>
        <v>0</v>
      </c>
      <c r="CM17" s="2" t="s">
        <v>20</v>
      </c>
      <c r="CN17" s="2">
        <v>11</v>
      </c>
      <c r="CO17" s="2">
        <v>11</v>
      </c>
      <c r="CP17" s="2">
        <v>0</v>
      </c>
      <c r="CQ17" s="2">
        <v>0</v>
      </c>
      <c r="CR17" s="4">
        <v>1</v>
      </c>
      <c r="CS17" s="4">
        <f t="shared" si="12"/>
        <v>0</v>
      </c>
      <c r="CU17" s="2" t="s">
        <v>20</v>
      </c>
      <c r="CV17" s="2">
        <v>11</v>
      </c>
      <c r="CW17" s="2">
        <v>11</v>
      </c>
      <c r="CX17" s="2">
        <v>0</v>
      </c>
      <c r="CY17" s="2">
        <v>0</v>
      </c>
      <c r="CZ17" s="4">
        <v>1</v>
      </c>
      <c r="DA17" s="4">
        <f t="shared" si="13"/>
        <v>0</v>
      </c>
      <c r="DC17" s="2" t="s">
        <v>20</v>
      </c>
      <c r="DD17" s="2">
        <v>11</v>
      </c>
      <c r="DE17" s="2">
        <v>11</v>
      </c>
      <c r="DF17" s="2">
        <v>0</v>
      </c>
      <c r="DG17" s="2">
        <v>0</v>
      </c>
      <c r="DH17" s="4">
        <v>1</v>
      </c>
      <c r="DI17" s="4">
        <f t="shared" si="14"/>
        <v>0</v>
      </c>
      <c r="DK17" s="2" t="s">
        <v>20</v>
      </c>
      <c r="DL17" s="2">
        <v>11</v>
      </c>
      <c r="DM17" s="2">
        <v>11</v>
      </c>
      <c r="DN17" s="2">
        <v>0</v>
      </c>
      <c r="DO17" s="2">
        <v>0</v>
      </c>
      <c r="DP17" s="4">
        <v>1</v>
      </c>
      <c r="DQ17" s="4">
        <f t="shared" si="15"/>
        <v>0</v>
      </c>
      <c r="DS17" s="2" t="s">
        <v>20</v>
      </c>
      <c r="DT17" s="2">
        <v>11</v>
      </c>
      <c r="DU17" s="2">
        <v>11</v>
      </c>
      <c r="DV17" s="2">
        <v>0</v>
      </c>
      <c r="DW17" s="2">
        <v>0</v>
      </c>
      <c r="DX17" s="4">
        <v>1</v>
      </c>
      <c r="DY17" s="4">
        <f t="shared" si="16"/>
        <v>0</v>
      </c>
      <c r="EA17" s="2" t="s">
        <v>20</v>
      </c>
      <c r="EB17" s="2">
        <v>11</v>
      </c>
      <c r="EC17" s="2">
        <v>11</v>
      </c>
      <c r="ED17" s="2">
        <v>0</v>
      </c>
      <c r="EE17" s="2">
        <v>0</v>
      </c>
      <c r="EF17" s="4">
        <v>1</v>
      </c>
      <c r="EG17" s="4">
        <f t="shared" si="17"/>
        <v>0</v>
      </c>
      <c r="EI17" s="2" t="s">
        <v>20</v>
      </c>
      <c r="EJ17" s="2">
        <v>11</v>
      </c>
      <c r="EK17" s="2">
        <v>11</v>
      </c>
      <c r="EL17" s="2">
        <v>0</v>
      </c>
      <c r="EM17" s="2">
        <v>0</v>
      </c>
      <c r="EN17" s="4">
        <v>1</v>
      </c>
      <c r="EO17" s="4">
        <f t="shared" si="18"/>
        <v>0</v>
      </c>
      <c r="EQ17" s="2" t="s">
        <v>20</v>
      </c>
      <c r="ER17" s="2">
        <v>11</v>
      </c>
      <c r="ES17" s="2">
        <v>11</v>
      </c>
      <c r="ET17" s="2">
        <v>0</v>
      </c>
      <c r="EU17" s="2">
        <v>0</v>
      </c>
      <c r="EV17" s="4">
        <v>1</v>
      </c>
      <c r="EW17" s="4">
        <f t="shared" si="19"/>
        <v>0</v>
      </c>
      <c r="EY17" s="2" t="s">
        <v>20</v>
      </c>
      <c r="EZ17" s="2">
        <v>11</v>
      </c>
      <c r="FA17" s="2">
        <v>11</v>
      </c>
      <c r="FB17" s="2">
        <v>0</v>
      </c>
      <c r="FC17" s="2">
        <v>0</v>
      </c>
      <c r="FD17" s="4">
        <v>1</v>
      </c>
      <c r="FE17" s="4">
        <f t="shared" si="20"/>
        <v>0</v>
      </c>
    </row>
    <row r="18" spans="1:161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3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4">
        <f t="shared" si="4"/>
        <v>1</v>
      </c>
      <c r="P18" s="10">
        <f t="shared" si="5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v>1</v>
      </c>
      <c r="X18" s="4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I18" s="2" t="s">
        <v>21</v>
      </c>
      <c r="AJ18" s="2">
        <v>25</v>
      </c>
      <c r="AK18" s="2">
        <v>25</v>
      </c>
      <c r="AL18" s="2">
        <v>0</v>
      </c>
      <c r="AM18" s="2">
        <v>0</v>
      </c>
      <c r="AN18" s="4">
        <f t="shared" si="2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4"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v>1</v>
      </c>
      <c r="BE18" s="4">
        <f t="shared" si="7"/>
        <v>0</v>
      </c>
      <c r="BG18" s="2" t="s">
        <v>20</v>
      </c>
      <c r="BH18" s="2">
        <v>11</v>
      </c>
      <c r="BI18" s="2">
        <v>11</v>
      </c>
      <c r="BJ18" s="2">
        <v>0</v>
      </c>
      <c r="BK18" s="2">
        <v>0</v>
      </c>
      <c r="BL18" s="4">
        <v>1</v>
      </c>
      <c r="BM18" s="4">
        <f t="shared" si="8"/>
        <v>0</v>
      </c>
      <c r="BO18" s="2" t="s">
        <v>20</v>
      </c>
      <c r="BP18" s="2">
        <v>11</v>
      </c>
      <c r="BQ18" s="2">
        <v>11</v>
      </c>
      <c r="BR18" s="2">
        <v>0</v>
      </c>
      <c r="BS18" s="2">
        <v>0</v>
      </c>
      <c r="BT18" s="4">
        <v>1</v>
      </c>
      <c r="BU18" s="4">
        <f t="shared" si="9"/>
        <v>0</v>
      </c>
      <c r="BW18" s="2" t="s">
        <v>21</v>
      </c>
      <c r="BX18" s="2">
        <v>25</v>
      </c>
      <c r="BY18" s="2">
        <v>25</v>
      </c>
      <c r="BZ18" s="2">
        <v>0</v>
      </c>
      <c r="CA18" s="2">
        <v>0</v>
      </c>
      <c r="CB18" s="4">
        <v>1</v>
      </c>
      <c r="CC18" s="4">
        <f t="shared" si="21"/>
        <v>0</v>
      </c>
      <c r="CE18" s="2" t="s">
        <v>21</v>
      </c>
      <c r="CF18" s="2">
        <v>25</v>
      </c>
      <c r="CG18" s="2">
        <v>25</v>
      </c>
      <c r="CH18" s="2">
        <v>0</v>
      </c>
      <c r="CI18" s="2">
        <v>0</v>
      </c>
      <c r="CJ18" s="4">
        <v>1</v>
      </c>
      <c r="CK18" s="4">
        <f t="shared" si="11"/>
        <v>0</v>
      </c>
      <c r="CM18" s="2" t="s">
        <v>21</v>
      </c>
      <c r="CN18" s="2">
        <v>25</v>
      </c>
      <c r="CO18" s="2">
        <v>25</v>
      </c>
      <c r="CP18" s="2">
        <v>0</v>
      </c>
      <c r="CQ18" s="2">
        <v>0</v>
      </c>
      <c r="CR18" s="4">
        <v>1</v>
      </c>
      <c r="CS18" s="4">
        <f t="shared" si="12"/>
        <v>0</v>
      </c>
      <c r="CU18" s="2" t="s">
        <v>21</v>
      </c>
      <c r="CV18" s="2">
        <v>25</v>
      </c>
      <c r="CW18" s="2">
        <v>25</v>
      </c>
      <c r="CX18" s="2">
        <v>0</v>
      </c>
      <c r="CY18" s="2">
        <v>0</v>
      </c>
      <c r="CZ18" s="4">
        <v>1</v>
      </c>
      <c r="DA18" s="4">
        <f t="shared" si="13"/>
        <v>0</v>
      </c>
      <c r="DC18" s="2" t="s">
        <v>21</v>
      </c>
      <c r="DD18" s="2">
        <v>25</v>
      </c>
      <c r="DE18" s="2">
        <v>25</v>
      </c>
      <c r="DF18" s="2">
        <v>0</v>
      </c>
      <c r="DG18" s="2">
        <v>0</v>
      </c>
      <c r="DH18" s="4">
        <v>1</v>
      </c>
      <c r="DI18" s="4">
        <f t="shared" si="14"/>
        <v>0</v>
      </c>
      <c r="DK18" s="2" t="s">
        <v>21</v>
      </c>
      <c r="DL18" s="2">
        <v>25</v>
      </c>
      <c r="DM18" s="2">
        <v>25</v>
      </c>
      <c r="DN18" s="2">
        <v>0</v>
      </c>
      <c r="DO18" s="2">
        <v>0</v>
      </c>
      <c r="DP18" s="4">
        <v>1</v>
      </c>
      <c r="DQ18" s="4">
        <f t="shared" si="15"/>
        <v>0</v>
      </c>
      <c r="DS18" s="2" t="s">
        <v>21</v>
      </c>
      <c r="DT18" s="2">
        <v>25</v>
      </c>
      <c r="DU18" s="2">
        <v>25</v>
      </c>
      <c r="DV18" s="2">
        <v>0</v>
      </c>
      <c r="DW18" s="2">
        <v>0</v>
      </c>
      <c r="DX18" s="4">
        <v>1</v>
      </c>
      <c r="DY18" s="4">
        <f t="shared" si="16"/>
        <v>0</v>
      </c>
      <c r="EA18" s="2" t="s">
        <v>21</v>
      </c>
      <c r="EB18" s="2">
        <v>25</v>
      </c>
      <c r="EC18" s="2">
        <v>25</v>
      </c>
      <c r="ED18" s="2">
        <v>0</v>
      </c>
      <c r="EE18" s="2">
        <v>0</v>
      </c>
      <c r="EF18" s="4">
        <v>1</v>
      </c>
      <c r="EG18" s="4">
        <f t="shared" si="17"/>
        <v>0</v>
      </c>
      <c r="EI18" s="2" t="s">
        <v>21</v>
      </c>
      <c r="EJ18" s="2">
        <v>25</v>
      </c>
      <c r="EK18" s="2">
        <v>25</v>
      </c>
      <c r="EL18" s="2">
        <v>0</v>
      </c>
      <c r="EM18" s="2">
        <v>0</v>
      </c>
      <c r="EN18" s="4">
        <v>1</v>
      </c>
      <c r="EO18" s="4">
        <f t="shared" si="18"/>
        <v>0</v>
      </c>
      <c r="EQ18" s="2" t="s">
        <v>21</v>
      </c>
      <c r="ER18" s="2">
        <v>25</v>
      </c>
      <c r="ES18" s="2">
        <v>25</v>
      </c>
      <c r="ET18" s="2">
        <v>0</v>
      </c>
      <c r="EU18" s="2">
        <v>0</v>
      </c>
      <c r="EV18" s="4">
        <v>1</v>
      </c>
      <c r="EW18" s="4">
        <f t="shared" si="19"/>
        <v>0</v>
      </c>
      <c r="EY18" s="2" t="s">
        <v>21</v>
      </c>
      <c r="EZ18" s="2">
        <v>25</v>
      </c>
      <c r="FA18" s="2">
        <v>25</v>
      </c>
      <c r="FB18" s="2">
        <v>0</v>
      </c>
      <c r="FC18" s="2">
        <v>0</v>
      </c>
      <c r="FD18" s="4">
        <v>1</v>
      </c>
      <c r="FE18" s="4">
        <f t="shared" si="20"/>
        <v>0</v>
      </c>
    </row>
    <row r="19" spans="1:161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3"/>
        <v>0.77325581395348841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4">
        <f t="shared" si="4"/>
        <v>0.77325581395348841</v>
      </c>
      <c r="P19" s="10">
        <f t="shared" si="5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v>0.77</v>
      </c>
      <c r="X19" s="4">
        <f t="shared" si="0"/>
        <v>-3.2558139534883956E-3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0</v>
      </c>
      <c r="AI19" s="2" t="s">
        <v>22</v>
      </c>
      <c r="AJ19" s="2">
        <v>172</v>
      </c>
      <c r="AK19" s="2">
        <v>171</v>
      </c>
      <c r="AL19" s="2">
        <v>1</v>
      </c>
      <c r="AM19" s="2">
        <v>0</v>
      </c>
      <c r="AN19" s="4">
        <f t="shared" si="2"/>
        <v>0.9941860465116279</v>
      </c>
      <c r="AO19" s="4">
        <f>AE19-AN19</f>
        <v>-0.22418604651162788</v>
      </c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4"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v>1</v>
      </c>
      <c r="BE19" s="4">
        <f t="shared" si="7"/>
        <v>0</v>
      </c>
      <c r="BG19" s="2" t="s">
        <v>21</v>
      </c>
      <c r="BH19" s="2">
        <v>25</v>
      </c>
      <c r="BI19" s="2">
        <v>25</v>
      </c>
      <c r="BJ19" s="2">
        <v>0</v>
      </c>
      <c r="BK19" s="2">
        <v>0</v>
      </c>
      <c r="BL19" s="4">
        <v>1</v>
      </c>
      <c r="BM19" s="4">
        <f t="shared" si="8"/>
        <v>0</v>
      </c>
      <c r="BO19" s="2" t="s">
        <v>21</v>
      </c>
      <c r="BP19" s="2">
        <v>25</v>
      </c>
      <c r="BQ19" s="2">
        <v>25</v>
      </c>
      <c r="BR19" s="2">
        <v>0</v>
      </c>
      <c r="BS19" s="2">
        <v>0</v>
      </c>
      <c r="BT19" s="4">
        <v>1</v>
      </c>
      <c r="BU19" s="4">
        <f t="shared" si="9"/>
        <v>0</v>
      </c>
      <c r="BW19" s="2" t="s">
        <v>23</v>
      </c>
      <c r="BX19" s="2">
        <v>541</v>
      </c>
      <c r="BY19" s="2">
        <v>541</v>
      </c>
      <c r="BZ19" s="2">
        <v>0</v>
      </c>
      <c r="CA19" s="2">
        <v>0</v>
      </c>
      <c r="CB19" s="4">
        <v>1</v>
      </c>
      <c r="CC19" s="4">
        <f t="shared" si="21"/>
        <v>0</v>
      </c>
      <c r="CE19" s="2" t="s">
        <v>23</v>
      </c>
      <c r="CF19" s="2">
        <v>541</v>
      </c>
      <c r="CG19" s="2">
        <v>541</v>
      </c>
      <c r="CH19" s="2">
        <v>0</v>
      </c>
      <c r="CI19" s="2">
        <v>0</v>
      </c>
      <c r="CJ19" s="4">
        <v>1</v>
      </c>
      <c r="CK19" s="4">
        <f t="shared" si="11"/>
        <v>0</v>
      </c>
      <c r="CM19" s="2" t="s">
        <v>23</v>
      </c>
      <c r="CN19" s="2">
        <v>541</v>
      </c>
      <c r="CO19" s="2">
        <v>541</v>
      </c>
      <c r="CP19" s="2">
        <v>0</v>
      </c>
      <c r="CQ19" s="2">
        <v>0</v>
      </c>
      <c r="CR19" s="4">
        <v>1</v>
      </c>
      <c r="CS19" s="4">
        <f t="shared" si="12"/>
        <v>0</v>
      </c>
      <c r="CU19" s="2" t="s">
        <v>23</v>
      </c>
      <c r="CV19" s="2">
        <v>541</v>
      </c>
      <c r="CW19" s="2">
        <v>541</v>
      </c>
      <c r="CX19" s="2">
        <v>0</v>
      </c>
      <c r="CY19" s="2">
        <v>0</v>
      </c>
      <c r="CZ19" s="4">
        <v>1</v>
      </c>
      <c r="DA19" s="4">
        <f t="shared" si="13"/>
        <v>0</v>
      </c>
      <c r="DC19" s="2" t="s">
        <v>23</v>
      </c>
      <c r="DD19" s="2">
        <v>541</v>
      </c>
      <c r="DE19" s="2">
        <v>541</v>
      </c>
      <c r="DF19" s="2">
        <v>0</v>
      </c>
      <c r="DG19" s="2">
        <v>0</v>
      </c>
      <c r="DH19" s="4">
        <v>1</v>
      </c>
      <c r="DI19" s="4">
        <f t="shared" si="14"/>
        <v>0</v>
      </c>
      <c r="DK19" s="2" t="s">
        <v>23</v>
      </c>
      <c r="DL19" s="65">
        <v>541</v>
      </c>
      <c r="DM19" s="2">
        <v>541</v>
      </c>
      <c r="DN19" s="2">
        <v>0</v>
      </c>
      <c r="DO19" s="2">
        <v>0</v>
      </c>
      <c r="DP19" s="4">
        <v>1</v>
      </c>
      <c r="DQ19" s="4">
        <f t="shared" si="15"/>
        <v>0</v>
      </c>
      <c r="DS19" s="67" t="s">
        <v>23</v>
      </c>
      <c r="DT19" s="2">
        <v>541</v>
      </c>
      <c r="DU19" s="2">
        <v>541</v>
      </c>
      <c r="DV19" s="2">
        <v>0</v>
      </c>
      <c r="DW19" s="2">
        <v>0</v>
      </c>
      <c r="DX19" s="4">
        <v>1</v>
      </c>
      <c r="DY19" s="4">
        <f t="shared" si="16"/>
        <v>0</v>
      </c>
      <c r="EA19" s="66" t="s">
        <v>23</v>
      </c>
      <c r="EB19" s="2">
        <v>541</v>
      </c>
      <c r="EC19" s="2">
        <v>541</v>
      </c>
      <c r="ED19" s="2">
        <v>0</v>
      </c>
      <c r="EE19" s="2">
        <v>0</v>
      </c>
      <c r="EF19" s="4">
        <v>1</v>
      </c>
      <c r="EG19" s="4">
        <f t="shared" si="17"/>
        <v>0</v>
      </c>
      <c r="EI19" s="66" t="s">
        <v>23</v>
      </c>
      <c r="EJ19" s="2">
        <v>541</v>
      </c>
      <c r="EK19" s="2">
        <v>541</v>
      </c>
      <c r="EL19" s="2">
        <v>0</v>
      </c>
      <c r="EM19" s="2">
        <v>0</v>
      </c>
      <c r="EN19" s="4">
        <v>1</v>
      </c>
      <c r="EO19" s="4">
        <f t="shared" si="18"/>
        <v>0</v>
      </c>
      <c r="EQ19" s="66" t="s">
        <v>23</v>
      </c>
      <c r="ER19" s="2">
        <v>541</v>
      </c>
      <c r="ES19" s="2">
        <v>541</v>
      </c>
      <c r="ET19" s="2">
        <v>0</v>
      </c>
      <c r="EU19" s="2">
        <v>0</v>
      </c>
      <c r="EV19" s="4">
        <v>1</v>
      </c>
      <c r="EW19" s="4">
        <f t="shared" si="19"/>
        <v>0</v>
      </c>
      <c r="EY19" s="66" t="s">
        <v>23</v>
      </c>
      <c r="EZ19" s="2">
        <v>541</v>
      </c>
      <c r="FA19" s="2">
        <v>541</v>
      </c>
      <c r="FB19" s="2">
        <v>0</v>
      </c>
      <c r="FC19" s="2">
        <v>0</v>
      </c>
      <c r="FD19" s="4">
        <v>1</v>
      </c>
      <c r="FE19" s="4">
        <f t="shared" si="20"/>
        <v>0</v>
      </c>
    </row>
    <row r="20" spans="1:161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3"/>
        <v>1</v>
      </c>
      <c r="J20" s="2" t="s">
        <v>23</v>
      </c>
      <c r="K20" s="2">
        <v>541</v>
      </c>
      <c r="L20" s="2">
        <v>541</v>
      </c>
      <c r="M20" s="2">
        <v>0</v>
      </c>
      <c r="N20" s="2">
        <v>0</v>
      </c>
      <c r="O20" s="4">
        <f t="shared" si="4"/>
        <v>1</v>
      </c>
      <c r="P20" s="10">
        <f t="shared" si="5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v>1</v>
      </c>
      <c r="X20" s="4">
        <f t="shared" si="0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v>1</v>
      </c>
      <c r="AF20" s="4">
        <f t="shared" si="1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4"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v>1</v>
      </c>
      <c r="BE20" s="4">
        <f t="shared" si="7"/>
        <v>0</v>
      </c>
      <c r="BG20" s="2" t="s">
        <v>23</v>
      </c>
      <c r="BH20" s="2">
        <v>541</v>
      </c>
      <c r="BI20" s="2">
        <v>541</v>
      </c>
      <c r="BJ20" s="2">
        <v>0</v>
      </c>
      <c r="BK20" s="2">
        <v>0</v>
      </c>
      <c r="BL20" s="4">
        <v>1</v>
      </c>
      <c r="BM20" s="4">
        <f t="shared" si="8"/>
        <v>0</v>
      </c>
      <c r="BO20" s="2" t="s">
        <v>23</v>
      </c>
      <c r="BP20" s="2">
        <v>541</v>
      </c>
      <c r="BQ20" s="2">
        <v>541</v>
      </c>
      <c r="BR20" s="2">
        <v>0</v>
      </c>
      <c r="BS20" s="2">
        <v>0</v>
      </c>
      <c r="BT20" s="4">
        <v>1</v>
      </c>
      <c r="BU20" s="4">
        <f t="shared" si="9"/>
        <v>0</v>
      </c>
      <c r="BW20" s="2" t="s">
        <v>24</v>
      </c>
      <c r="BX20" s="2">
        <v>3</v>
      </c>
      <c r="BY20" s="2">
        <v>3</v>
      </c>
      <c r="BZ20" s="2">
        <v>0</v>
      </c>
      <c r="CA20" s="2">
        <v>0</v>
      </c>
      <c r="CB20" s="4">
        <v>1</v>
      </c>
      <c r="CC20" s="4">
        <f t="shared" si="21"/>
        <v>0</v>
      </c>
      <c r="CE20" s="2" t="s">
        <v>24</v>
      </c>
      <c r="CF20" s="2">
        <v>3</v>
      </c>
      <c r="CG20" s="2">
        <v>3</v>
      </c>
      <c r="CH20" s="2">
        <v>0</v>
      </c>
      <c r="CI20" s="2">
        <v>0</v>
      </c>
      <c r="CJ20" s="4">
        <v>1</v>
      </c>
      <c r="CK20" s="4">
        <f t="shared" si="11"/>
        <v>0</v>
      </c>
      <c r="CM20" s="2" t="s">
        <v>24</v>
      </c>
      <c r="CN20" s="2">
        <v>3</v>
      </c>
      <c r="CO20" s="2">
        <v>3</v>
      </c>
      <c r="CP20" s="2">
        <v>0</v>
      </c>
      <c r="CQ20" s="2">
        <v>0</v>
      </c>
      <c r="CR20" s="4">
        <v>1</v>
      </c>
      <c r="CS20" s="4">
        <f t="shared" si="12"/>
        <v>0</v>
      </c>
      <c r="CT20" s="4"/>
      <c r="CU20" s="2" t="s">
        <v>24</v>
      </c>
      <c r="CV20" s="2">
        <v>3</v>
      </c>
      <c r="CW20" s="2">
        <v>3</v>
      </c>
      <c r="CX20" s="2">
        <v>0</v>
      </c>
      <c r="CY20" s="2">
        <v>0</v>
      </c>
      <c r="CZ20" s="4">
        <v>1</v>
      </c>
      <c r="DA20" s="4">
        <f t="shared" si="13"/>
        <v>0</v>
      </c>
      <c r="DC20" s="2" t="s">
        <v>24</v>
      </c>
      <c r="DD20" s="2">
        <v>3</v>
      </c>
      <c r="DE20" s="2">
        <v>3</v>
      </c>
      <c r="DF20" s="2">
        <v>0</v>
      </c>
      <c r="DG20" s="2">
        <v>0</v>
      </c>
      <c r="DH20" s="4">
        <v>1</v>
      </c>
      <c r="DI20" s="4">
        <f t="shared" si="14"/>
        <v>0</v>
      </c>
      <c r="DK20" s="2" t="s">
        <v>24</v>
      </c>
      <c r="DL20" s="2">
        <v>3</v>
      </c>
      <c r="DM20" s="2">
        <v>3</v>
      </c>
      <c r="DN20" s="2">
        <v>0</v>
      </c>
      <c r="DO20" s="2">
        <v>0</v>
      </c>
      <c r="DP20" s="4">
        <v>1</v>
      </c>
      <c r="DQ20" s="4">
        <f t="shared" si="15"/>
        <v>0</v>
      </c>
      <c r="DS20" s="2" t="s">
        <v>24</v>
      </c>
      <c r="DT20" s="2">
        <v>3</v>
      </c>
      <c r="DU20" s="2">
        <v>3</v>
      </c>
      <c r="DV20" s="2">
        <v>0</v>
      </c>
      <c r="DW20" s="2">
        <v>0</v>
      </c>
      <c r="DX20" s="4">
        <v>1</v>
      </c>
      <c r="DY20" s="4">
        <f t="shared" si="16"/>
        <v>0</v>
      </c>
      <c r="EA20" s="2" t="s">
        <v>24</v>
      </c>
      <c r="EB20" s="2">
        <v>3</v>
      </c>
      <c r="EC20" s="2">
        <v>3</v>
      </c>
      <c r="ED20" s="2">
        <v>0</v>
      </c>
      <c r="EE20" s="2">
        <v>0</v>
      </c>
      <c r="EF20" s="4">
        <v>1</v>
      </c>
      <c r="EG20" s="4">
        <f t="shared" si="17"/>
        <v>0</v>
      </c>
      <c r="EI20" s="2" t="s">
        <v>24</v>
      </c>
      <c r="EJ20" s="2">
        <v>3</v>
      </c>
      <c r="EK20" s="2">
        <v>3</v>
      </c>
      <c r="EL20" s="2">
        <v>0</v>
      </c>
      <c r="EM20" s="2">
        <v>0</v>
      </c>
      <c r="EN20" s="4">
        <v>1</v>
      </c>
      <c r="EO20" s="4">
        <f t="shared" si="18"/>
        <v>0</v>
      </c>
      <c r="EQ20" s="2" t="s">
        <v>24</v>
      </c>
      <c r="ER20" s="2">
        <v>3</v>
      </c>
      <c r="ES20" s="2">
        <v>3</v>
      </c>
      <c r="ET20" s="2">
        <v>0</v>
      </c>
      <c r="EU20" s="2">
        <v>0</v>
      </c>
      <c r="EV20" s="4">
        <v>1</v>
      </c>
      <c r="EW20" s="4">
        <f t="shared" si="19"/>
        <v>0</v>
      </c>
      <c r="EY20" s="2" t="s">
        <v>24</v>
      </c>
      <c r="EZ20" s="2">
        <v>3</v>
      </c>
      <c r="FA20" s="2">
        <v>3</v>
      </c>
      <c r="FB20" s="2">
        <v>0</v>
      </c>
      <c r="FC20" s="2">
        <v>0</v>
      </c>
      <c r="FD20" s="4">
        <v>1</v>
      </c>
      <c r="FE20" s="4">
        <f t="shared" si="20"/>
        <v>0</v>
      </c>
    </row>
    <row r="21" spans="1:161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3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4">
        <f t="shared" si="4"/>
        <v>1</v>
      </c>
      <c r="P21" s="10">
        <f t="shared" si="5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4">
        <v>1</v>
      </c>
      <c r="X21" s="4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4">
        <v>1</v>
      </c>
      <c r="AW21" s="4">
        <f>AV21-AE21</f>
        <v>0</v>
      </c>
      <c r="AY21" s="2" t="s">
        <v>24</v>
      </c>
      <c r="AZ21" s="1">
        <v>3</v>
      </c>
      <c r="BA21" s="1">
        <v>3</v>
      </c>
      <c r="BB21" s="1">
        <v>0</v>
      </c>
      <c r="BC21" s="1">
        <v>0</v>
      </c>
      <c r="BD21" s="3">
        <v>1</v>
      </c>
      <c r="BE21" s="4">
        <f t="shared" si="7"/>
        <v>0</v>
      </c>
      <c r="BG21" s="2" t="s">
        <v>24</v>
      </c>
      <c r="BH21" s="2">
        <v>3</v>
      </c>
      <c r="BI21" s="2">
        <v>3</v>
      </c>
      <c r="BJ21" s="2">
        <v>0</v>
      </c>
      <c r="BK21" s="2">
        <v>0</v>
      </c>
      <c r="BL21" s="4">
        <v>1</v>
      </c>
      <c r="BM21" s="4">
        <f t="shared" si="8"/>
        <v>0</v>
      </c>
      <c r="BO21" s="2" t="s">
        <v>24</v>
      </c>
      <c r="BP21" s="2">
        <v>3</v>
      </c>
      <c r="BQ21" s="2">
        <v>3</v>
      </c>
      <c r="BR21" s="2">
        <v>0</v>
      </c>
      <c r="BS21" s="2">
        <v>0</v>
      </c>
      <c r="BT21" s="4">
        <v>1</v>
      </c>
      <c r="BU21" s="4">
        <f t="shared" si="9"/>
        <v>0</v>
      </c>
      <c r="BW21" s="2" t="s">
        <v>25</v>
      </c>
      <c r="BX21" s="2">
        <v>832</v>
      </c>
      <c r="BY21" s="2">
        <v>822</v>
      </c>
      <c r="BZ21" s="2">
        <v>10</v>
      </c>
      <c r="CA21" s="2">
        <v>0</v>
      </c>
      <c r="CB21" s="4">
        <v>0.99</v>
      </c>
      <c r="CC21" s="4">
        <f t="shared" si="21"/>
        <v>1.0000000000000009E-2</v>
      </c>
      <c r="CE21" s="2" t="s">
        <v>25</v>
      </c>
      <c r="CF21" s="2">
        <v>832</v>
      </c>
      <c r="CG21" s="2">
        <v>822</v>
      </c>
      <c r="CH21" s="2">
        <v>10</v>
      </c>
      <c r="CI21" s="2">
        <v>0</v>
      </c>
      <c r="CJ21" s="4">
        <v>0.99</v>
      </c>
      <c r="CK21" s="4">
        <f t="shared" si="11"/>
        <v>0</v>
      </c>
      <c r="CM21" s="2" t="s">
        <v>25</v>
      </c>
      <c r="CN21" s="2">
        <v>832</v>
      </c>
      <c r="CO21" s="2">
        <v>822</v>
      </c>
      <c r="CP21" s="2">
        <v>10</v>
      </c>
      <c r="CQ21" s="2">
        <v>0</v>
      </c>
      <c r="CR21" s="4">
        <v>0.99</v>
      </c>
      <c r="CS21" s="4">
        <f t="shared" si="12"/>
        <v>0</v>
      </c>
      <c r="CU21" s="2" t="s">
        <v>25</v>
      </c>
      <c r="CV21" s="2">
        <v>832</v>
      </c>
      <c r="CW21" s="2">
        <v>822</v>
      </c>
      <c r="CX21" s="2">
        <v>10</v>
      </c>
      <c r="CY21" s="2">
        <v>0</v>
      </c>
      <c r="CZ21" s="4">
        <v>0.99</v>
      </c>
      <c r="DA21" s="4">
        <f t="shared" si="13"/>
        <v>0</v>
      </c>
      <c r="DC21" s="2" t="s">
        <v>25</v>
      </c>
      <c r="DD21" s="2">
        <v>832</v>
      </c>
      <c r="DE21" s="2">
        <v>822</v>
      </c>
      <c r="DF21" s="2">
        <v>10</v>
      </c>
      <c r="DG21" s="2">
        <v>0</v>
      </c>
      <c r="DH21" s="4">
        <v>0.99</v>
      </c>
      <c r="DI21" s="4">
        <f t="shared" si="14"/>
        <v>0</v>
      </c>
      <c r="DK21" s="2" t="s">
        <v>25</v>
      </c>
      <c r="DL21" s="2">
        <v>832</v>
      </c>
      <c r="DM21" s="2">
        <v>822</v>
      </c>
      <c r="DN21" s="2">
        <v>10</v>
      </c>
      <c r="DO21" s="2">
        <v>0</v>
      </c>
      <c r="DP21" s="4">
        <v>0.99</v>
      </c>
      <c r="DQ21" s="4">
        <f t="shared" si="15"/>
        <v>0</v>
      </c>
      <c r="DS21" s="2" t="s">
        <v>25</v>
      </c>
      <c r="DT21" s="2">
        <v>832</v>
      </c>
      <c r="DU21" s="2">
        <v>822</v>
      </c>
      <c r="DV21" s="2">
        <v>10</v>
      </c>
      <c r="DW21" s="2">
        <v>0</v>
      </c>
      <c r="DX21" s="4">
        <v>0.99</v>
      </c>
      <c r="DY21" s="4">
        <f t="shared" si="16"/>
        <v>0</v>
      </c>
      <c r="EA21" s="2" t="s">
        <v>25</v>
      </c>
      <c r="EB21" s="2">
        <v>832</v>
      </c>
      <c r="EC21" s="2">
        <v>822</v>
      </c>
      <c r="ED21" s="2">
        <v>10</v>
      </c>
      <c r="EE21" s="2">
        <v>0</v>
      </c>
      <c r="EF21" s="4">
        <v>0.99</v>
      </c>
      <c r="EG21" s="4">
        <f t="shared" si="17"/>
        <v>0</v>
      </c>
      <c r="EI21" s="2" t="s">
        <v>25</v>
      </c>
      <c r="EJ21" s="2">
        <v>832</v>
      </c>
      <c r="EK21" s="2">
        <v>822</v>
      </c>
      <c r="EL21" s="2">
        <v>10</v>
      </c>
      <c r="EM21" s="2">
        <v>0</v>
      </c>
      <c r="EN21" s="4">
        <v>0.99</v>
      </c>
      <c r="EO21" s="4">
        <f t="shared" si="18"/>
        <v>0</v>
      </c>
      <c r="EQ21" s="2" t="s">
        <v>25</v>
      </c>
      <c r="ER21" s="2">
        <v>832</v>
      </c>
      <c r="ES21" s="2">
        <v>822</v>
      </c>
      <c r="ET21" s="2">
        <v>10</v>
      </c>
      <c r="EU21" s="2">
        <v>0</v>
      </c>
      <c r="EV21" s="4">
        <v>0.99</v>
      </c>
      <c r="EW21" s="4">
        <f t="shared" si="19"/>
        <v>0</v>
      </c>
      <c r="EY21" s="2" t="s">
        <v>25</v>
      </c>
      <c r="EZ21" s="2">
        <v>832</v>
      </c>
      <c r="FA21" s="2">
        <v>822</v>
      </c>
      <c r="FB21" s="2">
        <v>10</v>
      </c>
      <c r="FC21" s="2">
        <v>0</v>
      </c>
      <c r="FD21" s="4">
        <v>0.99</v>
      </c>
      <c r="FE21" s="4">
        <f t="shared" si="20"/>
        <v>0</v>
      </c>
    </row>
    <row r="22" spans="1:161">
      <c r="A22" s="76">
        <v>0.98</v>
      </c>
      <c r="B22" s="76"/>
      <c r="C22" s="86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3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4">
        <f t="shared" si="4"/>
        <v>0.98197115384615385</v>
      </c>
      <c r="P22" s="10">
        <f t="shared" si="5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v>0.98</v>
      </c>
      <c r="X22" s="4">
        <f t="shared" si="0"/>
        <v>-1.9711538461538725E-3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4">
        <v>0.98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v>0.98</v>
      </c>
      <c r="BE22" s="4">
        <f t="shared" si="7"/>
        <v>0</v>
      </c>
      <c r="BG22" s="2" t="s">
        <v>25</v>
      </c>
      <c r="BH22" s="2">
        <v>832</v>
      </c>
      <c r="BI22" s="2">
        <v>817</v>
      </c>
      <c r="BJ22" s="2">
        <v>15</v>
      </c>
      <c r="BK22" s="2">
        <v>0</v>
      </c>
      <c r="BL22" s="4">
        <v>0.98</v>
      </c>
      <c r="BM22" s="4">
        <f t="shared" si="8"/>
        <v>0</v>
      </c>
      <c r="BO22" s="2" t="s">
        <v>25</v>
      </c>
      <c r="BP22" s="2">
        <v>832</v>
      </c>
      <c r="BQ22" s="2">
        <v>817</v>
      </c>
      <c r="BR22" s="2">
        <v>15</v>
      </c>
      <c r="BS22" s="2">
        <v>0</v>
      </c>
      <c r="BT22" s="4">
        <v>0.98</v>
      </c>
      <c r="BU22" s="4">
        <f t="shared" si="9"/>
        <v>0</v>
      </c>
      <c r="BW22" s="2" t="s">
        <v>27</v>
      </c>
      <c r="BX22" s="2">
        <v>46</v>
      </c>
      <c r="BY22" s="2">
        <v>46</v>
      </c>
      <c r="BZ22" s="2">
        <v>0</v>
      </c>
      <c r="CA22" s="2">
        <v>0</v>
      </c>
      <c r="CB22" s="4">
        <v>1</v>
      </c>
      <c r="CC22" s="4">
        <f t="shared" si="21"/>
        <v>0</v>
      </c>
      <c r="CE22" s="2" t="s">
        <v>27</v>
      </c>
      <c r="CF22" s="2">
        <v>46</v>
      </c>
      <c r="CG22" s="2">
        <v>46</v>
      </c>
      <c r="CH22" s="2">
        <v>0</v>
      </c>
      <c r="CI22" s="2">
        <v>0</v>
      </c>
      <c r="CJ22" s="4">
        <v>1</v>
      </c>
      <c r="CK22" s="4">
        <f t="shared" si="11"/>
        <v>0</v>
      </c>
      <c r="CM22" s="2" t="s">
        <v>27</v>
      </c>
      <c r="CN22" s="2">
        <v>46</v>
      </c>
      <c r="CO22" s="2">
        <v>46</v>
      </c>
      <c r="CP22" s="2">
        <v>0</v>
      </c>
      <c r="CQ22" s="2">
        <v>0</v>
      </c>
      <c r="CR22" s="4">
        <v>1</v>
      </c>
      <c r="CS22" s="4">
        <f t="shared" si="12"/>
        <v>0</v>
      </c>
      <c r="CU22" s="2" t="s">
        <v>27</v>
      </c>
      <c r="CV22" s="2">
        <v>46</v>
      </c>
      <c r="CW22" s="2">
        <v>46</v>
      </c>
      <c r="CX22" s="2">
        <v>0</v>
      </c>
      <c r="CY22" s="2">
        <v>0</v>
      </c>
      <c r="CZ22" s="4">
        <v>1</v>
      </c>
      <c r="DA22" s="4">
        <f t="shared" si="13"/>
        <v>0</v>
      </c>
      <c r="DC22" s="2" t="s">
        <v>27</v>
      </c>
      <c r="DD22" s="2">
        <v>46</v>
      </c>
      <c r="DE22" s="2">
        <v>46</v>
      </c>
      <c r="DF22" s="2">
        <v>0</v>
      </c>
      <c r="DG22" s="2">
        <v>0</v>
      </c>
      <c r="DH22" s="4">
        <v>1</v>
      </c>
      <c r="DI22" s="4">
        <f t="shared" si="14"/>
        <v>0</v>
      </c>
      <c r="DK22" s="2" t="s">
        <v>27</v>
      </c>
      <c r="DL22" s="2">
        <v>46</v>
      </c>
      <c r="DM22" s="2">
        <v>46</v>
      </c>
      <c r="DN22" s="2">
        <v>0</v>
      </c>
      <c r="DO22" s="2">
        <v>0</v>
      </c>
      <c r="DP22" s="4">
        <v>1</v>
      </c>
      <c r="DQ22" s="4">
        <f t="shared" si="15"/>
        <v>0</v>
      </c>
      <c r="DS22" s="2" t="s">
        <v>27</v>
      </c>
      <c r="DT22" s="2">
        <v>46</v>
      </c>
      <c r="DU22" s="2">
        <v>46</v>
      </c>
      <c r="DV22" s="2">
        <v>0</v>
      </c>
      <c r="DW22" s="2">
        <v>0</v>
      </c>
      <c r="DX22" s="4">
        <v>1</v>
      </c>
      <c r="DY22" s="4">
        <f t="shared" si="16"/>
        <v>0</v>
      </c>
      <c r="EA22" s="2" t="s">
        <v>27</v>
      </c>
      <c r="EB22" s="2">
        <v>46</v>
      </c>
      <c r="EC22" s="2">
        <v>46</v>
      </c>
      <c r="ED22" s="2">
        <v>0</v>
      </c>
      <c r="EE22" s="2">
        <v>0</v>
      </c>
      <c r="EF22" s="4">
        <v>1</v>
      </c>
      <c r="EG22" s="4">
        <f t="shared" si="17"/>
        <v>0</v>
      </c>
      <c r="EI22" s="2" t="s">
        <v>27</v>
      </c>
      <c r="EJ22" s="2">
        <v>46</v>
      </c>
      <c r="EK22" s="2">
        <v>46</v>
      </c>
      <c r="EL22" s="2">
        <v>0</v>
      </c>
      <c r="EM22" s="2">
        <v>0</v>
      </c>
      <c r="EN22" s="4">
        <v>1</v>
      </c>
      <c r="EO22" s="4">
        <f t="shared" si="18"/>
        <v>0</v>
      </c>
      <c r="EQ22" s="2" t="s">
        <v>27</v>
      </c>
      <c r="ER22" s="2">
        <v>46</v>
      </c>
      <c r="ES22" s="2">
        <v>46</v>
      </c>
      <c r="ET22" s="2">
        <v>0</v>
      </c>
      <c r="EU22" s="2">
        <v>0</v>
      </c>
      <c r="EV22" s="4">
        <v>1</v>
      </c>
      <c r="EW22" s="4">
        <f t="shared" si="19"/>
        <v>0</v>
      </c>
      <c r="EY22" s="2" t="s">
        <v>27</v>
      </c>
      <c r="EZ22" s="2">
        <v>46</v>
      </c>
      <c r="FA22" s="2">
        <v>46</v>
      </c>
      <c r="FB22" s="2">
        <v>0</v>
      </c>
      <c r="FC22" s="2">
        <v>0</v>
      </c>
      <c r="FD22" s="4">
        <v>1</v>
      </c>
      <c r="FE22" s="4">
        <f t="shared" si="20"/>
        <v>0</v>
      </c>
    </row>
    <row r="23" spans="1:161">
      <c r="A23" s="76">
        <v>0.57999999999999996</v>
      </c>
      <c r="B23" s="76"/>
      <c r="C23" s="81" t="s">
        <v>26</v>
      </c>
      <c r="D23" s="75">
        <v>17</v>
      </c>
      <c r="E23" s="75">
        <v>10</v>
      </c>
      <c r="F23" s="75">
        <v>6</v>
      </c>
      <c r="G23" s="75">
        <v>1</v>
      </c>
      <c r="H23" s="76">
        <f t="shared" si="3"/>
        <v>0.58823529411764708</v>
      </c>
      <c r="J23" s="86" t="s">
        <v>26</v>
      </c>
      <c r="K23" s="86">
        <v>17</v>
      </c>
      <c r="L23" s="86">
        <v>10</v>
      </c>
      <c r="M23" s="86">
        <v>6</v>
      </c>
      <c r="N23" s="86">
        <v>1</v>
      </c>
      <c r="O23" s="87">
        <f t="shared" si="4"/>
        <v>0.58823529411764708</v>
      </c>
      <c r="P23" s="10">
        <f t="shared" si="5"/>
        <v>0</v>
      </c>
      <c r="R23" s="21" t="s">
        <v>26</v>
      </c>
      <c r="S23" s="2">
        <v>17</v>
      </c>
      <c r="T23" s="2">
        <v>10</v>
      </c>
      <c r="U23" s="2">
        <v>6</v>
      </c>
      <c r="V23" s="2">
        <v>1</v>
      </c>
      <c r="W23" s="4">
        <v>0.57999999999999996</v>
      </c>
      <c r="X23" s="4">
        <f t="shared" si="0"/>
        <v>-8.2352941176471184E-3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6.0000000000000053E-2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4">
        <v>1</v>
      </c>
      <c r="AW23" s="4">
        <f t="shared" ref="AW23:AW39" si="22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v>1</v>
      </c>
      <c r="BE23" s="4">
        <f t="shared" si="7"/>
        <v>0</v>
      </c>
      <c r="BG23" s="2" t="s">
        <v>27</v>
      </c>
      <c r="BH23" s="2">
        <v>46</v>
      </c>
      <c r="BI23" s="2">
        <v>46</v>
      </c>
      <c r="BJ23" s="2">
        <v>0</v>
      </c>
      <c r="BK23" s="2">
        <v>0</v>
      </c>
      <c r="BL23" s="4">
        <v>1</v>
      </c>
      <c r="BM23" s="4">
        <f t="shared" si="8"/>
        <v>0</v>
      </c>
      <c r="BO23" s="2" t="s">
        <v>27</v>
      </c>
      <c r="BP23" s="2">
        <v>46</v>
      </c>
      <c r="BQ23" s="2">
        <v>46</v>
      </c>
      <c r="BR23" s="2">
        <v>0</v>
      </c>
      <c r="BS23" s="2">
        <v>0</v>
      </c>
      <c r="BT23" s="4">
        <v>1</v>
      </c>
      <c r="BU23" s="4">
        <f t="shared" si="9"/>
        <v>0</v>
      </c>
      <c r="BW23" s="2" t="s">
        <v>28</v>
      </c>
      <c r="BX23" s="2">
        <v>10</v>
      </c>
      <c r="BY23" s="2">
        <v>10</v>
      </c>
      <c r="BZ23" s="2">
        <v>0</v>
      </c>
      <c r="CA23" s="2">
        <v>0</v>
      </c>
      <c r="CB23" s="4">
        <v>1</v>
      </c>
      <c r="CC23" s="4">
        <f t="shared" si="21"/>
        <v>0</v>
      </c>
      <c r="CE23" s="2" t="s">
        <v>28</v>
      </c>
      <c r="CF23" s="2">
        <v>10</v>
      </c>
      <c r="CG23" s="2">
        <v>10</v>
      </c>
      <c r="CH23" s="2">
        <v>0</v>
      </c>
      <c r="CI23" s="2">
        <v>0</v>
      </c>
      <c r="CJ23" s="4">
        <v>1</v>
      </c>
      <c r="CK23" s="4">
        <f t="shared" si="11"/>
        <v>0</v>
      </c>
      <c r="CM23" s="2" t="s">
        <v>28</v>
      </c>
      <c r="CN23" s="2">
        <v>10</v>
      </c>
      <c r="CO23" s="2">
        <v>10</v>
      </c>
      <c r="CP23" s="2">
        <v>0</v>
      </c>
      <c r="CQ23" s="2">
        <v>0</v>
      </c>
      <c r="CR23" s="4">
        <v>1</v>
      </c>
      <c r="CS23" s="4">
        <f t="shared" si="12"/>
        <v>0</v>
      </c>
      <c r="CU23" s="2" t="s">
        <v>28</v>
      </c>
      <c r="CV23" s="2">
        <v>10</v>
      </c>
      <c r="CW23" s="2">
        <v>10</v>
      </c>
      <c r="CX23" s="2">
        <v>0</v>
      </c>
      <c r="CY23" s="2">
        <v>0</v>
      </c>
      <c r="CZ23" s="4">
        <v>1</v>
      </c>
      <c r="DA23" s="4">
        <f t="shared" si="13"/>
        <v>0</v>
      </c>
      <c r="DC23" s="2" t="s">
        <v>28</v>
      </c>
      <c r="DD23" s="2">
        <v>10</v>
      </c>
      <c r="DE23" s="2">
        <v>10</v>
      </c>
      <c r="DF23" s="2">
        <v>0</v>
      </c>
      <c r="DG23" s="2">
        <v>0</v>
      </c>
      <c r="DH23" s="4">
        <v>1</v>
      </c>
      <c r="DI23" s="4">
        <f t="shared" si="14"/>
        <v>0</v>
      </c>
      <c r="DK23" s="2" t="s">
        <v>28</v>
      </c>
      <c r="DL23" s="2">
        <v>10</v>
      </c>
      <c r="DM23" s="2">
        <v>10</v>
      </c>
      <c r="DN23" s="2">
        <v>0</v>
      </c>
      <c r="DO23" s="2">
        <v>0</v>
      </c>
      <c r="DP23" s="4">
        <v>1</v>
      </c>
      <c r="DQ23" s="4">
        <f t="shared" si="15"/>
        <v>0</v>
      </c>
      <c r="DS23" s="2" t="s">
        <v>28</v>
      </c>
      <c r="DT23" s="2">
        <v>10</v>
      </c>
      <c r="DU23" s="2">
        <v>10</v>
      </c>
      <c r="DV23" s="2">
        <v>0</v>
      </c>
      <c r="DW23" s="2">
        <v>0</v>
      </c>
      <c r="DX23" s="4">
        <v>1</v>
      </c>
      <c r="DY23" s="4">
        <f t="shared" si="16"/>
        <v>0</v>
      </c>
      <c r="EA23" s="2" t="s">
        <v>28</v>
      </c>
      <c r="EB23" s="2">
        <v>10</v>
      </c>
      <c r="EC23" s="2">
        <v>10</v>
      </c>
      <c r="ED23" s="2">
        <v>0</v>
      </c>
      <c r="EE23" s="2">
        <v>0</v>
      </c>
      <c r="EF23" s="4">
        <v>1</v>
      </c>
      <c r="EG23" s="4">
        <f t="shared" si="17"/>
        <v>0</v>
      </c>
      <c r="EI23" s="2" t="s">
        <v>28</v>
      </c>
      <c r="EJ23" s="2">
        <v>10</v>
      </c>
      <c r="EK23" s="2">
        <v>10</v>
      </c>
      <c r="EL23" s="2">
        <v>0</v>
      </c>
      <c r="EM23" s="2">
        <v>0</v>
      </c>
      <c r="EN23" s="4">
        <v>1</v>
      </c>
      <c r="EO23" s="4">
        <f t="shared" si="18"/>
        <v>0</v>
      </c>
      <c r="EQ23" s="2" t="s">
        <v>28</v>
      </c>
      <c r="ER23" s="2">
        <v>10</v>
      </c>
      <c r="ES23" s="2">
        <v>10</v>
      </c>
      <c r="ET23" s="2">
        <v>0</v>
      </c>
      <c r="EU23" s="2">
        <v>0</v>
      </c>
      <c r="EV23" s="4">
        <v>1</v>
      </c>
      <c r="EW23" s="4">
        <f t="shared" si="19"/>
        <v>0</v>
      </c>
      <c r="EY23" s="2" t="s">
        <v>28</v>
      </c>
      <c r="EZ23" s="2">
        <v>10</v>
      </c>
      <c r="FA23" s="2">
        <v>10</v>
      </c>
      <c r="FB23" s="2">
        <v>0</v>
      </c>
      <c r="FC23" s="2">
        <v>0</v>
      </c>
      <c r="FD23" s="4">
        <v>1</v>
      </c>
      <c r="FE23" s="4">
        <f t="shared" si="20"/>
        <v>0</v>
      </c>
    </row>
    <row r="24" spans="1:161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3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4">
        <f t="shared" si="4"/>
        <v>1</v>
      </c>
      <c r="P24" s="10">
        <f t="shared" si="5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v>1</v>
      </c>
      <c r="X24" s="4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I24" s="2" t="s">
        <v>27</v>
      </c>
      <c r="AJ24" s="2">
        <v>46</v>
      </c>
      <c r="AK24" s="2">
        <v>46</v>
      </c>
      <c r="AL24" s="2">
        <v>0</v>
      </c>
      <c r="AM24" s="2">
        <v>0</v>
      </c>
      <c r="AN24" s="4">
        <f t="shared" ref="AN24:AN40" si="23">AK24/AJ24</f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4">
        <v>1</v>
      </c>
      <c r="AW24" s="4">
        <f t="shared" si="22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v>1</v>
      </c>
      <c r="BE24" s="4">
        <f t="shared" si="7"/>
        <v>0</v>
      </c>
      <c r="BG24" s="2" t="s">
        <v>28</v>
      </c>
      <c r="BH24" s="2">
        <v>10</v>
      </c>
      <c r="BI24" s="2">
        <v>10</v>
      </c>
      <c r="BJ24" s="2">
        <v>0</v>
      </c>
      <c r="BK24" s="2">
        <v>0</v>
      </c>
      <c r="BL24" s="4">
        <v>1</v>
      </c>
      <c r="BM24" s="4">
        <f t="shared" si="8"/>
        <v>0</v>
      </c>
      <c r="BO24" s="2" t="s">
        <v>28</v>
      </c>
      <c r="BP24" s="2">
        <v>10</v>
      </c>
      <c r="BQ24" s="2">
        <v>10</v>
      </c>
      <c r="BR24" s="2">
        <v>0</v>
      </c>
      <c r="BS24" s="2">
        <v>0</v>
      </c>
      <c r="BT24" s="4">
        <v>1</v>
      </c>
      <c r="BU24" s="4">
        <f t="shared" si="9"/>
        <v>0</v>
      </c>
      <c r="BW24" s="2" t="s">
        <v>29</v>
      </c>
      <c r="BX24" s="2">
        <v>128</v>
      </c>
      <c r="BY24" s="2">
        <v>127</v>
      </c>
      <c r="BZ24" s="2">
        <v>0</v>
      </c>
      <c r="CA24" s="2">
        <v>1</v>
      </c>
      <c r="CB24" s="4">
        <v>0.99</v>
      </c>
      <c r="CC24" s="4">
        <f t="shared" si="21"/>
        <v>-1.0000000000000009E-2</v>
      </c>
      <c r="CE24" s="2" t="s">
        <v>29</v>
      </c>
      <c r="CF24" s="2">
        <v>128</v>
      </c>
      <c r="CG24" s="2">
        <v>128</v>
      </c>
      <c r="CH24" s="2">
        <v>0</v>
      </c>
      <c r="CI24" s="2">
        <v>0</v>
      </c>
      <c r="CJ24" s="4">
        <v>1</v>
      </c>
      <c r="CK24" s="4">
        <f t="shared" si="11"/>
        <v>1.0000000000000009E-2</v>
      </c>
      <c r="CM24" s="2" t="s">
        <v>29</v>
      </c>
      <c r="CN24" s="2">
        <v>128</v>
      </c>
      <c r="CO24" s="2">
        <v>128</v>
      </c>
      <c r="CP24" s="2">
        <v>0</v>
      </c>
      <c r="CQ24" s="2">
        <v>0</v>
      </c>
      <c r="CR24" s="4">
        <v>1</v>
      </c>
      <c r="CS24" s="4">
        <f t="shared" si="12"/>
        <v>0</v>
      </c>
      <c r="CU24" s="2" t="s">
        <v>29</v>
      </c>
      <c r="CV24" s="2">
        <v>128</v>
      </c>
      <c r="CW24" s="2">
        <v>128</v>
      </c>
      <c r="CX24" s="2">
        <v>0</v>
      </c>
      <c r="CY24" s="2">
        <v>0</v>
      </c>
      <c r="CZ24" s="4">
        <v>1</v>
      </c>
      <c r="DA24" s="4">
        <f t="shared" si="13"/>
        <v>0</v>
      </c>
      <c r="DC24" s="2" t="s">
        <v>29</v>
      </c>
      <c r="DD24" s="2">
        <v>128</v>
      </c>
      <c r="DE24" s="2">
        <v>128</v>
      </c>
      <c r="DF24" s="2">
        <v>0</v>
      </c>
      <c r="DG24" s="2">
        <v>0</v>
      </c>
      <c r="DH24" s="4">
        <v>1</v>
      </c>
      <c r="DI24" s="4">
        <f t="shared" si="14"/>
        <v>0</v>
      </c>
      <c r="DK24" s="2" t="s">
        <v>29</v>
      </c>
      <c r="DL24" s="65">
        <v>128</v>
      </c>
      <c r="DM24" s="2">
        <v>128</v>
      </c>
      <c r="DN24" s="2">
        <v>0</v>
      </c>
      <c r="DO24" s="2">
        <v>0</v>
      </c>
      <c r="DP24" s="4">
        <v>1</v>
      </c>
      <c r="DQ24" s="4">
        <f t="shared" si="15"/>
        <v>0</v>
      </c>
      <c r="DS24" s="67" t="s">
        <v>29</v>
      </c>
      <c r="DT24" s="2">
        <v>128</v>
      </c>
      <c r="DU24" s="2">
        <v>128</v>
      </c>
      <c r="DV24" s="2">
        <v>0</v>
      </c>
      <c r="DW24" s="2">
        <v>0</v>
      </c>
      <c r="DX24" s="4">
        <v>1</v>
      </c>
      <c r="DY24" s="4">
        <f t="shared" si="16"/>
        <v>0</v>
      </c>
      <c r="EA24" s="66" t="s">
        <v>29</v>
      </c>
      <c r="EB24" s="2">
        <v>128</v>
      </c>
      <c r="EC24" s="2">
        <v>128</v>
      </c>
      <c r="ED24" s="2">
        <v>0</v>
      </c>
      <c r="EE24" s="2">
        <v>0</v>
      </c>
      <c r="EF24" s="4">
        <v>1</v>
      </c>
      <c r="EG24" s="4">
        <f t="shared" si="17"/>
        <v>0</v>
      </c>
      <c r="EI24" s="66" t="s">
        <v>29</v>
      </c>
      <c r="EJ24" s="2">
        <v>128</v>
      </c>
      <c r="EK24" s="2">
        <v>128</v>
      </c>
      <c r="EL24" s="2">
        <v>0</v>
      </c>
      <c r="EM24" s="2">
        <v>0</v>
      </c>
      <c r="EN24" s="4">
        <v>1</v>
      </c>
      <c r="EO24" s="4">
        <f t="shared" si="18"/>
        <v>0</v>
      </c>
      <c r="EQ24" s="66" t="s">
        <v>29</v>
      </c>
      <c r="ER24" s="2">
        <v>128</v>
      </c>
      <c r="ES24" s="2">
        <v>128</v>
      </c>
      <c r="ET24" s="2">
        <v>0</v>
      </c>
      <c r="EU24" s="2">
        <v>0</v>
      </c>
      <c r="EV24" s="4">
        <v>1</v>
      </c>
      <c r="EW24" s="4">
        <f t="shared" si="19"/>
        <v>0</v>
      </c>
      <c r="EY24" s="66" t="s">
        <v>29</v>
      </c>
      <c r="EZ24" s="2">
        <v>128</v>
      </c>
      <c r="FA24" s="2">
        <v>127</v>
      </c>
      <c r="FB24" s="2">
        <v>0</v>
      </c>
      <c r="FC24" s="2">
        <v>1</v>
      </c>
      <c r="FD24" s="4">
        <v>0.99</v>
      </c>
      <c r="FE24" s="4">
        <f t="shared" si="20"/>
        <v>-1.0000000000000009E-2</v>
      </c>
    </row>
    <row r="25" spans="1:161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3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4"/>
        <v>1</v>
      </c>
      <c r="P25" s="10">
        <f t="shared" si="5"/>
        <v>0</v>
      </c>
      <c r="Q25" s="2" t="s">
        <v>119</v>
      </c>
      <c r="R25" s="2" t="s">
        <v>28</v>
      </c>
      <c r="S25" s="1">
        <v>10</v>
      </c>
      <c r="T25" s="1">
        <v>10</v>
      </c>
      <c r="U25" s="1">
        <v>0</v>
      </c>
      <c r="V25" s="1">
        <v>0</v>
      </c>
      <c r="W25" s="3">
        <v>1</v>
      </c>
      <c r="X25" s="4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0</v>
      </c>
      <c r="AI25" s="2" t="s">
        <v>28</v>
      </c>
      <c r="AJ25" s="2">
        <v>10</v>
      </c>
      <c r="AK25" s="2">
        <v>10</v>
      </c>
      <c r="AL25" s="2">
        <v>0</v>
      </c>
      <c r="AM25" s="2">
        <v>0</v>
      </c>
      <c r="AN25" s="4">
        <f t="shared" si="23"/>
        <v>1</v>
      </c>
      <c r="AO25" s="4"/>
      <c r="AQ25" s="2" t="s">
        <v>29</v>
      </c>
      <c r="AR25" s="2">
        <v>128</v>
      </c>
      <c r="AS25" s="2">
        <v>127</v>
      </c>
      <c r="AT25" s="2">
        <v>0</v>
      </c>
      <c r="AU25" s="2">
        <v>1</v>
      </c>
      <c r="AV25" s="4">
        <v>0.99</v>
      </c>
      <c r="AW25" s="4">
        <f t="shared" si="22"/>
        <v>-1.0000000000000009E-2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v>1</v>
      </c>
      <c r="BE25" s="4">
        <f t="shared" si="7"/>
        <v>1.0000000000000009E-2</v>
      </c>
      <c r="BG25" s="2" t="s">
        <v>29</v>
      </c>
      <c r="BH25" s="2">
        <v>128</v>
      </c>
      <c r="BI25" s="2">
        <v>128</v>
      </c>
      <c r="BJ25" s="2">
        <v>0</v>
      </c>
      <c r="BK25" s="2">
        <v>0</v>
      </c>
      <c r="BL25" s="4">
        <v>1</v>
      </c>
      <c r="BM25" s="4">
        <f t="shared" si="8"/>
        <v>0</v>
      </c>
      <c r="BO25" s="2" t="s">
        <v>29</v>
      </c>
      <c r="BP25" s="2">
        <v>128</v>
      </c>
      <c r="BQ25" s="2">
        <v>128</v>
      </c>
      <c r="BR25" s="2">
        <v>0</v>
      </c>
      <c r="BS25" s="2">
        <v>0</v>
      </c>
      <c r="BT25" s="4">
        <v>1</v>
      </c>
      <c r="BU25" s="4">
        <f t="shared" si="9"/>
        <v>0</v>
      </c>
      <c r="BW25" s="2" t="s">
        <v>30</v>
      </c>
      <c r="BX25" s="2">
        <v>25</v>
      </c>
      <c r="BY25" s="2">
        <v>0</v>
      </c>
      <c r="BZ25" s="2">
        <v>25</v>
      </c>
      <c r="CA25" s="2">
        <v>0</v>
      </c>
      <c r="CB25" s="4">
        <v>0</v>
      </c>
      <c r="CC25" s="4">
        <f t="shared" si="21"/>
        <v>0</v>
      </c>
      <c r="CE25" s="2" t="s">
        <v>30</v>
      </c>
      <c r="CF25" s="2">
        <v>25</v>
      </c>
      <c r="CG25" s="2">
        <v>0</v>
      </c>
      <c r="CH25" s="2">
        <v>25</v>
      </c>
      <c r="CI25" s="2">
        <v>0</v>
      </c>
      <c r="CJ25" s="4">
        <v>0</v>
      </c>
      <c r="CK25" s="4">
        <f t="shared" si="11"/>
        <v>0</v>
      </c>
      <c r="CM25" s="2" t="s">
        <v>30</v>
      </c>
      <c r="CN25" s="2">
        <v>25</v>
      </c>
      <c r="CO25" s="2">
        <v>0</v>
      </c>
      <c r="CP25" s="2">
        <v>25</v>
      </c>
      <c r="CQ25" s="2">
        <v>0</v>
      </c>
      <c r="CR25" s="4">
        <v>0</v>
      </c>
      <c r="CS25" s="4">
        <f t="shared" si="12"/>
        <v>0</v>
      </c>
      <c r="CU25" s="2" t="s">
        <v>30</v>
      </c>
      <c r="CV25" s="2">
        <v>25</v>
      </c>
      <c r="CW25" s="2">
        <v>0</v>
      </c>
      <c r="CX25" s="2">
        <v>25</v>
      </c>
      <c r="CY25" s="2">
        <v>0</v>
      </c>
      <c r="CZ25" s="4">
        <v>0</v>
      </c>
      <c r="DA25" s="4">
        <f t="shared" si="13"/>
        <v>0</v>
      </c>
      <c r="DC25" s="2" t="s">
        <v>30</v>
      </c>
      <c r="DD25" s="2">
        <v>25</v>
      </c>
      <c r="DE25" s="2">
        <v>0</v>
      </c>
      <c r="DF25" s="2">
        <v>25</v>
      </c>
      <c r="DG25" s="2">
        <v>0</v>
      </c>
      <c r="DH25" s="4">
        <v>0</v>
      </c>
      <c r="DI25" s="4">
        <f t="shared" si="14"/>
        <v>0</v>
      </c>
      <c r="DK25" s="2" t="s">
        <v>30</v>
      </c>
      <c r="DL25" s="2">
        <v>25</v>
      </c>
      <c r="DM25" s="2">
        <v>0</v>
      </c>
      <c r="DN25" s="2">
        <v>25</v>
      </c>
      <c r="DO25" s="2">
        <v>0</v>
      </c>
      <c r="DP25" s="4">
        <v>0</v>
      </c>
      <c r="DQ25" s="4">
        <f t="shared" si="15"/>
        <v>0</v>
      </c>
      <c r="DS25" s="2" t="s">
        <v>30</v>
      </c>
      <c r="DT25" s="2">
        <v>25</v>
      </c>
      <c r="DU25" s="2">
        <v>0</v>
      </c>
      <c r="DV25" s="2">
        <v>25</v>
      </c>
      <c r="DW25" s="2">
        <v>0</v>
      </c>
      <c r="DX25" s="4">
        <v>0</v>
      </c>
      <c r="DY25" s="4">
        <f t="shared" si="16"/>
        <v>0</v>
      </c>
      <c r="EA25" s="2" t="s">
        <v>30</v>
      </c>
      <c r="EB25" s="2">
        <v>25</v>
      </c>
      <c r="EC25" s="2">
        <v>0</v>
      </c>
      <c r="ED25" s="2">
        <v>25</v>
      </c>
      <c r="EE25" s="2">
        <v>0</v>
      </c>
      <c r="EF25" s="4">
        <v>0</v>
      </c>
      <c r="EG25" s="4">
        <f t="shared" si="17"/>
        <v>0</v>
      </c>
      <c r="EI25" s="2" t="s">
        <v>30</v>
      </c>
      <c r="EJ25" s="2">
        <v>25</v>
      </c>
      <c r="EK25" s="2">
        <v>0</v>
      </c>
      <c r="EL25" s="2">
        <v>25</v>
      </c>
      <c r="EM25" s="2">
        <v>0</v>
      </c>
      <c r="EN25" s="4">
        <v>0</v>
      </c>
      <c r="EO25" s="4">
        <f t="shared" si="18"/>
        <v>0</v>
      </c>
      <c r="EQ25" s="2" t="s">
        <v>30</v>
      </c>
      <c r="ER25" s="2">
        <v>25</v>
      </c>
      <c r="ES25" s="2">
        <v>0</v>
      </c>
      <c r="ET25" s="2">
        <v>25</v>
      </c>
      <c r="EU25" s="2">
        <v>0</v>
      </c>
      <c r="EV25" s="4">
        <v>0</v>
      </c>
      <c r="EW25" s="4">
        <f t="shared" si="19"/>
        <v>0</v>
      </c>
      <c r="EY25" s="2" t="s">
        <v>30</v>
      </c>
      <c r="EZ25" s="2">
        <v>25</v>
      </c>
      <c r="FA25" s="2">
        <v>0</v>
      </c>
      <c r="FB25" s="2">
        <v>25</v>
      </c>
      <c r="FC25" s="2">
        <v>0</v>
      </c>
      <c r="FD25" s="4">
        <v>0</v>
      </c>
      <c r="FE25" s="4">
        <f t="shared" si="20"/>
        <v>0</v>
      </c>
    </row>
    <row r="26" spans="1:161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3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4"/>
        <v>1</v>
      </c>
      <c r="P26" s="10">
        <f t="shared" si="5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4">
        <v>0.99</v>
      </c>
      <c r="X26" s="4">
        <f t="shared" si="0"/>
        <v>-1.0000000000000009E-2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1.0000000000000009E-2</v>
      </c>
      <c r="AI26" s="2" t="s">
        <v>29</v>
      </c>
      <c r="AJ26" s="2">
        <v>128</v>
      </c>
      <c r="AK26" s="2">
        <v>128</v>
      </c>
      <c r="AL26" s="2">
        <v>0</v>
      </c>
      <c r="AM26" s="2">
        <v>0</v>
      </c>
      <c r="AN26" s="4">
        <f t="shared" si="23"/>
        <v>1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4">
        <v>0</v>
      </c>
      <c r="AW26" s="4">
        <f t="shared" si="22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v>0</v>
      </c>
      <c r="BE26" s="4">
        <f t="shared" si="7"/>
        <v>0</v>
      </c>
      <c r="BG26" s="2" t="s">
        <v>30</v>
      </c>
      <c r="BH26" s="2">
        <v>25</v>
      </c>
      <c r="BI26" s="2">
        <v>0</v>
      </c>
      <c r="BJ26" s="2">
        <v>25</v>
      </c>
      <c r="BK26" s="2">
        <v>0</v>
      </c>
      <c r="BL26" s="4">
        <v>0</v>
      </c>
      <c r="BM26" s="4">
        <f t="shared" si="8"/>
        <v>0</v>
      </c>
      <c r="BO26" s="2" t="s">
        <v>30</v>
      </c>
      <c r="BP26" s="2">
        <v>25</v>
      </c>
      <c r="BQ26" s="2">
        <v>0</v>
      </c>
      <c r="BR26" s="2">
        <v>25</v>
      </c>
      <c r="BS26" s="2">
        <v>0</v>
      </c>
      <c r="BT26" s="4">
        <v>0</v>
      </c>
      <c r="BU26" s="4">
        <f t="shared" si="9"/>
        <v>0</v>
      </c>
      <c r="BW26" s="2" t="s">
        <v>31</v>
      </c>
      <c r="BX26" s="2">
        <v>6</v>
      </c>
      <c r="BY26" s="2">
        <v>6</v>
      </c>
      <c r="BZ26" s="2">
        <v>0</v>
      </c>
      <c r="CA26" s="2">
        <v>0</v>
      </c>
      <c r="CB26" s="4">
        <v>1</v>
      </c>
      <c r="CC26" s="4">
        <f t="shared" si="21"/>
        <v>0</v>
      </c>
      <c r="CE26" s="2" t="s">
        <v>31</v>
      </c>
      <c r="CF26" s="2">
        <v>6</v>
      </c>
      <c r="CG26" s="2">
        <v>6</v>
      </c>
      <c r="CH26" s="2">
        <v>0</v>
      </c>
      <c r="CI26" s="2">
        <v>0</v>
      </c>
      <c r="CJ26" s="4">
        <v>1</v>
      </c>
      <c r="CK26" s="4">
        <f t="shared" si="11"/>
        <v>0</v>
      </c>
      <c r="CM26" s="2" t="s">
        <v>31</v>
      </c>
      <c r="CN26" s="2">
        <v>6</v>
      </c>
      <c r="CO26" s="2">
        <v>6</v>
      </c>
      <c r="CP26" s="2">
        <v>0</v>
      </c>
      <c r="CQ26" s="2">
        <v>0</v>
      </c>
      <c r="CR26" s="4">
        <v>1</v>
      </c>
      <c r="CS26" s="4">
        <f t="shared" si="12"/>
        <v>0</v>
      </c>
      <c r="CU26" s="2" t="s">
        <v>31</v>
      </c>
      <c r="CV26" s="2">
        <v>6</v>
      </c>
      <c r="CW26" s="2">
        <v>6</v>
      </c>
      <c r="CX26" s="2">
        <v>0</v>
      </c>
      <c r="CY26" s="2">
        <v>0</v>
      </c>
      <c r="CZ26" s="4">
        <v>1</v>
      </c>
      <c r="DA26" s="4">
        <f t="shared" si="13"/>
        <v>0</v>
      </c>
      <c r="DC26" s="2" t="s">
        <v>31</v>
      </c>
      <c r="DD26" s="2">
        <v>6</v>
      </c>
      <c r="DE26" s="2">
        <v>6</v>
      </c>
      <c r="DF26" s="2">
        <v>0</v>
      </c>
      <c r="DG26" s="2">
        <v>0</v>
      </c>
      <c r="DH26" s="4">
        <v>1</v>
      </c>
      <c r="DI26" s="4">
        <f t="shared" si="14"/>
        <v>0</v>
      </c>
      <c r="DK26" s="2" t="s">
        <v>31</v>
      </c>
      <c r="DL26" s="2">
        <v>6</v>
      </c>
      <c r="DM26" s="2">
        <v>6</v>
      </c>
      <c r="DN26" s="2">
        <v>0</v>
      </c>
      <c r="DO26" s="2">
        <v>0</v>
      </c>
      <c r="DP26" s="4">
        <v>1</v>
      </c>
      <c r="DQ26" s="4">
        <f t="shared" si="15"/>
        <v>0</v>
      </c>
      <c r="DS26" s="2" t="s">
        <v>31</v>
      </c>
      <c r="DT26" s="2">
        <v>6</v>
      </c>
      <c r="DU26" s="2">
        <v>6</v>
      </c>
      <c r="DV26" s="2">
        <v>0</v>
      </c>
      <c r="DW26" s="2">
        <v>0</v>
      </c>
      <c r="DX26" s="4">
        <v>1</v>
      </c>
      <c r="DY26" s="4">
        <f t="shared" si="16"/>
        <v>0</v>
      </c>
      <c r="EA26" s="2" t="s">
        <v>31</v>
      </c>
      <c r="EB26" s="2">
        <v>6</v>
      </c>
      <c r="EC26" s="2">
        <v>6</v>
      </c>
      <c r="ED26" s="2">
        <v>0</v>
      </c>
      <c r="EE26" s="2">
        <v>0</v>
      </c>
      <c r="EF26" s="4">
        <v>1</v>
      </c>
      <c r="EG26" s="4">
        <f t="shared" si="17"/>
        <v>0</v>
      </c>
      <c r="EI26" s="2" t="s">
        <v>31</v>
      </c>
      <c r="EJ26" s="2">
        <v>6</v>
      </c>
      <c r="EK26" s="2">
        <v>6</v>
      </c>
      <c r="EL26" s="2">
        <v>0</v>
      </c>
      <c r="EM26" s="2">
        <v>0</v>
      </c>
      <c r="EN26" s="4">
        <v>1</v>
      </c>
      <c r="EO26" s="4">
        <f t="shared" si="18"/>
        <v>0</v>
      </c>
      <c r="EQ26" s="2" t="s">
        <v>31</v>
      </c>
      <c r="ER26" s="2">
        <v>6</v>
      </c>
      <c r="ES26" s="2">
        <v>6</v>
      </c>
      <c r="ET26" s="2">
        <v>0</v>
      </c>
      <c r="EU26" s="2">
        <v>0</v>
      </c>
      <c r="EV26" s="4">
        <v>1</v>
      </c>
      <c r="EW26" s="4">
        <f t="shared" si="19"/>
        <v>0</v>
      </c>
      <c r="EY26" s="2" t="s">
        <v>31</v>
      </c>
      <c r="EZ26" s="2">
        <v>6</v>
      </c>
      <c r="FA26" s="2">
        <v>6</v>
      </c>
      <c r="FB26" s="2">
        <v>0</v>
      </c>
      <c r="FC26" s="2">
        <v>0</v>
      </c>
      <c r="FD26" s="4">
        <v>1</v>
      </c>
      <c r="FE26" s="4">
        <f t="shared" si="20"/>
        <v>0</v>
      </c>
    </row>
    <row r="27" spans="1:161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3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4"/>
        <v>0</v>
      </c>
      <c r="P27" s="10">
        <f t="shared" si="5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v>0</v>
      </c>
      <c r="X27" s="4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I27" s="2" t="s">
        <v>30</v>
      </c>
      <c r="AJ27" s="2">
        <v>25</v>
      </c>
      <c r="AK27" s="2">
        <v>0</v>
      </c>
      <c r="AL27" s="2">
        <v>25</v>
      </c>
      <c r="AM27" s="2">
        <v>0</v>
      </c>
      <c r="AN27" s="4">
        <f t="shared" si="23"/>
        <v>0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4">
        <v>1</v>
      </c>
      <c r="AW27" s="4">
        <f t="shared" si="22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v>1</v>
      </c>
      <c r="BE27" s="4">
        <f t="shared" si="7"/>
        <v>0</v>
      </c>
      <c r="BG27" s="2" t="s">
        <v>31</v>
      </c>
      <c r="BH27" s="2">
        <v>6</v>
      </c>
      <c r="BI27" s="2">
        <v>6</v>
      </c>
      <c r="BJ27" s="2">
        <v>0</v>
      </c>
      <c r="BK27" s="2">
        <v>0</v>
      </c>
      <c r="BL27" s="4">
        <v>1</v>
      </c>
      <c r="BM27" s="4">
        <f t="shared" si="8"/>
        <v>0</v>
      </c>
      <c r="BO27" s="2" t="s">
        <v>31</v>
      </c>
      <c r="BP27" s="2">
        <v>6</v>
      </c>
      <c r="BQ27" s="2">
        <v>6</v>
      </c>
      <c r="BR27" s="2">
        <v>0</v>
      </c>
      <c r="BS27" s="2">
        <v>0</v>
      </c>
      <c r="BT27" s="4">
        <v>1</v>
      </c>
      <c r="BU27" s="4">
        <f t="shared" si="9"/>
        <v>0</v>
      </c>
      <c r="BW27" s="2" t="s">
        <v>32</v>
      </c>
      <c r="BX27" s="2">
        <v>628</v>
      </c>
      <c r="BY27" s="2">
        <v>618</v>
      </c>
      <c r="BZ27" s="2">
        <v>10</v>
      </c>
      <c r="CA27" s="2">
        <v>0</v>
      </c>
      <c r="CB27" s="4">
        <v>0.98</v>
      </c>
      <c r="CC27" s="4">
        <f t="shared" si="21"/>
        <v>0</v>
      </c>
      <c r="CE27" s="2" t="s">
        <v>32</v>
      </c>
      <c r="CF27" s="2">
        <v>628</v>
      </c>
      <c r="CG27" s="2">
        <v>618</v>
      </c>
      <c r="CH27" s="2">
        <v>10</v>
      </c>
      <c r="CI27" s="2">
        <v>0</v>
      </c>
      <c r="CJ27" s="4">
        <v>0.98</v>
      </c>
      <c r="CK27" s="4">
        <f t="shared" si="11"/>
        <v>0</v>
      </c>
      <c r="CM27" s="2" t="s">
        <v>32</v>
      </c>
      <c r="CN27" s="2">
        <v>628</v>
      </c>
      <c r="CO27" s="2">
        <v>618</v>
      </c>
      <c r="CP27" s="2">
        <v>10</v>
      </c>
      <c r="CQ27" s="2">
        <v>0</v>
      </c>
      <c r="CR27" s="4">
        <v>0.98</v>
      </c>
      <c r="CS27" s="4">
        <f t="shared" si="12"/>
        <v>0</v>
      </c>
      <c r="CU27" s="2" t="s">
        <v>32</v>
      </c>
      <c r="CV27" s="2">
        <v>628</v>
      </c>
      <c r="CW27" s="2">
        <v>618</v>
      </c>
      <c r="CX27" s="2">
        <v>10</v>
      </c>
      <c r="CY27" s="2">
        <v>0</v>
      </c>
      <c r="CZ27" s="4">
        <v>0.98</v>
      </c>
      <c r="DA27" s="4">
        <f t="shared" si="13"/>
        <v>0</v>
      </c>
      <c r="DC27" s="2" t="s">
        <v>32</v>
      </c>
      <c r="DD27" s="2">
        <v>628</v>
      </c>
      <c r="DE27" s="2">
        <v>618</v>
      </c>
      <c r="DF27" s="2">
        <v>10</v>
      </c>
      <c r="DG27" s="2">
        <v>0</v>
      </c>
      <c r="DH27" s="4">
        <v>0.98</v>
      </c>
      <c r="DI27" s="4">
        <f t="shared" si="14"/>
        <v>0</v>
      </c>
      <c r="DK27" s="2" t="s">
        <v>32</v>
      </c>
      <c r="DL27" s="2">
        <v>628</v>
      </c>
      <c r="DM27" s="2">
        <v>618</v>
      </c>
      <c r="DN27" s="2">
        <v>10</v>
      </c>
      <c r="DO27" s="2">
        <v>0</v>
      </c>
      <c r="DP27" s="4">
        <v>0.98</v>
      </c>
      <c r="DQ27" s="4">
        <f t="shared" si="15"/>
        <v>0</v>
      </c>
      <c r="DS27" s="2" t="s">
        <v>32</v>
      </c>
      <c r="DT27" s="2">
        <v>628</v>
      </c>
      <c r="DU27" s="2">
        <v>618</v>
      </c>
      <c r="DV27" s="2">
        <v>10</v>
      </c>
      <c r="DW27" s="2">
        <v>0</v>
      </c>
      <c r="DX27" s="4">
        <v>0.98</v>
      </c>
      <c r="DY27" s="4">
        <f t="shared" si="16"/>
        <v>0</v>
      </c>
      <c r="EA27" s="2" t="s">
        <v>32</v>
      </c>
      <c r="EB27" s="2">
        <v>628</v>
      </c>
      <c r="EC27" s="2">
        <v>618</v>
      </c>
      <c r="ED27" s="2">
        <v>10</v>
      </c>
      <c r="EE27" s="2">
        <v>0</v>
      </c>
      <c r="EF27" s="4">
        <v>0.98</v>
      </c>
      <c r="EG27" s="4">
        <f t="shared" si="17"/>
        <v>0</v>
      </c>
      <c r="EI27" s="2" t="s">
        <v>32</v>
      </c>
      <c r="EJ27" s="2">
        <v>628</v>
      </c>
      <c r="EK27" s="2">
        <v>618</v>
      </c>
      <c r="EL27" s="2">
        <v>10</v>
      </c>
      <c r="EM27" s="2">
        <v>0</v>
      </c>
      <c r="EN27" s="4">
        <v>0.98</v>
      </c>
      <c r="EO27" s="4">
        <f t="shared" si="18"/>
        <v>0</v>
      </c>
      <c r="EQ27" s="2" t="s">
        <v>32</v>
      </c>
      <c r="ER27" s="2">
        <v>628</v>
      </c>
      <c r="ES27" s="2">
        <v>618</v>
      </c>
      <c r="ET27" s="2">
        <v>10</v>
      </c>
      <c r="EU27" s="2">
        <v>0</v>
      </c>
      <c r="EV27" s="4">
        <v>0.98</v>
      </c>
      <c r="EW27" s="4">
        <f t="shared" si="19"/>
        <v>0</v>
      </c>
      <c r="EY27" s="2" t="s">
        <v>32</v>
      </c>
      <c r="EZ27" s="2">
        <v>628</v>
      </c>
      <c r="FA27" s="2">
        <v>618</v>
      </c>
      <c r="FB27" s="2">
        <v>10</v>
      </c>
      <c r="FC27" s="2">
        <v>0</v>
      </c>
      <c r="FD27" s="4">
        <v>0.98</v>
      </c>
      <c r="FE27" s="4">
        <f t="shared" si="20"/>
        <v>0</v>
      </c>
    </row>
    <row r="28" spans="1:161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3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4"/>
        <v>1</v>
      </c>
      <c r="P28" s="10">
        <f t="shared" si="5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v>1</v>
      </c>
      <c r="X28" s="4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I28" s="2" t="s">
        <v>31</v>
      </c>
      <c r="AJ28" s="2">
        <v>6</v>
      </c>
      <c r="AK28" s="2">
        <v>6</v>
      </c>
      <c r="AL28" s="2">
        <v>0</v>
      </c>
      <c r="AM28" s="2">
        <v>0</v>
      </c>
      <c r="AN28" s="4">
        <f t="shared" si="23"/>
        <v>1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4">
        <v>0.98</v>
      </c>
      <c r="AW28" s="4">
        <f t="shared" si="22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v>0.98</v>
      </c>
      <c r="BE28" s="4">
        <f t="shared" si="7"/>
        <v>0</v>
      </c>
      <c r="BG28" s="2" t="s">
        <v>32</v>
      </c>
      <c r="BH28" s="2">
        <v>628</v>
      </c>
      <c r="BI28" s="2">
        <v>618</v>
      </c>
      <c r="BJ28" s="2">
        <v>10</v>
      </c>
      <c r="BK28" s="2">
        <v>0</v>
      </c>
      <c r="BL28" s="4">
        <v>0.98</v>
      </c>
      <c r="BM28" s="4">
        <f t="shared" si="8"/>
        <v>0</v>
      </c>
      <c r="BO28" s="2" t="s">
        <v>32</v>
      </c>
      <c r="BP28" s="2">
        <v>628</v>
      </c>
      <c r="BQ28" s="2">
        <v>618</v>
      </c>
      <c r="BR28" s="2">
        <v>10</v>
      </c>
      <c r="BS28" s="2">
        <v>0</v>
      </c>
      <c r="BT28" s="4">
        <v>0.98</v>
      </c>
      <c r="BU28" s="4">
        <f t="shared" si="9"/>
        <v>0</v>
      </c>
      <c r="BW28" s="2" t="s">
        <v>33</v>
      </c>
      <c r="BX28" s="2">
        <v>52</v>
      </c>
      <c r="BY28" s="2">
        <v>52</v>
      </c>
      <c r="BZ28" s="2">
        <v>0</v>
      </c>
      <c r="CA28" s="2">
        <v>0</v>
      </c>
      <c r="CB28" s="4">
        <v>1</v>
      </c>
      <c r="CC28" s="4">
        <f t="shared" si="21"/>
        <v>0</v>
      </c>
      <c r="CE28" s="2" t="s">
        <v>33</v>
      </c>
      <c r="CF28" s="2">
        <v>52</v>
      </c>
      <c r="CG28" s="2">
        <v>52</v>
      </c>
      <c r="CH28" s="2">
        <v>0</v>
      </c>
      <c r="CI28" s="2">
        <v>0</v>
      </c>
      <c r="CJ28" s="4">
        <v>1</v>
      </c>
      <c r="CK28" s="4">
        <f t="shared" si="11"/>
        <v>0</v>
      </c>
      <c r="CM28" s="2" t="s">
        <v>33</v>
      </c>
      <c r="CN28" s="2">
        <v>52</v>
      </c>
      <c r="CO28" s="2">
        <v>52</v>
      </c>
      <c r="CP28" s="2">
        <v>0</v>
      </c>
      <c r="CQ28" s="2">
        <v>0</v>
      </c>
      <c r="CR28" s="4">
        <v>1</v>
      </c>
      <c r="CS28" s="4">
        <f t="shared" si="12"/>
        <v>0</v>
      </c>
      <c r="CU28" s="2" t="s">
        <v>33</v>
      </c>
      <c r="CV28" s="2">
        <v>52</v>
      </c>
      <c r="CW28" s="2">
        <v>52</v>
      </c>
      <c r="CX28" s="2">
        <v>0</v>
      </c>
      <c r="CY28" s="2">
        <v>0</v>
      </c>
      <c r="CZ28" s="4">
        <v>1</v>
      </c>
      <c r="DA28" s="4">
        <f t="shared" si="13"/>
        <v>0</v>
      </c>
      <c r="DC28" s="2" t="s">
        <v>33</v>
      </c>
      <c r="DD28" s="2">
        <v>52</v>
      </c>
      <c r="DE28" s="2">
        <v>52</v>
      </c>
      <c r="DF28" s="2">
        <v>0</v>
      </c>
      <c r="DG28" s="2">
        <v>0</v>
      </c>
      <c r="DH28" s="4">
        <v>1</v>
      </c>
      <c r="DI28" s="4">
        <f t="shared" si="14"/>
        <v>0</v>
      </c>
      <c r="DK28" s="2" t="s">
        <v>33</v>
      </c>
      <c r="DL28" s="2">
        <v>52</v>
      </c>
      <c r="DM28" s="2">
        <v>52</v>
      </c>
      <c r="DN28" s="2">
        <v>0</v>
      </c>
      <c r="DO28" s="2">
        <v>0</v>
      </c>
      <c r="DP28" s="4">
        <v>1</v>
      </c>
      <c r="DQ28" s="4">
        <f t="shared" si="15"/>
        <v>0</v>
      </c>
      <c r="DS28" s="2" t="s">
        <v>33</v>
      </c>
      <c r="DT28" s="2">
        <v>52</v>
      </c>
      <c r="DU28" s="2">
        <v>52</v>
      </c>
      <c r="DV28" s="2">
        <v>0</v>
      </c>
      <c r="DW28" s="2">
        <v>0</v>
      </c>
      <c r="DX28" s="4">
        <v>1</v>
      </c>
      <c r="DY28" s="4">
        <f t="shared" si="16"/>
        <v>0</v>
      </c>
      <c r="EA28" s="2" t="s">
        <v>33</v>
      </c>
      <c r="EB28" s="2">
        <v>52</v>
      </c>
      <c r="EC28" s="2">
        <v>52</v>
      </c>
      <c r="ED28" s="2">
        <v>0</v>
      </c>
      <c r="EE28" s="2">
        <v>0</v>
      </c>
      <c r="EF28" s="4">
        <v>1</v>
      </c>
      <c r="EG28" s="4">
        <f t="shared" si="17"/>
        <v>0</v>
      </c>
      <c r="EI28" s="2" t="s">
        <v>33</v>
      </c>
      <c r="EJ28" s="2">
        <v>52</v>
      </c>
      <c r="EK28" s="2">
        <v>52</v>
      </c>
      <c r="EL28" s="2">
        <v>0</v>
      </c>
      <c r="EM28" s="2">
        <v>0</v>
      </c>
      <c r="EN28" s="4">
        <v>1</v>
      </c>
      <c r="EO28" s="4">
        <f t="shared" si="18"/>
        <v>0</v>
      </c>
      <c r="EQ28" s="2" t="s">
        <v>33</v>
      </c>
      <c r="ER28" s="2">
        <v>52</v>
      </c>
      <c r="ES28" s="2">
        <v>52</v>
      </c>
      <c r="ET28" s="2">
        <v>0</v>
      </c>
      <c r="EU28" s="2">
        <v>0</v>
      </c>
      <c r="EV28" s="4">
        <v>1</v>
      </c>
      <c r="EW28" s="4">
        <f t="shared" si="19"/>
        <v>0</v>
      </c>
      <c r="EY28" s="2" t="s">
        <v>33</v>
      </c>
      <c r="EZ28" s="2">
        <v>52</v>
      </c>
      <c r="FA28" s="2">
        <v>52</v>
      </c>
      <c r="FB28" s="2">
        <v>0</v>
      </c>
      <c r="FC28" s="2">
        <v>0</v>
      </c>
      <c r="FD28" s="4">
        <v>1</v>
      </c>
      <c r="FE28" s="4">
        <f t="shared" si="20"/>
        <v>0</v>
      </c>
    </row>
    <row r="29" spans="1:161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3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4"/>
        <v>0.98407643312101911</v>
      </c>
      <c r="P29" s="10">
        <f t="shared" si="5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v>0.98</v>
      </c>
      <c r="X29" s="4">
        <f t="shared" si="0"/>
        <v>-4.0764331210191296E-3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0</v>
      </c>
      <c r="AI29" s="2" t="s">
        <v>32</v>
      </c>
      <c r="AJ29" s="2">
        <v>626</v>
      </c>
      <c r="AK29" s="2">
        <v>616</v>
      </c>
      <c r="AL29" s="2">
        <v>10</v>
      </c>
      <c r="AM29" s="2">
        <v>0</v>
      </c>
      <c r="AN29" s="4">
        <f t="shared" si="23"/>
        <v>0.98402555910543132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4">
        <v>0.96</v>
      </c>
      <c r="AW29" s="4">
        <f t="shared" si="22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v>1</v>
      </c>
      <c r="BE29" s="4">
        <f t="shared" si="7"/>
        <v>4.0000000000000036E-2</v>
      </c>
      <c r="BG29" s="2" t="s">
        <v>33</v>
      </c>
      <c r="BH29" s="2">
        <v>52</v>
      </c>
      <c r="BI29" s="2">
        <v>52</v>
      </c>
      <c r="BJ29" s="2">
        <v>0</v>
      </c>
      <c r="BK29" s="2">
        <v>0</v>
      </c>
      <c r="BL29" s="4">
        <v>1</v>
      </c>
      <c r="BM29" s="4">
        <f t="shared" si="8"/>
        <v>0</v>
      </c>
      <c r="BO29" s="2" t="s">
        <v>33</v>
      </c>
      <c r="BP29" s="2">
        <v>52</v>
      </c>
      <c r="BQ29" s="2">
        <v>52</v>
      </c>
      <c r="BR29" s="2">
        <v>0</v>
      </c>
      <c r="BS29" s="2">
        <v>0</v>
      </c>
      <c r="BT29" s="4">
        <v>1</v>
      </c>
      <c r="BU29" s="4">
        <f t="shared" si="9"/>
        <v>0</v>
      </c>
      <c r="BW29" s="2" t="s">
        <v>34</v>
      </c>
      <c r="BX29" s="2">
        <v>54</v>
      </c>
      <c r="BY29" s="2">
        <v>1</v>
      </c>
      <c r="BZ29" s="2">
        <v>51</v>
      </c>
      <c r="CA29" s="2">
        <v>2</v>
      </c>
      <c r="CB29" s="4">
        <v>0.02</v>
      </c>
      <c r="CC29" s="4">
        <f t="shared" si="21"/>
        <v>0</v>
      </c>
      <c r="CE29" s="2" t="s">
        <v>34</v>
      </c>
      <c r="CF29" s="2">
        <v>54</v>
      </c>
      <c r="CG29" s="2">
        <v>1</v>
      </c>
      <c r="CH29" s="2">
        <v>53</v>
      </c>
      <c r="CI29" s="2">
        <v>0</v>
      </c>
      <c r="CJ29" s="4">
        <v>0.02</v>
      </c>
      <c r="CK29" s="4">
        <f t="shared" si="11"/>
        <v>0</v>
      </c>
      <c r="CM29" s="2" t="s">
        <v>34</v>
      </c>
      <c r="CN29" s="2">
        <v>54</v>
      </c>
      <c r="CO29" s="2">
        <v>1</v>
      </c>
      <c r="CP29" s="2">
        <v>53</v>
      </c>
      <c r="CQ29" s="2">
        <v>0</v>
      </c>
      <c r="CR29" s="4">
        <v>0.02</v>
      </c>
      <c r="CS29" s="4">
        <f t="shared" si="12"/>
        <v>0</v>
      </c>
      <c r="CU29" s="2" t="s">
        <v>34</v>
      </c>
      <c r="CV29" s="2">
        <v>54</v>
      </c>
      <c r="CW29" s="2">
        <v>1</v>
      </c>
      <c r="CX29" s="2">
        <v>51</v>
      </c>
      <c r="CY29" s="2">
        <v>2</v>
      </c>
      <c r="CZ29" s="4">
        <v>0.02</v>
      </c>
      <c r="DA29" s="4">
        <f t="shared" si="13"/>
        <v>0</v>
      </c>
      <c r="DC29" s="2" t="s">
        <v>34</v>
      </c>
      <c r="DD29" s="2">
        <v>54</v>
      </c>
      <c r="DE29" s="2">
        <v>1</v>
      </c>
      <c r="DF29" s="2">
        <v>51</v>
      </c>
      <c r="DG29" s="2">
        <v>2</v>
      </c>
      <c r="DH29" s="4">
        <v>0.02</v>
      </c>
      <c r="DI29" s="4">
        <f t="shared" si="14"/>
        <v>0</v>
      </c>
      <c r="DK29" s="2" t="s">
        <v>34</v>
      </c>
      <c r="DL29" s="2">
        <v>54</v>
      </c>
      <c r="DM29" s="2">
        <v>1</v>
      </c>
      <c r="DN29" s="2">
        <v>51</v>
      </c>
      <c r="DO29" s="2">
        <v>2</v>
      </c>
      <c r="DP29" s="4">
        <v>0.02</v>
      </c>
      <c r="DQ29" s="4">
        <f t="shared" si="15"/>
        <v>0</v>
      </c>
      <c r="DS29" s="2" t="s">
        <v>34</v>
      </c>
      <c r="DT29" s="2">
        <v>54</v>
      </c>
      <c r="DU29" s="2">
        <v>1</v>
      </c>
      <c r="DV29" s="2">
        <v>51</v>
      </c>
      <c r="DW29" s="2">
        <v>2</v>
      </c>
      <c r="DX29" s="4">
        <v>0.02</v>
      </c>
      <c r="DY29" s="4">
        <f t="shared" si="16"/>
        <v>0</v>
      </c>
      <c r="EA29" s="2" t="s">
        <v>34</v>
      </c>
      <c r="EB29" s="2">
        <v>54</v>
      </c>
      <c r="EC29" s="2">
        <v>1</v>
      </c>
      <c r="ED29" s="2">
        <v>51</v>
      </c>
      <c r="EE29" s="2">
        <v>2</v>
      </c>
      <c r="EF29" s="4">
        <v>0.02</v>
      </c>
      <c r="EG29" s="4">
        <f t="shared" si="17"/>
        <v>0</v>
      </c>
      <c r="EI29" s="2" t="s">
        <v>34</v>
      </c>
      <c r="EJ29" s="2">
        <v>54</v>
      </c>
      <c r="EK29" s="2">
        <v>1</v>
      </c>
      <c r="EL29" s="2">
        <v>51</v>
      </c>
      <c r="EM29" s="2">
        <v>2</v>
      </c>
      <c r="EN29" s="4">
        <v>0.02</v>
      </c>
      <c r="EO29" s="4">
        <f t="shared" si="18"/>
        <v>0</v>
      </c>
      <c r="EQ29" s="2" t="s">
        <v>34</v>
      </c>
      <c r="ER29" s="2">
        <v>54</v>
      </c>
      <c r="ES29" s="2">
        <v>1</v>
      </c>
      <c r="ET29" s="2">
        <v>51</v>
      </c>
      <c r="EU29" s="2">
        <v>2</v>
      </c>
      <c r="EV29" s="4">
        <v>0.02</v>
      </c>
      <c r="EW29" s="4">
        <f t="shared" si="19"/>
        <v>0</v>
      </c>
      <c r="EY29" s="2" t="s">
        <v>34</v>
      </c>
      <c r="EZ29" s="2">
        <v>54</v>
      </c>
      <c r="FA29" s="2">
        <v>1</v>
      </c>
      <c r="FB29" s="2">
        <v>51</v>
      </c>
      <c r="FC29" s="2">
        <v>2</v>
      </c>
      <c r="FD29" s="4">
        <v>0.02</v>
      </c>
      <c r="FE29" s="4">
        <f t="shared" si="20"/>
        <v>0</v>
      </c>
    </row>
    <row r="30" spans="1:161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3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4"/>
        <v>0.96153846153846156</v>
      </c>
      <c r="P30" s="10">
        <f t="shared" si="5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v>0.96</v>
      </c>
      <c r="X30" s="4">
        <f t="shared" si="0"/>
        <v>-1.5384615384615996E-3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0</v>
      </c>
      <c r="AI30" s="2" t="s">
        <v>33</v>
      </c>
      <c r="AJ30" s="2">
        <v>52</v>
      </c>
      <c r="AK30" s="2">
        <v>50</v>
      </c>
      <c r="AL30" s="2">
        <v>2</v>
      </c>
      <c r="AM30" s="2">
        <v>0</v>
      </c>
      <c r="AN30" s="4">
        <f t="shared" si="23"/>
        <v>0.96153846153846156</v>
      </c>
      <c r="AO30" s="4"/>
      <c r="AQ30" s="2" t="s">
        <v>34</v>
      </c>
      <c r="AR30" s="2">
        <v>54</v>
      </c>
      <c r="AS30" s="2">
        <v>1</v>
      </c>
      <c r="AT30" s="2">
        <v>51</v>
      </c>
      <c r="AU30" s="2">
        <v>2</v>
      </c>
      <c r="AV30" s="4">
        <v>0.01</v>
      </c>
      <c r="AW30" s="4">
        <f t="shared" si="22"/>
        <v>0</v>
      </c>
      <c r="AY30" s="2" t="s">
        <v>34</v>
      </c>
      <c r="AZ30" s="2">
        <v>54</v>
      </c>
      <c r="BA30" s="2">
        <v>1</v>
      </c>
      <c r="BB30" s="2">
        <v>51</v>
      </c>
      <c r="BC30" s="2">
        <v>2</v>
      </c>
      <c r="BD30" s="4">
        <v>0.02</v>
      </c>
      <c r="BE30" s="4">
        <f t="shared" si="7"/>
        <v>0.01</v>
      </c>
      <c r="BG30" s="2" t="s">
        <v>34</v>
      </c>
      <c r="BH30" s="2">
        <v>54</v>
      </c>
      <c r="BI30" s="2">
        <v>1</v>
      </c>
      <c r="BJ30" s="2">
        <v>51</v>
      </c>
      <c r="BK30" s="2">
        <v>2</v>
      </c>
      <c r="BL30" s="4">
        <v>0.02</v>
      </c>
      <c r="BM30" s="4">
        <f t="shared" si="8"/>
        <v>0</v>
      </c>
      <c r="BO30" s="2" t="s">
        <v>34</v>
      </c>
      <c r="BP30" s="2">
        <v>54</v>
      </c>
      <c r="BQ30" s="2">
        <v>1</v>
      </c>
      <c r="BR30" s="2">
        <v>51</v>
      </c>
      <c r="BS30" s="2">
        <v>2</v>
      </c>
      <c r="BT30" s="4">
        <v>0.02</v>
      </c>
      <c r="BU30" s="4">
        <f t="shared" si="9"/>
        <v>0</v>
      </c>
      <c r="BW30" s="2" t="s">
        <v>35</v>
      </c>
      <c r="BX30" s="2">
        <v>30</v>
      </c>
      <c r="BY30" s="2">
        <v>3</v>
      </c>
      <c r="BZ30" s="2">
        <v>22</v>
      </c>
      <c r="CA30" s="2">
        <v>5</v>
      </c>
      <c r="CB30" s="4">
        <v>0.1</v>
      </c>
      <c r="CC30" s="4">
        <f t="shared" si="21"/>
        <v>0</v>
      </c>
      <c r="CE30" s="2" t="s">
        <v>35</v>
      </c>
      <c r="CF30" s="2">
        <v>30</v>
      </c>
      <c r="CG30" s="2">
        <v>3</v>
      </c>
      <c r="CH30" s="2">
        <v>22</v>
      </c>
      <c r="CI30" s="2">
        <v>5</v>
      </c>
      <c r="CJ30" s="4">
        <v>0.1</v>
      </c>
      <c r="CK30" s="4">
        <f t="shared" si="11"/>
        <v>0</v>
      </c>
      <c r="CM30" s="2" t="s">
        <v>35</v>
      </c>
      <c r="CN30" s="2">
        <v>30</v>
      </c>
      <c r="CO30" s="2">
        <v>3</v>
      </c>
      <c r="CP30" s="2">
        <v>22</v>
      </c>
      <c r="CQ30" s="2">
        <v>5</v>
      </c>
      <c r="CR30" s="4">
        <v>0.1</v>
      </c>
      <c r="CS30" s="4">
        <f t="shared" si="12"/>
        <v>0</v>
      </c>
      <c r="CU30" s="2" t="s">
        <v>35</v>
      </c>
      <c r="CV30" s="2">
        <v>30</v>
      </c>
      <c r="CW30" s="2">
        <v>3</v>
      </c>
      <c r="CX30" s="2">
        <v>22</v>
      </c>
      <c r="CY30" s="2">
        <v>5</v>
      </c>
      <c r="CZ30" s="4">
        <v>0.1</v>
      </c>
      <c r="DA30" s="4">
        <f t="shared" si="13"/>
        <v>0</v>
      </c>
      <c r="DC30" s="2" t="s">
        <v>35</v>
      </c>
      <c r="DD30" s="2">
        <v>30</v>
      </c>
      <c r="DE30" s="2">
        <v>3</v>
      </c>
      <c r="DF30" s="2">
        <v>22</v>
      </c>
      <c r="DG30" s="2">
        <v>5</v>
      </c>
      <c r="DH30" s="4">
        <v>0.1</v>
      </c>
      <c r="DI30" s="4">
        <f t="shared" si="14"/>
        <v>0</v>
      </c>
      <c r="DK30" s="2" t="s">
        <v>35</v>
      </c>
      <c r="DL30" s="2">
        <v>30</v>
      </c>
      <c r="DM30" s="2">
        <v>3</v>
      </c>
      <c r="DN30" s="2">
        <v>22</v>
      </c>
      <c r="DO30" s="2">
        <v>5</v>
      </c>
      <c r="DP30" s="4">
        <v>0.1</v>
      </c>
      <c r="DQ30" s="4">
        <f t="shared" si="15"/>
        <v>0</v>
      </c>
      <c r="DS30" s="2" t="s">
        <v>35</v>
      </c>
      <c r="DT30" s="2">
        <v>30</v>
      </c>
      <c r="DU30" s="2">
        <v>3</v>
      </c>
      <c r="DV30" s="2">
        <v>22</v>
      </c>
      <c r="DW30" s="2">
        <v>5</v>
      </c>
      <c r="DX30" s="4">
        <v>0.1</v>
      </c>
      <c r="DY30" s="4">
        <f t="shared" si="16"/>
        <v>0</v>
      </c>
      <c r="EA30" s="2" t="s">
        <v>35</v>
      </c>
      <c r="EB30" s="2">
        <v>30</v>
      </c>
      <c r="EC30" s="2">
        <v>3</v>
      </c>
      <c r="ED30" s="2">
        <v>22</v>
      </c>
      <c r="EE30" s="2">
        <v>5</v>
      </c>
      <c r="EF30" s="4">
        <v>0.1</v>
      </c>
      <c r="EG30" s="4">
        <f t="shared" si="17"/>
        <v>0</v>
      </c>
      <c r="EI30" s="2" t="s">
        <v>35</v>
      </c>
      <c r="EJ30" s="2">
        <v>30</v>
      </c>
      <c r="EK30" s="2">
        <v>3</v>
      </c>
      <c r="EL30" s="2">
        <v>22</v>
      </c>
      <c r="EM30" s="2">
        <v>5</v>
      </c>
      <c r="EN30" s="4">
        <v>0.1</v>
      </c>
      <c r="EO30" s="4">
        <f t="shared" si="18"/>
        <v>0</v>
      </c>
      <c r="EQ30" s="2" t="s">
        <v>35</v>
      </c>
      <c r="ER30" s="2">
        <v>30</v>
      </c>
      <c r="ES30" s="2">
        <v>3</v>
      </c>
      <c r="ET30" s="2">
        <v>22</v>
      </c>
      <c r="EU30" s="2">
        <v>5</v>
      </c>
      <c r="EV30" s="4">
        <v>0.1</v>
      </c>
      <c r="EW30" s="4">
        <f t="shared" si="19"/>
        <v>0</v>
      </c>
      <c r="EY30" s="2" t="s">
        <v>35</v>
      </c>
      <c r="EZ30" s="2">
        <v>30</v>
      </c>
      <c r="FA30" s="2">
        <v>3</v>
      </c>
      <c r="FB30" s="2">
        <v>22</v>
      </c>
      <c r="FC30" s="2">
        <v>5</v>
      </c>
      <c r="FD30" s="4">
        <v>0.1</v>
      </c>
      <c r="FE30" s="4">
        <f t="shared" si="20"/>
        <v>0</v>
      </c>
    </row>
    <row r="31" spans="1:161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51</v>
      </c>
      <c r="G31" s="75">
        <v>2</v>
      </c>
      <c r="H31" s="76">
        <f t="shared" si="3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4">
        <f t="shared" si="4"/>
        <v>1.8518518518518517E-2</v>
      </c>
      <c r="P31" s="10">
        <f t="shared" si="5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4">
        <v>0.01</v>
      </c>
      <c r="X31" s="4">
        <f t="shared" si="0"/>
        <v>-8.5185185185185173E-3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0</v>
      </c>
      <c r="AI31" s="2" t="s">
        <v>34</v>
      </c>
      <c r="AJ31" s="2">
        <v>54</v>
      </c>
      <c r="AK31" s="2">
        <v>1</v>
      </c>
      <c r="AL31" s="2">
        <v>53</v>
      </c>
      <c r="AM31" s="2">
        <v>0</v>
      </c>
      <c r="AN31" s="4">
        <f t="shared" si="23"/>
        <v>1.8518518518518517E-2</v>
      </c>
      <c r="AO31" s="4">
        <f>AE31-AN31</f>
        <v>-8.5185185185185173E-3</v>
      </c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4">
        <v>0</v>
      </c>
      <c r="AW31" s="4">
        <f t="shared" si="22"/>
        <v>0</v>
      </c>
      <c r="AY31" s="2" t="s">
        <v>35</v>
      </c>
      <c r="AZ31" s="2">
        <v>30</v>
      </c>
      <c r="BA31" s="2">
        <v>0</v>
      </c>
      <c r="BB31" s="2">
        <v>0</v>
      </c>
      <c r="BC31" s="2">
        <v>30</v>
      </c>
      <c r="BD31" s="4">
        <v>0</v>
      </c>
      <c r="BE31" s="4">
        <f t="shared" si="7"/>
        <v>0</v>
      </c>
      <c r="BG31" s="2" t="s">
        <v>35</v>
      </c>
      <c r="BH31" s="2">
        <v>30</v>
      </c>
      <c r="BI31" s="2">
        <v>3</v>
      </c>
      <c r="BJ31" s="2">
        <v>22</v>
      </c>
      <c r="BK31" s="2">
        <v>5</v>
      </c>
      <c r="BL31" s="4">
        <v>0.1</v>
      </c>
      <c r="BM31" s="4">
        <f t="shared" si="8"/>
        <v>0.1</v>
      </c>
      <c r="BO31" s="2" t="s">
        <v>35</v>
      </c>
      <c r="BP31" s="2">
        <v>30</v>
      </c>
      <c r="BQ31" s="2">
        <v>3</v>
      </c>
      <c r="BR31" s="2">
        <v>22</v>
      </c>
      <c r="BS31" s="2">
        <v>5</v>
      </c>
      <c r="BT31" s="4">
        <v>0.1</v>
      </c>
      <c r="BU31" s="4">
        <f t="shared" si="9"/>
        <v>0</v>
      </c>
      <c r="BW31" s="2" t="s">
        <v>36</v>
      </c>
      <c r="BX31" s="2">
        <v>14</v>
      </c>
      <c r="BY31" s="2">
        <v>14</v>
      </c>
      <c r="BZ31" s="2">
        <v>0</v>
      </c>
      <c r="CA31" s="2">
        <v>0</v>
      </c>
      <c r="CB31" s="4">
        <v>1</v>
      </c>
      <c r="CC31" s="4">
        <f t="shared" si="21"/>
        <v>0</v>
      </c>
      <c r="CE31" s="2" t="s">
        <v>36</v>
      </c>
      <c r="CF31" s="2">
        <v>14</v>
      </c>
      <c r="CG31" s="2">
        <v>14</v>
      </c>
      <c r="CH31" s="2">
        <v>0</v>
      </c>
      <c r="CI31" s="2">
        <v>0</v>
      </c>
      <c r="CJ31" s="4">
        <v>1</v>
      </c>
      <c r="CK31" s="4">
        <f t="shared" si="11"/>
        <v>0</v>
      </c>
      <c r="CM31" s="2" t="s">
        <v>36</v>
      </c>
      <c r="CN31" s="2">
        <v>14</v>
      </c>
      <c r="CO31" s="2">
        <v>14</v>
      </c>
      <c r="CP31" s="2">
        <v>0</v>
      </c>
      <c r="CQ31" s="2">
        <v>0</v>
      </c>
      <c r="CR31" s="4">
        <v>1</v>
      </c>
      <c r="CS31" s="4">
        <f t="shared" si="12"/>
        <v>0</v>
      </c>
      <c r="CU31" s="2" t="s">
        <v>36</v>
      </c>
      <c r="CV31" s="2">
        <v>14</v>
      </c>
      <c r="CW31" s="2">
        <v>14</v>
      </c>
      <c r="CX31" s="2">
        <v>0</v>
      </c>
      <c r="CY31" s="2">
        <v>0</v>
      </c>
      <c r="CZ31" s="4">
        <v>1</v>
      </c>
      <c r="DA31" s="4">
        <f t="shared" si="13"/>
        <v>0</v>
      </c>
      <c r="DC31" s="2" t="s">
        <v>36</v>
      </c>
      <c r="DD31" s="2">
        <v>14</v>
      </c>
      <c r="DE31" s="2">
        <v>14</v>
      </c>
      <c r="DF31" s="2">
        <v>0</v>
      </c>
      <c r="DG31" s="2">
        <v>0</v>
      </c>
      <c r="DH31" s="4">
        <v>1</v>
      </c>
      <c r="DI31" s="4">
        <f t="shared" si="14"/>
        <v>0</v>
      </c>
      <c r="DK31" s="2" t="s">
        <v>36</v>
      </c>
      <c r="DL31" s="65">
        <v>14</v>
      </c>
      <c r="DM31" s="2">
        <v>14</v>
      </c>
      <c r="DN31" s="2">
        <v>0</v>
      </c>
      <c r="DO31" s="2">
        <v>0</v>
      </c>
      <c r="DP31" s="4">
        <v>1</v>
      </c>
      <c r="DQ31" s="4">
        <f t="shared" si="15"/>
        <v>0</v>
      </c>
      <c r="DS31" s="67" t="s">
        <v>36</v>
      </c>
      <c r="DT31" s="2">
        <v>14</v>
      </c>
      <c r="DU31" s="2">
        <v>14</v>
      </c>
      <c r="DV31" s="2">
        <v>0</v>
      </c>
      <c r="DW31" s="2">
        <v>0</v>
      </c>
      <c r="DX31" s="4">
        <v>1</v>
      </c>
      <c r="DY31" s="4">
        <f t="shared" si="16"/>
        <v>0</v>
      </c>
      <c r="EA31" s="66" t="s">
        <v>36</v>
      </c>
      <c r="EB31" s="2">
        <v>14</v>
      </c>
      <c r="EC31" s="2">
        <v>14</v>
      </c>
      <c r="ED31" s="2">
        <v>0</v>
      </c>
      <c r="EE31" s="2">
        <v>0</v>
      </c>
      <c r="EF31" s="4">
        <v>1</v>
      </c>
      <c r="EG31" s="4">
        <f t="shared" si="17"/>
        <v>0</v>
      </c>
      <c r="EI31" s="66" t="s">
        <v>36</v>
      </c>
      <c r="EJ31" s="2">
        <v>14</v>
      </c>
      <c r="EK31" s="2">
        <v>14</v>
      </c>
      <c r="EL31" s="2">
        <v>0</v>
      </c>
      <c r="EM31" s="2">
        <v>0</v>
      </c>
      <c r="EN31" s="4">
        <v>1</v>
      </c>
      <c r="EO31" s="4">
        <f t="shared" si="18"/>
        <v>0</v>
      </c>
      <c r="EQ31" s="66" t="s">
        <v>36</v>
      </c>
      <c r="ER31" s="2">
        <v>14</v>
      </c>
      <c r="ES31" s="2">
        <v>14</v>
      </c>
      <c r="ET31" s="2">
        <v>0</v>
      </c>
      <c r="EU31" s="2">
        <v>0</v>
      </c>
      <c r="EV31" s="4">
        <v>1</v>
      </c>
      <c r="EW31" s="4">
        <f t="shared" si="19"/>
        <v>0</v>
      </c>
      <c r="EY31" s="66" t="s">
        <v>36</v>
      </c>
      <c r="EZ31" s="2">
        <v>14</v>
      </c>
      <c r="FA31" s="2">
        <v>14</v>
      </c>
      <c r="FB31" s="2">
        <v>0</v>
      </c>
      <c r="FC31" s="2">
        <v>0</v>
      </c>
      <c r="FD31" s="4">
        <v>1</v>
      </c>
      <c r="FE31" s="4">
        <f t="shared" si="20"/>
        <v>0</v>
      </c>
    </row>
    <row r="32" spans="1:161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23</v>
      </c>
      <c r="G32" s="75">
        <v>7</v>
      </c>
      <c r="H32" s="76">
        <f t="shared" si="3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4">
        <f t="shared" si="4"/>
        <v>0</v>
      </c>
      <c r="P32" s="10">
        <f t="shared" si="5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v>0</v>
      </c>
      <c r="X32" s="4">
        <f t="shared" si="0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v>0</v>
      </c>
      <c r="AF32" s="4">
        <f t="shared" si="1"/>
        <v>0</v>
      </c>
      <c r="AI32" s="2" t="s">
        <v>35</v>
      </c>
      <c r="AJ32" s="2">
        <v>30</v>
      </c>
      <c r="AK32" s="2">
        <v>0</v>
      </c>
      <c r="AL32" s="2">
        <v>25</v>
      </c>
      <c r="AM32" s="2">
        <v>5</v>
      </c>
      <c r="AN32" s="4">
        <f t="shared" si="23"/>
        <v>0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4">
        <v>1</v>
      </c>
      <c r="AW32" s="4">
        <f t="shared" si="22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v>1</v>
      </c>
      <c r="BE32" s="4">
        <f t="shared" si="7"/>
        <v>0</v>
      </c>
      <c r="BG32" s="2" t="s">
        <v>36</v>
      </c>
      <c r="BH32" s="2">
        <v>14</v>
      </c>
      <c r="BI32" s="2">
        <v>14</v>
      </c>
      <c r="BJ32" s="2">
        <v>0</v>
      </c>
      <c r="BK32" s="2">
        <v>0</v>
      </c>
      <c r="BL32" s="4">
        <v>1</v>
      </c>
      <c r="BM32" s="4">
        <f t="shared" si="8"/>
        <v>0</v>
      </c>
      <c r="BO32" s="2" t="s">
        <v>36</v>
      </c>
      <c r="BP32" s="2">
        <v>14</v>
      </c>
      <c r="BQ32" s="2">
        <v>14</v>
      </c>
      <c r="BR32" s="2">
        <v>0</v>
      </c>
      <c r="BS32" s="2">
        <v>0</v>
      </c>
      <c r="BT32" s="4">
        <v>1</v>
      </c>
      <c r="BU32" s="4">
        <f t="shared" si="9"/>
        <v>0</v>
      </c>
      <c r="BW32" s="2" t="s">
        <v>37</v>
      </c>
      <c r="BX32" s="2">
        <v>4</v>
      </c>
      <c r="BY32" s="2">
        <v>4</v>
      </c>
      <c r="BZ32" s="2">
        <v>0</v>
      </c>
      <c r="CA32" s="2">
        <v>0</v>
      </c>
      <c r="CB32" s="4">
        <v>1</v>
      </c>
      <c r="CC32" s="4">
        <f t="shared" si="21"/>
        <v>0</v>
      </c>
      <c r="CE32" s="2" t="s">
        <v>37</v>
      </c>
      <c r="CF32" s="2">
        <v>4</v>
      </c>
      <c r="CG32" s="2">
        <v>4</v>
      </c>
      <c r="CH32" s="2">
        <v>0</v>
      </c>
      <c r="CI32" s="2">
        <v>0</v>
      </c>
      <c r="CJ32" s="4">
        <v>1</v>
      </c>
      <c r="CK32" s="4">
        <f t="shared" si="11"/>
        <v>0</v>
      </c>
      <c r="CM32" s="2" t="s">
        <v>37</v>
      </c>
      <c r="CN32" s="2">
        <v>4</v>
      </c>
      <c r="CO32" s="2">
        <v>4</v>
      </c>
      <c r="CP32" s="2">
        <v>0</v>
      </c>
      <c r="CQ32" s="2">
        <v>0</v>
      </c>
      <c r="CR32" s="4">
        <v>1</v>
      </c>
      <c r="CS32" s="4">
        <f t="shared" si="12"/>
        <v>0</v>
      </c>
      <c r="CU32" s="2" t="s">
        <v>37</v>
      </c>
      <c r="CV32" s="2">
        <v>4</v>
      </c>
      <c r="CW32" s="2">
        <v>4</v>
      </c>
      <c r="CX32" s="2">
        <v>0</v>
      </c>
      <c r="CY32" s="2">
        <v>0</v>
      </c>
      <c r="CZ32" s="4">
        <v>1</v>
      </c>
      <c r="DA32" s="4">
        <f t="shared" si="13"/>
        <v>0</v>
      </c>
      <c r="DC32" s="2" t="s">
        <v>37</v>
      </c>
      <c r="DD32" s="2">
        <v>4</v>
      </c>
      <c r="DE32" s="2">
        <v>4</v>
      </c>
      <c r="DF32" s="2">
        <v>0</v>
      </c>
      <c r="DG32" s="2">
        <v>0</v>
      </c>
      <c r="DH32" s="4">
        <v>1</v>
      </c>
      <c r="DI32" s="4">
        <f t="shared" si="14"/>
        <v>0</v>
      </c>
      <c r="DK32" s="2" t="s">
        <v>37</v>
      </c>
      <c r="DL32" s="65">
        <v>4</v>
      </c>
      <c r="DM32" s="2">
        <v>4</v>
      </c>
      <c r="DN32" s="2">
        <v>0</v>
      </c>
      <c r="DO32" s="2">
        <v>0</v>
      </c>
      <c r="DP32" s="4">
        <v>1</v>
      </c>
      <c r="DQ32" s="4">
        <f t="shared" si="15"/>
        <v>0</v>
      </c>
      <c r="DS32" s="67" t="s">
        <v>37</v>
      </c>
      <c r="DT32" s="2">
        <v>4</v>
      </c>
      <c r="DU32" s="2">
        <v>4</v>
      </c>
      <c r="DV32" s="2">
        <v>0</v>
      </c>
      <c r="DW32" s="2">
        <v>0</v>
      </c>
      <c r="DX32" s="4">
        <v>1</v>
      </c>
      <c r="DY32" s="4">
        <f t="shared" si="16"/>
        <v>0</v>
      </c>
      <c r="EA32" s="66" t="s">
        <v>37</v>
      </c>
      <c r="EB32" s="2">
        <v>4</v>
      </c>
      <c r="EC32" s="2">
        <v>4</v>
      </c>
      <c r="ED32" s="2">
        <v>0</v>
      </c>
      <c r="EE32" s="2">
        <v>0</v>
      </c>
      <c r="EF32" s="4">
        <v>1</v>
      </c>
      <c r="EG32" s="4">
        <f t="shared" si="17"/>
        <v>0</v>
      </c>
      <c r="EI32" s="66" t="s">
        <v>37</v>
      </c>
      <c r="EJ32" s="2">
        <v>4</v>
      </c>
      <c r="EK32" s="2">
        <v>4</v>
      </c>
      <c r="EL32" s="2">
        <v>0</v>
      </c>
      <c r="EM32" s="2">
        <v>0</v>
      </c>
      <c r="EN32" s="4">
        <v>1</v>
      </c>
      <c r="EO32" s="4">
        <f t="shared" si="18"/>
        <v>0</v>
      </c>
      <c r="EQ32" s="66" t="s">
        <v>37</v>
      </c>
      <c r="ER32" s="2">
        <v>4</v>
      </c>
      <c r="ES32" s="2">
        <v>4</v>
      </c>
      <c r="ET32" s="2">
        <v>0</v>
      </c>
      <c r="EU32" s="2">
        <v>0</v>
      </c>
      <c r="EV32" s="4">
        <v>1</v>
      </c>
      <c r="EW32" s="4">
        <f t="shared" si="19"/>
        <v>0</v>
      </c>
      <c r="EY32" s="66" t="s">
        <v>37</v>
      </c>
      <c r="EZ32" s="2">
        <v>4</v>
      </c>
      <c r="FA32" s="2">
        <v>4</v>
      </c>
      <c r="FB32" s="2">
        <v>0</v>
      </c>
      <c r="FC32" s="2">
        <v>0</v>
      </c>
      <c r="FD32" s="4">
        <v>1</v>
      </c>
      <c r="FE32" s="4">
        <f t="shared" si="20"/>
        <v>0</v>
      </c>
    </row>
    <row r="33" spans="1:161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3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4"/>
        <v>1</v>
      </c>
      <c r="P33" s="10">
        <f t="shared" si="5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v>1</v>
      </c>
      <c r="X33" s="4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I33" s="2" t="s">
        <v>36</v>
      </c>
      <c r="AJ33" s="2">
        <v>14</v>
      </c>
      <c r="AK33" s="2">
        <v>14</v>
      </c>
      <c r="AL33" s="2">
        <v>0</v>
      </c>
      <c r="AM33" s="2">
        <v>0</v>
      </c>
      <c r="AN33" s="4">
        <f t="shared" si="23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4">
        <v>1</v>
      </c>
      <c r="AW33" s="4">
        <f t="shared" si="22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v>1</v>
      </c>
      <c r="BE33" s="4">
        <f t="shared" si="7"/>
        <v>0</v>
      </c>
      <c r="BG33" s="2" t="s">
        <v>37</v>
      </c>
      <c r="BH33" s="2">
        <v>4</v>
      </c>
      <c r="BI33" s="2">
        <v>4</v>
      </c>
      <c r="BJ33" s="2">
        <v>0</v>
      </c>
      <c r="BK33" s="2">
        <v>0</v>
      </c>
      <c r="BL33" s="4">
        <v>1</v>
      </c>
      <c r="BM33" s="4">
        <f t="shared" si="8"/>
        <v>0</v>
      </c>
      <c r="BO33" s="2" t="s">
        <v>37</v>
      </c>
      <c r="BP33" s="2">
        <v>4</v>
      </c>
      <c r="BQ33" s="2">
        <v>4</v>
      </c>
      <c r="BR33" s="2">
        <v>0</v>
      </c>
      <c r="BS33" s="2">
        <v>0</v>
      </c>
      <c r="BT33" s="4">
        <v>1</v>
      </c>
      <c r="BU33" s="4">
        <f t="shared" si="9"/>
        <v>0</v>
      </c>
      <c r="BW33" s="2" t="s">
        <v>38</v>
      </c>
      <c r="BX33" s="2">
        <v>36</v>
      </c>
      <c r="BY33" s="2">
        <v>35</v>
      </c>
      <c r="BZ33" s="2">
        <v>1</v>
      </c>
      <c r="CA33" s="2">
        <v>0</v>
      </c>
      <c r="CB33" s="4">
        <v>0.97</v>
      </c>
      <c r="CC33" s="4">
        <f t="shared" si="21"/>
        <v>0</v>
      </c>
      <c r="CE33" s="2" t="s">
        <v>38</v>
      </c>
      <c r="CF33" s="2">
        <v>36</v>
      </c>
      <c r="CG33" s="2">
        <v>35</v>
      </c>
      <c r="CH33" s="2">
        <v>1</v>
      </c>
      <c r="CI33" s="2">
        <v>0</v>
      </c>
      <c r="CJ33" s="4">
        <v>0.97</v>
      </c>
      <c r="CK33" s="4">
        <f t="shared" si="11"/>
        <v>0</v>
      </c>
      <c r="CM33" s="2" t="s">
        <v>38</v>
      </c>
      <c r="CN33" s="2">
        <v>36</v>
      </c>
      <c r="CO33" s="2">
        <v>35</v>
      </c>
      <c r="CP33" s="2">
        <v>1</v>
      </c>
      <c r="CQ33" s="2">
        <v>0</v>
      </c>
      <c r="CR33" s="4">
        <v>0.97</v>
      </c>
      <c r="CS33" s="4">
        <f t="shared" si="12"/>
        <v>0</v>
      </c>
      <c r="CU33" s="2" t="s">
        <v>38</v>
      </c>
      <c r="CV33" s="2">
        <v>36</v>
      </c>
      <c r="CW33" s="2">
        <v>35</v>
      </c>
      <c r="CX33" s="2">
        <v>1</v>
      </c>
      <c r="CY33" s="2">
        <v>0</v>
      </c>
      <c r="CZ33" s="4">
        <v>0.97</v>
      </c>
      <c r="DA33" s="4">
        <f t="shared" si="13"/>
        <v>0</v>
      </c>
      <c r="DC33" s="2" t="s">
        <v>38</v>
      </c>
      <c r="DD33" s="2">
        <v>36</v>
      </c>
      <c r="DE33" s="2">
        <v>35</v>
      </c>
      <c r="DF33" s="2">
        <v>1</v>
      </c>
      <c r="DG33" s="2">
        <v>0</v>
      </c>
      <c r="DH33" s="4">
        <v>0.97</v>
      </c>
      <c r="DI33" s="4">
        <f t="shared" si="14"/>
        <v>0</v>
      </c>
      <c r="DK33" s="2" t="s">
        <v>38</v>
      </c>
      <c r="DL33" s="2">
        <v>36</v>
      </c>
      <c r="DM33" s="2">
        <v>35</v>
      </c>
      <c r="DN33" s="2">
        <v>1</v>
      </c>
      <c r="DO33" s="2">
        <v>0</v>
      </c>
      <c r="DP33" s="4">
        <v>0.97</v>
      </c>
      <c r="DQ33" s="4">
        <f t="shared" si="15"/>
        <v>0</v>
      </c>
      <c r="DS33" s="2" t="s">
        <v>38</v>
      </c>
      <c r="DT33" s="2">
        <v>36</v>
      </c>
      <c r="DU33" s="2">
        <v>35</v>
      </c>
      <c r="DV33" s="2">
        <v>1</v>
      </c>
      <c r="DW33" s="2">
        <v>0</v>
      </c>
      <c r="DX33" s="4">
        <v>0.97</v>
      </c>
      <c r="DY33" s="4">
        <f t="shared" si="16"/>
        <v>0</v>
      </c>
      <c r="EA33" s="27" t="s">
        <v>38</v>
      </c>
      <c r="EB33" s="2">
        <v>36</v>
      </c>
      <c r="EC33" s="2">
        <v>35</v>
      </c>
      <c r="ED33" s="2">
        <v>1</v>
      </c>
      <c r="EE33" s="2">
        <v>0</v>
      </c>
      <c r="EF33" s="4">
        <v>0.97</v>
      </c>
      <c r="EG33" s="4">
        <f t="shared" si="17"/>
        <v>0</v>
      </c>
      <c r="EI33" s="2" t="s">
        <v>38</v>
      </c>
      <c r="EJ33" s="2">
        <v>36</v>
      </c>
      <c r="EK33" s="2">
        <v>35</v>
      </c>
      <c r="EL33" s="2">
        <v>1</v>
      </c>
      <c r="EM33" s="2">
        <v>0</v>
      </c>
      <c r="EN33" s="4">
        <v>0.97</v>
      </c>
      <c r="EO33" s="4">
        <f t="shared" si="18"/>
        <v>0</v>
      </c>
      <c r="EQ33" s="2" t="s">
        <v>38</v>
      </c>
      <c r="ER33" s="2">
        <v>36</v>
      </c>
      <c r="ES33" s="2">
        <v>35</v>
      </c>
      <c r="ET33" s="2">
        <v>1</v>
      </c>
      <c r="EU33" s="2">
        <v>0</v>
      </c>
      <c r="EV33" s="4">
        <v>0.97</v>
      </c>
      <c r="EW33" s="4">
        <f t="shared" si="19"/>
        <v>0</v>
      </c>
      <c r="EY33" s="2" t="s">
        <v>38</v>
      </c>
      <c r="EZ33" s="2">
        <v>36</v>
      </c>
      <c r="FA33" s="2">
        <v>35</v>
      </c>
      <c r="FB33" s="2">
        <v>1</v>
      </c>
      <c r="FC33" s="2">
        <v>0</v>
      </c>
      <c r="FD33" s="4">
        <v>0.97</v>
      </c>
      <c r="FE33" s="4">
        <f t="shared" si="20"/>
        <v>0</v>
      </c>
    </row>
    <row r="34" spans="1:16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3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4"/>
        <v>1</v>
      </c>
      <c r="P34" s="10">
        <f t="shared" si="5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v>1</v>
      </c>
      <c r="X34" s="4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I34" s="2" t="s">
        <v>37</v>
      </c>
      <c r="AJ34" s="2">
        <v>4</v>
      </c>
      <c r="AK34" s="2">
        <v>4</v>
      </c>
      <c r="AL34" s="2">
        <v>0</v>
      </c>
      <c r="AM34" s="2">
        <v>0</v>
      </c>
      <c r="AN34" s="4">
        <f t="shared" si="23"/>
        <v>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4">
        <v>0.97</v>
      </c>
      <c r="AW34" s="4">
        <f t="shared" si="22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v>0.97</v>
      </c>
      <c r="BE34" s="4">
        <f t="shared" si="7"/>
        <v>0</v>
      </c>
      <c r="BG34" s="2" t="s">
        <v>38</v>
      </c>
      <c r="BH34" s="2">
        <v>36</v>
      </c>
      <c r="BI34" s="2">
        <v>35</v>
      </c>
      <c r="BJ34" s="2">
        <v>1</v>
      </c>
      <c r="BK34" s="2">
        <v>0</v>
      </c>
      <c r="BL34" s="4">
        <v>0.97</v>
      </c>
      <c r="BM34" s="4">
        <f t="shared" si="8"/>
        <v>0</v>
      </c>
      <c r="BO34" s="2" t="s">
        <v>38</v>
      </c>
      <c r="BP34" s="2">
        <v>36</v>
      </c>
      <c r="BQ34" s="2">
        <v>35</v>
      </c>
      <c r="BR34" s="2">
        <v>1</v>
      </c>
      <c r="BS34" s="2">
        <v>0</v>
      </c>
      <c r="BT34" s="4">
        <v>0.97</v>
      </c>
      <c r="BU34" s="4">
        <f t="shared" si="9"/>
        <v>0</v>
      </c>
      <c r="BW34" s="2" t="s">
        <v>39</v>
      </c>
      <c r="BX34" s="2">
        <v>12</v>
      </c>
      <c r="BY34" s="2">
        <v>12</v>
      </c>
      <c r="BZ34" s="2">
        <v>0</v>
      </c>
      <c r="CA34" s="2">
        <v>0</v>
      </c>
      <c r="CB34" s="4">
        <v>1</v>
      </c>
      <c r="CC34" s="4">
        <f t="shared" si="21"/>
        <v>0</v>
      </c>
      <c r="CE34" s="2" t="s">
        <v>39</v>
      </c>
      <c r="CF34" s="2">
        <v>12</v>
      </c>
      <c r="CG34" s="2">
        <v>12</v>
      </c>
      <c r="CH34" s="2">
        <v>0</v>
      </c>
      <c r="CI34" s="2">
        <v>0</v>
      </c>
      <c r="CJ34" s="4">
        <v>1</v>
      </c>
      <c r="CK34" s="4">
        <f t="shared" si="11"/>
        <v>0</v>
      </c>
      <c r="CM34" s="2" t="s">
        <v>39</v>
      </c>
      <c r="CN34" s="2">
        <v>12</v>
      </c>
      <c r="CO34" s="2">
        <v>12</v>
      </c>
      <c r="CP34" s="2">
        <v>0</v>
      </c>
      <c r="CQ34" s="2">
        <v>0</v>
      </c>
      <c r="CR34" s="4">
        <v>1</v>
      </c>
      <c r="CS34" s="4">
        <f t="shared" si="12"/>
        <v>0</v>
      </c>
      <c r="CU34" s="2" t="s">
        <v>39</v>
      </c>
      <c r="CV34" s="2">
        <v>12</v>
      </c>
      <c r="CW34" s="2">
        <v>12</v>
      </c>
      <c r="CX34" s="2">
        <v>0</v>
      </c>
      <c r="CY34" s="2">
        <v>0</v>
      </c>
      <c r="CZ34" s="4">
        <v>1</v>
      </c>
      <c r="DA34" s="4">
        <f t="shared" si="13"/>
        <v>0</v>
      </c>
      <c r="DC34" s="2" t="s">
        <v>39</v>
      </c>
      <c r="DD34" s="2">
        <v>12</v>
      </c>
      <c r="DE34" s="2">
        <v>12</v>
      </c>
      <c r="DF34" s="2">
        <v>0</v>
      </c>
      <c r="DG34" s="2">
        <v>0</v>
      </c>
      <c r="DH34" s="4">
        <v>1</v>
      </c>
      <c r="DI34" s="4">
        <f t="shared" si="14"/>
        <v>0</v>
      </c>
      <c r="DK34" s="2" t="s">
        <v>39</v>
      </c>
      <c r="DL34" s="2">
        <v>12</v>
      </c>
      <c r="DM34" s="2">
        <v>12</v>
      </c>
      <c r="DN34" s="2">
        <v>0</v>
      </c>
      <c r="DO34" s="2">
        <v>0</v>
      </c>
      <c r="DP34" s="4">
        <v>1</v>
      </c>
      <c r="DQ34" s="4">
        <f t="shared" si="15"/>
        <v>0</v>
      </c>
      <c r="DS34" s="2" t="s">
        <v>39</v>
      </c>
      <c r="DT34" s="2">
        <v>12</v>
      </c>
      <c r="DU34" s="2">
        <v>12</v>
      </c>
      <c r="DV34" s="2">
        <v>0</v>
      </c>
      <c r="DW34" s="2">
        <v>0</v>
      </c>
      <c r="DX34" s="4">
        <v>1</v>
      </c>
      <c r="DY34" s="4">
        <f t="shared" si="16"/>
        <v>0</v>
      </c>
      <c r="EA34" s="2" t="s">
        <v>39</v>
      </c>
      <c r="EB34" s="2">
        <v>12</v>
      </c>
      <c r="EC34" s="2">
        <v>12</v>
      </c>
      <c r="ED34" s="2">
        <v>0</v>
      </c>
      <c r="EE34" s="2">
        <v>0</v>
      </c>
      <c r="EF34" s="4">
        <v>1</v>
      </c>
      <c r="EG34" s="4">
        <f t="shared" si="17"/>
        <v>0</v>
      </c>
      <c r="EI34" s="2" t="s">
        <v>39</v>
      </c>
      <c r="EJ34" s="2">
        <v>12</v>
      </c>
      <c r="EK34" s="2">
        <v>12</v>
      </c>
      <c r="EL34" s="2">
        <v>0</v>
      </c>
      <c r="EM34" s="2">
        <v>0</v>
      </c>
      <c r="EN34" s="4">
        <v>1</v>
      </c>
      <c r="EO34" s="4">
        <f t="shared" si="18"/>
        <v>0</v>
      </c>
      <c r="EQ34" s="2" t="s">
        <v>39</v>
      </c>
      <c r="ER34" s="2">
        <v>12</v>
      </c>
      <c r="ES34" s="2">
        <v>12</v>
      </c>
      <c r="ET34" s="2">
        <v>0</v>
      </c>
      <c r="EU34" s="2">
        <v>0</v>
      </c>
      <c r="EV34" s="4">
        <v>1</v>
      </c>
      <c r="EW34" s="4">
        <f t="shared" si="19"/>
        <v>0</v>
      </c>
      <c r="EY34" s="2" t="s">
        <v>39</v>
      </c>
      <c r="EZ34" s="2">
        <v>12</v>
      </c>
      <c r="FA34" s="2">
        <v>12</v>
      </c>
      <c r="FB34" s="2">
        <v>0</v>
      </c>
      <c r="FC34" s="2">
        <v>0</v>
      </c>
      <c r="FD34" s="4">
        <v>1</v>
      </c>
      <c r="FE34" s="4">
        <f t="shared" si="20"/>
        <v>0</v>
      </c>
    </row>
    <row r="35" spans="1:16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3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4"/>
        <v>0.97222222222222221</v>
      </c>
      <c r="P35" s="10">
        <f t="shared" si="5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v>0.97</v>
      </c>
      <c r="X35" s="4">
        <f t="shared" ref="X35:X66" si="24">W35-O35</f>
        <v>-2.2222222222222365E-3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5">AE35-W35</f>
        <v>0</v>
      </c>
      <c r="AI35" s="2" t="s">
        <v>38</v>
      </c>
      <c r="AJ35" s="2">
        <v>36</v>
      </c>
      <c r="AK35" s="2">
        <v>35</v>
      </c>
      <c r="AL35" s="2">
        <v>1</v>
      </c>
      <c r="AM35" s="2">
        <v>0</v>
      </c>
      <c r="AN35" s="4">
        <f t="shared" si="23"/>
        <v>0.97222222222222221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4">
        <v>1</v>
      </c>
      <c r="AW35" s="4">
        <f t="shared" si="22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v>1</v>
      </c>
      <c r="BE35" s="4">
        <f t="shared" si="7"/>
        <v>0</v>
      </c>
      <c r="BG35" s="2" t="s">
        <v>39</v>
      </c>
      <c r="BH35" s="2">
        <v>12</v>
      </c>
      <c r="BI35" s="2">
        <v>12</v>
      </c>
      <c r="BJ35" s="2">
        <v>0</v>
      </c>
      <c r="BK35" s="2">
        <v>0</v>
      </c>
      <c r="BL35" s="4">
        <v>1</v>
      </c>
      <c r="BM35" s="4">
        <f t="shared" si="8"/>
        <v>0</v>
      </c>
      <c r="BO35" s="2" t="s">
        <v>39</v>
      </c>
      <c r="BP35" s="2">
        <v>12</v>
      </c>
      <c r="BQ35" s="2">
        <v>12</v>
      </c>
      <c r="BR35" s="2">
        <v>0</v>
      </c>
      <c r="BS35" s="2">
        <v>0</v>
      </c>
      <c r="BT35" s="4">
        <v>1</v>
      </c>
      <c r="BU35" s="4">
        <f t="shared" si="9"/>
        <v>0</v>
      </c>
      <c r="BW35" s="2" t="s">
        <v>40</v>
      </c>
      <c r="BX35" s="2">
        <v>211</v>
      </c>
      <c r="BY35" s="2">
        <v>95</v>
      </c>
      <c r="BZ35" s="2">
        <v>102</v>
      </c>
      <c r="CA35" s="2">
        <v>14</v>
      </c>
      <c r="CB35" s="4">
        <v>0.45</v>
      </c>
      <c r="CC35" s="4">
        <f t="shared" si="21"/>
        <v>0</v>
      </c>
      <c r="CE35" s="2" t="s">
        <v>40</v>
      </c>
      <c r="CF35" s="2">
        <v>211</v>
      </c>
      <c r="CG35" s="2">
        <v>99</v>
      </c>
      <c r="CH35" s="2">
        <v>105</v>
      </c>
      <c r="CI35" s="2">
        <v>7</v>
      </c>
      <c r="CJ35" s="4">
        <v>0.47</v>
      </c>
      <c r="CK35" s="4">
        <f t="shared" si="11"/>
        <v>1.9999999999999962E-2</v>
      </c>
      <c r="CM35" s="2" t="s">
        <v>40</v>
      </c>
      <c r="CN35" s="2">
        <v>211</v>
      </c>
      <c r="CO35" s="2">
        <v>99</v>
      </c>
      <c r="CP35" s="2">
        <v>105</v>
      </c>
      <c r="CQ35" s="7">
        <v>7</v>
      </c>
      <c r="CR35" s="4">
        <v>0.47</v>
      </c>
      <c r="CS35" s="4">
        <f t="shared" si="12"/>
        <v>0</v>
      </c>
      <c r="CU35" s="2" t="s">
        <v>40</v>
      </c>
      <c r="CV35" s="2">
        <v>211</v>
      </c>
      <c r="CW35" s="2">
        <v>95</v>
      </c>
      <c r="CX35" s="2">
        <v>103</v>
      </c>
      <c r="CY35" s="7">
        <v>13</v>
      </c>
      <c r="CZ35" s="4">
        <v>0.45</v>
      </c>
      <c r="DA35" s="4">
        <f t="shared" si="13"/>
        <v>-1.9999999999999962E-2</v>
      </c>
      <c r="DC35" s="2" t="s">
        <v>40</v>
      </c>
      <c r="DD35" s="2">
        <v>211</v>
      </c>
      <c r="DE35" s="2">
        <v>94</v>
      </c>
      <c r="DF35" s="2">
        <v>103</v>
      </c>
      <c r="DG35" s="7">
        <v>14</v>
      </c>
      <c r="DH35" s="4">
        <v>0.45</v>
      </c>
      <c r="DI35" s="4">
        <f t="shared" si="14"/>
        <v>0</v>
      </c>
      <c r="DK35" s="2" t="s">
        <v>40</v>
      </c>
      <c r="DL35" s="2">
        <v>211</v>
      </c>
      <c r="DM35" s="2">
        <v>95</v>
      </c>
      <c r="DN35" s="2">
        <v>102</v>
      </c>
      <c r="DO35" s="2">
        <v>14</v>
      </c>
      <c r="DP35" s="4">
        <v>0.45</v>
      </c>
      <c r="DQ35" s="4">
        <f t="shared" si="15"/>
        <v>0</v>
      </c>
      <c r="DS35" s="2" t="s">
        <v>40</v>
      </c>
      <c r="DT35" s="2">
        <v>211</v>
      </c>
      <c r="DU35" s="2">
        <v>95</v>
      </c>
      <c r="DV35" s="2">
        <v>102</v>
      </c>
      <c r="DW35" s="2">
        <v>14</v>
      </c>
      <c r="DX35" s="4">
        <v>0.45</v>
      </c>
      <c r="DY35" s="4">
        <f t="shared" si="16"/>
        <v>0</v>
      </c>
      <c r="EA35" s="2" t="s">
        <v>40</v>
      </c>
      <c r="EB35" s="2">
        <v>211</v>
      </c>
      <c r="EC35" s="2">
        <v>95</v>
      </c>
      <c r="ED35" s="2">
        <v>102</v>
      </c>
      <c r="EE35" s="2">
        <v>14</v>
      </c>
      <c r="EF35" s="4">
        <v>0.45</v>
      </c>
      <c r="EG35" s="4">
        <f t="shared" si="17"/>
        <v>0</v>
      </c>
      <c r="EI35" s="2" t="s">
        <v>40</v>
      </c>
      <c r="EJ35" s="2">
        <v>211</v>
      </c>
      <c r="EK35" s="2">
        <v>95</v>
      </c>
      <c r="EL35" s="2">
        <v>102</v>
      </c>
      <c r="EM35" s="2">
        <v>14</v>
      </c>
      <c r="EN35" s="4">
        <v>0.45</v>
      </c>
      <c r="EO35" s="4">
        <f t="shared" si="18"/>
        <v>0</v>
      </c>
      <c r="EQ35" s="2" t="s">
        <v>40</v>
      </c>
      <c r="ER35" s="2">
        <v>211</v>
      </c>
      <c r="ES35" s="2">
        <v>95</v>
      </c>
      <c r="ET35" s="2">
        <v>102</v>
      </c>
      <c r="EU35" s="2">
        <v>14</v>
      </c>
      <c r="EV35" s="4">
        <v>0.45</v>
      </c>
      <c r="EW35" s="4">
        <f t="shared" si="19"/>
        <v>0</v>
      </c>
      <c r="EY35" s="2" t="s">
        <v>40</v>
      </c>
      <c r="EZ35" s="2">
        <v>211</v>
      </c>
      <c r="FA35" s="2">
        <v>95</v>
      </c>
      <c r="FB35" s="2">
        <v>102</v>
      </c>
      <c r="FC35" s="2">
        <v>14</v>
      </c>
      <c r="FD35" s="4">
        <v>0.45</v>
      </c>
      <c r="FE35" s="4">
        <f t="shared" si="20"/>
        <v>0</v>
      </c>
    </row>
    <row r="36" spans="1:161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3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4"/>
        <v>1</v>
      </c>
      <c r="P36" s="10">
        <f t="shared" si="5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v>1</v>
      </c>
      <c r="X36" s="4">
        <f t="shared" si="24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5"/>
        <v>0</v>
      </c>
      <c r="AI36" s="2" t="s">
        <v>39</v>
      </c>
      <c r="AJ36" s="2">
        <v>12</v>
      </c>
      <c r="AK36" s="2">
        <v>12</v>
      </c>
      <c r="AL36" s="2">
        <v>0</v>
      </c>
      <c r="AM36" s="2">
        <v>0</v>
      </c>
      <c r="AN36" s="4">
        <f t="shared" si="23"/>
        <v>1</v>
      </c>
      <c r="AO36" s="4"/>
      <c r="AQ36" s="2" t="s">
        <v>40</v>
      </c>
      <c r="AR36" s="2">
        <v>211</v>
      </c>
      <c r="AS36" s="2">
        <v>94</v>
      </c>
      <c r="AT36" s="2">
        <v>103</v>
      </c>
      <c r="AU36" s="2">
        <v>14</v>
      </c>
      <c r="AV36" s="4">
        <v>0.44</v>
      </c>
      <c r="AW36" s="4">
        <f t="shared" si="22"/>
        <v>0</v>
      </c>
      <c r="AY36" s="2" t="s">
        <v>40</v>
      </c>
      <c r="AZ36" s="2">
        <v>211</v>
      </c>
      <c r="BA36" s="2">
        <v>94</v>
      </c>
      <c r="BB36" s="2">
        <v>103</v>
      </c>
      <c r="BC36" s="2">
        <v>14</v>
      </c>
      <c r="BD36" s="4">
        <v>0.45</v>
      </c>
      <c r="BE36" s="4">
        <f t="shared" si="7"/>
        <v>1.0000000000000009E-2</v>
      </c>
      <c r="BG36" s="2" t="s">
        <v>40</v>
      </c>
      <c r="BH36" s="2">
        <v>211</v>
      </c>
      <c r="BI36" s="2">
        <v>94</v>
      </c>
      <c r="BJ36" s="2">
        <v>103</v>
      </c>
      <c r="BK36" s="2">
        <v>14</v>
      </c>
      <c r="BL36" s="4">
        <v>0.45</v>
      </c>
      <c r="BM36" s="4">
        <f t="shared" si="8"/>
        <v>0</v>
      </c>
      <c r="BO36" s="2" t="s">
        <v>40</v>
      </c>
      <c r="BP36" s="2">
        <v>211</v>
      </c>
      <c r="BQ36" s="2">
        <v>94</v>
      </c>
      <c r="BR36" s="2">
        <v>103</v>
      </c>
      <c r="BS36" s="2">
        <v>14</v>
      </c>
      <c r="BT36" s="4">
        <v>0.45</v>
      </c>
      <c r="BU36" s="4">
        <f t="shared" si="9"/>
        <v>0</v>
      </c>
      <c r="BW36" s="2" t="s">
        <v>41</v>
      </c>
      <c r="BX36" s="2">
        <v>12</v>
      </c>
      <c r="BY36" s="2">
        <v>7</v>
      </c>
      <c r="BZ36" s="2">
        <v>5</v>
      </c>
      <c r="CA36" s="2">
        <v>0</v>
      </c>
      <c r="CB36" s="4">
        <v>0.57999999999999996</v>
      </c>
      <c r="CC36" s="4">
        <f t="shared" si="21"/>
        <v>0</v>
      </c>
      <c r="CE36" s="2" t="s">
        <v>41</v>
      </c>
      <c r="CF36" s="2">
        <v>12</v>
      </c>
      <c r="CG36" s="2">
        <v>7</v>
      </c>
      <c r="CH36" s="2">
        <v>5</v>
      </c>
      <c r="CI36" s="2">
        <v>0</v>
      </c>
      <c r="CJ36" s="4">
        <v>0.57999999999999996</v>
      </c>
      <c r="CK36" s="4">
        <f t="shared" si="11"/>
        <v>0</v>
      </c>
      <c r="CM36" s="2" t="s">
        <v>41</v>
      </c>
      <c r="CN36" s="2">
        <v>12</v>
      </c>
      <c r="CO36" s="2">
        <v>7</v>
      </c>
      <c r="CP36" s="2">
        <v>5</v>
      </c>
      <c r="CQ36" s="2">
        <v>0</v>
      </c>
      <c r="CR36" s="4">
        <v>0.57999999999999996</v>
      </c>
      <c r="CS36" s="4">
        <f t="shared" si="12"/>
        <v>0</v>
      </c>
      <c r="CU36" s="2" t="s">
        <v>41</v>
      </c>
      <c r="CV36" s="2">
        <v>12</v>
      </c>
      <c r="CW36" s="2">
        <v>7</v>
      </c>
      <c r="CX36" s="2">
        <v>5</v>
      </c>
      <c r="CY36" s="2">
        <v>0</v>
      </c>
      <c r="CZ36" s="4">
        <v>0.57999999999999996</v>
      </c>
      <c r="DA36" s="4">
        <f t="shared" si="13"/>
        <v>0</v>
      </c>
      <c r="DC36" s="2" t="s">
        <v>41</v>
      </c>
      <c r="DD36" s="2">
        <v>12</v>
      </c>
      <c r="DE36" s="2">
        <v>7</v>
      </c>
      <c r="DF36" s="2">
        <v>5</v>
      </c>
      <c r="DG36" s="2">
        <v>0</v>
      </c>
      <c r="DH36" s="4">
        <v>0.57999999999999996</v>
      </c>
      <c r="DI36" s="4">
        <f t="shared" si="14"/>
        <v>0</v>
      </c>
      <c r="DK36" s="2" t="s">
        <v>41</v>
      </c>
      <c r="DL36" s="2">
        <v>12</v>
      </c>
      <c r="DM36" s="2">
        <v>7</v>
      </c>
      <c r="DN36" s="2">
        <v>5</v>
      </c>
      <c r="DO36" s="2">
        <v>0</v>
      </c>
      <c r="DP36" s="4">
        <v>0.57999999999999996</v>
      </c>
      <c r="DQ36" s="4">
        <f t="shared" si="15"/>
        <v>0</v>
      </c>
      <c r="DS36" s="2" t="s">
        <v>41</v>
      </c>
      <c r="DT36" s="2">
        <v>12</v>
      </c>
      <c r="DU36" s="2">
        <v>7</v>
      </c>
      <c r="DV36" s="2">
        <v>5</v>
      </c>
      <c r="DW36" s="2">
        <v>0</v>
      </c>
      <c r="DX36" s="4">
        <v>0.57999999999999996</v>
      </c>
      <c r="DY36" s="4">
        <f t="shared" si="16"/>
        <v>0</v>
      </c>
      <c r="EA36" s="2" t="s">
        <v>41</v>
      </c>
      <c r="EB36" s="2">
        <v>12</v>
      </c>
      <c r="EC36" s="2">
        <v>7</v>
      </c>
      <c r="ED36" s="2">
        <v>5</v>
      </c>
      <c r="EE36" s="2">
        <v>0</v>
      </c>
      <c r="EF36" s="4">
        <v>0.57999999999999996</v>
      </c>
      <c r="EG36" s="4">
        <f t="shared" si="17"/>
        <v>0</v>
      </c>
      <c r="EI36" s="2" t="s">
        <v>41</v>
      </c>
      <c r="EJ36" s="2">
        <v>12</v>
      </c>
      <c r="EK36" s="2">
        <v>7</v>
      </c>
      <c r="EL36" s="2">
        <v>5</v>
      </c>
      <c r="EM36" s="2">
        <v>0</v>
      </c>
      <c r="EN36" s="4">
        <v>0.57999999999999996</v>
      </c>
      <c r="EO36" s="4">
        <f t="shared" si="18"/>
        <v>0</v>
      </c>
      <c r="EQ36" s="2" t="s">
        <v>41</v>
      </c>
      <c r="ER36" s="2">
        <v>12</v>
      </c>
      <c r="ES36" s="2">
        <v>7</v>
      </c>
      <c r="ET36" s="2">
        <v>5</v>
      </c>
      <c r="EU36" s="2">
        <v>0</v>
      </c>
      <c r="EV36" s="4">
        <v>0.57999999999999996</v>
      </c>
      <c r="EW36" s="4">
        <f t="shared" si="19"/>
        <v>0</v>
      </c>
      <c r="EY36" s="2" t="s">
        <v>41</v>
      </c>
      <c r="EZ36" s="2">
        <v>12</v>
      </c>
      <c r="FA36" s="2">
        <v>7</v>
      </c>
      <c r="FB36" s="2">
        <v>5</v>
      </c>
      <c r="FC36" s="2">
        <v>0</v>
      </c>
      <c r="FD36" s="4">
        <v>0.57999999999999996</v>
      </c>
      <c r="FE36" s="4">
        <f t="shared" si="20"/>
        <v>0</v>
      </c>
    </row>
    <row r="37" spans="1:161">
      <c r="A37" s="76">
        <v>0.45</v>
      </c>
      <c r="B37" s="76"/>
      <c r="C37" s="75" t="s">
        <v>40</v>
      </c>
      <c r="D37" s="75">
        <v>211</v>
      </c>
      <c r="E37" s="75">
        <v>96</v>
      </c>
      <c r="F37" s="75">
        <v>101</v>
      </c>
      <c r="G37" s="75">
        <v>14</v>
      </c>
      <c r="H37" s="76">
        <f t="shared" si="3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4">
        <f t="shared" si="4"/>
        <v>0.45023696682464454</v>
      </c>
      <c r="P37" s="10">
        <f t="shared" si="5"/>
        <v>-4.7393364928909887E-3</v>
      </c>
      <c r="R37" s="2" t="s">
        <v>40</v>
      </c>
      <c r="S37" s="2">
        <v>211</v>
      </c>
      <c r="T37" s="2">
        <v>95</v>
      </c>
      <c r="U37" s="2">
        <v>102</v>
      </c>
      <c r="V37" s="2">
        <v>14</v>
      </c>
      <c r="W37" s="4">
        <v>0.45</v>
      </c>
      <c r="X37" s="4">
        <f t="shared" si="24"/>
        <v>-2.3696682464452445E-4</v>
      </c>
      <c r="Z37" s="2" t="s">
        <v>40</v>
      </c>
      <c r="AA37" s="2">
        <v>211</v>
      </c>
      <c r="AB37" s="2">
        <v>94</v>
      </c>
      <c r="AC37" s="2">
        <v>103</v>
      </c>
      <c r="AD37" s="2">
        <v>14</v>
      </c>
      <c r="AE37" s="4">
        <v>0.44</v>
      </c>
      <c r="AF37" s="4">
        <f t="shared" si="25"/>
        <v>-1.0000000000000009E-2</v>
      </c>
      <c r="AI37" s="2" t="s">
        <v>40</v>
      </c>
      <c r="AJ37" s="2">
        <v>211</v>
      </c>
      <c r="AK37" s="2">
        <v>99</v>
      </c>
      <c r="AL37" s="2">
        <v>105</v>
      </c>
      <c r="AM37" s="2">
        <v>7</v>
      </c>
      <c r="AN37" s="4">
        <f t="shared" si="23"/>
        <v>0.46919431279620855</v>
      </c>
      <c r="AO37" s="4">
        <f>AE37-AN37</f>
        <v>-2.9194312796208544E-2</v>
      </c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4">
        <v>0.57999999999999996</v>
      </c>
      <c r="AW37" s="4">
        <f t="shared" si="22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v>0.57999999999999996</v>
      </c>
      <c r="BE37" s="4">
        <f t="shared" si="7"/>
        <v>0</v>
      </c>
      <c r="BG37" s="2" t="s">
        <v>41</v>
      </c>
      <c r="BH37" s="2">
        <v>12</v>
      </c>
      <c r="BI37" s="2">
        <v>7</v>
      </c>
      <c r="BJ37" s="2">
        <v>2</v>
      </c>
      <c r="BK37" s="2">
        <v>3</v>
      </c>
      <c r="BL37" s="4">
        <v>0.57999999999999996</v>
      </c>
      <c r="BM37" s="4">
        <f t="shared" si="8"/>
        <v>0</v>
      </c>
      <c r="BO37" s="2" t="s">
        <v>41</v>
      </c>
      <c r="BP37" s="2">
        <v>12</v>
      </c>
      <c r="BQ37" s="2">
        <v>7</v>
      </c>
      <c r="BR37" s="2">
        <v>5</v>
      </c>
      <c r="BS37" s="2">
        <v>0</v>
      </c>
      <c r="BT37" s="4">
        <v>0.57999999999999996</v>
      </c>
      <c r="BU37" s="4">
        <f t="shared" si="9"/>
        <v>0</v>
      </c>
      <c r="BW37" s="2" t="s">
        <v>42</v>
      </c>
      <c r="BX37" s="2">
        <v>132</v>
      </c>
      <c r="BY37" s="2">
        <v>128</v>
      </c>
      <c r="BZ37" s="2">
        <v>0</v>
      </c>
      <c r="CA37" s="2">
        <v>4</v>
      </c>
      <c r="CB37" s="4">
        <v>0.97</v>
      </c>
      <c r="CC37" s="4">
        <f t="shared" si="21"/>
        <v>0</v>
      </c>
      <c r="CE37" s="2" t="s">
        <v>42</v>
      </c>
      <c r="CF37" s="2">
        <v>132</v>
      </c>
      <c r="CG37" s="2">
        <v>132</v>
      </c>
      <c r="CH37" s="2">
        <v>0</v>
      </c>
      <c r="CI37" s="2">
        <v>0</v>
      </c>
      <c r="CJ37" s="4">
        <v>1</v>
      </c>
      <c r="CK37" s="4">
        <f t="shared" si="11"/>
        <v>3.0000000000000027E-2</v>
      </c>
      <c r="CM37" s="2" t="s">
        <v>42</v>
      </c>
      <c r="CN37" s="2">
        <v>132</v>
      </c>
      <c r="CO37" s="2">
        <v>132</v>
      </c>
      <c r="CP37" s="2">
        <v>0</v>
      </c>
      <c r="CQ37" s="2">
        <v>0</v>
      </c>
      <c r="CR37" s="4">
        <v>1</v>
      </c>
      <c r="CS37" s="4">
        <f t="shared" si="12"/>
        <v>0</v>
      </c>
      <c r="CU37" s="2" t="s">
        <v>42</v>
      </c>
      <c r="CV37" s="2">
        <v>132</v>
      </c>
      <c r="CW37" s="2">
        <v>128</v>
      </c>
      <c r="CX37" s="2">
        <v>0</v>
      </c>
      <c r="CY37" s="7">
        <v>4</v>
      </c>
      <c r="CZ37" s="4">
        <v>0.97</v>
      </c>
      <c r="DA37" s="4">
        <f t="shared" si="13"/>
        <v>-3.0000000000000027E-2</v>
      </c>
      <c r="DC37" s="2" t="s">
        <v>42</v>
      </c>
      <c r="DD37" s="2">
        <v>132</v>
      </c>
      <c r="DE37" s="2">
        <v>128</v>
      </c>
      <c r="DF37" s="2">
        <v>0</v>
      </c>
      <c r="DG37" s="7">
        <v>4</v>
      </c>
      <c r="DH37" s="4">
        <v>0.97</v>
      </c>
      <c r="DI37" s="4">
        <f t="shared" si="14"/>
        <v>0</v>
      </c>
      <c r="DK37" s="2" t="s">
        <v>42</v>
      </c>
      <c r="DL37" s="2">
        <v>132</v>
      </c>
      <c r="DM37" s="2">
        <v>128</v>
      </c>
      <c r="DN37" s="2">
        <v>0</v>
      </c>
      <c r="DO37" s="2">
        <v>4</v>
      </c>
      <c r="DP37" s="4">
        <v>0.97</v>
      </c>
      <c r="DQ37" s="4">
        <f t="shared" si="15"/>
        <v>0</v>
      </c>
      <c r="DS37" s="2" t="s">
        <v>42</v>
      </c>
      <c r="DT37" s="2">
        <v>132</v>
      </c>
      <c r="DU37" s="2">
        <v>128</v>
      </c>
      <c r="DV37" s="2">
        <v>0</v>
      </c>
      <c r="DW37" s="2">
        <v>4</v>
      </c>
      <c r="DX37" s="4">
        <v>0.97</v>
      </c>
      <c r="DY37" s="4">
        <f t="shared" si="16"/>
        <v>0</v>
      </c>
      <c r="EA37" s="2" t="s">
        <v>42</v>
      </c>
      <c r="EB37" s="2">
        <v>132</v>
      </c>
      <c r="EC37" s="2">
        <v>128</v>
      </c>
      <c r="ED37" s="2">
        <v>0</v>
      </c>
      <c r="EE37" s="2">
        <v>4</v>
      </c>
      <c r="EF37" s="4">
        <v>0.97</v>
      </c>
      <c r="EG37" s="4">
        <f t="shared" si="17"/>
        <v>0</v>
      </c>
      <c r="EI37" s="2" t="s">
        <v>42</v>
      </c>
      <c r="EJ37" s="2">
        <v>132</v>
      </c>
      <c r="EK37" s="2">
        <v>128</v>
      </c>
      <c r="EL37" s="2">
        <v>0</v>
      </c>
      <c r="EM37" s="2">
        <v>4</v>
      </c>
      <c r="EN37" s="4">
        <v>0.97</v>
      </c>
      <c r="EO37" s="4">
        <f t="shared" si="18"/>
        <v>0</v>
      </c>
      <c r="EQ37" s="2" t="s">
        <v>42</v>
      </c>
      <c r="ER37" s="2">
        <v>132</v>
      </c>
      <c r="ES37" s="2">
        <v>128</v>
      </c>
      <c r="ET37" s="2">
        <v>0</v>
      </c>
      <c r="EU37" s="2">
        <v>4</v>
      </c>
      <c r="EV37" s="4">
        <v>0.97</v>
      </c>
      <c r="EW37" s="4">
        <f t="shared" si="19"/>
        <v>0</v>
      </c>
      <c r="EX37" s="2" t="s">
        <v>119</v>
      </c>
      <c r="EY37" s="2" t="s">
        <v>42</v>
      </c>
      <c r="EZ37" s="2">
        <v>132</v>
      </c>
      <c r="FA37" s="2">
        <v>128</v>
      </c>
      <c r="FB37" s="2">
        <v>0</v>
      </c>
      <c r="FC37" s="2">
        <v>4</v>
      </c>
      <c r="FD37" s="4">
        <v>0.97</v>
      </c>
      <c r="FE37" s="4">
        <f t="shared" si="20"/>
        <v>0</v>
      </c>
    </row>
    <row r="38" spans="1:161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3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4"/>
        <v>0.58333333333333337</v>
      </c>
      <c r="P38" s="10">
        <f t="shared" si="5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v>0.57999999999999996</v>
      </c>
      <c r="X38" s="4">
        <f t="shared" si="24"/>
        <v>-3.3333333333334103E-3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5"/>
        <v>0</v>
      </c>
      <c r="AI38" s="2" t="s">
        <v>41</v>
      </c>
      <c r="AJ38" s="2">
        <v>12</v>
      </c>
      <c r="AK38" s="2">
        <v>7</v>
      </c>
      <c r="AL38" s="2">
        <v>2</v>
      </c>
      <c r="AM38" s="2">
        <v>3</v>
      </c>
      <c r="AN38" s="4">
        <f t="shared" si="23"/>
        <v>0.58333333333333337</v>
      </c>
      <c r="AO38" s="4"/>
      <c r="AQ38" s="2" t="s">
        <v>42</v>
      </c>
      <c r="AR38" s="2">
        <v>132</v>
      </c>
      <c r="AS38" s="2">
        <v>128</v>
      </c>
      <c r="AT38" s="2">
        <v>0</v>
      </c>
      <c r="AU38" s="2">
        <v>4</v>
      </c>
      <c r="AV38" s="4">
        <v>0.96</v>
      </c>
      <c r="AW38" s="4">
        <f t="shared" si="22"/>
        <v>0</v>
      </c>
      <c r="AY38" s="2" t="s">
        <v>42</v>
      </c>
      <c r="AZ38" s="2">
        <v>132</v>
      </c>
      <c r="BA38" s="2">
        <v>128</v>
      </c>
      <c r="BB38" s="2">
        <v>0</v>
      </c>
      <c r="BC38" s="2">
        <v>4</v>
      </c>
      <c r="BD38" s="4">
        <v>0.97</v>
      </c>
      <c r="BE38" s="4">
        <f t="shared" si="7"/>
        <v>1.0000000000000009E-2</v>
      </c>
      <c r="BG38" s="2" t="s">
        <v>42</v>
      </c>
      <c r="BH38" s="2">
        <v>132</v>
      </c>
      <c r="BI38" s="2">
        <v>128</v>
      </c>
      <c r="BJ38" s="2">
        <v>0</v>
      </c>
      <c r="BK38" s="2">
        <v>4</v>
      </c>
      <c r="BL38" s="4">
        <v>0.97</v>
      </c>
      <c r="BM38" s="4">
        <f t="shared" si="8"/>
        <v>0</v>
      </c>
      <c r="BO38" s="2" t="s">
        <v>42</v>
      </c>
      <c r="BP38" s="2">
        <v>132</v>
      </c>
      <c r="BQ38" s="2">
        <v>128</v>
      </c>
      <c r="BR38" s="2">
        <v>0</v>
      </c>
      <c r="BS38" s="2">
        <v>4</v>
      </c>
      <c r="BT38" s="4">
        <v>0.97</v>
      </c>
      <c r="BU38" s="4">
        <f t="shared" si="9"/>
        <v>0</v>
      </c>
      <c r="BW38" s="2" t="s">
        <v>43</v>
      </c>
      <c r="BX38" s="2">
        <v>6</v>
      </c>
      <c r="BY38" s="2">
        <v>6</v>
      </c>
      <c r="BZ38" s="2">
        <v>0</v>
      </c>
      <c r="CA38" s="2">
        <v>0</v>
      </c>
      <c r="CB38" s="4">
        <v>1</v>
      </c>
      <c r="CC38" s="4">
        <f t="shared" si="21"/>
        <v>0</v>
      </c>
      <c r="CE38" s="2" t="s">
        <v>43</v>
      </c>
      <c r="CF38" s="2">
        <v>6</v>
      </c>
      <c r="CG38" s="2">
        <v>6</v>
      </c>
      <c r="CH38" s="2">
        <v>0</v>
      </c>
      <c r="CI38" s="2">
        <v>0</v>
      </c>
      <c r="CJ38" s="4">
        <v>1</v>
      </c>
      <c r="CK38" s="4">
        <f t="shared" si="11"/>
        <v>0</v>
      </c>
      <c r="CM38" s="2" t="s">
        <v>43</v>
      </c>
      <c r="CN38" s="2">
        <v>6</v>
      </c>
      <c r="CO38" s="2">
        <v>6</v>
      </c>
      <c r="CP38" s="2">
        <v>0</v>
      </c>
      <c r="CQ38" s="2">
        <v>0</v>
      </c>
      <c r="CR38" s="4">
        <v>1</v>
      </c>
      <c r="CS38" s="4">
        <f t="shared" si="12"/>
        <v>0</v>
      </c>
      <c r="CU38" s="2" t="s">
        <v>43</v>
      </c>
      <c r="CV38" s="2">
        <v>6</v>
      </c>
      <c r="CW38" s="2">
        <v>6</v>
      </c>
      <c r="CX38" s="2">
        <v>0</v>
      </c>
      <c r="CY38" s="2">
        <v>0</v>
      </c>
      <c r="CZ38" s="4">
        <v>1</v>
      </c>
      <c r="DA38" s="4">
        <f t="shared" si="13"/>
        <v>0</v>
      </c>
      <c r="DC38" s="2" t="s">
        <v>43</v>
      </c>
      <c r="DD38" s="2">
        <v>6</v>
      </c>
      <c r="DE38" s="2">
        <v>6</v>
      </c>
      <c r="DF38" s="2">
        <v>0</v>
      </c>
      <c r="DG38" s="2">
        <v>0</v>
      </c>
      <c r="DH38" s="4">
        <v>1</v>
      </c>
      <c r="DI38" s="4">
        <f t="shared" si="14"/>
        <v>0</v>
      </c>
      <c r="DK38" s="2" t="s">
        <v>43</v>
      </c>
      <c r="DL38" s="2">
        <v>6</v>
      </c>
      <c r="DM38" s="2">
        <v>6</v>
      </c>
      <c r="DN38" s="2">
        <v>0</v>
      </c>
      <c r="DO38" s="2">
        <v>0</v>
      </c>
      <c r="DP38" s="4">
        <v>1</v>
      </c>
      <c r="DQ38" s="4">
        <f t="shared" si="15"/>
        <v>0</v>
      </c>
      <c r="DS38" s="2" t="s">
        <v>43</v>
      </c>
      <c r="DT38" s="2">
        <v>6</v>
      </c>
      <c r="DU38" s="2">
        <v>6</v>
      </c>
      <c r="DV38" s="2">
        <v>0</v>
      </c>
      <c r="DW38" s="2">
        <v>0</v>
      </c>
      <c r="DX38" s="4">
        <v>1</v>
      </c>
      <c r="DY38" s="4">
        <f t="shared" si="16"/>
        <v>0</v>
      </c>
      <c r="EA38" s="2" t="s">
        <v>43</v>
      </c>
      <c r="EB38" s="2">
        <v>6</v>
      </c>
      <c r="EC38" s="2">
        <v>6</v>
      </c>
      <c r="ED38" s="2">
        <v>0</v>
      </c>
      <c r="EE38" s="2">
        <v>0</v>
      </c>
      <c r="EF38" s="4">
        <v>1</v>
      </c>
      <c r="EG38" s="4">
        <f t="shared" si="17"/>
        <v>0</v>
      </c>
      <c r="EI38" s="2" t="s">
        <v>43</v>
      </c>
      <c r="EJ38" s="2">
        <v>6</v>
      </c>
      <c r="EK38" s="2">
        <v>6</v>
      </c>
      <c r="EL38" s="2">
        <v>0</v>
      </c>
      <c r="EM38" s="2">
        <v>0</v>
      </c>
      <c r="EN38" s="4">
        <v>1</v>
      </c>
      <c r="EO38" s="4">
        <f t="shared" si="18"/>
        <v>0</v>
      </c>
      <c r="EQ38" s="2" t="s">
        <v>43</v>
      </c>
      <c r="ER38" s="2">
        <v>6</v>
      </c>
      <c r="ES38" s="2">
        <v>6</v>
      </c>
      <c r="ET38" s="2">
        <v>0</v>
      </c>
      <c r="EU38" s="2">
        <v>0</v>
      </c>
      <c r="EV38" s="4">
        <v>1</v>
      </c>
      <c r="EW38" s="4">
        <f t="shared" si="19"/>
        <v>0</v>
      </c>
      <c r="EY38" s="2" t="s">
        <v>43</v>
      </c>
      <c r="EZ38" s="2">
        <v>6</v>
      </c>
      <c r="FA38" s="2">
        <v>6</v>
      </c>
      <c r="FB38" s="2">
        <v>0</v>
      </c>
      <c r="FC38" s="2">
        <v>0</v>
      </c>
      <c r="FD38" s="4">
        <v>1</v>
      </c>
      <c r="FE38" s="4">
        <f t="shared" si="20"/>
        <v>0</v>
      </c>
    </row>
    <row r="39" spans="1:161">
      <c r="A39" s="76">
        <v>0.95</v>
      </c>
      <c r="B39" s="76"/>
      <c r="C39" s="75" t="s">
        <v>42</v>
      </c>
      <c r="D39" s="75">
        <v>132</v>
      </c>
      <c r="E39" s="75">
        <v>127</v>
      </c>
      <c r="F39" s="75">
        <v>0</v>
      </c>
      <c r="G39" s="75">
        <v>5</v>
      </c>
      <c r="H39" s="76">
        <f t="shared" si="3"/>
        <v>0.96212121212121215</v>
      </c>
      <c r="J39" s="2" t="s">
        <v>42</v>
      </c>
      <c r="K39" s="2">
        <v>132</v>
      </c>
      <c r="L39" s="2">
        <v>127</v>
      </c>
      <c r="M39" s="2">
        <v>0</v>
      </c>
      <c r="N39" s="2">
        <v>5</v>
      </c>
      <c r="O39" s="4">
        <f t="shared" si="4"/>
        <v>0.96212121212121215</v>
      </c>
      <c r="P39" s="10">
        <f t="shared" si="5"/>
        <v>0</v>
      </c>
      <c r="R39" s="2" t="s">
        <v>42</v>
      </c>
      <c r="S39" s="2">
        <v>132</v>
      </c>
      <c r="T39" s="2">
        <v>127</v>
      </c>
      <c r="U39" s="2">
        <v>0</v>
      </c>
      <c r="V39" s="2">
        <v>5</v>
      </c>
      <c r="W39" s="4">
        <v>0.96</v>
      </c>
      <c r="X39" s="4">
        <f t="shared" si="24"/>
        <v>-2.1212121212121904E-3</v>
      </c>
      <c r="Z39" s="2" t="s">
        <v>42</v>
      </c>
      <c r="AA39" s="2">
        <v>132</v>
      </c>
      <c r="AB39" s="2">
        <v>128</v>
      </c>
      <c r="AC39" s="2">
        <v>0</v>
      </c>
      <c r="AD39" s="2">
        <v>4</v>
      </c>
      <c r="AE39" s="4">
        <v>0.96</v>
      </c>
      <c r="AF39" s="4">
        <f t="shared" si="25"/>
        <v>0</v>
      </c>
      <c r="AI39" s="2" t="s">
        <v>42</v>
      </c>
      <c r="AJ39" s="2">
        <v>132</v>
      </c>
      <c r="AK39" s="2">
        <v>132</v>
      </c>
      <c r="AL39" s="2">
        <v>0</v>
      </c>
      <c r="AM39" s="2">
        <v>0</v>
      </c>
      <c r="AN39" s="4">
        <f t="shared" si="23"/>
        <v>1</v>
      </c>
      <c r="AO39" s="4">
        <f>AE39-AN39</f>
        <v>-4.0000000000000036E-2</v>
      </c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4">
        <v>1</v>
      </c>
      <c r="AW39" s="4">
        <f t="shared" si="22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v>1</v>
      </c>
      <c r="BE39" s="4">
        <f t="shared" si="7"/>
        <v>0</v>
      </c>
      <c r="BG39" s="2" t="s">
        <v>43</v>
      </c>
      <c r="BH39" s="2">
        <v>6</v>
      </c>
      <c r="BI39" s="2">
        <v>6</v>
      </c>
      <c r="BJ39" s="2">
        <v>0</v>
      </c>
      <c r="BK39" s="2">
        <v>0</v>
      </c>
      <c r="BL39" s="4">
        <v>1</v>
      </c>
      <c r="BM39" s="4">
        <f t="shared" si="8"/>
        <v>0</v>
      </c>
      <c r="BO39" s="2" t="s">
        <v>43</v>
      </c>
      <c r="BP39" s="2">
        <v>6</v>
      </c>
      <c r="BQ39" s="2">
        <v>6</v>
      </c>
      <c r="BR39" s="2">
        <v>0</v>
      </c>
      <c r="BS39" s="2">
        <v>0</v>
      </c>
      <c r="BT39" s="4">
        <v>1</v>
      </c>
      <c r="BU39" s="4">
        <f t="shared" si="9"/>
        <v>0</v>
      </c>
      <c r="BW39" s="2" t="s">
        <v>45</v>
      </c>
      <c r="BX39" s="2">
        <v>52</v>
      </c>
      <c r="BY39" s="2">
        <v>49</v>
      </c>
      <c r="BZ39" s="2">
        <v>3</v>
      </c>
      <c r="CA39" s="2">
        <v>0</v>
      </c>
      <c r="CB39" s="4">
        <v>0.94</v>
      </c>
      <c r="CC39" s="4">
        <f t="shared" si="21"/>
        <v>0</v>
      </c>
      <c r="CE39" s="2" t="s">
        <v>45</v>
      </c>
      <c r="CF39" s="2">
        <v>52</v>
      </c>
      <c r="CG39" s="2">
        <v>49</v>
      </c>
      <c r="CH39" s="2">
        <v>3</v>
      </c>
      <c r="CI39" s="2">
        <v>0</v>
      </c>
      <c r="CJ39" s="4">
        <v>0.94</v>
      </c>
      <c r="CK39" s="4">
        <f t="shared" si="11"/>
        <v>0</v>
      </c>
      <c r="CM39" s="2" t="s">
        <v>45</v>
      </c>
      <c r="CN39" s="2">
        <v>52</v>
      </c>
      <c r="CO39" s="2">
        <v>49</v>
      </c>
      <c r="CP39" s="2">
        <v>3</v>
      </c>
      <c r="CQ39" s="2">
        <v>0</v>
      </c>
      <c r="CR39" s="4">
        <v>0.94</v>
      </c>
      <c r="CS39" s="4">
        <f t="shared" si="12"/>
        <v>0</v>
      </c>
      <c r="CU39" s="2" t="s">
        <v>45</v>
      </c>
      <c r="CV39" s="2">
        <v>52</v>
      </c>
      <c r="CW39" s="2">
        <v>49</v>
      </c>
      <c r="CX39" s="2">
        <v>3</v>
      </c>
      <c r="CY39" s="2">
        <v>0</v>
      </c>
      <c r="CZ39" s="4">
        <v>0.94</v>
      </c>
      <c r="DA39" s="4">
        <f t="shared" si="13"/>
        <v>0</v>
      </c>
      <c r="DC39" s="2" t="s">
        <v>45</v>
      </c>
      <c r="DD39" s="2">
        <v>52</v>
      </c>
      <c r="DE39" s="2">
        <v>49</v>
      </c>
      <c r="DF39" s="2">
        <v>3</v>
      </c>
      <c r="DG39" s="2">
        <v>0</v>
      </c>
      <c r="DH39" s="4">
        <v>0.94</v>
      </c>
      <c r="DI39" s="4">
        <f t="shared" si="14"/>
        <v>0</v>
      </c>
      <c r="DK39" s="2" t="s">
        <v>45</v>
      </c>
      <c r="DL39" s="2">
        <v>52</v>
      </c>
      <c r="DM39" s="2">
        <v>52</v>
      </c>
      <c r="DN39" s="2">
        <v>0</v>
      </c>
      <c r="DO39" s="2">
        <v>0</v>
      </c>
      <c r="DP39" s="4">
        <v>1</v>
      </c>
      <c r="DQ39" s="4">
        <f t="shared" si="15"/>
        <v>6.0000000000000053E-2</v>
      </c>
      <c r="DS39" s="2" t="s">
        <v>45</v>
      </c>
      <c r="DT39" s="2">
        <v>52</v>
      </c>
      <c r="DU39" s="2">
        <v>52</v>
      </c>
      <c r="DV39" s="2">
        <v>0</v>
      </c>
      <c r="DW39" s="2">
        <v>0</v>
      </c>
      <c r="DX39" s="4">
        <v>1</v>
      </c>
      <c r="DY39" s="4">
        <f t="shared" si="16"/>
        <v>0</v>
      </c>
      <c r="EA39" s="2" t="s">
        <v>45</v>
      </c>
      <c r="EB39" s="2">
        <v>52</v>
      </c>
      <c r="EC39" s="2">
        <v>52</v>
      </c>
      <c r="ED39" s="2">
        <v>0</v>
      </c>
      <c r="EE39" s="2">
        <v>0</v>
      </c>
      <c r="EF39" s="4">
        <v>1</v>
      </c>
      <c r="EG39" s="4">
        <f t="shared" si="17"/>
        <v>0</v>
      </c>
      <c r="EI39" s="2" t="s">
        <v>45</v>
      </c>
      <c r="EJ39" s="2">
        <v>52</v>
      </c>
      <c r="EK39" s="2">
        <v>52</v>
      </c>
      <c r="EL39" s="2">
        <v>0</v>
      </c>
      <c r="EM39" s="2">
        <v>0</v>
      </c>
      <c r="EN39" s="4">
        <v>1</v>
      </c>
      <c r="EO39" s="4">
        <f t="shared" si="18"/>
        <v>0</v>
      </c>
      <c r="EQ39" s="2" t="s">
        <v>45</v>
      </c>
      <c r="ER39" s="2">
        <v>52</v>
      </c>
      <c r="ES39" s="2">
        <v>52</v>
      </c>
      <c r="ET39" s="2">
        <v>0</v>
      </c>
      <c r="EU39" s="2">
        <v>0</v>
      </c>
      <c r="EV39" s="4">
        <v>1</v>
      </c>
      <c r="EW39" s="4">
        <f t="shared" si="19"/>
        <v>0</v>
      </c>
      <c r="EY39" s="2" t="s">
        <v>45</v>
      </c>
      <c r="EZ39" s="2">
        <v>52</v>
      </c>
      <c r="FA39" s="2">
        <v>52</v>
      </c>
      <c r="FB39" s="2">
        <v>0</v>
      </c>
      <c r="FC39" s="2">
        <v>0</v>
      </c>
      <c r="FD39" s="4">
        <v>1</v>
      </c>
      <c r="FE39" s="4">
        <f t="shared" si="20"/>
        <v>0</v>
      </c>
    </row>
    <row r="40" spans="1:161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3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4"/>
        <v>1</v>
      </c>
      <c r="P40" s="10">
        <f t="shared" si="5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v>1</v>
      </c>
      <c r="X40" s="4">
        <f t="shared" si="24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5"/>
        <v>0</v>
      </c>
      <c r="AI40" s="2" t="s">
        <v>43</v>
      </c>
      <c r="AJ40" s="2">
        <v>6</v>
      </c>
      <c r="AK40" s="2">
        <v>6</v>
      </c>
      <c r="AL40" s="2">
        <v>0</v>
      </c>
      <c r="AM40" s="2">
        <v>0</v>
      </c>
      <c r="AN40" s="4">
        <f t="shared" si="23"/>
        <v>1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4">
        <v>0.94</v>
      </c>
      <c r="AW40" s="4">
        <f t="shared" ref="AW40:AW47" si="26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v>0.94</v>
      </c>
      <c r="BE40" s="4">
        <f t="shared" si="7"/>
        <v>0</v>
      </c>
      <c r="BG40" s="2" t="s">
        <v>45</v>
      </c>
      <c r="BH40" s="2">
        <v>52</v>
      </c>
      <c r="BI40" s="2">
        <v>49</v>
      </c>
      <c r="BJ40" s="2">
        <v>3</v>
      </c>
      <c r="BK40" s="2">
        <v>0</v>
      </c>
      <c r="BL40" s="4">
        <v>0.94</v>
      </c>
      <c r="BM40" s="4">
        <f t="shared" si="8"/>
        <v>0</v>
      </c>
      <c r="BO40" s="2" t="s">
        <v>45</v>
      </c>
      <c r="BP40" s="2">
        <v>52</v>
      </c>
      <c r="BQ40" s="2">
        <v>49</v>
      </c>
      <c r="BR40" s="2">
        <v>3</v>
      </c>
      <c r="BS40" s="2">
        <v>0</v>
      </c>
      <c r="BT40" s="4">
        <v>0.94</v>
      </c>
      <c r="BU40" s="4">
        <f t="shared" si="9"/>
        <v>0</v>
      </c>
      <c r="BW40" s="2" t="s">
        <v>46</v>
      </c>
      <c r="BX40" s="2">
        <v>141</v>
      </c>
      <c r="BY40" s="2">
        <v>141</v>
      </c>
      <c r="BZ40" s="2">
        <v>0</v>
      </c>
      <c r="CA40" s="2">
        <v>0</v>
      </c>
      <c r="CB40" s="4">
        <v>1</v>
      </c>
      <c r="CC40" s="4">
        <f t="shared" si="21"/>
        <v>0</v>
      </c>
      <c r="CE40" s="2" t="s">
        <v>46</v>
      </c>
      <c r="CF40" s="2">
        <v>141</v>
      </c>
      <c r="CG40" s="2">
        <v>141</v>
      </c>
      <c r="CH40" s="2">
        <v>0</v>
      </c>
      <c r="CI40" s="2">
        <v>0</v>
      </c>
      <c r="CJ40" s="4">
        <v>1</v>
      </c>
      <c r="CK40" s="4">
        <f t="shared" si="11"/>
        <v>0</v>
      </c>
      <c r="CM40" s="2" t="s">
        <v>46</v>
      </c>
      <c r="CN40" s="2">
        <v>141</v>
      </c>
      <c r="CO40" s="2">
        <v>141</v>
      </c>
      <c r="CP40" s="2">
        <v>0</v>
      </c>
      <c r="CQ40" s="2">
        <v>0</v>
      </c>
      <c r="CR40" s="4">
        <v>1</v>
      </c>
      <c r="CS40" s="4">
        <f t="shared" si="12"/>
        <v>0</v>
      </c>
      <c r="CU40" s="2" t="s">
        <v>46</v>
      </c>
      <c r="CV40" s="2">
        <v>141</v>
      </c>
      <c r="CW40" s="2">
        <v>141</v>
      </c>
      <c r="CX40" s="2">
        <v>0</v>
      </c>
      <c r="CY40" s="2">
        <v>0</v>
      </c>
      <c r="CZ40" s="4">
        <v>1</v>
      </c>
      <c r="DA40" s="4">
        <f t="shared" si="13"/>
        <v>0</v>
      </c>
      <c r="DC40" s="2" t="s">
        <v>46</v>
      </c>
      <c r="DD40" s="2">
        <v>141</v>
      </c>
      <c r="DE40" s="2">
        <v>141</v>
      </c>
      <c r="DF40" s="2">
        <v>0</v>
      </c>
      <c r="DG40" s="2">
        <v>0</v>
      </c>
      <c r="DH40" s="4">
        <v>1</v>
      </c>
      <c r="DI40" s="4">
        <f t="shared" si="14"/>
        <v>0</v>
      </c>
      <c r="DK40" s="2" t="s">
        <v>46</v>
      </c>
      <c r="DL40" s="2">
        <v>141</v>
      </c>
      <c r="DM40" s="2">
        <v>141</v>
      </c>
      <c r="DN40" s="2">
        <v>0</v>
      </c>
      <c r="DO40" s="2">
        <v>0</v>
      </c>
      <c r="DP40" s="4">
        <v>1</v>
      </c>
      <c r="DQ40" s="4">
        <f t="shared" si="15"/>
        <v>0</v>
      </c>
      <c r="DS40" s="2" t="s">
        <v>46</v>
      </c>
      <c r="DT40" s="2">
        <v>141</v>
      </c>
      <c r="DU40" s="2">
        <v>141</v>
      </c>
      <c r="DV40" s="2">
        <v>0</v>
      </c>
      <c r="DW40" s="2">
        <v>0</v>
      </c>
      <c r="DX40" s="4">
        <v>1</v>
      </c>
      <c r="DY40" s="4">
        <f t="shared" si="16"/>
        <v>0</v>
      </c>
      <c r="EA40" s="2" t="s">
        <v>46</v>
      </c>
      <c r="EB40" s="2">
        <v>141</v>
      </c>
      <c r="EC40" s="2">
        <v>141</v>
      </c>
      <c r="ED40" s="2">
        <v>0</v>
      </c>
      <c r="EE40" s="2">
        <v>0</v>
      </c>
      <c r="EF40" s="4">
        <v>1</v>
      </c>
      <c r="EG40" s="4">
        <f t="shared" si="17"/>
        <v>0</v>
      </c>
      <c r="EI40" s="2" t="s">
        <v>46</v>
      </c>
      <c r="EJ40" s="2">
        <v>141</v>
      </c>
      <c r="EK40" s="2">
        <v>141</v>
      </c>
      <c r="EL40" s="2">
        <v>0</v>
      </c>
      <c r="EM40" s="2">
        <v>0</v>
      </c>
      <c r="EN40" s="4">
        <v>1</v>
      </c>
      <c r="EO40" s="4">
        <f t="shared" si="18"/>
        <v>0</v>
      </c>
      <c r="EQ40" s="2" t="s">
        <v>46</v>
      </c>
      <c r="ER40" s="2">
        <v>141</v>
      </c>
      <c r="ES40" s="2">
        <v>141</v>
      </c>
      <c r="ET40" s="2">
        <v>0</v>
      </c>
      <c r="EU40" s="2">
        <v>0</v>
      </c>
      <c r="EV40" s="4">
        <v>1</v>
      </c>
      <c r="EW40" s="4">
        <f t="shared" si="19"/>
        <v>0</v>
      </c>
      <c r="EY40" s="2" t="s">
        <v>46</v>
      </c>
      <c r="EZ40" s="2">
        <v>141</v>
      </c>
      <c r="FA40" s="2">
        <v>141</v>
      </c>
      <c r="FB40" s="2">
        <v>0</v>
      </c>
      <c r="FC40" s="2">
        <v>0</v>
      </c>
      <c r="FD40" s="4">
        <v>1</v>
      </c>
      <c r="FE40" s="4">
        <f t="shared" si="20"/>
        <v>0</v>
      </c>
    </row>
    <row r="41" spans="1:161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3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4"/>
        <v>0.5</v>
      </c>
      <c r="P41" s="10">
        <f t="shared" si="5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v>0.5</v>
      </c>
      <c r="X41" s="4">
        <f t="shared" si="24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5"/>
        <v>0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4">
        <v>1</v>
      </c>
      <c r="AW41" s="4">
        <f t="shared" si="26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v>1</v>
      </c>
      <c r="BE41" s="4">
        <f t="shared" si="7"/>
        <v>0</v>
      </c>
      <c r="BG41" s="2" t="s">
        <v>46</v>
      </c>
      <c r="BH41" s="2">
        <v>141</v>
      </c>
      <c r="BI41" s="2">
        <v>141</v>
      </c>
      <c r="BJ41" s="2">
        <v>0</v>
      </c>
      <c r="BK41" s="2">
        <v>0</v>
      </c>
      <c r="BL41" s="4">
        <v>1</v>
      </c>
      <c r="BM41" s="4">
        <f t="shared" si="8"/>
        <v>0</v>
      </c>
      <c r="BO41" s="2" t="s">
        <v>46</v>
      </c>
      <c r="BP41" s="2">
        <v>141</v>
      </c>
      <c r="BQ41" s="2">
        <v>141</v>
      </c>
      <c r="BR41" s="2">
        <v>0</v>
      </c>
      <c r="BS41" s="2">
        <v>0</v>
      </c>
      <c r="BT41" s="4">
        <v>1</v>
      </c>
      <c r="BU41" s="4">
        <f t="shared" si="9"/>
        <v>0</v>
      </c>
      <c r="BW41" s="2" t="s">
        <v>47</v>
      </c>
      <c r="BX41" s="2">
        <v>45</v>
      </c>
      <c r="BY41" s="2">
        <v>45</v>
      </c>
      <c r="BZ41" s="2">
        <v>0</v>
      </c>
      <c r="CA41" s="2">
        <v>0</v>
      </c>
      <c r="CB41" s="4">
        <v>1</v>
      </c>
      <c r="CC41" s="4">
        <f t="shared" si="21"/>
        <v>0</v>
      </c>
      <c r="CE41" s="2" t="s">
        <v>47</v>
      </c>
      <c r="CF41" s="2">
        <v>45</v>
      </c>
      <c r="CG41" s="2">
        <v>45</v>
      </c>
      <c r="CH41" s="2">
        <v>0</v>
      </c>
      <c r="CI41" s="2">
        <v>0</v>
      </c>
      <c r="CJ41" s="4">
        <v>1</v>
      </c>
      <c r="CK41" s="4">
        <f t="shared" si="11"/>
        <v>0</v>
      </c>
      <c r="CM41" s="2" t="s">
        <v>47</v>
      </c>
      <c r="CN41" s="2">
        <v>45</v>
      </c>
      <c r="CO41" s="2">
        <v>45</v>
      </c>
      <c r="CP41" s="2">
        <v>0</v>
      </c>
      <c r="CQ41" s="2">
        <v>0</v>
      </c>
      <c r="CR41" s="4">
        <v>1</v>
      </c>
      <c r="CS41" s="4">
        <f t="shared" si="12"/>
        <v>0</v>
      </c>
      <c r="CU41" s="2" t="s">
        <v>47</v>
      </c>
      <c r="CV41" s="2">
        <v>45</v>
      </c>
      <c r="CW41" s="2">
        <v>45</v>
      </c>
      <c r="CX41" s="2">
        <v>0</v>
      </c>
      <c r="CY41" s="2">
        <v>0</v>
      </c>
      <c r="CZ41" s="4">
        <v>1</v>
      </c>
      <c r="DA41" s="4">
        <f t="shared" si="13"/>
        <v>0</v>
      </c>
      <c r="DC41" s="2" t="s">
        <v>47</v>
      </c>
      <c r="DD41" s="2">
        <v>45</v>
      </c>
      <c r="DE41" s="2">
        <v>45</v>
      </c>
      <c r="DF41" s="2">
        <v>0</v>
      </c>
      <c r="DG41" s="2">
        <v>0</v>
      </c>
      <c r="DH41" s="4">
        <v>1</v>
      </c>
      <c r="DI41" s="4">
        <f t="shared" si="14"/>
        <v>0</v>
      </c>
      <c r="DK41" s="2" t="s">
        <v>47</v>
      </c>
      <c r="DL41" s="2">
        <v>45</v>
      </c>
      <c r="DM41" s="2">
        <v>45</v>
      </c>
      <c r="DN41" s="2">
        <v>0</v>
      </c>
      <c r="DO41" s="2">
        <v>0</v>
      </c>
      <c r="DP41" s="4">
        <v>1</v>
      </c>
      <c r="DQ41" s="4">
        <f t="shared" si="15"/>
        <v>0</v>
      </c>
      <c r="DS41" s="2" t="s">
        <v>47</v>
      </c>
      <c r="DT41" s="2">
        <v>45</v>
      </c>
      <c r="DU41" s="2">
        <v>45</v>
      </c>
      <c r="DV41" s="2">
        <v>0</v>
      </c>
      <c r="DW41" s="2">
        <v>0</v>
      </c>
      <c r="DX41" s="4">
        <v>1</v>
      </c>
      <c r="DY41" s="4">
        <f t="shared" si="16"/>
        <v>0</v>
      </c>
      <c r="EA41" s="2" t="s">
        <v>47</v>
      </c>
      <c r="EB41" s="2">
        <v>45</v>
      </c>
      <c r="EC41" s="2">
        <v>45</v>
      </c>
      <c r="ED41" s="2">
        <v>0</v>
      </c>
      <c r="EE41" s="2">
        <v>0</v>
      </c>
      <c r="EF41" s="4">
        <v>1</v>
      </c>
      <c r="EG41" s="4">
        <f t="shared" si="17"/>
        <v>0</v>
      </c>
      <c r="EI41" s="2" t="s">
        <v>47</v>
      </c>
      <c r="EJ41" s="2">
        <v>45</v>
      </c>
      <c r="EK41" s="2">
        <v>45</v>
      </c>
      <c r="EL41" s="2">
        <v>0</v>
      </c>
      <c r="EM41" s="2">
        <v>0</v>
      </c>
      <c r="EN41" s="4">
        <v>1</v>
      </c>
      <c r="EO41" s="4">
        <f t="shared" si="18"/>
        <v>0</v>
      </c>
      <c r="EQ41" s="2" t="s">
        <v>47</v>
      </c>
      <c r="ER41" s="2">
        <v>45</v>
      </c>
      <c r="ES41" s="2">
        <v>45</v>
      </c>
      <c r="ET41" s="2">
        <v>0</v>
      </c>
      <c r="EU41" s="2">
        <v>0</v>
      </c>
      <c r="EV41" s="4">
        <v>1</v>
      </c>
      <c r="EW41" s="4">
        <f t="shared" si="19"/>
        <v>0</v>
      </c>
      <c r="EY41" s="2" t="s">
        <v>47</v>
      </c>
      <c r="EZ41" s="2">
        <v>45</v>
      </c>
      <c r="FA41" s="2">
        <v>45</v>
      </c>
      <c r="FB41" s="2">
        <v>0</v>
      </c>
      <c r="FC41" s="2">
        <v>0</v>
      </c>
      <c r="FD41" s="4">
        <v>1</v>
      </c>
      <c r="FE41" s="4">
        <f t="shared" si="20"/>
        <v>0</v>
      </c>
    </row>
    <row r="42" spans="1:161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3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4"/>
        <v>0.94230769230769229</v>
      </c>
      <c r="P42" s="10">
        <f t="shared" si="5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v>0.94</v>
      </c>
      <c r="X42" s="4">
        <f t="shared" si="24"/>
        <v>-2.3076923076923439E-3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5"/>
        <v>0</v>
      </c>
      <c r="AI42" s="2" t="s">
        <v>45</v>
      </c>
      <c r="AJ42" s="2">
        <v>52</v>
      </c>
      <c r="AK42" s="2">
        <v>49</v>
      </c>
      <c r="AL42" s="2">
        <v>3</v>
      </c>
      <c r="AM42" s="2">
        <v>0</v>
      </c>
      <c r="AN42" s="4">
        <f t="shared" ref="AN42:AN49" si="27">AK42/AJ42</f>
        <v>0.94230769230769229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4">
        <v>1</v>
      </c>
      <c r="AW42" s="4">
        <f t="shared" si="26"/>
        <v>0</v>
      </c>
      <c r="AY42" s="2" t="s">
        <v>47</v>
      </c>
      <c r="AZ42" s="1">
        <v>45</v>
      </c>
      <c r="BA42" s="1">
        <v>45</v>
      </c>
      <c r="BB42" s="1">
        <v>0</v>
      </c>
      <c r="BC42" s="1">
        <v>0</v>
      </c>
      <c r="BD42" s="3">
        <v>1</v>
      </c>
      <c r="BE42" s="4">
        <f t="shared" si="7"/>
        <v>0</v>
      </c>
      <c r="BG42" s="2" t="s">
        <v>47</v>
      </c>
      <c r="BH42" s="2">
        <v>45</v>
      </c>
      <c r="BI42" s="2">
        <v>45</v>
      </c>
      <c r="BJ42" s="2">
        <v>0</v>
      </c>
      <c r="BK42" s="2">
        <v>0</v>
      </c>
      <c r="BL42" s="4">
        <v>1</v>
      </c>
      <c r="BM42" s="4">
        <f t="shared" si="8"/>
        <v>0</v>
      </c>
      <c r="BO42" s="2" t="s">
        <v>47</v>
      </c>
      <c r="BP42" s="2">
        <v>45</v>
      </c>
      <c r="BQ42" s="2">
        <v>45</v>
      </c>
      <c r="BR42" s="2">
        <v>0</v>
      </c>
      <c r="BS42" s="2">
        <v>0</v>
      </c>
      <c r="BT42" s="4">
        <v>1</v>
      </c>
      <c r="BU42" s="4">
        <f t="shared" si="9"/>
        <v>0</v>
      </c>
      <c r="BW42" s="2" t="s">
        <v>48</v>
      </c>
      <c r="BX42" s="2">
        <v>12</v>
      </c>
      <c r="BY42" s="2">
        <v>0</v>
      </c>
      <c r="BZ42" s="2">
        <v>12</v>
      </c>
      <c r="CA42" s="2">
        <v>0</v>
      </c>
      <c r="CB42" s="4">
        <v>0</v>
      </c>
      <c r="CC42" s="4">
        <f t="shared" si="21"/>
        <v>0</v>
      </c>
      <c r="CE42" s="2" t="s">
        <v>48</v>
      </c>
      <c r="CF42" s="2">
        <v>12</v>
      </c>
      <c r="CG42" s="2">
        <v>0</v>
      </c>
      <c r="CH42" s="2">
        <v>12</v>
      </c>
      <c r="CI42" s="2">
        <v>0</v>
      </c>
      <c r="CJ42" s="4">
        <v>0</v>
      </c>
      <c r="CK42" s="4">
        <f t="shared" si="11"/>
        <v>0</v>
      </c>
      <c r="CM42" s="2" t="s">
        <v>48</v>
      </c>
      <c r="CN42" s="2">
        <v>12</v>
      </c>
      <c r="CO42" s="2">
        <v>0</v>
      </c>
      <c r="CP42" s="2">
        <v>12</v>
      </c>
      <c r="CQ42" s="2">
        <v>0</v>
      </c>
      <c r="CR42" s="4">
        <v>0</v>
      </c>
      <c r="CS42" s="4">
        <f t="shared" si="12"/>
        <v>0</v>
      </c>
      <c r="CU42" s="2" t="s">
        <v>48</v>
      </c>
      <c r="CV42" s="2">
        <v>12</v>
      </c>
      <c r="CW42" s="2">
        <v>0</v>
      </c>
      <c r="CX42" s="2">
        <v>12</v>
      </c>
      <c r="CY42" s="2">
        <v>0</v>
      </c>
      <c r="CZ42" s="4">
        <v>0</v>
      </c>
      <c r="DA42" s="4">
        <f t="shared" si="13"/>
        <v>0</v>
      </c>
      <c r="DC42" s="2" t="s">
        <v>48</v>
      </c>
      <c r="DD42" s="2">
        <v>12</v>
      </c>
      <c r="DE42" s="2">
        <v>0</v>
      </c>
      <c r="DF42" s="2">
        <v>12</v>
      </c>
      <c r="DG42" s="2">
        <v>0</v>
      </c>
      <c r="DH42" s="4">
        <v>0</v>
      </c>
      <c r="DI42" s="4">
        <f t="shared" si="14"/>
        <v>0</v>
      </c>
      <c r="DK42" s="2" t="s">
        <v>48</v>
      </c>
      <c r="DL42" s="2">
        <v>12</v>
      </c>
      <c r="DM42" s="2">
        <v>0</v>
      </c>
      <c r="DN42" s="2">
        <v>12</v>
      </c>
      <c r="DO42" s="2">
        <v>0</v>
      </c>
      <c r="DP42" s="4">
        <v>0</v>
      </c>
      <c r="DQ42" s="4">
        <f t="shared" si="15"/>
        <v>0</v>
      </c>
      <c r="DS42" s="2" t="s">
        <v>48</v>
      </c>
      <c r="DT42" s="2">
        <v>12</v>
      </c>
      <c r="DU42" s="2">
        <v>0</v>
      </c>
      <c r="DV42" s="2">
        <v>12</v>
      </c>
      <c r="DW42" s="2">
        <v>0</v>
      </c>
      <c r="DX42" s="4">
        <v>0</v>
      </c>
      <c r="DY42" s="4">
        <f t="shared" si="16"/>
        <v>0</v>
      </c>
      <c r="EA42" s="2" t="s">
        <v>48</v>
      </c>
      <c r="EB42" s="2">
        <v>12</v>
      </c>
      <c r="EC42" s="2">
        <v>0</v>
      </c>
      <c r="ED42" s="2">
        <v>12</v>
      </c>
      <c r="EE42" s="2">
        <v>0</v>
      </c>
      <c r="EF42" s="4">
        <v>0</v>
      </c>
      <c r="EG42" s="4">
        <f t="shared" si="17"/>
        <v>0</v>
      </c>
      <c r="EI42" s="2" t="s">
        <v>48</v>
      </c>
      <c r="EJ42" s="2">
        <v>12</v>
      </c>
      <c r="EK42" s="2">
        <v>0</v>
      </c>
      <c r="EL42" s="2">
        <v>12</v>
      </c>
      <c r="EM42" s="2">
        <v>0</v>
      </c>
      <c r="EN42" s="4">
        <v>0</v>
      </c>
      <c r="EO42" s="4">
        <f t="shared" si="18"/>
        <v>0</v>
      </c>
      <c r="EQ42" s="2" t="s">
        <v>48</v>
      </c>
      <c r="ER42" s="2">
        <v>12</v>
      </c>
      <c r="ES42" s="2">
        <v>0</v>
      </c>
      <c r="ET42" s="2">
        <v>12</v>
      </c>
      <c r="EU42" s="2">
        <v>0</v>
      </c>
      <c r="EV42" s="4">
        <v>0</v>
      </c>
      <c r="EW42" s="4">
        <f t="shared" si="19"/>
        <v>0</v>
      </c>
      <c r="EY42" s="2" t="s">
        <v>48</v>
      </c>
      <c r="EZ42" s="2">
        <v>12</v>
      </c>
      <c r="FA42" s="2">
        <v>0</v>
      </c>
      <c r="FB42" s="2">
        <v>12</v>
      </c>
      <c r="FC42" s="2">
        <v>0</v>
      </c>
      <c r="FD42" s="4">
        <v>0</v>
      </c>
      <c r="FE42" s="4">
        <f t="shared" si="20"/>
        <v>0</v>
      </c>
    </row>
    <row r="43" spans="1:161">
      <c r="A43" s="76">
        <v>0.89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3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4"/>
        <v>1</v>
      </c>
      <c r="P43" s="10">
        <f t="shared" si="5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v>1</v>
      </c>
      <c r="X43" s="4">
        <f t="shared" si="24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5"/>
        <v>0</v>
      </c>
      <c r="AI43" s="2" t="s">
        <v>46</v>
      </c>
      <c r="AJ43" s="2">
        <v>141</v>
      </c>
      <c r="AK43" s="2">
        <v>141</v>
      </c>
      <c r="AL43" s="2">
        <v>0</v>
      </c>
      <c r="AM43" s="2">
        <v>0</v>
      </c>
      <c r="AN43" s="4">
        <f t="shared" si="27"/>
        <v>1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4">
        <v>0</v>
      </c>
      <c r="AW43" s="4">
        <f t="shared" si="26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v>0</v>
      </c>
      <c r="BE43" s="4">
        <f t="shared" si="7"/>
        <v>0</v>
      </c>
      <c r="BG43" s="2" t="s">
        <v>48</v>
      </c>
      <c r="BH43" s="2">
        <v>12</v>
      </c>
      <c r="BI43" s="2">
        <v>0</v>
      </c>
      <c r="BJ43" s="2">
        <v>12</v>
      </c>
      <c r="BK43" s="2">
        <v>0</v>
      </c>
      <c r="BL43" s="4">
        <v>0</v>
      </c>
      <c r="BM43" s="4">
        <f t="shared" si="8"/>
        <v>0</v>
      </c>
      <c r="BO43" s="2" t="s">
        <v>48</v>
      </c>
      <c r="BP43" s="2">
        <v>12</v>
      </c>
      <c r="BQ43" s="2">
        <v>0</v>
      </c>
      <c r="BR43" s="2">
        <v>12</v>
      </c>
      <c r="BS43" s="2">
        <v>0</v>
      </c>
      <c r="BT43" s="4">
        <v>0</v>
      </c>
      <c r="BU43" s="4">
        <f t="shared" si="9"/>
        <v>0</v>
      </c>
      <c r="BW43" s="2" t="s">
        <v>49</v>
      </c>
      <c r="BX43" s="2">
        <v>15</v>
      </c>
      <c r="BY43" s="2">
        <v>14</v>
      </c>
      <c r="BZ43" s="2">
        <v>1</v>
      </c>
      <c r="CA43" s="2">
        <v>0</v>
      </c>
      <c r="CB43" s="4">
        <v>0.93</v>
      </c>
      <c r="CC43" s="4">
        <f t="shared" si="21"/>
        <v>0</v>
      </c>
      <c r="CE43" s="2" t="s">
        <v>49</v>
      </c>
      <c r="CF43" s="2">
        <v>15</v>
      </c>
      <c r="CG43" s="2">
        <v>14</v>
      </c>
      <c r="CH43" s="2">
        <v>1</v>
      </c>
      <c r="CI43" s="2">
        <v>0</v>
      </c>
      <c r="CJ43" s="4">
        <v>0.93</v>
      </c>
      <c r="CK43" s="4">
        <f t="shared" si="11"/>
        <v>0</v>
      </c>
      <c r="CM43" s="2" t="s">
        <v>49</v>
      </c>
      <c r="CN43" s="2">
        <v>15</v>
      </c>
      <c r="CO43" s="2">
        <v>14</v>
      </c>
      <c r="CP43" s="2">
        <v>1</v>
      </c>
      <c r="CQ43" s="2">
        <v>0</v>
      </c>
      <c r="CR43" s="4">
        <v>0.93</v>
      </c>
      <c r="CS43" s="4">
        <f t="shared" si="12"/>
        <v>0</v>
      </c>
      <c r="CU43" s="2" t="s">
        <v>49</v>
      </c>
      <c r="CV43" s="2">
        <v>15</v>
      </c>
      <c r="CW43" s="2">
        <v>14</v>
      </c>
      <c r="CX43" s="2">
        <v>1</v>
      </c>
      <c r="CY43" s="2">
        <v>0</v>
      </c>
      <c r="CZ43" s="4">
        <v>0.93</v>
      </c>
      <c r="DA43" s="4">
        <f t="shared" si="13"/>
        <v>0</v>
      </c>
      <c r="DC43" s="2" t="s">
        <v>49</v>
      </c>
      <c r="DD43" s="2">
        <v>15</v>
      </c>
      <c r="DE43" s="2">
        <v>14</v>
      </c>
      <c r="DF43" s="2">
        <v>1</v>
      </c>
      <c r="DG43" s="2">
        <v>0</v>
      </c>
      <c r="DH43" s="4">
        <v>0.93</v>
      </c>
      <c r="DI43" s="4">
        <f t="shared" si="14"/>
        <v>0</v>
      </c>
      <c r="DK43" s="2" t="s">
        <v>49</v>
      </c>
      <c r="DL43" s="2">
        <v>15</v>
      </c>
      <c r="DM43" s="2">
        <v>14</v>
      </c>
      <c r="DN43" s="2">
        <v>1</v>
      </c>
      <c r="DO43" s="2">
        <v>0</v>
      </c>
      <c r="DP43" s="4">
        <v>0.93</v>
      </c>
      <c r="DQ43" s="4">
        <f t="shared" si="15"/>
        <v>0</v>
      </c>
      <c r="DS43" s="2" t="s">
        <v>49</v>
      </c>
      <c r="DT43" s="2">
        <v>15</v>
      </c>
      <c r="DU43" s="2">
        <v>14</v>
      </c>
      <c r="DV43" s="2">
        <v>1</v>
      </c>
      <c r="DW43" s="2">
        <v>0</v>
      </c>
      <c r="DX43" s="4">
        <v>0.93</v>
      </c>
      <c r="DY43" s="4">
        <f t="shared" si="16"/>
        <v>0</v>
      </c>
      <c r="EA43" s="2" t="s">
        <v>49</v>
      </c>
      <c r="EB43" s="2">
        <v>15</v>
      </c>
      <c r="EC43" s="2">
        <v>14</v>
      </c>
      <c r="ED43" s="2">
        <v>1</v>
      </c>
      <c r="EE43" s="2">
        <v>0</v>
      </c>
      <c r="EF43" s="4">
        <v>0.93</v>
      </c>
      <c r="EG43" s="4">
        <f t="shared" si="17"/>
        <v>0</v>
      </c>
      <c r="EI43" s="2" t="s">
        <v>49</v>
      </c>
      <c r="EJ43" s="2">
        <v>15</v>
      </c>
      <c r="EK43" s="2">
        <v>14</v>
      </c>
      <c r="EL43" s="2">
        <v>1</v>
      </c>
      <c r="EM43" s="2">
        <v>0</v>
      </c>
      <c r="EN43" s="4">
        <v>0.93</v>
      </c>
      <c r="EO43" s="4">
        <f t="shared" si="18"/>
        <v>0</v>
      </c>
      <c r="EQ43" s="2" t="s">
        <v>49</v>
      </c>
      <c r="ER43" s="2">
        <v>15</v>
      </c>
      <c r="ES43" s="2">
        <v>14</v>
      </c>
      <c r="ET43" s="2">
        <v>1</v>
      </c>
      <c r="EU43" s="2">
        <v>0</v>
      </c>
      <c r="EV43" s="4">
        <v>0.93</v>
      </c>
      <c r="EW43" s="4">
        <f t="shared" si="19"/>
        <v>0</v>
      </c>
      <c r="EY43" s="2" t="s">
        <v>49</v>
      </c>
      <c r="EZ43" s="2">
        <v>15</v>
      </c>
      <c r="FA43" s="2">
        <v>14</v>
      </c>
      <c r="FB43" s="2">
        <v>1</v>
      </c>
      <c r="FC43" s="2">
        <v>0</v>
      </c>
      <c r="FD43" s="4">
        <v>0.93</v>
      </c>
      <c r="FE43" s="4">
        <f t="shared" si="20"/>
        <v>0</v>
      </c>
    </row>
    <row r="44" spans="1:161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3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4"/>
        <v>1</v>
      </c>
      <c r="P44" s="10">
        <f t="shared" si="5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v>1</v>
      </c>
      <c r="X44" s="4">
        <f t="shared" si="24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5"/>
        <v>0</v>
      </c>
      <c r="AI44" s="2" t="s">
        <v>47</v>
      </c>
      <c r="AJ44" s="2">
        <v>45</v>
      </c>
      <c r="AK44" s="2">
        <v>45</v>
      </c>
      <c r="AL44" s="2">
        <v>0</v>
      </c>
      <c r="AM44" s="2">
        <v>0</v>
      </c>
      <c r="AN44" s="4">
        <f t="shared" si="27"/>
        <v>1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4">
        <v>0.93</v>
      </c>
      <c r="AW44" s="4">
        <f t="shared" si="26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v>0.93</v>
      </c>
      <c r="BE44" s="4">
        <f t="shared" si="7"/>
        <v>0</v>
      </c>
      <c r="BG44" s="2" t="s">
        <v>49</v>
      </c>
      <c r="BH44" s="2">
        <v>15</v>
      </c>
      <c r="BI44" s="2">
        <v>14</v>
      </c>
      <c r="BJ44" s="2">
        <v>1</v>
      </c>
      <c r="BK44" s="2">
        <v>0</v>
      </c>
      <c r="BL44" s="4">
        <v>0.93</v>
      </c>
      <c r="BM44" s="4">
        <f t="shared" si="8"/>
        <v>0</v>
      </c>
      <c r="BO44" s="2" t="s">
        <v>49</v>
      </c>
      <c r="BP44" s="2">
        <v>15</v>
      </c>
      <c r="BQ44" s="2">
        <v>14</v>
      </c>
      <c r="BR44" s="2">
        <v>1</v>
      </c>
      <c r="BS44" s="2">
        <v>0</v>
      </c>
      <c r="BT44" s="4">
        <v>0.93</v>
      </c>
      <c r="BU44" s="4">
        <f t="shared" si="9"/>
        <v>0</v>
      </c>
      <c r="BW44" s="2" t="s">
        <v>50</v>
      </c>
      <c r="BX44" s="2">
        <v>18</v>
      </c>
      <c r="BY44" s="2">
        <v>18</v>
      </c>
      <c r="BZ44" s="2">
        <v>0</v>
      </c>
      <c r="CA44" s="2">
        <v>0</v>
      </c>
      <c r="CB44" s="4">
        <v>1</v>
      </c>
      <c r="CC44" s="4">
        <f t="shared" si="21"/>
        <v>0</v>
      </c>
      <c r="CE44" s="2" t="s">
        <v>50</v>
      </c>
      <c r="CF44" s="2">
        <v>18</v>
      </c>
      <c r="CG44" s="2">
        <v>18</v>
      </c>
      <c r="CH44" s="2">
        <v>0</v>
      </c>
      <c r="CI44" s="2">
        <v>0</v>
      </c>
      <c r="CJ44" s="4">
        <v>1</v>
      </c>
      <c r="CK44" s="4">
        <f t="shared" si="11"/>
        <v>0</v>
      </c>
      <c r="CM44" s="2" t="s">
        <v>50</v>
      </c>
      <c r="CN44" s="2">
        <v>18</v>
      </c>
      <c r="CO44" s="2">
        <v>18</v>
      </c>
      <c r="CP44" s="2">
        <v>0</v>
      </c>
      <c r="CQ44" s="2">
        <v>0</v>
      </c>
      <c r="CR44" s="4">
        <v>1</v>
      </c>
      <c r="CS44" s="4">
        <f t="shared" si="12"/>
        <v>0</v>
      </c>
      <c r="CU44" s="2" t="s">
        <v>50</v>
      </c>
      <c r="CV44" s="2">
        <v>18</v>
      </c>
      <c r="CW44" s="2">
        <v>18</v>
      </c>
      <c r="CX44" s="2">
        <v>0</v>
      </c>
      <c r="CY44" s="2">
        <v>0</v>
      </c>
      <c r="CZ44" s="4">
        <v>1</v>
      </c>
      <c r="DA44" s="4">
        <f t="shared" si="13"/>
        <v>0</v>
      </c>
      <c r="DC44" s="2" t="s">
        <v>50</v>
      </c>
      <c r="DD44" s="2">
        <v>18</v>
      </c>
      <c r="DE44" s="2">
        <v>18</v>
      </c>
      <c r="DF44" s="2">
        <v>0</v>
      </c>
      <c r="DG44" s="2">
        <v>0</v>
      </c>
      <c r="DH44" s="4">
        <v>1</v>
      </c>
      <c r="DI44" s="4">
        <f t="shared" si="14"/>
        <v>0</v>
      </c>
      <c r="DK44" s="2" t="s">
        <v>50</v>
      </c>
      <c r="DL44" s="2">
        <v>18</v>
      </c>
      <c r="DM44" s="2">
        <v>18</v>
      </c>
      <c r="DN44" s="2">
        <v>0</v>
      </c>
      <c r="DO44" s="2">
        <v>0</v>
      </c>
      <c r="DP44" s="4">
        <v>1</v>
      </c>
      <c r="DQ44" s="4">
        <f t="shared" si="15"/>
        <v>0</v>
      </c>
      <c r="DS44" s="2" t="s">
        <v>50</v>
      </c>
      <c r="DT44" s="2">
        <v>18</v>
      </c>
      <c r="DU44" s="2">
        <v>18</v>
      </c>
      <c r="DV44" s="2">
        <v>0</v>
      </c>
      <c r="DW44" s="2">
        <v>0</v>
      </c>
      <c r="DX44" s="4">
        <v>1</v>
      </c>
      <c r="DY44" s="4">
        <f t="shared" si="16"/>
        <v>0</v>
      </c>
      <c r="EA44" s="2" t="s">
        <v>50</v>
      </c>
      <c r="EB44" s="2">
        <v>18</v>
      </c>
      <c r="EC44" s="2">
        <v>18</v>
      </c>
      <c r="ED44" s="2">
        <v>0</v>
      </c>
      <c r="EE44" s="2">
        <v>0</v>
      </c>
      <c r="EF44" s="4">
        <v>1</v>
      </c>
      <c r="EG44" s="4">
        <f t="shared" si="17"/>
        <v>0</v>
      </c>
      <c r="EI44" s="2" t="s">
        <v>50</v>
      </c>
      <c r="EJ44" s="2">
        <v>18</v>
      </c>
      <c r="EK44" s="2">
        <v>18</v>
      </c>
      <c r="EL44" s="2">
        <v>0</v>
      </c>
      <c r="EM44" s="2">
        <v>0</v>
      </c>
      <c r="EN44" s="4">
        <v>1</v>
      </c>
      <c r="EO44" s="4">
        <f t="shared" si="18"/>
        <v>0</v>
      </c>
      <c r="EQ44" s="2" t="s">
        <v>50</v>
      </c>
      <c r="ER44" s="2">
        <v>18</v>
      </c>
      <c r="ES44" s="2">
        <v>18</v>
      </c>
      <c r="ET44" s="2">
        <v>0</v>
      </c>
      <c r="EU44" s="2">
        <v>0</v>
      </c>
      <c r="EV44" s="4">
        <v>1</v>
      </c>
      <c r="EW44" s="4">
        <f t="shared" si="19"/>
        <v>0</v>
      </c>
      <c r="EY44" s="2" t="s">
        <v>50</v>
      </c>
      <c r="EZ44" s="2">
        <v>18</v>
      </c>
      <c r="FA44" s="2">
        <v>18</v>
      </c>
      <c r="FB44" s="2">
        <v>0</v>
      </c>
      <c r="FC44" s="2">
        <v>0</v>
      </c>
      <c r="FD44" s="4">
        <v>1</v>
      </c>
      <c r="FE44" s="4">
        <f t="shared" si="20"/>
        <v>0</v>
      </c>
    </row>
    <row r="45" spans="1:161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3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4"/>
        <v>0</v>
      </c>
      <c r="P45" s="10">
        <f t="shared" si="5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v>0</v>
      </c>
      <c r="X45" s="4">
        <f t="shared" si="24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5"/>
        <v>0</v>
      </c>
      <c r="AI45" s="2" t="s">
        <v>48</v>
      </c>
      <c r="AJ45" s="2">
        <v>12</v>
      </c>
      <c r="AK45" s="2">
        <v>0</v>
      </c>
      <c r="AL45" s="2">
        <v>12</v>
      </c>
      <c r="AM45" s="2">
        <v>0</v>
      </c>
      <c r="AN45" s="4">
        <f t="shared" si="27"/>
        <v>0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4">
        <v>1</v>
      </c>
      <c r="AW45" s="4">
        <f t="shared" si="26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v>1</v>
      </c>
      <c r="BE45" s="4">
        <f t="shared" si="7"/>
        <v>0</v>
      </c>
      <c r="BG45" s="2" t="s">
        <v>50</v>
      </c>
      <c r="BH45" s="2">
        <v>18</v>
      </c>
      <c r="BI45" s="2">
        <v>18</v>
      </c>
      <c r="BJ45" s="2">
        <v>0</v>
      </c>
      <c r="BK45" s="2">
        <v>0</v>
      </c>
      <c r="BL45" s="4">
        <v>1</v>
      </c>
      <c r="BM45" s="4">
        <f t="shared" si="8"/>
        <v>0</v>
      </c>
      <c r="BO45" s="2" t="s">
        <v>50</v>
      </c>
      <c r="BP45" s="2">
        <v>18</v>
      </c>
      <c r="BQ45" s="2">
        <v>18</v>
      </c>
      <c r="BR45" s="2">
        <v>0</v>
      </c>
      <c r="BS45" s="2">
        <v>0</v>
      </c>
      <c r="BT45" s="4">
        <v>1</v>
      </c>
      <c r="BU45" s="4">
        <f t="shared" si="9"/>
        <v>0</v>
      </c>
      <c r="BW45" s="2" t="s">
        <v>51</v>
      </c>
      <c r="BX45" s="2">
        <v>45</v>
      </c>
      <c r="BY45" s="2">
        <v>39</v>
      </c>
      <c r="BZ45" s="2">
        <v>6</v>
      </c>
      <c r="CA45" s="2">
        <v>0</v>
      </c>
      <c r="CB45" s="4">
        <v>0.87</v>
      </c>
      <c r="CC45" s="4">
        <f t="shared" si="21"/>
        <v>0</v>
      </c>
      <c r="CE45" s="2" t="s">
        <v>51</v>
      </c>
      <c r="CF45" s="2">
        <v>45</v>
      </c>
      <c r="CG45" s="2">
        <v>39</v>
      </c>
      <c r="CH45" s="2">
        <v>6</v>
      </c>
      <c r="CI45" s="2">
        <v>0</v>
      </c>
      <c r="CJ45" s="4">
        <v>0.87</v>
      </c>
      <c r="CK45" s="4">
        <f t="shared" si="11"/>
        <v>0</v>
      </c>
      <c r="CM45" s="2" t="s">
        <v>51</v>
      </c>
      <c r="CN45" s="2">
        <v>45</v>
      </c>
      <c r="CO45" s="2">
        <v>39</v>
      </c>
      <c r="CP45" s="2">
        <v>6</v>
      </c>
      <c r="CQ45" s="2">
        <v>0</v>
      </c>
      <c r="CR45" s="4">
        <v>0.87</v>
      </c>
      <c r="CS45" s="4">
        <f t="shared" si="12"/>
        <v>0</v>
      </c>
      <c r="CU45" s="2" t="s">
        <v>51</v>
      </c>
      <c r="CV45" s="2">
        <v>45</v>
      </c>
      <c r="CW45" s="2">
        <v>39</v>
      </c>
      <c r="CX45" s="2">
        <v>6</v>
      </c>
      <c r="CY45" s="2">
        <v>0</v>
      </c>
      <c r="CZ45" s="4">
        <v>0.87</v>
      </c>
      <c r="DA45" s="4">
        <f t="shared" si="13"/>
        <v>0</v>
      </c>
      <c r="DC45" s="2" t="s">
        <v>51</v>
      </c>
      <c r="DD45" s="2">
        <v>45</v>
      </c>
      <c r="DE45" s="2">
        <v>39</v>
      </c>
      <c r="DF45" s="2">
        <v>6</v>
      </c>
      <c r="DG45" s="2">
        <v>0</v>
      </c>
      <c r="DH45" s="4">
        <v>0.87</v>
      </c>
      <c r="DI45" s="4">
        <f t="shared" si="14"/>
        <v>0</v>
      </c>
      <c r="DK45" s="2" t="s">
        <v>51</v>
      </c>
      <c r="DL45" s="2">
        <v>45</v>
      </c>
      <c r="DM45" s="2">
        <v>39</v>
      </c>
      <c r="DN45" s="2">
        <v>6</v>
      </c>
      <c r="DO45" s="2">
        <v>0</v>
      </c>
      <c r="DP45" s="4">
        <v>0.87</v>
      </c>
      <c r="DQ45" s="4">
        <f t="shared" si="15"/>
        <v>0</v>
      </c>
      <c r="DS45" s="2" t="s">
        <v>51</v>
      </c>
      <c r="DT45" s="2">
        <v>45</v>
      </c>
      <c r="DU45" s="2">
        <v>39</v>
      </c>
      <c r="DV45" s="2">
        <v>6</v>
      </c>
      <c r="DW45" s="2">
        <v>0</v>
      </c>
      <c r="DX45" s="4">
        <v>0.87</v>
      </c>
      <c r="DY45" s="4">
        <f t="shared" si="16"/>
        <v>0</v>
      </c>
      <c r="EA45" s="2" t="s">
        <v>51</v>
      </c>
      <c r="EB45" s="2">
        <v>45</v>
      </c>
      <c r="EC45" s="2">
        <v>39</v>
      </c>
      <c r="ED45" s="2">
        <v>6</v>
      </c>
      <c r="EE45" s="2">
        <v>0</v>
      </c>
      <c r="EF45" s="4">
        <v>0.87</v>
      </c>
      <c r="EG45" s="4">
        <f t="shared" si="17"/>
        <v>0</v>
      </c>
      <c r="EI45" s="2" t="s">
        <v>51</v>
      </c>
      <c r="EJ45" s="2">
        <v>45</v>
      </c>
      <c r="EK45" s="2">
        <v>39</v>
      </c>
      <c r="EL45" s="2">
        <v>6</v>
      </c>
      <c r="EM45" s="2">
        <v>0</v>
      </c>
      <c r="EN45" s="4">
        <v>0.87</v>
      </c>
      <c r="EO45" s="4">
        <f t="shared" si="18"/>
        <v>0</v>
      </c>
      <c r="EQ45" s="2" t="s">
        <v>51</v>
      </c>
      <c r="ER45" s="2">
        <v>45</v>
      </c>
      <c r="ES45" s="2">
        <v>39</v>
      </c>
      <c r="ET45" s="2">
        <v>6</v>
      </c>
      <c r="EU45" s="2">
        <v>0</v>
      </c>
      <c r="EV45" s="4">
        <v>0.87</v>
      </c>
      <c r="EW45" s="4">
        <f t="shared" si="19"/>
        <v>0</v>
      </c>
      <c r="EY45" s="2" t="s">
        <v>51</v>
      </c>
      <c r="EZ45" s="2">
        <v>45</v>
      </c>
      <c r="FA45" s="2">
        <v>39</v>
      </c>
      <c r="FB45" s="2">
        <v>6</v>
      </c>
      <c r="FC45" s="2">
        <v>0</v>
      </c>
      <c r="FD45" s="4">
        <v>0.87</v>
      </c>
      <c r="FE45" s="4">
        <f t="shared" si="20"/>
        <v>0</v>
      </c>
    </row>
    <row r="46" spans="1:161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3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4"/>
        <v>0.93333333333333335</v>
      </c>
      <c r="P46" s="10">
        <f t="shared" si="5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v>0.93</v>
      </c>
      <c r="X46" s="4">
        <f t="shared" si="24"/>
        <v>-3.3333333333332993E-3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5"/>
        <v>0</v>
      </c>
      <c r="AI46" s="2" t="s">
        <v>49</v>
      </c>
      <c r="AJ46" s="2">
        <v>15</v>
      </c>
      <c r="AK46" s="2">
        <v>14</v>
      </c>
      <c r="AL46" s="2">
        <v>1</v>
      </c>
      <c r="AM46" s="2">
        <v>0</v>
      </c>
      <c r="AN46" s="4">
        <f t="shared" si="27"/>
        <v>0.93333333333333335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4">
        <v>0.86</v>
      </c>
      <c r="AW46" s="4">
        <f t="shared" si="26"/>
        <v>0</v>
      </c>
      <c r="AY46" s="2" t="s">
        <v>51</v>
      </c>
      <c r="AZ46" s="1">
        <v>45</v>
      </c>
      <c r="BA46" s="1">
        <v>39</v>
      </c>
      <c r="BB46" s="1">
        <v>6</v>
      </c>
      <c r="BC46" s="1">
        <v>0</v>
      </c>
      <c r="BD46" s="3">
        <v>0.87</v>
      </c>
      <c r="BE46" s="4">
        <f t="shared" si="7"/>
        <v>1.0000000000000009E-2</v>
      </c>
      <c r="BG46" s="2" t="s">
        <v>51</v>
      </c>
      <c r="BH46" s="2">
        <v>45</v>
      </c>
      <c r="BI46" s="2">
        <v>39</v>
      </c>
      <c r="BJ46" s="2">
        <v>6</v>
      </c>
      <c r="BK46" s="2">
        <v>0</v>
      </c>
      <c r="BL46" s="4">
        <v>0.87</v>
      </c>
      <c r="BM46" s="4">
        <f t="shared" si="8"/>
        <v>0</v>
      </c>
      <c r="BO46" s="2" t="s">
        <v>51</v>
      </c>
      <c r="BP46" s="2">
        <v>45</v>
      </c>
      <c r="BQ46" s="2">
        <v>39</v>
      </c>
      <c r="BR46" s="2">
        <v>6</v>
      </c>
      <c r="BS46" s="2">
        <v>0</v>
      </c>
      <c r="BT46" s="4">
        <v>0.87</v>
      </c>
      <c r="BU46" s="4">
        <f t="shared" si="9"/>
        <v>0</v>
      </c>
      <c r="BW46" s="2" t="s">
        <v>52</v>
      </c>
      <c r="BX46" s="2">
        <v>14</v>
      </c>
      <c r="BY46" s="2">
        <v>10</v>
      </c>
      <c r="BZ46" s="2">
        <v>3</v>
      </c>
      <c r="CA46" s="2">
        <v>1</v>
      </c>
      <c r="CB46" s="4">
        <v>0.71</v>
      </c>
      <c r="CC46" s="4">
        <f t="shared" ref="CC46:CC77" si="28">CB46-BT47</f>
        <v>0.14000000000000001</v>
      </c>
      <c r="CE46" s="2" t="s">
        <v>52</v>
      </c>
      <c r="CF46" s="2">
        <v>14</v>
      </c>
      <c r="CG46" s="2">
        <v>10</v>
      </c>
      <c r="CH46" s="2">
        <v>3</v>
      </c>
      <c r="CI46" s="2">
        <v>1</v>
      </c>
      <c r="CJ46" s="4">
        <v>0.71</v>
      </c>
      <c r="CK46" s="4">
        <f t="shared" si="11"/>
        <v>0</v>
      </c>
      <c r="CM46" s="2" t="s">
        <v>52</v>
      </c>
      <c r="CN46" s="2">
        <v>14</v>
      </c>
      <c r="CO46" s="2">
        <v>10</v>
      </c>
      <c r="CP46" s="2">
        <v>3</v>
      </c>
      <c r="CQ46" s="2">
        <v>1</v>
      </c>
      <c r="CR46" s="4">
        <v>0.71</v>
      </c>
      <c r="CS46" s="4">
        <f t="shared" si="12"/>
        <v>0</v>
      </c>
      <c r="CU46" s="2" t="s">
        <v>52</v>
      </c>
      <c r="CV46" s="2">
        <v>14</v>
      </c>
      <c r="CW46" s="2">
        <v>10</v>
      </c>
      <c r="CX46" s="2">
        <v>3</v>
      </c>
      <c r="CY46" s="2">
        <v>1</v>
      </c>
      <c r="CZ46" s="4">
        <v>0.71</v>
      </c>
      <c r="DA46" s="4">
        <f t="shared" si="13"/>
        <v>0</v>
      </c>
      <c r="DC46" s="2" t="s">
        <v>52</v>
      </c>
      <c r="DD46" s="2">
        <v>14</v>
      </c>
      <c r="DE46" s="2">
        <v>10</v>
      </c>
      <c r="DF46" s="2">
        <v>3</v>
      </c>
      <c r="DG46" s="2">
        <v>1</v>
      </c>
      <c r="DH46" s="4">
        <v>0.71</v>
      </c>
      <c r="DI46" s="4">
        <f t="shared" si="14"/>
        <v>0</v>
      </c>
      <c r="DK46" s="2" t="s">
        <v>52</v>
      </c>
      <c r="DL46" s="2">
        <v>14</v>
      </c>
      <c r="DM46" s="2">
        <v>10</v>
      </c>
      <c r="DN46" s="2">
        <v>3</v>
      </c>
      <c r="DO46" s="2">
        <v>1</v>
      </c>
      <c r="DP46" s="4">
        <v>0.71</v>
      </c>
      <c r="DQ46" s="4">
        <f t="shared" si="15"/>
        <v>0</v>
      </c>
      <c r="DS46" s="2" t="s">
        <v>52</v>
      </c>
      <c r="DT46" s="2">
        <v>14</v>
      </c>
      <c r="DU46" s="2">
        <v>10</v>
      </c>
      <c r="DV46" s="2">
        <v>3</v>
      </c>
      <c r="DW46" s="2">
        <v>1</v>
      </c>
      <c r="DX46" s="4">
        <v>0.71</v>
      </c>
      <c r="DY46" s="4">
        <f t="shared" si="16"/>
        <v>0</v>
      </c>
      <c r="EA46" s="2" t="s">
        <v>52</v>
      </c>
      <c r="EB46" s="2">
        <v>14</v>
      </c>
      <c r="EC46" s="2">
        <v>10</v>
      </c>
      <c r="ED46" s="2">
        <v>3</v>
      </c>
      <c r="EE46" s="2">
        <v>1</v>
      </c>
      <c r="EF46" s="4">
        <v>0.71</v>
      </c>
      <c r="EG46" s="4">
        <f t="shared" si="17"/>
        <v>0</v>
      </c>
      <c r="EI46" s="2" t="s">
        <v>52</v>
      </c>
      <c r="EJ46" s="2">
        <v>14</v>
      </c>
      <c r="EK46" s="2">
        <v>10</v>
      </c>
      <c r="EL46" s="2">
        <v>3</v>
      </c>
      <c r="EM46" s="2">
        <v>1</v>
      </c>
      <c r="EN46" s="4">
        <v>0.71</v>
      </c>
      <c r="EO46" s="4">
        <f t="shared" si="18"/>
        <v>0</v>
      </c>
      <c r="EQ46" s="2" t="s">
        <v>52</v>
      </c>
      <c r="ER46" s="2">
        <v>14</v>
      </c>
      <c r="ES46" s="2">
        <v>10</v>
      </c>
      <c r="ET46" s="2">
        <v>3</v>
      </c>
      <c r="EU46" s="2">
        <v>1</v>
      </c>
      <c r="EV46" s="4">
        <v>0.71</v>
      </c>
      <c r="EW46" s="4">
        <f t="shared" si="19"/>
        <v>0</v>
      </c>
      <c r="EY46" s="2" t="s">
        <v>52</v>
      </c>
      <c r="EZ46" s="2">
        <v>14</v>
      </c>
      <c r="FA46" s="2">
        <v>10</v>
      </c>
      <c r="FB46" s="2">
        <v>3</v>
      </c>
      <c r="FC46" s="2">
        <v>1</v>
      </c>
      <c r="FD46" s="4">
        <v>0.71</v>
      </c>
      <c r="FE46" s="4">
        <f t="shared" si="20"/>
        <v>0</v>
      </c>
    </row>
    <row r="47" spans="1:161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3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4"/>
        <v>1</v>
      </c>
      <c r="P47" s="10">
        <f t="shared" si="5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v>1</v>
      </c>
      <c r="X47" s="4">
        <f t="shared" si="24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5"/>
        <v>0</v>
      </c>
      <c r="AI47" s="2" t="s">
        <v>50</v>
      </c>
      <c r="AJ47" s="2">
        <v>18</v>
      </c>
      <c r="AK47" s="2">
        <v>18</v>
      </c>
      <c r="AL47" s="2">
        <v>0</v>
      </c>
      <c r="AM47" s="2">
        <v>0</v>
      </c>
      <c r="AN47" s="4">
        <f t="shared" si="27"/>
        <v>1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4">
        <v>0.35</v>
      </c>
      <c r="AW47" s="4">
        <f t="shared" si="26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v>0.36</v>
      </c>
      <c r="BE47" s="4">
        <f t="shared" si="7"/>
        <v>1.0000000000000009E-2</v>
      </c>
      <c r="BG47" s="2" t="s">
        <v>52</v>
      </c>
      <c r="BH47" s="2">
        <v>14</v>
      </c>
      <c r="BI47" s="2">
        <v>5</v>
      </c>
      <c r="BJ47" s="2">
        <v>9</v>
      </c>
      <c r="BK47" s="2">
        <v>0</v>
      </c>
      <c r="BL47" s="4">
        <v>0.36</v>
      </c>
      <c r="BM47" s="4">
        <f t="shared" si="8"/>
        <v>0</v>
      </c>
      <c r="BO47" s="2" t="s">
        <v>52</v>
      </c>
      <c r="BP47" s="2">
        <v>14</v>
      </c>
      <c r="BQ47" s="2">
        <v>8</v>
      </c>
      <c r="BR47" s="2">
        <v>6</v>
      </c>
      <c r="BS47" s="2">
        <v>0</v>
      </c>
      <c r="BT47" s="4">
        <v>0.56999999999999995</v>
      </c>
      <c r="BU47" s="4">
        <f t="shared" si="9"/>
        <v>0.20999999999999996</v>
      </c>
      <c r="BW47" s="2" t="s">
        <v>54</v>
      </c>
      <c r="BX47" s="2">
        <v>36</v>
      </c>
      <c r="BY47" s="2">
        <v>36</v>
      </c>
      <c r="BZ47" s="2">
        <v>0</v>
      </c>
      <c r="CA47" s="2">
        <v>0</v>
      </c>
      <c r="CB47" s="4">
        <v>1</v>
      </c>
      <c r="CC47" s="4">
        <f t="shared" si="28"/>
        <v>0</v>
      </c>
      <c r="CE47" s="2" t="s">
        <v>54</v>
      </c>
      <c r="CF47" s="2">
        <v>36</v>
      </c>
      <c r="CG47" s="2">
        <v>36</v>
      </c>
      <c r="CH47" s="2">
        <v>0</v>
      </c>
      <c r="CI47" s="2">
        <v>0</v>
      </c>
      <c r="CJ47" s="4">
        <v>1</v>
      </c>
      <c r="CK47" s="4">
        <f t="shared" si="11"/>
        <v>0</v>
      </c>
      <c r="CM47" s="2" t="s">
        <v>54</v>
      </c>
      <c r="CN47" s="2">
        <v>36</v>
      </c>
      <c r="CO47" s="2">
        <v>36</v>
      </c>
      <c r="CP47" s="2">
        <v>0</v>
      </c>
      <c r="CQ47" s="2">
        <v>0</v>
      </c>
      <c r="CR47" s="4">
        <v>1</v>
      </c>
      <c r="CS47" s="4">
        <f t="shared" si="12"/>
        <v>0</v>
      </c>
      <c r="CU47" s="2" t="s">
        <v>54</v>
      </c>
      <c r="CV47" s="2">
        <v>36</v>
      </c>
      <c r="CW47" s="2">
        <v>36</v>
      </c>
      <c r="CX47" s="2">
        <v>0</v>
      </c>
      <c r="CY47" s="2">
        <v>0</v>
      </c>
      <c r="CZ47" s="4">
        <v>1</v>
      </c>
      <c r="DA47" s="4">
        <f t="shared" si="13"/>
        <v>0</v>
      </c>
      <c r="DC47" s="2" t="s">
        <v>54</v>
      </c>
      <c r="DD47" s="2">
        <v>36</v>
      </c>
      <c r="DE47" s="2">
        <v>36</v>
      </c>
      <c r="DF47" s="2">
        <v>0</v>
      </c>
      <c r="DG47" s="2">
        <v>0</v>
      </c>
      <c r="DH47" s="4">
        <v>1</v>
      </c>
      <c r="DI47" s="4">
        <f t="shared" si="14"/>
        <v>0</v>
      </c>
      <c r="DK47" s="2" t="s">
        <v>54</v>
      </c>
      <c r="DL47" s="2">
        <v>36</v>
      </c>
      <c r="DM47" s="2">
        <v>36</v>
      </c>
      <c r="DN47" s="2">
        <v>0</v>
      </c>
      <c r="DO47" s="2">
        <v>0</v>
      </c>
      <c r="DP47" s="4">
        <v>1</v>
      </c>
      <c r="DQ47" s="4">
        <f t="shared" si="15"/>
        <v>0</v>
      </c>
      <c r="DS47" s="2" t="s">
        <v>54</v>
      </c>
      <c r="DT47" s="2">
        <v>36</v>
      </c>
      <c r="DU47" s="2">
        <v>36</v>
      </c>
      <c r="DV47" s="2">
        <v>0</v>
      </c>
      <c r="DW47" s="2">
        <v>0</v>
      </c>
      <c r="DX47" s="4">
        <v>1</v>
      </c>
      <c r="DY47" s="4">
        <f t="shared" si="16"/>
        <v>0</v>
      </c>
      <c r="EA47" s="2" t="s">
        <v>54</v>
      </c>
      <c r="EB47" s="2">
        <v>36</v>
      </c>
      <c r="EC47" s="2">
        <v>36</v>
      </c>
      <c r="ED47" s="2">
        <v>0</v>
      </c>
      <c r="EE47" s="2">
        <v>0</v>
      </c>
      <c r="EF47" s="4">
        <v>1</v>
      </c>
      <c r="EG47" s="4">
        <f t="shared" si="17"/>
        <v>0</v>
      </c>
      <c r="EI47" s="2" t="s">
        <v>54</v>
      </c>
      <c r="EJ47" s="2">
        <v>36</v>
      </c>
      <c r="EK47" s="2">
        <v>36</v>
      </c>
      <c r="EL47" s="2">
        <v>0</v>
      </c>
      <c r="EM47" s="2">
        <v>0</v>
      </c>
      <c r="EN47" s="4">
        <v>1</v>
      </c>
      <c r="EO47" s="4">
        <f t="shared" si="18"/>
        <v>0</v>
      </c>
      <c r="EQ47" s="2" t="s">
        <v>54</v>
      </c>
      <c r="ER47" s="2">
        <v>36</v>
      </c>
      <c r="ES47" s="2">
        <v>36</v>
      </c>
      <c r="ET47" s="2">
        <v>0</v>
      </c>
      <c r="EU47" s="2">
        <v>0</v>
      </c>
      <c r="EV47" s="4">
        <v>1</v>
      </c>
      <c r="EW47" s="4">
        <f t="shared" si="19"/>
        <v>0</v>
      </c>
      <c r="EY47" s="2" t="s">
        <v>54</v>
      </c>
      <c r="EZ47" s="2">
        <v>36</v>
      </c>
      <c r="FA47" s="2">
        <v>36</v>
      </c>
      <c r="FB47" s="2">
        <v>0</v>
      </c>
      <c r="FC47" s="2">
        <v>0</v>
      </c>
      <c r="FD47" s="4">
        <v>1</v>
      </c>
      <c r="FE47" s="4">
        <f t="shared" si="20"/>
        <v>0</v>
      </c>
    </row>
    <row r="48" spans="1:161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3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4"/>
        <v>0.8666666666666667</v>
      </c>
      <c r="P48" s="10">
        <f t="shared" si="5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v>0.86</v>
      </c>
      <c r="X48" s="4">
        <f t="shared" si="24"/>
        <v>-6.6666666666667096E-3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v>0.86</v>
      </c>
      <c r="AF48" s="4">
        <f t="shared" si="25"/>
        <v>0</v>
      </c>
      <c r="AI48" s="2" t="s">
        <v>51</v>
      </c>
      <c r="AJ48" s="2">
        <v>45</v>
      </c>
      <c r="AK48" s="2">
        <v>39</v>
      </c>
      <c r="AL48" s="2">
        <v>6</v>
      </c>
      <c r="AM48" s="2">
        <v>0</v>
      </c>
      <c r="AN48" s="4">
        <f t="shared" si="27"/>
        <v>0.8666666666666667</v>
      </c>
      <c r="AO48" s="4">
        <f>AE48-AN48</f>
        <v>-6.6666666666667096E-3</v>
      </c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4">
        <v>1</v>
      </c>
      <c r="AW48" s="4">
        <f t="shared" ref="AW48:AW58" si="29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v>1</v>
      </c>
      <c r="BE48" s="4">
        <f t="shared" si="7"/>
        <v>0</v>
      </c>
      <c r="BG48" s="2" t="s">
        <v>54</v>
      </c>
      <c r="BH48" s="2">
        <v>36</v>
      </c>
      <c r="BI48" s="2">
        <v>36</v>
      </c>
      <c r="BJ48" s="2">
        <v>0</v>
      </c>
      <c r="BK48" s="2">
        <v>0</v>
      </c>
      <c r="BL48" s="4">
        <v>1</v>
      </c>
      <c r="BM48" s="4">
        <f t="shared" si="8"/>
        <v>0</v>
      </c>
      <c r="BO48" s="2" t="s">
        <v>54</v>
      </c>
      <c r="BP48" s="2">
        <v>36</v>
      </c>
      <c r="BQ48" s="2">
        <v>36</v>
      </c>
      <c r="BR48" s="2">
        <v>0</v>
      </c>
      <c r="BS48" s="2">
        <v>0</v>
      </c>
      <c r="BT48" s="4">
        <v>1</v>
      </c>
      <c r="BU48" s="4">
        <f t="shared" si="9"/>
        <v>0</v>
      </c>
      <c r="BW48" s="2" t="s">
        <v>55</v>
      </c>
      <c r="BX48" s="2">
        <v>74</v>
      </c>
      <c r="BY48" s="2">
        <v>24</v>
      </c>
      <c r="BZ48" s="2">
        <v>50</v>
      </c>
      <c r="CA48" s="2">
        <v>0</v>
      </c>
      <c r="CB48" s="4">
        <v>0.32</v>
      </c>
      <c r="CC48" s="4">
        <f t="shared" si="28"/>
        <v>0</v>
      </c>
      <c r="CE48" s="2" t="s">
        <v>55</v>
      </c>
      <c r="CF48" s="2">
        <v>74</v>
      </c>
      <c r="CG48" s="2">
        <v>24</v>
      </c>
      <c r="CH48" s="2">
        <v>50</v>
      </c>
      <c r="CI48" s="2">
        <v>0</v>
      </c>
      <c r="CJ48" s="4">
        <v>0.32</v>
      </c>
      <c r="CK48" s="4">
        <f t="shared" si="11"/>
        <v>0</v>
      </c>
      <c r="CM48" s="2" t="s">
        <v>55</v>
      </c>
      <c r="CN48" s="2">
        <v>74</v>
      </c>
      <c r="CO48" s="2">
        <v>24</v>
      </c>
      <c r="CP48" s="2">
        <v>50</v>
      </c>
      <c r="CQ48" s="2">
        <v>0</v>
      </c>
      <c r="CR48" s="4">
        <v>0.32</v>
      </c>
      <c r="CS48" s="4">
        <f t="shared" si="12"/>
        <v>0</v>
      </c>
      <c r="CU48" s="2" t="s">
        <v>55</v>
      </c>
      <c r="CV48" s="2">
        <v>74</v>
      </c>
      <c r="CW48" s="2">
        <v>24</v>
      </c>
      <c r="CX48" s="2">
        <v>50</v>
      </c>
      <c r="CY48" s="2">
        <v>0</v>
      </c>
      <c r="CZ48" s="4">
        <v>0.32</v>
      </c>
      <c r="DA48" s="4">
        <f t="shared" si="13"/>
        <v>0</v>
      </c>
      <c r="DC48" s="2" t="s">
        <v>55</v>
      </c>
      <c r="DD48" s="2">
        <v>74</v>
      </c>
      <c r="DE48" s="2">
        <v>24</v>
      </c>
      <c r="DF48" s="2">
        <v>50</v>
      </c>
      <c r="DG48" s="2">
        <v>0</v>
      </c>
      <c r="DH48" s="4">
        <v>0.32</v>
      </c>
      <c r="DI48" s="4">
        <f t="shared" si="14"/>
        <v>0</v>
      </c>
      <c r="DK48" s="2" t="s">
        <v>55</v>
      </c>
      <c r="DL48" s="2">
        <v>74</v>
      </c>
      <c r="DM48" s="2">
        <v>24</v>
      </c>
      <c r="DN48" s="2">
        <v>50</v>
      </c>
      <c r="DO48" s="2">
        <v>0</v>
      </c>
      <c r="DP48" s="4">
        <v>0.32</v>
      </c>
      <c r="DQ48" s="4">
        <f t="shared" si="15"/>
        <v>0</v>
      </c>
      <c r="DS48" s="2" t="s">
        <v>55</v>
      </c>
      <c r="DT48" s="2">
        <v>74</v>
      </c>
      <c r="DU48" s="2">
        <v>24</v>
      </c>
      <c r="DV48" s="2">
        <v>50</v>
      </c>
      <c r="DW48" s="2">
        <v>0</v>
      </c>
      <c r="DX48" s="4">
        <v>0.32</v>
      </c>
      <c r="DY48" s="4">
        <f t="shared" si="16"/>
        <v>0</v>
      </c>
      <c r="EA48" s="2" t="s">
        <v>55</v>
      </c>
      <c r="EB48" s="2">
        <v>74</v>
      </c>
      <c r="EC48" s="2">
        <v>24</v>
      </c>
      <c r="ED48" s="2">
        <v>50</v>
      </c>
      <c r="EE48" s="2">
        <v>0</v>
      </c>
      <c r="EF48" s="4">
        <v>0.32</v>
      </c>
      <c r="EG48" s="4">
        <f t="shared" si="17"/>
        <v>0</v>
      </c>
      <c r="EI48" s="2" t="s">
        <v>55</v>
      </c>
      <c r="EJ48" s="2">
        <v>74</v>
      </c>
      <c r="EK48" s="2">
        <v>24</v>
      </c>
      <c r="EL48" s="2">
        <v>50</v>
      </c>
      <c r="EM48" s="2">
        <v>0</v>
      </c>
      <c r="EN48" s="4">
        <v>0.32</v>
      </c>
      <c r="EO48" s="4">
        <f t="shared" si="18"/>
        <v>0</v>
      </c>
      <c r="EQ48" s="2" t="s">
        <v>55</v>
      </c>
      <c r="ER48" s="2">
        <v>74</v>
      </c>
      <c r="ES48" s="2">
        <v>24</v>
      </c>
      <c r="ET48" s="2">
        <v>50</v>
      </c>
      <c r="EU48" s="2">
        <v>0</v>
      </c>
      <c r="EV48" s="4">
        <v>0.32</v>
      </c>
      <c r="EW48" s="4">
        <f t="shared" si="19"/>
        <v>0</v>
      </c>
      <c r="EY48" s="2" t="s">
        <v>55</v>
      </c>
      <c r="EZ48" s="2">
        <v>74</v>
      </c>
      <c r="FA48" s="2">
        <v>24</v>
      </c>
      <c r="FB48" s="2">
        <v>50</v>
      </c>
      <c r="FC48" s="2">
        <v>0</v>
      </c>
      <c r="FD48" s="4">
        <v>0.32</v>
      </c>
      <c r="FE48" s="4">
        <f t="shared" si="20"/>
        <v>0</v>
      </c>
    </row>
    <row r="49" spans="1:161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3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4"/>
        <v>0.35714285714285715</v>
      </c>
      <c r="P49" s="10">
        <f t="shared" si="5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v>0.35</v>
      </c>
      <c r="X49" s="4">
        <f t="shared" si="24"/>
        <v>-7.142857142857173E-3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5"/>
        <v>0</v>
      </c>
      <c r="AI49" s="2" t="s">
        <v>52</v>
      </c>
      <c r="AJ49" s="2">
        <v>14</v>
      </c>
      <c r="AK49" s="2">
        <v>5</v>
      </c>
      <c r="AL49" s="2">
        <v>9</v>
      </c>
      <c r="AM49" s="2">
        <v>0</v>
      </c>
      <c r="AN49" s="4">
        <f t="shared" si="27"/>
        <v>0.35714285714285715</v>
      </c>
      <c r="AO49" s="4">
        <f>AE49-AN49</f>
        <v>-7.142857142857173E-3</v>
      </c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4">
        <v>0.32</v>
      </c>
      <c r="AW49" s="4">
        <f t="shared" si="29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v>0.32</v>
      </c>
      <c r="BE49" s="4">
        <f t="shared" si="7"/>
        <v>0</v>
      </c>
      <c r="BG49" s="2" t="s">
        <v>55</v>
      </c>
      <c r="BH49" s="2">
        <v>74</v>
      </c>
      <c r="BI49" s="2">
        <v>24</v>
      </c>
      <c r="BJ49" s="2">
        <v>50</v>
      </c>
      <c r="BK49" s="2">
        <v>0</v>
      </c>
      <c r="BL49" s="4">
        <v>0.32</v>
      </c>
      <c r="BM49" s="4">
        <f t="shared" si="8"/>
        <v>0</v>
      </c>
      <c r="BO49" s="2" t="s">
        <v>55</v>
      </c>
      <c r="BP49" s="2">
        <v>74</v>
      </c>
      <c r="BQ49" s="2">
        <v>24</v>
      </c>
      <c r="BR49" s="2">
        <v>50</v>
      </c>
      <c r="BS49" s="2">
        <v>0</v>
      </c>
      <c r="BT49" s="4">
        <v>0.32</v>
      </c>
      <c r="BU49" s="4">
        <f t="shared" si="9"/>
        <v>0</v>
      </c>
      <c r="BW49" s="2" t="s">
        <v>56</v>
      </c>
      <c r="BX49" s="2">
        <v>110</v>
      </c>
      <c r="BY49" s="2">
        <v>110</v>
      </c>
      <c r="BZ49" s="2">
        <v>0</v>
      </c>
      <c r="CA49" s="2">
        <v>0</v>
      </c>
      <c r="CB49" s="4">
        <v>1</v>
      </c>
      <c r="CC49" s="4">
        <f t="shared" si="28"/>
        <v>0</v>
      </c>
      <c r="CE49" s="2" t="s">
        <v>56</v>
      </c>
      <c r="CF49" s="2">
        <v>110</v>
      </c>
      <c r="CG49" s="2">
        <v>110</v>
      </c>
      <c r="CH49" s="2">
        <v>0</v>
      </c>
      <c r="CI49" s="2">
        <v>0</v>
      </c>
      <c r="CJ49" s="4">
        <v>1</v>
      </c>
      <c r="CK49" s="4">
        <f t="shared" si="11"/>
        <v>0</v>
      </c>
      <c r="CM49" s="2" t="s">
        <v>56</v>
      </c>
      <c r="CN49" s="2">
        <v>110</v>
      </c>
      <c r="CO49" s="2">
        <v>110</v>
      </c>
      <c r="CP49" s="2">
        <v>0</v>
      </c>
      <c r="CQ49" s="2">
        <v>0</v>
      </c>
      <c r="CR49" s="4">
        <v>1</v>
      </c>
      <c r="CS49" s="4">
        <f t="shared" si="12"/>
        <v>0</v>
      </c>
      <c r="CU49" s="2" t="s">
        <v>56</v>
      </c>
      <c r="CV49" s="2">
        <v>110</v>
      </c>
      <c r="CW49" s="2">
        <v>110</v>
      </c>
      <c r="CX49" s="2">
        <v>0</v>
      </c>
      <c r="CY49" s="2">
        <v>0</v>
      </c>
      <c r="CZ49" s="4">
        <v>1</v>
      </c>
      <c r="DA49" s="4">
        <f t="shared" si="13"/>
        <v>0</v>
      </c>
      <c r="DC49" s="2" t="s">
        <v>56</v>
      </c>
      <c r="DD49" s="2">
        <v>110</v>
      </c>
      <c r="DE49" s="2">
        <v>110</v>
      </c>
      <c r="DF49" s="2">
        <v>0</v>
      </c>
      <c r="DG49" s="2">
        <v>0</v>
      </c>
      <c r="DH49" s="4">
        <v>1</v>
      </c>
      <c r="DI49" s="4">
        <f t="shared" si="14"/>
        <v>0</v>
      </c>
      <c r="DK49" s="2" t="s">
        <v>56</v>
      </c>
      <c r="DL49" s="2">
        <v>110</v>
      </c>
      <c r="DM49" s="2">
        <v>110</v>
      </c>
      <c r="DN49" s="2">
        <v>0</v>
      </c>
      <c r="DO49" s="2">
        <v>0</v>
      </c>
      <c r="DP49" s="4">
        <v>1</v>
      </c>
      <c r="DQ49" s="4">
        <f t="shared" si="15"/>
        <v>0</v>
      </c>
      <c r="DS49" s="2" t="s">
        <v>56</v>
      </c>
      <c r="DT49" s="2">
        <v>110</v>
      </c>
      <c r="DU49" s="2">
        <v>110</v>
      </c>
      <c r="DV49" s="2">
        <v>0</v>
      </c>
      <c r="DW49" s="2">
        <v>0</v>
      </c>
      <c r="DX49" s="4">
        <v>1</v>
      </c>
      <c r="DY49" s="4">
        <f t="shared" si="16"/>
        <v>0</v>
      </c>
      <c r="EA49" s="2" t="s">
        <v>56</v>
      </c>
      <c r="EB49" s="2">
        <v>110</v>
      </c>
      <c r="EC49" s="2">
        <v>110</v>
      </c>
      <c r="ED49" s="2">
        <v>0</v>
      </c>
      <c r="EE49" s="2">
        <v>0</v>
      </c>
      <c r="EF49" s="4">
        <v>1</v>
      </c>
      <c r="EG49" s="4">
        <f t="shared" si="17"/>
        <v>0</v>
      </c>
      <c r="EI49" s="2" t="s">
        <v>56</v>
      </c>
      <c r="EJ49" s="2">
        <v>110</v>
      </c>
      <c r="EK49" s="2">
        <v>110</v>
      </c>
      <c r="EL49" s="2">
        <v>0</v>
      </c>
      <c r="EM49" s="2">
        <v>0</v>
      </c>
      <c r="EN49" s="4">
        <v>1</v>
      </c>
      <c r="EO49" s="4">
        <f t="shared" si="18"/>
        <v>0</v>
      </c>
      <c r="EQ49" s="2" t="s">
        <v>56</v>
      </c>
      <c r="ER49" s="2">
        <v>110</v>
      </c>
      <c r="ES49" s="2">
        <v>110</v>
      </c>
      <c r="ET49" s="2">
        <v>0</v>
      </c>
      <c r="EU49" s="2">
        <v>0</v>
      </c>
      <c r="EV49" s="4">
        <v>1</v>
      </c>
      <c r="EW49" s="4">
        <f t="shared" si="19"/>
        <v>0</v>
      </c>
      <c r="EY49" s="2" t="s">
        <v>56</v>
      </c>
      <c r="EZ49" s="2">
        <v>110</v>
      </c>
      <c r="FA49" s="2">
        <v>110</v>
      </c>
      <c r="FB49" s="2">
        <v>0</v>
      </c>
      <c r="FC49" s="2">
        <v>0</v>
      </c>
      <c r="FD49" s="4">
        <v>1</v>
      </c>
      <c r="FE49" s="4">
        <f t="shared" si="20"/>
        <v>0</v>
      </c>
    </row>
    <row r="50" spans="1:161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3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4"/>
        <v>0</v>
      </c>
      <c r="P50" s="10">
        <f t="shared" si="5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v>0</v>
      </c>
      <c r="X50" s="4">
        <f t="shared" si="24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5"/>
        <v>0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4">
        <v>1</v>
      </c>
      <c r="AW50" s="4">
        <f t="shared" si="29"/>
        <v>0</v>
      </c>
      <c r="AY50" s="2" t="s">
        <v>56</v>
      </c>
      <c r="AZ50" s="1">
        <v>110</v>
      </c>
      <c r="BA50" s="1">
        <v>110</v>
      </c>
      <c r="BB50" s="1">
        <v>0</v>
      </c>
      <c r="BC50" s="1">
        <v>0</v>
      </c>
      <c r="BD50" s="3">
        <v>1</v>
      </c>
      <c r="BE50" s="4">
        <f t="shared" si="7"/>
        <v>0</v>
      </c>
      <c r="BG50" s="2" t="s">
        <v>56</v>
      </c>
      <c r="BH50" s="2">
        <v>110</v>
      </c>
      <c r="BI50" s="2">
        <v>110</v>
      </c>
      <c r="BJ50" s="2">
        <v>0</v>
      </c>
      <c r="BK50" s="2">
        <v>0</v>
      </c>
      <c r="BL50" s="4">
        <v>1</v>
      </c>
      <c r="BM50" s="4">
        <f t="shared" si="8"/>
        <v>0</v>
      </c>
      <c r="BO50" s="2" t="s">
        <v>56</v>
      </c>
      <c r="BP50" s="2">
        <v>110</v>
      </c>
      <c r="BQ50" s="2">
        <v>110</v>
      </c>
      <c r="BR50" s="2">
        <v>0</v>
      </c>
      <c r="BS50" s="2">
        <v>0</v>
      </c>
      <c r="BT50" s="4">
        <v>1</v>
      </c>
      <c r="BU50" s="4">
        <f t="shared" si="9"/>
        <v>0</v>
      </c>
      <c r="BW50" s="2" t="s">
        <v>57</v>
      </c>
      <c r="BX50" s="2">
        <v>56</v>
      </c>
      <c r="BY50" s="2">
        <v>49</v>
      </c>
      <c r="BZ50" s="2">
        <v>5</v>
      </c>
      <c r="CA50" s="2">
        <v>2</v>
      </c>
      <c r="CB50" s="4">
        <v>0.88</v>
      </c>
      <c r="CC50" s="4">
        <f t="shared" si="28"/>
        <v>0</v>
      </c>
      <c r="CE50" s="2" t="s">
        <v>57</v>
      </c>
      <c r="CF50" s="2">
        <v>56</v>
      </c>
      <c r="CG50" s="2">
        <v>50</v>
      </c>
      <c r="CH50" s="2">
        <v>5</v>
      </c>
      <c r="CI50" s="2">
        <v>1</v>
      </c>
      <c r="CJ50" s="4">
        <v>0.89</v>
      </c>
      <c r="CK50" s="4">
        <f t="shared" si="11"/>
        <v>1.0000000000000009E-2</v>
      </c>
      <c r="CM50" s="2" t="s">
        <v>57</v>
      </c>
      <c r="CN50" s="2">
        <v>56</v>
      </c>
      <c r="CO50" s="2">
        <v>50</v>
      </c>
      <c r="CP50" s="2">
        <v>5</v>
      </c>
      <c r="CQ50" s="2">
        <v>1</v>
      </c>
      <c r="CR50" s="4">
        <v>0.89</v>
      </c>
      <c r="CS50" s="4">
        <f t="shared" si="12"/>
        <v>0</v>
      </c>
      <c r="CU50" s="2" t="s">
        <v>57</v>
      </c>
      <c r="CV50" s="2">
        <v>56</v>
      </c>
      <c r="CW50" s="2">
        <v>49</v>
      </c>
      <c r="CX50" s="2">
        <v>5</v>
      </c>
      <c r="CY50" s="7">
        <v>2</v>
      </c>
      <c r="CZ50" s="4">
        <v>0.88</v>
      </c>
      <c r="DA50" s="4">
        <f t="shared" si="13"/>
        <v>-1.0000000000000009E-2</v>
      </c>
      <c r="DC50" s="2" t="s">
        <v>57</v>
      </c>
      <c r="DD50" s="2">
        <v>56</v>
      </c>
      <c r="DE50" s="2">
        <v>49</v>
      </c>
      <c r="DF50" s="2">
        <v>5</v>
      </c>
      <c r="DG50" s="7">
        <v>2</v>
      </c>
      <c r="DH50" s="4">
        <v>0.88</v>
      </c>
      <c r="DI50" s="4">
        <f t="shared" si="14"/>
        <v>0</v>
      </c>
      <c r="DK50" s="2" t="s">
        <v>57</v>
      </c>
      <c r="DL50" s="2">
        <v>56</v>
      </c>
      <c r="DM50" s="2">
        <v>49</v>
      </c>
      <c r="DN50" s="2">
        <v>5</v>
      </c>
      <c r="DO50" s="2">
        <v>2</v>
      </c>
      <c r="DP50" s="4">
        <v>0.88</v>
      </c>
      <c r="DQ50" s="4">
        <f t="shared" si="15"/>
        <v>0</v>
      </c>
      <c r="DS50" s="2" t="s">
        <v>57</v>
      </c>
      <c r="DT50" s="2">
        <v>56</v>
      </c>
      <c r="DU50" s="2">
        <v>49</v>
      </c>
      <c r="DV50" s="2">
        <v>5</v>
      </c>
      <c r="DW50" s="2">
        <v>2</v>
      </c>
      <c r="DX50" s="4">
        <v>0.88</v>
      </c>
      <c r="DY50" s="4">
        <f t="shared" si="16"/>
        <v>0</v>
      </c>
      <c r="EA50" s="2" t="s">
        <v>57</v>
      </c>
      <c r="EB50" s="2">
        <v>56</v>
      </c>
      <c r="EC50" s="2">
        <v>49</v>
      </c>
      <c r="ED50" s="2">
        <v>5</v>
      </c>
      <c r="EE50" s="2">
        <v>2</v>
      </c>
      <c r="EF50" s="4">
        <v>0.88</v>
      </c>
      <c r="EG50" s="4">
        <f t="shared" si="17"/>
        <v>0</v>
      </c>
      <c r="EI50" s="2" t="s">
        <v>57</v>
      </c>
      <c r="EJ50" s="2">
        <v>56</v>
      </c>
      <c r="EK50" s="2">
        <v>49</v>
      </c>
      <c r="EL50" s="2">
        <v>5</v>
      </c>
      <c r="EM50" s="2">
        <v>2</v>
      </c>
      <c r="EN50" s="4">
        <v>0.88</v>
      </c>
      <c r="EO50" s="4">
        <f t="shared" si="18"/>
        <v>0</v>
      </c>
      <c r="EQ50" s="2" t="s">
        <v>57</v>
      </c>
      <c r="ER50" s="2">
        <v>56</v>
      </c>
      <c r="ES50" s="2">
        <v>49</v>
      </c>
      <c r="ET50" s="2">
        <v>5</v>
      </c>
      <c r="EU50" s="2">
        <v>2</v>
      </c>
      <c r="EV50" s="4">
        <v>0.88</v>
      </c>
      <c r="EW50" s="4">
        <f t="shared" si="19"/>
        <v>0</v>
      </c>
      <c r="EY50" s="2" t="s">
        <v>57</v>
      </c>
      <c r="EZ50" s="2">
        <v>56</v>
      </c>
      <c r="FA50" s="2">
        <v>49</v>
      </c>
      <c r="FB50" s="2">
        <v>5</v>
      </c>
      <c r="FC50" s="2">
        <v>2</v>
      </c>
      <c r="FD50" s="4">
        <v>0.88</v>
      </c>
      <c r="FE50" s="4">
        <f t="shared" si="20"/>
        <v>0</v>
      </c>
    </row>
    <row r="51" spans="1:161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3"/>
        <v>1</v>
      </c>
      <c r="J51" s="2" t="s">
        <v>54</v>
      </c>
      <c r="K51" s="75">
        <v>36</v>
      </c>
      <c r="L51" s="75">
        <v>36</v>
      </c>
      <c r="M51" s="75">
        <v>0</v>
      </c>
      <c r="N51" s="75">
        <v>0</v>
      </c>
      <c r="O51" s="4">
        <f t="shared" si="4"/>
        <v>1</v>
      </c>
      <c r="P51" s="10">
        <f t="shared" si="5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v>1</v>
      </c>
      <c r="X51" s="4">
        <f t="shared" si="24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5"/>
        <v>0</v>
      </c>
      <c r="AI51" s="2" t="s">
        <v>54</v>
      </c>
      <c r="AJ51" s="2">
        <v>36</v>
      </c>
      <c r="AK51" s="2">
        <v>36</v>
      </c>
      <c r="AL51" s="2">
        <v>0</v>
      </c>
      <c r="AM51" s="2">
        <v>0</v>
      </c>
      <c r="AN51" s="4">
        <f t="shared" ref="AN51:AN81" si="30">AK51/AJ51</f>
        <v>1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4">
        <v>0.87</v>
      </c>
      <c r="AW51" s="4">
        <f t="shared" si="29"/>
        <v>0</v>
      </c>
      <c r="AY51" s="2" t="s">
        <v>57</v>
      </c>
      <c r="AZ51" s="1">
        <v>56</v>
      </c>
      <c r="BA51" s="1">
        <v>49</v>
      </c>
      <c r="BB51" s="1">
        <v>5</v>
      </c>
      <c r="BC51" s="1">
        <v>2</v>
      </c>
      <c r="BD51" s="3">
        <v>0.88</v>
      </c>
      <c r="BE51" s="4">
        <f t="shared" si="7"/>
        <v>1.0000000000000009E-2</v>
      </c>
      <c r="BG51" s="2" t="s">
        <v>57</v>
      </c>
      <c r="BH51" s="2">
        <v>56</v>
      </c>
      <c r="BI51" s="2">
        <v>49</v>
      </c>
      <c r="BJ51" s="2">
        <v>5</v>
      </c>
      <c r="BK51" s="2">
        <v>2</v>
      </c>
      <c r="BL51" s="4">
        <v>0.88</v>
      </c>
      <c r="BM51" s="4">
        <f t="shared" si="8"/>
        <v>0</v>
      </c>
      <c r="BO51" s="2" t="s">
        <v>57</v>
      </c>
      <c r="BP51" s="2">
        <v>56</v>
      </c>
      <c r="BQ51" s="2">
        <v>49</v>
      </c>
      <c r="BR51" s="2">
        <v>5</v>
      </c>
      <c r="BS51" s="2">
        <v>2</v>
      </c>
      <c r="BT51" s="4">
        <v>0.88</v>
      </c>
      <c r="BU51" s="4">
        <f t="shared" si="9"/>
        <v>0</v>
      </c>
      <c r="BW51" s="2" t="s">
        <v>58</v>
      </c>
      <c r="BX51" s="2">
        <v>3</v>
      </c>
      <c r="BY51" s="2">
        <v>3</v>
      </c>
      <c r="BZ51" s="2">
        <v>0</v>
      </c>
      <c r="CA51" s="2">
        <v>0</v>
      </c>
      <c r="CB51" s="4">
        <v>1</v>
      </c>
      <c r="CC51" s="4">
        <f t="shared" si="28"/>
        <v>0</v>
      </c>
      <c r="CE51" s="2" t="s">
        <v>58</v>
      </c>
      <c r="CF51" s="2">
        <v>3</v>
      </c>
      <c r="CG51" s="2">
        <v>3</v>
      </c>
      <c r="CH51" s="2">
        <v>0</v>
      </c>
      <c r="CI51" s="2">
        <v>0</v>
      </c>
      <c r="CJ51" s="4">
        <v>1</v>
      </c>
      <c r="CK51" s="4">
        <f t="shared" si="11"/>
        <v>0</v>
      </c>
      <c r="CM51" s="2" t="s">
        <v>58</v>
      </c>
      <c r="CN51" s="2">
        <v>3</v>
      </c>
      <c r="CO51" s="2">
        <v>3</v>
      </c>
      <c r="CP51" s="2">
        <v>0</v>
      </c>
      <c r="CQ51" s="2">
        <v>0</v>
      </c>
      <c r="CR51" s="4">
        <v>1</v>
      </c>
      <c r="CS51" s="4">
        <f t="shared" si="12"/>
        <v>0</v>
      </c>
      <c r="CU51" s="2" t="s">
        <v>58</v>
      </c>
      <c r="CV51" s="2">
        <v>3</v>
      </c>
      <c r="CW51" s="2">
        <v>3</v>
      </c>
      <c r="CX51" s="2">
        <v>0</v>
      </c>
      <c r="CY51" s="2">
        <v>0</v>
      </c>
      <c r="CZ51" s="4">
        <v>1</v>
      </c>
      <c r="DA51" s="4">
        <f t="shared" si="13"/>
        <v>0</v>
      </c>
      <c r="DC51" s="2" t="s">
        <v>58</v>
      </c>
      <c r="DD51" s="2">
        <v>3</v>
      </c>
      <c r="DE51" s="2">
        <v>3</v>
      </c>
      <c r="DF51" s="2">
        <v>0</v>
      </c>
      <c r="DG51" s="2">
        <v>0</v>
      </c>
      <c r="DH51" s="4">
        <v>1</v>
      </c>
      <c r="DI51" s="4">
        <f t="shared" si="14"/>
        <v>0</v>
      </c>
      <c r="DK51" s="2" t="s">
        <v>58</v>
      </c>
      <c r="DL51" s="65">
        <v>3</v>
      </c>
      <c r="DM51" s="2">
        <v>3</v>
      </c>
      <c r="DN51" s="2">
        <v>0</v>
      </c>
      <c r="DO51" s="2">
        <v>0</v>
      </c>
      <c r="DP51" s="4">
        <v>1</v>
      </c>
      <c r="DQ51" s="4">
        <f t="shared" si="15"/>
        <v>0</v>
      </c>
      <c r="DS51" s="67" t="s">
        <v>58</v>
      </c>
      <c r="DT51" s="2">
        <v>3</v>
      </c>
      <c r="DU51" s="2">
        <v>3</v>
      </c>
      <c r="DV51" s="2">
        <v>0</v>
      </c>
      <c r="DW51" s="2">
        <v>0</v>
      </c>
      <c r="DX51" s="4">
        <v>1</v>
      </c>
      <c r="DY51" s="4">
        <f t="shared" si="16"/>
        <v>0</v>
      </c>
      <c r="EA51" s="66" t="s">
        <v>58</v>
      </c>
      <c r="EB51" s="2">
        <v>3</v>
      </c>
      <c r="EC51" s="2">
        <v>3</v>
      </c>
      <c r="ED51" s="2">
        <v>0</v>
      </c>
      <c r="EE51" s="2">
        <v>0</v>
      </c>
      <c r="EF51" s="4">
        <v>1</v>
      </c>
      <c r="EG51" s="4">
        <f t="shared" si="17"/>
        <v>0</v>
      </c>
      <c r="EI51" s="66" t="s">
        <v>58</v>
      </c>
      <c r="EJ51" s="2">
        <v>3</v>
      </c>
      <c r="EK51" s="2">
        <v>3</v>
      </c>
      <c r="EL51" s="2">
        <v>0</v>
      </c>
      <c r="EM51" s="2">
        <v>0</v>
      </c>
      <c r="EN51" s="4">
        <v>1</v>
      </c>
      <c r="EO51" s="4">
        <f t="shared" si="18"/>
        <v>0</v>
      </c>
      <c r="EQ51" s="66" t="s">
        <v>58</v>
      </c>
      <c r="ER51" s="2">
        <v>3</v>
      </c>
      <c r="ES51" s="2">
        <v>3</v>
      </c>
      <c r="ET51" s="2">
        <v>0</v>
      </c>
      <c r="EU51" s="2">
        <v>0</v>
      </c>
      <c r="EV51" s="4">
        <v>1</v>
      </c>
      <c r="EW51" s="4">
        <f t="shared" si="19"/>
        <v>0</v>
      </c>
      <c r="EY51" s="66" t="s">
        <v>58</v>
      </c>
      <c r="EZ51" s="2">
        <v>3</v>
      </c>
      <c r="FA51" s="2">
        <v>3</v>
      </c>
      <c r="FB51" s="2">
        <v>0</v>
      </c>
      <c r="FC51" s="2">
        <v>0</v>
      </c>
      <c r="FD51" s="4">
        <v>1</v>
      </c>
      <c r="FE51" s="4">
        <f t="shared" si="20"/>
        <v>0</v>
      </c>
    </row>
    <row r="52" spans="1:161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3"/>
        <v>0.32432432432432434</v>
      </c>
      <c r="J52" s="2" t="s">
        <v>55</v>
      </c>
      <c r="K52" s="75">
        <v>74</v>
      </c>
      <c r="L52" s="75">
        <v>24</v>
      </c>
      <c r="M52" s="75">
        <v>50</v>
      </c>
      <c r="N52" s="75">
        <v>0</v>
      </c>
      <c r="O52" s="4">
        <f t="shared" si="4"/>
        <v>0.32432432432432434</v>
      </c>
      <c r="P52" s="10">
        <f t="shared" si="5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v>0.32</v>
      </c>
      <c r="X52" s="4">
        <f t="shared" si="24"/>
        <v>-4.3243243243243357E-3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5"/>
        <v>0</v>
      </c>
      <c r="AI52" s="2" t="s">
        <v>55</v>
      </c>
      <c r="AJ52" s="2">
        <v>74</v>
      </c>
      <c r="AK52" s="2">
        <v>24</v>
      </c>
      <c r="AL52" s="2">
        <v>50</v>
      </c>
      <c r="AM52" s="2">
        <v>0</v>
      </c>
      <c r="AN52" s="4">
        <f t="shared" si="30"/>
        <v>0.32432432432432434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4">
        <v>1</v>
      </c>
      <c r="AW52" s="4">
        <f t="shared" si="29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v>1</v>
      </c>
      <c r="BE52" s="4">
        <f t="shared" si="7"/>
        <v>0</v>
      </c>
      <c r="BG52" s="2" t="s">
        <v>58</v>
      </c>
      <c r="BH52" s="2">
        <v>3</v>
      </c>
      <c r="BI52" s="2">
        <v>3</v>
      </c>
      <c r="BJ52" s="2">
        <v>0</v>
      </c>
      <c r="BK52" s="2">
        <v>0</v>
      </c>
      <c r="BL52" s="4">
        <v>1</v>
      </c>
      <c r="BM52" s="4">
        <f t="shared" si="8"/>
        <v>0</v>
      </c>
      <c r="BO52" s="2" t="s">
        <v>58</v>
      </c>
      <c r="BP52" s="2">
        <v>3</v>
      </c>
      <c r="BQ52" s="2">
        <v>3</v>
      </c>
      <c r="BR52" s="2">
        <v>0</v>
      </c>
      <c r="BS52" s="2">
        <v>0</v>
      </c>
      <c r="BT52" s="4">
        <v>1</v>
      </c>
      <c r="BU52" s="4">
        <f t="shared" si="9"/>
        <v>0</v>
      </c>
      <c r="BW52" s="2" t="s">
        <v>59</v>
      </c>
      <c r="BX52" s="2">
        <v>23</v>
      </c>
      <c r="BY52" s="2">
        <v>22</v>
      </c>
      <c r="BZ52" s="2">
        <v>1</v>
      </c>
      <c r="CA52" s="2">
        <v>0</v>
      </c>
      <c r="CB52" s="4">
        <v>0.96</v>
      </c>
      <c r="CC52" s="4">
        <f t="shared" si="28"/>
        <v>0</v>
      </c>
      <c r="CE52" s="2" t="s">
        <v>59</v>
      </c>
      <c r="CF52" s="2">
        <v>23</v>
      </c>
      <c r="CG52" s="2">
        <v>22</v>
      </c>
      <c r="CH52" s="2">
        <v>1</v>
      </c>
      <c r="CI52" s="2">
        <v>0</v>
      </c>
      <c r="CJ52" s="4">
        <v>0.96</v>
      </c>
      <c r="CK52" s="4">
        <f t="shared" si="11"/>
        <v>0</v>
      </c>
      <c r="CM52" s="2" t="s">
        <v>59</v>
      </c>
      <c r="CN52" s="2">
        <v>23</v>
      </c>
      <c r="CO52" s="2">
        <v>22</v>
      </c>
      <c r="CP52" s="2">
        <v>1</v>
      </c>
      <c r="CQ52" s="2">
        <v>0</v>
      </c>
      <c r="CR52" s="4">
        <v>0.96</v>
      </c>
      <c r="CS52" s="4">
        <f t="shared" si="12"/>
        <v>0</v>
      </c>
      <c r="CU52" s="2" t="s">
        <v>59</v>
      </c>
      <c r="CV52" s="2">
        <v>23</v>
      </c>
      <c r="CW52" s="2">
        <v>22</v>
      </c>
      <c r="CX52" s="2">
        <v>1</v>
      </c>
      <c r="CY52" s="2">
        <v>0</v>
      </c>
      <c r="CZ52" s="4">
        <v>0.96</v>
      </c>
      <c r="DA52" s="4">
        <f t="shared" si="13"/>
        <v>0</v>
      </c>
      <c r="DC52" s="2" t="s">
        <v>59</v>
      </c>
      <c r="DD52" s="2">
        <v>23</v>
      </c>
      <c r="DE52" s="2">
        <v>22</v>
      </c>
      <c r="DF52" s="2">
        <v>1</v>
      </c>
      <c r="DG52" s="2">
        <v>0</v>
      </c>
      <c r="DH52" s="4">
        <v>0.96</v>
      </c>
      <c r="DI52" s="4">
        <f t="shared" si="14"/>
        <v>0</v>
      </c>
      <c r="DK52" s="2" t="s">
        <v>59</v>
      </c>
      <c r="DL52" s="2">
        <v>23</v>
      </c>
      <c r="DM52" s="2">
        <v>22</v>
      </c>
      <c r="DN52" s="2">
        <v>1</v>
      </c>
      <c r="DO52" s="2">
        <v>0</v>
      </c>
      <c r="DP52" s="4">
        <v>0.96</v>
      </c>
      <c r="DQ52" s="4">
        <f t="shared" si="15"/>
        <v>0</v>
      </c>
      <c r="DS52" s="2" t="s">
        <v>59</v>
      </c>
      <c r="DT52" s="2">
        <v>23</v>
      </c>
      <c r="DU52" s="2">
        <v>22</v>
      </c>
      <c r="DV52" s="2">
        <v>1</v>
      </c>
      <c r="DW52" s="2">
        <v>0</v>
      </c>
      <c r="DX52" s="4">
        <v>0.96</v>
      </c>
      <c r="DY52" s="4">
        <f t="shared" si="16"/>
        <v>0</v>
      </c>
      <c r="EA52" s="2" t="s">
        <v>59</v>
      </c>
      <c r="EB52" s="2">
        <v>23</v>
      </c>
      <c r="EC52" s="2">
        <v>22</v>
      </c>
      <c r="ED52" s="2">
        <v>1</v>
      </c>
      <c r="EE52" s="2">
        <v>0</v>
      </c>
      <c r="EF52" s="4">
        <v>0.96</v>
      </c>
      <c r="EG52" s="4">
        <f t="shared" si="17"/>
        <v>0</v>
      </c>
      <c r="EI52" s="2" t="s">
        <v>59</v>
      </c>
      <c r="EJ52" s="2">
        <v>23</v>
      </c>
      <c r="EK52" s="2">
        <v>22</v>
      </c>
      <c r="EL52" s="2">
        <v>1</v>
      </c>
      <c r="EM52" s="2">
        <v>0</v>
      </c>
      <c r="EN52" s="4">
        <v>0.96</v>
      </c>
      <c r="EO52" s="4">
        <f t="shared" si="18"/>
        <v>0</v>
      </c>
      <c r="EQ52" s="2" t="s">
        <v>59</v>
      </c>
      <c r="ER52" s="2">
        <v>23</v>
      </c>
      <c r="ES52" s="2">
        <v>22</v>
      </c>
      <c r="ET52" s="2">
        <v>1</v>
      </c>
      <c r="EU52" s="2">
        <v>0</v>
      </c>
      <c r="EV52" s="4">
        <v>0.96</v>
      </c>
      <c r="EW52" s="4">
        <f t="shared" si="19"/>
        <v>0</v>
      </c>
      <c r="EY52" s="2" t="s">
        <v>59</v>
      </c>
      <c r="EZ52" s="2">
        <v>23</v>
      </c>
      <c r="FA52" s="2">
        <v>22</v>
      </c>
      <c r="FB52" s="2">
        <v>1</v>
      </c>
      <c r="FC52" s="2">
        <v>0</v>
      </c>
      <c r="FD52" s="4">
        <v>0.96</v>
      </c>
      <c r="FE52" s="4">
        <f t="shared" si="20"/>
        <v>0</v>
      </c>
    </row>
    <row r="53" spans="1:161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3"/>
        <v>1</v>
      </c>
      <c r="J53" s="2" t="s">
        <v>56</v>
      </c>
      <c r="K53" s="75">
        <v>110</v>
      </c>
      <c r="L53" s="75">
        <v>110</v>
      </c>
      <c r="M53" s="75">
        <v>0</v>
      </c>
      <c r="N53" s="75">
        <v>0</v>
      </c>
      <c r="O53" s="4">
        <f t="shared" si="4"/>
        <v>1</v>
      </c>
      <c r="P53" s="10">
        <f t="shared" si="5"/>
        <v>0</v>
      </c>
      <c r="R53" s="2" t="s">
        <v>56</v>
      </c>
      <c r="S53" s="1">
        <v>110</v>
      </c>
      <c r="T53" s="1">
        <v>110</v>
      </c>
      <c r="U53" s="1">
        <v>0</v>
      </c>
      <c r="V53" s="1">
        <v>0</v>
      </c>
      <c r="W53" s="3">
        <v>1</v>
      </c>
      <c r="X53" s="4">
        <f t="shared" si="24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5"/>
        <v>0</v>
      </c>
      <c r="AI53" s="2" t="s">
        <v>56</v>
      </c>
      <c r="AJ53" s="2">
        <v>110</v>
      </c>
      <c r="AK53" s="2">
        <v>110</v>
      </c>
      <c r="AL53" s="2">
        <v>0</v>
      </c>
      <c r="AM53" s="2">
        <v>0</v>
      </c>
      <c r="AN53" s="4">
        <f t="shared" si="30"/>
        <v>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4">
        <v>0.95</v>
      </c>
      <c r="AW53" s="4">
        <f t="shared" si="29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v>0.96</v>
      </c>
      <c r="BE53" s="4">
        <f t="shared" si="7"/>
        <v>1.0000000000000009E-2</v>
      </c>
      <c r="BG53" s="2" t="s">
        <v>59</v>
      </c>
      <c r="BH53" s="2">
        <v>23</v>
      </c>
      <c r="BI53" s="2">
        <v>22</v>
      </c>
      <c r="BJ53" s="2">
        <v>1</v>
      </c>
      <c r="BK53" s="2">
        <v>0</v>
      </c>
      <c r="BL53" s="4">
        <v>0.96</v>
      </c>
      <c r="BM53" s="4">
        <f t="shared" si="8"/>
        <v>0</v>
      </c>
      <c r="BO53" s="2" t="s">
        <v>59</v>
      </c>
      <c r="BP53" s="2">
        <v>23</v>
      </c>
      <c r="BQ53" s="2">
        <v>22</v>
      </c>
      <c r="BR53" s="2">
        <v>1</v>
      </c>
      <c r="BS53" s="2">
        <v>0</v>
      </c>
      <c r="BT53" s="4">
        <v>0.96</v>
      </c>
      <c r="BU53" s="4">
        <f t="shared" si="9"/>
        <v>0</v>
      </c>
      <c r="BW53" s="2" t="s">
        <v>60</v>
      </c>
      <c r="BX53" s="2">
        <v>12</v>
      </c>
      <c r="BY53" s="2">
        <v>12</v>
      </c>
      <c r="BZ53" s="2">
        <v>0</v>
      </c>
      <c r="CA53" s="2">
        <v>0</v>
      </c>
      <c r="CB53" s="4">
        <v>1</v>
      </c>
      <c r="CC53" s="4">
        <f t="shared" si="28"/>
        <v>0</v>
      </c>
      <c r="CE53" s="2" t="s">
        <v>60</v>
      </c>
      <c r="CF53" s="2">
        <v>12</v>
      </c>
      <c r="CG53" s="2">
        <v>12</v>
      </c>
      <c r="CH53" s="2">
        <v>0</v>
      </c>
      <c r="CI53" s="2">
        <v>0</v>
      </c>
      <c r="CJ53" s="4">
        <v>1</v>
      </c>
      <c r="CK53" s="4">
        <f t="shared" si="11"/>
        <v>0</v>
      </c>
      <c r="CM53" s="2" t="s">
        <v>60</v>
      </c>
      <c r="CN53" s="2">
        <v>12</v>
      </c>
      <c r="CO53" s="2">
        <v>12</v>
      </c>
      <c r="CP53" s="2">
        <v>0</v>
      </c>
      <c r="CQ53" s="2">
        <v>0</v>
      </c>
      <c r="CR53" s="4">
        <v>1</v>
      </c>
      <c r="CS53" s="4">
        <f t="shared" si="12"/>
        <v>0</v>
      </c>
      <c r="CU53" s="2" t="s">
        <v>60</v>
      </c>
      <c r="CV53" s="2">
        <v>12</v>
      </c>
      <c r="CW53" s="2">
        <v>12</v>
      </c>
      <c r="CX53" s="2">
        <v>0</v>
      </c>
      <c r="CY53" s="2">
        <v>0</v>
      </c>
      <c r="CZ53" s="4">
        <v>1</v>
      </c>
      <c r="DA53" s="4">
        <f t="shared" si="13"/>
        <v>0</v>
      </c>
      <c r="DC53" s="2" t="s">
        <v>60</v>
      </c>
      <c r="DD53" s="2">
        <v>12</v>
      </c>
      <c r="DE53" s="2">
        <v>12</v>
      </c>
      <c r="DF53" s="2">
        <v>0</v>
      </c>
      <c r="DG53" s="2">
        <v>0</v>
      </c>
      <c r="DH53" s="4">
        <v>1</v>
      </c>
      <c r="DI53" s="4">
        <f t="shared" si="14"/>
        <v>0</v>
      </c>
      <c r="DK53" s="2" t="s">
        <v>60</v>
      </c>
      <c r="DL53" s="2">
        <v>12</v>
      </c>
      <c r="DM53" s="2">
        <v>12</v>
      </c>
      <c r="DN53" s="2">
        <v>0</v>
      </c>
      <c r="DO53" s="2">
        <v>0</v>
      </c>
      <c r="DP53" s="4">
        <v>1</v>
      </c>
      <c r="DQ53" s="4">
        <f t="shared" si="15"/>
        <v>0</v>
      </c>
      <c r="DS53" s="2" t="s">
        <v>60</v>
      </c>
      <c r="DT53" s="2">
        <v>12</v>
      </c>
      <c r="DU53" s="2">
        <v>12</v>
      </c>
      <c r="DV53" s="2">
        <v>0</v>
      </c>
      <c r="DW53" s="2">
        <v>0</v>
      </c>
      <c r="DX53" s="4">
        <v>1</v>
      </c>
      <c r="DY53" s="4">
        <f t="shared" si="16"/>
        <v>0</v>
      </c>
      <c r="EA53" s="2" t="s">
        <v>60</v>
      </c>
      <c r="EB53" s="2">
        <v>12</v>
      </c>
      <c r="EC53" s="2">
        <v>12</v>
      </c>
      <c r="ED53" s="2">
        <v>0</v>
      </c>
      <c r="EE53" s="2">
        <v>0</v>
      </c>
      <c r="EF53" s="4">
        <v>1</v>
      </c>
      <c r="EG53" s="4">
        <f t="shared" si="17"/>
        <v>0</v>
      </c>
      <c r="EI53" s="2" t="s">
        <v>60</v>
      </c>
      <c r="EJ53" s="2">
        <v>12</v>
      </c>
      <c r="EK53" s="2">
        <v>12</v>
      </c>
      <c r="EL53" s="2">
        <v>0</v>
      </c>
      <c r="EM53" s="2">
        <v>0</v>
      </c>
      <c r="EN53" s="4">
        <v>1</v>
      </c>
      <c r="EO53" s="4">
        <f t="shared" si="18"/>
        <v>0</v>
      </c>
      <c r="EQ53" s="2" t="s">
        <v>60</v>
      </c>
      <c r="ER53" s="2">
        <v>12</v>
      </c>
      <c r="ES53" s="2">
        <v>12</v>
      </c>
      <c r="ET53" s="2">
        <v>0</v>
      </c>
      <c r="EU53" s="2">
        <v>0</v>
      </c>
      <c r="EV53" s="4">
        <v>1</v>
      </c>
      <c r="EW53" s="4">
        <f t="shared" si="19"/>
        <v>0</v>
      </c>
      <c r="EY53" s="2" t="s">
        <v>60</v>
      </c>
      <c r="EZ53" s="2">
        <v>12</v>
      </c>
      <c r="FA53" s="2">
        <v>12</v>
      </c>
      <c r="FB53" s="2">
        <v>0</v>
      </c>
      <c r="FC53" s="2">
        <v>0</v>
      </c>
      <c r="FD53" s="4">
        <v>1</v>
      </c>
      <c r="FE53" s="4">
        <f t="shared" si="20"/>
        <v>0</v>
      </c>
    </row>
    <row r="54" spans="1:161">
      <c r="A54" s="76">
        <v>0.87</v>
      </c>
      <c r="B54" s="76"/>
      <c r="C54" s="75" t="s">
        <v>57</v>
      </c>
      <c r="D54" s="75">
        <v>56</v>
      </c>
      <c r="E54" s="75">
        <v>49</v>
      </c>
      <c r="F54" s="75">
        <v>5</v>
      </c>
      <c r="G54" s="75">
        <v>2</v>
      </c>
      <c r="H54" s="76">
        <f t="shared" si="3"/>
        <v>0.875</v>
      </c>
      <c r="J54" s="2" t="s">
        <v>57</v>
      </c>
      <c r="K54" s="75">
        <v>56</v>
      </c>
      <c r="L54" s="75">
        <v>49</v>
      </c>
      <c r="M54" s="75">
        <v>5</v>
      </c>
      <c r="N54" s="75">
        <v>2</v>
      </c>
      <c r="O54" s="4">
        <f t="shared" si="4"/>
        <v>0.875</v>
      </c>
      <c r="P54" s="10">
        <f t="shared" si="5"/>
        <v>0</v>
      </c>
      <c r="R54" s="2" t="s">
        <v>57</v>
      </c>
      <c r="S54" s="1">
        <v>56</v>
      </c>
      <c r="T54" s="1">
        <v>49</v>
      </c>
      <c r="U54" s="1">
        <v>5</v>
      </c>
      <c r="V54" s="1">
        <v>2</v>
      </c>
      <c r="W54" s="3">
        <v>0.87</v>
      </c>
      <c r="X54" s="4">
        <f t="shared" si="24"/>
        <v>-5.0000000000000044E-3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v>0.87</v>
      </c>
      <c r="AF54" s="4">
        <f t="shared" si="25"/>
        <v>0</v>
      </c>
      <c r="AI54" s="2" t="s">
        <v>57</v>
      </c>
      <c r="AJ54" s="2">
        <v>56</v>
      </c>
      <c r="AK54" s="2">
        <v>50</v>
      </c>
      <c r="AL54" s="2">
        <v>5</v>
      </c>
      <c r="AM54" s="2">
        <v>1</v>
      </c>
      <c r="AN54" s="4">
        <f t="shared" si="30"/>
        <v>0.8928571428571429</v>
      </c>
      <c r="AO54" s="4">
        <f>AE54-AN54</f>
        <v>-2.2857142857142909E-2</v>
      </c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4">
        <v>1</v>
      </c>
      <c r="AW54" s="4">
        <f t="shared" si="29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v>1</v>
      </c>
      <c r="BE54" s="4">
        <f t="shared" si="7"/>
        <v>0</v>
      </c>
      <c r="BG54" s="2" t="s">
        <v>60</v>
      </c>
      <c r="BH54" s="2">
        <v>12</v>
      </c>
      <c r="BI54" s="2">
        <v>12</v>
      </c>
      <c r="BJ54" s="2">
        <v>0</v>
      </c>
      <c r="BK54" s="2">
        <v>0</v>
      </c>
      <c r="BL54" s="4">
        <v>1</v>
      </c>
      <c r="BM54" s="4">
        <f t="shared" si="8"/>
        <v>0</v>
      </c>
      <c r="BO54" s="2" t="s">
        <v>60</v>
      </c>
      <c r="BP54" s="2">
        <v>12</v>
      </c>
      <c r="BQ54" s="2">
        <v>12</v>
      </c>
      <c r="BR54" s="2">
        <v>0</v>
      </c>
      <c r="BS54" s="2">
        <v>0</v>
      </c>
      <c r="BT54" s="4">
        <v>1</v>
      </c>
      <c r="BU54" s="4">
        <f t="shared" si="9"/>
        <v>0</v>
      </c>
      <c r="BW54" s="2" t="s">
        <v>61</v>
      </c>
      <c r="BX54" s="2">
        <v>8</v>
      </c>
      <c r="BY54" s="2">
        <v>8</v>
      </c>
      <c r="BZ54" s="2">
        <v>0</v>
      </c>
      <c r="CA54" s="2">
        <v>0</v>
      </c>
      <c r="CB54" s="4">
        <v>1</v>
      </c>
      <c r="CC54" s="4">
        <f t="shared" si="28"/>
        <v>0</v>
      </c>
      <c r="CE54" s="2" t="s">
        <v>61</v>
      </c>
      <c r="CF54" s="2">
        <v>8</v>
      </c>
      <c r="CG54" s="2">
        <v>8</v>
      </c>
      <c r="CH54" s="2">
        <v>0</v>
      </c>
      <c r="CI54" s="2">
        <v>0</v>
      </c>
      <c r="CJ54" s="4">
        <v>1</v>
      </c>
      <c r="CK54" s="4">
        <f t="shared" si="11"/>
        <v>0</v>
      </c>
      <c r="CM54" s="2" t="s">
        <v>61</v>
      </c>
      <c r="CN54" s="2">
        <v>8</v>
      </c>
      <c r="CO54" s="2">
        <v>8</v>
      </c>
      <c r="CP54" s="2">
        <v>0</v>
      </c>
      <c r="CQ54" s="2">
        <v>0</v>
      </c>
      <c r="CR54" s="4">
        <v>1</v>
      </c>
      <c r="CS54" s="4">
        <f t="shared" si="12"/>
        <v>0</v>
      </c>
      <c r="CU54" s="2" t="s">
        <v>61</v>
      </c>
      <c r="CV54" s="2">
        <v>8</v>
      </c>
      <c r="CW54" s="2">
        <v>8</v>
      </c>
      <c r="CX54" s="2">
        <v>0</v>
      </c>
      <c r="CY54" s="2">
        <v>0</v>
      </c>
      <c r="CZ54" s="4">
        <v>1</v>
      </c>
      <c r="DA54" s="4">
        <f t="shared" si="13"/>
        <v>0</v>
      </c>
      <c r="DC54" s="2" t="s">
        <v>61</v>
      </c>
      <c r="DD54" s="2">
        <v>8</v>
      </c>
      <c r="DE54" s="2">
        <v>8</v>
      </c>
      <c r="DF54" s="2">
        <v>0</v>
      </c>
      <c r="DG54" s="2">
        <v>0</v>
      </c>
      <c r="DH54" s="4">
        <v>1</v>
      </c>
      <c r="DI54" s="4">
        <f t="shared" si="14"/>
        <v>0</v>
      </c>
      <c r="DK54" s="2" t="s">
        <v>61</v>
      </c>
      <c r="DL54" s="2">
        <v>8</v>
      </c>
      <c r="DM54" s="2">
        <v>8</v>
      </c>
      <c r="DN54" s="2">
        <v>0</v>
      </c>
      <c r="DO54" s="2">
        <v>0</v>
      </c>
      <c r="DP54" s="4">
        <v>1</v>
      </c>
      <c r="DQ54" s="4">
        <f t="shared" si="15"/>
        <v>0</v>
      </c>
      <c r="DS54" s="2" t="s">
        <v>61</v>
      </c>
      <c r="DT54" s="2">
        <v>8</v>
      </c>
      <c r="DU54" s="2">
        <v>8</v>
      </c>
      <c r="DV54" s="2">
        <v>0</v>
      </c>
      <c r="DW54" s="2">
        <v>0</v>
      </c>
      <c r="DX54" s="4">
        <v>1</v>
      </c>
      <c r="DY54" s="4">
        <f t="shared" si="16"/>
        <v>0</v>
      </c>
      <c r="EA54" s="2" t="s">
        <v>61</v>
      </c>
      <c r="EB54" s="2">
        <v>8</v>
      </c>
      <c r="EC54" s="2">
        <v>8</v>
      </c>
      <c r="ED54" s="2">
        <v>0</v>
      </c>
      <c r="EE54" s="2">
        <v>0</v>
      </c>
      <c r="EF54" s="4">
        <v>1</v>
      </c>
      <c r="EG54" s="4">
        <f t="shared" si="17"/>
        <v>0</v>
      </c>
      <c r="EI54" s="2" t="s">
        <v>61</v>
      </c>
      <c r="EJ54" s="2">
        <v>8</v>
      </c>
      <c r="EK54" s="2">
        <v>8</v>
      </c>
      <c r="EL54" s="2">
        <v>0</v>
      </c>
      <c r="EM54" s="2">
        <v>0</v>
      </c>
      <c r="EN54" s="4">
        <v>1</v>
      </c>
      <c r="EO54" s="4">
        <f t="shared" si="18"/>
        <v>0</v>
      </c>
      <c r="EQ54" s="2" t="s">
        <v>61</v>
      </c>
      <c r="ER54" s="2">
        <v>8</v>
      </c>
      <c r="ES54" s="2">
        <v>8</v>
      </c>
      <c r="ET54" s="2">
        <v>0</v>
      </c>
      <c r="EU54" s="2">
        <v>0</v>
      </c>
      <c r="EV54" s="4">
        <v>1</v>
      </c>
      <c r="EW54" s="4">
        <f t="shared" si="19"/>
        <v>0</v>
      </c>
      <c r="EY54" s="2" t="s">
        <v>61</v>
      </c>
      <c r="EZ54" s="2">
        <v>8</v>
      </c>
      <c r="FA54" s="2">
        <v>8</v>
      </c>
      <c r="FB54" s="2">
        <v>0</v>
      </c>
      <c r="FC54" s="2">
        <v>0</v>
      </c>
      <c r="FD54" s="4">
        <v>1</v>
      </c>
      <c r="FE54" s="4">
        <f t="shared" si="20"/>
        <v>0</v>
      </c>
    </row>
    <row r="55" spans="1:161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3"/>
        <v>1</v>
      </c>
      <c r="J55" s="2" t="s">
        <v>58</v>
      </c>
      <c r="K55" s="75">
        <v>3</v>
      </c>
      <c r="L55" s="75">
        <v>3</v>
      </c>
      <c r="M55" s="75">
        <v>0</v>
      </c>
      <c r="N55" s="75">
        <v>0</v>
      </c>
      <c r="O55" s="4">
        <f t="shared" si="4"/>
        <v>1</v>
      </c>
      <c r="P55" s="10">
        <f t="shared" si="5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v>1</v>
      </c>
      <c r="X55" s="4">
        <f t="shared" si="24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5"/>
        <v>0</v>
      </c>
      <c r="AI55" s="2" t="s">
        <v>58</v>
      </c>
      <c r="AJ55" s="2">
        <v>3</v>
      </c>
      <c r="AK55" s="2">
        <v>3</v>
      </c>
      <c r="AL55" s="2">
        <v>0</v>
      </c>
      <c r="AM55" s="2">
        <v>0</v>
      </c>
      <c r="AN55" s="4">
        <f t="shared" si="30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4">
        <v>1</v>
      </c>
      <c r="AW55" s="4">
        <f t="shared" si="29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v>1</v>
      </c>
      <c r="BE55" s="4">
        <f t="shared" si="7"/>
        <v>0</v>
      </c>
      <c r="BG55" s="2" t="s">
        <v>61</v>
      </c>
      <c r="BH55" s="2">
        <v>8</v>
      </c>
      <c r="BI55" s="2">
        <v>8</v>
      </c>
      <c r="BJ55" s="2">
        <v>0</v>
      </c>
      <c r="BK55" s="2">
        <v>0</v>
      </c>
      <c r="BL55" s="4">
        <v>1</v>
      </c>
      <c r="BM55" s="4">
        <f t="shared" si="8"/>
        <v>0</v>
      </c>
      <c r="BO55" s="2" t="s">
        <v>61</v>
      </c>
      <c r="BP55" s="2">
        <v>8</v>
      </c>
      <c r="BQ55" s="2">
        <v>8</v>
      </c>
      <c r="BR55" s="2">
        <v>0</v>
      </c>
      <c r="BS55" s="2">
        <v>0</v>
      </c>
      <c r="BT55" s="4">
        <v>1</v>
      </c>
      <c r="BU55" s="4">
        <f t="shared" si="9"/>
        <v>0</v>
      </c>
      <c r="BW55" s="2" t="s">
        <v>62</v>
      </c>
      <c r="BX55" s="2">
        <v>164</v>
      </c>
      <c r="BY55" s="2">
        <v>160</v>
      </c>
      <c r="BZ55" s="2">
        <v>4</v>
      </c>
      <c r="CA55" s="2">
        <v>0</v>
      </c>
      <c r="CB55" s="4">
        <v>0.98</v>
      </c>
      <c r="CC55" s="4">
        <f t="shared" si="28"/>
        <v>0</v>
      </c>
      <c r="CE55" s="2" t="s">
        <v>62</v>
      </c>
      <c r="CF55" s="2">
        <v>164</v>
      </c>
      <c r="CG55" s="2">
        <v>160</v>
      </c>
      <c r="CH55" s="2">
        <v>4</v>
      </c>
      <c r="CI55" s="2">
        <v>0</v>
      </c>
      <c r="CJ55" s="4">
        <v>0.98</v>
      </c>
      <c r="CK55" s="4">
        <f t="shared" si="11"/>
        <v>0</v>
      </c>
      <c r="CM55" s="2" t="s">
        <v>62</v>
      </c>
      <c r="CN55" s="2">
        <v>164</v>
      </c>
      <c r="CO55" s="2">
        <v>160</v>
      </c>
      <c r="CP55" s="2">
        <v>4</v>
      </c>
      <c r="CQ55" s="2">
        <v>0</v>
      </c>
      <c r="CR55" s="4">
        <v>0.98</v>
      </c>
      <c r="CS55" s="4">
        <f t="shared" si="12"/>
        <v>0</v>
      </c>
      <c r="CU55" s="2" t="s">
        <v>62</v>
      </c>
      <c r="CV55" s="2">
        <v>164</v>
      </c>
      <c r="CW55" s="2">
        <v>160</v>
      </c>
      <c r="CX55" s="2">
        <v>4</v>
      </c>
      <c r="CY55" s="2">
        <v>0</v>
      </c>
      <c r="CZ55" s="4">
        <v>0.98</v>
      </c>
      <c r="DA55" s="4">
        <f t="shared" si="13"/>
        <v>0</v>
      </c>
      <c r="DC55" s="2" t="s">
        <v>62</v>
      </c>
      <c r="DD55" s="2">
        <v>164</v>
      </c>
      <c r="DE55" s="2">
        <v>160</v>
      </c>
      <c r="DF55" s="2">
        <v>4</v>
      </c>
      <c r="DG55" s="2">
        <v>0</v>
      </c>
      <c r="DH55" s="4">
        <v>0.98</v>
      </c>
      <c r="DI55" s="4">
        <f t="shared" si="14"/>
        <v>0</v>
      </c>
      <c r="DK55" s="2" t="s">
        <v>62</v>
      </c>
      <c r="DL55" s="2">
        <v>164</v>
      </c>
      <c r="DM55" s="2">
        <v>160</v>
      </c>
      <c r="DN55" s="2">
        <v>4</v>
      </c>
      <c r="DO55" s="2">
        <v>0</v>
      </c>
      <c r="DP55" s="4">
        <v>0.98</v>
      </c>
      <c r="DQ55" s="4">
        <f t="shared" si="15"/>
        <v>0</v>
      </c>
      <c r="DS55" s="2" t="s">
        <v>62</v>
      </c>
      <c r="DT55" s="2">
        <v>164</v>
      </c>
      <c r="DU55" s="2">
        <v>160</v>
      </c>
      <c r="DV55" s="2">
        <v>4</v>
      </c>
      <c r="DW55" s="2">
        <v>0</v>
      </c>
      <c r="DX55" s="4">
        <v>0.98</v>
      </c>
      <c r="DY55" s="4">
        <f t="shared" si="16"/>
        <v>0</v>
      </c>
      <c r="EA55" s="2" t="s">
        <v>62</v>
      </c>
      <c r="EB55" s="2">
        <v>164</v>
      </c>
      <c r="EC55" s="2">
        <v>160</v>
      </c>
      <c r="ED55" s="2">
        <v>4</v>
      </c>
      <c r="EE55" s="2">
        <v>0</v>
      </c>
      <c r="EF55" s="4">
        <v>0.98</v>
      </c>
      <c r="EG55" s="4">
        <f t="shared" si="17"/>
        <v>0</v>
      </c>
      <c r="EI55" s="2" t="s">
        <v>62</v>
      </c>
      <c r="EJ55" s="2">
        <v>164</v>
      </c>
      <c r="EK55" s="2">
        <v>160</v>
      </c>
      <c r="EL55" s="2">
        <v>4</v>
      </c>
      <c r="EM55" s="2">
        <v>0</v>
      </c>
      <c r="EN55" s="4">
        <v>0.98</v>
      </c>
      <c r="EO55" s="4">
        <f t="shared" si="18"/>
        <v>0</v>
      </c>
      <c r="EQ55" s="2" t="s">
        <v>62</v>
      </c>
      <c r="ER55" s="2">
        <v>164</v>
      </c>
      <c r="ES55" s="2">
        <v>160</v>
      </c>
      <c r="ET55" s="2">
        <v>4</v>
      </c>
      <c r="EU55" s="2">
        <v>0</v>
      </c>
      <c r="EV55" s="4">
        <v>0.98</v>
      </c>
      <c r="EW55" s="4">
        <f t="shared" si="19"/>
        <v>0</v>
      </c>
      <c r="EY55" s="2" t="s">
        <v>62</v>
      </c>
      <c r="EZ55" s="2">
        <v>164</v>
      </c>
      <c r="FA55" s="2">
        <v>160</v>
      </c>
      <c r="FB55" s="2">
        <v>4</v>
      </c>
      <c r="FC55" s="2">
        <v>0</v>
      </c>
      <c r="FD55" s="4">
        <v>0.98</v>
      </c>
      <c r="FE55" s="4">
        <f t="shared" si="20"/>
        <v>0</v>
      </c>
    </row>
    <row r="56" spans="1:161">
      <c r="A56" s="76">
        <v>0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3"/>
        <v>0.95652173913043481</v>
      </c>
      <c r="J56" s="2" t="s">
        <v>59</v>
      </c>
      <c r="K56" s="75">
        <v>23</v>
      </c>
      <c r="L56" s="75">
        <v>22</v>
      </c>
      <c r="M56" s="75">
        <v>1</v>
      </c>
      <c r="N56" s="75">
        <v>0</v>
      </c>
      <c r="O56" s="4">
        <f t="shared" si="4"/>
        <v>0.95652173913043481</v>
      </c>
      <c r="P56" s="10">
        <f t="shared" si="5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v>0.95</v>
      </c>
      <c r="X56" s="4">
        <f t="shared" si="24"/>
        <v>-6.521739130434856E-3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5"/>
        <v>0</v>
      </c>
      <c r="AI56" s="2" t="s">
        <v>59</v>
      </c>
      <c r="AJ56" s="2">
        <v>23</v>
      </c>
      <c r="AK56" s="2">
        <v>22</v>
      </c>
      <c r="AL56" s="2">
        <v>1</v>
      </c>
      <c r="AM56" s="2">
        <v>0</v>
      </c>
      <c r="AN56" s="4">
        <f t="shared" si="30"/>
        <v>0.95652173913043481</v>
      </c>
      <c r="AO56" s="4">
        <f>AE56-AN56</f>
        <v>-6.521739130434856E-3</v>
      </c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4">
        <v>0.97</v>
      </c>
      <c r="AW56" s="4">
        <f t="shared" si="29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v>0.98</v>
      </c>
      <c r="BE56" s="4">
        <f t="shared" si="7"/>
        <v>1.0000000000000009E-2</v>
      </c>
      <c r="BG56" s="2" t="s">
        <v>62</v>
      </c>
      <c r="BH56" s="2">
        <v>164</v>
      </c>
      <c r="BI56" s="2">
        <v>160</v>
      </c>
      <c r="BJ56" s="2">
        <v>4</v>
      </c>
      <c r="BK56" s="2">
        <v>0</v>
      </c>
      <c r="BL56" s="4">
        <v>0.98</v>
      </c>
      <c r="BM56" s="4">
        <f t="shared" si="8"/>
        <v>0</v>
      </c>
      <c r="BO56" s="2" t="s">
        <v>62</v>
      </c>
      <c r="BP56" s="2">
        <v>164</v>
      </c>
      <c r="BQ56" s="2">
        <v>160</v>
      </c>
      <c r="BR56" s="2">
        <v>4</v>
      </c>
      <c r="BS56" s="2">
        <v>0</v>
      </c>
      <c r="BT56" s="4">
        <v>0.98</v>
      </c>
      <c r="BU56" s="4">
        <f t="shared" si="9"/>
        <v>0</v>
      </c>
      <c r="BW56" s="2" t="s">
        <v>63</v>
      </c>
      <c r="BX56" s="2">
        <v>40</v>
      </c>
      <c r="BY56" s="2">
        <v>40</v>
      </c>
      <c r="BZ56" s="2">
        <v>0</v>
      </c>
      <c r="CA56" s="2">
        <v>0</v>
      </c>
      <c r="CB56" s="4">
        <v>1</v>
      </c>
      <c r="CC56" s="4">
        <f t="shared" si="28"/>
        <v>0</v>
      </c>
      <c r="CE56" s="2" t="s">
        <v>63</v>
      </c>
      <c r="CF56" s="2">
        <v>40</v>
      </c>
      <c r="CG56" s="2">
        <v>40</v>
      </c>
      <c r="CH56" s="2">
        <v>0</v>
      </c>
      <c r="CI56" s="2">
        <v>0</v>
      </c>
      <c r="CJ56" s="4">
        <v>1</v>
      </c>
      <c r="CK56" s="4">
        <f t="shared" si="11"/>
        <v>0</v>
      </c>
      <c r="CM56" s="2" t="s">
        <v>63</v>
      </c>
      <c r="CN56" s="2">
        <v>40</v>
      </c>
      <c r="CO56" s="2">
        <v>40</v>
      </c>
      <c r="CP56" s="2">
        <v>0</v>
      </c>
      <c r="CQ56" s="2">
        <v>0</v>
      </c>
      <c r="CR56" s="4">
        <v>1</v>
      </c>
      <c r="CS56" s="4">
        <f t="shared" si="12"/>
        <v>0</v>
      </c>
      <c r="CU56" s="2" t="s">
        <v>63</v>
      </c>
      <c r="CV56" s="2">
        <v>40</v>
      </c>
      <c r="CW56" s="2">
        <v>40</v>
      </c>
      <c r="CX56" s="2">
        <v>0</v>
      </c>
      <c r="CY56" s="2">
        <v>0</v>
      </c>
      <c r="CZ56" s="4">
        <v>1</v>
      </c>
      <c r="DA56" s="4">
        <f t="shared" si="13"/>
        <v>0</v>
      </c>
      <c r="DC56" s="2" t="s">
        <v>63</v>
      </c>
      <c r="DD56" s="2">
        <v>40</v>
      </c>
      <c r="DE56" s="2">
        <v>40</v>
      </c>
      <c r="DF56" s="2">
        <v>0</v>
      </c>
      <c r="DG56" s="2">
        <v>0</v>
      </c>
      <c r="DH56" s="4">
        <v>1</v>
      </c>
      <c r="DI56" s="4">
        <f t="shared" si="14"/>
        <v>0</v>
      </c>
      <c r="DK56" s="2" t="s">
        <v>63</v>
      </c>
      <c r="DL56" s="2">
        <v>40</v>
      </c>
      <c r="DM56" s="2">
        <v>40</v>
      </c>
      <c r="DN56" s="2">
        <v>0</v>
      </c>
      <c r="DO56" s="2">
        <v>0</v>
      </c>
      <c r="DP56" s="4">
        <v>1</v>
      </c>
      <c r="DQ56" s="4">
        <f t="shared" si="15"/>
        <v>0</v>
      </c>
      <c r="DS56" s="2" t="s">
        <v>63</v>
      </c>
      <c r="DT56" s="2">
        <v>40</v>
      </c>
      <c r="DU56" s="2">
        <v>40</v>
      </c>
      <c r="DV56" s="2">
        <v>0</v>
      </c>
      <c r="DW56" s="2">
        <v>0</v>
      </c>
      <c r="DX56" s="4">
        <v>1</v>
      </c>
      <c r="DY56" s="4">
        <f t="shared" si="16"/>
        <v>0</v>
      </c>
      <c r="EA56" s="2" t="s">
        <v>63</v>
      </c>
      <c r="EB56" s="2">
        <v>40</v>
      </c>
      <c r="EC56" s="2">
        <v>40</v>
      </c>
      <c r="ED56" s="2">
        <v>0</v>
      </c>
      <c r="EE56" s="2">
        <v>0</v>
      </c>
      <c r="EF56" s="4">
        <v>1</v>
      </c>
      <c r="EG56" s="4">
        <f t="shared" si="17"/>
        <v>0</v>
      </c>
      <c r="EI56" s="2" t="s">
        <v>63</v>
      </c>
      <c r="EJ56" s="2">
        <v>40</v>
      </c>
      <c r="EK56" s="2">
        <v>40</v>
      </c>
      <c r="EL56" s="2">
        <v>0</v>
      </c>
      <c r="EM56" s="2">
        <v>0</v>
      </c>
      <c r="EN56" s="4">
        <v>1</v>
      </c>
      <c r="EO56" s="4">
        <f t="shared" si="18"/>
        <v>0</v>
      </c>
      <c r="EQ56" s="2" t="s">
        <v>63</v>
      </c>
      <c r="ER56" s="2">
        <v>40</v>
      </c>
      <c r="ES56" s="2">
        <v>40</v>
      </c>
      <c r="ET56" s="2">
        <v>0</v>
      </c>
      <c r="EU56" s="2">
        <v>0</v>
      </c>
      <c r="EV56" s="4">
        <v>1</v>
      </c>
      <c r="EW56" s="4">
        <f t="shared" si="19"/>
        <v>0</v>
      </c>
      <c r="EY56" s="2" t="s">
        <v>63</v>
      </c>
      <c r="EZ56" s="2">
        <v>40</v>
      </c>
      <c r="FA56" s="2">
        <v>40</v>
      </c>
      <c r="FB56" s="2">
        <v>0</v>
      </c>
      <c r="FC56" s="2">
        <v>0</v>
      </c>
      <c r="FD56" s="4">
        <v>1</v>
      </c>
      <c r="FE56" s="4">
        <f t="shared" si="20"/>
        <v>0</v>
      </c>
    </row>
    <row r="57" spans="1:161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3"/>
        <v>1</v>
      </c>
      <c r="J57" s="2" t="s">
        <v>60</v>
      </c>
      <c r="K57" s="75">
        <v>12</v>
      </c>
      <c r="L57" s="75">
        <v>12</v>
      </c>
      <c r="M57" s="75">
        <v>0</v>
      </c>
      <c r="N57" s="75">
        <v>0</v>
      </c>
      <c r="O57" s="4">
        <f t="shared" si="4"/>
        <v>1</v>
      </c>
      <c r="P57" s="10">
        <f t="shared" si="5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v>1</v>
      </c>
      <c r="X57" s="4">
        <f t="shared" si="24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5"/>
        <v>0</v>
      </c>
      <c r="AI57" s="2" t="s">
        <v>60</v>
      </c>
      <c r="AJ57" s="2">
        <v>12</v>
      </c>
      <c r="AK57" s="2">
        <v>12</v>
      </c>
      <c r="AL57" s="2">
        <v>0</v>
      </c>
      <c r="AM57" s="2">
        <v>0</v>
      </c>
      <c r="AN57" s="4">
        <f t="shared" si="30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4">
        <v>1</v>
      </c>
      <c r="AW57" s="4">
        <f t="shared" si="29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v>1</v>
      </c>
      <c r="BE57" s="4">
        <f t="shared" si="7"/>
        <v>0</v>
      </c>
      <c r="BG57" s="2" t="s">
        <v>63</v>
      </c>
      <c r="BH57" s="2">
        <v>40</v>
      </c>
      <c r="BI57" s="2">
        <v>40</v>
      </c>
      <c r="BJ57" s="2">
        <v>0</v>
      </c>
      <c r="BK57" s="2">
        <v>0</v>
      </c>
      <c r="BL57" s="4">
        <v>1</v>
      </c>
      <c r="BM57" s="4">
        <f t="shared" si="8"/>
        <v>0</v>
      </c>
      <c r="BO57" s="2" t="s">
        <v>63</v>
      </c>
      <c r="BP57" s="2">
        <v>40</v>
      </c>
      <c r="BQ57" s="2">
        <v>40</v>
      </c>
      <c r="BR57" s="2">
        <v>0</v>
      </c>
      <c r="BS57" s="2">
        <v>0</v>
      </c>
      <c r="BT57" s="4">
        <v>1</v>
      </c>
      <c r="BU57" s="4">
        <f t="shared" si="9"/>
        <v>0</v>
      </c>
      <c r="BW57" s="2" t="s">
        <v>64</v>
      </c>
      <c r="BX57" s="2">
        <v>2</v>
      </c>
      <c r="BY57" s="2">
        <v>2</v>
      </c>
      <c r="BZ57" s="2">
        <v>0</v>
      </c>
      <c r="CA57" s="2">
        <v>0</v>
      </c>
      <c r="CB57" s="4">
        <v>1</v>
      </c>
      <c r="CC57" s="4">
        <f t="shared" si="28"/>
        <v>0</v>
      </c>
      <c r="CE57" s="2" t="s">
        <v>64</v>
      </c>
      <c r="CF57" s="2">
        <v>2</v>
      </c>
      <c r="CG57" s="2">
        <v>2</v>
      </c>
      <c r="CH57" s="2">
        <v>0</v>
      </c>
      <c r="CI57" s="2">
        <v>0</v>
      </c>
      <c r="CJ57" s="4">
        <v>1</v>
      </c>
      <c r="CK57" s="4">
        <f t="shared" si="11"/>
        <v>0</v>
      </c>
      <c r="CM57" s="2" t="s">
        <v>64</v>
      </c>
      <c r="CN57" s="2">
        <v>2</v>
      </c>
      <c r="CO57" s="2">
        <v>2</v>
      </c>
      <c r="CP57" s="2">
        <v>0</v>
      </c>
      <c r="CQ57" s="2">
        <v>0</v>
      </c>
      <c r="CR57" s="4">
        <v>1</v>
      </c>
      <c r="CS57" s="4">
        <f t="shared" si="12"/>
        <v>0</v>
      </c>
      <c r="CU57" s="2" t="s">
        <v>64</v>
      </c>
      <c r="CV57" s="2">
        <v>2</v>
      </c>
      <c r="CW57" s="2">
        <v>2</v>
      </c>
      <c r="CX57" s="2">
        <v>0</v>
      </c>
      <c r="CY57" s="2">
        <v>0</v>
      </c>
      <c r="CZ57" s="4">
        <v>1</v>
      </c>
      <c r="DA57" s="4">
        <f t="shared" si="13"/>
        <v>0</v>
      </c>
      <c r="DC57" s="2" t="s">
        <v>64</v>
      </c>
      <c r="DD57" s="2">
        <v>2</v>
      </c>
      <c r="DE57" s="2">
        <v>2</v>
      </c>
      <c r="DF57" s="2">
        <v>0</v>
      </c>
      <c r="DG57" s="2">
        <v>0</v>
      </c>
      <c r="DH57" s="4">
        <v>1</v>
      </c>
      <c r="DI57" s="4">
        <f t="shared" si="14"/>
        <v>0</v>
      </c>
      <c r="DK57" s="2" t="s">
        <v>64</v>
      </c>
      <c r="DL57" s="2">
        <v>2</v>
      </c>
      <c r="DM57" s="2">
        <v>2</v>
      </c>
      <c r="DN57" s="2">
        <v>0</v>
      </c>
      <c r="DO57" s="2">
        <v>0</v>
      </c>
      <c r="DP57" s="4">
        <v>1</v>
      </c>
      <c r="DQ57" s="4">
        <f t="shared" si="15"/>
        <v>0</v>
      </c>
      <c r="DS57" s="2" t="s">
        <v>64</v>
      </c>
      <c r="DT57" s="2">
        <v>2</v>
      </c>
      <c r="DU57" s="2">
        <v>2</v>
      </c>
      <c r="DV57" s="2">
        <v>0</v>
      </c>
      <c r="DW57" s="2">
        <v>0</v>
      </c>
      <c r="DX57" s="4">
        <v>1</v>
      </c>
      <c r="DY57" s="4">
        <f t="shared" si="16"/>
        <v>0</v>
      </c>
      <c r="EA57" s="2" t="s">
        <v>64</v>
      </c>
      <c r="EB57" s="2">
        <v>2</v>
      </c>
      <c r="EC57" s="2">
        <v>2</v>
      </c>
      <c r="ED57" s="2">
        <v>0</v>
      </c>
      <c r="EE57" s="2">
        <v>0</v>
      </c>
      <c r="EF57" s="4">
        <v>1</v>
      </c>
      <c r="EG57" s="4">
        <f t="shared" si="17"/>
        <v>0</v>
      </c>
      <c r="EI57" s="2" t="s">
        <v>64</v>
      </c>
      <c r="EJ57" s="2">
        <v>2</v>
      </c>
      <c r="EK57" s="2">
        <v>2</v>
      </c>
      <c r="EL57" s="2">
        <v>0</v>
      </c>
      <c r="EM57" s="2">
        <v>0</v>
      </c>
      <c r="EN57" s="4">
        <v>1</v>
      </c>
      <c r="EO57" s="4">
        <f t="shared" si="18"/>
        <v>0</v>
      </c>
      <c r="EQ57" s="2" t="s">
        <v>64</v>
      </c>
      <c r="ER57" s="2">
        <v>2</v>
      </c>
      <c r="ES57" s="2">
        <v>2</v>
      </c>
      <c r="ET57" s="2">
        <v>0</v>
      </c>
      <c r="EU57" s="2">
        <v>0</v>
      </c>
      <c r="EV57" s="4">
        <v>1</v>
      </c>
      <c r="EW57" s="4">
        <f t="shared" si="19"/>
        <v>0</v>
      </c>
      <c r="EY57" s="2" t="s">
        <v>64</v>
      </c>
      <c r="EZ57" s="2">
        <v>2</v>
      </c>
      <c r="FA57" s="2">
        <v>2</v>
      </c>
      <c r="FB57" s="2">
        <v>0</v>
      </c>
      <c r="FC57" s="2">
        <v>0</v>
      </c>
      <c r="FD57" s="4">
        <v>1</v>
      </c>
      <c r="FE57" s="4">
        <f t="shared" si="20"/>
        <v>0</v>
      </c>
    </row>
    <row r="58" spans="1:16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3"/>
        <v>1</v>
      </c>
      <c r="J58" s="2" t="s">
        <v>61</v>
      </c>
      <c r="K58" s="75">
        <v>8</v>
      </c>
      <c r="L58" s="75">
        <v>8</v>
      </c>
      <c r="M58" s="75">
        <v>0</v>
      </c>
      <c r="N58" s="75">
        <v>0</v>
      </c>
      <c r="O58" s="4">
        <f t="shared" si="4"/>
        <v>1</v>
      </c>
      <c r="P58" s="10">
        <f t="shared" si="5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v>1</v>
      </c>
      <c r="X58" s="4">
        <f t="shared" si="24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5"/>
        <v>0</v>
      </c>
      <c r="AI58" s="2" t="s">
        <v>61</v>
      </c>
      <c r="AJ58" s="2">
        <v>8</v>
      </c>
      <c r="AK58" s="2">
        <v>8</v>
      </c>
      <c r="AL58" s="2">
        <v>0</v>
      </c>
      <c r="AM58" s="2">
        <v>0</v>
      </c>
      <c r="AN58" s="4">
        <f t="shared" si="30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4">
        <v>1</v>
      </c>
      <c r="AW58" s="4">
        <f t="shared" si="29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v>1</v>
      </c>
      <c r="BE58" s="4">
        <f t="shared" si="7"/>
        <v>0</v>
      </c>
      <c r="BG58" s="2" t="s">
        <v>64</v>
      </c>
      <c r="BH58" s="2">
        <v>2</v>
      </c>
      <c r="BI58" s="2">
        <v>2</v>
      </c>
      <c r="BJ58" s="2">
        <v>0</v>
      </c>
      <c r="BK58" s="2">
        <v>0</v>
      </c>
      <c r="BL58" s="4">
        <v>1</v>
      </c>
      <c r="BM58" s="4">
        <f t="shared" si="8"/>
        <v>0</v>
      </c>
      <c r="BO58" s="2" t="s">
        <v>64</v>
      </c>
      <c r="BP58" s="2">
        <v>2</v>
      </c>
      <c r="BQ58" s="2">
        <v>2</v>
      </c>
      <c r="BR58" s="2">
        <v>0</v>
      </c>
      <c r="BS58" s="2">
        <v>0</v>
      </c>
      <c r="BT58" s="4">
        <v>1</v>
      </c>
      <c r="BU58" s="4">
        <f t="shared" si="9"/>
        <v>0</v>
      </c>
      <c r="BW58" s="2" t="s">
        <v>66</v>
      </c>
      <c r="BX58" s="2">
        <v>228</v>
      </c>
      <c r="BY58" s="2">
        <v>219</v>
      </c>
      <c r="BZ58" s="2">
        <v>9</v>
      </c>
      <c r="CA58" s="2">
        <v>0</v>
      </c>
      <c r="CB58" s="4">
        <v>0.96</v>
      </c>
      <c r="CC58" s="4">
        <f t="shared" si="28"/>
        <v>0</v>
      </c>
      <c r="CE58" s="2" t="s">
        <v>66</v>
      </c>
      <c r="CF58" s="2">
        <v>228</v>
      </c>
      <c r="CG58" s="2">
        <v>219</v>
      </c>
      <c r="CH58" s="2">
        <v>9</v>
      </c>
      <c r="CI58" s="2">
        <v>0</v>
      </c>
      <c r="CJ58" s="4">
        <v>0.96</v>
      </c>
      <c r="CK58" s="4">
        <f t="shared" si="11"/>
        <v>0</v>
      </c>
      <c r="CM58" s="2" t="s">
        <v>66</v>
      </c>
      <c r="CN58" s="2">
        <v>228</v>
      </c>
      <c r="CO58" s="2">
        <v>219</v>
      </c>
      <c r="CP58" s="2">
        <v>9</v>
      </c>
      <c r="CQ58" s="2">
        <v>0</v>
      </c>
      <c r="CR58" s="4">
        <v>0.96</v>
      </c>
      <c r="CS58" s="4">
        <f t="shared" si="12"/>
        <v>0</v>
      </c>
      <c r="CU58" s="2" t="s">
        <v>66</v>
      </c>
      <c r="CV58" s="2">
        <v>228</v>
      </c>
      <c r="CW58" s="2">
        <v>219</v>
      </c>
      <c r="CX58" s="2">
        <v>9</v>
      </c>
      <c r="CY58" s="2">
        <v>0</v>
      </c>
      <c r="CZ58" s="4">
        <v>0.96</v>
      </c>
      <c r="DA58" s="4">
        <f t="shared" si="13"/>
        <v>0</v>
      </c>
      <c r="DC58" s="2" t="s">
        <v>66</v>
      </c>
      <c r="DD58" s="2">
        <v>228</v>
      </c>
      <c r="DE58" s="2">
        <v>219</v>
      </c>
      <c r="DF58" s="2">
        <v>9</v>
      </c>
      <c r="DG58" s="2">
        <v>0</v>
      </c>
      <c r="DH58" s="4">
        <v>0.96</v>
      </c>
      <c r="DI58" s="4">
        <f t="shared" si="14"/>
        <v>0</v>
      </c>
      <c r="DK58" s="2" t="s">
        <v>66</v>
      </c>
      <c r="DL58" s="2">
        <v>228</v>
      </c>
      <c r="DM58" s="2">
        <v>219</v>
      </c>
      <c r="DN58" s="2">
        <v>9</v>
      </c>
      <c r="DO58" s="2">
        <v>0</v>
      </c>
      <c r="DP58" s="4">
        <v>0.96</v>
      </c>
      <c r="DQ58" s="4">
        <f t="shared" si="15"/>
        <v>0</v>
      </c>
      <c r="DS58" s="2" t="s">
        <v>66</v>
      </c>
      <c r="DT58" s="2">
        <v>228</v>
      </c>
      <c r="DU58" s="2">
        <v>219</v>
      </c>
      <c r="DV58" s="2">
        <v>9</v>
      </c>
      <c r="DW58" s="2">
        <v>0</v>
      </c>
      <c r="DX58" s="4">
        <v>0.96</v>
      </c>
      <c r="DY58" s="4">
        <f t="shared" si="16"/>
        <v>0</v>
      </c>
      <c r="EA58" s="2" t="s">
        <v>66</v>
      </c>
      <c r="EB58" s="2">
        <v>228</v>
      </c>
      <c r="EC58" s="2">
        <v>219</v>
      </c>
      <c r="ED58" s="2">
        <v>9</v>
      </c>
      <c r="EE58" s="2">
        <v>0</v>
      </c>
      <c r="EF58" s="4">
        <v>0.96</v>
      </c>
      <c r="EG58" s="4">
        <f t="shared" si="17"/>
        <v>0</v>
      </c>
      <c r="EI58" s="2" t="s">
        <v>66</v>
      </c>
      <c r="EJ58" s="2">
        <v>228</v>
      </c>
      <c r="EK58" s="2">
        <v>219</v>
      </c>
      <c r="EL58" s="2">
        <v>9</v>
      </c>
      <c r="EM58" s="2">
        <v>0</v>
      </c>
      <c r="EN58" s="4">
        <v>0.96</v>
      </c>
      <c r="EO58" s="4">
        <f t="shared" si="18"/>
        <v>0</v>
      </c>
      <c r="EQ58" s="2" t="s">
        <v>66</v>
      </c>
      <c r="ER58" s="2">
        <v>228</v>
      </c>
      <c r="ES58" s="2">
        <v>219</v>
      </c>
      <c r="ET58" s="2">
        <v>9</v>
      </c>
      <c r="EU58" s="2">
        <v>0</v>
      </c>
      <c r="EV58" s="4">
        <v>0.96</v>
      </c>
      <c r="EW58" s="4">
        <f t="shared" si="19"/>
        <v>0</v>
      </c>
      <c r="EY58" s="2" t="s">
        <v>66</v>
      </c>
      <c r="EZ58" s="2">
        <v>228</v>
      </c>
      <c r="FA58" s="2">
        <v>219</v>
      </c>
      <c r="FB58" s="2">
        <v>9</v>
      </c>
      <c r="FC58" s="2">
        <v>0</v>
      </c>
      <c r="FD58" s="4">
        <v>0.96</v>
      </c>
      <c r="FE58" s="4">
        <f t="shared" si="20"/>
        <v>0</v>
      </c>
    </row>
    <row r="59" spans="1:161">
      <c r="A59" s="76">
        <v>0.97</v>
      </c>
      <c r="B59" s="76"/>
      <c r="C59" s="75" t="s">
        <v>62</v>
      </c>
      <c r="D59" s="75">
        <v>164</v>
      </c>
      <c r="E59" s="75">
        <v>160</v>
      </c>
      <c r="F59" s="75">
        <v>4</v>
      </c>
      <c r="G59" s="75">
        <v>0</v>
      </c>
      <c r="H59" s="76">
        <f t="shared" si="3"/>
        <v>0.97560975609756095</v>
      </c>
      <c r="J59" s="2" t="s">
        <v>62</v>
      </c>
      <c r="K59" s="75">
        <v>164</v>
      </c>
      <c r="L59" s="75">
        <v>160</v>
      </c>
      <c r="M59" s="75">
        <v>4</v>
      </c>
      <c r="N59" s="75">
        <v>0</v>
      </c>
      <c r="O59" s="4">
        <f t="shared" si="4"/>
        <v>0.97560975609756095</v>
      </c>
      <c r="P59" s="10">
        <f t="shared" si="5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4">
        <v>0.97</v>
      </c>
      <c r="X59" s="4">
        <f t="shared" si="24"/>
        <v>-5.6097560975609806E-3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5"/>
        <v>0</v>
      </c>
      <c r="AI59" s="2" t="s">
        <v>62</v>
      </c>
      <c r="AJ59" s="2">
        <v>164</v>
      </c>
      <c r="AK59" s="2">
        <v>160</v>
      </c>
      <c r="AL59" s="2">
        <v>4</v>
      </c>
      <c r="AM59" s="2">
        <v>0</v>
      </c>
      <c r="AN59" s="4">
        <f t="shared" si="30"/>
        <v>0.97560975609756095</v>
      </c>
      <c r="AO59" s="4">
        <f>AE59-AN59</f>
        <v>-5.6097560975609806E-3</v>
      </c>
      <c r="AQ59" s="2" t="s">
        <v>66</v>
      </c>
      <c r="AR59" s="2">
        <v>228</v>
      </c>
      <c r="AS59" s="2">
        <v>219</v>
      </c>
      <c r="AT59" s="2">
        <v>9</v>
      </c>
      <c r="AU59" s="2">
        <v>0</v>
      </c>
      <c r="AV59" s="4">
        <v>0.96</v>
      </c>
      <c r="AW59" s="4">
        <f t="shared" ref="AW59:AW68" si="31">AV59-AE63</f>
        <v>0</v>
      </c>
      <c r="AY59" s="2" t="s">
        <v>66</v>
      </c>
      <c r="AZ59" s="2">
        <v>228</v>
      </c>
      <c r="BA59" s="2">
        <v>219</v>
      </c>
      <c r="BB59" s="2">
        <v>9</v>
      </c>
      <c r="BC59" s="2">
        <v>0</v>
      </c>
      <c r="BD59" s="4">
        <v>0.96</v>
      </c>
      <c r="BE59" s="4">
        <f t="shared" si="7"/>
        <v>0</v>
      </c>
      <c r="BG59" s="2" t="s">
        <v>66</v>
      </c>
      <c r="BH59" s="2">
        <v>228</v>
      </c>
      <c r="BI59" s="2">
        <v>219</v>
      </c>
      <c r="BJ59" s="2">
        <v>9</v>
      </c>
      <c r="BK59" s="2">
        <v>0</v>
      </c>
      <c r="BL59" s="4">
        <v>0.96</v>
      </c>
      <c r="BM59" s="4">
        <f t="shared" si="8"/>
        <v>0</v>
      </c>
      <c r="BO59" s="2" t="s">
        <v>66</v>
      </c>
      <c r="BP59" s="2">
        <v>228</v>
      </c>
      <c r="BQ59" s="2">
        <v>219</v>
      </c>
      <c r="BR59" s="2">
        <v>9</v>
      </c>
      <c r="BS59" s="2">
        <v>0</v>
      </c>
      <c r="BT59" s="4">
        <v>0.96</v>
      </c>
      <c r="BU59" s="4">
        <f t="shared" si="9"/>
        <v>0</v>
      </c>
      <c r="BW59" s="2" t="s">
        <v>67</v>
      </c>
      <c r="BX59" s="2">
        <v>50</v>
      </c>
      <c r="BY59" s="2">
        <v>44</v>
      </c>
      <c r="BZ59" s="2">
        <v>5</v>
      </c>
      <c r="CA59" s="2">
        <v>1</v>
      </c>
      <c r="CB59" s="4">
        <v>0.88</v>
      </c>
      <c r="CC59" s="4">
        <f t="shared" si="28"/>
        <v>0</v>
      </c>
      <c r="CE59" s="2" t="s">
        <v>67</v>
      </c>
      <c r="CF59" s="2">
        <v>50</v>
      </c>
      <c r="CG59" s="2">
        <v>44</v>
      </c>
      <c r="CH59" s="2">
        <v>6</v>
      </c>
      <c r="CI59" s="2">
        <v>0</v>
      </c>
      <c r="CJ59" s="4">
        <v>0.88</v>
      </c>
      <c r="CK59" s="4">
        <f t="shared" si="11"/>
        <v>0</v>
      </c>
      <c r="CM59" s="2" t="s">
        <v>67</v>
      </c>
      <c r="CN59" s="2">
        <v>50</v>
      </c>
      <c r="CO59" s="2">
        <v>44</v>
      </c>
      <c r="CP59" s="2">
        <v>6</v>
      </c>
      <c r="CQ59" s="2">
        <v>0</v>
      </c>
      <c r="CR59" s="4">
        <v>0.88</v>
      </c>
      <c r="CS59" s="4">
        <f t="shared" si="12"/>
        <v>0</v>
      </c>
      <c r="CU59" s="2" t="s">
        <v>67</v>
      </c>
      <c r="CV59" s="2">
        <v>50</v>
      </c>
      <c r="CW59" s="2">
        <v>44</v>
      </c>
      <c r="CX59" s="2">
        <v>5</v>
      </c>
      <c r="CY59" s="2">
        <v>1</v>
      </c>
      <c r="CZ59" s="4">
        <v>0.88</v>
      </c>
      <c r="DA59" s="4">
        <f t="shared" si="13"/>
        <v>0</v>
      </c>
      <c r="DC59" s="2" t="s">
        <v>67</v>
      </c>
      <c r="DD59" s="2">
        <v>50</v>
      </c>
      <c r="DE59" s="2">
        <v>44</v>
      </c>
      <c r="DF59" s="2">
        <v>5</v>
      </c>
      <c r="DG59" s="2">
        <v>1</v>
      </c>
      <c r="DH59" s="4">
        <v>0.88</v>
      </c>
      <c r="DI59" s="4">
        <f t="shared" si="14"/>
        <v>0</v>
      </c>
      <c r="DK59" s="2" t="s">
        <v>67</v>
      </c>
      <c r="DL59" s="2">
        <v>50</v>
      </c>
      <c r="DM59" s="2">
        <v>44</v>
      </c>
      <c r="DN59" s="2">
        <v>5</v>
      </c>
      <c r="DO59" s="2">
        <v>1</v>
      </c>
      <c r="DP59" s="4">
        <v>0.88</v>
      </c>
      <c r="DQ59" s="4">
        <f t="shared" si="15"/>
        <v>0</v>
      </c>
      <c r="DS59" s="2" t="s">
        <v>67</v>
      </c>
      <c r="DT59" s="2">
        <v>50</v>
      </c>
      <c r="DU59" s="2">
        <v>44</v>
      </c>
      <c r="DV59" s="2">
        <v>5</v>
      </c>
      <c r="DW59" s="2">
        <v>1</v>
      </c>
      <c r="DX59" s="4">
        <v>0.88</v>
      </c>
      <c r="DY59" s="4">
        <f t="shared" si="16"/>
        <v>0</v>
      </c>
      <c r="EA59" s="2" t="s">
        <v>67</v>
      </c>
      <c r="EB59" s="2">
        <v>50</v>
      </c>
      <c r="EC59" s="2">
        <v>44</v>
      </c>
      <c r="ED59" s="2">
        <v>5</v>
      </c>
      <c r="EE59" s="2">
        <v>1</v>
      </c>
      <c r="EF59" s="4">
        <v>0.88</v>
      </c>
      <c r="EG59" s="4">
        <f t="shared" si="17"/>
        <v>0</v>
      </c>
      <c r="EI59" s="2" t="s">
        <v>67</v>
      </c>
      <c r="EJ59" s="2">
        <v>50</v>
      </c>
      <c r="EK59" s="2">
        <v>44</v>
      </c>
      <c r="EL59" s="2">
        <v>5</v>
      </c>
      <c r="EM59" s="2">
        <v>1</v>
      </c>
      <c r="EN59" s="4">
        <v>0.88</v>
      </c>
      <c r="EO59" s="4">
        <f t="shared" si="18"/>
        <v>0</v>
      </c>
      <c r="EQ59" s="2" t="s">
        <v>67</v>
      </c>
      <c r="ER59" s="2">
        <v>50</v>
      </c>
      <c r="ES59" s="2">
        <v>44</v>
      </c>
      <c r="ET59" s="2">
        <v>5</v>
      </c>
      <c r="EU59" s="2">
        <v>1</v>
      </c>
      <c r="EV59" s="4">
        <v>0.88</v>
      </c>
      <c r="EW59" s="4">
        <f t="shared" si="19"/>
        <v>0</v>
      </c>
      <c r="EY59" s="2" t="s">
        <v>67</v>
      </c>
      <c r="EZ59" s="2">
        <v>50</v>
      </c>
      <c r="FA59" s="2">
        <v>44</v>
      </c>
      <c r="FB59" s="2">
        <v>5</v>
      </c>
      <c r="FC59" s="2">
        <v>1</v>
      </c>
      <c r="FD59" s="4">
        <v>0.88</v>
      </c>
      <c r="FE59" s="4">
        <f t="shared" si="20"/>
        <v>0</v>
      </c>
    </row>
    <row r="60" spans="1:161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3"/>
        <v>1</v>
      </c>
      <c r="J60" s="2" t="s">
        <v>63</v>
      </c>
      <c r="K60" s="75">
        <v>40</v>
      </c>
      <c r="L60" s="75">
        <v>40</v>
      </c>
      <c r="M60" s="75">
        <v>0</v>
      </c>
      <c r="N60" s="75">
        <v>0</v>
      </c>
      <c r="O60" s="4">
        <f t="shared" si="4"/>
        <v>1</v>
      </c>
      <c r="P60" s="10">
        <f t="shared" si="5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v>1</v>
      </c>
      <c r="X60" s="4">
        <f t="shared" si="24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5"/>
        <v>0</v>
      </c>
      <c r="AI60" s="2" t="s">
        <v>63</v>
      </c>
      <c r="AJ60" s="2">
        <v>40</v>
      </c>
      <c r="AK60" s="2">
        <v>40</v>
      </c>
      <c r="AL60" s="2">
        <v>0</v>
      </c>
      <c r="AM60" s="2">
        <v>0</v>
      </c>
      <c r="AN60" s="4">
        <f t="shared" si="30"/>
        <v>1</v>
      </c>
      <c r="AO60" s="4"/>
      <c r="AQ60" s="2" t="s">
        <v>67</v>
      </c>
      <c r="AR60" s="2">
        <v>50</v>
      </c>
      <c r="AS60" s="2">
        <v>44</v>
      </c>
      <c r="AT60" s="2">
        <v>5</v>
      </c>
      <c r="AU60" s="2">
        <v>1</v>
      </c>
      <c r="AV60" s="4">
        <v>0.88</v>
      </c>
      <c r="AW60" s="4">
        <f t="shared" si="31"/>
        <v>0</v>
      </c>
      <c r="AY60" s="2" t="s">
        <v>67</v>
      </c>
      <c r="AZ60" s="2">
        <v>50</v>
      </c>
      <c r="BA60" s="2">
        <v>44</v>
      </c>
      <c r="BB60" s="2">
        <v>5</v>
      </c>
      <c r="BC60" s="2">
        <v>1</v>
      </c>
      <c r="BD60" s="4">
        <v>0.88</v>
      </c>
      <c r="BE60" s="4">
        <f t="shared" si="7"/>
        <v>0</v>
      </c>
      <c r="BG60" s="2" t="s">
        <v>67</v>
      </c>
      <c r="BH60" s="2">
        <v>50</v>
      </c>
      <c r="BI60" s="2">
        <v>44</v>
      </c>
      <c r="BJ60" s="2">
        <v>5</v>
      </c>
      <c r="BK60" s="2">
        <v>1</v>
      </c>
      <c r="BL60" s="4">
        <v>0.88</v>
      </c>
      <c r="BM60" s="4">
        <f t="shared" si="8"/>
        <v>0</v>
      </c>
      <c r="BO60" s="2" t="s">
        <v>67</v>
      </c>
      <c r="BP60" s="2">
        <v>50</v>
      </c>
      <c r="BQ60" s="2">
        <v>44</v>
      </c>
      <c r="BR60" s="2">
        <v>5</v>
      </c>
      <c r="BS60" s="2">
        <v>1</v>
      </c>
      <c r="BT60" s="4">
        <v>0.88</v>
      </c>
      <c r="BU60" s="4">
        <f t="shared" si="9"/>
        <v>0</v>
      </c>
      <c r="BW60" s="2" t="s">
        <v>68</v>
      </c>
      <c r="BX60" s="2">
        <v>899</v>
      </c>
      <c r="BY60" s="2">
        <v>899</v>
      </c>
      <c r="BZ60" s="2">
        <v>0</v>
      </c>
      <c r="CA60" s="2">
        <v>0</v>
      </c>
      <c r="CB60" s="4">
        <v>1</v>
      </c>
      <c r="CC60" s="4">
        <f t="shared" si="28"/>
        <v>0</v>
      </c>
      <c r="CE60" s="2" t="s">
        <v>68</v>
      </c>
      <c r="CF60" s="2">
        <v>899</v>
      </c>
      <c r="CG60" s="2">
        <v>899</v>
      </c>
      <c r="CH60" s="2">
        <v>0</v>
      </c>
      <c r="CI60" s="2">
        <v>0</v>
      </c>
      <c r="CJ60" s="4">
        <v>1</v>
      </c>
      <c r="CK60" s="4">
        <f t="shared" si="11"/>
        <v>0</v>
      </c>
      <c r="CM60" s="2" t="s">
        <v>68</v>
      </c>
      <c r="CN60" s="2">
        <v>899</v>
      </c>
      <c r="CO60" s="2">
        <v>899</v>
      </c>
      <c r="CP60" s="2">
        <v>0</v>
      </c>
      <c r="CQ60" s="2">
        <v>0</v>
      </c>
      <c r="CR60" s="4">
        <v>1</v>
      </c>
      <c r="CS60" s="4">
        <f t="shared" si="12"/>
        <v>0</v>
      </c>
      <c r="CU60" s="2" t="s">
        <v>68</v>
      </c>
      <c r="CV60" s="2">
        <v>899</v>
      </c>
      <c r="CW60" s="2">
        <v>899</v>
      </c>
      <c r="CX60" s="2">
        <v>0</v>
      </c>
      <c r="CY60" s="2">
        <v>0</v>
      </c>
      <c r="CZ60" s="4">
        <v>1</v>
      </c>
      <c r="DA60" s="4">
        <f t="shared" si="13"/>
        <v>0</v>
      </c>
      <c r="DC60" s="2" t="s">
        <v>68</v>
      </c>
      <c r="DD60" s="2">
        <v>899</v>
      </c>
      <c r="DE60" s="2">
        <v>899</v>
      </c>
      <c r="DF60" s="2">
        <v>0</v>
      </c>
      <c r="DG60" s="2">
        <v>0</v>
      </c>
      <c r="DH60" s="4">
        <v>1</v>
      </c>
      <c r="DI60" s="4">
        <f t="shared" si="14"/>
        <v>0</v>
      </c>
      <c r="DK60" s="2" t="s">
        <v>68</v>
      </c>
      <c r="DL60" s="2">
        <v>899</v>
      </c>
      <c r="DM60" s="2">
        <v>899</v>
      </c>
      <c r="DN60" s="2">
        <v>0</v>
      </c>
      <c r="DO60" s="2">
        <v>0</v>
      </c>
      <c r="DP60" s="4">
        <v>1</v>
      </c>
      <c r="DQ60" s="4">
        <f t="shared" si="15"/>
        <v>0</v>
      </c>
      <c r="DS60" s="2" t="s">
        <v>68</v>
      </c>
      <c r="DT60" s="2">
        <v>899</v>
      </c>
      <c r="DU60" s="2">
        <v>899</v>
      </c>
      <c r="DV60" s="2">
        <v>0</v>
      </c>
      <c r="DW60" s="2">
        <v>0</v>
      </c>
      <c r="DX60" s="4">
        <v>1</v>
      </c>
      <c r="DY60" s="4">
        <f t="shared" si="16"/>
        <v>0</v>
      </c>
      <c r="DZ60" s="2" t="s">
        <v>119</v>
      </c>
      <c r="EA60" s="2" t="s">
        <v>68</v>
      </c>
      <c r="EB60" s="2">
        <v>899</v>
      </c>
      <c r="EC60" s="2">
        <v>899</v>
      </c>
      <c r="ED60" s="2">
        <v>0</v>
      </c>
      <c r="EE60" s="2">
        <v>0</v>
      </c>
      <c r="EF60" s="4">
        <v>1</v>
      </c>
      <c r="EG60" s="4">
        <f t="shared" si="17"/>
        <v>0</v>
      </c>
      <c r="EI60" s="2" t="s">
        <v>68</v>
      </c>
      <c r="EJ60" s="2">
        <v>899</v>
      </c>
      <c r="EK60" s="2">
        <v>899</v>
      </c>
      <c r="EL60" s="2">
        <v>0</v>
      </c>
      <c r="EM60" s="2">
        <v>0</v>
      </c>
      <c r="EN60" s="4">
        <v>1</v>
      </c>
      <c r="EO60" s="4">
        <f t="shared" si="18"/>
        <v>0</v>
      </c>
      <c r="EQ60" s="2" t="s">
        <v>68</v>
      </c>
      <c r="ER60" s="2">
        <v>899</v>
      </c>
      <c r="ES60" s="2">
        <v>899</v>
      </c>
      <c r="ET60" s="2">
        <v>0</v>
      </c>
      <c r="EU60" s="2">
        <v>0</v>
      </c>
      <c r="EV60" s="4">
        <v>1</v>
      </c>
      <c r="EW60" s="4">
        <f t="shared" si="19"/>
        <v>0</v>
      </c>
      <c r="EX60" s="2" t="s">
        <v>119</v>
      </c>
      <c r="EY60" s="2" t="s">
        <v>68</v>
      </c>
      <c r="EZ60" s="2">
        <v>899</v>
      </c>
      <c r="FA60" s="2">
        <v>899</v>
      </c>
      <c r="FB60" s="2">
        <v>0</v>
      </c>
      <c r="FC60" s="2">
        <v>0</v>
      </c>
      <c r="FD60" s="4">
        <v>1</v>
      </c>
      <c r="FE60" s="4">
        <f t="shared" si="20"/>
        <v>0</v>
      </c>
    </row>
    <row r="61" spans="1:161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3"/>
        <v>1</v>
      </c>
      <c r="J61" s="2" t="s">
        <v>64</v>
      </c>
      <c r="K61" s="75">
        <v>2</v>
      </c>
      <c r="L61" s="75">
        <v>2</v>
      </c>
      <c r="M61" s="75">
        <v>0</v>
      </c>
      <c r="N61" s="75">
        <v>0</v>
      </c>
      <c r="O61" s="4">
        <f t="shared" si="4"/>
        <v>1</v>
      </c>
      <c r="P61" s="10">
        <f t="shared" si="5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v>1</v>
      </c>
      <c r="X61" s="4">
        <f t="shared" si="24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5"/>
        <v>0</v>
      </c>
      <c r="AI61" s="2" t="s">
        <v>64</v>
      </c>
      <c r="AJ61" s="2">
        <v>2</v>
      </c>
      <c r="AK61" s="2">
        <v>2</v>
      </c>
      <c r="AL61" s="2">
        <v>0</v>
      </c>
      <c r="AM61" s="2">
        <v>0</v>
      </c>
      <c r="AN61" s="4">
        <f t="shared" si="30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4">
        <v>1</v>
      </c>
      <c r="AW61" s="4">
        <f t="shared" si="3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v>1</v>
      </c>
      <c r="BE61" s="4">
        <f t="shared" si="7"/>
        <v>0</v>
      </c>
      <c r="BG61" s="2" t="s">
        <v>68</v>
      </c>
      <c r="BH61" s="2">
        <v>899</v>
      </c>
      <c r="BI61" s="2">
        <v>899</v>
      </c>
      <c r="BJ61" s="2">
        <v>0</v>
      </c>
      <c r="BK61" s="2">
        <v>0</v>
      </c>
      <c r="BL61" s="4">
        <v>1</v>
      </c>
      <c r="BM61" s="4">
        <f t="shared" si="8"/>
        <v>0</v>
      </c>
      <c r="BO61" s="2" t="s">
        <v>68</v>
      </c>
      <c r="BP61" s="2">
        <v>899</v>
      </c>
      <c r="BQ61" s="2">
        <v>899</v>
      </c>
      <c r="BR61" s="2">
        <v>0</v>
      </c>
      <c r="BS61" s="2">
        <v>0</v>
      </c>
      <c r="BT61" s="4">
        <v>1</v>
      </c>
      <c r="BU61" s="4">
        <f t="shared" si="9"/>
        <v>0</v>
      </c>
      <c r="BW61" s="2" t="s">
        <v>69</v>
      </c>
      <c r="BX61" s="2">
        <v>176</v>
      </c>
      <c r="BY61" s="2">
        <v>171</v>
      </c>
      <c r="BZ61" s="2">
        <v>2</v>
      </c>
      <c r="CA61" s="2">
        <v>3</v>
      </c>
      <c r="CB61" s="4">
        <v>0.97</v>
      </c>
      <c r="CC61" s="4">
        <f t="shared" si="28"/>
        <v>2.0000000000000018E-2</v>
      </c>
      <c r="CE61" s="2" t="s">
        <v>69</v>
      </c>
      <c r="CF61" s="2">
        <v>176</v>
      </c>
      <c r="CG61" s="2">
        <v>173</v>
      </c>
      <c r="CH61" s="2">
        <v>2</v>
      </c>
      <c r="CI61" s="2">
        <v>1</v>
      </c>
      <c r="CJ61" s="4">
        <v>0.98</v>
      </c>
      <c r="CK61" s="4">
        <f t="shared" si="11"/>
        <v>1.0000000000000009E-2</v>
      </c>
      <c r="CM61" s="2" t="s">
        <v>69</v>
      </c>
      <c r="CN61" s="2">
        <v>176</v>
      </c>
      <c r="CO61" s="2">
        <v>173</v>
      </c>
      <c r="CP61" s="2">
        <v>2</v>
      </c>
      <c r="CQ61" s="2">
        <v>1</v>
      </c>
      <c r="CR61" s="4">
        <v>0.98</v>
      </c>
      <c r="CS61" s="4">
        <f t="shared" si="12"/>
        <v>0</v>
      </c>
      <c r="CU61" s="2" t="s">
        <v>69</v>
      </c>
      <c r="CV61" s="2">
        <v>176</v>
      </c>
      <c r="CW61" s="2">
        <v>168</v>
      </c>
      <c r="CX61" s="2">
        <v>2</v>
      </c>
      <c r="CY61" s="2">
        <v>6</v>
      </c>
      <c r="CZ61" s="4">
        <v>0.95</v>
      </c>
      <c r="DA61" s="4">
        <f t="shared" si="13"/>
        <v>-3.0000000000000027E-2</v>
      </c>
      <c r="DC61" s="2" t="s">
        <v>69</v>
      </c>
      <c r="DD61" s="2">
        <v>176</v>
      </c>
      <c r="DE61" s="2">
        <v>171</v>
      </c>
      <c r="DF61" s="2">
        <v>2</v>
      </c>
      <c r="DG61" s="2">
        <v>3</v>
      </c>
      <c r="DH61" s="4">
        <v>0.97</v>
      </c>
      <c r="DI61" s="4">
        <f t="shared" si="14"/>
        <v>2.0000000000000018E-2</v>
      </c>
      <c r="DK61" s="2" t="s">
        <v>69</v>
      </c>
      <c r="DL61" s="2">
        <v>176</v>
      </c>
      <c r="DM61" s="2">
        <v>168</v>
      </c>
      <c r="DN61" s="2">
        <v>2</v>
      </c>
      <c r="DO61" s="2">
        <v>6</v>
      </c>
      <c r="DP61" s="4">
        <v>0.95</v>
      </c>
      <c r="DQ61" s="4">
        <f t="shared" si="15"/>
        <v>-2.0000000000000018E-2</v>
      </c>
      <c r="DS61" s="6" t="s">
        <v>69</v>
      </c>
      <c r="DT61" s="2">
        <v>176</v>
      </c>
      <c r="DU61" s="2">
        <v>168</v>
      </c>
      <c r="DV61" s="2">
        <v>2</v>
      </c>
      <c r="DW61" s="2">
        <v>4</v>
      </c>
      <c r="DX61" s="4">
        <v>0.97</v>
      </c>
      <c r="DY61" s="4">
        <f t="shared" si="16"/>
        <v>2.0000000000000018E-2</v>
      </c>
      <c r="DZ61" s="2" t="s">
        <v>119</v>
      </c>
      <c r="EA61" s="2" t="s">
        <v>69</v>
      </c>
      <c r="EB61" s="2">
        <v>176</v>
      </c>
      <c r="EC61" s="2">
        <v>171</v>
      </c>
      <c r="ED61" s="2">
        <v>2</v>
      </c>
      <c r="EE61" s="2">
        <v>3</v>
      </c>
      <c r="EF61" s="4">
        <v>0.97</v>
      </c>
      <c r="EG61" s="4">
        <f t="shared" si="17"/>
        <v>0</v>
      </c>
      <c r="EI61" s="2" t="s">
        <v>69</v>
      </c>
      <c r="EJ61" s="2">
        <v>176</v>
      </c>
      <c r="EK61" s="2">
        <v>170</v>
      </c>
      <c r="EL61" s="2">
        <v>2</v>
      </c>
      <c r="EM61" s="2">
        <v>4</v>
      </c>
      <c r="EN61" s="4">
        <v>0.97</v>
      </c>
      <c r="EO61" s="4">
        <f t="shared" si="18"/>
        <v>0</v>
      </c>
      <c r="EQ61" s="2" t="s">
        <v>69</v>
      </c>
      <c r="ER61" s="2">
        <v>176</v>
      </c>
      <c r="ES61" s="2">
        <v>170</v>
      </c>
      <c r="ET61" s="2">
        <v>2</v>
      </c>
      <c r="EU61" s="2">
        <v>4</v>
      </c>
      <c r="EV61" s="4">
        <v>0.97</v>
      </c>
      <c r="EW61" s="4">
        <f t="shared" si="19"/>
        <v>0</v>
      </c>
      <c r="EY61" s="2" t="s">
        <v>69</v>
      </c>
      <c r="EZ61" s="2">
        <v>176</v>
      </c>
      <c r="FA61" s="2">
        <v>170</v>
      </c>
      <c r="FB61" s="2">
        <v>2</v>
      </c>
      <c r="FC61" s="2">
        <v>4</v>
      </c>
      <c r="FD61" s="4">
        <v>0.97</v>
      </c>
      <c r="FE61" s="4">
        <f t="shared" si="20"/>
        <v>0</v>
      </c>
    </row>
    <row r="62" spans="1:161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3"/>
        <v>0.82511210762331844</v>
      </c>
      <c r="J62" s="2" t="s">
        <v>65</v>
      </c>
      <c r="K62" s="75">
        <v>223</v>
      </c>
      <c r="L62" s="75">
        <v>184</v>
      </c>
      <c r="M62" s="75">
        <v>21</v>
      </c>
      <c r="N62" s="75">
        <v>18</v>
      </c>
      <c r="O62" s="4">
        <f t="shared" si="4"/>
        <v>0.82511210762331844</v>
      </c>
      <c r="P62" s="10">
        <f t="shared" si="5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v>0.82</v>
      </c>
      <c r="X62" s="4">
        <f t="shared" si="24"/>
        <v>-5.1121076233184848E-3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5"/>
        <v>0</v>
      </c>
      <c r="AI62" s="2" t="s">
        <v>65</v>
      </c>
      <c r="AJ62" s="2">
        <v>223</v>
      </c>
      <c r="AK62" s="2">
        <v>222</v>
      </c>
      <c r="AL62" s="2">
        <v>1</v>
      </c>
      <c r="AM62" s="2">
        <v>0</v>
      </c>
      <c r="AN62" s="4">
        <f t="shared" si="30"/>
        <v>0.99551569506726456</v>
      </c>
      <c r="AO62" s="4">
        <f>AE62-AN62</f>
        <v>-0.17551569506726461</v>
      </c>
      <c r="AQ62" s="2" t="s">
        <v>69</v>
      </c>
      <c r="AR62" s="2">
        <v>176</v>
      </c>
      <c r="AS62" s="2">
        <v>171</v>
      </c>
      <c r="AT62" s="2">
        <v>2</v>
      </c>
      <c r="AU62" s="2">
        <v>3</v>
      </c>
      <c r="AV62" s="4">
        <v>0.97</v>
      </c>
      <c r="AW62" s="4">
        <f t="shared" si="31"/>
        <v>2.0000000000000018E-2</v>
      </c>
      <c r="AY62" s="2" t="s">
        <v>69</v>
      </c>
      <c r="AZ62" s="1">
        <v>176</v>
      </c>
      <c r="BA62" s="1">
        <v>171</v>
      </c>
      <c r="BB62" s="1">
        <v>2</v>
      </c>
      <c r="BC62" s="1">
        <v>3</v>
      </c>
      <c r="BD62" s="3">
        <v>0.97</v>
      </c>
      <c r="BE62" s="4">
        <f t="shared" si="7"/>
        <v>0</v>
      </c>
      <c r="BG62" s="2" t="s">
        <v>69</v>
      </c>
      <c r="BH62" s="2">
        <v>176</v>
      </c>
      <c r="BI62" s="2">
        <v>168</v>
      </c>
      <c r="BJ62" s="2">
        <v>2</v>
      </c>
      <c r="BK62" s="2">
        <v>6</v>
      </c>
      <c r="BL62" s="4">
        <v>0.95</v>
      </c>
      <c r="BM62" s="4">
        <f t="shared" si="8"/>
        <v>-2.0000000000000018E-2</v>
      </c>
      <c r="BO62" s="2" t="s">
        <v>69</v>
      </c>
      <c r="BP62" s="2">
        <v>176</v>
      </c>
      <c r="BQ62" s="2">
        <v>168</v>
      </c>
      <c r="BR62" s="2">
        <v>2</v>
      </c>
      <c r="BS62" s="2">
        <v>6</v>
      </c>
      <c r="BT62" s="4">
        <v>0.95</v>
      </c>
      <c r="BU62" s="4">
        <f t="shared" si="9"/>
        <v>0</v>
      </c>
      <c r="BW62" s="2" t="s">
        <v>70</v>
      </c>
      <c r="BX62" s="2">
        <v>231</v>
      </c>
      <c r="BY62" s="2">
        <v>222</v>
      </c>
      <c r="BZ62" s="2">
        <v>6</v>
      </c>
      <c r="CA62" s="2">
        <v>3</v>
      </c>
      <c r="CB62" s="4">
        <v>0.96</v>
      </c>
      <c r="CC62" s="4">
        <f t="shared" si="28"/>
        <v>0</v>
      </c>
      <c r="CE62" s="2" t="s">
        <v>70</v>
      </c>
      <c r="CF62" s="2">
        <v>231</v>
      </c>
      <c r="CG62" s="2">
        <v>224</v>
      </c>
      <c r="CH62" s="2">
        <v>6</v>
      </c>
      <c r="CI62" s="2">
        <v>1</v>
      </c>
      <c r="CJ62" s="4">
        <v>0.97</v>
      </c>
      <c r="CK62" s="4">
        <f t="shared" si="11"/>
        <v>1.0000000000000009E-2</v>
      </c>
      <c r="CM62" s="2" t="s">
        <v>70</v>
      </c>
      <c r="CN62" s="2">
        <v>231</v>
      </c>
      <c r="CO62" s="2">
        <v>224</v>
      </c>
      <c r="CP62" s="2">
        <v>6</v>
      </c>
      <c r="CQ62" s="2">
        <v>1</v>
      </c>
      <c r="CR62" s="4">
        <v>0.97</v>
      </c>
      <c r="CS62" s="4">
        <f t="shared" si="12"/>
        <v>0</v>
      </c>
      <c r="CU62" s="2" t="s">
        <v>70</v>
      </c>
      <c r="CV62" s="2">
        <v>231</v>
      </c>
      <c r="CW62" s="2">
        <v>222</v>
      </c>
      <c r="CX62" s="2">
        <v>6</v>
      </c>
      <c r="CY62" s="2">
        <v>3</v>
      </c>
      <c r="CZ62" s="4">
        <v>0.96</v>
      </c>
      <c r="DA62" s="4">
        <f t="shared" si="13"/>
        <v>-1.0000000000000009E-2</v>
      </c>
      <c r="DC62" s="2" t="s">
        <v>70</v>
      </c>
      <c r="DD62" s="2">
        <v>231</v>
      </c>
      <c r="DE62" s="2">
        <v>221</v>
      </c>
      <c r="DF62" s="2">
        <v>6</v>
      </c>
      <c r="DG62" s="2">
        <v>4</v>
      </c>
      <c r="DH62" s="4">
        <v>0.96</v>
      </c>
      <c r="DI62" s="4">
        <f t="shared" si="14"/>
        <v>0</v>
      </c>
      <c r="DK62" s="2" t="s">
        <v>70</v>
      </c>
      <c r="DL62" s="2">
        <v>231</v>
      </c>
      <c r="DM62" s="2">
        <v>222</v>
      </c>
      <c r="DN62" s="2">
        <v>6</v>
      </c>
      <c r="DO62" s="2">
        <v>3</v>
      </c>
      <c r="DP62" s="4">
        <v>0.96</v>
      </c>
      <c r="DQ62" s="4">
        <f t="shared" si="15"/>
        <v>0</v>
      </c>
      <c r="DS62" s="2" t="s">
        <v>70</v>
      </c>
      <c r="DT62" s="2">
        <v>231</v>
      </c>
      <c r="DU62" s="2">
        <v>222</v>
      </c>
      <c r="DV62" s="2">
        <v>6</v>
      </c>
      <c r="DW62" s="2">
        <v>3</v>
      </c>
      <c r="DX62" s="4">
        <v>0.96</v>
      </c>
      <c r="DY62" s="4">
        <f t="shared" si="16"/>
        <v>0</v>
      </c>
      <c r="EA62" s="7" t="s">
        <v>70</v>
      </c>
      <c r="EB62" s="2">
        <v>231</v>
      </c>
      <c r="EC62" s="2">
        <v>221</v>
      </c>
      <c r="ED62" s="2">
        <v>6</v>
      </c>
      <c r="EE62" s="2">
        <v>4</v>
      </c>
      <c r="EF62" s="4">
        <v>0.96</v>
      </c>
      <c r="EG62" s="4">
        <f t="shared" si="17"/>
        <v>0</v>
      </c>
      <c r="EH62" s="2" t="s">
        <v>119</v>
      </c>
      <c r="EI62" s="2" t="s">
        <v>70</v>
      </c>
      <c r="EJ62" s="2">
        <v>231</v>
      </c>
      <c r="EK62" s="2">
        <v>222</v>
      </c>
      <c r="EL62" s="2">
        <v>6</v>
      </c>
      <c r="EM62" s="2">
        <v>3</v>
      </c>
      <c r="EN62" s="4">
        <v>0.96</v>
      </c>
      <c r="EO62" s="4">
        <f t="shared" si="18"/>
        <v>0</v>
      </c>
      <c r="EQ62" s="2" t="s">
        <v>70</v>
      </c>
      <c r="ER62" s="2">
        <v>231</v>
      </c>
      <c r="ES62" s="2">
        <v>222</v>
      </c>
      <c r="ET62" s="2">
        <v>6</v>
      </c>
      <c r="EU62" s="2">
        <v>3</v>
      </c>
      <c r="EV62" s="4">
        <v>0.96</v>
      </c>
      <c r="EW62" s="4">
        <f t="shared" si="19"/>
        <v>0</v>
      </c>
      <c r="EY62" s="2" t="s">
        <v>70</v>
      </c>
      <c r="EZ62" s="2">
        <v>231</v>
      </c>
      <c r="FA62" s="2">
        <v>222</v>
      </c>
      <c r="FB62" s="2">
        <v>6</v>
      </c>
      <c r="FC62" s="2">
        <v>3</v>
      </c>
      <c r="FD62" s="4">
        <v>0.96</v>
      </c>
      <c r="FE62" s="4">
        <f t="shared" si="20"/>
        <v>0</v>
      </c>
    </row>
    <row r="63" spans="1:161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3"/>
        <v>0.96052631578947367</v>
      </c>
      <c r="J63" s="2" t="s">
        <v>66</v>
      </c>
      <c r="K63" s="75">
        <v>228</v>
      </c>
      <c r="L63" s="75">
        <v>219</v>
      </c>
      <c r="M63" s="75">
        <v>9</v>
      </c>
      <c r="N63" s="75">
        <v>0</v>
      </c>
      <c r="O63" s="4">
        <f t="shared" si="4"/>
        <v>0.96052631578947367</v>
      </c>
      <c r="P63" s="10">
        <f t="shared" si="5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v>0.96</v>
      </c>
      <c r="X63" s="4">
        <f t="shared" si="24"/>
        <v>-5.2631578947370805E-4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v>0.96</v>
      </c>
      <c r="AF63" s="4">
        <f t="shared" si="25"/>
        <v>0</v>
      </c>
      <c r="AI63" s="2" t="s">
        <v>66</v>
      </c>
      <c r="AJ63" s="2">
        <v>228</v>
      </c>
      <c r="AK63" s="2">
        <v>219</v>
      </c>
      <c r="AL63" s="2">
        <v>9</v>
      </c>
      <c r="AM63" s="2">
        <v>0</v>
      </c>
      <c r="AN63" s="4">
        <f t="shared" si="30"/>
        <v>0.96052631578947367</v>
      </c>
      <c r="AO63" s="4"/>
      <c r="AQ63" s="2" t="s">
        <v>70</v>
      </c>
      <c r="AR63" s="2">
        <v>270</v>
      </c>
      <c r="AS63" s="2">
        <v>220</v>
      </c>
      <c r="AT63" s="2">
        <v>8</v>
      </c>
      <c r="AU63" s="2">
        <v>42</v>
      </c>
      <c r="AV63" s="4">
        <v>0.81</v>
      </c>
      <c r="AW63" s="4">
        <f t="shared" si="31"/>
        <v>0</v>
      </c>
      <c r="AY63" s="2" t="s">
        <v>70</v>
      </c>
      <c r="AZ63" s="1">
        <v>231</v>
      </c>
      <c r="BA63" s="1">
        <v>222</v>
      </c>
      <c r="BB63" s="1">
        <v>6</v>
      </c>
      <c r="BC63" s="1">
        <v>3</v>
      </c>
      <c r="BD63" s="3">
        <v>0.96</v>
      </c>
      <c r="BE63" s="4">
        <f t="shared" si="7"/>
        <v>0.14999999999999991</v>
      </c>
      <c r="BG63" s="2" t="s">
        <v>70</v>
      </c>
      <c r="BH63" s="2">
        <v>231</v>
      </c>
      <c r="BI63" s="2">
        <v>222</v>
      </c>
      <c r="BJ63" s="2">
        <v>6</v>
      </c>
      <c r="BK63" s="2">
        <v>3</v>
      </c>
      <c r="BL63" s="4">
        <v>0.96</v>
      </c>
      <c r="BM63" s="4">
        <f t="shared" si="8"/>
        <v>0</v>
      </c>
      <c r="BO63" s="2" t="s">
        <v>70</v>
      </c>
      <c r="BP63" s="2">
        <v>231</v>
      </c>
      <c r="BQ63" s="2">
        <v>221</v>
      </c>
      <c r="BR63" s="2">
        <v>6</v>
      </c>
      <c r="BS63" s="2">
        <v>4</v>
      </c>
      <c r="BT63" s="4">
        <v>0.96</v>
      </c>
      <c r="BU63" s="4">
        <f t="shared" si="9"/>
        <v>0</v>
      </c>
      <c r="BW63" s="2" t="s">
        <v>71</v>
      </c>
      <c r="BX63" s="2">
        <v>192</v>
      </c>
      <c r="BY63" s="2">
        <v>184</v>
      </c>
      <c r="BZ63" s="2">
        <v>7</v>
      </c>
      <c r="CA63" s="2">
        <v>1</v>
      </c>
      <c r="CB63" s="4">
        <v>0.96</v>
      </c>
      <c r="CC63" s="4">
        <f t="shared" si="28"/>
        <v>0</v>
      </c>
      <c r="CE63" s="2" t="s">
        <v>71</v>
      </c>
      <c r="CF63" s="2">
        <v>192</v>
      </c>
      <c r="CG63" s="2">
        <v>185</v>
      </c>
      <c r="CH63" s="2">
        <v>7</v>
      </c>
      <c r="CI63" s="2">
        <v>0</v>
      </c>
      <c r="CJ63" s="4">
        <v>0.96</v>
      </c>
      <c r="CK63" s="4">
        <f t="shared" si="11"/>
        <v>0</v>
      </c>
      <c r="CM63" s="2" t="s">
        <v>71</v>
      </c>
      <c r="CN63" s="2">
        <v>192</v>
      </c>
      <c r="CO63" s="2">
        <v>185</v>
      </c>
      <c r="CP63" s="2">
        <v>7</v>
      </c>
      <c r="CQ63" s="2">
        <v>0</v>
      </c>
      <c r="CR63" s="4">
        <v>0.96</v>
      </c>
      <c r="CS63" s="4">
        <f t="shared" si="12"/>
        <v>0</v>
      </c>
      <c r="CU63" s="2" t="s">
        <v>71</v>
      </c>
      <c r="CV63" s="2">
        <v>192</v>
      </c>
      <c r="CW63" s="2">
        <v>184</v>
      </c>
      <c r="CX63" s="2">
        <v>7</v>
      </c>
      <c r="CY63" s="2">
        <v>1</v>
      </c>
      <c r="CZ63" s="4">
        <v>0.96</v>
      </c>
      <c r="DA63" s="4">
        <f t="shared" si="13"/>
        <v>0</v>
      </c>
      <c r="DC63" s="8" t="s">
        <v>71</v>
      </c>
      <c r="DD63" s="2">
        <v>192</v>
      </c>
      <c r="DE63" s="2">
        <v>184</v>
      </c>
      <c r="DF63" s="2">
        <v>7</v>
      </c>
      <c r="DG63" s="2">
        <v>1</v>
      </c>
      <c r="DH63" s="4">
        <v>0.96</v>
      </c>
      <c r="DI63" s="4">
        <f t="shared" si="14"/>
        <v>0</v>
      </c>
      <c r="DJ63" s="2" t="s">
        <v>119</v>
      </c>
      <c r="DK63" s="2" t="s">
        <v>71</v>
      </c>
      <c r="DL63" s="2">
        <v>192</v>
      </c>
      <c r="DM63" s="2">
        <v>184</v>
      </c>
      <c r="DN63" s="2">
        <v>7</v>
      </c>
      <c r="DO63" s="2">
        <v>1</v>
      </c>
      <c r="DP63" s="4">
        <v>0.96</v>
      </c>
      <c r="DQ63" s="4">
        <f t="shared" si="15"/>
        <v>0</v>
      </c>
      <c r="DS63" s="2" t="s">
        <v>71</v>
      </c>
      <c r="DT63" s="2">
        <v>192</v>
      </c>
      <c r="DU63" s="2">
        <v>184</v>
      </c>
      <c r="DV63" s="2">
        <v>7</v>
      </c>
      <c r="DW63" s="2">
        <v>1</v>
      </c>
      <c r="DX63" s="4">
        <v>0.96</v>
      </c>
      <c r="DY63" s="4">
        <f t="shared" si="16"/>
        <v>0</v>
      </c>
      <c r="EA63" s="2" t="s">
        <v>71</v>
      </c>
      <c r="EB63" s="2">
        <v>192</v>
      </c>
      <c r="EC63" s="2">
        <v>184</v>
      </c>
      <c r="ED63" s="2">
        <v>7</v>
      </c>
      <c r="EE63" s="2">
        <v>1</v>
      </c>
      <c r="EF63" s="4">
        <v>0.96</v>
      </c>
      <c r="EG63" s="4">
        <f t="shared" si="17"/>
        <v>0</v>
      </c>
      <c r="EI63" s="2" t="s">
        <v>71</v>
      </c>
      <c r="EJ63" s="2">
        <v>192</v>
      </c>
      <c r="EK63" s="2">
        <v>184</v>
      </c>
      <c r="EL63" s="2">
        <v>7</v>
      </c>
      <c r="EM63" s="2">
        <v>1</v>
      </c>
      <c r="EN63" s="4">
        <v>0.96</v>
      </c>
      <c r="EO63" s="4">
        <f t="shared" si="18"/>
        <v>0</v>
      </c>
      <c r="EQ63" s="2" t="s">
        <v>71</v>
      </c>
      <c r="ER63" s="2">
        <v>192</v>
      </c>
      <c r="ES63" s="2">
        <v>184</v>
      </c>
      <c r="ET63" s="2">
        <v>7</v>
      </c>
      <c r="EU63" s="2">
        <v>1</v>
      </c>
      <c r="EV63" s="4">
        <v>0.96</v>
      </c>
      <c r="EW63" s="4">
        <f t="shared" si="19"/>
        <v>0</v>
      </c>
      <c r="EY63" s="2" t="s">
        <v>71</v>
      </c>
      <c r="EZ63" s="2">
        <v>192</v>
      </c>
      <c r="FA63" s="2">
        <v>184</v>
      </c>
      <c r="FB63" s="2">
        <v>7</v>
      </c>
      <c r="FC63" s="2">
        <v>1</v>
      </c>
      <c r="FD63" s="4">
        <v>0.96</v>
      </c>
      <c r="FE63" s="4">
        <f t="shared" si="20"/>
        <v>0</v>
      </c>
    </row>
    <row r="64" spans="1:161">
      <c r="A64" s="76">
        <v>0.84</v>
      </c>
      <c r="B64" s="76"/>
      <c r="C64" s="75" t="s">
        <v>67</v>
      </c>
      <c r="D64" s="75">
        <v>50</v>
      </c>
      <c r="E64" s="75">
        <v>42</v>
      </c>
      <c r="F64" s="75">
        <v>6</v>
      </c>
      <c r="G64" s="75">
        <v>2</v>
      </c>
      <c r="H64" s="76">
        <f t="shared" si="3"/>
        <v>0.84</v>
      </c>
      <c r="J64" s="2" t="s">
        <v>67</v>
      </c>
      <c r="K64" s="75">
        <v>50</v>
      </c>
      <c r="L64" s="75">
        <v>42</v>
      </c>
      <c r="M64" s="75">
        <v>6</v>
      </c>
      <c r="N64" s="75">
        <v>2</v>
      </c>
      <c r="O64" s="4">
        <f t="shared" si="4"/>
        <v>0.84</v>
      </c>
      <c r="P64" s="10">
        <f t="shared" si="5"/>
        <v>0</v>
      </c>
      <c r="R64" s="2" t="s">
        <v>67</v>
      </c>
      <c r="S64" s="2">
        <v>50</v>
      </c>
      <c r="T64" s="2">
        <v>42</v>
      </c>
      <c r="U64" s="2">
        <v>6</v>
      </c>
      <c r="V64" s="2">
        <v>2</v>
      </c>
      <c r="W64" s="4">
        <v>0.84</v>
      </c>
      <c r="X64" s="4">
        <f t="shared" si="24"/>
        <v>0</v>
      </c>
      <c r="Z64" s="2" t="s">
        <v>67</v>
      </c>
      <c r="AA64" s="2">
        <v>50</v>
      </c>
      <c r="AB64" s="2">
        <v>44</v>
      </c>
      <c r="AC64" s="2">
        <v>5</v>
      </c>
      <c r="AD64" s="2">
        <v>1</v>
      </c>
      <c r="AE64" s="4">
        <v>0.88</v>
      </c>
      <c r="AF64" s="4">
        <f t="shared" si="25"/>
        <v>4.0000000000000036E-2</v>
      </c>
      <c r="AI64" s="2" t="s">
        <v>67</v>
      </c>
      <c r="AJ64" s="2">
        <v>50</v>
      </c>
      <c r="AK64" s="2">
        <v>44</v>
      </c>
      <c r="AL64" s="2">
        <v>6</v>
      </c>
      <c r="AM64" s="2">
        <v>0</v>
      </c>
      <c r="AN64" s="4">
        <f t="shared" si="30"/>
        <v>0.88</v>
      </c>
      <c r="AO64" s="4"/>
      <c r="AQ64" s="2" t="s">
        <v>71</v>
      </c>
      <c r="AR64" s="2">
        <v>192</v>
      </c>
      <c r="AS64" s="2">
        <v>184</v>
      </c>
      <c r="AT64" s="2">
        <v>7</v>
      </c>
      <c r="AU64" s="2">
        <v>1</v>
      </c>
      <c r="AV64" s="4">
        <v>0.95</v>
      </c>
      <c r="AW64" s="4">
        <f t="shared" si="31"/>
        <v>0</v>
      </c>
      <c r="AY64" s="2" t="s">
        <v>71</v>
      </c>
      <c r="AZ64" s="2">
        <v>192</v>
      </c>
      <c r="BA64" s="2">
        <v>184</v>
      </c>
      <c r="BB64" s="2">
        <v>7</v>
      </c>
      <c r="BC64" s="2">
        <v>1</v>
      </c>
      <c r="BD64" s="4">
        <v>0.96</v>
      </c>
      <c r="BE64" s="4">
        <f t="shared" si="7"/>
        <v>1.0000000000000009E-2</v>
      </c>
      <c r="BG64" s="2" t="s">
        <v>71</v>
      </c>
      <c r="BH64" s="2">
        <v>192</v>
      </c>
      <c r="BI64" s="2">
        <v>184</v>
      </c>
      <c r="BJ64" s="2">
        <v>7</v>
      </c>
      <c r="BK64" s="2">
        <v>1</v>
      </c>
      <c r="BL64" s="4">
        <v>0.96</v>
      </c>
      <c r="BM64" s="4">
        <f t="shared" si="8"/>
        <v>0</v>
      </c>
      <c r="BO64" s="2" t="s">
        <v>71</v>
      </c>
      <c r="BP64" s="2">
        <v>192</v>
      </c>
      <c r="BQ64" s="2">
        <v>184</v>
      </c>
      <c r="BR64" s="2">
        <v>7</v>
      </c>
      <c r="BS64" s="2">
        <v>1</v>
      </c>
      <c r="BT64" s="4">
        <v>0.96</v>
      </c>
      <c r="BU64" s="4">
        <f t="shared" si="9"/>
        <v>0</v>
      </c>
      <c r="BW64" s="2" t="s">
        <v>72</v>
      </c>
      <c r="BX64" s="2">
        <v>85</v>
      </c>
      <c r="BY64" s="2">
        <v>82</v>
      </c>
      <c r="BZ64" s="2">
        <v>0</v>
      </c>
      <c r="CA64" s="2">
        <v>3</v>
      </c>
      <c r="CB64" s="4">
        <v>0.96</v>
      </c>
      <c r="CC64" s="4">
        <f t="shared" si="28"/>
        <v>0</v>
      </c>
      <c r="CE64" s="2" t="s">
        <v>72</v>
      </c>
      <c r="CF64" s="2">
        <v>85</v>
      </c>
      <c r="CG64" s="2">
        <v>85</v>
      </c>
      <c r="CH64" s="2">
        <v>0</v>
      </c>
      <c r="CI64" s="2">
        <v>0</v>
      </c>
      <c r="CJ64" s="4">
        <v>1</v>
      </c>
      <c r="CK64" s="4">
        <f t="shared" si="11"/>
        <v>4.0000000000000036E-2</v>
      </c>
      <c r="CM64" s="2" t="s">
        <v>72</v>
      </c>
      <c r="CN64" s="2">
        <v>85</v>
      </c>
      <c r="CO64" s="2">
        <v>85</v>
      </c>
      <c r="CP64" s="2">
        <v>0</v>
      </c>
      <c r="CQ64" s="2">
        <v>0</v>
      </c>
      <c r="CR64" s="4">
        <v>1</v>
      </c>
      <c r="CS64" s="4">
        <f t="shared" si="12"/>
        <v>0</v>
      </c>
      <c r="CU64" s="2" t="s">
        <v>72</v>
      </c>
      <c r="CV64" s="2">
        <v>85</v>
      </c>
      <c r="CW64" s="2">
        <v>82</v>
      </c>
      <c r="CX64" s="2">
        <v>0</v>
      </c>
      <c r="CY64" s="7">
        <v>3</v>
      </c>
      <c r="CZ64" s="4">
        <v>0.96</v>
      </c>
      <c r="DA64" s="4">
        <f t="shared" si="13"/>
        <v>-4.0000000000000036E-2</v>
      </c>
      <c r="DC64" s="2" t="s">
        <v>72</v>
      </c>
      <c r="DD64" s="2">
        <v>85</v>
      </c>
      <c r="DE64" s="2">
        <v>82</v>
      </c>
      <c r="DF64" s="2">
        <v>0</v>
      </c>
      <c r="DG64" s="7">
        <v>3</v>
      </c>
      <c r="DH64" s="4">
        <v>0.96</v>
      </c>
      <c r="DI64" s="4">
        <f t="shared" si="14"/>
        <v>0</v>
      </c>
      <c r="DK64" s="2" t="s">
        <v>72</v>
      </c>
      <c r="DL64" s="2">
        <v>85</v>
      </c>
      <c r="DM64" s="2">
        <v>82</v>
      </c>
      <c r="DN64" s="2">
        <v>0</v>
      </c>
      <c r="DO64" s="2">
        <v>3</v>
      </c>
      <c r="DP64" s="4">
        <v>0.96</v>
      </c>
      <c r="DQ64" s="4">
        <f t="shared" si="15"/>
        <v>0</v>
      </c>
      <c r="DS64" s="2" t="s">
        <v>72</v>
      </c>
      <c r="DT64" s="2">
        <v>85</v>
      </c>
      <c r="DU64" s="2">
        <v>82</v>
      </c>
      <c r="DV64" s="2">
        <v>0</v>
      </c>
      <c r="DW64" s="2">
        <v>3</v>
      </c>
      <c r="DX64" s="4">
        <v>0.96</v>
      </c>
      <c r="DY64" s="4">
        <f t="shared" si="16"/>
        <v>0</v>
      </c>
      <c r="EA64" s="2" t="s">
        <v>72</v>
      </c>
      <c r="EB64" s="2">
        <v>85</v>
      </c>
      <c r="EC64" s="2">
        <v>82</v>
      </c>
      <c r="ED64" s="2">
        <v>0</v>
      </c>
      <c r="EE64" s="2">
        <v>3</v>
      </c>
      <c r="EF64" s="4">
        <v>0.96</v>
      </c>
      <c r="EG64" s="4">
        <f t="shared" si="17"/>
        <v>0</v>
      </c>
      <c r="EI64" s="2" t="s">
        <v>72</v>
      </c>
      <c r="EJ64" s="2">
        <v>85</v>
      </c>
      <c r="EK64" s="2">
        <v>82</v>
      </c>
      <c r="EL64" s="2">
        <v>0</v>
      </c>
      <c r="EM64" s="2">
        <v>3</v>
      </c>
      <c r="EN64" s="4">
        <v>0.96</v>
      </c>
      <c r="EO64" s="4">
        <f t="shared" si="18"/>
        <v>0</v>
      </c>
      <c r="EQ64" s="2" t="s">
        <v>72</v>
      </c>
      <c r="ER64" s="2">
        <v>85</v>
      </c>
      <c r="ES64" s="2">
        <v>82</v>
      </c>
      <c r="ET64" s="2">
        <v>0</v>
      </c>
      <c r="EU64" s="2">
        <v>3</v>
      </c>
      <c r="EV64" s="4">
        <v>0.96</v>
      </c>
      <c r="EW64" s="4">
        <f t="shared" si="19"/>
        <v>0</v>
      </c>
      <c r="EY64" s="2" t="s">
        <v>72</v>
      </c>
      <c r="EZ64" s="2">
        <v>85</v>
      </c>
      <c r="FA64" s="2">
        <v>82</v>
      </c>
      <c r="FB64" s="2">
        <v>0</v>
      </c>
      <c r="FC64" s="2">
        <v>3</v>
      </c>
      <c r="FD64" s="4">
        <v>0.96</v>
      </c>
      <c r="FE64" s="4">
        <f t="shared" si="20"/>
        <v>0</v>
      </c>
    </row>
    <row r="65" spans="1:161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3"/>
        <v>1</v>
      </c>
      <c r="J65" s="2" t="s">
        <v>68</v>
      </c>
      <c r="K65" s="75">
        <v>899</v>
      </c>
      <c r="L65" s="75">
        <v>899</v>
      </c>
      <c r="M65" s="75">
        <v>0</v>
      </c>
      <c r="N65" s="75">
        <v>0</v>
      </c>
      <c r="O65" s="4">
        <f t="shared" si="4"/>
        <v>1</v>
      </c>
      <c r="P65" s="10">
        <f t="shared" si="5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v>1</v>
      </c>
      <c r="X65" s="4">
        <f t="shared" si="24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5"/>
        <v>0</v>
      </c>
      <c r="AI65" s="2" t="s">
        <v>68</v>
      </c>
      <c r="AJ65" s="2">
        <v>899</v>
      </c>
      <c r="AK65" s="2">
        <v>899</v>
      </c>
      <c r="AL65" s="2">
        <v>0</v>
      </c>
      <c r="AM65" s="2">
        <v>0</v>
      </c>
      <c r="AN65" s="4">
        <f t="shared" si="30"/>
        <v>1</v>
      </c>
      <c r="AO65" s="4"/>
      <c r="AQ65" s="2" t="s">
        <v>72</v>
      </c>
      <c r="AR65" s="2">
        <v>85</v>
      </c>
      <c r="AS65" s="2">
        <v>81</v>
      </c>
      <c r="AT65" s="2">
        <v>0</v>
      </c>
      <c r="AU65" s="2">
        <v>4</v>
      </c>
      <c r="AV65" s="4">
        <v>0.95</v>
      </c>
      <c r="AW65" s="4">
        <f t="shared" si="31"/>
        <v>0</v>
      </c>
      <c r="AY65" s="2" t="s">
        <v>72</v>
      </c>
      <c r="AZ65" s="2">
        <v>85</v>
      </c>
      <c r="BA65" s="2">
        <v>82</v>
      </c>
      <c r="BB65" s="2">
        <v>0</v>
      </c>
      <c r="BC65" s="2">
        <v>3</v>
      </c>
      <c r="BD65" s="4">
        <v>0.96</v>
      </c>
      <c r="BE65" s="4">
        <f t="shared" si="7"/>
        <v>1.0000000000000009E-2</v>
      </c>
      <c r="BG65" s="2" t="s">
        <v>72</v>
      </c>
      <c r="BH65" s="2">
        <v>85</v>
      </c>
      <c r="BI65" s="2">
        <v>82</v>
      </c>
      <c r="BJ65" s="2">
        <v>0</v>
      </c>
      <c r="BK65" s="2">
        <v>3</v>
      </c>
      <c r="BL65" s="4">
        <v>0.96</v>
      </c>
      <c r="BM65" s="4">
        <f t="shared" si="8"/>
        <v>0</v>
      </c>
      <c r="BO65" s="2" t="s">
        <v>72</v>
      </c>
      <c r="BP65" s="2">
        <v>85</v>
      </c>
      <c r="BQ65" s="2">
        <v>82</v>
      </c>
      <c r="BR65" s="2">
        <v>0</v>
      </c>
      <c r="BS65" s="2">
        <v>3</v>
      </c>
      <c r="BT65" s="4">
        <v>0.96</v>
      </c>
      <c r="BU65" s="4">
        <f t="shared" si="9"/>
        <v>0</v>
      </c>
      <c r="BW65" s="2" t="s">
        <v>73</v>
      </c>
      <c r="BX65" s="2">
        <v>234</v>
      </c>
      <c r="BY65" s="2">
        <v>219</v>
      </c>
      <c r="BZ65" s="2">
        <v>10</v>
      </c>
      <c r="CA65" s="2">
        <v>5</v>
      </c>
      <c r="CB65" s="4">
        <v>0.94</v>
      </c>
      <c r="CC65" s="4">
        <f t="shared" si="28"/>
        <v>9.9999999999998979E-3</v>
      </c>
      <c r="CE65" s="2" t="s">
        <v>73</v>
      </c>
      <c r="CF65" s="2">
        <v>234</v>
      </c>
      <c r="CG65" s="2">
        <v>217</v>
      </c>
      <c r="CH65" s="2">
        <v>10</v>
      </c>
      <c r="CI65" s="2">
        <v>7</v>
      </c>
      <c r="CJ65" s="4">
        <v>0.93</v>
      </c>
      <c r="CK65" s="4">
        <f t="shared" si="11"/>
        <v>-9.9999999999998979E-3</v>
      </c>
      <c r="CM65" s="2" t="s">
        <v>73</v>
      </c>
      <c r="CN65" s="2">
        <v>234</v>
      </c>
      <c r="CO65" s="2">
        <v>219</v>
      </c>
      <c r="CP65" s="2">
        <v>10</v>
      </c>
      <c r="CQ65" s="2">
        <v>5</v>
      </c>
      <c r="CR65" s="4">
        <v>0.94</v>
      </c>
      <c r="CS65" s="4">
        <f t="shared" si="12"/>
        <v>9.9999999999998979E-3</v>
      </c>
      <c r="CU65" s="2" t="s">
        <v>73</v>
      </c>
      <c r="CV65" s="2">
        <v>234</v>
      </c>
      <c r="CW65" s="2">
        <v>219</v>
      </c>
      <c r="CX65" s="2">
        <v>10</v>
      </c>
      <c r="CY65" s="2">
        <v>5</v>
      </c>
      <c r="CZ65" s="4">
        <v>0.94</v>
      </c>
      <c r="DA65" s="4">
        <f t="shared" si="13"/>
        <v>0</v>
      </c>
      <c r="DC65" s="2" t="s">
        <v>73</v>
      </c>
      <c r="DD65" s="2">
        <v>234</v>
      </c>
      <c r="DE65" s="2">
        <v>215</v>
      </c>
      <c r="DF65" s="2">
        <v>10</v>
      </c>
      <c r="DG65" s="2">
        <v>9</v>
      </c>
      <c r="DH65" s="4">
        <v>0.92</v>
      </c>
      <c r="DI65" s="4">
        <f t="shared" si="14"/>
        <v>-1.9999999999999907E-2</v>
      </c>
      <c r="DK65" s="2" t="s">
        <v>73</v>
      </c>
      <c r="DL65" s="2">
        <v>234</v>
      </c>
      <c r="DM65" s="2">
        <v>210</v>
      </c>
      <c r="DN65" s="2">
        <v>10</v>
      </c>
      <c r="DO65" s="2">
        <v>14</v>
      </c>
      <c r="DP65" s="4">
        <v>0.9</v>
      </c>
      <c r="DQ65" s="4">
        <f t="shared" si="15"/>
        <v>-2.0000000000000018E-2</v>
      </c>
      <c r="DS65" s="2" t="s">
        <v>73</v>
      </c>
      <c r="DT65" s="2">
        <v>234</v>
      </c>
      <c r="DU65" s="2">
        <v>210</v>
      </c>
      <c r="DV65" s="2">
        <v>10</v>
      </c>
      <c r="DW65" s="2">
        <v>14</v>
      </c>
      <c r="DX65" s="4">
        <v>0.9</v>
      </c>
      <c r="DY65" s="4">
        <f t="shared" si="16"/>
        <v>0</v>
      </c>
      <c r="EA65" s="2" t="s">
        <v>73</v>
      </c>
      <c r="EB65" s="2">
        <v>234</v>
      </c>
      <c r="EC65" s="2">
        <v>210</v>
      </c>
      <c r="ED65" s="2">
        <v>10</v>
      </c>
      <c r="EE65" s="2">
        <v>14</v>
      </c>
      <c r="EF65" s="4">
        <v>0.9</v>
      </c>
      <c r="EG65" s="4">
        <f t="shared" si="17"/>
        <v>0</v>
      </c>
      <c r="EI65" s="2" t="s">
        <v>73</v>
      </c>
      <c r="EJ65" s="2">
        <v>234</v>
      </c>
      <c r="EK65" s="2">
        <v>210</v>
      </c>
      <c r="EL65" s="2">
        <v>10</v>
      </c>
      <c r="EM65" s="2">
        <v>14</v>
      </c>
      <c r="EN65" s="4">
        <v>0.9</v>
      </c>
      <c r="EO65" s="4">
        <f t="shared" si="18"/>
        <v>0</v>
      </c>
      <c r="EQ65" s="2" t="s">
        <v>73</v>
      </c>
      <c r="ER65" s="2">
        <v>234</v>
      </c>
      <c r="ES65" s="2">
        <v>210</v>
      </c>
      <c r="ET65" s="2">
        <v>10</v>
      </c>
      <c r="EU65" s="2">
        <v>14</v>
      </c>
      <c r="EV65" s="4">
        <v>0.9</v>
      </c>
      <c r="EW65" s="4">
        <f t="shared" si="19"/>
        <v>0</v>
      </c>
      <c r="EY65" s="2" t="s">
        <v>73</v>
      </c>
      <c r="EZ65" s="2">
        <v>234</v>
      </c>
      <c r="FA65" s="2">
        <v>210</v>
      </c>
      <c r="FB65" s="2">
        <v>10</v>
      </c>
      <c r="FC65" s="2">
        <v>14</v>
      </c>
      <c r="FD65" s="4">
        <v>0.9</v>
      </c>
      <c r="FE65" s="4">
        <f t="shared" si="20"/>
        <v>0</v>
      </c>
    </row>
    <row r="66" spans="1:161">
      <c r="A66" s="76">
        <v>0.96</v>
      </c>
      <c r="B66" s="76"/>
      <c r="C66" s="75" t="s">
        <v>69</v>
      </c>
      <c r="D66" s="75">
        <v>176</v>
      </c>
      <c r="E66" s="75">
        <v>169</v>
      </c>
      <c r="F66" s="75">
        <v>2</v>
      </c>
      <c r="G66" s="75">
        <v>5</v>
      </c>
      <c r="H66" s="76">
        <f t="shared" si="3"/>
        <v>0.96022727272727271</v>
      </c>
      <c r="J66" s="2" t="s">
        <v>69</v>
      </c>
      <c r="K66" s="75">
        <v>176</v>
      </c>
      <c r="L66" s="75">
        <v>169</v>
      </c>
      <c r="M66" s="75">
        <v>2</v>
      </c>
      <c r="N66" s="75">
        <v>5</v>
      </c>
      <c r="O66" s="4">
        <f t="shared" si="4"/>
        <v>0.96022727272727271</v>
      </c>
      <c r="P66" s="10">
        <f t="shared" si="5"/>
        <v>0</v>
      </c>
      <c r="R66" s="2" t="s">
        <v>69</v>
      </c>
      <c r="S66" s="11">
        <v>176</v>
      </c>
      <c r="T66" s="2">
        <v>168</v>
      </c>
      <c r="U66" s="2">
        <v>2</v>
      </c>
      <c r="V66" s="2">
        <v>6</v>
      </c>
      <c r="W66" s="4">
        <v>0.95</v>
      </c>
      <c r="X66" s="4">
        <f t="shared" si="24"/>
        <v>-1.0227272727272751E-2</v>
      </c>
      <c r="Z66" s="2" t="s">
        <v>69</v>
      </c>
      <c r="AA66" s="2">
        <v>176</v>
      </c>
      <c r="AB66" s="2">
        <v>168</v>
      </c>
      <c r="AC66" s="2">
        <v>2</v>
      </c>
      <c r="AD66" s="2">
        <v>6</v>
      </c>
      <c r="AE66" s="4">
        <v>0.95</v>
      </c>
      <c r="AF66" s="4">
        <f t="shared" si="25"/>
        <v>0</v>
      </c>
      <c r="AI66" s="2" t="s">
        <v>69</v>
      </c>
      <c r="AJ66" s="2">
        <v>176</v>
      </c>
      <c r="AK66" s="2">
        <v>173</v>
      </c>
      <c r="AL66" s="2">
        <v>2</v>
      </c>
      <c r="AM66" s="2">
        <v>1</v>
      </c>
      <c r="AN66" s="4">
        <f t="shared" si="30"/>
        <v>0.98295454545454541</v>
      </c>
      <c r="AO66" s="4">
        <f>AE66-AN66</f>
        <v>-3.2954545454545459E-2</v>
      </c>
      <c r="AQ66" s="2" t="s">
        <v>73</v>
      </c>
      <c r="AR66" s="2">
        <v>234</v>
      </c>
      <c r="AS66" s="2">
        <v>212</v>
      </c>
      <c r="AT66" s="2">
        <v>11</v>
      </c>
      <c r="AU66" s="2">
        <v>11</v>
      </c>
      <c r="AV66" s="4">
        <v>0.9</v>
      </c>
      <c r="AW66" s="4">
        <f t="shared" si="31"/>
        <v>-2.0000000000000018E-2</v>
      </c>
      <c r="AY66" s="2" t="s">
        <v>73</v>
      </c>
      <c r="AZ66" s="2">
        <v>234</v>
      </c>
      <c r="BA66" s="2">
        <v>212</v>
      </c>
      <c r="BB66" s="2">
        <v>10</v>
      </c>
      <c r="BC66" s="2">
        <v>12</v>
      </c>
      <c r="BD66" s="4">
        <f>BA66/AZ66</f>
        <v>0.90598290598290598</v>
      </c>
      <c r="BE66" s="4">
        <f t="shared" si="7"/>
        <v>5.9829059829059617E-3</v>
      </c>
      <c r="BG66" s="2" t="s">
        <v>73</v>
      </c>
      <c r="BH66" s="2">
        <v>234</v>
      </c>
      <c r="BI66" s="2">
        <v>219</v>
      </c>
      <c r="BJ66" s="2">
        <v>10</v>
      </c>
      <c r="BK66" s="2">
        <v>5</v>
      </c>
      <c r="BL66" s="4">
        <v>0.94</v>
      </c>
      <c r="BM66" s="4">
        <f t="shared" si="8"/>
        <v>3.4017094017093963E-2</v>
      </c>
      <c r="BO66" s="2" t="s">
        <v>73</v>
      </c>
      <c r="BP66" s="2">
        <v>234</v>
      </c>
      <c r="BQ66" s="2">
        <v>217</v>
      </c>
      <c r="BR66" s="2">
        <v>10</v>
      </c>
      <c r="BS66" s="2">
        <v>7</v>
      </c>
      <c r="BT66" s="4">
        <v>0.93</v>
      </c>
      <c r="BU66" s="4">
        <f t="shared" si="9"/>
        <v>-9.9999999999998979E-3</v>
      </c>
      <c r="BW66" s="2" t="s">
        <v>74</v>
      </c>
      <c r="BX66" s="2">
        <v>7</v>
      </c>
      <c r="BY66" s="2">
        <v>7</v>
      </c>
      <c r="BZ66" s="2">
        <v>0</v>
      </c>
      <c r="CA66" s="2">
        <v>0</v>
      </c>
      <c r="CB66" s="4">
        <v>1</v>
      </c>
      <c r="CC66" s="4">
        <f t="shared" si="28"/>
        <v>0</v>
      </c>
      <c r="CE66" s="2" t="s">
        <v>74</v>
      </c>
      <c r="CF66" s="2">
        <v>7</v>
      </c>
      <c r="CG66" s="2">
        <v>7</v>
      </c>
      <c r="CH66" s="2">
        <v>0</v>
      </c>
      <c r="CI66" s="2">
        <v>0</v>
      </c>
      <c r="CJ66" s="4">
        <v>1</v>
      </c>
      <c r="CK66" s="4">
        <f t="shared" si="11"/>
        <v>0</v>
      </c>
      <c r="CM66" s="2" t="s">
        <v>74</v>
      </c>
      <c r="CN66" s="2">
        <v>7</v>
      </c>
      <c r="CO66" s="2">
        <v>7</v>
      </c>
      <c r="CP66" s="2">
        <v>0</v>
      </c>
      <c r="CQ66" s="2">
        <v>0</v>
      </c>
      <c r="CR66" s="4">
        <v>1</v>
      </c>
      <c r="CS66" s="4">
        <f t="shared" si="12"/>
        <v>0</v>
      </c>
      <c r="CU66" s="2" t="s">
        <v>74</v>
      </c>
      <c r="CV66" s="2">
        <v>7</v>
      </c>
      <c r="CW66" s="2">
        <v>7</v>
      </c>
      <c r="CX66" s="2">
        <v>0</v>
      </c>
      <c r="CY66" s="2">
        <v>0</v>
      </c>
      <c r="CZ66" s="4">
        <v>1</v>
      </c>
      <c r="DA66" s="4">
        <f t="shared" si="13"/>
        <v>0</v>
      </c>
      <c r="DC66" s="2" t="s">
        <v>74</v>
      </c>
      <c r="DD66" s="2">
        <v>7</v>
      </c>
      <c r="DE66" s="2">
        <v>7</v>
      </c>
      <c r="DF66" s="2">
        <v>0</v>
      </c>
      <c r="DG66" s="2">
        <v>0</v>
      </c>
      <c r="DH66" s="4">
        <v>1</v>
      </c>
      <c r="DI66" s="4">
        <f t="shared" si="14"/>
        <v>0</v>
      </c>
      <c r="DK66" s="2" t="s">
        <v>74</v>
      </c>
      <c r="DL66" s="2">
        <v>7</v>
      </c>
      <c r="DM66" s="2">
        <v>7</v>
      </c>
      <c r="DN66" s="2">
        <v>0</v>
      </c>
      <c r="DO66" s="2">
        <v>0</v>
      </c>
      <c r="DP66" s="4">
        <v>1</v>
      </c>
      <c r="DQ66" s="4">
        <f t="shared" si="15"/>
        <v>0</v>
      </c>
      <c r="DS66" s="2" t="s">
        <v>74</v>
      </c>
      <c r="DT66" s="2">
        <v>7</v>
      </c>
      <c r="DU66" s="2">
        <v>7</v>
      </c>
      <c r="DV66" s="2">
        <v>0</v>
      </c>
      <c r="DW66" s="2">
        <v>0</v>
      </c>
      <c r="DX66" s="4">
        <v>1</v>
      </c>
      <c r="DY66" s="4">
        <f t="shared" si="16"/>
        <v>0</v>
      </c>
      <c r="EA66" s="2" t="s">
        <v>74</v>
      </c>
      <c r="EB66" s="2">
        <v>7</v>
      </c>
      <c r="EC66" s="2">
        <v>7</v>
      </c>
      <c r="ED66" s="2">
        <v>0</v>
      </c>
      <c r="EE66" s="2">
        <v>0</v>
      </c>
      <c r="EF66" s="4">
        <v>1</v>
      </c>
      <c r="EG66" s="4">
        <f t="shared" si="17"/>
        <v>0</v>
      </c>
      <c r="EI66" s="2" t="s">
        <v>74</v>
      </c>
      <c r="EJ66" s="2">
        <v>7</v>
      </c>
      <c r="EK66" s="2">
        <v>7</v>
      </c>
      <c r="EL66" s="2">
        <v>0</v>
      </c>
      <c r="EM66" s="2">
        <v>0</v>
      </c>
      <c r="EN66" s="4">
        <v>1</v>
      </c>
      <c r="EO66" s="4">
        <f t="shared" si="18"/>
        <v>0</v>
      </c>
      <c r="EQ66" s="2" t="s">
        <v>74</v>
      </c>
      <c r="ER66" s="2">
        <v>7</v>
      </c>
      <c r="ES66" s="2">
        <v>7</v>
      </c>
      <c r="ET66" s="2">
        <v>0</v>
      </c>
      <c r="EU66" s="2">
        <v>0</v>
      </c>
      <c r="EV66" s="4">
        <v>1</v>
      </c>
      <c r="EW66" s="4">
        <f t="shared" si="19"/>
        <v>0</v>
      </c>
      <c r="EY66" s="2" t="s">
        <v>74</v>
      </c>
      <c r="EZ66" s="2">
        <v>7</v>
      </c>
      <c r="FA66" s="2">
        <v>7</v>
      </c>
      <c r="FB66" s="2">
        <v>0</v>
      </c>
      <c r="FC66" s="2">
        <v>0</v>
      </c>
      <c r="FD66" s="4">
        <v>1</v>
      </c>
      <c r="FE66" s="4">
        <f t="shared" si="20"/>
        <v>0</v>
      </c>
    </row>
    <row r="67" spans="1:161">
      <c r="A67" s="76">
        <v>0</v>
      </c>
      <c r="B67" s="76"/>
      <c r="C67" s="81" t="s">
        <v>70</v>
      </c>
      <c r="D67" s="75">
        <v>270</v>
      </c>
      <c r="E67" s="75">
        <v>0</v>
      </c>
      <c r="F67" s="75">
        <v>0</v>
      </c>
      <c r="G67" s="75">
        <v>270</v>
      </c>
      <c r="H67" s="76">
        <f t="shared" si="3"/>
        <v>0</v>
      </c>
      <c r="J67" s="2" t="s">
        <v>70</v>
      </c>
      <c r="K67" s="75">
        <v>270</v>
      </c>
      <c r="L67" s="75">
        <v>221</v>
      </c>
      <c r="M67" s="75">
        <v>8</v>
      </c>
      <c r="N67" s="75">
        <v>41</v>
      </c>
      <c r="O67" s="4">
        <f t="shared" si="4"/>
        <v>0.81851851851851853</v>
      </c>
      <c r="P67" s="10">
        <f t="shared" si="5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4">
        <v>0.81</v>
      </c>
      <c r="X67" s="4">
        <f t="shared" ref="X67:X89" si="32">W67-O67</f>
        <v>-8.5185185185184809E-3</v>
      </c>
      <c r="Z67" s="2" t="s">
        <v>70</v>
      </c>
      <c r="AA67" s="2">
        <v>270</v>
      </c>
      <c r="AB67" s="2">
        <v>220</v>
      </c>
      <c r="AC67" s="2">
        <v>8</v>
      </c>
      <c r="AD67" s="2">
        <v>42</v>
      </c>
      <c r="AE67" s="4">
        <v>0.81</v>
      </c>
      <c r="AF67" s="4">
        <f t="shared" ref="AF67:AF89" si="33">AE67-W67</f>
        <v>0</v>
      </c>
      <c r="AI67" s="2" t="s">
        <v>70</v>
      </c>
      <c r="AJ67" s="2">
        <v>270</v>
      </c>
      <c r="AK67" s="2">
        <v>223</v>
      </c>
      <c r="AL67" s="2">
        <v>8</v>
      </c>
      <c r="AM67" s="2">
        <v>39</v>
      </c>
      <c r="AN67" s="4">
        <f t="shared" si="30"/>
        <v>0.82592592592592595</v>
      </c>
      <c r="AO67" s="4">
        <f>AE67-AN67</f>
        <v>-1.5925925925925899E-2</v>
      </c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4">
        <v>1</v>
      </c>
      <c r="AW67" s="4">
        <f t="shared" si="3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v>1</v>
      </c>
      <c r="BE67" s="4">
        <f t="shared" si="7"/>
        <v>0</v>
      </c>
      <c r="BG67" s="2" t="s">
        <v>74</v>
      </c>
      <c r="BH67" s="2">
        <v>7</v>
      </c>
      <c r="BI67" s="2">
        <v>7</v>
      </c>
      <c r="BJ67" s="2">
        <v>0</v>
      </c>
      <c r="BK67" s="2">
        <v>0</v>
      </c>
      <c r="BL67" s="4">
        <v>1</v>
      </c>
      <c r="BM67" s="4">
        <f t="shared" si="8"/>
        <v>0</v>
      </c>
      <c r="BO67" s="2" t="s">
        <v>74</v>
      </c>
      <c r="BP67" s="2">
        <v>7</v>
      </c>
      <c r="BQ67" s="2">
        <v>7</v>
      </c>
      <c r="BR67" s="2">
        <v>0</v>
      </c>
      <c r="BS67" s="2">
        <v>0</v>
      </c>
      <c r="BT67" s="4">
        <v>1</v>
      </c>
      <c r="BU67" s="4">
        <f t="shared" si="9"/>
        <v>0</v>
      </c>
      <c r="BW67" s="2" t="s">
        <v>75</v>
      </c>
      <c r="BX67" s="2">
        <v>68</v>
      </c>
      <c r="BY67" s="2">
        <v>38</v>
      </c>
      <c r="BZ67" s="2">
        <v>28</v>
      </c>
      <c r="CA67" s="2">
        <v>2</v>
      </c>
      <c r="CB67" s="4">
        <v>0.56000000000000005</v>
      </c>
      <c r="CC67" s="4">
        <f t="shared" si="28"/>
        <v>0</v>
      </c>
      <c r="CE67" s="2" t="s">
        <v>75</v>
      </c>
      <c r="CF67" s="2">
        <v>68</v>
      </c>
      <c r="CG67" s="2">
        <v>41</v>
      </c>
      <c r="CH67" s="2">
        <v>27</v>
      </c>
      <c r="CI67" s="2">
        <v>0</v>
      </c>
      <c r="CJ67" s="4">
        <v>0.6</v>
      </c>
      <c r="CK67" s="4">
        <f t="shared" si="11"/>
        <v>3.9999999999999925E-2</v>
      </c>
      <c r="CM67" s="2" t="s">
        <v>75</v>
      </c>
      <c r="CN67" s="2">
        <v>68</v>
      </c>
      <c r="CO67" s="2">
        <v>41</v>
      </c>
      <c r="CP67" s="2">
        <v>27</v>
      </c>
      <c r="CQ67" s="2">
        <v>0</v>
      </c>
      <c r="CR67" s="4">
        <v>0.6</v>
      </c>
      <c r="CS67" s="4">
        <f t="shared" si="12"/>
        <v>0</v>
      </c>
      <c r="CU67" s="2" t="s">
        <v>75</v>
      </c>
      <c r="CV67" s="2">
        <v>68</v>
      </c>
      <c r="CW67" s="2">
        <v>40</v>
      </c>
      <c r="CX67" s="2">
        <v>26</v>
      </c>
      <c r="CY67" s="7">
        <v>2</v>
      </c>
      <c r="CZ67" s="4">
        <v>0.59</v>
      </c>
      <c r="DA67" s="4">
        <f t="shared" si="13"/>
        <v>-1.0000000000000009E-2</v>
      </c>
      <c r="DC67" s="2" t="s">
        <v>75</v>
      </c>
      <c r="DD67" s="2">
        <v>68</v>
      </c>
      <c r="DE67" s="2">
        <v>38</v>
      </c>
      <c r="DF67" s="7">
        <v>28</v>
      </c>
      <c r="DG67" s="2">
        <v>2</v>
      </c>
      <c r="DH67" s="4">
        <v>0.56000000000000005</v>
      </c>
      <c r="DI67" s="4">
        <f t="shared" si="14"/>
        <v>-2.9999999999999916E-2</v>
      </c>
      <c r="DK67" s="2" t="s">
        <v>75</v>
      </c>
      <c r="DL67" s="2">
        <v>68</v>
      </c>
      <c r="DM67" s="2">
        <v>38</v>
      </c>
      <c r="DN67" s="2">
        <v>28</v>
      </c>
      <c r="DO67" s="2">
        <v>2</v>
      </c>
      <c r="DP67" s="4">
        <v>0.56000000000000005</v>
      </c>
      <c r="DQ67" s="4">
        <f t="shared" si="15"/>
        <v>0</v>
      </c>
      <c r="DS67" s="2" t="s">
        <v>75</v>
      </c>
      <c r="DT67" s="2">
        <v>68</v>
      </c>
      <c r="DU67" s="2">
        <v>40</v>
      </c>
      <c r="DV67" s="2">
        <v>26</v>
      </c>
      <c r="DW67" s="2">
        <v>2</v>
      </c>
      <c r="DX67" s="4">
        <v>0.59</v>
      </c>
      <c r="DY67" s="4">
        <f t="shared" si="16"/>
        <v>2.9999999999999916E-2</v>
      </c>
      <c r="EA67" s="2" t="s">
        <v>75</v>
      </c>
      <c r="EB67" s="2">
        <v>68</v>
      </c>
      <c r="EC67" s="2">
        <v>40</v>
      </c>
      <c r="ED67" s="2">
        <v>26</v>
      </c>
      <c r="EE67" s="2">
        <v>2</v>
      </c>
      <c r="EF67" s="4">
        <v>0.59</v>
      </c>
      <c r="EG67" s="4">
        <f t="shared" si="17"/>
        <v>0</v>
      </c>
      <c r="EI67" s="2" t="s">
        <v>75</v>
      </c>
      <c r="EJ67" s="2">
        <v>68</v>
      </c>
      <c r="EK67" s="2">
        <v>38</v>
      </c>
      <c r="EL67" s="7">
        <v>28</v>
      </c>
      <c r="EM67" s="2">
        <v>2</v>
      </c>
      <c r="EN67" s="4">
        <v>0.56000000000000005</v>
      </c>
      <c r="EO67" s="4">
        <f t="shared" si="18"/>
        <v>-2.9999999999999916E-2</v>
      </c>
      <c r="EQ67" s="2" t="s">
        <v>75</v>
      </c>
      <c r="ER67" s="2">
        <v>68</v>
      </c>
      <c r="ES67" s="2">
        <v>38</v>
      </c>
      <c r="ET67" s="2">
        <v>28</v>
      </c>
      <c r="EU67" s="2">
        <v>2</v>
      </c>
      <c r="EV67" s="4">
        <v>0.56000000000000005</v>
      </c>
      <c r="EW67" s="4">
        <f t="shared" si="19"/>
        <v>0</v>
      </c>
      <c r="EY67" s="2" t="s">
        <v>75</v>
      </c>
      <c r="EZ67" s="2">
        <v>68</v>
      </c>
      <c r="FA67" s="2">
        <v>40</v>
      </c>
      <c r="FB67" s="2">
        <v>26</v>
      </c>
      <c r="FC67" s="2">
        <v>2</v>
      </c>
      <c r="FD67" s="4">
        <v>0.59</v>
      </c>
      <c r="FE67" s="4">
        <f t="shared" si="20"/>
        <v>2.9999999999999916E-2</v>
      </c>
    </row>
    <row r="68" spans="1:161">
      <c r="A68" s="76">
        <v>0.95</v>
      </c>
      <c r="B68" s="76"/>
      <c r="C68" s="75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4">E68/D68</f>
        <v>0.95833333333333337</v>
      </c>
      <c r="J68" s="2" t="s">
        <v>71</v>
      </c>
      <c r="K68" s="75">
        <v>192</v>
      </c>
      <c r="L68" s="75">
        <v>184</v>
      </c>
      <c r="M68" s="75">
        <v>7</v>
      </c>
      <c r="N68" s="75">
        <v>1</v>
      </c>
      <c r="O68" s="4">
        <f t="shared" ref="O68:O90" si="35">L68/K68</f>
        <v>0.95833333333333337</v>
      </c>
      <c r="P68" s="10">
        <f t="shared" ref="P68:P81" si="36">O68-H68</f>
        <v>0</v>
      </c>
      <c r="R68" s="2" t="s">
        <v>71</v>
      </c>
      <c r="S68" s="2">
        <v>192</v>
      </c>
      <c r="T68" s="2">
        <v>184</v>
      </c>
      <c r="U68" s="2">
        <v>7</v>
      </c>
      <c r="V68" s="2">
        <v>1</v>
      </c>
      <c r="W68" s="4">
        <v>0.95</v>
      </c>
      <c r="X68" s="4">
        <f t="shared" si="32"/>
        <v>-8.3333333333334147E-3</v>
      </c>
      <c r="Z68" s="2" t="s">
        <v>71</v>
      </c>
      <c r="AA68" s="2">
        <v>192</v>
      </c>
      <c r="AB68" s="2">
        <v>184</v>
      </c>
      <c r="AC68" s="2">
        <v>7</v>
      </c>
      <c r="AD68" s="2">
        <v>1</v>
      </c>
      <c r="AE68" s="4">
        <v>0.95</v>
      </c>
      <c r="AF68" s="4">
        <f t="shared" si="33"/>
        <v>0</v>
      </c>
      <c r="AI68" s="2" t="s">
        <v>71</v>
      </c>
      <c r="AJ68" s="2">
        <v>192</v>
      </c>
      <c r="AK68" s="2">
        <v>185</v>
      </c>
      <c r="AL68" s="2">
        <v>7</v>
      </c>
      <c r="AM68" s="2">
        <v>0</v>
      </c>
      <c r="AN68" s="4">
        <f t="shared" si="30"/>
        <v>0.96354166666666663</v>
      </c>
      <c r="AO68" s="4">
        <f t="shared" ref="AO68:AO81" si="37">AE68-AN68</f>
        <v>-1.3541666666666674E-2</v>
      </c>
      <c r="AQ68" s="2" t="s">
        <v>75</v>
      </c>
      <c r="AR68" s="2">
        <v>68</v>
      </c>
      <c r="AS68" s="2">
        <v>0</v>
      </c>
      <c r="AT68" s="2">
        <v>0</v>
      </c>
      <c r="AU68" s="2">
        <v>68</v>
      </c>
      <c r="AV68" s="4">
        <v>0</v>
      </c>
      <c r="AW68" s="4">
        <f t="shared" si="31"/>
        <v>-0.54</v>
      </c>
      <c r="AY68" s="2" t="s">
        <v>75</v>
      </c>
      <c r="AZ68" s="2">
        <v>68</v>
      </c>
      <c r="BA68" s="2">
        <v>38</v>
      </c>
      <c r="BB68" s="2">
        <v>28</v>
      </c>
      <c r="BC68" s="2">
        <v>2</v>
      </c>
      <c r="BD68" s="4">
        <v>0.56000000000000005</v>
      </c>
      <c r="BE68" s="4">
        <f t="shared" ref="BE68:BE83" si="38">BD68-AV68</f>
        <v>0.56000000000000005</v>
      </c>
      <c r="BG68" s="2" t="s">
        <v>75</v>
      </c>
      <c r="BH68" s="2">
        <v>68</v>
      </c>
      <c r="BI68" s="2">
        <v>38</v>
      </c>
      <c r="BJ68" s="2">
        <v>28</v>
      </c>
      <c r="BK68" s="2">
        <v>2</v>
      </c>
      <c r="BL68" s="4">
        <v>0.56000000000000005</v>
      </c>
      <c r="BM68" s="4">
        <f t="shared" ref="BM68:BM83" si="39">BL68-BD68</f>
        <v>0</v>
      </c>
      <c r="BO68" s="2" t="s">
        <v>75</v>
      </c>
      <c r="BP68" s="2">
        <v>68</v>
      </c>
      <c r="BQ68" s="2">
        <v>38</v>
      </c>
      <c r="BR68" s="2">
        <v>28</v>
      </c>
      <c r="BS68" s="2">
        <v>2</v>
      </c>
      <c r="BT68" s="4">
        <v>0.56000000000000005</v>
      </c>
      <c r="BU68" s="4">
        <f t="shared" ref="BU68:BU83" si="40">BT68-BL68</f>
        <v>0</v>
      </c>
      <c r="BW68" s="2" t="s">
        <v>77</v>
      </c>
      <c r="BX68" s="2">
        <v>7</v>
      </c>
      <c r="BY68" s="2">
        <v>6</v>
      </c>
      <c r="BZ68" s="2">
        <v>1</v>
      </c>
      <c r="CA68" s="2">
        <v>0</v>
      </c>
      <c r="CB68" s="4">
        <v>0.86</v>
      </c>
      <c r="CC68" s="4">
        <f t="shared" si="28"/>
        <v>0</v>
      </c>
      <c r="CE68" s="2" t="s">
        <v>77</v>
      </c>
      <c r="CF68" s="2">
        <v>7</v>
      </c>
      <c r="CG68" s="2">
        <v>6</v>
      </c>
      <c r="CH68" s="2">
        <v>1</v>
      </c>
      <c r="CI68" s="2">
        <v>0</v>
      </c>
      <c r="CJ68" s="4">
        <v>0.86</v>
      </c>
      <c r="CK68" s="4">
        <f>CJ68-CB68</f>
        <v>0</v>
      </c>
      <c r="CM68" s="2" t="s">
        <v>77</v>
      </c>
      <c r="CN68" s="2">
        <v>7</v>
      </c>
      <c r="CO68" s="2">
        <v>6</v>
      </c>
      <c r="CP68" s="2">
        <v>1</v>
      </c>
      <c r="CQ68" s="2">
        <v>0</v>
      </c>
      <c r="CR68" s="4">
        <v>0.86</v>
      </c>
      <c r="CS68" s="4">
        <f t="shared" ref="CS68:CS86" si="41">CR68-CJ68</f>
        <v>0</v>
      </c>
      <c r="CU68" s="2" t="s">
        <v>77</v>
      </c>
      <c r="CV68" s="2">
        <v>7</v>
      </c>
      <c r="CW68" s="2">
        <v>6</v>
      </c>
      <c r="CX68" s="2">
        <v>1</v>
      </c>
      <c r="CY68" s="2">
        <v>0</v>
      </c>
      <c r="CZ68" s="4">
        <v>0.86</v>
      </c>
      <c r="DA68" s="4">
        <f>CZ68-CR68</f>
        <v>0</v>
      </c>
      <c r="DC68" s="2" t="s">
        <v>77</v>
      </c>
      <c r="DD68" s="2">
        <v>7</v>
      </c>
      <c r="DE68" s="2">
        <v>6</v>
      </c>
      <c r="DF68" s="2">
        <v>1</v>
      </c>
      <c r="DG68" s="2">
        <v>0</v>
      </c>
      <c r="DH68" s="4">
        <v>0.86</v>
      </c>
      <c r="DI68" s="4">
        <f t="shared" ref="DI68:DI90" si="42">DH68-CZ68</f>
        <v>0</v>
      </c>
      <c r="DK68" s="2" t="s">
        <v>77</v>
      </c>
      <c r="DL68" s="2">
        <v>7</v>
      </c>
      <c r="DM68" s="2">
        <v>6</v>
      </c>
      <c r="DN68" s="2">
        <v>1</v>
      </c>
      <c r="DO68" s="2">
        <v>0</v>
      </c>
      <c r="DP68" s="4">
        <v>0.86</v>
      </c>
      <c r="DQ68" s="4">
        <f t="shared" ref="DQ68:DQ89" si="43">DP68-DH68</f>
        <v>0</v>
      </c>
      <c r="DS68" s="2" t="s">
        <v>77</v>
      </c>
      <c r="DT68" s="2">
        <v>7</v>
      </c>
      <c r="DU68" s="2">
        <v>6</v>
      </c>
      <c r="DV68" s="2">
        <v>1</v>
      </c>
      <c r="DW68" s="2">
        <v>0</v>
      </c>
      <c r="DX68" s="4">
        <v>0.86</v>
      </c>
      <c r="DY68" s="4">
        <f t="shared" ref="DY68:DY92" si="44">DX68-DP68</f>
        <v>0</v>
      </c>
      <c r="EA68" s="2" t="s">
        <v>77</v>
      </c>
      <c r="EB68" s="2">
        <v>7</v>
      </c>
      <c r="EC68" s="2">
        <v>6</v>
      </c>
      <c r="ED68" s="2">
        <v>1</v>
      </c>
      <c r="EE68" s="2">
        <v>0</v>
      </c>
      <c r="EF68" s="4">
        <v>0.86</v>
      </c>
      <c r="EG68" s="4">
        <f t="shared" ref="EG68:EG91" si="45">EF68-DX68</f>
        <v>0</v>
      </c>
      <c r="EI68" s="2" t="s">
        <v>77</v>
      </c>
      <c r="EJ68" s="2">
        <v>7</v>
      </c>
      <c r="EK68" s="2">
        <v>6</v>
      </c>
      <c r="EL68" s="2">
        <v>1</v>
      </c>
      <c r="EM68" s="2">
        <v>0</v>
      </c>
      <c r="EN68" s="4">
        <v>0.86</v>
      </c>
      <c r="EO68" s="4">
        <f t="shared" ref="EO68:EO92" si="46">EN68-EF68</f>
        <v>0</v>
      </c>
      <c r="EQ68" s="2" t="s">
        <v>77</v>
      </c>
      <c r="ER68" s="2">
        <v>7</v>
      </c>
      <c r="ES68" s="2">
        <v>6</v>
      </c>
      <c r="ET68" s="2">
        <v>1</v>
      </c>
      <c r="EU68" s="2">
        <v>0</v>
      </c>
      <c r="EV68" s="4">
        <v>0.86</v>
      </c>
      <c r="EW68" s="4">
        <f t="shared" ref="EW68:EW91" si="47">EV68-EN68</f>
        <v>0</v>
      </c>
      <c r="EY68" s="2" t="s">
        <v>77</v>
      </c>
      <c r="EZ68" s="2">
        <v>7</v>
      </c>
      <c r="FA68" s="2">
        <v>6</v>
      </c>
      <c r="FB68" s="2">
        <v>1</v>
      </c>
      <c r="FC68" s="2">
        <v>0</v>
      </c>
      <c r="FD68" s="4">
        <v>0.86</v>
      </c>
      <c r="FE68" s="4">
        <f t="shared" ref="FE68:FE92" si="48">FD68-EV68</f>
        <v>0</v>
      </c>
    </row>
    <row r="69" spans="1:161">
      <c r="A69" s="76">
        <v>0.94</v>
      </c>
      <c r="B69" s="76"/>
      <c r="C69" s="75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4"/>
        <v>0.96470588235294119</v>
      </c>
      <c r="J69" s="2" t="s">
        <v>72</v>
      </c>
      <c r="K69" s="75">
        <v>85</v>
      </c>
      <c r="L69" s="75">
        <v>82</v>
      </c>
      <c r="M69" s="75">
        <v>0</v>
      </c>
      <c r="N69" s="75">
        <v>3</v>
      </c>
      <c r="O69" s="4">
        <f t="shared" si="35"/>
        <v>0.96470588235294119</v>
      </c>
      <c r="P69" s="10">
        <f t="shared" si="36"/>
        <v>0</v>
      </c>
      <c r="R69" s="2" t="s">
        <v>72</v>
      </c>
      <c r="S69" s="2">
        <v>85</v>
      </c>
      <c r="T69" s="2">
        <v>82</v>
      </c>
      <c r="U69" s="2">
        <v>0</v>
      </c>
      <c r="V69" s="2">
        <v>3</v>
      </c>
      <c r="W69" s="4">
        <v>0.96</v>
      </c>
      <c r="X69" s="4">
        <f t="shared" si="32"/>
        <v>-4.7058823529412264E-3</v>
      </c>
      <c r="Z69" s="2" t="s">
        <v>72</v>
      </c>
      <c r="AA69" s="2">
        <v>85</v>
      </c>
      <c r="AB69" s="2">
        <v>81</v>
      </c>
      <c r="AC69" s="2">
        <v>0</v>
      </c>
      <c r="AD69" s="2">
        <v>4</v>
      </c>
      <c r="AE69" s="4">
        <v>0.95</v>
      </c>
      <c r="AF69" s="4">
        <f t="shared" si="33"/>
        <v>-1.0000000000000009E-2</v>
      </c>
      <c r="AI69" s="2" t="s">
        <v>72</v>
      </c>
      <c r="AJ69" s="2">
        <v>85</v>
      </c>
      <c r="AK69" s="2">
        <v>84</v>
      </c>
      <c r="AL69" s="2">
        <v>0</v>
      </c>
      <c r="AM69" s="2">
        <v>1</v>
      </c>
      <c r="AN69" s="4">
        <f t="shared" si="30"/>
        <v>0.9882352941176471</v>
      </c>
      <c r="AO69" s="4">
        <f t="shared" si="37"/>
        <v>-3.8235294117647145E-2</v>
      </c>
      <c r="AQ69" s="2" t="s">
        <v>77</v>
      </c>
      <c r="AR69" s="2">
        <v>7</v>
      </c>
      <c r="AS69" s="2">
        <v>6</v>
      </c>
      <c r="AT69" s="2">
        <v>1</v>
      </c>
      <c r="AU69" s="2">
        <v>0</v>
      </c>
      <c r="AV69" s="4">
        <v>0.85</v>
      </c>
      <c r="AW69" s="4">
        <f t="shared" ref="AW69:AW83" si="49">AV69-AE74</f>
        <v>0</v>
      </c>
      <c r="AY69" s="2" t="s">
        <v>77</v>
      </c>
      <c r="AZ69" s="2">
        <v>7</v>
      </c>
      <c r="BA69" s="2">
        <v>6</v>
      </c>
      <c r="BB69" s="2">
        <v>1</v>
      </c>
      <c r="BC69" s="2">
        <v>0</v>
      </c>
      <c r="BD69" s="4">
        <v>0.86</v>
      </c>
      <c r="BE69" s="4">
        <f t="shared" si="38"/>
        <v>1.0000000000000009E-2</v>
      </c>
      <c r="BG69" s="2" t="s">
        <v>77</v>
      </c>
      <c r="BH69" s="2">
        <v>7</v>
      </c>
      <c r="BI69" s="2">
        <v>6</v>
      </c>
      <c r="BJ69" s="2">
        <v>1</v>
      </c>
      <c r="BK69" s="2">
        <v>0</v>
      </c>
      <c r="BL69" s="4">
        <v>0.86</v>
      </c>
      <c r="BM69" s="4">
        <f t="shared" si="39"/>
        <v>0</v>
      </c>
      <c r="BO69" s="2" t="s">
        <v>77</v>
      </c>
      <c r="BP69" s="2">
        <v>7</v>
      </c>
      <c r="BQ69" s="2">
        <v>6</v>
      </c>
      <c r="BR69" s="2">
        <v>1</v>
      </c>
      <c r="BS69" s="2">
        <v>0</v>
      </c>
      <c r="BT69" s="4">
        <v>0.86</v>
      </c>
      <c r="BU69" s="4">
        <f t="shared" si="40"/>
        <v>0</v>
      </c>
      <c r="BW69" s="2" t="s">
        <v>78</v>
      </c>
      <c r="BX69" s="2">
        <v>32</v>
      </c>
      <c r="BY69" s="2">
        <v>31</v>
      </c>
      <c r="BZ69" s="2">
        <v>1</v>
      </c>
      <c r="CA69" s="2">
        <v>0</v>
      </c>
      <c r="CB69" s="4">
        <v>0.97</v>
      </c>
      <c r="CC69" s="4">
        <f t="shared" si="28"/>
        <v>0</v>
      </c>
      <c r="CE69" s="2" t="s">
        <v>78</v>
      </c>
      <c r="CF69" s="2">
        <v>32</v>
      </c>
      <c r="CG69" s="2">
        <v>31</v>
      </c>
      <c r="CH69" s="2">
        <v>1</v>
      </c>
      <c r="CI69" s="2">
        <v>0</v>
      </c>
      <c r="CJ69" s="4">
        <v>0.97</v>
      </c>
      <c r="CK69" s="4">
        <f>CJ69-CB69</f>
        <v>0</v>
      </c>
      <c r="CM69" s="2" t="s">
        <v>78</v>
      </c>
      <c r="CN69" s="2">
        <v>32</v>
      </c>
      <c r="CO69" s="2">
        <v>31</v>
      </c>
      <c r="CP69" s="2">
        <v>1</v>
      </c>
      <c r="CQ69" s="2">
        <v>0</v>
      </c>
      <c r="CR69" s="4">
        <v>0.97</v>
      </c>
      <c r="CS69" s="4">
        <f t="shared" si="41"/>
        <v>0</v>
      </c>
      <c r="CU69" s="2" t="s">
        <v>78</v>
      </c>
      <c r="CV69" s="2">
        <v>32</v>
      </c>
      <c r="CW69" s="2">
        <v>31</v>
      </c>
      <c r="CX69" s="2">
        <v>1</v>
      </c>
      <c r="CY69" s="2">
        <v>0</v>
      </c>
      <c r="CZ69" s="4">
        <v>0.97</v>
      </c>
      <c r="DA69" s="4">
        <f>CZ69-CR69</f>
        <v>0</v>
      </c>
      <c r="DC69" s="2" t="s">
        <v>78</v>
      </c>
      <c r="DD69" s="2">
        <v>32</v>
      </c>
      <c r="DE69" s="2">
        <v>31</v>
      </c>
      <c r="DF69" s="2">
        <v>1</v>
      </c>
      <c r="DG69" s="2">
        <v>0</v>
      </c>
      <c r="DH69" s="4">
        <v>0.97</v>
      </c>
      <c r="DI69" s="4">
        <f t="shared" si="42"/>
        <v>0</v>
      </c>
      <c r="DK69" s="2" t="s">
        <v>78</v>
      </c>
      <c r="DL69" s="2">
        <v>32</v>
      </c>
      <c r="DM69" s="2">
        <v>31</v>
      </c>
      <c r="DN69" s="2">
        <v>1</v>
      </c>
      <c r="DO69" s="2">
        <v>0</v>
      </c>
      <c r="DP69" s="4">
        <v>0.97</v>
      </c>
      <c r="DQ69" s="4">
        <f t="shared" si="43"/>
        <v>0</v>
      </c>
      <c r="DS69" s="2" t="s">
        <v>78</v>
      </c>
      <c r="DT69" s="2">
        <v>32</v>
      </c>
      <c r="DU69" s="2">
        <v>31</v>
      </c>
      <c r="DV69" s="2">
        <v>1</v>
      </c>
      <c r="DW69" s="2">
        <v>0</v>
      </c>
      <c r="DX69" s="4">
        <v>0.97</v>
      </c>
      <c r="DY69" s="4">
        <f t="shared" si="44"/>
        <v>0</v>
      </c>
      <c r="EA69" s="2" t="s">
        <v>78</v>
      </c>
      <c r="EB69" s="2">
        <v>32</v>
      </c>
      <c r="EC69" s="2">
        <v>31</v>
      </c>
      <c r="ED69" s="2">
        <v>1</v>
      </c>
      <c r="EE69" s="2">
        <v>0</v>
      </c>
      <c r="EF69" s="4">
        <v>0.97</v>
      </c>
      <c r="EG69" s="4">
        <f t="shared" si="45"/>
        <v>0</v>
      </c>
      <c r="EI69" s="2" t="s">
        <v>78</v>
      </c>
      <c r="EJ69" s="2">
        <v>32</v>
      </c>
      <c r="EK69" s="2">
        <v>31</v>
      </c>
      <c r="EL69" s="2">
        <v>1</v>
      </c>
      <c r="EM69" s="2">
        <v>0</v>
      </c>
      <c r="EN69" s="4">
        <v>0.97</v>
      </c>
      <c r="EO69" s="4">
        <f t="shared" si="46"/>
        <v>0</v>
      </c>
      <c r="EQ69" s="2" t="s">
        <v>78</v>
      </c>
      <c r="ER69" s="2">
        <v>32</v>
      </c>
      <c r="ES69" s="2">
        <v>31</v>
      </c>
      <c r="ET69" s="2">
        <v>1</v>
      </c>
      <c r="EU69" s="2">
        <v>0</v>
      </c>
      <c r="EV69" s="4">
        <v>0.97</v>
      </c>
      <c r="EW69" s="4">
        <f t="shared" si="47"/>
        <v>0</v>
      </c>
      <c r="EY69" s="2" t="s">
        <v>78</v>
      </c>
      <c r="EZ69" s="2">
        <v>32</v>
      </c>
      <c r="FA69" s="2">
        <v>31</v>
      </c>
      <c r="FB69" s="2">
        <v>1</v>
      </c>
      <c r="FC69" s="2">
        <v>0</v>
      </c>
      <c r="FD69" s="4">
        <v>0.97</v>
      </c>
      <c r="FE69" s="4">
        <f t="shared" si="48"/>
        <v>0</v>
      </c>
    </row>
    <row r="70" spans="1:161">
      <c r="A70" s="76">
        <v>0.92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34"/>
        <v>0.93162393162393164</v>
      </c>
      <c r="J70" s="2" t="s">
        <v>73</v>
      </c>
      <c r="K70" s="75">
        <v>234</v>
      </c>
      <c r="L70" s="75">
        <v>218</v>
      </c>
      <c r="M70" s="75">
        <v>11</v>
      </c>
      <c r="N70" s="75">
        <v>5</v>
      </c>
      <c r="O70" s="4">
        <f t="shared" si="35"/>
        <v>0.93162393162393164</v>
      </c>
      <c r="P70" s="10">
        <f t="shared" si="36"/>
        <v>0</v>
      </c>
      <c r="R70" s="2" t="s">
        <v>73</v>
      </c>
      <c r="S70" s="1">
        <v>234</v>
      </c>
      <c r="T70" s="1">
        <v>218</v>
      </c>
      <c r="U70" s="1">
        <v>11</v>
      </c>
      <c r="V70" s="1">
        <v>5</v>
      </c>
      <c r="W70" s="3">
        <v>0.93</v>
      </c>
      <c r="X70" s="4">
        <f t="shared" si="32"/>
        <v>-1.623931623931596E-3</v>
      </c>
      <c r="Z70" s="2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3"/>
        <v>-1.0000000000000009E-2</v>
      </c>
      <c r="AI70" s="2" t="s">
        <v>73</v>
      </c>
      <c r="AJ70" s="2">
        <v>234</v>
      </c>
      <c r="AK70" s="2">
        <v>211</v>
      </c>
      <c r="AL70" s="2">
        <v>21</v>
      </c>
      <c r="AM70" s="2">
        <v>2</v>
      </c>
      <c r="AN70" s="4">
        <f t="shared" si="30"/>
        <v>0.90170940170940173</v>
      </c>
      <c r="AO70" s="4">
        <f t="shared" si="37"/>
        <v>1.8290598290598314E-2</v>
      </c>
      <c r="AQ70" s="2" t="s">
        <v>78</v>
      </c>
      <c r="AR70" s="2">
        <v>32</v>
      </c>
      <c r="AS70" s="2">
        <v>31</v>
      </c>
      <c r="AT70" s="2">
        <v>1</v>
      </c>
      <c r="AU70" s="2">
        <v>0</v>
      </c>
      <c r="AV70" s="4">
        <v>0.96</v>
      </c>
      <c r="AW70" s="4">
        <f t="shared" si="49"/>
        <v>0</v>
      </c>
      <c r="AY70" s="2" t="s">
        <v>78</v>
      </c>
      <c r="AZ70" s="2">
        <v>32</v>
      </c>
      <c r="BA70" s="2">
        <v>31</v>
      </c>
      <c r="BB70" s="2">
        <v>1</v>
      </c>
      <c r="BC70" s="2">
        <v>0</v>
      </c>
      <c r="BD70" s="4">
        <v>0.97</v>
      </c>
      <c r="BE70" s="4">
        <f t="shared" si="38"/>
        <v>1.0000000000000009E-2</v>
      </c>
      <c r="BG70" s="2" t="s">
        <v>78</v>
      </c>
      <c r="BH70" s="2">
        <v>32</v>
      </c>
      <c r="BI70" s="2">
        <v>31</v>
      </c>
      <c r="BJ70" s="2">
        <v>1</v>
      </c>
      <c r="BK70" s="2">
        <v>0</v>
      </c>
      <c r="BL70" s="4">
        <v>0.97</v>
      </c>
      <c r="BM70" s="4">
        <f t="shared" si="39"/>
        <v>0</v>
      </c>
      <c r="BO70" s="2" t="s">
        <v>78</v>
      </c>
      <c r="BP70" s="2">
        <v>32</v>
      </c>
      <c r="BQ70" s="2">
        <v>31</v>
      </c>
      <c r="BR70" s="2">
        <v>1</v>
      </c>
      <c r="BS70" s="2">
        <v>0</v>
      </c>
      <c r="BT70" s="4">
        <v>0.97</v>
      </c>
      <c r="BU70" s="4">
        <f t="shared" si="40"/>
        <v>0</v>
      </c>
      <c r="BW70" s="2" t="s">
        <v>79</v>
      </c>
      <c r="BX70" s="2">
        <v>160</v>
      </c>
      <c r="BY70" s="2">
        <v>14</v>
      </c>
      <c r="BZ70" s="2">
        <v>146</v>
      </c>
      <c r="CA70" s="2">
        <v>0</v>
      </c>
      <c r="CB70" s="4">
        <v>0.09</v>
      </c>
      <c r="CC70" s="4">
        <f t="shared" si="28"/>
        <v>0</v>
      </c>
      <c r="CE70" s="2" t="s">
        <v>79</v>
      </c>
      <c r="CF70" s="2">
        <v>160</v>
      </c>
      <c r="CG70" s="2">
        <v>14</v>
      </c>
      <c r="CH70" s="2">
        <v>146</v>
      </c>
      <c r="CI70" s="2">
        <v>0</v>
      </c>
      <c r="CJ70" s="4">
        <v>0.09</v>
      </c>
      <c r="CK70" s="4">
        <f>CJ70-CB70</f>
        <v>0</v>
      </c>
      <c r="CM70" s="2" t="s">
        <v>79</v>
      </c>
      <c r="CN70" s="2">
        <v>160</v>
      </c>
      <c r="CO70" s="2">
        <v>14</v>
      </c>
      <c r="CP70" s="2">
        <v>146</v>
      </c>
      <c r="CQ70" s="2">
        <v>0</v>
      </c>
      <c r="CR70" s="4">
        <v>0.09</v>
      </c>
      <c r="CS70" s="4">
        <f t="shared" si="41"/>
        <v>0</v>
      </c>
      <c r="CU70" s="2" t="s">
        <v>79</v>
      </c>
      <c r="CV70" s="2">
        <v>160</v>
      </c>
      <c r="CW70" s="2">
        <v>14</v>
      </c>
      <c r="CX70" s="2">
        <v>146</v>
      </c>
      <c r="CY70" s="2">
        <v>0</v>
      </c>
      <c r="CZ70" s="4">
        <v>0.09</v>
      </c>
      <c r="DA70" s="4">
        <f>CZ70-CR70</f>
        <v>0</v>
      </c>
      <c r="DC70" s="2" t="s">
        <v>79</v>
      </c>
      <c r="DD70" s="2">
        <v>160</v>
      </c>
      <c r="DE70" s="2">
        <v>14</v>
      </c>
      <c r="DF70" s="2">
        <v>146</v>
      </c>
      <c r="DG70" s="2">
        <v>0</v>
      </c>
      <c r="DH70" s="4">
        <v>0.09</v>
      </c>
      <c r="DI70" s="4">
        <f t="shared" si="42"/>
        <v>0</v>
      </c>
      <c r="DK70" s="2" t="s">
        <v>79</v>
      </c>
      <c r="DL70" s="2">
        <v>160</v>
      </c>
      <c r="DM70" s="2">
        <v>14</v>
      </c>
      <c r="DN70" s="2">
        <v>146</v>
      </c>
      <c r="DO70" s="2">
        <v>0</v>
      </c>
      <c r="DP70" s="4">
        <v>0.09</v>
      </c>
      <c r="DQ70" s="4">
        <f t="shared" si="43"/>
        <v>0</v>
      </c>
      <c r="DS70" s="2" t="s">
        <v>79</v>
      </c>
      <c r="DT70" s="2">
        <v>160</v>
      </c>
      <c r="DU70" s="2">
        <v>14</v>
      </c>
      <c r="DV70" s="2">
        <v>146</v>
      </c>
      <c r="DW70" s="2">
        <v>0</v>
      </c>
      <c r="DX70" s="4">
        <v>0.09</v>
      </c>
      <c r="DY70" s="4">
        <f t="shared" si="44"/>
        <v>0</v>
      </c>
      <c r="EA70" s="2" t="s">
        <v>79</v>
      </c>
      <c r="EB70" s="2">
        <v>160</v>
      </c>
      <c r="EC70" s="2">
        <v>14</v>
      </c>
      <c r="ED70" s="2">
        <v>146</v>
      </c>
      <c r="EE70" s="2">
        <v>0</v>
      </c>
      <c r="EF70" s="4">
        <v>0.09</v>
      </c>
      <c r="EG70" s="4">
        <f t="shared" si="45"/>
        <v>0</v>
      </c>
      <c r="EI70" s="2" t="s">
        <v>79</v>
      </c>
      <c r="EJ70" s="2">
        <v>160</v>
      </c>
      <c r="EK70" s="2">
        <v>14</v>
      </c>
      <c r="EL70" s="2">
        <v>146</v>
      </c>
      <c r="EM70" s="2">
        <v>0</v>
      </c>
      <c r="EN70" s="4">
        <v>0.09</v>
      </c>
      <c r="EO70" s="4">
        <f t="shared" si="46"/>
        <v>0</v>
      </c>
      <c r="EQ70" s="2" t="s">
        <v>79</v>
      </c>
      <c r="ER70" s="2">
        <v>160</v>
      </c>
      <c r="ES70" s="2">
        <v>14</v>
      </c>
      <c r="ET70" s="2">
        <v>146</v>
      </c>
      <c r="EU70" s="2">
        <v>0</v>
      </c>
      <c r="EV70" s="4">
        <v>0.09</v>
      </c>
      <c r="EW70" s="4">
        <f t="shared" si="47"/>
        <v>0</v>
      </c>
      <c r="EY70" s="2" t="s">
        <v>79</v>
      </c>
      <c r="EZ70" s="2">
        <v>160</v>
      </c>
      <c r="FA70" s="2">
        <v>14</v>
      </c>
      <c r="FB70" s="2">
        <v>146</v>
      </c>
      <c r="FC70" s="2">
        <v>0</v>
      </c>
      <c r="FD70" s="4">
        <v>0.09</v>
      </c>
      <c r="FE70" s="4">
        <f t="shared" si="48"/>
        <v>0</v>
      </c>
    </row>
    <row r="71" spans="1:161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34"/>
        <v>1</v>
      </c>
      <c r="J71" s="2" t="s">
        <v>74</v>
      </c>
      <c r="K71" s="75">
        <v>7</v>
      </c>
      <c r="L71" s="75">
        <v>7</v>
      </c>
      <c r="M71" s="75">
        <v>0</v>
      </c>
      <c r="N71" s="75">
        <v>0</v>
      </c>
      <c r="O71" s="4">
        <f t="shared" si="35"/>
        <v>1</v>
      </c>
      <c r="P71" s="10">
        <f t="shared" si="36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4">
        <v>1</v>
      </c>
      <c r="X71" s="4">
        <f t="shared" si="32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3"/>
        <v>0</v>
      </c>
      <c r="AI71" s="2" t="s">
        <v>74</v>
      </c>
      <c r="AJ71" s="2">
        <v>7</v>
      </c>
      <c r="AK71" s="2">
        <v>7</v>
      </c>
      <c r="AL71" s="2">
        <v>0</v>
      </c>
      <c r="AM71" s="2">
        <v>0</v>
      </c>
      <c r="AN71" s="4">
        <f t="shared" si="30"/>
        <v>1</v>
      </c>
      <c r="AO71" s="4"/>
      <c r="AQ71" s="2" t="s">
        <v>79</v>
      </c>
      <c r="AR71" s="2">
        <v>160</v>
      </c>
      <c r="AS71" s="2">
        <v>14</v>
      </c>
      <c r="AT71" s="2">
        <v>146</v>
      </c>
      <c r="AU71" s="2">
        <v>0</v>
      </c>
      <c r="AV71" s="4">
        <v>0.08</v>
      </c>
      <c r="AW71" s="4">
        <f t="shared" si="49"/>
        <v>0</v>
      </c>
      <c r="AY71" s="2" t="s">
        <v>79</v>
      </c>
      <c r="AZ71" s="2">
        <v>160</v>
      </c>
      <c r="BA71" s="2">
        <v>14</v>
      </c>
      <c r="BB71" s="2">
        <v>146</v>
      </c>
      <c r="BC71" s="2">
        <v>0</v>
      </c>
      <c r="BD71" s="4">
        <v>0.09</v>
      </c>
      <c r="BE71" s="4">
        <f t="shared" si="38"/>
        <v>9.999999999999995E-3</v>
      </c>
      <c r="BG71" s="2" t="s">
        <v>79</v>
      </c>
      <c r="BH71" s="2">
        <v>160</v>
      </c>
      <c r="BI71" s="2">
        <v>14</v>
      </c>
      <c r="BJ71" s="2">
        <v>146</v>
      </c>
      <c r="BK71" s="2">
        <v>0</v>
      </c>
      <c r="BL71" s="4">
        <v>0.09</v>
      </c>
      <c r="BM71" s="4">
        <f t="shared" si="39"/>
        <v>0</v>
      </c>
      <c r="BO71" s="2" t="s">
        <v>79</v>
      </c>
      <c r="BP71" s="2">
        <v>160</v>
      </c>
      <c r="BQ71" s="2">
        <v>14</v>
      </c>
      <c r="BR71" s="2">
        <v>146</v>
      </c>
      <c r="BS71" s="2">
        <v>0</v>
      </c>
      <c r="BT71" s="4">
        <v>0.09</v>
      </c>
      <c r="BU71" s="4">
        <f t="shared" si="40"/>
        <v>0</v>
      </c>
      <c r="BW71" s="2" t="s">
        <v>80</v>
      </c>
      <c r="BX71" s="2">
        <v>20</v>
      </c>
      <c r="BY71" s="2">
        <v>20</v>
      </c>
      <c r="BZ71" s="2">
        <v>0</v>
      </c>
      <c r="CA71" s="2">
        <v>0</v>
      </c>
      <c r="CB71" s="4">
        <v>1</v>
      </c>
      <c r="CC71" s="4">
        <f t="shared" si="28"/>
        <v>0</v>
      </c>
      <c r="CE71" s="2" t="s">
        <v>80</v>
      </c>
      <c r="CF71" s="2">
        <v>20</v>
      </c>
      <c r="CG71" s="2">
        <v>20</v>
      </c>
      <c r="CH71" s="2">
        <v>0</v>
      </c>
      <c r="CI71" s="2">
        <v>0</v>
      </c>
      <c r="CJ71" s="4">
        <v>1</v>
      </c>
      <c r="CK71" s="4">
        <f>CJ71-CB71</f>
        <v>0</v>
      </c>
      <c r="CM71" s="2" t="s">
        <v>80</v>
      </c>
      <c r="CN71" s="2">
        <v>20</v>
      </c>
      <c r="CO71" s="2">
        <v>20</v>
      </c>
      <c r="CP71" s="2">
        <v>0</v>
      </c>
      <c r="CQ71" s="2">
        <v>0</v>
      </c>
      <c r="CR71" s="4">
        <v>1</v>
      </c>
      <c r="CS71" s="4">
        <f t="shared" si="41"/>
        <v>0</v>
      </c>
      <c r="CU71" s="2" t="s">
        <v>106</v>
      </c>
      <c r="CV71" s="2">
        <v>52</v>
      </c>
      <c r="CW71" s="2">
        <v>47</v>
      </c>
      <c r="CX71" s="2">
        <v>3</v>
      </c>
      <c r="CY71" s="2">
        <v>2</v>
      </c>
      <c r="CZ71" s="4">
        <v>0.9</v>
      </c>
      <c r="DC71" s="2" t="s">
        <v>106</v>
      </c>
      <c r="DD71" s="2">
        <v>52</v>
      </c>
      <c r="DE71" s="2">
        <v>47</v>
      </c>
      <c r="DF71" s="2">
        <v>3</v>
      </c>
      <c r="DG71" s="2">
        <v>2</v>
      </c>
      <c r="DH71" s="4">
        <v>0.9</v>
      </c>
      <c r="DI71" s="4">
        <f t="shared" si="42"/>
        <v>0</v>
      </c>
      <c r="DK71" s="2" t="s">
        <v>106</v>
      </c>
      <c r="DL71" s="2">
        <v>52</v>
      </c>
      <c r="DM71" s="2">
        <v>50</v>
      </c>
      <c r="DN71" s="2">
        <v>0</v>
      </c>
      <c r="DO71" s="2">
        <v>2</v>
      </c>
      <c r="DP71" s="4">
        <v>0.96</v>
      </c>
      <c r="DQ71" s="4">
        <f t="shared" si="43"/>
        <v>5.9999999999999942E-2</v>
      </c>
      <c r="DS71" s="7" t="s">
        <v>106</v>
      </c>
      <c r="DT71" s="2">
        <v>52</v>
      </c>
      <c r="DU71" s="2">
        <v>50</v>
      </c>
      <c r="DV71" s="2">
        <v>0</v>
      </c>
      <c r="DW71" s="2">
        <v>2</v>
      </c>
      <c r="DX71" s="4">
        <v>0.96</v>
      </c>
      <c r="DY71" s="4">
        <f t="shared" si="44"/>
        <v>0</v>
      </c>
      <c r="DZ71" s="2" t="s">
        <v>119</v>
      </c>
      <c r="EA71" s="2" t="s">
        <v>106</v>
      </c>
      <c r="EB71" s="2">
        <v>52</v>
      </c>
      <c r="EC71" s="2">
        <v>50</v>
      </c>
      <c r="ED71" s="7">
        <v>0</v>
      </c>
      <c r="EE71" s="2">
        <v>2</v>
      </c>
      <c r="EF71" s="4">
        <f>EC71/EB71</f>
        <v>0.96153846153846156</v>
      </c>
      <c r="EG71" s="4">
        <f t="shared" si="45"/>
        <v>1.5384615384615996E-3</v>
      </c>
      <c r="EH71" s="2" t="s">
        <v>149</v>
      </c>
      <c r="EI71" s="2" t="s">
        <v>106</v>
      </c>
      <c r="EJ71" s="1">
        <v>52</v>
      </c>
      <c r="EK71" s="1">
        <v>50</v>
      </c>
      <c r="EL71" s="5">
        <v>0</v>
      </c>
      <c r="EM71" s="1">
        <v>2</v>
      </c>
      <c r="EN71" s="3">
        <f>EK71/EJ71</f>
        <v>0.96153846153846156</v>
      </c>
      <c r="EO71" s="4">
        <f t="shared" si="46"/>
        <v>0</v>
      </c>
      <c r="EQ71" s="2" t="s">
        <v>106</v>
      </c>
      <c r="ER71" s="1">
        <v>52</v>
      </c>
      <c r="ES71" s="1">
        <v>50</v>
      </c>
      <c r="ET71" s="5">
        <v>0</v>
      </c>
      <c r="EU71" s="1">
        <v>2</v>
      </c>
      <c r="EV71" s="3">
        <f>ES71/ER71</f>
        <v>0.96153846153846156</v>
      </c>
      <c r="EW71" s="4">
        <f t="shared" si="47"/>
        <v>0</v>
      </c>
      <c r="EY71" s="2" t="s">
        <v>106</v>
      </c>
      <c r="EZ71" s="1">
        <v>52</v>
      </c>
      <c r="FA71" s="1">
        <v>50</v>
      </c>
      <c r="FB71" s="5">
        <v>0</v>
      </c>
      <c r="FC71" s="1">
        <v>2</v>
      </c>
      <c r="FD71" s="3">
        <f>FA71/EZ71</f>
        <v>0.96153846153846156</v>
      </c>
      <c r="FE71" s="4">
        <f t="shared" si="48"/>
        <v>0</v>
      </c>
    </row>
    <row r="72" spans="1:161">
      <c r="A72" s="76">
        <v>0.56999999999999995</v>
      </c>
      <c r="B72" s="76"/>
      <c r="C72" s="75" t="s">
        <v>75</v>
      </c>
      <c r="D72" s="75">
        <v>68</v>
      </c>
      <c r="E72" s="75">
        <v>39</v>
      </c>
      <c r="F72" s="75">
        <v>27</v>
      </c>
      <c r="G72" s="75">
        <v>2</v>
      </c>
      <c r="H72" s="76">
        <f t="shared" si="34"/>
        <v>0.57352941176470584</v>
      </c>
      <c r="J72" s="7" t="s">
        <v>75</v>
      </c>
      <c r="K72" s="75">
        <v>68</v>
      </c>
      <c r="L72" s="75">
        <v>39</v>
      </c>
      <c r="M72" s="75">
        <v>27</v>
      </c>
      <c r="N72" s="75">
        <v>2</v>
      </c>
      <c r="O72" s="4">
        <f t="shared" si="35"/>
        <v>0.57352941176470584</v>
      </c>
      <c r="P72" s="10">
        <f t="shared" si="36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4">
        <v>0.56999999999999995</v>
      </c>
      <c r="X72" s="4">
        <f t="shared" si="32"/>
        <v>-3.529411764705892E-3</v>
      </c>
      <c r="Z72" s="2" t="s">
        <v>75</v>
      </c>
      <c r="AA72" s="2">
        <v>68</v>
      </c>
      <c r="AB72" s="2">
        <v>37</v>
      </c>
      <c r="AC72" s="2">
        <v>29</v>
      </c>
      <c r="AD72" s="2">
        <v>2</v>
      </c>
      <c r="AE72" s="4">
        <v>0.54</v>
      </c>
      <c r="AF72" s="4">
        <f t="shared" si="33"/>
        <v>-2.9999999999999916E-2</v>
      </c>
      <c r="AI72" s="2" t="s">
        <v>75</v>
      </c>
      <c r="AJ72" s="2">
        <v>68</v>
      </c>
      <c r="AK72" s="2">
        <v>44</v>
      </c>
      <c r="AL72" s="2">
        <v>24</v>
      </c>
      <c r="AM72" s="2">
        <v>0</v>
      </c>
      <c r="AN72" s="4">
        <f t="shared" si="30"/>
        <v>0.6470588235294118</v>
      </c>
      <c r="AO72" s="4">
        <f t="shared" si="37"/>
        <v>-0.10705882352941176</v>
      </c>
      <c r="AQ72" s="2" t="s">
        <v>80</v>
      </c>
      <c r="AR72" s="2">
        <v>20</v>
      </c>
      <c r="AS72" s="2">
        <v>20</v>
      </c>
      <c r="AT72" s="2">
        <v>0</v>
      </c>
      <c r="AU72" s="2">
        <v>0</v>
      </c>
      <c r="AV72" s="4">
        <v>1</v>
      </c>
      <c r="AW72" s="4">
        <f t="shared" si="49"/>
        <v>0</v>
      </c>
      <c r="AY72" s="2" t="s">
        <v>80</v>
      </c>
      <c r="AZ72" s="2">
        <v>20</v>
      </c>
      <c r="BA72" s="2">
        <v>20</v>
      </c>
      <c r="BB72" s="2">
        <v>0</v>
      </c>
      <c r="BC72" s="2">
        <v>0</v>
      </c>
      <c r="BD72" s="4">
        <v>1</v>
      </c>
      <c r="BE72" s="4">
        <f t="shared" si="38"/>
        <v>0</v>
      </c>
      <c r="BG72" s="2" t="s">
        <v>80</v>
      </c>
      <c r="BH72" s="2">
        <v>20</v>
      </c>
      <c r="BI72" s="2">
        <v>20</v>
      </c>
      <c r="BJ72" s="2">
        <v>0</v>
      </c>
      <c r="BK72" s="2">
        <v>0</v>
      </c>
      <c r="BL72" s="4">
        <v>1</v>
      </c>
      <c r="BM72" s="4">
        <f t="shared" si="39"/>
        <v>0</v>
      </c>
      <c r="BO72" s="2" t="s">
        <v>80</v>
      </c>
      <c r="BP72" s="2">
        <v>20</v>
      </c>
      <c r="BQ72" s="2">
        <v>20</v>
      </c>
      <c r="BR72" s="2">
        <v>0</v>
      </c>
      <c r="BS72" s="2">
        <v>0</v>
      </c>
      <c r="BT72" s="4">
        <v>1</v>
      </c>
      <c r="BU72" s="4">
        <f t="shared" si="40"/>
        <v>0</v>
      </c>
      <c r="BW72" s="2" t="s">
        <v>81</v>
      </c>
      <c r="BX72" s="2">
        <v>99</v>
      </c>
      <c r="BY72" s="2">
        <v>71</v>
      </c>
      <c r="BZ72" s="2">
        <v>19</v>
      </c>
      <c r="CA72" s="2">
        <v>9</v>
      </c>
      <c r="CB72" s="4">
        <v>0.72</v>
      </c>
      <c r="CC72" s="4">
        <f t="shared" si="28"/>
        <v>0</v>
      </c>
      <c r="CE72" s="2" t="s">
        <v>108</v>
      </c>
      <c r="CF72" s="2">
        <v>4</v>
      </c>
      <c r="CG72" s="2">
        <v>4</v>
      </c>
      <c r="CH72" s="2">
        <v>0</v>
      </c>
      <c r="CI72" s="2">
        <v>0</v>
      </c>
      <c r="CJ72" s="4">
        <v>1</v>
      </c>
      <c r="CM72" s="2" t="s">
        <v>108</v>
      </c>
      <c r="CN72" s="2">
        <v>4</v>
      </c>
      <c r="CO72" s="2">
        <v>4</v>
      </c>
      <c r="CP72" s="2">
        <v>0</v>
      </c>
      <c r="CQ72" s="2">
        <v>0</v>
      </c>
      <c r="CR72" s="4">
        <v>1</v>
      </c>
      <c r="CS72" s="4">
        <f t="shared" si="41"/>
        <v>0</v>
      </c>
      <c r="CU72" s="2" t="s">
        <v>80</v>
      </c>
      <c r="CV72" s="2">
        <v>20</v>
      </c>
      <c r="CW72" s="2">
        <v>20</v>
      </c>
      <c r="CX72" s="2">
        <v>0</v>
      </c>
      <c r="CY72" s="2">
        <v>0</v>
      </c>
      <c r="CZ72" s="4">
        <v>1</v>
      </c>
      <c r="DA72" s="4">
        <f>CZ72-CR71</f>
        <v>0</v>
      </c>
      <c r="DC72" s="2" t="s">
        <v>80</v>
      </c>
      <c r="DD72" s="2">
        <v>20</v>
      </c>
      <c r="DE72" s="2">
        <v>20</v>
      </c>
      <c r="DF72" s="2">
        <v>0</v>
      </c>
      <c r="DG72" s="2">
        <v>0</v>
      </c>
      <c r="DH72" s="4">
        <v>1</v>
      </c>
      <c r="DI72" s="4">
        <f t="shared" si="42"/>
        <v>0</v>
      </c>
      <c r="DK72" s="2" t="s">
        <v>80</v>
      </c>
      <c r="DL72" s="2">
        <v>20</v>
      </c>
      <c r="DM72" s="2">
        <v>20</v>
      </c>
      <c r="DN72" s="2">
        <v>0</v>
      </c>
      <c r="DO72" s="2">
        <v>0</v>
      </c>
      <c r="DP72" s="4">
        <v>1</v>
      </c>
      <c r="DQ72" s="4">
        <f t="shared" si="43"/>
        <v>0</v>
      </c>
      <c r="DS72" s="2" t="s">
        <v>80</v>
      </c>
      <c r="DT72" s="2">
        <v>20</v>
      </c>
      <c r="DU72" s="2">
        <v>20</v>
      </c>
      <c r="DV72" s="2">
        <v>0</v>
      </c>
      <c r="DW72" s="2">
        <v>0</v>
      </c>
      <c r="DX72" s="4">
        <v>1</v>
      </c>
      <c r="DY72" s="4">
        <f t="shared" si="44"/>
        <v>0</v>
      </c>
      <c r="EA72" s="2" t="s">
        <v>80</v>
      </c>
      <c r="EB72" s="2">
        <v>20</v>
      </c>
      <c r="EC72" s="2">
        <v>20</v>
      </c>
      <c r="ED72" s="2">
        <v>0</v>
      </c>
      <c r="EE72" s="2">
        <v>0</v>
      </c>
      <c r="EF72" s="4">
        <v>1</v>
      </c>
      <c r="EG72" s="4">
        <f t="shared" si="45"/>
        <v>0</v>
      </c>
      <c r="EI72" s="2" t="s">
        <v>80</v>
      </c>
      <c r="EJ72" s="2">
        <v>20</v>
      </c>
      <c r="EK72" s="2">
        <v>20</v>
      </c>
      <c r="EL72" s="2">
        <v>0</v>
      </c>
      <c r="EM72" s="2">
        <v>0</v>
      </c>
      <c r="EN72" s="4">
        <v>1</v>
      </c>
      <c r="EO72" s="4">
        <f t="shared" si="46"/>
        <v>0</v>
      </c>
      <c r="EQ72" s="2" t="s">
        <v>80</v>
      </c>
      <c r="ER72" s="2">
        <v>20</v>
      </c>
      <c r="ES72" s="2">
        <v>20</v>
      </c>
      <c r="ET72" s="2">
        <v>0</v>
      </c>
      <c r="EU72" s="2">
        <v>0</v>
      </c>
      <c r="EV72" s="4">
        <v>1</v>
      </c>
      <c r="EW72" s="4">
        <f t="shared" si="47"/>
        <v>0</v>
      </c>
      <c r="EY72" s="2" t="s">
        <v>80</v>
      </c>
      <c r="EZ72" s="2">
        <v>20</v>
      </c>
      <c r="FA72" s="2">
        <v>20</v>
      </c>
      <c r="FB72" s="2">
        <v>0</v>
      </c>
      <c r="FC72" s="2">
        <v>0</v>
      </c>
      <c r="FD72" s="4">
        <v>1</v>
      </c>
      <c r="FE72" s="4">
        <f t="shared" si="48"/>
        <v>0</v>
      </c>
    </row>
    <row r="73" spans="1:161">
      <c r="A73" s="76">
        <v>7.0000000000000007E-2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34"/>
        <v>7.2463768115942032E-2</v>
      </c>
      <c r="J73" s="2" t="s">
        <v>76</v>
      </c>
      <c r="K73" s="75">
        <v>69</v>
      </c>
      <c r="L73" s="75">
        <v>5</v>
      </c>
      <c r="M73" s="75">
        <v>0</v>
      </c>
      <c r="N73" s="75">
        <v>64</v>
      </c>
      <c r="O73" s="4">
        <f t="shared" si="35"/>
        <v>7.2463768115942032E-2</v>
      </c>
      <c r="P73" s="10">
        <f t="shared" si="36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4">
        <v>7.0000000000000007E-2</v>
      </c>
      <c r="X73" s="4">
        <f t="shared" si="32"/>
        <v>-2.4637681159420249E-3</v>
      </c>
      <c r="Z73" s="27" t="s">
        <v>76</v>
      </c>
      <c r="AA73" s="2">
        <v>69</v>
      </c>
      <c r="AB73" s="2">
        <v>5</v>
      </c>
      <c r="AC73" s="2">
        <v>0</v>
      </c>
      <c r="AD73" s="2">
        <v>64</v>
      </c>
      <c r="AE73" s="4">
        <v>7.0000000000000007E-2</v>
      </c>
      <c r="AF73" s="4">
        <f t="shared" si="33"/>
        <v>0</v>
      </c>
      <c r="AI73" s="2" t="s">
        <v>76</v>
      </c>
      <c r="AJ73" s="2">
        <v>69</v>
      </c>
      <c r="AK73" s="2">
        <v>40</v>
      </c>
      <c r="AL73" s="2">
        <v>17</v>
      </c>
      <c r="AM73" s="2">
        <v>12</v>
      </c>
      <c r="AN73" s="4">
        <f t="shared" si="30"/>
        <v>0.57971014492753625</v>
      </c>
      <c r="AO73" s="4">
        <f t="shared" si="37"/>
        <v>-0.5097101449275363</v>
      </c>
      <c r="AQ73" s="2" t="s">
        <v>81</v>
      </c>
      <c r="AR73" s="2">
        <v>99</v>
      </c>
      <c r="AS73" s="2">
        <v>71</v>
      </c>
      <c r="AT73" s="2">
        <v>19</v>
      </c>
      <c r="AU73" s="2">
        <v>9</v>
      </c>
      <c r="AV73" s="4">
        <v>0.71</v>
      </c>
      <c r="AW73" s="4">
        <f t="shared" si="49"/>
        <v>0</v>
      </c>
      <c r="AY73" s="2" t="s">
        <v>81</v>
      </c>
      <c r="AZ73" s="2">
        <v>99</v>
      </c>
      <c r="BA73" s="2">
        <v>71</v>
      </c>
      <c r="BB73" s="2">
        <v>19</v>
      </c>
      <c r="BC73" s="2">
        <v>9</v>
      </c>
      <c r="BD73" s="4">
        <v>0.72</v>
      </c>
      <c r="BE73" s="4">
        <f t="shared" si="38"/>
        <v>1.0000000000000009E-2</v>
      </c>
      <c r="BG73" s="2" t="s">
        <v>81</v>
      </c>
      <c r="BH73" s="2">
        <v>99</v>
      </c>
      <c r="BI73" s="2">
        <v>71</v>
      </c>
      <c r="BJ73" s="2">
        <v>19</v>
      </c>
      <c r="BK73" s="2">
        <v>9</v>
      </c>
      <c r="BL73" s="4">
        <v>0.72</v>
      </c>
      <c r="BM73" s="4">
        <f t="shared" si="39"/>
        <v>0</v>
      </c>
      <c r="BO73" s="2" t="s">
        <v>81</v>
      </c>
      <c r="BP73" s="2">
        <v>99</v>
      </c>
      <c r="BQ73" s="2">
        <v>71</v>
      </c>
      <c r="BR73" s="2">
        <v>19</v>
      </c>
      <c r="BS73" s="2">
        <v>9</v>
      </c>
      <c r="BT73" s="4">
        <v>0.72</v>
      </c>
      <c r="BU73" s="4">
        <f t="shared" si="40"/>
        <v>0</v>
      </c>
      <c r="BW73" s="2" t="s">
        <v>82</v>
      </c>
      <c r="BX73" s="2">
        <v>71</v>
      </c>
      <c r="BY73" s="2">
        <v>34</v>
      </c>
      <c r="BZ73" s="2">
        <v>9</v>
      </c>
      <c r="CA73" s="2">
        <v>28</v>
      </c>
      <c r="CB73" s="4">
        <v>0.48</v>
      </c>
      <c r="CC73" s="4">
        <f t="shared" si="28"/>
        <v>0</v>
      </c>
      <c r="CE73" s="2" t="s">
        <v>81</v>
      </c>
      <c r="CF73" s="2">
        <v>99</v>
      </c>
      <c r="CG73" s="2">
        <v>71</v>
      </c>
      <c r="CH73" s="2">
        <v>19</v>
      </c>
      <c r="CI73" s="2">
        <v>9</v>
      </c>
      <c r="CJ73" s="4">
        <v>0.72</v>
      </c>
      <c r="CK73" s="4">
        <f t="shared" ref="CK73:CK86" si="50">CJ73-CB72</f>
        <v>0</v>
      </c>
      <c r="CM73" s="2" t="s">
        <v>81</v>
      </c>
      <c r="CN73" s="2">
        <v>99</v>
      </c>
      <c r="CO73" s="2">
        <v>71</v>
      </c>
      <c r="CP73" s="2">
        <v>19</v>
      </c>
      <c r="CQ73" s="2">
        <v>9</v>
      </c>
      <c r="CR73" s="4">
        <v>0.72</v>
      </c>
      <c r="CS73" s="4">
        <f t="shared" si="41"/>
        <v>0</v>
      </c>
      <c r="CU73" s="2" t="s">
        <v>108</v>
      </c>
      <c r="CV73" s="2">
        <v>4</v>
      </c>
      <c r="CW73" s="2">
        <v>4</v>
      </c>
      <c r="CX73" s="2">
        <v>0</v>
      </c>
      <c r="CY73" s="2">
        <v>0</v>
      </c>
      <c r="CZ73" s="4">
        <v>1</v>
      </c>
      <c r="DA73" s="4">
        <f>CZ73-CR72</f>
        <v>0</v>
      </c>
      <c r="DC73" s="2" t="s">
        <v>108</v>
      </c>
      <c r="DD73" s="2">
        <v>4</v>
      </c>
      <c r="DE73" s="2">
        <v>4</v>
      </c>
      <c r="DF73" s="2">
        <v>0</v>
      </c>
      <c r="DG73" s="2">
        <v>0</v>
      </c>
      <c r="DH73" s="4">
        <v>1</v>
      </c>
      <c r="DI73" s="4">
        <f t="shared" si="42"/>
        <v>0</v>
      </c>
      <c r="DK73" s="2" t="s">
        <v>108</v>
      </c>
      <c r="DL73" s="2">
        <v>4</v>
      </c>
      <c r="DM73" s="2">
        <v>4</v>
      </c>
      <c r="DN73" s="2">
        <v>0</v>
      </c>
      <c r="DO73" s="2">
        <v>0</v>
      </c>
      <c r="DP73" s="4">
        <v>1</v>
      </c>
      <c r="DQ73" s="4">
        <f t="shared" si="43"/>
        <v>0</v>
      </c>
      <c r="DS73" s="2" t="s">
        <v>108</v>
      </c>
      <c r="DT73" s="2">
        <v>4</v>
      </c>
      <c r="DU73" s="2">
        <v>4</v>
      </c>
      <c r="DV73" s="2">
        <v>0</v>
      </c>
      <c r="DW73" s="2">
        <v>0</v>
      </c>
      <c r="DX73" s="4">
        <v>1</v>
      </c>
      <c r="DY73" s="4">
        <f t="shared" si="44"/>
        <v>0</v>
      </c>
      <c r="EA73" s="2" t="s">
        <v>108</v>
      </c>
      <c r="EB73" s="2">
        <v>4</v>
      </c>
      <c r="EC73" s="2">
        <v>4</v>
      </c>
      <c r="ED73" s="2">
        <v>0</v>
      </c>
      <c r="EE73" s="2">
        <v>0</v>
      </c>
      <c r="EF73" s="4">
        <v>1</v>
      </c>
      <c r="EG73" s="4">
        <f t="shared" si="45"/>
        <v>0</v>
      </c>
      <c r="EI73" s="2" t="s">
        <v>108</v>
      </c>
      <c r="EJ73" s="2">
        <v>4</v>
      </c>
      <c r="EK73" s="2">
        <v>4</v>
      </c>
      <c r="EL73" s="2">
        <v>0</v>
      </c>
      <c r="EM73" s="2">
        <v>0</v>
      </c>
      <c r="EN73" s="4">
        <v>1</v>
      </c>
      <c r="EO73" s="4">
        <f t="shared" si="46"/>
        <v>0</v>
      </c>
      <c r="EQ73" s="2" t="s">
        <v>108</v>
      </c>
      <c r="ER73" s="2">
        <v>4</v>
      </c>
      <c r="ES73" s="2">
        <v>4</v>
      </c>
      <c r="ET73" s="2">
        <v>0</v>
      </c>
      <c r="EU73" s="2">
        <v>0</v>
      </c>
      <c r="EV73" s="4">
        <v>1</v>
      </c>
      <c r="EW73" s="4">
        <f t="shared" si="47"/>
        <v>0</v>
      </c>
      <c r="EY73" s="2" t="s">
        <v>108</v>
      </c>
      <c r="EZ73" s="2">
        <v>4</v>
      </c>
      <c r="FA73" s="2">
        <v>4</v>
      </c>
      <c r="FB73" s="2">
        <v>0</v>
      </c>
      <c r="FC73" s="2">
        <v>0</v>
      </c>
      <c r="FD73" s="4">
        <v>1</v>
      </c>
      <c r="FE73" s="4">
        <f t="shared" si="48"/>
        <v>0</v>
      </c>
    </row>
    <row r="74" spans="1:161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34"/>
        <v>0.8571428571428571</v>
      </c>
      <c r="J74" s="2" t="s">
        <v>77</v>
      </c>
      <c r="K74" s="75">
        <v>7</v>
      </c>
      <c r="L74" s="75">
        <v>6</v>
      </c>
      <c r="M74" s="75">
        <v>1</v>
      </c>
      <c r="N74" s="75">
        <v>0</v>
      </c>
      <c r="O74" s="4">
        <f t="shared" si="35"/>
        <v>0.8571428571428571</v>
      </c>
      <c r="P74" s="10">
        <f t="shared" si="36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4">
        <v>0.85</v>
      </c>
      <c r="X74" s="4">
        <f t="shared" si="32"/>
        <v>-7.1428571428571175E-3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3"/>
        <v>0</v>
      </c>
      <c r="AI74" s="2" t="s">
        <v>77</v>
      </c>
      <c r="AJ74" s="2">
        <v>7</v>
      </c>
      <c r="AK74" s="2">
        <v>6</v>
      </c>
      <c r="AL74" s="2">
        <v>1</v>
      </c>
      <c r="AM74" s="2">
        <v>0</v>
      </c>
      <c r="AN74" s="4">
        <f t="shared" si="30"/>
        <v>0.8571428571428571</v>
      </c>
      <c r="AO74" s="4">
        <f t="shared" si="37"/>
        <v>-7.1428571428571175E-3</v>
      </c>
      <c r="AQ74" s="2" t="s">
        <v>82</v>
      </c>
      <c r="AR74" s="2">
        <v>71</v>
      </c>
      <c r="AS74" s="2">
        <v>34</v>
      </c>
      <c r="AT74" s="2">
        <v>9</v>
      </c>
      <c r="AU74" s="2">
        <v>28</v>
      </c>
      <c r="AV74" s="4">
        <v>0.47</v>
      </c>
      <c r="AW74" s="4">
        <f t="shared" si="49"/>
        <v>0</v>
      </c>
      <c r="AY74" s="2" t="s">
        <v>82</v>
      </c>
      <c r="AZ74" s="1">
        <v>71</v>
      </c>
      <c r="BA74" s="1">
        <v>34</v>
      </c>
      <c r="BB74" s="1">
        <v>9</v>
      </c>
      <c r="BC74" s="1">
        <v>28</v>
      </c>
      <c r="BD74" s="3">
        <v>0.48</v>
      </c>
      <c r="BE74" s="4">
        <f t="shared" si="38"/>
        <v>1.0000000000000009E-2</v>
      </c>
      <c r="BG74" s="2" t="s">
        <v>82</v>
      </c>
      <c r="BH74" s="2">
        <v>71</v>
      </c>
      <c r="BI74" s="2">
        <v>34</v>
      </c>
      <c r="BJ74" s="2">
        <v>9</v>
      </c>
      <c r="BK74" s="2">
        <v>28</v>
      </c>
      <c r="BL74" s="4">
        <v>0.48</v>
      </c>
      <c r="BM74" s="4">
        <f t="shared" si="39"/>
        <v>0</v>
      </c>
      <c r="BO74" s="2" t="s">
        <v>82</v>
      </c>
      <c r="BP74" s="2">
        <v>71</v>
      </c>
      <c r="BQ74" s="2">
        <v>34</v>
      </c>
      <c r="BR74" s="2">
        <v>9</v>
      </c>
      <c r="BS74" s="2">
        <v>28</v>
      </c>
      <c r="BT74" s="4">
        <v>0.48</v>
      </c>
      <c r="BU74" s="4">
        <f t="shared" si="40"/>
        <v>0</v>
      </c>
      <c r="BW74" s="2" t="s">
        <v>83</v>
      </c>
      <c r="BX74" s="2">
        <v>22</v>
      </c>
      <c r="BY74" s="2">
        <v>21</v>
      </c>
      <c r="BZ74" s="2">
        <v>1</v>
      </c>
      <c r="CA74" s="2">
        <v>0</v>
      </c>
      <c r="CB74" s="4">
        <v>0.95</v>
      </c>
      <c r="CC74" s="4">
        <f t="shared" si="28"/>
        <v>0</v>
      </c>
      <c r="CE74" s="2" t="s">
        <v>82</v>
      </c>
      <c r="CF74" s="2">
        <v>71</v>
      </c>
      <c r="CG74" s="2">
        <v>34</v>
      </c>
      <c r="CH74" s="2">
        <v>9</v>
      </c>
      <c r="CI74" s="2">
        <v>28</v>
      </c>
      <c r="CJ74" s="4">
        <v>0.48</v>
      </c>
      <c r="CK74" s="4">
        <f t="shared" si="50"/>
        <v>0</v>
      </c>
      <c r="CM74" s="2" t="s">
        <v>82</v>
      </c>
      <c r="CN74" s="2">
        <v>71</v>
      </c>
      <c r="CO74" s="2">
        <v>34</v>
      </c>
      <c r="CP74" s="2">
        <v>9</v>
      </c>
      <c r="CQ74" s="2">
        <v>28</v>
      </c>
      <c r="CR74" s="4">
        <v>0.48</v>
      </c>
      <c r="CS74" s="4">
        <f t="shared" si="41"/>
        <v>0</v>
      </c>
      <c r="CU74" s="2" t="s">
        <v>81</v>
      </c>
      <c r="CV74" s="2">
        <v>99</v>
      </c>
      <c r="CW74" s="2">
        <v>71</v>
      </c>
      <c r="CX74" s="2">
        <v>19</v>
      </c>
      <c r="CY74" s="2">
        <v>9</v>
      </c>
      <c r="CZ74" s="4">
        <v>0.72</v>
      </c>
      <c r="DA74" s="4">
        <f>CZ74-CR73</f>
        <v>0</v>
      </c>
      <c r="DC74" s="2" t="s">
        <v>81</v>
      </c>
      <c r="DD74" s="2">
        <v>99</v>
      </c>
      <c r="DE74" s="2">
        <v>71</v>
      </c>
      <c r="DF74" s="2">
        <v>19</v>
      </c>
      <c r="DG74" s="2">
        <v>9</v>
      </c>
      <c r="DH74" s="4">
        <v>0.72</v>
      </c>
      <c r="DI74" s="4">
        <f t="shared" si="42"/>
        <v>0</v>
      </c>
      <c r="DK74" s="2" t="s">
        <v>81</v>
      </c>
      <c r="DL74" s="27">
        <v>94</v>
      </c>
      <c r="DM74" s="2">
        <v>76</v>
      </c>
      <c r="DN74" s="2">
        <v>12</v>
      </c>
      <c r="DO74" s="2">
        <v>6</v>
      </c>
      <c r="DP74" s="4">
        <v>0.81</v>
      </c>
      <c r="DQ74" s="4">
        <f t="shared" si="43"/>
        <v>9.000000000000008E-2</v>
      </c>
      <c r="DS74" s="2" t="s">
        <v>81</v>
      </c>
      <c r="DT74" s="2">
        <v>94</v>
      </c>
      <c r="DU74" s="2">
        <v>76</v>
      </c>
      <c r="DV74" s="2">
        <v>12</v>
      </c>
      <c r="DW74" s="2">
        <v>6</v>
      </c>
      <c r="DX74" s="4">
        <v>0.81</v>
      </c>
      <c r="DY74" s="4">
        <f t="shared" si="44"/>
        <v>0</v>
      </c>
      <c r="EA74" s="2" t="s">
        <v>81</v>
      </c>
      <c r="EB74" s="2">
        <v>94</v>
      </c>
      <c r="EC74" s="2">
        <v>76</v>
      </c>
      <c r="ED74" s="2">
        <v>12</v>
      </c>
      <c r="EE74" s="2">
        <v>6</v>
      </c>
      <c r="EF74" s="4">
        <v>0.81</v>
      </c>
      <c r="EG74" s="4">
        <f t="shared" si="45"/>
        <v>0</v>
      </c>
      <c r="EI74" s="2" t="s">
        <v>81</v>
      </c>
      <c r="EJ74" s="2">
        <v>94</v>
      </c>
      <c r="EK74" s="2">
        <v>76</v>
      </c>
      <c r="EL74" s="2">
        <v>12</v>
      </c>
      <c r="EM74" s="2">
        <v>6</v>
      </c>
      <c r="EN74" s="4">
        <v>0.81</v>
      </c>
      <c r="EO74" s="4">
        <f t="shared" si="46"/>
        <v>0</v>
      </c>
      <c r="EQ74" s="2" t="s">
        <v>81</v>
      </c>
      <c r="ER74" s="2">
        <v>94</v>
      </c>
      <c r="ES74" s="2">
        <v>76</v>
      </c>
      <c r="ET74" s="2">
        <v>12</v>
      </c>
      <c r="EU74" s="2">
        <v>6</v>
      </c>
      <c r="EV74" s="4">
        <v>0.81</v>
      </c>
      <c r="EW74" s="4">
        <f t="shared" si="47"/>
        <v>0</v>
      </c>
      <c r="EY74" s="2" t="s">
        <v>81</v>
      </c>
      <c r="EZ74" s="2">
        <v>94</v>
      </c>
      <c r="FA74" s="2">
        <v>76</v>
      </c>
      <c r="FB74" s="2">
        <v>12</v>
      </c>
      <c r="FC74" s="2">
        <v>6</v>
      </c>
      <c r="FD74" s="4">
        <v>0.81</v>
      </c>
      <c r="FE74" s="4">
        <f t="shared" si="48"/>
        <v>0</v>
      </c>
    </row>
    <row r="75" spans="1:161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34"/>
        <v>0.96875</v>
      </c>
      <c r="J75" s="2" t="s">
        <v>78</v>
      </c>
      <c r="K75" s="75">
        <v>32</v>
      </c>
      <c r="L75" s="75">
        <v>31</v>
      </c>
      <c r="M75" s="75">
        <v>1</v>
      </c>
      <c r="N75" s="75">
        <v>0</v>
      </c>
      <c r="O75" s="4">
        <f t="shared" si="35"/>
        <v>0.96875</v>
      </c>
      <c r="P75" s="10">
        <f t="shared" si="36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4">
        <v>0.96</v>
      </c>
      <c r="X75" s="4">
        <f t="shared" si="32"/>
        <v>-8.7500000000000355E-3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3"/>
        <v>0</v>
      </c>
      <c r="AI75" s="2" t="s">
        <v>78</v>
      </c>
      <c r="AJ75" s="2">
        <v>32</v>
      </c>
      <c r="AK75" s="2">
        <v>31</v>
      </c>
      <c r="AL75" s="2">
        <v>1</v>
      </c>
      <c r="AM75" s="2">
        <v>0</v>
      </c>
      <c r="AN75" s="4">
        <f t="shared" si="30"/>
        <v>0.96875</v>
      </c>
      <c r="AO75" s="4">
        <f t="shared" si="37"/>
        <v>-8.7500000000000355E-3</v>
      </c>
      <c r="AQ75" s="2" t="s">
        <v>83</v>
      </c>
      <c r="AR75" s="2">
        <v>22</v>
      </c>
      <c r="AS75" s="2">
        <v>21</v>
      </c>
      <c r="AT75" s="2">
        <v>1</v>
      </c>
      <c r="AU75" s="2">
        <v>0</v>
      </c>
      <c r="AV75" s="4">
        <v>0.95</v>
      </c>
      <c r="AW75" s="4">
        <f t="shared" si="49"/>
        <v>0</v>
      </c>
      <c r="AY75" s="2" t="s">
        <v>83</v>
      </c>
      <c r="AZ75" s="2">
        <v>22</v>
      </c>
      <c r="BA75" s="2">
        <v>21</v>
      </c>
      <c r="BB75" s="2">
        <v>1</v>
      </c>
      <c r="BC75" s="2">
        <v>0</v>
      </c>
      <c r="BD75" s="4">
        <v>0.95</v>
      </c>
      <c r="BE75" s="4">
        <f t="shared" si="38"/>
        <v>0</v>
      </c>
      <c r="BG75" s="2" t="s">
        <v>83</v>
      </c>
      <c r="BH75" s="2">
        <v>22</v>
      </c>
      <c r="BI75" s="2">
        <v>21</v>
      </c>
      <c r="BJ75" s="2">
        <v>1</v>
      </c>
      <c r="BK75" s="2">
        <v>0</v>
      </c>
      <c r="BL75" s="4">
        <v>0.95</v>
      </c>
      <c r="BM75" s="4">
        <f t="shared" si="39"/>
        <v>0</v>
      </c>
      <c r="BO75" s="2" t="s">
        <v>83</v>
      </c>
      <c r="BP75" s="2">
        <v>22</v>
      </c>
      <c r="BQ75" s="2">
        <v>21</v>
      </c>
      <c r="BR75" s="2">
        <v>1</v>
      </c>
      <c r="BS75" s="2">
        <v>0</v>
      </c>
      <c r="BT75" s="4">
        <v>0.95</v>
      </c>
      <c r="BU75" s="4">
        <f t="shared" si="40"/>
        <v>0</v>
      </c>
      <c r="BW75" s="2" t="s">
        <v>84</v>
      </c>
      <c r="BX75" s="2">
        <v>143</v>
      </c>
      <c r="BY75" s="2">
        <v>104</v>
      </c>
      <c r="BZ75" s="2">
        <v>14</v>
      </c>
      <c r="CA75" s="2">
        <v>25</v>
      </c>
      <c r="CB75" s="4">
        <v>0.73</v>
      </c>
      <c r="CC75" s="4">
        <f t="shared" si="28"/>
        <v>0</v>
      </c>
      <c r="CE75" s="2" t="s">
        <v>83</v>
      </c>
      <c r="CF75" s="2">
        <v>22</v>
      </c>
      <c r="CG75" s="2">
        <v>21</v>
      </c>
      <c r="CH75" s="2">
        <v>1</v>
      </c>
      <c r="CI75" s="2">
        <v>0</v>
      </c>
      <c r="CJ75" s="4">
        <v>0.95</v>
      </c>
      <c r="CK75" s="4">
        <f t="shared" si="50"/>
        <v>0</v>
      </c>
      <c r="CM75" s="2" t="s">
        <v>83</v>
      </c>
      <c r="CN75" s="2">
        <v>22</v>
      </c>
      <c r="CO75" s="2">
        <v>21</v>
      </c>
      <c r="CP75" s="2">
        <v>1</v>
      </c>
      <c r="CQ75" s="2">
        <v>0</v>
      </c>
      <c r="CR75" s="4">
        <v>0.95</v>
      </c>
      <c r="CS75" s="4">
        <f t="shared" si="41"/>
        <v>0</v>
      </c>
      <c r="CU75" s="2" t="s">
        <v>82</v>
      </c>
      <c r="CV75" s="2">
        <v>71</v>
      </c>
      <c r="CW75" s="2">
        <v>34</v>
      </c>
      <c r="CX75" s="2">
        <v>9</v>
      </c>
      <c r="CY75" s="2">
        <v>28</v>
      </c>
      <c r="CZ75" s="4">
        <v>0.48</v>
      </c>
      <c r="DA75" s="4">
        <f>CZ75-CR74</f>
        <v>0</v>
      </c>
      <c r="DC75" s="2" t="s">
        <v>82</v>
      </c>
      <c r="DD75" s="2">
        <v>71</v>
      </c>
      <c r="DE75" s="2">
        <v>34</v>
      </c>
      <c r="DF75" s="2">
        <v>9</v>
      </c>
      <c r="DG75" s="2">
        <v>28</v>
      </c>
      <c r="DH75" s="4">
        <v>0.48</v>
      </c>
      <c r="DI75" s="4">
        <f t="shared" si="42"/>
        <v>0</v>
      </c>
      <c r="DK75" s="2" t="s">
        <v>82</v>
      </c>
      <c r="DL75" s="2">
        <v>71</v>
      </c>
      <c r="DM75" s="2">
        <v>34</v>
      </c>
      <c r="DN75" s="2">
        <v>9</v>
      </c>
      <c r="DO75" s="2">
        <v>28</v>
      </c>
      <c r="DP75" s="4">
        <v>0.48</v>
      </c>
      <c r="DQ75" s="4">
        <f t="shared" si="43"/>
        <v>0</v>
      </c>
      <c r="DS75" s="2" t="s">
        <v>82</v>
      </c>
      <c r="DT75" s="2">
        <v>71</v>
      </c>
      <c r="DU75" s="2">
        <v>34</v>
      </c>
      <c r="DV75" s="2">
        <v>9</v>
      </c>
      <c r="DW75" s="2">
        <v>28</v>
      </c>
      <c r="DX75" s="4">
        <v>0.48</v>
      </c>
      <c r="DY75" s="4">
        <f t="shared" si="44"/>
        <v>0</v>
      </c>
      <c r="EA75" s="2" t="s">
        <v>82</v>
      </c>
      <c r="EB75" s="2">
        <v>71</v>
      </c>
      <c r="EC75" s="2">
        <v>34</v>
      </c>
      <c r="ED75" s="2">
        <v>9</v>
      </c>
      <c r="EE75" s="2">
        <v>28</v>
      </c>
      <c r="EF75" s="4">
        <v>0.48</v>
      </c>
      <c r="EG75" s="4">
        <f t="shared" si="45"/>
        <v>0</v>
      </c>
      <c r="EI75" s="2" t="s">
        <v>82</v>
      </c>
      <c r="EJ75" s="2">
        <v>71</v>
      </c>
      <c r="EK75" s="2">
        <v>34</v>
      </c>
      <c r="EL75" s="2">
        <v>9</v>
      </c>
      <c r="EM75" s="2">
        <v>28</v>
      </c>
      <c r="EN75" s="4">
        <v>0.48</v>
      </c>
      <c r="EO75" s="4">
        <f t="shared" si="46"/>
        <v>0</v>
      </c>
      <c r="EQ75" s="2" t="s">
        <v>82</v>
      </c>
      <c r="ER75" s="2">
        <v>71</v>
      </c>
      <c r="ES75" s="2">
        <v>34</v>
      </c>
      <c r="ET75" s="2">
        <v>9</v>
      </c>
      <c r="EU75" s="2">
        <v>28</v>
      </c>
      <c r="EV75" s="4">
        <v>0.48</v>
      </c>
      <c r="EW75" s="4">
        <f t="shared" si="47"/>
        <v>0</v>
      </c>
      <c r="EY75" s="2" t="s">
        <v>82</v>
      </c>
      <c r="EZ75" s="2">
        <v>71</v>
      </c>
      <c r="FA75" s="2">
        <v>34</v>
      </c>
      <c r="FB75" s="2">
        <v>9</v>
      </c>
      <c r="FC75" s="2">
        <v>28</v>
      </c>
      <c r="FD75" s="4">
        <v>0.48</v>
      </c>
      <c r="FE75" s="4">
        <f t="shared" si="48"/>
        <v>0</v>
      </c>
    </row>
    <row r="76" spans="1:161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34"/>
        <v>8.7499999999999994E-2</v>
      </c>
      <c r="J76" s="2" t="s">
        <v>79</v>
      </c>
      <c r="K76" s="75">
        <v>160</v>
      </c>
      <c r="L76" s="75">
        <v>14</v>
      </c>
      <c r="M76" s="75">
        <v>146</v>
      </c>
      <c r="N76" s="75">
        <v>0</v>
      </c>
      <c r="O76" s="4">
        <f t="shared" si="35"/>
        <v>8.7499999999999994E-2</v>
      </c>
      <c r="P76" s="10">
        <f t="shared" si="36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4">
        <v>0.08</v>
      </c>
      <c r="X76" s="4">
        <f t="shared" si="32"/>
        <v>-7.4999999999999928E-3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3"/>
        <v>0</v>
      </c>
      <c r="AI76" s="2" t="s">
        <v>79</v>
      </c>
      <c r="AJ76" s="2">
        <v>160</v>
      </c>
      <c r="AK76" s="2">
        <v>14</v>
      </c>
      <c r="AL76" s="2">
        <v>146</v>
      </c>
      <c r="AM76" s="2">
        <v>0</v>
      </c>
      <c r="AN76" s="4">
        <f t="shared" si="30"/>
        <v>8.7499999999999994E-2</v>
      </c>
      <c r="AO76" s="4">
        <f t="shared" si="37"/>
        <v>-7.4999999999999928E-3</v>
      </c>
      <c r="AQ76" s="2" t="s">
        <v>84</v>
      </c>
      <c r="AR76" s="2">
        <v>143</v>
      </c>
      <c r="AS76" s="2">
        <v>18</v>
      </c>
      <c r="AT76" s="2">
        <v>95</v>
      </c>
      <c r="AU76" s="2">
        <v>30</v>
      </c>
      <c r="AV76" s="4">
        <v>0.12</v>
      </c>
      <c r="AW76" s="4">
        <f t="shared" si="49"/>
        <v>0</v>
      </c>
      <c r="AY76" s="2" t="s">
        <v>84</v>
      </c>
      <c r="AZ76" s="2">
        <v>143</v>
      </c>
      <c r="BA76" s="2">
        <v>18</v>
      </c>
      <c r="BB76" s="2">
        <v>95</v>
      </c>
      <c r="BC76" s="2">
        <v>30</v>
      </c>
      <c r="BD76" s="4">
        <v>0.13</v>
      </c>
      <c r="BE76" s="4">
        <f t="shared" si="38"/>
        <v>1.0000000000000009E-2</v>
      </c>
      <c r="BG76" s="2" t="s">
        <v>84</v>
      </c>
      <c r="BH76" s="2">
        <v>143</v>
      </c>
      <c r="BI76" s="2">
        <v>18</v>
      </c>
      <c r="BJ76" s="2">
        <v>95</v>
      </c>
      <c r="BK76" s="2">
        <v>30</v>
      </c>
      <c r="BL76" s="4">
        <v>0.13</v>
      </c>
      <c r="BM76" s="4">
        <f t="shared" si="39"/>
        <v>0</v>
      </c>
      <c r="BO76" s="2" t="s">
        <v>84</v>
      </c>
      <c r="BP76" s="2">
        <v>143</v>
      </c>
      <c r="BQ76" s="2">
        <v>104</v>
      </c>
      <c r="BR76" s="2">
        <v>14</v>
      </c>
      <c r="BS76" s="2">
        <v>25</v>
      </c>
      <c r="BT76" s="4">
        <v>0.73</v>
      </c>
      <c r="BU76" s="4">
        <f t="shared" si="40"/>
        <v>0.6</v>
      </c>
      <c r="BW76" s="38" t="s">
        <v>90</v>
      </c>
      <c r="BX76" s="2">
        <v>1</v>
      </c>
      <c r="BY76" s="2">
        <v>0</v>
      </c>
      <c r="BZ76" s="2">
        <v>0</v>
      </c>
      <c r="CA76" s="2">
        <v>1</v>
      </c>
      <c r="CB76" s="4">
        <v>0</v>
      </c>
      <c r="CC76" s="4">
        <f t="shared" si="28"/>
        <v>0</v>
      </c>
      <c r="CE76" s="2" t="s">
        <v>84</v>
      </c>
      <c r="CF76" s="2">
        <v>143</v>
      </c>
      <c r="CG76" s="2">
        <v>104</v>
      </c>
      <c r="CH76" s="2">
        <v>14</v>
      </c>
      <c r="CI76" s="2">
        <v>25</v>
      </c>
      <c r="CJ76" s="4">
        <v>0.73</v>
      </c>
      <c r="CK76" s="4">
        <f t="shared" si="50"/>
        <v>0</v>
      </c>
      <c r="CM76" s="2" t="s">
        <v>84</v>
      </c>
      <c r="CN76" s="2">
        <v>143</v>
      </c>
      <c r="CO76" s="2">
        <v>104</v>
      </c>
      <c r="CP76" s="2">
        <v>14</v>
      </c>
      <c r="CQ76" s="2">
        <v>25</v>
      </c>
      <c r="CR76" s="4">
        <v>0.73</v>
      </c>
      <c r="CS76" s="4">
        <f t="shared" si="41"/>
        <v>0</v>
      </c>
      <c r="CU76" s="2" t="s">
        <v>86</v>
      </c>
      <c r="CV76" s="2">
        <v>493</v>
      </c>
      <c r="CW76" s="2">
        <v>0</v>
      </c>
      <c r="CX76" s="2">
        <v>60</v>
      </c>
      <c r="CY76" s="2">
        <v>433</v>
      </c>
      <c r="CZ76" s="4">
        <v>0</v>
      </c>
      <c r="DC76" s="2" t="s">
        <v>86</v>
      </c>
      <c r="DD76" s="2">
        <v>493</v>
      </c>
      <c r="DE76" s="2">
        <v>483</v>
      </c>
      <c r="DF76" s="2">
        <v>2</v>
      </c>
      <c r="DG76" s="2">
        <v>8</v>
      </c>
      <c r="DH76" s="4">
        <v>0.98</v>
      </c>
      <c r="DI76" s="4">
        <f t="shared" si="42"/>
        <v>0.98</v>
      </c>
      <c r="DK76" s="2" t="s">
        <v>86</v>
      </c>
      <c r="DL76" s="2">
        <v>493</v>
      </c>
      <c r="DM76" s="2">
        <v>447</v>
      </c>
      <c r="DN76" s="2">
        <v>4</v>
      </c>
      <c r="DO76" s="2">
        <v>42</v>
      </c>
      <c r="DP76" s="4">
        <v>0.91</v>
      </c>
      <c r="DQ76" s="4">
        <f t="shared" si="43"/>
        <v>-6.9999999999999951E-2</v>
      </c>
      <c r="DS76" s="2" t="s">
        <v>86</v>
      </c>
      <c r="DT76" s="2">
        <v>493</v>
      </c>
      <c r="DU76" s="2">
        <v>463</v>
      </c>
      <c r="DV76" s="2">
        <v>3</v>
      </c>
      <c r="DW76" s="2">
        <v>27</v>
      </c>
      <c r="DX76" s="4">
        <v>0.94</v>
      </c>
      <c r="DY76" s="4">
        <f t="shared" si="44"/>
        <v>2.9999999999999916E-2</v>
      </c>
      <c r="EA76" s="2" t="s">
        <v>86</v>
      </c>
      <c r="EB76" s="2">
        <v>493</v>
      </c>
      <c r="EC76" s="2">
        <v>463</v>
      </c>
      <c r="ED76" s="2">
        <v>3</v>
      </c>
      <c r="EE76" s="2">
        <v>27</v>
      </c>
      <c r="EF76" s="4">
        <v>0.94</v>
      </c>
      <c r="EG76" s="4">
        <f t="shared" si="45"/>
        <v>0</v>
      </c>
      <c r="EI76" s="7" t="s">
        <v>86</v>
      </c>
      <c r="EJ76" s="1">
        <v>493</v>
      </c>
      <c r="EK76" s="1">
        <v>463</v>
      </c>
      <c r="EL76" s="1">
        <v>3</v>
      </c>
      <c r="EM76" s="1">
        <v>27</v>
      </c>
      <c r="EN76" s="3">
        <v>0.94</v>
      </c>
      <c r="EO76" s="4">
        <f t="shared" si="46"/>
        <v>0</v>
      </c>
      <c r="EQ76" s="2" t="s">
        <v>86</v>
      </c>
      <c r="ER76" s="2">
        <v>493</v>
      </c>
      <c r="ES76" s="2">
        <v>441</v>
      </c>
      <c r="ET76" s="2">
        <v>2</v>
      </c>
      <c r="EU76" s="2">
        <v>50</v>
      </c>
      <c r="EV76" s="4">
        <v>0.89</v>
      </c>
      <c r="EW76" s="4">
        <f t="shared" si="47"/>
        <v>-4.9999999999999933E-2</v>
      </c>
      <c r="EY76" s="2" t="s">
        <v>86</v>
      </c>
      <c r="EZ76" s="2">
        <v>555</v>
      </c>
      <c r="FA76" s="2">
        <v>525</v>
      </c>
      <c r="FB76" s="2">
        <v>0</v>
      </c>
      <c r="FC76" s="2">
        <v>30</v>
      </c>
      <c r="FD76" s="4">
        <v>0.95</v>
      </c>
      <c r="FE76" s="4">
        <f t="shared" si="48"/>
        <v>5.9999999999999942E-2</v>
      </c>
    </row>
    <row r="77" spans="1:161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34"/>
        <v>1</v>
      </c>
      <c r="J77" s="2" t="s">
        <v>80</v>
      </c>
      <c r="K77" s="75">
        <v>20</v>
      </c>
      <c r="L77" s="75">
        <v>20</v>
      </c>
      <c r="M77" s="75">
        <v>0</v>
      </c>
      <c r="N77" s="75">
        <v>0</v>
      </c>
      <c r="O77" s="4">
        <f t="shared" si="35"/>
        <v>1</v>
      </c>
      <c r="P77" s="10">
        <f t="shared" si="36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4">
        <v>1</v>
      </c>
      <c r="X77" s="4">
        <f t="shared" si="32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3"/>
        <v>0</v>
      </c>
      <c r="AI77" s="2" t="s">
        <v>80</v>
      </c>
      <c r="AJ77" s="2">
        <v>20</v>
      </c>
      <c r="AK77" s="2">
        <v>20</v>
      </c>
      <c r="AL77" s="2">
        <v>0</v>
      </c>
      <c r="AM77" s="2">
        <v>0</v>
      </c>
      <c r="AN77" s="4">
        <f t="shared" si="30"/>
        <v>1</v>
      </c>
      <c r="AO77" s="4"/>
      <c r="AQ77" s="2" t="s">
        <v>90</v>
      </c>
      <c r="AR77" s="1">
        <v>1</v>
      </c>
      <c r="AS77" s="1">
        <v>0</v>
      </c>
      <c r="AT77" s="1">
        <v>0</v>
      </c>
      <c r="AU77" s="1">
        <v>1</v>
      </c>
      <c r="AV77" s="3">
        <v>0</v>
      </c>
      <c r="AW77" s="4">
        <f t="shared" si="49"/>
        <v>0</v>
      </c>
      <c r="AY77" s="2" t="s">
        <v>90</v>
      </c>
      <c r="AZ77" s="2">
        <v>1</v>
      </c>
      <c r="BA77" s="2">
        <v>0</v>
      </c>
      <c r="BB77" s="2">
        <v>0</v>
      </c>
      <c r="BC77" s="2">
        <v>1</v>
      </c>
      <c r="BD77" s="4">
        <v>0</v>
      </c>
      <c r="BE77" s="4">
        <f t="shared" si="38"/>
        <v>0</v>
      </c>
      <c r="BG77" s="38" t="s">
        <v>90</v>
      </c>
      <c r="BH77" s="2">
        <v>1</v>
      </c>
      <c r="BI77" s="2">
        <v>0</v>
      </c>
      <c r="BJ77" s="2">
        <v>0</v>
      </c>
      <c r="BK77" s="2">
        <v>1</v>
      </c>
      <c r="BL77" s="4">
        <v>0</v>
      </c>
      <c r="BM77" s="4">
        <f t="shared" si="39"/>
        <v>0</v>
      </c>
      <c r="BO77" s="38" t="s">
        <v>90</v>
      </c>
      <c r="BP77" s="2">
        <v>1</v>
      </c>
      <c r="BQ77" s="2">
        <v>0</v>
      </c>
      <c r="BR77" s="2">
        <v>0</v>
      </c>
      <c r="BS77" s="2">
        <v>1</v>
      </c>
      <c r="BT77" s="4">
        <v>0</v>
      </c>
      <c r="BU77" s="4">
        <f t="shared" si="40"/>
        <v>0</v>
      </c>
      <c r="BW77" s="2" t="s">
        <v>91</v>
      </c>
      <c r="BX77" s="2">
        <v>7</v>
      </c>
      <c r="BY77" s="2">
        <v>7</v>
      </c>
      <c r="BZ77" s="2">
        <v>0</v>
      </c>
      <c r="CA77" s="2">
        <v>0</v>
      </c>
      <c r="CB77" s="4">
        <v>1</v>
      </c>
      <c r="CC77" s="4">
        <f t="shared" si="28"/>
        <v>0</v>
      </c>
      <c r="CE77" s="38" t="s">
        <v>90</v>
      </c>
      <c r="CF77" s="2">
        <v>1</v>
      </c>
      <c r="CG77" s="2">
        <v>0</v>
      </c>
      <c r="CH77" s="2">
        <v>0</v>
      </c>
      <c r="CI77" s="2">
        <v>1</v>
      </c>
      <c r="CJ77" s="4">
        <v>0</v>
      </c>
      <c r="CK77" s="4">
        <f t="shared" si="50"/>
        <v>0</v>
      </c>
      <c r="CM77" s="38" t="s">
        <v>90</v>
      </c>
      <c r="CN77" s="2">
        <v>1</v>
      </c>
      <c r="CO77" s="2">
        <v>0</v>
      </c>
      <c r="CP77" s="2">
        <v>0</v>
      </c>
      <c r="CQ77" s="2">
        <v>1</v>
      </c>
      <c r="CR77" s="4">
        <v>0</v>
      </c>
      <c r="CS77" s="4">
        <f t="shared" si="41"/>
        <v>0</v>
      </c>
      <c r="CU77" s="2" t="s">
        <v>109</v>
      </c>
      <c r="CV77" s="2">
        <v>3</v>
      </c>
      <c r="CW77" s="2">
        <v>3</v>
      </c>
      <c r="CX77" s="2">
        <v>0</v>
      </c>
      <c r="CY77" s="2">
        <v>0</v>
      </c>
      <c r="CZ77" s="4">
        <v>1</v>
      </c>
      <c r="DC77" s="2" t="s">
        <v>109</v>
      </c>
      <c r="DD77" s="2">
        <v>3</v>
      </c>
      <c r="DE77" s="2">
        <v>3</v>
      </c>
      <c r="DF77" s="2">
        <v>0</v>
      </c>
      <c r="DG77" s="2">
        <v>0</v>
      </c>
      <c r="DH77" s="4">
        <v>1</v>
      </c>
      <c r="DI77" s="4">
        <f t="shared" si="42"/>
        <v>0</v>
      </c>
      <c r="DK77" s="2" t="s">
        <v>109</v>
      </c>
      <c r="DL77" s="2">
        <v>3</v>
      </c>
      <c r="DM77" s="2">
        <v>3</v>
      </c>
      <c r="DN77" s="2">
        <v>0</v>
      </c>
      <c r="DO77" s="2">
        <v>0</v>
      </c>
      <c r="DP77" s="4">
        <v>1</v>
      </c>
      <c r="DQ77" s="4">
        <f t="shared" si="43"/>
        <v>0</v>
      </c>
      <c r="DS77" s="2" t="s">
        <v>109</v>
      </c>
      <c r="DT77" s="2">
        <v>3</v>
      </c>
      <c r="DU77" s="2">
        <v>3</v>
      </c>
      <c r="DV77" s="2">
        <v>0</v>
      </c>
      <c r="DW77" s="2">
        <v>0</v>
      </c>
      <c r="DX77" s="4">
        <v>1</v>
      </c>
      <c r="DY77" s="4">
        <f t="shared" si="44"/>
        <v>0</v>
      </c>
      <c r="EA77" s="2" t="s">
        <v>109</v>
      </c>
      <c r="EB77" s="2">
        <v>3</v>
      </c>
      <c r="EC77" s="2">
        <v>3</v>
      </c>
      <c r="ED77" s="2">
        <v>0</v>
      </c>
      <c r="EE77" s="2">
        <v>0</v>
      </c>
      <c r="EF77" s="4">
        <v>1</v>
      </c>
      <c r="EG77" s="4">
        <f t="shared" si="45"/>
        <v>0</v>
      </c>
      <c r="EI77" s="2" t="s">
        <v>109</v>
      </c>
      <c r="EJ77" s="2">
        <v>3</v>
      </c>
      <c r="EK77" s="2">
        <v>3</v>
      </c>
      <c r="EL77" s="2">
        <v>0</v>
      </c>
      <c r="EM77" s="2">
        <v>0</v>
      </c>
      <c r="EN77" s="4">
        <v>1</v>
      </c>
      <c r="EO77" s="4">
        <f t="shared" si="46"/>
        <v>0</v>
      </c>
      <c r="EQ77" s="2" t="s">
        <v>109</v>
      </c>
      <c r="ER77" s="2">
        <v>3</v>
      </c>
      <c r="ES77" s="2">
        <v>3</v>
      </c>
      <c r="ET77" s="2">
        <v>0</v>
      </c>
      <c r="EU77" s="2">
        <v>0</v>
      </c>
      <c r="EV77" s="4">
        <v>1</v>
      </c>
      <c r="EW77" s="4">
        <f t="shared" si="47"/>
        <v>0</v>
      </c>
      <c r="EY77" s="2" t="s">
        <v>109</v>
      </c>
      <c r="EZ77" s="2">
        <v>3</v>
      </c>
      <c r="FA77" s="2">
        <v>3</v>
      </c>
      <c r="FB77" s="2">
        <v>0</v>
      </c>
      <c r="FC77" s="2">
        <v>0</v>
      </c>
      <c r="FD77" s="4">
        <v>1</v>
      </c>
      <c r="FE77" s="4">
        <f t="shared" si="48"/>
        <v>0</v>
      </c>
    </row>
    <row r="78" spans="1:161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34"/>
        <v>0.71717171717171713</v>
      </c>
      <c r="J78" s="2" t="s">
        <v>81</v>
      </c>
      <c r="K78" s="75">
        <v>99</v>
      </c>
      <c r="L78" s="75">
        <v>71</v>
      </c>
      <c r="M78" s="75">
        <v>19</v>
      </c>
      <c r="N78" s="75">
        <v>9</v>
      </c>
      <c r="O78" s="4">
        <f t="shared" si="35"/>
        <v>0.71717171717171713</v>
      </c>
      <c r="P78" s="10">
        <f t="shared" si="36"/>
        <v>0</v>
      </c>
      <c r="R78" s="2" t="s">
        <v>81</v>
      </c>
      <c r="S78" s="2">
        <v>99</v>
      </c>
      <c r="T78" s="2">
        <v>71</v>
      </c>
      <c r="U78" s="2">
        <v>19</v>
      </c>
      <c r="V78" s="2">
        <v>9</v>
      </c>
      <c r="W78" s="4">
        <v>0.71</v>
      </c>
      <c r="X78" s="4">
        <f t="shared" si="32"/>
        <v>-7.1717171717171624E-3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3"/>
        <v>0</v>
      </c>
      <c r="AI78" s="2" t="s">
        <v>81</v>
      </c>
      <c r="AJ78" s="2">
        <v>99</v>
      </c>
      <c r="AK78" s="2">
        <v>71</v>
      </c>
      <c r="AL78" s="2">
        <v>19</v>
      </c>
      <c r="AM78" s="2">
        <v>9</v>
      </c>
      <c r="AN78" s="4">
        <f t="shared" si="30"/>
        <v>0.71717171717171713</v>
      </c>
      <c r="AO78" s="4">
        <f t="shared" si="37"/>
        <v>-7.1717171717171624E-3</v>
      </c>
      <c r="AQ78" s="2" t="s">
        <v>91</v>
      </c>
      <c r="AR78" s="1">
        <v>6</v>
      </c>
      <c r="AS78" s="1">
        <v>0</v>
      </c>
      <c r="AT78" s="1">
        <v>0</v>
      </c>
      <c r="AU78" s="1">
        <v>6</v>
      </c>
      <c r="AV78" s="3">
        <v>0</v>
      </c>
      <c r="AW78" s="4">
        <f t="shared" si="49"/>
        <v>0</v>
      </c>
      <c r="AY78" s="2" t="s">
        <v>91</v>
      </c>
      <c r="AZ78" s="2">
        <v>6</v>
      </c>
      <c r="BA78" s="2">
        <v>6</v>
      </c>
      <c r="BB78" s="2">
        <v>0</v>
      </c>
      <c r="BC78" s="2">
        <v>0</v>
      </c>
      <c r="BD78" s="4">
        <v>1</v>
      </c>
      <c r="BE78" s="4">
        <f t="shared" si="38"/>
        <v>1</v>
      </c>
      <c r="BG78" s="2" t="s">
        <v>91</v>
      </c>
      <c r="BH78" s="2">
        <v>6</v>
      </c>
      <c r="BI78" s="2">
        <v>6</v>
      </c>
      <c r="BJ78" s="2">
        <v>0</v>
      </c>
      <c r="BK78" s="2">
        <v>0</v>
      </c>
      <c r="BL78" s="4">
        <v>1</v>
      </c>
      <c r="BM78" s="4">
        <f t="shared" si="39"/>
        <v>0</v>
      </c>
      <c r="BO78" s="2" t="s">
        <v>91</v>
      </c>
      <c r="BP78" s="2">
        <v>7</v>
      </c>
      <c r="BQ78" s="2">
        <v>7</v>
      </c>
      <c r="BR78" s="2">
        <v>0</v>
      </c>
      <c r="BS78" s="2">
        <v>0</v>
      </c>
      <c r="BT78" s="4">
        <v>1</v>
      </c>
      <c r="BU78" s="4">
        <f t="shared" si="40"/>
        <v>0</v>
      </c>
      <c r="BW78" s="2" t="s">
        <v>92</v>
      </c>
      <c r="BX78" s="2">
        <v>20</v>
      </c>
      <c r="BY78" s="2">
        <v>20</v>
      </c>
      <c r="BZ78" s="2">
        <v>0</v>
      </c>
      <c r="CA78" s="2">
        <v>0</v>
      </c>
      <c r="CB78" s="4">
        <v>1</v>
      </c>
      <c r="CC78" s="4">
        <f>CB78-BT79</f>
        <v>0</v>
      </c>
      <c r="CE78" s="2" t="s">
        <v>91</v>
      </c>
      <c r="CF78" s="2">
        <v>7</v>
      </c>
      <c r="CG78" s="2">
        <v>6</v>
      </c>
      <c r="CH78" s="2">
        <v>1</v>
      </c>
      <c r="CI78" s="2">
        <v>0</v>
      </c>
      <c r="CJ78" s="4">
        <v>0.86</v>
      </c>
      <c r="CK78" s="4">
        <f t="shared" si="50"/>
        <v>-0.14000000000000001</v>
      </c>
      <c r="CM78" s="2" t="s">
        <v>91</v>
      </c>
      <c r="CN78" s="2">
        <v>7</v>
      </c>
      <c r="CO78" s="2">
        <v>6</v>
      </c>
      <c r="CP78" s="2">
        <v>1</v>
      </c>
      <c r="CQ78" s="2">
        <v>0</v>
      </c>
      <c r="CR78" s="4">
        <v>0.86</v>
      </c>
      <c r="CS78" s="4">
        <f t="shared" si="41"/>
        <v>0</v>
      </c>
      <c r="CU78" s="2" t="s">
        <v>110</v>
      </c>
      <c r="CV78" s="2">
        <v>28</v>
      </c>
      <c r="CW78" s="2">
        <v>0</v>
      </c>
      <c r="CX78" s="2">
        <v>24</v>
      </c>
      <c r="CY78" s="2">
        <v>4</v>
      </c>
      <c r="CZ78" s="4">
        <v>0</v>
      </c>
      <c r="DC78" s="2" t="s">
        <v>110</v>
      </c>
      <c r="DD78" s="2">
        <v>28</v>
      </c>
      <c r="DE78" s="2">
        <v>0</v>
      </c>
      <c r="DF78" s="2">
        <v>24</v>
      </c>
      <c r="DG78" s="2">
        <v>4</v>
      </c>
      <c r="DH78" s="4">
        <v>0</v>
      </c>
      <c r="DI78" s="4">
        <f t="shared" si="42"/>
        <v>0</v>
      </c>
      <c r="DK78" s="2" t="s">
        <v>110</v>
      </c>
      <c r="DL78" s="2">
        <v>28</v>
      </c>
      <c r="DM78" s="2">
        <v>0</v>
      </c>
      <c r="DN78" s="2">
        <v>24</v>
      </c>
      <c r="DO78" s="2">
        <v>4</v>
      </c>
      <c r="DP78" s="4">
        <v>0</v>
      </c>
      <c r="DQ78" s="4">
        <f t="shared" si="43"/>
        <v>0</v>
      </c>
      <c r="DS78" s="2" t="s">
        <v>110</v>
      </c>
      <c r="DT78" s="2">
        <v>28</v>
      </c>
      <c r="DU78" s="2">
        <v>0</v>
      </c>
      <c r="DV78" s="2">
        <v>24</v>
      </c>
      <c r="DW78" s="2">
        <v>4</v>
      </c>
      <c r="DX78" s="4">
        <v>0</v>
      </c>
      <c r="DY78" s="4">
        <f t="shared" si="44"/>
        <v>0</v>
      </c>
      <c r="EA78" s="2" t="s">
        <v>110</v>
      </c>
      <c r="EB78" s="2">
        <v>28</v>
      </c>
      <c r="EC78" s="2">
        <v>0</v>
      </c>
      <c r="ED78" s="2">
        <v>24</v>
      </c>
      <c r="EE78" s="2">
        <v>4</v>
      </c>
      <c r="EF78" s="4">
        <v>0</v>
      </c>
      <c r="EG78" s="4">
        <f t="shared" si="45"/>
        <v>0</v>
      </c>
      <c r="EI78" s="2" t="s">
        <v>110</v>
      </c>
      <c r="EJ78" s="2">
        <v>28</v>
      </c>
      <c r="EK78" s="2">
        <v>0</v>
      </c>
      <c r="EL78" s="2">
        <v>24</v>
      </c>
      <c r="EM78" s="2">
        <v>4</v>
      </c>
      <c r="EN78" s="4">
        <v>0</v>
      </c>
      <c r="EO78" s="4">
        <f t="shared" si="46"/>
        <v>0</v>
      </c>
      <c r="EQ78" s="2" t="s">
        <v>110</v>
      </c>
      <c r="ER78" s="2">
        <v>28</v>
      </c>
      <c r="ES78" s="2">
        <v>0</v>
      </c>
      <c r="ET78" s="2">
        <v>24</v>
      </c>
      <c r="EU78" s="2">
        <v>4</v>
      </c>
      <c r="EV78" s="4">
        <v>0</v>
      </c>
      <c r="EW78" s="4">
        <f t="shared" si="47"/>
        <v>0</v>
      </c>
      <c r="EY78" s="2" t="s">
        <v>110</v>
      </c>
      <c r="EZ78" s="2">
        <v>28</v>
      </c>
      <c r="FA78" s="2">
        <v>0</v>
      </c>
      <c r="FB78" s="2">
        <v>24</v>
      </c>
      <c r="FC78" s="2">
        <v>4</v>
      </c>
      <c r="FD78" s="4">
        <v>0</v>
      </c>
      <c r="FE78" s="4">
        <f t="shared" si="48"/>
        <v>0</v>
      </c>
    </row>
    <row r="79" spans="1:161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34"/>
        <v>0.47887323943661969</v>
      </c>
      <c r="J79" s="11" t="s">
        <v>82</v>
      </c>
      <c r="K79" s="75">
        <v>71</v>
      </c>
      <c r="L79" s="75">
        <v>34</v>
      </c>
      <c r="M79" s="75">
        <v>9</v>
      </c>
      <c r="N79" s="75">
        <v>28</v>
      </c>
      <c r="O79" s="4">
        <f t="shared" si="35"/>
        <v>0.47887323943661969</v>
      </c>
      <c r="P79" s="10">
        <f t="shared" si="36"/>
        <v>0</v>
      </c>
      <c r="R79" s="8" t="s">
        <v>82</v>
      </c>
      <c r="S79" s="1">
        <v>71</v>
      </c>
      <c r="T79" s="1">
        <v>34</v>
      </c>
      <c r="U79" s="1">
        <v>9</v>
      </c>
      <c r="V79" s="1">
        <v>28</v>
      </c>
      <c r="W79" s="3">
        <v>0.47</v>
      </c>
      <c r="X79" s="4">
        <f t="shared" si="32"/>
        <v>-8.8732394366197176E-3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3"/>
        <v>0</v>
      </c>
      <c r="AI79" s="2" t="s">
        <v>82</v>
      </c>
      <c r="AJ79" s="2">
        <v>71</v>
      </c>
      <c r="AK79" s="2">
        <v>34</v>
      </c>
      <c r="AL79" s="2">
        <v>9</v>
      </c>
      <c r="AM79" s="2">
        <v>28</v>
      </c>
      <c r="AN79" s="4">
        <f t="shared" si="30"/>
        <v>0.47887323943661969</v>
      </c>
      <c r="AO79" s="4">
        <f t="shared" si="37"/>
        <v>-8.8732394366197176E-3</v>
      </c>
      <c r="AQ79" s="2" t="s">
        <v>92</v>
      </c>
      <c r="AR79" s="1">
        <v>20</v>
      </c>
      <c r="AS79" s="1">
        <v>0</v>
      </c>
      <c r="AT79" s="1">
        <v>0</v>
      </c>
      <c r="AU79" s="1">
        <v>20</v>
      </c>
      <c r="AV79" s="3">
        <v>0</v>
      </c>
      <c r="AW79" s="4">
        <f t="shared" si="49"/>
        <v>0</v>
      </c>
      <c r="AY79" s="2" t="s">
        <v>92</v>
      </c>
      <c r="AZ79" s="2">
        <v>20</v>
      </c>
      <c r="BA79" s="2">
        <v>20</v>
      </c>
      <c r="BB79" s="2">
        <v>0</v>
      </c>
      <c r="BC79" s="2">
        <v>0</v>
      </c>
      <c r="BD79" s="4">
        <v>1</v>
      </c>
      <c r="BE79" s="4">
        <f t="shared" si="38"/>
        <v>1</v>
      </c>
      <c r="BG79" s="2" t="s">
        <v>92</v>
      </c>
      <c r="BH79" s="2">
        <v>20</v>
      </c>
      <c r="BI79" s="2">
        <v>20</v>
      </c>
      <c r="BJ79" s="2">
        <v>0</v>
      </c>
      <c r="BK79" s="2">
        <v>0</v>
      </c>
      <c r="BL79" s="4">
        <v>1</v>
      </c>
      <c r="BM79" s="4">
        <f t="shared" si="39"/>
        <v>0</v>
      </c>
      <c r="BO79" s="2" t="s">
        <v>92</v>
      </c>
      <c r="BP79" s="2">
        <v>20</v>
      </c>
      <c r="BQ79" s="2">
        <v>20</v>
      </c>
      <c r="BR79" s="2">
        <v>0</v>
      </c>
      <c r="BS79" s="2">
        <v>0</v>
      </c>
      <c r="BT79" s="4">
        <v>1</v>
      </c>
      <c r="BU79" s="4">
        <f t="shared" si="40"/>
        <v>0</v>
      </c>
      <c r="BW79" s="2" t="s">
        <v>93</v>
      </c>
      <c r="BX79" s="2">
        <v>11</v>
      </c>
      <c r="BY79" s="2">
        <v>11</v>
      </c>
      <c r="BZ79" s="2">
        <v>0</v>
      </c>
      <c r="CA79" s="2">
        <v>0</v>
      </c>
      <c r="CB79" s="4">
        <v>1</v>
      </c>
      <c r="CC79" s="4">
        <f>CB79-BT80</f>
        <v>0</v>
      </c>
      <c r="CE79" s="2" t="s">
        <v>92</v>
      </c>
      <c r="CF79" s="2">
        <v>20</v>
      </c>
      <c r="CG79" s="2">
        <v>6</v>
      </c>
      <c r="CH79" s="2">
        <v>14</v>
      </c>
      <c r="CI79" s="2">
        <v>0</v>
      </c>
      <c r="CJ79" s="4">
        <v>0.3</v>
      </c>
      <c r="CK79" s="4">
        <f t="shared" si="50"/>
        <v>-0.7</v>
      </c>
      <c r="CM79" s="2" t="s">
        <v>92</v>
      </c>
      <c r="CN79" s="2">
        <v>20</v>
      </c>
      <c r="CO79" s="2">
        <v>4</v>
      </c>
      <c r="CP79" s="2">
        <v>16</v>
      </c>
      <c r="CQ79" s="2">
        <v>0</v>
      </c>
      <c r="CR79" s="4">
        <v>0.2</v>
      </c>
      <c r="CS79" s="4">
        <f t="shared" si="41"/>
        <v>-9.9999999999999978E-2</v>
      </c>
      <c r="CU79" s="2" t="s">
        <v>83</v>
      </c>
      <c r="CV79" s="2">
        <v>22</v>
      </c>
      <c r="CW79" s="2">
        <v>21</v>
      </c>
      <c r="CX79" s="2">
        <v>1</v>
      </c>
      <c r="CY79" s="2">
        <v>0</v>
      </c>
      <c r="CZ79" s="4">
        <v>0.95</v>
      </c>
      <c r="DA79" s="4">
        <f>CZ79-CR75</f>
        <v>0</v>
      </c>
      <c r="DC79" s="2" t="s">
        <v>83</v>
      </c>
      <c r="DD79" s="2">
        <v>22</v>
      </c>
      <c r="DE79" s="2">
        <v>21</v>
      </c>
      <c r="DF79" s="2">
        <v>1</v>
      </c>
      <c r="DG79" s="2">
        <v>0</v>
      </c>
      <c r="DH79" s="4">
        <v>0.95</v>
      </c>
      <c r="DI79" s="4">
        <f t="shared" si="42"/>
        <v>0</v>
      </c>
      <c r="DK79" s="2" t="s">
        <v>83</v>
      </c>
      <c r="DL79" s="2">
        <v>22</v>
      </c>
      <c r="DM79" s="2">
        <v>21</v>
      </c>
      <c r="DN79" s="2">
        <v>1</v>
      </c>
      <c r="DO79" s="2">
        <v>0</v>
      </c>
      <c r="DP79" s="4">
        <v>0.95</v>
      </c>
      <c r="DQ79" s="4">
        <f t="shared" si="43"/>
        <v>0</v>
      </c>
      <c r="DS79" s="2" t="s">
        <v>83</v>
      </c>
      <c r="DT79" s="2">
        <v>22</v>
      </c>
      <c r="DU79" s="2">
        <v>21</v>
      </c>
      <c r="DV79" s="2">
        <v>1</v>
      </c>
      <c r="DW79" s="2">
        <v>0</v>
      </c>
      <c r="DX79" s="4">
        <v>0.95</v>
      </c>
      <c r="DY79" s="4">
        <f t="shared" si="44"/>
        <v>0</v>
      </c>
      <c r="EA79" s="2" t="s">
        <v>83</v>
      </c>
      <c r="EB79" s="2">
        <v>22</v>
      </c>
      <c r="EC79" s="2">
        <v>21</v>
      </c>
      <c r="ED79" s="2">
        <v>1</v>
      </c>
      <c r="EE79" s="2">
        <v>0</v>
      </c>
      <c r="EF79" s="4">
        <v>0.95</v>
      </c>
      <c r="EG79" s="4">
        <f t="shared" si="45"/>
        <v>0</v>
      </c>
      <c r="EI79" s="2" t="s">
        <v>83</v>
      </c>
      <c r="EJ79" s="2">
        <v>22</v>
      </c>
      <c r="EK79" s="2">
        <v>21</v>
      </c>
      <c r="EL79" s="2">
        <v>1</v>
      </c>
      <c r="EM79" s="2">
        <v>0</v>
      </c>
      <c r="EN79" s="4">
        <v>0.95</v>
      </c>
      <c r="EO79" s="4">
        <f t="shared" si="46"/>
        <v>0</v>
      </c>
      <c r="EQ79" s="2" t="s">
        <v>83</v>
      </c>
      <c r="ER79" s="2">
        <v>22</v>
      </c>
      <c r="ES79" s="2">
        <v>21</v>
      </c>
      <c r="ET79" s="2">
        <v>1</v>
      </c>
      <c r="EU79" s="2">
        <v>0</v>
      </c>
      <c r="EV79" s="4">
        <v>0.95</v>
      </c>
      <c r="EW79" s="4">
        <f t="shared" si="47"/>
        <v>0</v>
      </c>
      <c r="EY79" s="2" t="s">
        <v>83</v>
      </c>
      <c r="EZ79" s="2">
        <v>22</v>
      </c>
      <c r="FA79" s="2">
        <v>21</v>
      </c>
      <c r="FB79" s="2">
        <v>1</v>
      </c>
      <c r="FC79" s="2">
        <v>0</v>
      </c>
      <c r="FD79" s="4">
        <v>0.95</v>
      </c>
      <c r="FE79" s="4">
        <f t="shared" si="48"/>
        <v>0</v>
      </c>
    </row>
    <row r="80" spans="1:161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34"/>
        <v>0.95454545454545459</v>
      </c>
      <c r="J80" s="2" t="s">
        <v>83</v>
      </c>
      <c r="K80" s="75">
        <v>22</v>
      </c>
      <c r="L80" s="75">
        <v>21</v>
      </c>
      <c r="M80" s="75">
        <v>1</v>
      </c>
      <c r="N80" s="75">
        <v>0</v>
      </c>
      <c r="O80" s="4">
        <f t="shared" si="35"/>
        <v>0.95454545454545459</v>
      </c>
      <c r="P80" s="10">
        <f t="shared" si="36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v>0.95</v>
      </c>
      <c r="X80" s="4">
        <f t="shared" si="32"/>
        <v>-4.5454545454546302E-3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3"/>
        <v>0</v>
      </c>
      <c r="AI80" s="2" t="s">
        <v>83</v>
      </c>
      <c r="AJ80" s="2">
        <v>22</v>
      </c>
      <c r="AK80" s="2">
        <v>21</v>
      </c>
      <c r="AL80" s="2">
        <v>1</v>
      </c>
      <c r="AM80" s="2">
        <v>0</v>
      </c>
      <c r="AN80" s="4">
        <f t="shared" si="30"/>
        <v>0.95454545454545459</v>
      </c>
      <c r="AO80" s="4"/>
      <c r="AQ80" s="2" t="s">
        <v>93</v>
      </c>
      <c r="AR80" s="1">
        <v>11</v>
      </c>
      <c r="AS80" s="1">
        <v>1</v>
      </c>
      <c r="AT80" s="1">
        <v>0</v>
      </c>
      <c r="AU80" s="1">
        <v>10</v>
      </c>
      <c r="AV80" s="3">
        <v>0.09</v>
      </c>
      <c r="AW80" s="4">
        <f t="shared" si="49"/>
        <v>0</v>
      </c>
      <c r="AY80" s="2" t="s">
        <v>93</v>
      </c>
      <c r="AZ80" s="2">
        <v>11</v>
      </c>
      <c r="BA80" s="2">
        <v>11</v>
      </c>
      <c r="BB80" s="2">
        <v>0</v>
      </c>
      <c r="BC80" s="2">
        <v>0</v>
      </c>
      <c r="BD80" s="4">
        <v>1</v>
      </c>
      <c r="BE80" s="4">
        <f t="shared" si="38"/>
        <v>0.91</v>
      </c>
      <c r="BG80" s="2" t="s">
        <v>93</v>
      </c>
      <c r="BH80" s="2">
        <v>11</v>
      </c>
      <c r="BI80" s="2">
        <v>11</v>
      </c>
      <c r="BJ80" s="2">
        <v>0</v>
      </c>
      <c r="BK80" s="2">
        <v>0</v>
      </c>
      <c r="BL80" s="4">
        <v>1</v>
      </c>
      <c r="BM80" s="4">
        <f t="shared" si="39"/>
        <v>0</v>
      </c>
      <c r="BO80" s="2" t="s">
        <v>93</v>
      </c>
      <c r="BP80" s="2">
        <v>11</v>
      </c>
      <c r="BQ80" s="2">
        <v>11</v>
      </c>
      <c r="BR80" s="2">
        <v>0</v>
      </c>
      <c r="BS80" s="2">
        <v>0</v>
      </c>
      <c r="BT80" s="4">
        <v>1</v>
      </c>
      <c r="BU80" s="4">
        <f t="shared" si="40"/>
        <v>0</v>
      </c>
      <c r="BW80" s="2" t="s">
        <v>94</v>
      </c>
      <c r="BX80" s="2">
        <v>1</v>
      </c>
      <c r="BY80" s="2">
        <v>1</v>
      </c>
      <c r="BZ80" s="2">
        <v>0</v>
      </c>
      <c r="CA80" s="2">
        <v>0</v>
      </c>
      <c r="CB80" s="4">
        <v>1</v>
      </c>
      <c r="CC80" s="4">
        <f>CB80-BT81</f>
        <v>0</v>
      </c>
      <c r="CE80" s="2" t="s">
        <v>93</v>
      </c>
      <c r="CF80" s="2">
        <v>11</v>
      </c>
      <c r="CG80" s="2">
        <v>11</v>
      </c>
      <c r="CH80" s="2">
        <v>0</v>
      </c>
      <c r="CI80" s="2">
        <v>0</v>
      </c>
      <c r="CJ80" s="4">
        <v>1</v>
      </c>
      <c r="CK80" s="4">
        <f t="shared" si="50"/>
        <v>0</v>
      </c>
      <c r="CM80" s="2" t="s">
        <v>93</v>
      </c>
      <c r="CN80" s="2">
        <v>11</v>
      </c>
      <c r="CO80" s="2">
        <v>11</v>
      </c>
      <c r="CP80" s="2">
        <v>0</v>
      </c>
      <c r="CQ80" s="2">
        <v>0</v>
      </c>
      <c r="CR80" s="4">
        <v>1</v>
      </c>
      <c r="CS80" s="4">
        <f t="shared" si="41"/>
        <v>0</v>
      </c>
      <c r="CU80" s="2" t="s">
        <v>84</v>
      </c>
      <c r="CV80" s="2">
        <v>143</v>
      </c>
      <c r="CW80" s="2">
        <v>104</v>
      </c>
      <c r="CX80" s="2">
        <v>14</v>
      </c>
      <c r="CY80" s="2">
        <v>25</v>
      </c>
      <c r="CZ80" s="4">
        <v>0.73</v>
      </c>
      <c r="DA80" s="4">
        <f t="shared" ref="DA80:DA90" si="51">CZ80-CR76</f>
        <v>0</v>
      </c>
      <c r="DC80" s="2" t="s">
        <v>84</v>
      </c>
      <c r="DD80" s="2">
        <v>143</v>
      </c>
      <c r="DE80" s="2">
        <v>104</v>
      </c>
      <c r="DF80" s="2">
        <v>14</v>
      </c>
      <c r="DG80" s="2">
        <v>25</v>
      </c>
      <c r="DH80" s="4">
        <v>0.73</v>
      </c>
      <c r="DI80" s="4">
        <f t="shared" si="42"/>
        <v>0</v>
      </c>
      <c r="DK80" s="2" t="s">
        <v>84</v>
      </c>
      <c r="DL80" s="2">
        <v>143</v>
      </c>
      <c r="DM80" s="2">
        <v>104</v>
      </c>
      <c r="DN80" s="2">
        <v>14</v>
      </c>
      <c r="DO80" s="2">
        <v>25</v>
      </c>
      <c r="DP80" s="4">
        <v>0.73</v>
      </c>
      <c r="DQ80" s="4">
        <f t="shared" si="43"/>
        <v>0</v>
      </c>
      <c r="DS80" s="2" t="s">
        <v>84</v>
      </c>
      <c r="DT80" s="2">
        <v>143</v>
      </c>
      <c r="DU80" s="2">
        <v>104</v>
      </c>
      <c r="DV80" s="2">
        <v>14</v>
      </c>
      <c r="DW80" s="2">
        <v>25</v>
      </c>
      <c r="DX80" s="4">
        <v>0.73</v>
      </c>
      <c r="DY80" s="4">
        <f t="shared" si="44"/>
        <v>0</v>
      </c>
      <c r="EA80" s="2" t="s">
        <v>84</v>
      </c>
      <c r="EB80" s="2">
        <v>143</v>
      </c>
      <c r="EC80" s="2">
        <v>104</v>
      </c>
      <c r="ED80" s="2">
        <v>14</v>
      </c>
      <c r="EE80" s="2">
        <v>25</v>
      </c>
      <c r="EF80" s="4">
        <v>0.73</v>
      </c>
      <c r="EG80" s="4">
        <f t="shared" si="45"/>
        <v>0</v>
      </c>
      <c r="EI80" s="2" t="s">
        <v>84</v>
      </c>
      <c r="EJ80" s="2">
        <v>143</v>
      </c>
      <c r="EK80" s="2">
        <v>104</v>
      </c>
      <c r="EL80" s="2">
        <v>14</v>
      </c>
      <c r="EM80" s="2">
        <v>25</v>
      </c>
      <c r="EN80" s="4">
        <v>0.73</v>
      </c>
      <c r="EO80" s="4">
        <f t="shared" si="46"/>
        <v>0</v>
      </c>
      <c r="EQ80" s="2" t="s">
        <v>84</v>
      </c>
      <c r="ER80" s="2">
        <v>143</v>
      </c>
      <c r="ES80" s="2">
        <v>104</v>
      </c>
      <c r="ET80" s="2">
        <v>14</v>
      </c>
      <c r="EU80" s="2">
        <v>25</v>
      </c>
      <c r="EV80" s="4">
        <v>0.73</v>
      </c>
      <c r="EW80" s="4">
        <f t="shared" si="47"/>
        <v>0</v>
      </c>
      <c r="EY80" s="2" t="s">
        <v>84</v>
      </c>
      <c r="EZ80" s="2">
        <v>143</v>
      </c>
      <c r="FA80" s="2">
        <v>104</v>
      </c>
      <c r="FB80" s="2">
        <v>14</v>
      </c>
      <c r="FC80" s="2">
        <v>25</v>
      </c>
      <c r="FD80" s="4">
        <v>0.73</v>
      </c>
      <c r="FE80" s="4">
        <f t="shared" si="48"/>
        <v>0</v>
      </c>
    </row>
    <row r="81" spans="1:161">
      <c r="A81" s="76">
        <v>0.03</v>
      </c>
      <c r="B81" s="76"/>
      <c r="C81" s="75" t="s">
        <v>84</v>
      </c>
      <c r="D81" s="75">
        <v>143</v>
      </c>
      <c r="E81" s="75">
        <v>5</v>
      </c>
      <c r="F81" s="75">
        <v>50</v>
      </c>
      <c r="G81" s="75">
        <v>88</v>
      </c>
      <c r="H81" s="76">
        <f t="shared" si="34"/>
        <v>3.4965034965034968E-2</v>
      </c>
      <c r="J81" s="2" t="s">
        <v>84</v>
      </c>
      <c r="K81" s="75">
        <v>143</v>
      </c>
      <c r="L81" s="75">
        <v>18</v>
      </c>
      <c r="M81" s="75">
        <v>95</v>
      </c>
      <c r="N81" s="75">
        <v>30</v>
      </c>
      <c r="O81" s="4">
        <f t="shared" si="35"/>
        <v>0.12587412587412589</v>
      </c>
      <c r="P81" s="10">
        <f t="shared" si="36"/>
        <v>9.0909090909090912E-2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v>0.12</v>
      </c>
      <c r="X81" s="4">
        <f t="shared" si="32"/>
        <v>-5.8741258741258906E-3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3"/>
        <v>0</v>
      </c>
      <c r="AI81" s="2" t="s">
        <v>84</v>
      </c>
      <c r="AJ81" s="2">
        <v>143</v>
      </c>
      <c r="AK81" s="2">
        <v>18</v>
      </c>
      <c r="AL81" s="2">
        <v>95</v>
      </c>
      <c r="AM81" s="2">
        <v>30</v>
      </c>
      <c r="AN81" s="4">
        <f t="shared" si="30"/>
        <v>0.12587412587412589</v>
      </c>
      <c r="AO81" s="4">
        <f t="shared" si="37"/>
        <v>-5.8741258741258906E-3</v>
      </c>
      <c r="AQ81" s="2" t="s">
        <v>94</v>
      </c>
      <c r="AR81" s="1">
        <v>1</v>
      </c>
      <c r="AS81" s="1">
        <v>0</v>
      </c>
      <c r="AT81" s="1">
        <v>0</v>
      </c>
      <c r="AU81" s="1">
        <v>1</v>
      </c>
      <c r="AV81" s="3">
        <v>0</v>
      </c>
      <c r="AW81" s="4">
        <f t="shared" si="49"/>
        <v>0</v>
      </c>
      <c r="AY81" s="2" t="s">
        <v>94</v>
      </c>
      <c r="AZ81" s="2">
        <v>1</v>
      </c>
      <c r="BA81" s="2">
        <v>1</v>
      </c>
      <c r="BB81" s="2">
        <v>0</v>
      </c>
      <c r="BC81" s="2">
        <v>0</v>
      </c>
      <c r="BD81" s="4">
        <v>1</v>
      </c>
      <c r="BE81" s="4">
        <f t="shared" si="38"/>
        <v>1</v>
      </c>
      <c r="BG81" s="2" t="s">
        <v>94</v>
      </c>
      <c r="BH81" s="2">
        <v>1</v>
      </c>
      <c r="BI81" s="2">
        <v>1</v>
      </c>
      <c r="BJ81" s="2">
        <v>0</v>
      </c>
      <c r="BK81" s="2">
        <v>0</v>
      </c>
      <c r="BL81" s="4">
        <v>1</v>
      </c>
      <c r="BM81" s="4">
        <f t="shared" si="39"/>
        <v>0</v>
      </c>
      <c r="BO81" s="2" t="s">
        <v>94</v>
      </c>
      <c r="BP81" s="2">
        <v>1</v>
      </c>
      <c r="BQ81" s="2">
        <v>1</v>
      </c>
      <c r="BR81" s="2">
        <v>0</v>
      </c>
      <c r="BS81" s="2">
        <v>0</v>
      </c>
      <c r="BT81" s="4">
        <v>1</v>
      </c>
      <c r="BU81" s="4">
        <f t="shared" si="40"/>
        <v>0</v>
      </c>
      <c r="BW81" s="2" t="s">
        <v>95</v>
      </c>
      <c r="BX81" s="2">
        <v>1</v>
      </c>
      <c r="BY81" s="2">
        <v>1</v>
      </c>
      <c r="BZ81" s="2">
        <v>0</v>
      </c>
      <c r="CA81" s="2">
        <v>0</v>
      </c>
      <c r="CB81" s="4">
        <v>1</v>
      </c>
      <c r="CC81" s="4">
        <f>CB81-BT82</f>
        <v>0</v>
      </c>
      <c r="CE81" s="2" t="s">
        <v>94</v>
      </c>
      <c r="CF81" s="2">
        <v>1</v>
      </c>
      <c r="CG81" s="2">
        <v>1</v>
      </c>
      <c r="CH81" s="2">
        <v>0</v>
      </c>
      <c r="CI81" s="2">
        <v>0</v>
      </c>
      <c r="CJ81" s="4">
        <v>1</v>
      </c>
      <c r="CK81" s="4">
        <f t="shared" si="50"/>
        <v>0</v>
      </c>
      <c r="CM81" s="2" t="s">
        <v>94</v>
      </c>
      <c r="CN81" s="2">
        <v>1</v>
      </c>
      <c r="CO81" s="2">
        <v>1</v>
      </c>
      <c r="CP81" s="2">
        <v>0</v>
      </c>
      <c r="CQ81" s="2">
        <v>0</v>
      </c>
      <c r="CR81" s="4">
        <v>1</v>
      </c>
      <c r="CS81" s="4">
        <f t="shared" si="41"/>
        <v>0</v>
      </c>
      <c r="CU81" s="38" t="s">
        <v>90</v>
      </c>
      <c r="CV81" s="2">
        <v>1</v>
      </c>
      <c r="CW81" s="2">
        <v>0</v>
      </c>
      <c r="CX81" s="2">
        <v>0</v>
      </c>
      <c r="CY81" s="2">
        <v>1</v>
      </c>
      <c r="CZ81" s="4">
        <v>0</v>
      </c>
      <c r="DA81" s="4">
        <f t="shared" si="51"/>
        <v>0</v>
      </c>
      <c r="DC81" s="38" t="s">
        <v>90</v>
      </c>
      <c r="DD81" s="2">
        <v>1</v>
      </c>
      <c r="DE81" s="2">
        <v>0</v>
      </c>
      <c r="DF81" s="2">
        <v>0</v>
      </c>
      <c r="DG81" s="2">
        <v>1</v>
      </c>
      <c r="DH81" s="4">
        <v>0</v>
      </c>
      <c r="DI81" s="4">
        <f t="shared" si="42"/>
        <v>0</v>
      </c>
      <c r="DK81" s="38" t="s">
        <v>90</v>
      </c>
      <c r="DL81" s="2">
        <v>1</v>
      </c>
      <c r="DM81" s="2">
        <v>0</v>
      </c>
      <c r="DN81" s="2">
        <v>0</v>
      </c>
      <c r="DO81" s="2">
        <v>1</v>
      </c>
      <c r="DP81" s="4">
        <v>0</v>
      </c>
      <c r="DQ81" s="4">
        <f t="shared" si="43"/>
        <v>0</v>
      </c>
      <c r="DS81" s="38" t="s">
        <v>90</v>
      </c>
      <c r="DT81" s="2">
        <v>1</v>
      </c>
      <c r="DU81" s="2">
        <v>0</v>
      </c>
      <c r="DV81" s="2">
        <v>0</v>
      </c>
      <c r="DW81" s="2">
        <v>1</v>
      </c>
      <c r="DX81" s="4">
        <v>0</v>
      </c>
      <c r="DY81" s="4">
        <f t="shared" si="44"/>
        <v>0</v>
      </c>
      <c r="EA81" s="38" t="s">
        <v>90</v>
      </c>
      <c r="EB81" s="2">
        <v>1</v>
      </c>
      <c r="EC81" s="2">
        <v>0</v>
      </c>
      <c r="ED81" s="2">
        <v>0</v>
      </c>
      <c r="EE81" s="2">
        <v>1</v>
      </c>
      <c r="EF81" s="4">
        <v>0</v>
      </c>
      <c r="EG81" s="4">
        <f t="shared" si="45"/>
        <v>0</v>
      </c>
      <c r="EI81" s="38" t="s">
        <v>90</v>
      </c>
      <c r="EJ81" s="2">
        <v>1</v>
      </c>
      <c r="EK81" s="2">
        <v>0</v>
      </c>
      <c r="EL81" s="2">
        <v>0</v>
      </c>
      <c r="EM81" s="2">
        <v>1</v>
      </c>
      <c r="EN81" s="4">
        <v>0</v>
      </c>
      <c r="EO81" s="4">
        <f t="shared" si="46"/>
        <v>0</v>
      </c>
      <c r="EQ81" s="2" t="s">
        <v>90</v>
      </c>
      <c r="ER81" s="2">
        <v>1</v>
      </c>
      <c r="ES81" s="2">
        <v>0</v>
      </c>
      <c r="ET81" s="2">
        <v>0</v>
      </c>
      <c r="EU81" s="2">
        <v>1</v>
      </c>
      <c r="EV81" s="4">
        <v>0</v>
      </c>
      <c r="EW81" s="4">
        <f t="shared" si="47"/>
        <v>0</v>
      </c>
      <c r="EY81" s="2" t="s">
        <v>90</v>
      </c>
      <c r="EZ81" s="2">
        <v>1</v>
      </c>
      <c r="FA81" s="2">
        <v>0</v>
      </c>
      <c r="FB81" s="2">
        <v>0</v>
      </c>
      <c r="FC81" s="2">
        <v>1</v>
      </c>
      <c r="FD81" s="4">
        <v>0</v>
      </c>
      <c r="FE81" s="4">
        <f t="shared" si="48"/>
        <v>0</v>
      </c>
    </row>
    <row r="82" spans="1:161">
      <c r="A82" s="75"/>
      <c r="B82" s="75"/>
      <c r="C82" s="75"/>
      <c r="D82" s="75">
        <f>SUM(D3:D81)</f>
        <v>8048</v>
      </c>
      <c r="E82" s="75">
        <f>SUM(E3:E81)</f>
        <v>6567</v>
      </c>
      <c r="F82" s="75"/>
      <c r="G82" s="75"/>
      <c r="H82" s="76">
        <f t="shared" si="34"/>
        <v>0.81597912524850891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35"/>
        <v>1</v>
      </c>
      <c r="P82" s="20" t="s">
        <v>100</v>
      </c>
      <c r="Q82" s="2" t="s">
        <v>119</v>
      </c>
      <c r="R82" s="2" t="s">
        <v>90</v>
      </c>
      <c r="S82" s="2">
        <v>1</v>
      </c>
      <c r="T82" s="2">
        <v>1</v>
      </c>
      <c r="U82" s="2">
        <v>0</v>
      </c>
      <c r="V82" s="2">
        <v>0</v>
      </c>
      <c r="W82" s="4">
        <v>1</v>
      </c>
      <c r="X82" s="4">
        <f t="shared" si="32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3"/>
        <v>-1</v>
      </c>
      <c r="AQ82" s="2" t="s">
        <v>95</v>
      </c>
      <c r="AR82" s="1">
        <v>1</v>
      </c>
      <c r="AS82" s="1">
        <v>0</v>
      </c>
      <c r="AT82" s="1">
        <v>0</v>
      </c>
      <c r="AU82" s="1">
        <v>1</v>
      </c>
      <c r="AV82" s="3">
        <v>0</v>
      </c>
      <c r="AW82" s="4">
        <f t="shared" si="49"/>
        <v>0</v>
      </c>
      <c r="AY82" s="2" t="s">
        <v>95</v>
      </c>
      <c r="AZ82" s="2">
        <v>1</v>
      </c>
      <c r="BA82" s="2">
        <v>1</v>
      </c>
      <c r="BB82" s="2">
        <v>0</v>
      </c>
      <c r="BC82" s="2">
        <v>0</v>
      </c>
      <c r="BD82" s="4">
        <v>1</v>
      </c>
      <c r="BE82" s="4">
        <f t="shared" si="38"/>
        <v>1</v>
      </c>
      <c r="BG82" s="2" t="s">
        <v>95</v>
      </c>
      <c r="BH82" s="2">
        <v>1</v>
      </c>
      <c r="BI82" s="2">
        <v>1</v>
      </c>
      <c r="BJ82" s="2">
        <v>0</v>
      </c>
      <c r="BK82" s="2">
        <v>0</v>
      </c>
      <c r="BL82" s="4">
        <v>1</v>
      </c>
      <c r="BM82" s="4">
        <f t="shared" si="39"/>
        <v>0</v>
      </c>
      <c r="BO82" s="2" t="s">
        <v>95</v>
      </c>
      <c r="BP82" s="2">
        <v>1</v>
      </c>
      <c r="BQ82" s="2">
        <v>1</v>
      </c>
      <c r="BR82" s="2">
        <v>0</v>
      </c>
      <c r="BS82" s="2">
        <v>0</v>
      </c>
      <c r="BT82" s="4">
        <v>1</v>
      </c>
      <c r="BU82" s="4">
        <f t="shared" si="40"/>
        <v>0</v>
      </c>
      <c r="BW82" s="2" t="s">
        <v>96</v>
      </c>
      <c r="BX82" s="2">
        <v>10</v>
      </c>
      <c r="BY82" s="2">
        <v>10</v>
      </c>
      <c r="BZ82" s="2">
        <v>0</v>
      </c>
      <c r="CA82" s="2">
        <v>0</v>
      </c>
      <c r="CB82" s="4">
        <v>1</v>
      </c>
      <c r="CC82" s="4">
        <f>CB82-BT83</f>
        <v>0</v>
      </c>
      <c r="CE82" s="2" t="s">
        <v>95</v>
      </c>
      <c r="CF82" s="2">
        <v>1</v>
      </c>
      <c r="CG82" s="2">
        <v>0</v>
      </c>
      <c r="CH82" s="2">
        <v>1</v>
      </c>
      <c r="CI82" s="2">
        <v>0</v>
      </c>
      <c r="CJ82" s="4">
        <v>0</v>
      </c>
      <c r="CK82" s="4">
        <f t="shared" si="50"/>
        <v>-1</v>
      </c>
      <c r="CM82" s="2" t="s">
        <v>95</v>
      </c>
      <c r="CN82" s="2">
        <v>1</v>
      </c>
      <c r="CO82" s="2">
        <v>0</v>
      </c>
      <c r="CP82" s="2">
        <v>1</v>
      </c>
      <c r="CQ82" s="2">
        <v>0</v>
      </c>
      <c r="CR82" s="4">
        <v>0</v>
      </c>
      <c r="CS82" s="4">
        <f t="shared" si="41"/>
        <v>0</v>
      </c>
      <c r="CU82" s="2" t="s">
        <v>91</v>
      </c>
      <c r="CV82" s="2">
        <v>7</v>
      </c>
      <c r="CW82" s="2">
        <v>7</v>
      </c>
      <c r="CX82" s="2">
        <v>0</v>
      </c>
      <c r="CY82" s="2">
        <v>0</v>
      </c>
      <c r="CZ82" s="4">
        <v>1</v>
      </c>
      <c r="DA82" s="4">
        <f t="shared" si="51"/>
        <v>0.14000000000000001</v>
      </c>
      <c r="DC82" s="2" t="s">
        <v>91</v>
      </c>
      <c r="DD82" s="2">
        <v>7</v>
      </c>
      <c r="DE82" s="2">
        <v>7</v>
      </c>
      <c r="DF82" s="2">
        <v>0</v>
      </c>
      <c r="DG82" s="2">
        <v>0</v>
      </c>
      <c r="DH82" s="4">
        <v>1</v>
      </c>
      <c r="DI82" s="4">
        <f t="shared" si="42"/>
        <v>0</v>
      </c>
      <c r="DK82" s="2" t="s">
        <v>91</v>
      </c>
      <c r="DL82" s="2">
        <v>7</v>
      </c>
      <c r="DM82" s="2">
        <v>7</v>
      </c>
      <c r="DN82" s="2">
        <v>0</v>
      </c>
      <c r="DO82" s="2">
        <v>0</v>
      </c>
      <c r="DP82" s="4">
        <v>1</v>
      </c>
      <c r="DQ82" s="4">
        <f t="shared" si="43"/>
        <v>0</v>
      </c>
      <c r="DS82" s="2" t="s">
        <v>91</v>
      </c>
      <c r="DT82" s="2">
        <v>7</v>
      </c>
      <c r="DU82" s="2">
        <v>7</v>
      </c>
      <c r="DV82" s="2">
        <v>0</v>
      </c>
      <c r="DW82" s="2">
        <v>0</v>
      </c>
      <c r="DX82" s="4">
        <v>1</v>
      </c>
      <c r="DY82" s="4">
        <f t="shared" si="44"/>
        <v>0</v>
      </c>
      <c r="EA82" s="2" t="s">
        <v>91</v>
      </c>
      <c r="EB82" s="2">
        <v>7</v>
      </c>
      <c r="EC82" s="2">
        <v>7</v>
      </c>
      <c r="ED82" s="2">
        <v>0</v>
      </c>
      <c r="EE82" s="2">
        <v>0</v>
      </c>
      <c r="EF82" s="4">
        <v>1</v>
      </c>
      <c r="EG82" s="4">
        <f t="shared" si="45"/>
        <v>0</v>
      </c>
      <c r="EI82" s="2" t="s">
        <v>91</v>
      </c>
      <c r="EJ82" s="2">
        <v>7</v>
      </c>
      <c r="EK82" s="2">
        <v>7</v>
      </c>
      <c r="EL82" s="2">
        <v>0</v>
      </c>
      <c r="EM82" s="2">
        <v>0</v>
      </c>
      <c r="EN82" s="4">
        <v>1</v>
      </c>
      <c r="EO82" s="4">
        <f t="shared" si="46"/>
        <v>0</v>
      </c>
      <c r="EQ82" s="2" t="s">
        <v>91</v>
      </c>
      <c r="ER82" s="2">
        <v>7</v>
      </c>
      <c r="ES82" s="2">
        <v>7</v>
      </c>
      <c r="ET82" s="2">
        <v>0</v>
      </c>
      <c r="EU82" s="2">
        <v>0</v>
      </c>
      <c r="EV82" s="4">
        <v>1</v>
      </c>
      <c r="EW82" s="4">
        <f t="shared" si="47"/>
        <v>0</v>
      </c>
      <c r="EY82" s="2" t="s">
        <v>91</v>
      </c>
      <c r="EZ82" s="2">
        <v>7</v>
      </c>
      <c r="FA82" s="2">
        <v>7</v>
      </c>
      <c r="FB82" s="2">
        <v>0</v>
      </c>
      <c r="FC82" s="2">
        <v>0</v>
      </c>
      <c r="FD82" s="4">
        <v>1</v>
      </c>
      <c r="FE82" s="4">
        <f t="shared" si="48"/>
        <v>0</v>
      </c>
    </row>
    <row r="83" spans="1:161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35"/>
        <v>1</v>
      </c>
      <c r="P83" s="20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v>1</v>
      </c>
      <c r="X83" s="4">
        <f t="shared" si="32"/>
        <v>0</v>
      </c>
      <c r="Z83" s="2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3"/>
        <v>-1</v>
      </c>
      <c r="AQ83" s="2" t="s">
        <v>96</v>
      </c>
      <c r="AR83" s="1">
        <v>10</v>
      </c>
      <c r="AS83" s="1">
        <v>0</v>
      </c>
      <c r="AT83" s="1">
        <v>0</v>
      </c>
      <c r="AU83" s="1">
        <v>10</v>
      </c>
      <c r="AV83" s="3">
        <v>0</v>
      </c>
      <c r="AW83" s="4">
        <f t="shared" si="49"/>
        <v>0</v>
      </c>
      <c r="AY83" s="2" t="s">
        <v>96</v>
      </c>
      <c r="AZ83" s="2">
        <v>10</v>
      </c>
      <c r="BA83" s="2">
        <v>10</v>
      </c>
      <c r="BB83" s="2">
        <v>0</v>
      </c>
      <c r="BC83" s="2">
        <v>0</v>
      </c>
      <c r="BD83" s="4">
        <v>1</v>
      </c>
      <c r="BE83" s="4">
        <f t="shared" si="38"/>
        <v>1</v>
      </c>
      <c r="BG83" s="2" t="s">
        <v>96</v>
      </c>
      <c r="BH83" s="2">
        <v>10</v>
      </c>
      <c r="BI83" s="2">
        <v>10</v>
      </c>
      <c r="BJ83" s="2">
        <v>0</v>
      </c>
      <c r="BK83" s="2">
        <v>0</v>
      </c>
      <c r="BL83" s="4">
        <v>1</v>
      </c>
      <c r="BM83" s="4">
        <f t="shared" si="39"/>
        <v>0</v>
      </c>
      <c r="BO83" s="2" t="s">
        <v>96</v>
      </c>
      <c r="BP83" s="2">
        <v>10</v>
      </c>
      <c r="BQ83" s="2">
        <v>10</v>
      </c>
      <c r="BR83" s="2">
        <v>0</v>
      </c>
      <c r="BS83" s="2">
        <v>0</v>
      </c>
      <c r="BT83" s="4">
        <v>1</v>
      </c>
      <c r="BU83" s="4">
        <f t="shared" si="40"/>
        <v>0</v>
      </c>
      <c r="BW83" s="2" t="s">
        <v>129</v>
      </c>
      <c r="BX83" s="2">
        <v>2</v>
      </c>
      <c r="BY83" s="2">
        <v>2</v>
      </c>
      <c r="BZ83" s="2">
        <v>0</v>
      </c>
      <c r="CA83" s="2">
        <v>0</v>
      </c>
      <c r="CB83" s="4">
        <v>1</v>
      </c>
      <c r="CE83" s="2" t="s">
        <v>96</v>
      </c>
      <c r="CF83" s="2">
        <v>10</v>
      </c>
      <c r="CG83" s="2">
        <v>10</v>
      </c>
      <c r="CH83" s="2">
        <v>0</v>
      </c>
      <c r="CI83" s="2">
        <v>0</v>
      </c>
      <c r="CJ83" s="4">
        <v>1</v>
      </c>
      <c r="CK83" s="4">
        <f t="shared" si="50"/>
        <v>0</v>
      </c>
      <c r="CM83" s="2" t="s">
        <v>96</v>
      </c>
      <c r="CN83" s="2">
        <v>10</v>
      </c>
      <c r="CO83" s="2">
        <v>10</v>
      </c>
      <c r="CP83" s="2">
        <v>0</v>
      </c>
      <c r="CQ83" s="2">
        <v>0</v>
      </c>
      <c r="CR83" s="4">
        <v>1</v>
      </c>
      <c r="CS83" s="4">
        <f t="shared" si="41"/>
        <v>0</v>
      </c>
      <c r="CU83" s="2" t="s">
        <v>92</v>
      </c>
      <c r="CV83" s="2">
        <v>20</v>
      </c>
      <c r="CW83" s="2">
        <v>20</v>
      </c>
      <c r="CX83" s="2">
        <v>0</v>
      </c>
      <c r="CY83" s="2">
        <v>0</v>
      </c>
      <c r="CZ83" s="4">
        <v>1</v>
      </c>
      <c r="DA83" s="4">
        <f t="shared" si="51"/>
        <v>0.8</v>
      </c>
      <c r="DC83" s="2" t="s">
        <v>92</v>
      </c>
      <c r="DD83" s="2">
        <v>20</v>
      </c>
      <c r="DE83" s="2">
        <v>20</v>
      </c>
      <c r="DF83" s="2">
        <v>0</v>
      </c>
      <c r="DG83" s="2">
        <v>0</v>
      </c>
      <c r="DH83" s="4">
        <v>1</v>
      </c>
      <c r="DI83" s="4">
        <f t="shared" si="42"/>
        <v>0</v>
      </c>
      <c r="DK83" s="2" t="s">
        <v>92</v>
      </c>
      <c r="DL83" s="2">
        <v>20</v>
      </c>
      <c r="DM83" s="2">
        <v>20</v>
      </c>
      <c r="DN83" s="2">
        <v>0</v>
      </c>
      <c r="DO83" s="2">
        <v>0</v>
      </c>
      <c r="DP83" s="4">
        <v>1</v>
      </c>
      <c r="DQ83" s="4">
        <f t="shared" si="43"/>
        <v>0</v>
      </c>
      <c r="DS83" s="2" t="s">
        <v>92</v>
      </c>
      <c r="DT83" s="2">
        <v>20</v>
      </c>
      <c r="DU83" s="2">
        <v>20</v>
      </c>
      <c r="DV83" s="2">
        <v>0</v>
      </c>
      <c r="DW83" s="2">
        <v>0</v>
      </c>
      <c r="DX83" s="4">
        <v>1</v>
      </c>
      <c r="DY83" s="4">
        <f t="shared" si="44"/>
        <v>0</v>
      </c>
      <c r="EA83" s="2" t="s">
        <v>92</v>
      </c>
      <c r="EB83" s="2">
        <v>20</v>
      </c>
      <c r="EC83" s="2">
        <v>20</v>
      </c>
      <c r="ED83" s="2">
        <v>0</v>
      </c>
      <c r="EE83" s="2">
        <v>0</v>
      </c>
      <c r="EF83" s="4">
        <v>1</v>
      </c>
      <c r="EG83" s="4">
        <f t="shared" si="45"/>
        <v>0</v>
      </c>
      <c r="EI83" s="2" t="s">
        <v>92</v>
      </c>
      <c r="EJ83" s="2">
        <v>20</v>
      </c>
      <c r="EK83" s="2">
        <v>20</v>
      </c>
      <c r="EL83" s="2">
        <v>0</v>
      </c>
      <c r="EM83" s="2">
        <v>0</v>
      </c>
      <c r="EN83" s="4">
        <v>1</v>
      </c>
      <c r="EO83" s="4">
        <f t="shared" si="46"/>
        <v>0</v>
      </c>
      <c r="EQ83" s="2" t="s">
        <v>92</v>
      </c>
      <c r="ER83" s="2">
        <v>20</v>
      </c>
      <c r="ES83" s="2">
        <v>20</v>
      </c>
      <c r="ET83" s="2">
        <v>0</v>
      </c>
      <c r="EU83" s="2">
        <v>0</v>
      </c>
      <c r="EV83" s="4">
        <v>1</v>
      </c>
      <c r="EW83" s="4">
        <f t="shared" si="47"/>
        <v>0</v>
      </c>
      <c r="EY83" s="2" t="s">
        <v>92</v>
      </c>
      <c r="EZ83" s="2">
        <v>20</v>
      </c>
      <c r="FA83" s="2">
        <v>20</v>
      </c>
      <c r="FB83" s="2">
        <v>0</v>
      </c>
      <c r="FC83" s="2">
        <v>0</v>
      </c>
      <c r="FD83" s="4">
        <v>1</v>
      </c>
      <c r="FE83" s="4">
        <f t="shared" si="48"/>
        <v>0</v>
      </c>
    </row>
    <row r="84" spans="1:161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35"/>
        <v>1</v>
      </c>
      <c r="P84" s="20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v>1</v>
      </c>
      <c r="X84" s="4">
        <f t="shared" si="32"/>
        <v>0</v>
      </c>
      <c r="Z84" s="2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3"/>
        <v>-1</v>
      </c>
      <c r="AR84" s="2">
        <f>SUM(AR3:AR83)</f>
        <v>7620</v>
      </c>
      <c r="AS84" s="2">
        <f>SUM(AS3:AS83)</f>
        <v>5674</v>
      </c>
      <c r="AV84" s="4">
        <f>AS84/AR84</f>
        <v>0.7446194225721785</v>
      </c>
      <c r="AZ84" s="2">
        <f>SUM(AZ3:AZ83)</f>
        <v>7581</v>
      </c>
      <c r="BA84" s="2">
        <f>SUM(BA3:BA83)</f>
        <v>6461</v>
      </c>
      <c r="BD84" s="4">
        <f>BA84/AZ84</f>
        <v>0.85226223453370265</v>
      </c>
      <c r="BH84" s="2">
        <f>SUM(BH3:BH83)</f>
        <v>7581</v>
      </c>
      <c r="BI84" s="2">
        <f>SUM(BI3:BI83)</f>
        <v>6479</v>
      </c>
      <c r="BL84" s="4">
        <f>BI84/BH84</f>
        <v>0.85463659147869675</v>
      </c>
      <c r="BP84" s="2">
        <f>SUM(BP3:BP83)</f>
        <v>7582</v>
      </c>
      <c r="BQ84" s="2">
        <f>SUM(BQ3:BQ83)</f>
        <v>6341</v>
      </c>
      <c r="BT84" s="4">
        <f>BQ84/BP84</f>
        <v>0.83632286995515692</v>
      </c>
      <c r="BW84" s="2" t="s">
        <v>130</v>
      </c>
      <c r="BX84" s="2">
        <v>15</v>
      </c>
      <c r="BY84" s="2">
        <v>15</v>
      </c>
      <c r="BZ84" s="2">
        <v>0</v>
      </c>
      <c r="CA84" s="2">
        <v>0</v>
      </c>
      <c r="CB84" s="4">
        <v>1</v>
      </c>
      <c r="CE84" s="2" t="s">
        <v>129</v>
      </c>
      <c r="CF84" s="2">
        <v>2</v>
      </c>
      <c r="CG84" s="2">
        <v>0</v>
      </c>
      <c r="CH84" s="2">
        <v>2</v>
      </c>
      <c r="CI84" s="2">
        <v>0</v>
      </c>
      <c r="CJ84" s="4">
        <v>0</v>
      </c>
      <c r="CK84" s="4">
        <f t="shared" si="50"/>
        <v>-1</v>
      </c>
      <c r="CM84" s="2" t="s">
        <v>129</v>
      </c>
      <c r="CN84" s="2">
        <v>2</v>
      </c>
      <c r="CO84" s="2">
        <v>0</v>
      </c>
      <c r="CP84" s="2">
        <v>2</v>
      </c>
      <c r="CQ84" s="2">
        <v>0</v>
      </c>
      <c r="CR84" s="4">
        <v>0</v>
      </c>
      <c r="CS84" s="4">
        <f t="shared" si="41"/>
        <v>0</v>
      </c>
      <c r="CU84" s="2" t="s">
        <v>93</v>
      </c>
      <c r="CV84" s="2">
        <v>11</v>
      </c>
      <c r="CW84" s="2">
        <v>11</v>
      </c>
      <c r="CX84" s="2">
        <v>0</v>
      </c>
      <c r="CY84" s="2">
        <v>0</v>
      </c>
      <c r="CZ84" s="4">
        <v>1</v>
      </c>
      <c r="DA84" s="4">
        <f t="shared" si="51"/>
        <v>0</v>
      </c>
      <c r="DC84" s="2" t="s">
        <v>93</v>
      </c>
      <c r="DD84" s="2">
        <v>11</v>
      </c>
      <c r="DE84" s="2">
        <v>11</v>
      </c>
      <c r="DF84" s="2">
        <v>0</v>
      </c>
      <c r="DG84" s="2">
        <v>0</v>
      </c>
      <c r="DH84" s="4">
        <v>1</v>
      </c>
      <c r="DI84" s="4">
        <f t="shared" si="42"/>
        <v>0</v>
      </c>
      <c r="DK84" s="2" t="s">
        <v>93</v>
      </c>
      <c r="DL84" s="2">
        <v>11</v>
      </c>
      <c r="DM84" s="2">
        <v>11</v>
      </c>
      <c r="DN84" s="2">
        <v>0</v>
      </c>
      <c r="DO84" s="2">
        <v>0</v>
      </c>
      <c r="DP84" s="4">
        <v>1</v>
      </c>
      <c r="DQ84" s="4">
        <f t="shared" si="43"/>
        <v>0</v>
      </c>
      <c r="DS84" s="2" t="s">
        <v>93</v>
      </c>
      <c r="DT84" s="2">
        <v>11</v>
      </c>
      <c r="DU84" s="2">
        <v>11</v>
      </c>
      <c r="DV84" s="2">
        <v>0</v>
      </c>
      <c r="DW84" s="2">
        <v>0</v>
      </c>
      <c r="DX84" s="4">
        <v>1</v>
      </c>
      <c r="DY84" s="4">
        <f t="shared" si="44"/>
        <v>0</v>
      </c>
      <c r="EA84" s="2" t="s">
        <v>93</v>
      </c>
      <c r="EB84" s="2">
        <v>11</v>
      </c>
      <c r="EC84" s="2">
        <v>11</v>
      </c>
      <c r="ED84" s="2">
        <v>0</v>
      </c>
      <c r="EE84" s="2">
        <v>0</v>
      </c>
      <c r="EF84" s="4">
        <v>1</v>
      </c>
      <c r="EG84" s="4">
        <f t="shared" si="45"/>
        <v>0</v>
      </c>
      <c r="EI84" s="2" t="s">
        <v>93</v>
      </c>
      <c r="EJ84" s="2">
        <v>11</v>
      </c>
      <c r="EK84" s="2">
        <v>11</v>
      </c>
      <c r="EL84" s="2">
        <v>0</v>
      </c>
      <c r="EM84" s="2">
        <v>0</v>
      </c>
      <c r="EN84" s="4">
        <v>1</v>
      </c>
      <c r="EO84" s="4">
        <f t="shared" si="46"/>
        <v>0</v>
      </c>
      <c r="EQ84" s="2" t="s">
        <v>93</v>
      </c>
      <c r="ER84" s="2">
        <v>11</v>
      </c>
      <c r="ES84" s="2">
        <v>11</v>
      </c>
      <c r="ET84" s="2">
        <v>0</v>
      </c>
      <c r="EU84" s="2">
        <v>0</v>
      </c>
      <c r="EV84" s="4">
        <v>1</v>
      </c>
      <c r="EW84" s="4">
        <f t="shared" si="47"/>
        <v>0</v>
      </c>
      <c r="EY84" s="2" t="s">
        <v>93</v>
      </c>
      <c r="EZ84" s="2">
        <v>11</v>
      </c>
      <c r="FA84" s="2">
        <v>11</v>
      </c>
      <c r="FB84" s="2">
        <v>0</v>
      </c>
      <c r="FC84" s="2">
        <v>0</v>
      </c>
      <c r="FD84" s="4">
        <v>1</v>
      </c>
      <c r="FE84" s="4">
        <f t="shared" si="48"/>
        <v>0</v>
      </c>
    </row>
    <row r="85" spans="1:161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35"/>
        <v>0.72727272727272729</v>
      </c>
      <c r="P85" s="20" t="s">
        <v>100</v>
      </c>
      <c r="Q85" s="2" t="s">
        <v>119</v>
      </c>
      <c r="R85" s="2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>T85/S85</f>
        <v>0.72727272727272729</v>
      </c>
      <c r="X85" s="4">
        <f t="shared" si="32"/>
        <v>0</v>
      </c>
      <c r="Z85" s="2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3"/>
        <v>-0.63727272727272732</v>
      </c>
      <c r="BW85" s="2" t="s">
        <v>89</v>
      </c>
      <c r="BX85" s="2">
        <v>4</v>
      </c>
      <c r="BY85" s="2">
        <v>4</v>
      </c>
      <c r="BZ85" s="2">
        <v>0</v>
      </c>
      <c r="CA85" s="2">
        <v>0</v>
      </c>
      <c r="CB85" s="4">
        <v>1</v>
      </c>
      <c r="CE85" s="2" t="s">
        <v>130</v>
      </c>
      <c r="CF85" s="2">
        <v>15</v>
      </c>
      <c r="CG85" s="2">
        <v>0</v>
      </c>
      <c r="CH85" s="2">
        <v>15</v>
      </c>
      <c r="CI85" s="2">
        <v>0</v>
      </c>
      <c r="CJ85" s="4">
        <v>0</v>
      </c>
      <c r="CK85" s="4">
        <f t="shared" si="50"/>
        <v>-1</v>
      </c>
      <c r="CM85" s="2" t="s">
        <v>130</v>
      </c>
      <c r="CN85" s="2">
        <v>15</v>
      </c>
      <c r="CO85" s="2">
        <v>0</v>
      </c>
      <c r="CP85" s="2">
        <v>15</v>
      </c>
      <c r="CQ85" s="2">
        <v>0</v>
      </c>
      <c r="CR85" s="4">
        <v>0</v>
      </c>
      <c r="CS85" s="4">
        <f t="shared" si="41"/>
        <v>0</v>
      </c>
      <c r="CU85" s="2" t="s">
        <v>94</v>
      </c>
      <c r="CV85" s="2">
        <v>1</v>
      </c>
      <c r="CW85" s="2">
        <v>1</v>
      </c>
      <c r="CX85" s="2">
        <v>0</v>
      </c>
      <c r="CY85" s="2">
        <v>0</v>
      </c>
      <c r="CZ85" s="4">
        <v>1</v>
      </c>
      <c r="DA85" s="4">
        <f t="shared" si="51"/>
        <v>0</v>
      </c>
      <c r="DC85" s="2" t="s">
        <v>94</v>
      </c>
      <c r="DD85" s="2">
        <v>1</v>
      </c>
      <c r="DE85" s="2">
        <v>1</v>
      </c>
      <c r="DF85" s="2">
        <v>0</v>
      </c>
      <c r="DG85" s="2">
        <v>0</v>
      </c>
      <c r="DH85" s="4">
        <v>1</v>
      </c>
      <c r="DI85" s="4">
        <f t="shared" si="42"/>
        <v>0</v>
      </c>
      <c r="DK85" s="2" t="s">
        <v>94</v>
      </c>
      <c r="DL85" s="2">
        <v>1</v>
      </c>
      <c r="DM85" s="2">
        <v>1</v>
      </c>
      <c r="DN85" s="2">
        <v>0</v>
      </c>
      <c r="DO85" s="2">
        <v>0</v>
      </c>
      <c r="DP85" s="4">
        <v>1</v>
      </c>
      <c r="DQ85" s="4">
        <f t="shared" si="43"/>
        <v>0</v>
      </c>
      <c r="DS85" s="2" t="s">
        <v>94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Y85" s="4">
        <f t="shared" si="44"/>
        <v>0</v>
      </c>
      <c r="EA85" s="2" t="s">
        <v>94</v>
      </c>
      <c r="EB85" s="2">
        <v>1</v>
      </c>
      <c r="EC85" s="2">
        <v>1</v>
      </c>
      <c r="ED85" s="2">
        <v>0</v>
      </c>
      <c r="EE85" s="2">
        <v>0</v>
      </c>
      <c r="EF85" s="4">
        <v>1</v>
      </c>
      <c r="EG85" s="4">
        <f t="shared" si="45"/>
        <v>0</v>
      </c>
      <c r="EI85" s="2" t="s">
        <v>94</v>
      </c>
      <c r="EJ85" s="2">
        <v>1</v>
      </c>
      <c r="EK85" s="2">
        <v>1</v>
      </c>
      <c r="EL85" s="2">
        <v>0</v>
      </c>
      <c r="EM85" s="2">
        <v>0</v>
      </c>
      <c r="EN85" s="4">
        <v>1</v>
      </c>
      <c r="EO85" s="4">
        <f t="shared" si="46"/>
        <v>0</v>
      </c>
      <c r="EQ85" s="2" t="s">
        <v>94</v>
      </c>
      <c r="ER85" s="2">
        <v>1</v>
      </c>
      <c r="ES85" s="2">
        <v>1</v>
      </c>
      <c r="ET85" s="2">
        <v>0</v>
      </c>
      <c r="EU85" s="2">
        <v>0</v>
      </c>
      <c r="EV85" s="4">
        <v>1</v>
      </c>
      <c r="EW85" s="4">
        <f t="shared" si="47"/>
        <v>0</v>
      </c>
      <c r="EY85" s="2" t="s">
        <v>94</v>
      </c>
      <c r="EZ85" s="2">
        <v>1</v>
      </c>
      <c r="FA85" s="2">
        <v>1</v>
      </c>
      <c r="FB85" s="2">
        <v>0</v>
      </c>
      <c r="FC85" s="2">
        <v>0</v>
      </c>
      <c r="FD85" s="4">
        <v>1</v>
      </c>
      <c r="FE85" s="4">
        <f t="shared" si="48"/>
        <v>0</v>
      </c>
    </row>
    <row r="86" spans="1:161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35"/>
        <v>1</v>
      </c>
      <c r="P86" s="20" t="s">
        <v>100</v>
      </c>
      <c r="Q86" s="2" t="s">
        <v>119</v>
      </c>
      <c r="R86" s="2" t="s">
        <v>94</v>
      </c>
      <c r="S86" s="2">
        <v>1</v>
      </c>
      <c r="T86" s="2">
        <v>1</v>
      </c>
      <c r="U86" s="2">
        <v>0</v>
      </c>
      <c r="V86" s="2">
        <v>0</v>
      </c>
      <c r="W86" s="4">
        <v>1</v>
      </c>
      <c r="X86" s="4">
        <f t="shared" si="32"/>
        <v>0</v>
      </c>
      <c r="Z86" s="2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3"/>
        <v>-1</v>
      </c>
      <c r="BX86" s="2">
        <f>SUM(BX3:BX85)</f>
        <v>7599</v>
      </c>
      <c r="BY86" s="2">
        <f>SUM(BY3:BY85)</f>
        <v>6574</v>
      </c>
      <c r="CB86" s="4">
        <f>BY86/BX86</f>
        <v>0.86511383076720616</v>
      </c>
      <c r="CE86" s="2" t="s">
        <v>89</v>
      </c>
      <c r="CF86" s="2">
        <v>4</v>
      </c>
      <c r="CG86" s="2">
        <v>1</v>
      </c>
      <c r="CH86" s="2">
        <v>3</v>
      </c>
      <c r="CI86" s="2">
        <v>0</v>
      </c>
      <c r="CJ86" s="4">
        <v>0.25</v>
      </c>
      <c r="CK86" s="4">
        <f t="shared" si="50"/>
        <v>-0.75</v>
      </c>
      <c r="CM86" s="2" t="s">
        <v>89</v>
      </c>
      <c r="CN86" s="2">
        <v>4</v>
      </c>
      <c r="CO86" s="2">
        <v>1</v>
      </c>
      <c r="CP86" s="2">
        <v>3</v>
      </c>
      <c r="CQ86" s="2">
        <v>0</v>
      </c>
      <c r="CR86" s="4">
        <v>0.25</v>
      </c>
      <c r="CS86" s="4">
        <f t="shared" si="41"/>
        <v>0</v>
      </c>
      <c r="CU86" s="2" t="s">
        <v>95</v>
      </c>
      <c r="CV86" s="2">
        <v>1</v>
      </c>
      <c r="CW86" s="2">
        <v>1</v>
      </c>
      <c r="CX86" s="2">
        <v>0</v>
      </c>
      <c r="CY86" s="2">
        <v>0</v>
      </c>
      <c r="CZ86" s="4">
        <v>1</v>
      </c>
      <c r="DA86" s="4">
        <f t="shared" si="51"/>
        <v>1</v>
      </c>
      <c r="DC86" s="2" t="s">
        <v>95</v>
      </c>
      <c r="DD86" s="2">
        <v>1</v>
      </c>
      <c r="DE86" s="2">
        <v>1</v>
      </c>
      <c r="DF86" s="2">
        <v>0</v>
      </c>
      <c r="DG86" s="2">
        <v>0</v>
      </c>
      <c r="DH86" s="4">
        <v>1</v>
      </c>
      <c r="DI86" s="4">
        <f t="shared" si="42"/>
        <v>0</v>
      </c>
      <c r="DK86" s="2" t="s">
        <v>95</v>
      </c>
      <c r="DL86" s="2">
        <v>1</v>
      </c>
      <c r="DM86" s="2">
        <v>1</v>
      </c>
      <c r="DN86" s="2">
        <v>0</v>
      </c>
      <c r="DO86" s="2">
        <v>0</v>
      </c>
      <c r="DP86" s="4">
        <v>1</v>
      </c>
      <c r="DQ86" s="4">
        <f t="shared" si="43"/>
        <v>0</v>
      </c>
      <c r="DS86" s="2" t="s">
        <v>95</v>
      </c>
      <c r="DT86" s="2">
        <v>1</v>
      </c>
      <c r="DU86" s="2">
        <v>1</v>
      </c>
      <c r="DV86" s="2">
        <v>0</v>
      </c>
      <c r="DW86" s="2">
        <v>0</v>
      </c>
      <c r="DX86" s="4">
        <v>1</v>
      </c>
      <c r="DY86" s="4">
        <f t="shared" si="44"/>
        <v>0</v>
      </c>
      <c r="EA86" s="2" t="s">
        <v>95</v>
      </c>
      <c r="EB86" s="2">
        <v>1</v>
      </c>
      <c r="EC86" s="2">
        <v>1</v>
      </c>
      <c r="ED86" s="2">
        <v>0</v>
      </c>
      <c r="EE86" s="2">
        <v>0</v>
      </c>
      <c r="EF86" s="4">
        <v>1</v>
      </c>
      <c r="EG86" s="4">
        <f t="shared" si="45"/>
        <v>0</v>
      </c>
      <c r="EI86" s="2" t="s">
        <v>95</v>
      </c>
      <c r="EJ86" s="2">
        <v>1</v>
      </c>
      <c r="EK86" s="2">
        <v>1</v>
      </c>
      <c r="EL86" s="2">
        <v>0</v>
      </c>
      <c r="EM86" s="2">
        <v>0</v>
      </c>
      <c r="EN86" s="4">
        <v>1</v>
      </c>
      <c r="EO86" s="4">
        <f t="shared" si="46"/>
        <v>0</v>
      </c>
      <c r="EQ86" s="2" t="s">
        <v>95</v>
      </c>
      <c r="ER86" s="2">
        <v>1</v>
      </c>
      <c r="ES86" s="2">
        <v>1</v>
      </c>
      <c r="ET86" s="2">
        <v>0</v>
      </c>
      <c r="EU86" s="2">
        <v>0</v>
      </c>
      <c r="EV86" s="4">
        <v>1</v>
      </c>
      <c r="EW86" s="4">
        <f t="shared" si="47"/>
        <v>0</v>
      </c>
      <c r="EY86" s="2" t="s">
        <v>95</v>
      </c>
      <c r="EZ86" s="2">
        <v>1</v>
      </c>
      <c r="FA86" s="2">
        <v>1</v>
      </c>
      <c r="FB86" s="2">
        <v>0</v>
      </c>
      <c r="FC86" s="2">
        <v>0</v>
      </c>
      <c r="FD86" s="4">
        <v>1</v>
      </c>
      <c r="FE86" s="4">
        <f t="shared" si="48"/>
        <v>0</v>
      </c>
    </row>
    <row r="87" spans="1:161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35"/>
        <v>1</v>
      </c>
      <c r="P87" s="20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v>1</v>
      </c>
      <c r="X87" s="4">
        <f t="shared" si="32"/>
        <v>0</v>
      </c>
      <c r="Z87" s="2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3"/>
        <v>-1</v>
      </c>
      <c r="CF87" s="2">
        <f>SUM(CF3:CF86)</f>
        <v>7603</v>
      </c>
      <c r="CG87" s="2">
        <f>SUM(CG3:CG86)</f>
        <v>6581</v>
      </c>
      <c r="CJ87" s="4">
        <f>CG87/CF87</f>
        <v>0.86557937656188344</v>
      </c>
      <c r="CN87" s="2">
        <f>SUM(CN3:CN86)</f>
        <v>7603</v>
      </c>
      <c r="CO87" s="2">
        <f>SUM(CO3:CO86)</f>
        <v>6581</v>
      </c>
      <c r="CR87" s="4">
        <f>CO87/CN87</f>
        <v>0.86557937656188344</v>
      </c>
      <c r="CU87" s="2" t="s">
        <v>96</v>
      </c>
      <c r="CV87" s="2">
        <v>10</v>
      </c>
      <c r="CW87" s="2">
        <v>10</v>
      </c>
      <c r="CX87" s="2">
        <v>0</v>
      </c>
      <c r="CY87" s="2">
        <v>0</v>
      </c>
      <c r="CZ87" s="4">
        <v>1</v>
      </c>
      <c r="DA87" s="4">
        <f t="shared" si="51"/>
        <v>0</v>
      </c>
      <c r="DC87" s="2" t="s">
        <v>96</v>
      </c>
      <c r="DD87" s="2">
        <v>10</v>
      </c>
      <c r="DE87" s="2">
        <v>10</v>
      </c>
      <c r="DF87" s="2">
        <v>0</v>
      </c>
      <c r="DG87" s="2">
        <v>0</v>
      </c>
      <c r="DH87" s="4">
        <v>1</v>
      </c>
      <c r="DI87" s="4">
        <f t="shared" si="42"/>
        <v>0</v>
      </c>
      <c r="DK87" s="2" t="s">
        <v>96</v>
      </c>
      <c r="DL87" s="2">
        <v>10</v>
      </c>
      <c r="DM87" s="2">
        <v>10</v>
      </c>
      <c r="DN87" s="2">
        <v>0</v>
      </c>
      <c r="DO87" s="2">
        <v>0</v>
      </c>
      <c r="DP87" s="4">
        <v>1</v>
      </c>
      <c r="DQ87" s="4">
        <f t="shared" si="43"/>
        <v>0</v>
      </c>
      <c r="DS87" s="2" t="s">
        <v>96</v>
      </c>
      <c r="DT87" s="2">
        <v>10</v>
      </c>
      <c r="DU87" s="2">
        <v>10</v>
      </c>
      <c r="DV87" s="2">
        <v>0</v>
      </c>
      <c r="DW87" s="2">
        <v>0</v>
      </c>
      <c r="DX87" s="4">
        <v>1</v>
      </c>
      <c r="DY87" s="4">
        <f t="shared" si="44"/>
        <v>0</v>
      </c>
      <c r="EA87" s="2" t="s">
        <v>96</v>
      </c>
      <c r="EB87" s="2">
        <v>10</v>
      </c>
      <c r="EC87" s="2">
        <v>10</v>
      </c>
      <c r="ED87" s="2">
        <v>0</v>
      </c>
      <c r="EE87" s="2">
        <v>0</v>
      </c>
      <c r="EF87" s="4">
        <v>1</v>
      </c>
      <c r="EG87" s="4">
        <f t="shared" si="45"/>
        <v>0</v>
      </c>
      <c r="EI87" s="2" t="s">
        <v>96</v>
      </c>
      <c r="EJ87" s="2">
        <v>10</v>
      </c>
      <c r="EK87" s="2">
        <v>10</v>
      </c>
      <c r="EL87" s="2">
        <v>0</v>
      </c>
      <c r="EM87" s="2">
        <v>0</v>
      </c>
      <c r="EN87" s="4">
        <v>1</v>
      </c>
      <c r="EO87" s="4">
        <f t="shared" si="46"/>
        <v>0</v>
      </c>
      <c r="EQ87" s="2" t="s">
        <v>96</v>
      </c>
      <c r="ER87" s="2">
        <v>10</v>
      </c>
      <c r="ES87" s="2">
        <v>10</v>
      </c>
      <c r="ET87" s="2">
        <v>0</v>
      </c>
      <c r="EU87" s="2">
        <v>0</v>
      </c>
      <c r="EV87" s="4">
        <v>1</v>
      </c>
      <c r="EW87" s="4">
        <f t="shared" si="47"/>
        <v>0</v>
      </c>
      <c r="EY87" s="2" t="s">
        <v>96</v>
      </c>
      <c r="EZ87" s="2">
        <v>10</v>
      </c>
      <c r="FA87" s="2">
        <v>10</v>
      </c>
      <c r="FB87" s="2">
        <v>0</v>
      </c>
      <c r="FC87" s="2">
        <v>0</v>
      </c>
      <c r="FD87" s="4">
        <v>1</v>
      </c>
      <c r="FE87" s="4">
        <f t="shared" si="48"/>
        <v>0</v>
      </c>
    </row>
    <row r="88" spans="1:161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35"/>
        <v>1</v>
      </c>
      <c r="P88" s="20" t="s">
        <v>100</v>
      </c>
      <c r="Q88" s="2" t="s">
        <v>119</v>
      </c>
      <c r="R88" s="2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v>1</v>
      </c>
      <c r="X88" s="4">
        <f t="shared" si="32"/>
        <v>0</v>
      </c>
      <c r="Z88" s="7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3"/>
        <v>-1</v>
      </c>
      <c r="CU88" s="2" t="s">
        <v>129</v>
      </c>
      <c r="CV88" s="2">
        <v>2</v>
      </c>
      <c r="CW88" s="2">
        <v>2</v>
      </c>
      <c r="CX88" s="2">
        <v>0</v>
      </c>
      <c r="CY88" s="2">
        <v>0</v>
      </c>
      <c r="CZ88" s="4">
        <v>1</v>
      </c>
      <c r="DA88" s="4">
        <f t="shared" si="51"/>
        <v>1</v>
      </c>
      <c r="DC88" s="2" t="s">
        <v>129</v>
      </c>
      <c r="DD88" s="2">
        <v>2</v>
      </c>
      <c r="DE88" s="2">
        <v>2</v>
      </c>
      <c r="DF88" s="2">
        <v>0</v>
      </c>
      <c r="DG88" s="2">
        <v>0</v>
      </c>
      <c r="DH88" s="4">
        <v>1</v>
      </c>
      <c r="DI88" s="4">
        <f t="shared" si="42"/>
        <v>0</v>
      </c>
      <c r="DK88" s="2" t="s">
        <v>129</v>
      </c>
      <c r="DL88" s="2">
        <v>2</v>
      </c>
      <c r="DM88" s="2">
        <v>2</v>
      </c>
      <c r="DN88" s="2">
        <v>0</v>
      </c>
      <c r="DO88" s="2">
        <v>0</v>
      </c>
      <c r="DP88" s="4">
        <v>1</v>
      </c>
      <c r="DQ88" s="4">
        <f t="shared" si="43"/>
        <v>0</v>
      </c>
      <c r="DS88" s="2" t="s">
        <v>129</v>
      </c>
      <c r="DT88" s="2">
        <v>2</v>
      </c>
      <c r="DU88" s="2">
        <v>2</v>
      </c>
      <c r="DV88" s="2">
        <v>0</v>
      </c>
      <c r="DW88" s="2">
        <v>0</v>
      </c>
      <c r="DX88" s="4">
        <v>1</v>
      </c>
      <c r="DY88" s="4">
        <f t="shared" si="44"/>
        <v>0</v>
      </c>
      <c r="EA88" s="2" t="s">
        <v>129</v>
      </c>
      <c r="EB88" s="2">
        <v>2</v>
      </c>
      <c r="EC88" s="2">
        <v>2</v>
      </c>
      <c r="ED88" s="2">
        <v>0</v>
      </c>
      <c r="EE88" s="2">
        <v>0</v>
      </c>
      <c r="EF88" s="4">
        <v>1</v>
      </c>
      <c r="EG88" s="4">
        <f t="shared" si="45"/>
        <v>0</v>
      </c>
      <c r="EI88" s="2" t="s">
        <v>129</v>
      </c>
      <c r="EJ88" s="2">
        <v>2</v>
      </c>
      <c r="EK88" s="2">
        <v>2</v>
      </c>
      <c r="EL88" s="2">
        <v>0</v>
      </c>
      <c r="EM88" s="2">
        <v>0</v>
      </c>
      <c r="EN88" s="4">
        <v>1</v>
      </c>
      <c r="EO88" s="4">
        <f t="shared" si="46"/>
        <v>0</v>
      </c>
      <c r="EQ88" s="2" t="s">
        <v>129</v>
      </c>
      <c r="ER88" s="2">
        <v>2</v>
      </c>
      <c r="ES88" s="2">
        <v>2</v>
      </c>
      <c r="ET88" s="2">
        <v>0</v>
      </c>
      <c r="EU88" s="2">
        <v>0</v>
      </c>
      <c r="EV88" s="4">
        <v>1</v>
      </c>
      <c r="EW88" s="4">
        <f t="shared" si="47"/>
        <v>0</v>
      </c>
      <c r="EY88" s="27"/>
      <c r="FE88" s="4"/>
    </row>
    <row r="89" spans="1:161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35"/>
        <v>1</v>
      </c>
      <c r="P89" s="20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v>1</v>
      </c>
      <c r="X89" s="4">
        <f t="shared" si="32"/>
        <v>0</v>
      </c>
      <c r="Z89" s="2" t="s">
        <v>89</v>
      </c>
      <c r="AA89" s="2">
        <v>4</v>
      </c>
      <c r="AB89" s="1">
        <v>0</v>
      </c>
      <c r="AC89" s="1">
        <v>4</v>
      </c>
      <c r="AD89" s="1">
        <v>0</v>
      </c>
      <c r="AE89" s="3">
        <v>0</v>
      </c>
      <c r="AF89" s="4">
        <f t="shared" si="33"/>
        <v>-1</v>
      </c>
      <c r="CU89" s="2" t="s">
        <v>130</v>
      </c>
      <c r="CV89" s="2">
        <v>15</v>
      </c>
      <c r="CW89" s="2">
        <v>15</v>
      </c>
      <c r="CX89" s="2">
        <v>0</v>
      </c>
      <c r="CY89" s="2">
        <v>0</v>
      </c>
      <c r="CZ89" s="4">
        <v>1</v>
      </c>
      <c r="DA89" s="4">
        <f t="shared" si="51"/>
        <v>1</v>
      </c>
      <c r="DC89" s="2" t="s">
        <v>130</v>
      </c>
      <c r="DD89" s="2">
        <v>15</v>
      </c>
      <c r="DE89" s="2">
        <v>15</v>
      </c>
      <c r="DF89" s="2">
        <v>0</v>
      </c>
      <c r="DG89" s="2">
        <v>0</v>
      </c>
      <c r="DH89" s="4">
        <v>1</v>
      </c>
      <c r="DI89" s="4">
        <f t="shared" si="42"/>
        <v>0</v>
      </c>
      <c r="DK89" s="2" t="s">
        <v>130</v>
      </c>
      <c r="DL89" s="2">
        <v>15</v>
      </c>
      <c r="DM89" s="2">
        <v>15</v>
      </c>
      <c r="DN89" s="2">
        <v>0</v>
      </c>
      <c r="DO89" s="2">
        <v>0</v>
      </c>
      <c r="DP89" s="4">
        <v>1</v>
      </c>
      <c r="DQ89" s="4">
        <f t="shared" si="43"/>
        <v>0</v>
      </c>
      <c r="DS89" s="2" t="s">
        <v>130</v>
      </c>
      <c r="DT89" s="2">
        <v>15</v>
      </c>
      <c r="DU89" s="2">
        <v>15</v>
      </c>
      <c r="DV89" s="2">
        <v>0</v>
      </c>
      <c r="DW89" s="2">
        <v>0</v>
      </c>
      <c r="DX89" s="4">
        <v>1</v>
      </c>
      <c r="DY89" s="4">
        <f t="shared" si="44"/>
        <v>0</v>
      </c>
      <c r="EA89" s="2" t="s">
        <v>130</v>
      </c>
      <c r="EB89" s="2">
        <v>15</v>
      </c>
      <c r="EC89" s="2">
        <v>15</v>
      </c>
      <c r="ED89" s="2">
        <v>0</v>
      </c>
      <c r="EE89" s="2">
        <v>0</v>
      </c>
      <c r="EF89" s="4">
        <v>1</v>
      </c>
      <c r="EG89" s="4">
        <f t="shared" si="45"/>
        <v>0</v>
      </c>
      <c r="EI89" s="2" t="s">
        <v>130</v>
      </c>
      <c r="EJ89" s="2">
        <v>15</v>
      </c>
      <c r="EK89" s="2">
        <v>15</v>
      </c>
      <c r="EL89" s="2">
        <v>0</v>
      </c>
      <c r="EM89" s="2">
        <v>0</v>
      </c>
      <c r="EN89" s="4">
        <v>1</v>
      </c>
      <c r="EO89" s="4">
        <f t="shared" si="46"/>
        <v>0</v>
      </c>
      <c r="EQ89" s="2" t="s">
        <v>130</v>
      </c>
      <c r="ER89" s="2">
        <v>15</v>
      </c>
      <c r="ES89" s="2">
        <v>15</v>
      </c>
      <c r="ET89" s="2">
        <v>0</v>
      </c>
      <c r="EU89" s="2">
        <v>0</v>
      </c>
      <c r="EV89" s="4">
        <v>1</v>
      </c>
      <c r="EW89" s="4">
        <f t="shared" si="47"/>
        <v>0</v>
      </c>
      <c r="EY89" s="2" t="s">
        <v>130</v>
      </c>
      <c r="EZ89" s="2">
        <v>15</v>
      </c>
      <c r="FA89" s="2">
        <v>15</v>
      </c>
      <c r="FB89" s="2">
        <v>0</v>
      </c>
      <c r="FC89" s="2">
        <v>0</v>
      </c>
      <c r="FD89" s="4">
        <v>1</v>
      </c>
      <c r="FE89" s="4">
        <f t="shared" si="48"/>
        <v>0</v>
      </c>
    </row>
    <row r="90" spans="1:161">
      <c r="K90" s="2">
        <f>SUM(K3:K89)</f>
        <v>8108</v>
      </c>
      <c r="L90" s="2">
        <f>SUM(L3:L89)</f>
        <v>6860</v>
      </c>
      <c r="O90" s="4">
        <f t="shared" si="35"/>
        <v>0.84607794770596945</v>
      </c>
      <c r="S90" s="2">
        <f>SUM(S3:S89)</f>
        <v>8108</v>
      </c>
      <c r="T90" s="2">
        <f>SUM(T3:T89)</f>
        <v>6858</v>
      </c>
      <c r="W90" s="4">
        <f>T90/S90</f>
        <v>0.84583127775037004</v>
      </c>
      <c r="AA90" s="2">
        <f>SUM(AA3:AA89)</f>
        <v>8108</v>
      </c>
      <c r="AB90" s="2">
        <f>SUM(AB3:AB89)</f>
        <v>6049</v>
      </c>
      <c r="AE90" s="4">
        <f>AB90/AA90</f>
        <v>0.74605328071040944</v>
      </c>
      <c r="CU90" s="2" t="s">
        <v>89</v>
      </c>
      <c r="CV90" s="2">
        <v>4</v>
      </c>
      <c r="CW90" s="2">
        <v>4</v>
      </c>
      <c r="CX90" s="2">
        <v>0</v>
      </c>
      <c r="CY90" s="2">
        <v>0</v>
      </c>
      <c r="CZ90" s="4">
        <v>1</v>
      </c>
      <c r="DA90" s="4">
        <f t="shared" si="51"/>
        <v>0.75</v>
      </c>
      <c r="DC90" s="2" t="s">
        <v>89</v>
      </c>
      <c r="DD90" s="2">
        <v>4</v>
      </c>
      <c r="DE90" s="2">
        <v>4</v>
      </c>
      <c r="DF90" s="2">
        <v>0</v>
      </c>
      <c r="DG90" s="2">
        <v>0</v>
      </c>
      <c r="DH90" s="4">
        <v>1</v>
      </c>
      <c r="DI90" s="4">
        <f t="shared" si="42"/>
        <v>0</v>
      </c>
      <c r="DK90" s="2" t="s">
        <v>139</v>
      </c>
      <c r="DL90" s="2">
        <v>3</v>
      </c>
      <c r="DM90" s="2">
        <v>1</v>
      </c>
      <c r="DN90" s="2">
        <v>2</v>
      </c>
      <c r="DO90" s="2">
        <v>0</v>
      </c>
      <c r="DP90" s="4">
        <v>0.33</v>
      </c>
      <c r="DQ90" s="4"/>
      <c r="DS90" s="2" t="s">
        <v>139</v>
      </c>
      <c r="DT90" s="2">
        <v>3</v>
      </c>
      <c r="DU90" s="2">
        <v>1</v>
      </c>
      <c r="DV90" s="2">
        <v>2</v>
      </c>
      <c r="DW90" s="2">
        <v>0</v>
      </c>
      <c r="DX90" s="4">
        <v>0.33</v>
      </c>
      <c r="DY90" s="4">
        <f t="shared" si="44"/>
        <v>0</v>
      </c>
      <c r="EA90" s="2" t="s">
        <v>139</v>
      </c>
      <c r="EB90" s="2">
        <v>3</v>
      </c>
      <c r="EC90" s="2">
        <v>1</v>
      </c>
      <c r="ED90" s="2">
        <v>2</v>
      </c>
      <c r="EE90" s="2">
        <v>0</v>
      </c>
      <c r="EF90" s="4">
        <v>0.33</v>
      </c>
      <c r="EG90" s="4">
        <f t="shared" si="45"/>
        <v>0</v>
      </c>
      <c r="EI90" s="2" t="s">
        <v>139</v>
      </c>
      <c r="EJ90" s="2">
        <v>3</v>
      </c>
      <c r="EK90" s="2">
        <v>1</v>
      </c>
      <c r="EL90" s="2">
        <v>2</v>
      </c>
      <c r="EM90" s="2">
        <v>0</v>
      </c>
      <c r="EN90" s="4">
        <v>0.33</v>
      </c>
      <c r="EO90" s="4">
        <f t="shared" si="46"/>
        <v>0</v>
      </c>
      <c r="EQ90" s="2" t="s">
        <v>139</v>
      </c>
      <c r="ER90" s="2">
        <v>3</v>
      </c>
      <c r="ES90" s="2">
        <v>1</v>
      </c>
      <c r="ET90" s="2">
        <v>2</v>
      </c>
      <c r="EU90" s="2">
        <v>0</v>
      </c>
      <c r="EV90" s="4">
        <v>0.33</v>
      </c>
      <c r="EW90" s="4">
        <f t="shared" si="47"/>
        <v>0</v>
      </c>
      <c r="EY90" s="2" t="s">
        <v>139</v>
      </c>
      <c r="EZ90" s="2">
        <v>3</v>
      </c>
      <c r="FA90" s="2">
        <v>1</v>
      </c>
      <c r="FB90" s="2">
        <v>2</v>
      </c>
      <c r="FC90" s="2">
        <v>0</v>
      </c>
      <c r="FD90" s="4">
        <v>0.33</v>
      </c>
      <c r="FE90" s="4">
        <f t="shared" si="48"/>
        <v>0</v>
      </c>
    </row>
    <row r="91" spans="1:161">
      <c r="DA91" s="4"/>
      <c r="DI91" s="4"/>
      <c r="DK91" s="2" t="s">
        <v>89</v>
      </c>
      <c r="DL91" s="2">
        <v>4</v>
      </c>
      <c r="DM91" s="2">
        <v>4</v>
      </c>
      <c r="DN91" s="2">
        <v>0</v>
      </c>
      <c r="DO91" s="2">
        <v>0</v>
      </c>
      <c r="DP91" s="4">
        <v>1</v>
      </c>
      <c r="DQ91" s="4"/>
      <c r="DS91" s="2" t="s">
        <v>89</v>
      </c>
      <c r="DT91" s="2">
        <v>4</v>
      </c>
      <c r="DU91" s="2">
        <v>4</v>
      </c>
      <c r="DV91" s="2">
        <v>0</v>
      </c>
      <c r="DW91" s="2">
        <v>0</v>
      </c>
      <c r="DX91" s="4">
        <v>1</v>
      </c>
      <c r="DY91" s="4">
        <f t="shared" si="44"/>
        <v>0</v>
      </c>
      <c r="EA91" s="2" t="s">
        <v>89</v>
      </c>
      <c r="EB91" s="2">
        <v>4</v>
      </c>
      <c r="EC91" s="2">
        <v>4</v>
      </c>
      <c r="ED91" s="2">
        <v>0</v>
      </c>
      <c r="EE91" s="2">
        <v>0</v>
      </c>
      <c r="EF91" s="4">
        <v>1</v>
      </c>
      <c r="EG91" s="4">
        <f t="shared" si="45"/>
        <v>0</v>
      </c>
      <c r="EI91" s="2" t="s">
        <v>89</v>
      </c>
      <c r="EJ91" s="2">
        <v>4</v>
      </c>
      <c r="EK91" s="2">
        <v>4</v>
      </c>
      <c r="EL91" s="2">
        <v>0</v>
      </c>
      <c r="EM91" s="2">
        <v>0</v>
      </c>
      <c r="EN91" s="4">
        <v>1</v>
      </c>
      <c r="EO91" s="4">
        <f t="shared" si="46"/>
        <v>0</v>
      </c>
      <c r="EQ91" s="2" t="s">
        <v>89</v>
      </c>
      <c r="ER91" s="2">
        <v>4</v>
      </c>
      <c r="ES91" s="2">
        <v>4</v>
      </c>
      <c r="ET91" s="2">
        <v>0</v>
      </c>
      <c r="EU91" s="2">
        <v>0</v>
      </c>
      <c r="EV91" s="4">
        <v>1</v>
      </c>
      <c r="EW91" s="4">
        <f t="shared" si="47"/>
        <v>0</v>
      </c>
      <c r="EY91" s="2" t="s">
        <v>89</v>
      </c>
      <c r="EZ91" s="2">
        <v>4</v>
      </c>
      <c r="FA91" s="2">
        <v>4</v>
      </c>
      <c r="FB91" s="2">
        <v>0</v>
      </c>
      <c r="FC91" s="2">
        <v>0</v>
      </c>
      <c r="FD91" s="4">
        <v>1</v>
      </c>
      <c r="FE91" s="4">
        <f t="shared" si="48"/>
        <v>0</v>
      </c>
    </row>
    <row r="92" spans="1:161">
      <c r="DA92" s="4"/>
      <c r="DI92" s="4"/>
      <c r="DK92" s="2" t="s">
        <v>140</v>
      </c>
      <c r="DL92" s="2">
        <v>272</v>
      </c>
      <c r="DM92" s="2">
        <v>8</v>
      </c>
      <c r="DN92" s="2">
        <v>264</v>
      </c>
      <c r="DO92" s="2">
        <v>0</v>
      </c>
      <c r="DP92" s="4">
        <f>DM92/DL92</f>
        <v>2.9411764705882353E-2</v>
      </c>
      <c r="DQ92" s="4"/>
      <c r="DS92" s="2" t="s">
        <v>140</v>
      </c>
      <c r="DT92" s="2">
        <v>272</v>
      </c>
      <c r="DU92" s="2">
        <v>8</v>
      </c>
      <c r="DV92" s="2">
        <v>264</v>
      </c>
      <c r="DW92" s="2">
        <v>0</v>
      </c>
      <c r="DX92" s="4">
        <f>DU92/DT92</f>
        <v>2.9411764705882353E-2</v>
      </c>
      <c r="DY92" s="4">
        <f t="shared" si="44"/>
        <v>0</v>
      </c>
      <c r="EA92" s="2" t="s">
        <v>140</v>
      </c>
      <c r="EB92" s="2">
        <v>272</v>
      </c>
      <c r="EC92" s="2">
        <v>8</v>
      </c>
      <c r="ED92" s="2">
        <v>264</v>
      </c>
      <c r="EE92" s="2">
        <v>0</v>
      </c>
      <c r="EF92" s="4">
        <v>0.03</v>
      </c>
      <c r="EG92" s="71" t="s">
        <v>147</v>
      </c>
      <c r="EI92" s="2" t="s">
        <v>140</v>
      </c>
      <c r="EJ92" s="2">
        <v>272</v>
      </c>
      <c r="EK92" s="2">
        <v>8</v>
      </c>
      <c r="EL92" s="2">
        <v>264</v>
      </c>
      <c r="EM92" s="2">
        <v>0</v>
      </c>
      <c r="EN92" s="4">
        <v>0.03</v>
      </c>
      <c r="EO92" s="4">
        <f t="shared" si="46"/>
        <v>0</v>
      </c>
      <c r="EQ92" s="2" t="s">
        <v>140</v>
      </c>
      <c r="ER92" s="2">
        <v>272</v>
      </c>
      <c r="ES92" s="2">
        <v>8</v>
      </c>
      <c r="ET92" s="2">
        <v>264</v>
      </c>
      <c r="EU92" s="2">
        <v>0</v>
      </c>
      <c r="EV92" s="4">
        <v>0.03</v>
      </c>
      <c r="EY92" s="2" t="s">
        <v>140</v>
      </c>
      <c r="EZ92" s="2">
        <v>272</v>
      </c>
      <c r="FA92" s="2">
        <v>8</v>
      </c>
      <c r="FB92" s="2">
        <v>264</v>
      </c>
      <c r="FC92" s="2">
        <v>0</v>
      </c>
      <c r="FD92" s="4">
        <v>0.03</v>
      </c>
      <c r="FE92" s="4">
        <f t="shared" si="48"/>
        <v>0</v>
      </c>
    </row>
    <row r="93" spans="1:161">
      <c r="CV93" s="2">
        <f>SUM(CV3:CV90)</f>
        <v>8179</v>
      </c>
      <c r="CW93" s="2">
        <f>SUM(CW3:CW90)</f>
        <v>6628</v>
      </c>
      <c r="CZ93" s="4">
        <f>CW93/CV93</f>
        <v>0.81036801564983496</v>
      </c>
      <c r="DD93" s="2">
        <f>SUM(DD3:DD90)</f>
        <v>8179</v>
      </c>
      <c r="DE93" s="2">
        <f>SUM(DE3:DE90)</f>
        <v>7106</v>
      </c>
      <c r="DH93" s="4">
        <f>DE93/DD93</f>
        <v>0.86881036801564981</v>
      </c>
      <c r="DL93" s="2">
        <f>SUM(DL3:DL92)</f>
        <v>8449</v>
      </c>
      <c r="DM93" s="2">
        <f>SUM(DM3:DM92)</f>
        <v>7084</v>
      </c>
      <c r="DP93" s="4">
        <f>DM93/DL93</f>
        <v>0.83844241922120966</v>
      </c>
      <c r="DT93" s="2">
        <f>SUM(DT3:DT92)</f>
        <v>8449</v>
      </c>
      <c r="DU93" s="2">
        <f>SUM(DU3:DU92)</f>
        <v>7140</v>
      </c>
      <c r="DX93" s="4">
        <f>DU93/DT93</f>
        <v>0.84507042253521125</v>
      </c>
      <c r="EB93" s="2">
        <f>SUM(EB3:EB92)</f>
        <v>8449</v>
      </c>
      <c r="EC93" s="2">
        <f>SUM(EC3:EC92)</f>
        <v>7142</v>
      </c>
      <c r="EF93" s="4">
        <f>EC93/EB93</f>
        <v>0.84530713693928272</v>
      </c>
      <c r="EJ93" s="2">
        <f>SUM(EJ3:EJ92)</f>
        <v>8449</v>
      </c>
      <c r="EK93" s="2">
        <f>SUM(EK3:EK92)</f>
        <v>6957</v>
      </c>
      <c r="EN93" s="4">
        <f>EK93/EJ93</f>
        <v>0.82341105456267016</v>
      </c>
      <c r="ER93" s="2">
        <f>SUM(ER3:ER92)</f>
        <v>8449</v>
      </c>
      <c r="ES93" s="2">
        <f>SUM(ES3:ES92)</f>
        <v>6936</v>
      </c>
      <c r="EV93" s="4">
        <f>ES93/ER93</f>
        <v>0.82092555331991957</v>
      </c>
      <c r="EZ93" s="2">
        <f>SUM(EZ3:EZ92)</f>
        <v>8509</v>
      </c>
      <c r="FA93" s="2">
        <f>SUM(FA3:FA92)</f>
        <v>7018</v>
      </c>
      <c r="FD93" s="4">
        <f>FA93/EZ93</f>
        <v>0.82477376895052301</v>
      </c>
    </row>
    <row r="97" spans="3:155" ht="15">
      <c r="EA97"/>
    </row>
    <row r="100" spans="3:155">
      <c r="DQ100" s="4"/>
      <c r="EW100" s="4"/>
      <c r="EY100" s="27"/>
    </row>
    <row r="101" spans="3:155">
      <c r="C101" s="81" t="s">
        <v>8</v>
      </c>
      <c r="D101" s="75">
        <v>135</v>
      </c>
      <c r="E101" s="75">
        <v>0</v>
      </c>
      <c r="F101" s="75">
        <v>0</v>
      </c>
      <c r="G101" s="75">
        <v>135</v>
      </c>
      <c r="H101" s="76">
        <f>E101/D101</f>
        <v>0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4">
        <v>0</v>
      </c>
      <c r="R101" s="8" t="s">
        <v>14</v>
      </c>
      <c r="S101" s="2">
        <v>208</v>
      </c>
      <c r="T101" s="2">
        <v>92</v>
      </c>
      <c r="U101" s="2">
        <v>34</v>
      </c>
      <c r="V101" s="2">
        <v>82</v>
      </c>
      <c r="W101" s="4">
        <v>0.44</v>
      </c>
      <c r="X101" s="4">
        <v>-0.34</v>
      </c>
      <c r="Y101" s="2" t="s">
        <v>102</v>
      </c>
      <c r="Z101" s="7" t="s">
        <v>9</v>
      </c>
      <c r="AA101" s="2">
        <v>272</v>
      </c>
      <c r="AB101" s="2">
        <v>63</v>
      </c>
      <c r="AC101" s="2">
        <v>195</v>
      </c>
      <c r="AD101" s="2">
        <v>14</v>
      </c>
      <c r="AE101" s="4">
        <v>0.23</v>
      </c>
      <c r="AF101" s="4">
        <f>AE101-W101</f>
        <v>-0.21</v>
      </c>
      <c r="AI101" s="2" t="s">
        <v>86</v>
      </c>
      <c r="AJ101" s="2">
        <v>493</v>
      </c>
      <c r="AK101" s="2">
        <v>461</v>
      </c>
      <c r="AL101" s="2">
        <v>15</v>
      </c>
      <c r="AM101" s="2">
        <v>17</v>
      </c>
      <c r="AN101" s="4">
        <f t="shared" ref="AN101:AN106" si="52">AK101/AJ101</f>
        <v>0.93509127789046653</v>
      </c>
      <c r="AQ101" s="2" t="s">
        <v>22</v>
      </c>
      <c r="AR101" s="2">
        <v>172</v>
      </c>
      <c r="AS101" s="2">
        <v>133</v>
      </c>
      <c r="AT101" s="2">
        <v>21</v>
      </c>
      <c r="AU101" s="2">
        <v>18</v>
      </c>
      <c r="AV101" s="4">
        <v>0.77</v>
      </c>
      <c r="AW101" s="4">
        <f>AV101-AE19</f>
        <v>0</v>
      </c>
      <c r="AY101" s="2" t="s">
        <v>98</v>
      </c>
      <c r="DC101" s="8" t="s">
        <v>71</v>
      </c>
      <c r="DD101" s="2">
        <v>192</v>
      </c>
      <c r="DE101" s="2">
        <v>0</v>
      </c>
      <c r="DF101" s="2">
        <v>0</v>
      </c>
      <c r="DG101" s="2">
        <v>192</v>
      </c>
      <c r="DH101" s="4">
        <v>0</v>
      </c>
      <c r="DI101" s="4"/>
      <c r="DS101" s="6" t="s">
        <v>69</v>
      </c>
      <c r="DT101" s="2">
        <v>176</v>
      </c>
      <c r="DU101" s="2">
        <v>0</v>
      </c>
      <c r="DV101" s="2">
        <v>0</v>
      </c>
      <c r="DW101" s="2">
        <v>176</v>
      </c>
      <c r="DX101" s="4">
        <v>0</v>
      </c>
      <c r="EA101" s="7" t="s">
        <v>70</v>
      </c>
      <c r="EB101" s="2">
        <v>231</v>
      </c>
      <c r="EC101" s="2">
        <v>0</v>
      </c>
      <c r="ED101" s="2">
        <v>0</v>
      </c>
      <c r="EE101" s="2">
        <v>231</v>
      </c>
      <c r="EF101" s="4">
        <v>0</v>
      </c>
      <c r="EI101" s="7" t="s">
        <v>86</v>
      </c>
      <c r="EJ101" s="2">
        <v>356</v>
      </c>
      <c r="EK101" s="2">
        <v>292</v>
      </c>
      <c r="EL101" s="2">
        <v>2</v>
      </c>
      <c r="EM101" s="7">
        <v>62</v>
      </c>
      <c r="EN101" s="4">
        <v>0.82</v>
      </c>
      <c r="EQ101" s="2" t="s">
        <v>42</v>
      </c>
      <c r="ER101" s="2">
        <v>132</v>
      </c>
      <c r="ES101" s="2">
        <v>97</v>
      </c>
      <c r="ET101" s="2">
        <v>0</v>
      </c>
      <c r="EU101" s="2">
        <v>35</v>
      </c>
      <c r="EV101" s="4">
        <v>0.73</v>
      </c>
    </row>
    <row r="102" spans="3:155">
      <c r="C102" s="81" t="s">
        <v>26</v>
      </c>
      <c r="D102" s="75">
        <v>17</v>
      </c>
      <c r="E102" s="75">
        <v>0</v>
      </c>
      <c r="F102" s="75">
        <v>0</v>
      </c>
      <c r="G102" s="75">
        <v>17</v>
      </c>
      <c r="H102" s="76">
        <f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4">
        <v>0</v>
      </c>
      <c r="R102" s="21" t="s">
        <v>26</v>
      </c>
      <c r="S102" s="2">
        <v>17</v>
      </c>
      <c r="T102" s="2">
        <v>10</v>
      </c>
      <c r="U102" s="2">
        <v>6</v>
      </c>
      <c r="V102" s="2">
        <v>1</v>
      </c>
      <c r="W102" s="4">
        <v>0.57999999999999996</v>
      </c>
      <c r="X102" s="4">
        <v>-8.2352941176471184E-3</v>
      </c>
      <c r="AI102" s="2" t="s">
        <v>108</v>
      </c>
      <c r="AJ102" s="2">
        <v>4</v>
      </c>
      <c r="AK102" s="2">
        <v>4</v>
      </c>
      <c r="AL102" s="2">
        <v>0</v>
      </c>
      <c r="AM102" s="2">
        <v>0</v>
      </c>
      <c r="AN102" s="4">
        <f t="shared" si="52"/>
        <v>1</v>
      </c>
      <c r="AQ102" s="2" t="s">
        <v>65</v>
      </c>
      <c r="AR102" s="2">
        <v>223</v>
      </c>
      <c r="AS102" s="2">
        <v>184</v>
      </c>
      <c r="AT102" s="2">
        <v>21</v>
      </c>
      <c r="AU102" s="2">
        <v>18</v>
      </c>
      <c r="AV102" s="4">
        <v>0.82</v>
      </c>
      <c r="AW102" s="4">
        <f>AV102-AE62</f>
        <v>0</v>
      </c>
      <c r="AY102" s="2" t="s">
        <v>24</v>
      </c>
      <c r="AZ102" s="2">
        <v>3</v>
      </c>
      <c r="BA102" s="2">
        <v>0</v>
      </c>
      <c r="BB102" s="2">
        <v>0</v>
      </c>
      <c r="BC102" s="2">
        <v>3</v>
      </c>
      <c r="BD102" s="4">
        <v>0</v>
      </c>
      <c r="BE102" s="4"/>
      <c r="DS102" s="7" t="s">
        <v>106</v>
      </c>
      <c r="DT102" s="2">
        <v>52</v>
      </c>
      <c r="DU102" s="2">
        <v>47</v>
      </c>
      <c r="DV102" s="2">
        <v>3</v>
      </c>
      <c r="DW102" s="2">
        <v>2</v>
      </c>
      <c r="DX102" s="4">
        <v>0.9</v>
      </c>
      <c r="EA102" s="2" t="s">
        <v>106</v>
      </c>
      <c r="EB102" s="2">
        <v>52</v>
      </c>
      <c r="EC102" s="2">
        <v>47</v>
      </c>
      <c r="ED102" s="7">
        <v>3</v>
      </c>
      <c r="EE102" s="2">
        <v>2</v>
      </c>
      <c r="EF102" s="4">
        <v>0.9</v>
      </c>
      <c r="EG102" s="2" t="s">
        <v>148</v>
      </c>
      <c r="EQ102" s="2" t="s">
        <v>68</v>
      </c>
      <c r="ER102" s="2">
        <v>899</v>
      </c>
      <c r="ES102" s="2">
        <v>786</v>
      </c>
      <c r="ET102" s="2">
        <v>0</v>
      </c>
      <c r="EU102" s="2">
        <v>113</v>
      </c>
      <c r="EV102" s="4">
        <v>0.87</v>
      </c>
    </row>
    <row r="103" spans="3:155"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4">
        <v>0</v>
      </c>
      <c r="R103" s="2" t="s">
        <v>28</v>
      </c>
      <c r="S103" s="9">
        <v>10</v>
      </c>
      <c r="T103" s="2">
        <v>0</v>
      </c>
      <c r="U103" s="2">
        <v>10</v>
      </c>
      <c r="V103" s="2">
        <v>0</v>
      </c>
      <c r="W103" s="4">
        <v>0</v>
      </c>
      <c r="X103" s="4">
        <v>-1</v>
      </c>
      <c r="AI103" s="2" t="s">
        <v>107</v>
      </c>
      <c r="AJ103" s="2">
        <v>8</v>
      </c>
      <c r="AK103" s="2">
        <v>3</v>
      </c>
      <c r="AL103" s="2">
        <v>5</v>
      </c>
      <c r="AM103" s="2">
        <v>0</v>
      </c>
      <c r="AN103" s="4">
        <f t="shared" si="52"/>
        <v>0.375</v>
      </c>
      <c r="AY103" s="2" t="s">
        <v>47</v>
      </c>
      <c r="AZ103" s="2">
        <v>45</v>
      </c>
      <c r="BA103" s="2">
        <v>0</v>
      </c>
      <c r="BB103" s="2">
        <v>0</v>
      </c>
      <c r="BC103" s="2">
        <v>45</v>
      </c>
      <c r="BD103" s="4">
        <v>0</v>
      </c>
      <c r="BE103" s="4"/>
      <c r="DS103" s="2" t="s">
        <v>86</v>
      </c>
      <c r="DT103" s="2">
        <v>493</v>
      </c>
      <c r="DU103" s="2">
        <v>433</v>
      </c>
      <c r="DV103" s="2">
        <v>3</v>
      </c>
      <c r="DW103" s="2">
        <v>57</v>
      </c>
      <c r="DX103" s="4">
        <v>0.88</v>
      </c>
    </row>
    <row r="104" spans="3:155"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4">
        <v>0</v>
      </c>
      <c r="R104" s="2" t="s">
        <v>29</v>
      </c>
      <c r="S104" s="2">
        <v>128</v>
      </c>
      <c r="T104" s="2">
        <v>127</v>
      </c>
      <c r="U104" s="2">
        <v>0</v>
      </c>
      <c r="V104" s="2">
        <v>1</v>
      </c>
      <c r="W104" s="4">
        <v>0.99</v>
      </c>
      <c r="X104" s="4">
        <v>-1.0000000000000009E-2</v>
      </c>
      <c r="AI104" s="2" t="s">
        <v>106</v>
      </c>
      <c r="AJ104" s="2">
        <v>52</v>
      </c>
      <c r="AK104" s="2">
        <v>52</v>
      </c>
      <c r="AL104" s="2">
        <v>0</v>
      </c>
      <c r="AM104" s="2">
        <v>0</v>
      </c>
      <c r="AN104" s="4">
        <f t="shared" si="52"/>
        <v>1</v>
      </c>
      <c r="AY104" s="2" t="s">
        <v>51</v>
      </c>
      <c r="AZ104" s="2">
        <v>45</v>
      </c>
      <c r="BA104" s="2">
        <v>0</v>
      </c>
      <c r="BB104" s="2">
        <v>0</v>
      </c>
      <c r="BC104" s="2">
        <v>45</v>
      </c>
      <c r="BD104" s="4">
        <v>0</v>
      </c>
      <c r="BE104" s="4"/>
      <c r="DS104" s="2" t="s">
        <v>68</v>
      </c>
      <c r="DT104" s="2">
        <v>899</v>
      </c>
      <c r="DU104" s="2">
        <v>894</v>
      </c>
      <c r="DV104" s="2">
        <v>2</v>
      </c>
      <c r="DW104" s="2">
        <v>3</v>
      </c>
      <c r="DX104" s="4">
        <v>0.99</v>
      </c>
    </row>
    <row r="105" spans="3:155">
      <c r="J105" s="2" t="s">
        <v>28</v>
      </c>
      <c r="K105" s="2">
        <v>10</v>
      </c>
      <c r="L105" s="2">
        <v>0</v>
      </c>
      <c r="M105" s="2">
        <v>10</v>
      </c>
      <c r="N105" s="2">
        <v>0</v>
      </c>
      <c r="O105" s="4">
        <v>0</v>
      </c>
      <c r="P105" s="4">
        <v>-1</v>
      </c>
      <c r="R105" s="2" t="s">
        <v>56</v>
      </c>
      <c r="S105" s="9">
        <v>110</v>
      </c>
      <c r="T105" s="2">
        <v>101</v>
      </c>
      <c r="U105" s="2">
        <v>0</v>
      </c>
      <c r="V105" s="2">
        <v>9</v>
      </c>
      <c r="W105" s="4">
        <v>0.91</v>
      </c>
      <c r="X105" s="4">
        <v>-8.9999999999999969E-2</v>
      </c>
      <c r="AI105" s="2" t="s">
        <v>105</v>
      </c>
      <c r="AJ105" s="2">
        <v>44</v>
      </c>
      <c r="AK105" s="2">
        <v>31</v>
      </c>
      <c r="AL105" s="2">
        <v>6</v>
      </c>
      <c r="AM105" s="2">
        <v>7</v>
      </c>
      <c r="AN105" s="4">
        <f t="shared" si="52"/>
        <v>0.70454545454545459</v>
      </c>
      <c r="AY105" s="2" t="s">
        <v>56</v>
      </c>
      <c r="AZ105" s="2">
        <v>110</v>
      </c>
      <c r="BA105" s="2">
        <v>0</v>
      </c>
      <c r="BB105" s="2">
        <v>0</v>
      </c>
      <c r="BC105" s="2">
        <v>110</v>
      </c>
      <c r="BD105" s="4">
        <v>0</v>
      </c>
      <c r="BE105" s="4"/>
    </row>
    <row r="106" spans="3:155">
      <c r="J106" s="2" t="s">
        <v>56</v>
      </c>
      <c r="K106" s="2">
        <v>110</v>
      </c>
      <c r="L106" s="2">
        <v>101</v>
      </c>
      <c r="M106" s="2">
        <v>0</v>
      </c>
      <c r="N106" s="2">
        <v>9</v>
      </c>
      <c r="O106" s="4">
        <v>0.91</v>
      </c>
      <c r="P106" s="4">
        <v>-8.9999999999999969E-2</v>
      </c>
      <c r="R106" s="2" t="s">
        <v>57</v>
      </c>
      <c r="S106" s="9">
        <v>56</v>
      </c>
      <c r="T106" s="2">
        <v>21</v>
      </c>
      <c r="U106" s="2">
        <v>7</v>
      </c>
      <c r="V106" s="2">
        <v>28</v>
      </c>
      <c r="W106" s="4">
        <v>0.37</v>
      </c>
      <c r="X106" s="4">
        <v>-0.5</v>
      </c>
      <c r="AI106" s="2" t="s">
        <v>104</v>
      </c>
      <c r="AJ106" s="2">
        <v>73</v>
      </c>
      <c r="AK106" s="2">
        <v>64</v>
      </c>
      <c r="AL106" s="2">
        <v>9</v>
      </c>
      <c r="AM106" s="2">
        <v>0</v>
      </c>
      <c r="AN106" s="4">
        <f t="shared" si="52"/>
        <v>0.87671232876712324</v>
      </c>
      <c r="AY106" s="2" t="s">
        <v>57</v>
      </c>
      <c r="AZ106" s="2">
        <v>56</v>
      </c>
      <c r="BA106" s="2">
        <v>0</v>
      </c>
      <c r="BB106" s="2">
        <v>0</v>
      </c>
      <c r="BC106" s="2">
        <v>56</v>
      </c>
      <c r="BD106" s="4">
        <v>0</v>
      </c>
      <c r="BE106" s="4"/>
    </row>
    <row r="107" spans="3:155">
      <c r="J107" s="2" t="s">
        <v>57</v>
      </c>
      <c r="K107" s="2">
        <v>56</v>
      </c>
      <c r="L107" s="2">
        <v>20</v>
      </c>
      <c r="M107" s="2">
        <v>7</v>
      </c>
      <c r="N107" s="2">
        <v>29</v>
      </c>
      <c r="O107" s="4">
        <v>0.35</v>
      </c>
      <c r="P107" s="4">
        <v>-0.52</v>
      </c>
      <c r="R107" s="2" t="s">
        <v>69</v>
      </c>
      <c r="S107" s="11">
        <v>176</v>
      </c>
      <c r="T107" s="2">
        <v>168</v>
      </c>
      <c r="U107" s="2">
        <v>2</v>
      </c>
      <c r="V107" s="2">
        <v>6</v>
      </c>
      <c r="W107" s="4">
        <v>0.95</v>
      </c>
      <c r="X107" s="4">
        <v>-1.0000000000000009E-2</v>
      </c>
      <c r="AI107" s="2" t="s">
        <v>112</v>
      </c>
      <c r="AJ107" s="2">
        <v>57</v>
      </c>
      <c r="AK107" s="2">
        <v>57</v>
      </c>
      <c r="AL107" s="2">
        <v>0</v>
      </c>
      <c r="AM107" s="2">
        <v>0</v>
      </c>
      <c r="AN107" s="4">
        <f>AK107/AJ107</f>
        <v>1</v>
      </c>
      <c r="AY107" s="2" t="s">
        <v>69</v>
      </c>
      <c r="AZ107" s="2">
        <v>176</v>
      </c>
      <c r="BA107" s="2">
        <v>0</v>
      </c>
      <c r="BB107" s="2">
        <v>0</v>
      </c>
      <c r="BC107" s="2">
        <v>176</v>
      </c>
      <c r="BD107" s="4">
        <v>0</v>
      </c>
      <c r="BE107" s="4"/>
    </row>
    <row r="108" spans="3:155">
      <c r="J108" s="2" t="s">
        <v>69</v>
      </c>
      <c r="K108" s="2">
        <v>176</v>
      </c>
      <c r="L108" s="2">
        <v>168</v>
      </c>
      <c r="M108" s="2">
        <v>2</v>
      </c>
      <c r="N108" s="2">
        <v>6</v>
      </c>
      <c r="O108" s="4">
        <v>0.95</v>
      </c>
      <c r="P108" s="4">
        <v>-1.0000000000000009E-2</v>
      </c>
      <c r="R108" s="2" t="s">
        <v>73</v>
      </c>
      <c r="S108" s="9">
        <v>234</v>
      </c>
      <c r="T108" s="2">
        <v>171</v>
      </c>
      <c r="U108" s="2">
        <v>58</v>
      </c>
      <c r="V108" s="2">
        <v>5</v>
      </c>
      <c r="W108" s="4">
        <v>0.73</v>
      </c>
      <c r="X108" s="4">
        <v>-0.20000000000000007</v>
      </c>
      <c r="AI108" s="2" t="s">
        <v>113</v>
      </c>
      <c r="AJ108" s="2">
        <v>290</v>
      </c>
      <c r="AK108" s="2">
        <v>122</v>
      </c>
      <c r="AL108" s="2">
        <v>3</v>
      </c>
      <c r="AM108" s="2">
        <v>165</v>
      </c>
      <c r="AN108" s="4">
        <f t="shared" ref="AN108:AN116" si="53">AK108/AJ108</f>
        <v>0.4206896551724138</v>
      </c>
      <c r="AY108" s="2" t="s">
        <v>70</v>
      </c>
      <c r="AZ108" s="2">
        <v>231</v>
      </c>
      <c r="BA108" s="2">
        <v>0</v>
      </c>
      <c r="BB108" s="2">
        <v>0</v>
      </c>
      <c r="BC108" s="2">
        <v>231</v>
      </c>
      <c r="BD108" s="4">
        <v>0</v>
      </c>
      <c r="BE108" s="4"/>
    </row>
    <row r="109" spans="3:155">
      <c r="J109" s="2" t="s">
        <v>72</v>
      </c>
      <c r="K109" s="2">
        <v>85</v>
      </c>
      <c r="L109" s="2">
        <v>0</v>
      </c>
      <c r="M109" s="2">
        <v>0</v>
      </c>
      <c r="N109" s="2">
        <v>85</v>
      </c>
      <c r="O109" s="4">
        <v>0</v>
      </c>
      <c r="P109" s="4">
        <v>-0.96</v>
      </c>
      <c r="R109" s="8" t="s">
        <v>82</v>
      </c>
      <c r="S109" s="22">
        <v>71</v>
      </c>
      <c r="T109" s="2">
        <v>0</v>
      </c>
      <c r="U109" s="2">
        <v>0</v>
      </c>
      <c r="V109" s="2">
        <v>71</v>
      </c>
      <c r="W109" s="4">
        <v>0</v>
      </c>
      <c r="X109" s="4">
        <v>-0.47</v>
      </c>
      <c r="AI109" s="2" t="s">
        <v>114</v>
      </c>
      <c r="AJ109" s="2">
        <v>47</v>
      </c>
      <c r="AK109" s="2">
        <v>32</v>
      </c>
      <c r="AL109" s="2">
        <v>1</v>
      </c>
      <c r="AM109" s="2">
        <v>14</v>
      </c>
      <c r="AN109" s="4">
        <f t="shared" si="53"/>
        <v>0.68085106382978722</v>
      </c>
      <c r="AY109" s="2" t="s">
        <v>73</v>
      </c>
      <c r="AZ109" s="2">
        <v>234</v>
      </c>
      <c r="BA109" s="2">
        <v>0</v>
      </c>
      <c r="BB109" s="2">
        <v>0</v>
      </c>
      <c r="BC109" s="2">
        <v>234</v>
      </c>
      <c r="BD109" s="4">
        <v>0</v>
      </c>
      <c r="BE109" s="4"/>
    </row>
    <row r="110" spans="3:155">
      <c r="J110" s="2" t="s">
        <v>73</v>
      </c>
      <c r="K110" s="2">
        <v>234</v>
      </c>
      <c r="L110" s="2">
        <v>171</v>
      </c>
      <c r="M110" s="2">
        <v>58</v>
      </c>
      <c r="N110" s="2">
        <v>5</v>
      </c>
      <c r="O110" s="4">
        <v>0.73</v>
      </c>
      <c r="P110" s="4">
        <v>-0.20000000000000007</v>
      </c>
      <c r="R110" s="2" t="s">
        <v>90</v>
      </c>
      <c r="S110" s="9">
        <v>1</v>
      </c>
      <c r="T110" s="2">
        <v>0</v>
      </c>
      <c r="U110" s="2">
        <v>0</v>
      </c>
      <c r="V110" s="2">
        <v>1</v>
      </c>
      <c r="W110" s="4">
        <v>0</v>
      </c>
      <c r="X110" s="4">
        <v>-1</v>
      </c>
      <c r="AI110" s="2" t="s">
        <v>115</v>
      </c>
      <c r="AJ110" s="2">
        <v>24</v>
      </c>
      <c r="AK110" s="2">
        <v>19</v>
      </c>
      <c r="AL110" s="2">
        <v>4</v>
      </c>
      <c r="AM110" s="2">
        <v>1</v>
      </c>
      <c r="AN110" s="4">
        <f t="shared" si="53"/>
        <v>0.79166666666666663</v>
      </c>
      <c r="AY110" s="2" t="s">
        <v>82</v>
      </c>
      <c r="AZ110" s="2">
        <v>71</v>
      </c>
      <c r="BA110" s="2">
        <v>0</v>
      </c>
      <c r="BB110" s="2">
        <v>0</v>
      </c>
      <c r="BC110" s="2">
        <v>71</v>
      </c>
      <c r="BD110" s="4">
        <v>0</v>
      </c>
      <c r="BE110" s="4"/>
    </row>
    <row r="111" spans="3:155">
      <c r="J111" s="7" t="s">
        <v>75</v>
      </c>
      <c r="K111" s="2">
        <v>68</v>
      </c>
      <c r="L111" s="2">
        <v>37</v>
      </c>
      <c r="M111" s="2">
        <v>29</v>
      </c>
      <c r="N111" s="2">
        <v>2</v>
      </c>
      <c r="O111" s="4">
        <v>0.54</v>
      </c>
      <c r="P111" s="4">
        <v>-2.9999999999999916E-2</v>
      </c>
      <c r="R111" s="2" t="s">
        <v>93</v>
      </c>
      <c r="S111" s="9">
        <v>11</v>
      </c>
      <c r="T111" s="2">
        <v>0</v>
      </c>
      <c r="U111" s="2">
        <v>0</v>
      </c>
      <c r="V111" s="2">
        <v>11</v>
      </c>
      <c r="W111" s="4">
        <v>0</v>
      </c>
      <c r="X111" s="4">
        <v>-0.72727272727272729</v>
      </c>
      <c r="AI111" s="2" t="s">
        <v>109</v>
      </c>
      <c r="AJ111" s="2">
        <v>3</v>
      </c>
      <c r="AK111" s="2">
        <v>3</v>
      </c>
      <c r="AL111" s="2">
        <v>0</v>
      </c>
      <c r="AM111" s="2">
        <v>0</v>
      </c>
      <c r="AN111" s="4">
        <f t="shared" si="53"/>
        <v>1</v>
      </c>
    </row>
    <row r="112" spans="3:155">
      <c r="J112" s="11" t="s">
        <v>82</v>
      </c>
      <c r="K112" s="2">
        <v>71</v>
      </c>
      <c r="L112" s="2">
        <v>22</v>
      </c>
      <c r="M112" s="11">
        <v>12</v>
      </c>
      <c r="N112" s="2">
        <v>37</v>
      </c>
      <c r="O112" s="4">
        <v>0.3</v>
      </c>
      <c r="P112" s="4">
        <v>-0.16999999999999998</v>
      </c>
      <c r="R112" s="2" t="s">
        <v>94</v>
      </c>
      <c r="S112" s="9">
        <v>1</v>
      </c>
      <c r="T112" s="2">
        <v>0</v>
      </c>
      <c r="U112" s="2">
        <v>0</v>
      </c>
      <c r="V112" s="2">
        <v>1</v>
      </c>
      <c r="W112" s="4">
        <v>0</v>
      </c>
      <c r="X112" s="4">
        <v>-1</v>
      </c>
      <c r="AI112" s="2" t="s">
        <v>110</v>
      </c>
      <c r="AJ112" s="2">
        <v>28</v>
      </c>
      <c r="AK112" s="2">
        <v>5</v>
      </c>
      <c r="AL112" s="2">
        <v>4</v>
      </c>
      <c r="AM112" s="2">
        <v>19</v>
      </c>
      <c r="AN112" s="4">
        <f t="shared" si="53"/>
        <v>0.17857142857142858</v>
      </c>
    </row>
    <row r="113" spans="18:56">
      <c r="R113" s="2" t="s">
        <v>96</v>
      </c>
      <c r="S113" s="9">
        <v>10</v>
      </c>
      <c r="T113" s="2">
        <v>0</v>
      </c>
      <c r="U113" s="2">
        <v>0</v>
      </c>
      <c r="V113" s="2">
        <v>10</v>
      </c>
      <c r="W113" s="4">
        <v>0</v>
      </c>
      <c r="X113" s="4">
        <v>-1</v>
      </c>
      <c r="AI113" s="2" t="s">
        <v>111</v>
      </c>
      <c r="AJ113" s="2">
        <v>138</v>
      </c>
      <c r="AK113" s="2">
        <v>1</v>
      </c>
      <c r="AL113" s="2">
        <v>136</v>
      </c>
      <c r="AM113" s="2">
        <v>1</v>
      </c>
      <c r="AN113" s="4">
        <f t="shared" si="53"/>
        <v>7.246376811594203E-3</v>
      </c>
    </row>
    <row r="114" spans="18:56">
      <c r="AI114" s="2" t="s">
        <v>116</v>
      </c>
      <c r="AJ114" s="2">
        <v>107</v>
      </c>
      <c r="AK114" s="2">
        <v>100</v>
      </c>
      <c r="AL114" s="2">
        <v>7</v>
      </c>
      <c r="AM114" s="2">
        <v>0</v>
      </c>
      <c r="AN114" s="4">
        <f t="shared" si="53"/>
        <v>0.93457943925233644</v>
      </c>
      <c r="AY114" s="2" t="s">
        <v>24</v>
      </c>
      <c r="AZ114" s="2">
        <v>3</v>
      </c>
      <c r="BA114" s="2">
        <v>3</v>
      </c>
      <c r="BB114" s="2">
        <v>0</v>
      </c>
      <c r="BC114" s="2">
        <v>0</v>
      </c>
      <c r="BD114" s="4">
        <v>1</v>
      </c>
    </row>
    <row r="115" spans="18:56">
      <c r="AI115" s="2" t="s">
        <v>117</v>
      </c>
      <c r="AJ115" s="2">
        <v>75</v>
      </c>
      <c r="AK115" s="2">
        <v>67</v>
      </c>
      <c r="AL115" s="2">
        <v>8</v>
      </c>
      <c r="AM115" s="2">
        <v>0</v>
      </c>
      <c r="AN115" s="4">
        <f t="shared" si="53"/>
        <v>0.89333333333333331</v>
      </c>
      <c r="AY115" s="2" t="s">
        <v>47</v>
      </c>
      <c r="AZ115" s="2">
        <v>45</v>
      </c>
      <c r="BA115" s="2">
        <v>45</v>
      </c>
      <c r="BB115" s="2">
        <v>0</v>
      </c>
      <c r="BC115" s="2">
        <v>0</v>
      </c>
      <c r="BD115" s="4">
        <v>1</v>
      </c>
    </row>
    <row r="116" spans="18:56">
      <c r="AI116" s="2" t="s">
        <v>118</v>
      </c>
      <c r="AJ116" s="2">
        <v>18</v>
      </c>
      <c r="AK116" s="2">
        <v>18</v>
      </c>
      <c r="AL116" s="2">
        <v>0</v>
      </c>
      <c r="AM116" s="2">
        <v>0</v>
      </c>
      <c r="AN116" s="4">
        <f t="shared" si="53"/>
        <v>1</v>
      </c>
      <c r="AY116" s="2" t="s">
        <v>51</v>
      </c>
      <c r="AZ116" s="2">
        <v>45</v>
      </c>
      <c r="BA116" s="2">
        <v>39</v>
      </c>
      <c r="BB116" s="2">
        <v>6</v>
      </c>
      <c r="BC116" s="2">
        <v>0</v>
      </c>
      <c r="BD116" s="4">
        <v>0.87</v>
      </c>
    </row>
    <row r="117" spans="18:56">
      <c r="AY117" s="2" t="s">
        <v>56</v>
      </c>
      <c r="AZ117" s="2">
        <v>110</v>
      </c>
      <c r="BA117" s="2">
        <v>110</v>
      </c>
      <c r="BB117" s="2">
        <v>0</v>
      </c>
      <c r="BC117" s="2">
        <v>0</v>
      </c>
      <c r="BD117" s="4">
        <v>1</v>
      </c>
    </row>
    <row r="118" spans="18:56">
      <c r="AY118" s="2" t="s">
        <v>57</v>
      </c>
      <c r="AZ118" s="2">
        <v>56</v>
      </c>
      <c r="BA118" s="2">
        <v>49</v>
      </c>
      <c r="BB118" s="2">
        <v>5</v>
      </c>
      <c r="BC118" s="2">
        <v>2</v>
      </c>
      <c r="BD118" s="4">
        <v>0.88</v>
      </c>
    </row>
    <row r="119" spans="18:56">
      <c r="AY119" s="2" t="s">
        <v>69</v>
      </c>
      <c r="AZ119" s="2">
        <v>176</v>
      </c>
      <c r="BA119" s="2">
        <v>171</v>
      </c>
      <c r="BB119" s="2">
        <v>2</v>
      </c>
      <c r="BC119" s="2">
        <v>3</v>
      </c>
      <c r="BD119" s="4">
        <v>0.97</v>
      </c>
    </row>
    <row r="120" spans="18:56">
      <c r="AY120" s="2" t="s">
        <v>70</v>
      </c>
      <c r="AZ120" s="2">
        <v>231</v>
      </c>
      <c r="BA120" s="2">
        <v>222</v>
      </c>
      <c r="BB120" s="2">
        <v>6</v>
      </c>
      <c r="BC120" s="2">
        <v>3</v>
      </c>
      <c r="BD120" s="4">
        <v>0.96</v>
      </c>
    </row>
    <row r="121" spans="18:56">
      <c r="AY121" s="2" t="s">
        <v>73</v>
      </c>
      <c r="AZ121" s="2">
        <v>234</v>
      </c>
      <c r="BA121" s="2">
        <v>66</v>
      </c>
      <c r="BB121" s="2">
        <v>1</v>
      </c>
      <c r="BC121" s="2">
        <v>167</v>
      </c>
      <c r="BD121" s="4">
        <v>0.28000000000000003</v>
      </c>
    </row>
    <row r="122" spans="18:56">
      <c r="AY122" s="2" t="s">
        <v>82</v>
      </c>
      <c r="AZ122" s="2">
        <v>71</v>
      </c>
      <c r="BA122" s="2">
        <v>34</v>
      </c>
      <c r="BB122" s="2">
        <v>9</v>
      </c>
      <c r="BC122" s="2">
        <v>28</v>
      </c>
      <c r="BD122" s="4">
        <v>0.48</v>
      </c>
    </row>
  </sheetData>
  <phoneticPr fontId="11" type="noConversion"/>
  <conditionalFormatting sqref="DT61">
    <cfRule type="duplicateValues" dxfId="355" priority="3"/>
  </conditionalFormatting>
  <conditionalFormatting sqref="DT71">
    <cfRule type="duplicateValues" dxfId="354" priority="2"/>
  </conditionalFormatting>
  <conditionalFormatting sqref="DT60">
    <cfRule type="duplicateValues" dxfId="353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R134"/>
  <sheetViews>
    <sheetView tabSelected="1" topLeftCell="YY1" zoomScaleNormal="100" workbookViewId="0">
      <selection activeCell="ZH20" sqref="ZH20"/>
    </sheetView>
  </sheetViews>
  <sheetFormatPr defaultColWidth="9.140625" defaultRowHeight="12.75"/>
  <cols>
    <col min="1" max="12" width="9.140625" style="2" hidden="1" customWidth="1"/>
    <col min="13" max="13" width="9.140625" style="4" hidden="1" customWidth="1"/>
    <col min="14" max="20" width="9.140625" style="2" hidden="1" customWidth="1"/>
    <col min="21" max="21" width="9.140625" style="4" hidden="1" customWidth="1"/>
    <col min="22" max="28" width="9.140625" style="2" hidden="1" customWidth="1"/>
    <col min="29" max="29" width="9.140625" style="4" hidden="1" customWidth="1"/>
    <col min="30" max="36" width="9.140625" style="2" hidden="1" customWidth="1"/>
    <col min="37" max="37" width="9.140625" style="4" hidden="1" customWidth="1"/>
    <col min="38" max="44" width="9.140625" style="2" hidden="1" customWidth="1"/>
    <col min="45" max="45" width="9.140625" style="4" hidden="1" customWidth="1"/>
    <col min="46" max="52" width="9.140625" style="2" hidden="1" customWidth="1"/>
    <col min="53" max="53" width="9.140625" style="4" hidden="1" customWidth="1"/>
    <col min="54" max="60" width="9.140625" style="2" hidden="1" customWidth="1"/>
    <col min="61" max="61" width="9.140625" style="4" hidden="1" customWidth="1"/>
    <col min="62" max="68" width="9.140625" style="2" hidden="1" customWidth="1"/>
    <col min="69" max="69" width="9.140625" style="4" hidden="1" customWidth="1"/>
    <col min="70" max="76" width="9.140625" style="2" hidden="1" customWidth="1"/>
    <col min="77" max="77" width="9.140625" style="4" hidden="1" customWidth="1"/>
    <col min="78" max="84" width="9.140625" style="2" hidden="1" customWidth="1"/>
    <col min="85" max="85" width="9.140625" style="4" hidden="1" customWidth="1"/>
    <col min="86" max="92" width="9.140625" style="2" hidden="1" customWidth="1"/>
    <col min="93" max="93" width="9.140625" style="4" hidden="1" customWidth="1"/>
    <col min="94" max="100" width="9.140625" style="2" hidden="1" customWidth="1"/>
    <col min="101" max="101" width="9.140625" style="4" hidden="1" customWidth="1"/>
    <col min="102" max="103" width="9.140625" style="2" hidden="1" customWidth="1"/>
    <col min="104" max="104" width="30.7109375" style="2" hidden="1" customWidth="1"/>
    <col min="105" max="108" width="9.140625" style="2" hidden="1" customWidth="1"/>
    <col min="109" max="109" width="9.140625" style="4" hidden="1" customWidth="1"/>
    <col min="110" max="111" width="9.140625" style="2" hidden="1" customWidth="1"/>
    <col min="112" max="112" width="30.7109375" style="2" hidden="1" customWidth="1"/>
    <col min="113" max="116" width="9.140625" style="2" hidden="1" customWidth="1"/>
    <col min="117" max="117" width="9.140625" style="4" hidden="1" customWidth="1"/>
    <col min="118" max="119" width="9.140625" style="2" hidden="1" customWidth="1"/>
    <col min="120" max="120" width="30.7109375" style="2" hidden="1" customWidth="1"/>
    <col min="121" max="124" width="9.140625" style="2" hidden="1" customWidth="1"/>
    <col min="125" max="125" width="9.140625" style="4" hidden="1" customWidth="1"/>
    <col min="126" max="132" width="9.140625" style="2" hidden="1" customWidth="1"/>
    <col min="133" max="133" width="9.140625" style="4" hidden="1" customWidth="1"/>
    <col min="134" max="135" width="9.140625" style="2" hidden="1" customWidth="1"/>
    <col min="136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8" width="9.140625" style="2" customWidth="1"/>
    <col min="189" max="189" width="9.140625" style="4" customWidth="1"/>
    <col min="190" max="196" width="9.140625" style="2" customWidth="1"/>
    <col min="197" max="197" width="9.140625" style="4" customWidth="1"/>
    <col min="198" max="199" width="9.140625" style="2" customWidth="1"/>
    <col min="200" max="200" width="12.28515625" style="2" customWidth="1"/>
    <col min="201" max="204" width="9.140625" style="2" customWidth="1"/>
    <col min="205" max="205" width="9.140625" style="4" customWidth="1"/>
    <col min="206" max="206" width="9.140625" style="11" customWidth="1"/>
    <col min="207" max="212" width="9.140625" style="2" customWidth="1"/>
    <col min="213" max="213" width="9.140625" style="4" customWidth="1"/>
    <col min="214" max="220" width="9.140625" style="2" customWidth="1"/>
    <col min="221" max="221" width="9.140625" style="4" customWidth="1"/>
    <col min="222" max="228" width="9.140625" style="2" customWidth="1"/>
    <col min="229" max="229" width="9.140625" style="4" customWidth="1"/>
    <col min="230" max="236" width="9.140625" style="2" customWidth="1"/>
    <col min="237" max="237" width="9.140625" style="4" customWidth="1"/>
    <col min="238" max="239" width="9.140625" style="2" customWidth="1"/>
    <col min="240" max="240" width="10.7109375" style="2" customWidth="1"/>
    <col min="241" max="244" width="9.140625" style="2" customWidth="1"/>
    <col min="245" max="245" width="9.140625" style="4" customWidth="1"/>
    <col min="246" max="247" width="9.140625" style="2" customWidth="1"/>
    <col min="248" max="248" width="23.7109375" style="2" customWidth="1"/>
    <col min="249" max="252" width="9.140625" style="2"/>
    <col min="253" max="253" width="9.140625" style="4"/>
    <col min="254" max="260" width="9.140625" style="2"/>
    <col min="261" max="261" width="9.140625" style="4"/>
    <col min="262" max="268" width="9.140625" style="2"/>
    <col min="269" max="269" width="9.140625" style="4"/>
    <col min="270" max="287" width="9.140625" style="2"/>
    <col min="288" max="288" width="13.140625" style="2" customWidth="1"/>
    <col min="289" max="292" width="9.140625" style="2"/>
    <col min="293" max="293" width="9.140625" style="4"/>
    <col min="294" max="300" width="9.140625" style="2"/>
    <col min="301" max="301" width="9.140625" style="4"/>
    <col min="302" max="318" width="9.140625" style="2"/>
    <col min="319" max="326" width="9.140625" style="157"/>
    <col min="327" max="327" width="9.140625" style="2"/>
    <col min="328" max="328" width="18" style="2" customWidth="1"/>
    <col min="329" max="332" width="9.140625" style="2"/>
    <col min="333" max="333" width="9.140625" style="4"/>
    <col min="334" max="340" width="9.140625" style="2"/>
    <col min="341" max="341" width="9.140625" style="158"/>
    <col min="342" max="348" width="9.140625" style="2"/>
    <col min="349" max="349" width="9.140625" style="158"/>
    <col min="350" max="364" width="9.140625" style="2"/>
    <col min="365" max="365" width="9.140625" style="158"/>
    <col min="366" max="372" width="9.140625" style="2"/>
    <col min="373" max="373" width="9.140625" style="158"/>
    <col min="374" max="380" width="9.140625" style="2"/>
    <col min="381" max="381" width="9.140625" style="158"/>
    <col min="382" max="382" width="9.140625" style="2"/>
    <col min="383" max="388" width="0" style="2" hidden="1" customWidth="1"/>
    <col min="389" max="389" width="0" style="158" hidden="1" customWidth="1"/>
    <col min="390" max="396" width="0" style="2" hidden="1" customWidth="1"/>
    <col min="397" max="397" width="0" style="158" hidden="1" customWidth="1"/>
    <col min="398" max="404" width="0" style="2" hidden="1" customWidth="1"/>
    <col min="405" max="405" width="20.28515625" style="158" customWidth="1"/>
    <col min="406" max="409" width="9.140625" style="2"/>
    <col min="410" max="410" width="9.140625" style="158"/>
    <col min="411" max="417" width="9.140625" style="2"/>
    <col min="418" max="418" width="9.140625" style="158"/>
    <col min="419" max="420" width="9.140625" style="2"/>
    <col min="421" max="421" width="16.85546875" style="2" customWidth="1"/>
    <col min="422" max="425" width="9.140625" style="2"/>
    <col min="426" max="426" width="9.140625" style="158"/>
    <col min="427" max="428" width="9.140625" style="2"/>
    <col min="429" max="429" width="20.5703125" style="2" hidden="1" customWidth="1"/>
    <col min="430" max="433" width="0" style="2" hidden="1" customWidth="1"/>
    <col min="434" max="434" width="0" style="158" hidden="1" customWidth="1"/>
    <col min="435" max="435" width="0" style="2" hidden="1" customWidth="1"/>
    <col min="436" max="436" width="9.140625" style="2"/>
    <col min="437" max="437" width="20.140625" style="2" customWidth="1"/>
    <col min="438" max="441" width="9.140625" style="2"/>
    <col min="442" max="442" width="9.140625" style="158"/>
    <col min="443" max="444" width="9.140625" style="2"/>
    <col min="445" max="445" width="9.140625" style="157"/>
    <col min="446" max="450" width="9.140625" style="2"/>
    <col min="451" max="451" width="9.140625" style="158"/>
    <col min="452" max="453" width="9.140625" style="2"/>
    <col min="454" max="454" width="21.42578125" style="2" customWidth="1"/>
    <col min="455" max="458" width="9.140625" style="2"/>
    <col min="459" max="459" width="9.140625" style="158"/>
    <col min="460" max="461" width="9.140625" style="2"/>
    <col min="462" max="462" width="9.140625" style="157"/>
    <col min="463" max="467" width="9.140625" style="2"/>
    <col min="468" max="468" width="9.140625" style="158"/>
    <col min="469" max="475" width="9.140625" style="2"/>
    <col min="476" max="476" width="9.140625" style="158"/>
    <col min="477" max="478" width="9.140625" style="2"/>
    <col min="479" max="479" width="21.85546875" style="2" hidden="1" customWidth="1"/>
    <col min="480" max="483" width="0" style="2" hidden="1" customWidth="1"/>
    <col min="484" max="484" width="0" style="158" hidden="1" customWidth="1"/>
    <col min="485" max="485" width="0" style="2" hidden="1" customWidth="1"/>
    <col min="486" max="486" width="11.28515625" style="157" customWidth="1"/>
    <col min="487" max="490" width="9.140625" style="157"/>
    <col min="491" max="491" width="8.7109375" style="158" customWidth="1"/>
    <col min="492" max="493" width="9.140625" style="157"/>
    <col min="494" max="494" width="11.28515625" style="157" customWidth="1"/>
    <col min="495" max="498" width="9.140625" style="157"/>
    <col min="499" max="499" width="8.7109375" style="158" customWidth="1"/>
    <col min="500" max="501" width="9.140625" style="157"/>
    <col min="502" max="502" width="11.28515625" style="157" customWidth="1"/>
    <col min="503" max="506" width="9.140625" style="157"/>
    <col min="507" max="507" width="8.7109375" style="158" customWidth="1"/>
    <col min="508" max="509" width="9.140625" style="157"/>
    <col min="510" max="510" width="11.28515625" style="157" customWidth="1"/>
    <col min="511" max="514" width="9.140625" style="157"/>
    <col min="515" max="515" width="8.7109375" style="158" customWidth="1"/>
    <col min="516" max="517" width="9.140625" style="157"/>
    <col min="518" max="518" width="11.28515625" style="157" customWidth="1"/>
    <col min="519" max="522" width="9.140625" style="157"/>
    <col min="523" max="523" width="9.42578125" style="158" customWidth="1"/>
    <col min="524" max="525" width="9.140625" style="157"/>
    <col min="526" max="526" width="11.28515625" style="157" customWidth="1"/>
    <col min="527" max="530" width="9.140625" style="157"/>
    <col min="531" max="531" width="8.7109375" style="158" customWidth="1"/>
    <col min="532" max="533" width="9.140625" style="157"/>
    <col min="534" max="534" width="11.28515625" style="157" customWidth="1"/>
    <col min="535" max="538" width="9.140625" style="157"/>
    <col min="539" max="539" width="8.7109375" style="158" customWidth="1"/>
    <col min="540" max="541" width="9.140625" style="157"/>
    <col min="542" max="542" width="11.28515625" style="157" customWidth="1"/>
    <col min="543" max="546" width="9.140625" style="157"/>
    <col min="547" max="547" width="8.7109375" style="158" customWidth="1"/>
    <col min="548" max="549" width="9.140625" style="157"/>
    <col min="550" max="550" width="14" style="157" customWidth="1"/>
    <col min="551" max="554" width="9.140625" style="157"/>
    <col min="555" max="555" width="8.7109375" style="158" customWidth="1"/>
    <col min="556" max="557" width="9.140625" style="157"/>
    <col min="558" max="558" width="14" style="157" customWidth="1"/>
    <col min="559" max="562" width="9.140625" style="157" customWidth="1"/>
    <col min="563" max="563" width="8.7109375" style="158" customWidth="1"/>
    <col min="564" max="565" width="9.140625" style="157" customWidth="1"/>
    <col min="566" max="566" width="14" style="157" customWidth="1"/>
    <col min="567" max="570" width="9.140625" style="157" customWidth="1"/>
    <col min="571" max="571" width="8.7109375" style="158" customWidth="1"/>
    <col min="572" max="572" width="9.140625" style="157"/>
    <col min="573" max="573" width="14" style="157" customWidth="1"/>
    <col min="574" max="577" width="9.140625" style="157"/>
    <col min="578" max="578" width="8.7109375" style="158" customWidth="1"/>
    <col min="579" max="579" width="9.140625" style="157"/>
    <col min="580" max="580" width="32.42578125" style="157" bestFit="1" customWidth="1"/>
    <col min="581" max="584" width="9.140625" style="157"/>
    <col min="585" max="587" width="9.140625" style="158"/>
    <col min="588" max="588" width="9.140625" style="2"/>
    <col min="589" max="589" width="32.42578125" style="2" bestFit="1" customWidth="1"/>
    <col min="590" max="593" width="9.140625" style="2"/>
    <col min="594" max="594" width="9.140625" style="158"/>
    <col min="595" max="595" width="9.140625" style="2"/>
    <col min="596" max="596" width="9.140625" style="157"/>
    <col min="597" max="597" width="25.140625" style="2" customWidth="1"/>
    <col min="598" max="598" width="8.85546875" style="2" bestFit="1" customWidth="1"/>
    <col min="599" max="599" width="8" style="2" customWidth="1"/>
    <col min="600" max="600" width="7.42578125" style="2" customWidth="1"/>
    <col min="601" max="601" width="9.140625" style="2"/>
    <col min="602" max="602" width="6.85546875" style="158" customWidth="1"/>
    <col min="603" max="608" width="9.140625" style="2"/>
    <col min="609" max="609" width="9.140625" style="158"/>
    <col min="610" max="611" width="9.140625" style="2"/>
    <col min="612" max="616" width="0" style="2" hidden="1" customWidth="1"/>
    <col min="617" max="617" width="0" style="158" hidden="1" customWidth="1"/>
    <col min="618" max="618" width="0" style="2" hidden="1" customWidth="1"/>
    <col min="619" max="630" width="9.140625" style="2"/>
    <col min="631" max="631" width="11.85546875" style="2" customWidth="1"/>
    <col min="632" max="635" width="9.140625" style="2"/>
    <col min="636" max="636" width="9.140625" style="158"/>
    <col min="637" max="637" width="9.140625" style="2"/>
    <col min="638" max="642" width="9.140625" style="2" customWidth="1"/>
    <col min="643" max="643" width="9.140625" style="158" customWidth="1"/>
    <col min="644" max="656" width="9.140625" style="2" customWidth="1"/>
    <col min="657" max="657" width="9.140625" style="158" customWidth="1"/>
    <col min="658" max="658" width="9.140625" style="2" customWidth="1"/>
    <col min="659" max="659" width="9.140625" style="157" customWidth="1"/>
    <col min="660" max="664" width="9.140625" style="2" customWidth="1"/>
    <col min="665" max="665" width="9.140625" style="158" customWidth="1"/>
    <col min="666" max="673" width="9.140625" style="2" customWidth="1"/>
    <col min="674" max="678" width="9.140625" style="157"/>
    <col min="679" max="679" width="9.140625" style="158"/>
    <col min="680" max="680" width="9.140625" style="157"/>
    <col min="681" max="685" width="9.140625" style="2"/>
    <col min="686" max="686" width="9.140625" style="158"/>
    <col min="687" max="688" width="9.140625" style="2"/>
    <col min="689" max="694" width="9.140625" style="157" customWidth="1"/>
    <col min="695" max="16384" width="9.140625" style="2"/>
  </cols>
  <sheetData>
    <row r="1" spans="1:694" ht="24.95" customHeight="1" thickBot="1">
      <c r="A1" s="101" t="s">
        <v>153</v>
      </c>
      <c r="B1" s="65"/>
      <c r="C1" s="65"/>
      <c r="D1" s="65"/>
      <c r="E1" s="65"/>
      <c r="F1" s="65"/>
      <c r="H1" s="68" t="s">
        <v>165</v>
      </c>
      <c r="M1" s="2"/>
      <c r="P1" s="68" t="s">
        <v>152</v>
      </c>
      <c r="U1" s="2"/>
      <c r="X1" s="68" t="s">
        <v>154</v>
      </c>
      <c r="AC1" s="2"/>
      <c r="AF1" s="68" t="s">
        <v>155</v>
      </c>
      <c r="AN1" s="68" t="s">
        <v>166</v>
      </c>
      <c r="AV1" s="68" t="s">
        <v>167</v>
      </c>
      <c r="BD1" s="68" t="s">
        <v>168</v>
      </c>
      <c r="BL1" s="68" t="s">
        <v>170</v>
      </c>
      <c r="BT1" s="68" t="s">
        <v>172</v>
      </c>
      <c r="CB1" s="68" t="s">
        <v>173</v>
      </c>
      <c r="CJ1" s="68" t="s">
        <v>175</v>
      </c>
      <c r="CR1" s="68" t="s">
        <v>176</v>
      </c>
      <c r="CZ1" s="68" t="s">
        <v>177</v>
      </c>
      <c r="DH1" s="68" t="s">
        <v>178</v>
      </c>
      <c r="DP1" s="68" t="s">
        <v>184</v>
      </c>
      <c r="DX1" s="68" t="s">
        <v>185</v>
      </c>
      <c r="EF1" s="68" t="s">
        <v>186</v>
      </c>
      <c r="EN1" s="2" t="s">
        <v>187</v>
      </c>
      <c r="EV1" s="2" t="s">
        <v>188</v>
      </c>
      <c r="FD1" s="2" t="s">
        <v>190</v>
      </c>
      <c r="FL1" s="2" t="s">
        <v>191</v>
      </c>
      <c r="FT1" s="2" t="s">
        <v>192</v>
      </c>
      <c r="GB1" s="2" t="s">
        <v>195</v>
      </c>
      <c r="GJ1" s="2" t="s">
        <v>196</v>
      </c>
      <c r="GR1" s="2" t="s">
        <v>197</v>
      </c>
      <c r="GZ1" s="2" t="s">
        <v>199</v>
      </c>
      <c r="HH1" s="2" t="s">
        <v>200</v>
      </c>
      <c r="HP1" s="2" t="s">
        <v>201</v>
      </c>
      <c r="HX1" s="2" t="s">
        <v>202</v>
      </c>
      <c r="IF1" s="2" t="s">
        <v>214</v>
      </c>
      <c r="IN1" s="203" t="s">
        <v>215</v>
      </c>
      <c r="IO1" s="203"/>
      <c r="IV1" s="202" t="s">
        <v>220</v>
      </c>
      <c r="IW1" s="202"/>
      <c r="JD1" s="202" t="s">
        <v>230</v>
      </c>
      <c r="JE1" s="202"/>
      <c r="JL1" s="202" t="s">
        <v>238</v>
      </c>
      <c r="JM1" s="202"/>
      <c r="JQ1" s="4"/>
      <c r="JT1" s="202" t="s">
        <v>258</v>
      </c>
      <c r="JU1" s="202"/>
      <c r="JY1" s="4"/>
      <c r="KB1" s="202" t="s">
        <v>255</v>
      </c>
      <c r="KC1" s="202"/>
      <c r="KJ1" s="2" t="s">
        <v>259</v>
      </c>
      <c r="KR1" s="202" t="s">
        <v>272</v>
      </c>
      <c r="KS1" s="202"/>
      <c r="KT1" s="116"/>
      <c r="KU1" s="116"/>
      <c r="KV1" s="116"/>
      <c r="KW1" s="116"/>
      <c r="KX1" s="116"/>
      <c r="KY1" s="116"/>
      <c r="KZ1" s="202" t="s">
        <v>273</v>
      </c>
      <c r="LA1" s="202"/>
      <c r="LB1" s="116"/>
      <c r="LC1" s="116"/>
      <c r="LD1" s="116"/>
      <c r="LE1" s="116"/>
      <c r="LF1" s="116"/>
      <c r="LG1" s="156"/>
      <c r="LH1" s="202" t="s">
        <v>278</v>
      </c>
      <c r="LI1" s="202"/>
      <c r="LM1" s="158"/>
      <c r="LO1" s="157"/>
      <c r="LP1" s="2" t="s">
        <v>271</v>
      </c>
      <c r="LX1" s="2" t="s">
        <v>282</v>
      </c>
      <c r="MF1" s="202" t="s">
        <v>286</v>
      </c>
      <c r="MG1" s="202"/>
      <c r="MH1" s="157"/>
      <c r="MI1" s="157"/>
      <c r="MJ1" s="157"/>
      <c r="ML1" s="157"/>
      <c r="MM1" s="157"/>
      <c r="MN1" s="202" t="s">
        <v>287</v>
      </c>
      <c r="MO1" s="202"/>
      <c r="MP1" s="157"/>
      <c r="MQ1" s="157"/>
      <c r="MR1" s="157"/>
      <c r="MS1" s="158"/>
      <c r="MT1" s="157"/>
      <c r="MU1" s="157"/>
      <c r="MV1" s="202" t="s">
        <v>288</v>
      </c>
      <c r="MW1" s="202"/>
      <c r="MX1" s="157"/>
      <c r="MY1" s="157"/>
      <c r="MZ1" s="157"/>
      <c r="NB1" s="157"/>
      <c r="NC1" s="157"/>
      <c r="ND1" s="157"/>
      <c r="NE1" s="202" t="s">
        <v>313</v>
      </c>
      <c r="NF1" s="202"/>
      <c r="NG1" s="157"/>
      <c r="NH1" s="157"/>
      <c r="NJ1" s="157"/>
      <c r="NK1" s="157"/>
      <c r="NL1" s="202" t="s">
        <v>315</v>
      </c>
      <c r="NM1" s="202"/>
      <c r="NN1" s="157"/>
      <c r="NO1" s="157"/>
      <c r="NP1" s="157"/>
      <c r="NR1" s="157"/>
      <c r="NS1" s="157"/>
      <c r="NT1" s="2" t="s">
        <v>316</v>
      </c>
      <c r="OA1" s="2" t="s">
        <v>307</v>
      </c>
      <c r="OH1" s="2" t="s">
        <v>312</v>
      </c>
      <c r="OO1" s="158" t="s">
        <v>317</v>
      </c>
      <c r="OW1" s="2" t="s">
        <v>330</v>
      </c>
      <c r="PE1" s="2" t="s">
        <v>331</v>
      </c>
      <c r="PM1" s="2" t="s">
        <v>353</v>
      </c>
      <c r="PU1" s="2" t="s">
        <v>353</v>
      </c>
      <c r="QD1" s="2" t="s">
        <v>365</v>
      </c>
      <c r="QL1" s="2" t="s">
        <v>369</v>
      </c>
      <c r="QU1" s="2" t="s">
        <v>371</v>
      </c>
      <c r="RC1" s="2" t="s">
        <v>386</v>
      </c>
      <c r="RK1" s="2" t="s">
        <v>398</v>
      </c>
      <c r="RR1" s="157" t="s">
        <v>408</v>
      </c>
      <c r="RZ1" s="157" t="s">
        <v>409</v>
      </c>
      <c r="SH1" s="157" t="s">
        <v>410</v>
      </c>
      <c r="SP1" s="157" t="s">
        <v>411</v>
      </c>
      <c r="SX1" s="157" t="s">
        <v>412</v>
      </c>
      <c r="TF1" s="157" t="s">
        <v>413</v>
      </c>
      <c r="TN1" s="157" t="s">
        <v>414</v>
      </c>
      <c r="TV1" s="157" t="s">
        <v>415</v>
      </c>
      <c r="UD1" s="157" t="s">
        <v>416</v>
      </c>
      <c r="UL1" s="157" t="s">
        <v>417</v>
      </c>
      <c r="UT1" s="157" t="s">
        <v>418</v>
      </c>
      <c r="VA1" s="157" t="s">
        <v>451</v>
      </c>
      <c r="VH1" s="157" t="s">
        <v>407</v>
      </c>
      <c r="VQ1" s="2" t="s">
        <v>406</v>
      </c>
      <c r="VY1" s="157" t="s">
        <v>464</v>
      </c>
      <c r="VZ1" s="157"/>
      <c r="WA1" s="157"/>
      <c r="WB1" s="157"/>
      <c r="WC1" s="157"/>
      <c r="WF1" s="2" t="s">
        <v>465</v>
      </c>
      <c r="WN1" s="2" t="s">
        <v>466</v>
      </c>
      <c r="WZ1" s="157" t="s">
        <v>470</v>
      </c>
      <c r="XA1" s="157"/>
      <c r="XB1" s="157"/>
      <c r="XC1" s="157"/>
      <c r="XD1" s="157"/>
      <c r="XE1" s="158"/>
      <c r="XG1" s="156" t="s">
        <v>472</v>
      </c>
      <c r="XH1" s="156"/>
      <c r="XI1" s="156"/>
      <c r="XJ1" s="156"/>
      <c r="XK1" s="156"/>
      <c r="XL1" s="162"/>
      <c r="XN1" s="2" t="s">
        <v>473</v>
      </c>
      <c r="XU1" s="156" t="s">
        <v>474</v>
      </c>
      <c r="XV1" s="156"/>
      <c r="XW1" s="156"/>
      <c r="XX1" s="156"/>
      <c r="XY1" s="156"/>
      <c r="XZ1" s="162"/>
      <c r="YB1" s="2" t="s">
        <v>475</v>
      </c>
      <c r="YJ1" s="2" t="s">
        <v>477</v>
      </c>
      <c r="YQ1" s="157" t="s">
        <v>480</v>
      </c>
      <c r="YR1" s="157"/>
      <c r="YS1" s="157"/>
      <c r="YT1" s="157"/>
      <c r="YU1" s="157"/>
      <c r="YV1" s="158"/>
      <c r="YX1" s="157" t="s">
        <v>487</v>
      </c>
      <c r="ZE1" s="2" t="s">
        <v>483</v>
      </c>
      <c r="ZM1" s="157" t="s">
        <v>489</v>
      </c>
      <c r="ZR1" s="158"/>
    </row>
    <row r="2" spans="1:694" s="157" customFormat="1" ht="17.25" thickBot="1">
      <c r="A2" s="157" t="s">
        <v>0</v>
      </c>
      <c r="B2" s="157" t="s">
        <v>1</v>
      </c>
      <c r="C2" s="157" t="s">
        <v>2</v>
      </c>
      <c r="D2" s="157" t="s">
        <v>3</v>
      </c>
      <c r="E2" s="157" t="s">
        <v>4</v>
      </c>
      <c r="F2" s="158" t="s">
        <v>5</v>
      </c>
      <c r="H2" s="157" t="s">
        <v>0</v>
      </c>
      <c r="I2" s="157" t="s">
        <v>1</v>
      </c>
      <c r="J2" s="157" t="s">
        <v>2</v>
      </c>
      <c r="K2" s="157" t="s">
        <v>3</v>
      </c>
      <c r="L2" s="157" t="s">
        <v>4</v>
      </c>
      <c r="M2" s="158" t="s">
        <v>5</v>
      </c>
      <c r="N2" s="158"/>
      <c r="P2" s="157" t="s">
        <v>0</v>
      </c>
      <c r="Q2" s="157" t="s">
        <v>1</v>
      </c>
      <c r="R2" s="157" t="s">
        <v>2</v>
      </c>
      <c r="S2" s="157" t="s">
        <v>3</v>
      </c>
      <c r="T2" s="157" t="s">
        <v>4</v>
      </c>
      <c r="U2" s="158" t="s">
        <v>5</v>
      </c>
      <c r="V2" s="158"/>
      <c r="X2" s="157" t="s">
        <v>0</v>
      </c>
      <c r="Y2" s="157" t="s">
        <v>1</v>
      </c>
      <c r="Z2" s="157" t="s">
        <v>2</v>
      </c>
      <c r="AA2" s="157" t="s">
        <v>3</v>
      </c>
      <c r="AB2" s="157" t="s">
        <v>4</v>
      </c>
      <c r="AC2" s="158" t="s">
        <v>5</v>
      </c>
      <c r="AD2" s="158"/>
      <c r="AF2" s="157" t="s">
        <v>0</v>
      </c>
      <c r="AG2" s="157" t="s">
        <v>1</v>
      </c>
      <c r="AH2" s="157" t="s">
        <v>2</v>
      </c>
      <c r="AI2" s="157" t="s">
        <v>3</v>
      </c>
      <c r="AJ2" s="157" t="s">
        <v>4</v>
      </c>
      <c r="AK2" s="158" t="s">
        <v>5</v>
      </c>
      <c r="AL2" s="158"/>
      <c r="AN2" s="157" t="s">
        <v>0</v>
      </c>
      <c r="AO2" s="157" t="s">
        <v>1</v>
      </c>
      <c r="AP2" s="157" t="s">
        <v>2</v>
      </c>
      <c r="AQ2" s="157" t="s">
        <v>3</v>
      </c>
      <c r="AR2" s="157" t="s">
        <v>4</v>
      </c>
      <c r="AS2" s="158" t="s">
        <v>5</v>
      </c>
      <c r="AT2" s="158"/>
      <c r="AV2" s="157" t="s">
        <v>0</v>
      </c>
      <c r="AW2" s="157" t="s">
        <v>1</v>
      </c>
      <c r="AX2" s="157" t="s">
        <v>2</v>
      </c>
      <c r="AY2" s="157" t="s">
        <v>3</v>
      </c>
      <c r="AZ2" s="157" t="s">
        <v>4</v>
      </c>
      <c r="BA2" s="158" t="s">
        <v>5</v>
      </c>
      <c r="BB2" s="158"/>
      <c r="BD2" s="157" t="s">
        <v>0</v>
      </c>
      <c r="BE2" s="157" t="s">
        <v>1</v>
      </c>
      <c r="BF2" s="157" t="s">
        <v>2</v>
      </c>
      <c r="BG2" s="157" t="s">
        <v>3</v>
      </c>
      <c r="BH2" s="157" t="s">
        <v>4</v>
      </c>
      <c r="BI2" s="158" t="s">
        <v>5</v>
      </c>
      <c r="BJ2" s="158"/>
      <c r="BL2" s="157" t="s">
        <v>0</v>
      </c>
      <c r="BM2" s="157" t="s">
        <v>1</v>
      </c>
      <c r="BN2" s="157" t="s">
        <v>2</v>
      </c>
      <c r="BO2" s="157" t="s">
        <v>3</v>
      </c>
      <c r="BP2" s="157" t="s">
        <v>4</v>
      </c>
      <c r="BQ2" s="158" t="s">
        <v>5</v>
      </c>
      <c r="BR2" s="158"/>
      <c r="BT2" s="157" t="s">
        <v>0</v>
      </c>
      <c r="BU2" s="157" t="s">
        <v>1</v>
      </c>
      <c r="BV2" s="157" t="s">
        <v>2</v>
      </c>
      <c r="BW2" s="157" t="s">
        <v>3</v>
      </c>
      <c r="BX2" s="157" t="s">
        <v>4</v>
      </c>
      <c r="BY2" s="158" t="s">
        <v>5</v>
      </c>
      <c r="BZ2" s="158"/>
      <c r="CB2" s="157" t="s">
        <v>0</v>
      </c>
      <c r="CC2" s="157" t="s">
        <v>1</v>
      </c>
      <c r="CD2" s="157" t="s">
        <v>2</v>
      </c>
      <c r="CE2" s="157" t="s">
        <v>3</v>
      </c>
      <c r="CF2" s="157" t="s">
        <v>4</v>
      </c>
      <c r="CG2" s="158" t="s">
        <v>5</v>
      </c>
      <c r="CH2" s="158"/>
      <c r="CJ2" s="157" t="s">
        <v>0</v>
      </c>
      <c r="CK2" s="157" t="s">
        <v>1</v>
      </c>
      <c r="CL2" s="157" t="s">
        <v>2</v>
      </c>
      <c r="CM2" s="157" t="s">
        <v>3</v>
      </c>
      <c r="CN2" s="157" t="s">
        <v>4</v>
      </c>
      <c r="CO2" s="158" t="s">
        <v>5</v>
      </c>
      <c r="CP2" s="158"/>
      <c r="CR2" s="157" t="s">
        <v>0</v>
      </c>
      <c r="CS2" s="157" t="s">
        <v>1</v>
      </c>
      <c r="CT2" s="157" t="s">
        <v>2</v>
      </c>
      <c r="CU2" s="157" t="s">
        <v>3</v>
      </c>
      <c r="CV2" s="157" t="s">
        <v>4</v>
      </c>
      <c r="CW2" s="158" t="s">
        <v>5</v>
      </c>
      <c r="CX2" s="158"/>
      <c r="CZ2" s="157" t="s">
        <v>0</v>
      </c>
      <c r="DA2" s="157" t="s">
        <v>1</v>
      </c>
      <c r="DB2" s="157" t="s">
        <v>2</v>
      </c>
      <c r="DC2" s="157" t="s">
        <v>3</v>
      </c>
      <c r="DD2" s="157" t="s">
        <v>4</v>
      </c>
      <c r="DE2" s="158" t="s">
        <v>5</v>
      </c>
      <c r="DF2" s="158"/>
      <c r="DH2" s="157" t="s">
        <v>0</v>
      </c>
      <c r="DI2" s="157" t="s">
        <v>1</v>
      </c>
      <c r="DJ2" s="157" t="s">
        <v>2</v>
      </c>
      <c r="DK2" s="157" t="s">
        <v>3</v>
      </c>
      <c r="DL2" s="157" t="s">
        <v>4</v>
      </c>
      <c r="DM2" s="158" t="s">
        <v>5</v>
      </c>
      <c r="DN2" s="158"/>
      <c r="DP2" s="157" t="s">
        <v>0</v>
      </c>
      <c r="DQ2" s="157" t="s">
        <v>1</v>
      </c>
      <c r="DR2" s="157" t="s">
        <v>2</v>
      </c>
      <c r="DS2" s="157" t="s">
        <v>3</v>
      </c>
      <c r="DT2" s="157" t="s">
        <v>4</v>
      </c>
      <c r="DU2" s="158" t="s">
        <v>5</v>
      </c>
      <c r="DV2" s="158"/>
      <c r="DX2" s="157" t="s">
        <v>0</v>
      </c>
      <c r="DY2" s="157" t="s">
        <v>1</v>
      </c>
      <c r="DZ2" s="157" t="s">
        <v>2</v>
      </c>
      <c r="EA2" s="157" t="s">
        <v>3</v>
      </c>
      <c r="EB2" s="157" t="s">
        <v>4</v>
      </c>
      <c r="EC2" s="158" t="s">
        <v>5</v>
      </c>
      <c r="ED2" s="158"/>
      <c r="EF2" s="157" t="s">
        <v>0</v>
      </c>
      <c r="EG2" s="157" t="s">
        <v>1</v>
      </c>
      <c r="EH2" s="157" t="s">
        <v>2</v>
      </c>
      <c r="EI2" s="157" t="s">
        <v>3</v>
      </c>
      <c r="EJ2" s="157" t="s">
        <v>4</v>
      </c>
      <c r="EK2" s="158" t="s">
        <v>5</v>
      </c>
      <c r="EL2" s="158"/>
      <c r="EN2" s="157" t="s">
        <v>0</v>
      </c>
      <c r="EO2" s="157" t="s">
        <v>1</v>
      </c>
      <c r="EP2" s="157" t="s">
        <v>2</v>
      </c>
      <c r="EQ2" s="157" t="s">
        <v>3</v>
      </c>
      <c r="ER2" s="157" t="s">
        <v>4</v>
      </c>
      <c r="ES2" s="158" t="s">
        <v>5</v>
      </c>
      <c r="ET2" s="158"/>
      <c r="EV2" s="157" t="s">
        <v>0</v>
      </c>
      <c r="EW2" s="157" t="s">
        <v>1</v>
      </c>
      <c r="EX2" s="157" t="s">
        <v>2</v>
      </c>
      <c r="EY2" s="157" t="s">
        <v>3</v>
      </c>
      <c r="EZ2" s="157" t="s">
        <v>4</v>
      </c>
      <c r="FA2" s="158" t="s">
        <v>5</v>
      </c>
      <c r="FB2" s="158"/>
      <c r="FD2" s="157" t="s">
        <v>0</v>
      </c>
      <c r="FE2" s="157" t="s">
        <v>1</v>
      </c>
      <c r="FF2" s="157" t="s">
        <v>2</v>
      </c>
      <c r="FG2" s="157" t="s">
        <v>3</v>
      </c>
      <c r="FH2" s="157" t="s">
        <v>4</v>
      </c>
      <c r="FI2" s="158" t="s">
        <v>5</v>
      </c>
      <c r="FJ2" s="158"/>
      <c r="FL2" s="157" t="s">
        <v>0</v>
      </c>
      <c r="FM2" s="157" t="s">
        <v>1</v>
      </c>
      <c r="FN2" s="157" t="s">
        <v>2</v>
      </c>
      <c r="FO2" s="157" t="s">
        <v>3</v>
      </c>
      <c r="FP2" s="157" t="s">
        <v>4</v>
      </c>
      <c r="FQ2" s="158" t="s">
        <v>5</v>
      </c>
      <c r="FR2" s="158"/>
      <c r="FT2" s="157" t="s">
        <v>0</v>
      </c>
      <c r="FU2" s="157" t="s">
        <v>1</v>
      </c>
      <c r="FV2" s="157" t="s">
        <v>2</v>
      </c>
      <c r="FW2" s="157" t="s">
        <v>3</v>
      </c>
      <c r="FX2" s="157" t="s">
        <v>4</v>
      </c>
      <c r="FY2" s="158" t="s">
        <v>5</v>
      </c>
      <c r="FZ2" s="158"/>
      <c r="GB2" s="157" t="s">
        <v>0</v>
      </c>
      <c r="GC2" s="157" t="s">
        <v>1</v>
      </c>
      <c r="GD2" s="157" t="s">
        <v>2</v>
      </c>
      <c r="GE2" s="157" t="s">
        <v>3</v>
      </c>
      <c r="GF2" s="157" t="s">
        <v>4</v>
      </c>
      <c r="GG2" s="158" t="s">
        <v>5</v>
      </c>
      <c r="GH2" s="158"/>
      <c r="GJ2" s="157" t="s">
        <v>0</v>
      </c>
      <c r="GK2" s="157" t="s">
        <v>1</v>
      </c>
      <c r="GL2" s="157" t="s">
        <v>2</v>
      </c>
      <c r="GM2" s="157" t="s">
        <v>3</v>
      </c>
      <c r="GN2" s="157" t="s">
        <v>4</v>
      </c>
      <c r="GO2" s="158" t="s">
        <v>5</v>
      </c>
      <c r="GP2" s="158"/>
      <c r="GR2" s="157" t="s">
        <v>0</v>
      </c>
      <c r="GS2" s="157" t="s">
        <v>1</v>
      </c>
      <c r="GT2" s="157" t="s">
        <v>2</v>
      </c>
      <c r="GU2" s="157" t="s">
        <v>3</v>
      </c>
      <c r="GV2" s="157" t="s">
        <v>4</v>
      </c>
      <c r="GW2" s="158" t="s">
        <v>5</v>
      </c>
      <c r="GX2" s="111"/>
      <c r="GZ2" s="157" t="s">
        <v>0</v>
      </c>
      <c r="HA2" s="157" t="s">
        <v>1</v>
      </c>
      <c r="HB2" s="157" t="s">
        <v>2</v>
      </c>
      <c r="HC2" s="157" t="s">
        <v>3</v>
      </c>
      <c r="HD2" s="157" t="s">
        <v>4</v>
      </c>
      <c r="HE2" s="158" t="s">
        <v>5</v>
      </c>
      <c r="HF2" s="158"/>
      <c r="HH2" s="157" t="s">
        <v>0</v>
      </c>
      <c r="HI2" s="157" t="s">
        <v>1</v>
      </c>
      <c r="HJ2" s="157" t="s">
        <v>2</v>
      </c>
      <c r="HK2" s="157" t="s">
        <v>3</v>
      </c>
      <c r="HL2" s="157" t="s">
        <v>4</v>
      </c>
      <c r="HM2" s="158" t="s">
        <v>5</v>
      </c>
      <c r="HN2" s="158"/>
      <c r="HP2" s="157" t="s">
        <v>0</v>
      </c>
      <c r="HQ2" s="157" t="s">
        <v>1</v>
      </c>
      <c r="HR2" s="157" t="s">
        <v>2</v>
      </c>
      <c r="HS2" s="157" t="s">
        <v>3</v>
      </c>
      <c r="HT2" s="157" t="s">
        <v>4</v>
      </c>
      <c r="HU2" s="158" t="s">
        <v>5</v>
      </c>
      <c r="HV2" s="158"/>
      <c r="HX2" s="157" t="s">
        <v>0</v>
      </c>
      <c r="HY2" s="157" t="s">
        <v>1</v>
      </c>
      <c r="HZ2" s="157" t="s">
        <v>2</v>
      </c>
      <c r="IA2" s="157" t="s">
        <v>3</v>
      </c>
      <c r="IB2" s="157" t="s">
        <v>4</v>
      </c>
      <c r="IC2" s="158" t="s">
        <v>5</v>
      </c>
      <c r="ID2" s="158"/>
      <c r="IF2" s="157" t="s">
        <v>0</v>
      </c>
      <c r="IG2" s="157" t="s">
        <v>1</v>
      </c>
      <c r="IH2" s="157" t="s">
        <v>2</v>
      </c>
      <c r="II2" s="157" t="s">
        <v>3</v>
      </c>
      <c r="IJ2" s="157" t="s">
        <v>4</v>
      </c>
      <c r="IK2" s="158" t="s">
        <v>5</v>
      </c>
      <c r="IL2" s="158"/>
      <c r="IN2" s="157" t="s">
        <v>0</v>
      </c>
      <c r="IO2" s="157" t="s">
        <v>1</v>
      </c>
      <c r="IP2" s="157" t="s">
        <v>2</v>
      </c>
      <c r="IQ2" s="157" t="s">
        <v>3</v>
      </c>
      <c r="IR2" s="157" t="s">
        <v>4</v>
      </c>
      <c r="IS2" s="158" t="s">
        <v>5</v>
      </c>
      <c r="IT2" s="158"/>
      <c r="IV2" s="157" t="s">
        <v>0</v>
      </c>
      <c r="IW2" s="157" t="s">
        <v>1</v>
      </c>
      <c r="IX2" s="157" t="s">
        <v>2</v>
      </c>
      <c r="IY2" s="157" t="s">
        <v>3</v>
      </c>
      <c r="IZ2" s="157" t="s">
        <v>4</v>
      </c>
      <c r="JA2" s="158" t="s">
        <v>5</v>
      </c>
      <c r="JB2" s="158"/>
      <c r="JD2" s="157" t="s">
        <v>0</v>
      </c>
      <c r="JE2" s="157" t="s">
        <v>1</v>
      </c>
      <c r="JF2" s="157" t="s">
        <v>2</v>
      </c>
      <c r="JG2" s="157" t="s">
        <v>3</v>
      </c>
      <c r="JH2" s="157" t="s">
        <v>4</v>
      </c>
      <c r="JI2" s="158" t="s">
        <v>5</v>
      </c>
      <c r="JJ2" s="158"/>
      <c r="JL2" s="157" t="s">
        <v>0</v>
      </c>
      <c r="JM2" s="157" t="s">
        <v>1</v>
      </c>
      <c r="JN2" s="157" t="s">
        <v>2</v>
      </c>
      <c r="JO2" s="157" t="s">
        <v>3</v>
      </c>
      <c r="JP2" s="157" t="s">
        <v>4</v>
      </c>
      <c r="JQ2" s="158" t="s">
        <v>5</v>
      </c>
      <c r="JR2" s="158"/>
      <c r="JT2" s="157" t="s">
        <v>0</v>
      </c>
      <c r="JU2" s="157" t="s">
        <v>1</v>
      </c>
      <c r="JV2" s="157" t="s">
        <v>2</v>
      </c>
      <c r="JW2" s="157" t="s">
        <v>3</v>
      </c>
      <c r="JX2" s="157" t="s">
        <v>4</v>
      </c>
      <c r="JY2" s="158" t="s">
        <v>5</v>
      </c>
      <c r="JZ2" s="158"/>
      <c r="KB2" s="157" t="s">
        <v>0</v>
      </c>
      <c r="KC2" s="157" t="s">
        <v>1</v>
      </c>
      <c r="KD2" s="157" t="s">
        <v>2</v>
      </c>
      <c r="KE2" s="157" t="s">
        <v>3</v>
      </c>
      <c r="KF2" s="157" t="s">
        <v>4</v>
      </c>
      <c r="KG2" s="158" t="s">
        <v>5</v>
      </c>
      <c r="KH2" s="158"/>
      <c r="KJ2" s="157" t="s">
        <v>0</v>
      </c>
      <c r="KK2" s="157" t="s">
        <v>1</v>
      </c>
      <c r="KL2" s="157" t="s">
        <v>2</v>
      </c>
      <c r="KM2" s="157" t="s">
        <v>3</v>
      </c>
      <c r="KN2" s="157" t="s">
        <v>4</v>
      </c>
      <c r="KO2" s="158" t="s">
        <v>5</v>
      </c>
      <c r="KP2" s="158"/>
      <c r="KQ2" s="158"/>
      <c r="KR2" s="156" t="s">
        <v>0</v>
      </c>
      <c r="KS2" s="156" t="s">
        <v>1</v>
      </c>
      <c r="KT2" s="157" t="s">
        <v>2</v>
      </c>
      <c r="KU2" s="157" t="s">
        <v>3</v>
      </c>
      <c r="KV2" s="157" t="s">
        <v>4</v>
      </c>
      <c r="KW2" s="158" t="s">
        <v>5</v>
      </c>
      <c r="KX2" s="158"/>
      <c r="KY2" s="156"/>
      <c r="KZ2" s="156" t="s">
        <v>0</v>
      </c>
      <c r="LA2" s="156" t="s">
        <v>1</v>
      </c>
      <c r="LB2" s="156" t="s">
        <v>2</v>
      </c>
      <c r="LC2" s="156" t="s">
        <v>3</v>
      </c>
      <c r="LD2" s="156" t="s">
        <v>4</v>
      </c>
      <c r="LE2" s="162" t="s">
        <v>5</v>
      </c>
      <c r="LF2" s="158"/>
      <c r="LG2" s="158"/>
      <c r="LH2" s="156" t="s">
        <v>0</v>
      </c>
      <c r="LI2" s="156" t="s">
        <v>1</v>
      </c>
      <c r="LJ2" s="156" t="s">
        <v>2</v>
      </c>
      <c r="LK2" s="156" t="s">
        <v>3</v>
      </c>
      <c r="LL2" s="156" t="s">
        <v>4</v>
      </c>
      <c r="LM2" s="162" t="s">
        <v>5</v>
      </c>
      <c r="LN2" s="158"/>
      <c r="LP2" s="157" t="s">
        <v>0</v>
      </c>
      <c r="LQ2" s="157" t="s">
        <v>1</v>
      </c>
      <c r="LR2" s="157" t="s">
        <v>2</v>
      </c>
      <c r="LS2" s="157" t="s">
        <v>3</v>
      </c>
      <c r="LT2" s="157" t="s">
        <v>4</v>
      </c>
      <c r="LU2" s="158" t="s">
        <v>5</v>
      </c>
      <c r="LV2" s="158"/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D2" s="158"/>
      <c r="MF2" s="156" t="s">
        <v>0</v>
      </c>
      <c r="MG2" s="156" t="s">
        <v>1</v>
      </c>
      <c r="MH2" s="156" t="s">
        <v>2</v>
      </c>
      <c r="MI2" s="156" t="s">
        <v>3</v>
      </c>
      <c r="MJ2" s="156" t="s">
        <v>4</v>
      </c>
      <c r="MK2" s="162" t="s">
        <v>5</v>
      </c>
      <c r="ML2" s="158"/>
      <c r="MN2" s="156" t="s">
        <v>0</v>
      </c>
      <c r="MO2" s="156" t="s">
        <v>1</v>
      </c>
      <c r="MP2" s="156" t="s">
        <v>2</v>
      </c>
      <c r="MQ2" s="156" t="s">
        <v>3</v>
      </c>
      <c r="MR2" s="156" t="s">
        <v>4</v>
      </c>
      <c r="MS2" s="162" t="s">
        <v>5</v>
      </c>
      <c r="MT2" s="158"/>
      <c r="MV2" s="156" t="s">
        <v>0</v>
      </c>
      <c r="MW2" s="156" t="s">
        <v>1</v>
      </c>
      <c r="MX2" s="156" t="s">
        <v>2</v>
      </c>
      <c r="MY2" s="156" t="s">
        <v>3</v>
      </c>
      <c r="MZ2" s="156" t="s">
        <v>4</v>
      </c>
      <c r="NA2" s="162" t="s">
        <v>5</v>
      </c>
      <c r="NB2" s="158"/>
      <c r="ND2" s="156" t="s">
        <v>0</v>
      </c>
      <c r="NE2" s="156" t="s">
        <v>1</v>
      </c>
      <c r="NF2" s="156" t="s">
        <v>2</v>
      </c>
      <c r="NG2" s="156" t="s">
        <v>3</v>
      </c>
      <c r="NH2" s="156" t="s">
        <v>4</v>
      </c>
      <c r="NI2" s="162" t="s">
        <v>5</v>
      </c>
      <c r="NJ2" s="158"/>
      <c r="NL2" s="156" t="s">
        <v>0</v>
      </c>
      <c r="NM2" s="156" t="s">
        <v>1</v>
      </c>
      <c r="NN2" s="156" t="s">
        <v>2</v>
      </c>
      <c r="NO2" s="156" t="s">
        <v>3</v>
      </c>
      <c r="NP2" s="156" t="s">
        <v>4</v>
      </c>
      <c r="NQ2" s="162" t="s">
        <v>5</v>
      </c>
      <c r="NR2" s="158"/>
      <c r="NY2" s="158"/>
      <c r="OG2" s="158"/>
      <c r="OO2" s="157" t="s">
        <v>0</v>
      </c>
      <c r="OP2" s="157" t="s">
        <v>1</v>
      </c>
      <c r="OQ2" s="157" t="s">
        <v>2</v>
      </c>
      <c r="OR2" s="157" t="s">
        <v>3</v>
      </c>
      <c r="OS2" s="157" t="s">
        <v>4</v>
      </c>
      <c r="OT2" s="158" t="s">
        <v>5</v>
      </c>
      <c r="OU2" s="158"/>
      <c r="OW2" s="157" t="s">
        <v>0</v>
      </c>
      <c r="OX2" s="157" t="s">
        <v>1</v>
      </c>
      <c r="OY2" s="157" t="s">
        <v>2</v>
      </c>
      <c r="OZ2" s="157" t="s">
        <v>3</v>
      </c>
      <c r="PA2" s="157" t="s">
        <v>4</v>
      </c>
      <c r="PB2" s="158" t="s">
        <v>5</v>
      </c>
      <c r="PC2" s="158"/>
      <c r="PE2" s="157" t="s">
        <v>0</v>
      </c>
      <c r="PF2" s="157" t="s">
        <v>1</v>
      </c>
      <c r="PG2" s="157" t="s">
        <v>2</v>
      </c>
      <c r="PH2" s="157" t="s">
        <v>3</v>
      </c>
      <c r="PI2" s="157" t="s">
        <v>4</v>
      </c>
      <c r="PJ2" s="158" t="s">
        <v>5</v>
      </c>
      <c r="PK2" s="158"/>
      <c r="PM2" s="157" t="s">
        <v>0</v>
      </c>
      <c r="PN2" s="157" t="s">
        <v>1</v>
      </c>
      <c r="PO2" s="157" t="s">
        <v>2</v>
      </c>
      <c r="PP2" s="157" t="s">
        <v>3</v>
      </c>
      <c r="PQ2" s="157" t="s">
        <v>4</v>
      </c>
      <c r="PR2" s="158" t="s">
        <v>5</v>
      </c>
      <c r="PS2" s="158"/>
      <c r="PU2" s="157" t="s">
        <v>0</v>
      </c>
      <c r="PV2" s="157" t="s">
        <v>1</v>
      </c>
      <c r="PW2" s="157" t="s">
        <v>2</v>
      </c>
      <c r="PX2" s="157" t="s">
        <v>3</v>
      </c>
      <c r="PY2" s="157" t="s">
        <v>4</v>
      </c>
      <c r="PZ2" s="158" t="s">
        <v>5</v>
      </c>
      <c r="QA2" s="158"/>
      <c r="QD2" s="157" t="s">
        <v>0</v>
      </c>
      <c r="QE2" s="157" t="s">
        <v>1</v>
      </c>
      <c r="QF2" s="157" t="s">
        <v>2</v>
      </c>
      <c r="QG2" s="157" t="s">
        <v>3</v>
      </c>
      <c r="QH2" s="157" t="s">
        <v>4</v>
      </c>
      <c r="QI2" s="158" t="s">
        <v>5</v>
      </c>
      <c r="QJ2" s="158"/>
      <c r="QL2" s="157" t="s">
        <v>0</v>
      </c>
      <c r="QM2" s="157" t="s">
        <v>1</v>
      </c>
      <c r="QN2" s="157" t="s">
        <v>2</v>
      </c>
      <c r="QO2" s="157" t="s">
        <v>3</v>
      </c>
      <c r="QP2" s="157" t="s">
        <v>4</v>
      </c>
      <c r="QQ2" s="158" t="s">
        <v>5</v>
      </c>
      <c r="QR2" s="158"/>
      <c r="QU2" s="157" t="s">
        <v>0</v>
      </c>
      <c r="QV2" s="157" t="s">
        <v>1</v>
      </c>
      <c r="QW2" s="157" t="s">
        <v>2</v>
      </c>
      <c r="QX2" s="157" t="s">
        <v>3</v>
      </c>
      <c r="QY2" s="157" t="s">
        <v>4</v>
      </c>
      <c r="QZ2" s="158" t="s">
        <v>5</v>
      </c>
      <c r="RA2" s="158"/>
      <c r="RC2" s="157" t="s">
        <v>0</v>
      </c>
      <c r="RD2" s="157" t="s">
        <v>1</v>
      </c>
      <c r="RE2" s="157" t="s">
        <v>2</v>
      </c>
      <c r="RF2" s="157" t="s">
        <v>3</v>
      </c>
      <c r="RG2" s="157" t="s">
        <v>4</v>
      </c>
      <c r="RH2" s="158" t="s">
        <v>5</v>
      </c>
      <c r="RI2" s="158"/>
      <c r="RK2" s="157" t="s">
        <v>0</v>
      </c>
      <c r="RL2" s="157" t="s">
        <v>1</v>
      </c>
      <c r="RM2" s="157" t="s">
        <v>2</v>
      </c>
      <c r="RN2" s="157" t="s">
        <v>3</v>
      </c>
      <c r="RO2" s="157" t="s">
        <v>4</v>
      </c>
      <c r="RP2" s="158" t="s">
        <v>5</v>
      </c>
      <c r="RR2" s="157" t="s">
        <v>0</v>
      </c>
      <c r="RS2" s="157" t="s">
        <v>1</v>
      </c>
      <c r="RT2" s="157" t="s">
        <v>2</v>
      </c>
      <c r="RU2" s="157" t="s">
        <v>3</v>
      </c>
      <c r="RV2" s="157" t="s">
        <v>4</v>
      </c>
      <c r="RW2" s="158" t="s">
        <v>5</v>
      </c>
      <c r="RX2" s="158"/>
      <c r="RZ2" s="157" t="s">
        <v>0</v>
      </c>
      <c r="SA2" s="157" t="s">
        <v>1</v>
      </c>
      <c r="SB2" s="157" t="s">
        <v>2</v>
      </c>
      <c r="SC2" s="157" t="s">
        <v>3</v>
      </c>
      <c r="SD2" s="157" t="s">
        <v>4</v>
      </c>
      <c r="SE2" s="158" t="s">
        <v>5</v>
      </c>
      <c r="SF2" s="158"/>
      <c r="SH2" s="157" t="s">
        <v>0</v>
      </c>
      <c r="SI2" s="157" t="s">
        <v>1</v>
      </c>
      <c r="SJ2" s="157" t="s">
        <v>2</v>
      </c>
      <c r="SK2" s="157" t="s">
        <v>3</v>
      </c>
      <c r="SL2" s="157" t="s">
        <v>4</v>
      </c>
      <c r="SM2" s="158" t="s">
        <v>5</v>
      </c>
      <c r="SN2" s="158"/>
      <c r="SP2" s="157" t="s">
        <v>0</v>
      </c>
      <c r="SQ2" s="157" t="s">
        <v>1</v>
      </c>
      <c r="SR2" s="157" t="s">
        <v>2</v>
      </c>
      <c r="SS2" s="157" t="s">
        <v>3</v>
      </c>
      <c r="ST2" s="157" t="s">
        <v>4</v>
      </c>
      <c r="SU2" s="158" t="s">
        <v>5</v>
      </c>
      <c r="SV2" s="158"/>
      <c r="SX2" s="157" t="s">
        <v>0</v>
      </c>
      <c r="SY2" s="157" t="s">
        <v>1</v>
      </c>
      <c r="SZ2" s="157" t="s">
        <v>2</v>
      </c>
      <c r="TA2" s="157" t="s">
        <v>3</v>
      </c>
      <c r="TB2" s="157" t="s">
        <v>4</v>
      </c>
      <c r="TC2" s="158" t="s">
        <v>5</v>
      </c>
      <c r="TD2" s="158"/>
      <c r="TF2" s="157" t="s">
        <v>0</v>
      </c>
      <c r="TG2" s="157" t="s">
        <v>1</v>
      </c>
      <c r="TH2" s="157" t="s">
        <v>2</v>
      </c>
      <c r="TI2" s="157" t="s">
        <v>3</v>
      </c>
      <c r="TJ2" s="157" t="s">
        <v>4</v>
      </c>
      <c r="TK2" s="158" t="s">
        <v>5</v>
      </c>
      <c r="TL2" s="158"/>
      <c r="TN2" s="157" t="s">
        <v>0</v>
      </c>
      <c r="TO2" s="157" t="s">
        <v>1</v>
      </c>
      <c r="TP2" s="157" t="s">
        <v>2</v>
      </c>
      <c r="TQ2" s="157" t="s">
        <v>3</v>
      </c>
      <c r="TR2" s="157" t="s">
        <v>4</v>
      </c>
      <c r="TS2" s="158" t="s">
        <v>5</v>
      </c>
      <c r="TT2" s="158"/>
      <c r="TV2" s="157" t="s">
        <v>0</v>
      </c>
      <c r="TW2" s="157" t="s">
        <v>1</v>
      </c>
      <c r="TX2" s="157" t="s">
        <v>2</v>
      </c>
      <c r="TY2" s="157" t="s">
        <v>3</v>
      </c>
      <c r="TZ2" s="157" t="s">
        <v>4</v>
      </c>
      <c r="UA2" s="158" t="s">
        <v>5</v>
      </c>
      <c r="UB2" s="158"/>
      <c r="UD2" s="157" t="s">
        <v>0</v>
      </c>
      <c r="UE2" s="157" t="s">
        <v>1</v>
      </c>
      <c r="UF2" s="157" t="s">
        <v>2</v>
      </c>
      <c r="UG2" s="157" t="s">
        <v>3</v>
      </c>
      <c r="UH2" s="157" t="s">
        <v>4</v>
      </c>
      <c r="UI2" s="158" t="s">
        <v>5</v>
      </c>
      <c r="UJ2" s="158"/>
      <c r="UL2" s="157" t="s">
        <v>0</v>
      </c>
      <c r="UM2" s="157" t="s">
        <v>1</v>
      </c>
      <c r="UN2" s="157" t="s">
        <v>2</v>
      </c>
      <c r="UO2" s="157" t="s">
        <v>3</v>
      </c>
      <c r="UP2" s="157" t="s">
        <v>4</v>
      </c>
      <c r="UQ2" s="158" t="s">
        <v>5</v>
      </c>
      <c r="UR2" s="158"/>
      <c r="UT2" s="157" t="s">
        <v>0</v>
      </c>
      <c r="UU2" s="157" t="s">
        <v>1</v>
      </c>
      <c r="UV2" s="157" t="s">
        <v>2</v>
      </c>
      <c r="UW2" s="157" t="s">
        <v>3</v>
      </c>
      <c r="UX2" s="157" t="s">
        <v>4</v>
      </c>
      <c r="UY2" s="158" t="s">
        <v>5</v>
      </c>
      <c r="VA2" s="157" t="s">
        <v>0</v>
      </c>
      <c r="VB2" s="157" t="s">
        <v>1</v>
      </c>
      <c r="VC2" s="157" t="s">
        <v>2</v>
      </c>
      <c r="VD2" s="157" t="s">
        <v>3</v>
      </c>
      <c r="VE2" s="157" t="s">
        <v>4</v>
      </c>
      <c r="VF2" s="158" t="s">
        <v>5</v>
      </c>
      <c r="VH2" s="157" t="s">
        <v>0</v>
      </c>
      <c r="VI2" s="157" t="s">
        <v>1</v>
      </c>
      <c r="VJ2" s="157" t="s">
        <v>2</v>
      </c>
      <c r="VK2" s="157" t="s">
        <v>3</v>
      </c>
      <c r="VL2" s="157" t="s">
        <v>4</v>
      </c>
      <c r="VM2" s="158" t="s">
        <v>5</v>
      </c>
      <c r="VN2" s="158"/>
      <c r="VO2" s="158"/>
      <c r="VQ2" s="157" t="s">
        <v>0</v>
      </c>
      <c r="VR2" s="157" t="s">
        <v>1</v>
      </c>
      <c r="VS2" s="157" t="s">
        <v>2</v>
      </c>
      <c r="VT2" s="157" t="s">
        <v>3</v>
      </c>
      <c r="VU2" s="157" t="s">
        <v>4</v>
      </c>
      <c r="VV2" s="158" t="s">
        <v>5</v>
      </c>
      <c r="VW2" s="158"/>
      <c r="VX2" s="158"/>
      <c r="VY2" s="157" t="s">
        <v>0</v>
      </c>
      <c r="VZ2" s="157" t="s">
        <v>1</v>
      </c>
      <c r="WA2" s="157" t="s">
        <v>2</v>
      </c>
      <c r="WB2" s="157" t="s">
        <v>3</v>
      </c>
      <c r="WC2" s="157" t="s">
        <v>4</v>
      </c>
      <c r="WD2" s="158" t="s">
        <v>5</v>
      </c>
      <c r="WF2" s="157" t="s">
        <v>0</v>
      </c>
      <c r="WG2" s="157" t="s">
        <v>1</v>
      </c>
      <c r="WH2" s="157" t="s">
        <v>2</v>
      </c>
      <c r="WI2" s="157" t="s">
        <v>3</v>
      </c>
      <c r="WJ2" s="157" t="s">
        <v>4</v>
      </c>
      <c r="WK2" s="158" t="s">
        <v>5</v>
      </c>
      <c r="WN2" s="157" t="s">
        <v>0</v>
      </c>
      <c r="WO2" s="157" t="s">
        <v>1</v>
      </c>
      <c r="WP2" s="157" t="s">
        <v>2</v>
      </c>
      <c r="WQ2" s="157" t="s">
        <v>3</v>
      </c>
      <c r="WR2" s="157" t="s">
        <v>4</v>
      </c>
      <c r="WS2" s="158" t="s">
        <v>5</v>
      </c>
      <c r="WZ2" s="157" t="s">
        <v>0</v>
      </c>
      <c r="XA2" s="157" t="s">
        <v>1</v>
      </c>
      <c r="XB2" s="157" t="s">
        <v>2</v>
      </c>
      <c r="XC2" s="157" t="s">
        <v>3</v>
      </c>
      <c r="XD2" s="157" t="s">
        <v>4</v>
      </c>
      <c r="XE2" s="158" t="s">
        <v>5</v>
      </c>
      <c r="XG2" s="157" t="s">
        <v>0</v>
      </c>
      <c r="XH2" s="157" t="s">
        <v>1</v>
      </c>
      <c r="XI2" s="157" t="s">
        <v>2</v>
      </c>
      <c r="XJ2" s="157" t="s">
        <v>3</v>
      </c>
      <c r="XK2" s="157" t="s">
        <v>4</v>
      </c>
      <c r="XL2" s="158" t="s">
        <v>5</v>
      </c>
      <c r="XN2" s="157" t="s">
        <v>0</v>
      </c>
      <c r="XO2" s="157" t="s">
        <v>1</v>
      </c>
      <c r="XP2" s="157" t="s">
        <v>2</v>
      </c>
      <c r="XQ2" s="157" t="s">
        <v>3</v>
      </c>
      <c r="XR2" s="157" t="s">
        <v>4</v>
      </c>
      <c r="XS2" s="158" t="s">
        <v>5</v>
      </c>
      <c r="XU2" s="157" t="s">
        <v>0</v>
      </c>
      <c r="XV2" s="157" t="s">
        <v>1</v>
      </c>
      <c r="XW2" s="157" t="s">
        <v>2</v>
      </c>
      <c r="XX2" s="157" t="s">
        <v>3</v>
      </c>
      <c r="XY2" s="157" t="s">
        <v>4</v>
      </c>
      <c r="XZ2" s="158" t="s">
        <v>5</v>
      </c>
      <c r="YB2" s="157" t="s">
        <v>0</v>
      </c>
      <c r="YC2" s="157" t="s">
        <v>1</v>
      </c>
      <c r="YD2" s="157" t="s">
        <v>2</v>
      </c>
      <c r="YE2" s="157" t="s">
        <v>3</v>
      </c>
      <c r="YF2" s="157" t="s">
        <v>4</v>
      </c>
      <c r="YG2" s="158" t="s">
        <v>5</v>
      </c>
      <c r="YJ2" s="157" t="s">
        <v>0</v>
      </c>
      <c r="YK2" s="157" t="s">
        <v>1</v>
      </c>
      <c r="YL2" s="157" t="s">
        <v>2</v>
      </c>
      <c r="YM2" s="157" t="s">
        <v>3</v>
      </c>
      <c r="YN2" s="157" t="s">
        <v>4</v>
      </c>
      <c r="YO2" s="158" t="s">
        <v>5</v>
      </c>
      <c r="YQ2" s="157" t="s">
        <v>0</v>
      </c>
      <c r="YR2" s="157" t="s">
        <v>1</v>
      </c>
      <c r="YS2" s="157" t="s">
        <v>2</v>
      </c>
      <c r="YT2" s="157" t="s">
        <v>3</v>
      </c>
      <c r="YU2" s="157" t="s">
        <v>4</v>
      </c>
      <c r="YV2" s="158" t="s">
        <v>5</v>
      </c>
      <c r="YX2" s="157" t="s">
        <v>0</v>
      </c>
      <c r="YY2" s="157" t="s">
        <v>1</v>
      </c>
      <c r="YZ2" s="157" t="s">
        <v>2</v>
      </c>
      <c r="ZA2" s="157" t="s">
        <v>3</v>
      </c>
      <c r="ZB2" s="157" t="s">
        <v>4</v>
      </c>
      <c r="ZC2" s="158" t="s">
        <v>5</v>
      </c>
      <c r="ZE2" s="157" t="s">
        <v>0</v>
      </c>
      <c r="ZF2" s="157" t="s">
        <v>1</v>
      </c>
      <c r="ZG2" s="157" t="s">
        <v>2</v>
      </c>
      <c r="ZH2" s="157" t="s">
        <v>3</v>
      </c>
      <c r="ZI2" s="157" t="s">
        <v>4</v>
      </c>
      <c r="ZJ2" s="158" t="s">
        <v>5</v>
      </c>
      <c r="ZM2" s="157" t="s">
        <v>0</v>
      </c>
      <c r="ZN2" s="157" t="s">
        <v>1</v>
      </c>
      <c r="ZO2" s="157" t="s">
        <v>2</v>
      </c>
      <c r="ZP2" s="157" t="s">
        <v>3</v>
      </c>
      <c r="ZQ2" s="157" t="s">
        <v>4</v>
      </c>
      <c r="ZR2" s="158" t="s">
        <v>5</v>
      </c>
    </row>
    <row r="3" spans="1:694" s="157" customFormat="1" ht="17.25" thickBot="1">
      <c r="A3" s="157" t="s">
        <v>17</v>
      </c>
      <c r="B3" s="157">
        <v>34</v>
      </c>
      <c r="C3" s="157">
        <v>34</v>
      </c>
      <c r="D3" s="157">
        <v>0</v>
      </c>
      <c r="E3" s="157">
        <v>0</v>
      </c>
      <c r="F3" s="158">
        <v>1</v>
      </c>
      <c r="H3" s="157" t="s">
        <v>17</v>
      </c>
      <c r="I3" s="157">
        <v>34</v>
      </c>
      <c r="J3" s="157">
        <v>34</v>
      </c>
      <c r="K3" s="157">
        <v>0</v>
      </c>
      <c r="L3" s="157">
        <v>0</v>
      </c>
      <c r="M3" s="158">
        <v>1</v>
      </c>
      <c r="N3" s="158">
        <f t="shared" ref="N3:N34" si="0">M3-F3</f>
        <v>0</v>
      </c>
      <c r="P3" s="157" t="s">
        <v>17</v>
      </c>
      <c r="Q3" s="157">
        <v>34</v>
      </c>
      <c r="R3" s="157">
        <v>34</v>
      </c>
      <c r="S3" s="157">
        <v>0</v>
      </c>
      <c r="T3" s="157">
        <v>0</v>
      </c>
      <c r="U3" s="158">
        <v>1</v>
      </c>
      <c r="V3" s="158">
        <f>U3-M3</f>
        <v>0</v>
      </c>
      <c r="X3" s="157" t="s">
        <v>17</v>
      </c>
      <c r="Y3" s="157">
        <v>34</v>
      </c>
      <c r="Z3" s="157">
        <v>34</v>
      </c>
      <c r="AA3" s="157">
        <v>0</v>
      </c>
      <c r="AB3" s="157">
        <v>0</v>
      </c>
      <c r="AC3" s="158">
        <v>1</v>
      </c>
      <c r="AD3" s="158">
        <f>AC3-U3</f>
        <v>0</v>
      </c>
      <c r="AF3" s="157" t="s">
        <v>17</v>
      </c>
      <c r="AG3" s="157">
        <v>34</v>
      </c>
      <c r="AH3" s="157">
        <v>34</v>
      </c>
      <c r="AI3" s="157">
        <v>0</v>
      </c>
      <c r="AJ3" s="157">
        <v>0</v>
      </c>
      <c r="AK3" s="158">
        <v>1</v>
      </c>
      <c r="AL3" s="158">
        <f>AK3-AC3</f>
        <v>0</v>
      </c>
      <c r="AN3" s="157" t="s">
        <v>17</v>
      </c>
      <c r="AO3" s="157">
        <v>34</v>
      </c>
      <c r="AP3" s="157">
        <v>34</v>
      </c>
      <c r="AQ3" s="157">
        <v>0</v>
      </c>
      <c r="AR3" s="157">
        <v>0</v>
      </c>
      <c r="AS3" s="158">
        <v>1</v>
      </c>
      <c r="AT3" s="158">
        <f>AS3-AK3</f>
        <v>0</v>
      </c>
      <c r="AV3" s="157" t="s">
        <v>17</v>
      </c>
      <c r="AW3" s="157">
        <v>34</v>
      </c>
      <c r="AX3" s="157">
        <v>34</v>
      </c>
      <c r="AY3" s="157">
        <v>0</v>
      </c>
      <c r="AZ3" s="157">
        <v>0</v>
      </c>
      <c r="BA3" s="158">
        <v>1</v>
      </c>
      <c r="BB3" s="158">
        <f>BA3-AS3</f>
        <v>0</v>
      </c>
      <c r="BD3" s="157" t="s">
        <v>17</v>
      </c>
      <c r="BE3" s="157">
        <v>34</v>
      </c>
      <c r="BF3" s="157">
        <v>34</v>
      </c>
      <c r="BG3" s="157">
        <v>0</v>
      </c>
      <c r="BH3" s="157">
        <v>0</v>
      </c>
      <c r="BI3" s="158">
        <v>1</v>
      </c>
      <c r="BJ3" s="158">
        <f>BI3-BA3</f>
        <v>0</v>
      </c>
      <c r="BL3" s="157" t="s">
        <v>17</v>
      </c>
      <c r="BM3" s="157">
        <v>34</v>
      </c>
      <c r="BN3" s="157">
        <v>34</v>
      </c>
      <c r="BO3" s="157">
        <v>0</v>
      </c>
      <c r="BP3" s="157">
        <v>0</v>
      </c>
      <c r="BQ3" s="158">
        <v>1</v>
      </c>
      <c r="BR3" s="158">
        <f>BQ3-BI3</f>
        <v>0</v>
      </c>
      <c r="BT3" s="157" t="s">
        <v>17</v>
      </c>
      <c r="BU3" s="157">
        <v>34</v>
      </c>
      <c r="BV3" s="157">
        <v>34</v>
      </c>
      <c r="BW3" s="157">
        <v>0</v>
      </c>
      <c r="BX3" s="157">
        <v>0</v>
      </c>
      <c r="BY3" s="158">
        <v>1</v>
      </c>
      <c r="BZ3" s="158">
        <f>BY3-BQ3</f>
        <v>0</v>
      </c>
      <c r="CB3" s="157" t="s">
        <v>17</v>
      </c>
      <c r="CC3" s="157">
        <v>34</v>
      </c>
      <c r="CD3" s="157">
        <v>34</v>
      </c>
      <c r="CE3" s="157">
        <v>0</v>
      </c>
      <c r="CF3" s="157">
        <v>0</v>
      </c>
      <c r="CG3" s="158">
        <v>1</v>
      </c>
      <c r="CH3" s="158">
        <f>CG3-BY3</f>
        <v>0</v>
      </c>
      <c r="CJ3" s="157" t="s">
        <v>17</v>
      </c>
      <c r="CK3" s="157">
        <v>34</v>
      </c>
      <c r="CL3" s="157">
        <v>34</v>
      </c>
      <c r="CM3" s="157">
        <v>0</v>
      </c>
      <c r="CN3" s="157">
        <v>0</v>
      </c>
      <c r="CO3" s="158">
        <v>1</v>
      </c>
      <c r="CP3" s="158">
        <f>CO3-CG3</f>
        <v>0</v>
      </c>
      <c r="CR3" s="157" t="s">
        <v>17</v>
      </c>
      <c r="CS3" s="157">
        <v>34</v>
      </c>
      <c r="CT3" s="157">
        <v>34</v>
      </c>
      <c r="CU3" s="157">
        <v>0</v>
      </c>
      <c r="CV3" s="157">
        <v>0</v>
      </c>
      <c r="CW3" s="158">
        <v>1</v>
      </c>
      <c r="CX3" s="158">
        <f>CW3-CO3</f>
        <v>0</v>
      </c>
      <c r="CZ3" s="157" t="s">
        <v>17</v>
      </c>
      <c r="DA3" s="157">
        <v>34</v>
      </c>
      <c r="DB3" s="157">
        <v>34</v>
      </c>
      <c r="DC3" s="157">
        <v>0</v>
      </c>
      <c r="DD3" s="157">
        <v>0</v>
      </c>
      <c r="DE3" s="158">
        <v>1</v>
      </c>
      <c r="DF3" s="158">
        <f>DE3-CW3</f>
        <v>0</v>
      </c>
      <c r="DH3" s="157" t="s">
        <v>17</v>
      </c>
      <c r="DI3" s="157">
        <v>34</v>
      </c>
      <c r="DJ3" s="157">
        <v>34</v>
      </c>
      <c r="DK3" s="157">
        <v>0</v>
      </c>
      <c r="DL3" s="157">
        <v>0</v>
      </c>
      <c r="DM3" s="158">
        <v>1</v>
      </c>
      <c r="DN3" s="158">
        <f>DM3-DE3</f>
        <v>0</v>
      </c>
      <c r="DP3" s="157" t="s">
        <v>17</v>
      </c>
      <c r="DQ3" s="157">
        <v>34</v>
      </c>
      <c r="DR3" s="157">
        <v>34</v>
      </c>
      <c r="DS3" s="157">
        <v>0</v>
      </c>
      <c r="DT3" s="157">
        <v>0</v>
      </c>
      <c r="DU3" s="158">
        <v>1</v>
      </c>
      <c r="DV3" s="158">
        <f>DU3-DM3</f>
        <v>0</v>
      </c>
      <c r="DX3" s="157" t="s">
        <v>17</v>
      </c>
      <c r="DY3" s="157">
        <v>34</v>
      </c>
      <c r="DZ3" s="157">
        <v>34</v>
      </c>
      <c r="EA3" s="157">
        <v>0</v>
      </c>
      <c r="EB3" s="157">
        <v>0</v>
      </c>
      <c r="EC3" s="158">
        <v>1</v>
      </c>
      <c r="ED3" s="158">
        <f>EC3-DU3</f>
        <v>0</v>
      </c>
      <c r="EF3" s="157" t="s">
        <v>17</v>
      </c>
      <c r="EG3" s="157">
        <v>34</v>
      </c>
      <c r="EH3" s="157">
        <v>34</v>
      </c>
      <c r="EI3" s="157">
        <v>0</v>
      </c>
      <c r="EJ3" s="157">
        <v>0</v>
      </c>
      <c r="EK3" s="158">
        <v>1</v>
      </c>
      <c r="EL3" s="158">
        <f>EK3-EC3</f>
        <v>0</v>
      </c>
      <c r="EN3" s="157" t="s">
        <v>17</v>
      </c>
      <c r="EO3" s="157">
        <v>34</v>
      </c>
      <c r="EP3" s="157">
        <v>34</v>
      </c>
      <c r="EQ3" s="157">
        <v>0</v>
      </c>
      <c r="ER3" s="157">
        <v>0</v>
      </c>
      <c r="ES3" s="158">
        <v>1</v>
      </c>
      <c r="ET3" s="158">
        <f>ES3-EK3</f>
        <v>0</v>
      </c>
      <c r="EV3" s="157" t="s">
        <v>17</v>
      </c>
      <c r="EW3" s="157">
        <v>34</v>
      </c>
      <c r="EX3" s="157">
        <v>34</v>
      </c>
      <c r="EY3" s="157">
        <v>0</v>
      </c>
      <c r="EZ3" s="157">
        <v>0</v>
      </c>
      <c r="FA3" s="158">
        <v>1</v>
      </c>
      <c r="FB3" s="158">
        <f>FA3-ES3</f>
        <v>0</v>
      </c>
      <c r="FD3" s="157" t="s">
        <v>17</v>
      </c>
      <c r="FE3" s="157">
        <v>34</v>
      </c>
      <c r="FF3" s="157">
        <v>34</v>
      </c>
      <c r="FG3" s="157">
        <v>0</v>
      </c>
      <c r="FH3" s="157">
        <v>0</v>
      </c>
      <c r="FI3" s="158">
        <v>1</v>
      </c>
      <c r="FJ3" s="158">
        <f>FI3-FA3</f>
        <v>0</v>
      </c>
      <c r="FL3" s="157" t="s">
        <v>17</v>
      </c>
      <c r="FM3" s="157">
        <v>34</v>
      </c>
      <c r="FN3" s="157">
        <v>34</v>
      </c>
      <c r="FO3" s="157">
        <v>0</v>
      </c>
      <c r="FP3" s="157">
        <v>0</v>
      </c>
      <c r="FQ3" s="158">
        <v>1</v>
      </c>
      <c r="FR3" s="158">
        <f>FQ3-FI3</f>
        <v>0</v>
      </c>
      <c r="FT3" s="157" t="s">
        <v>17</v>
      </c>
      <c r="FU3" s="157">
        <v>34</v>
      </c>
      <c r="FV3" s="157">
        <v>34</v>
      </c>
      <c r="FW3" s="157">
        <v>0</v>
      </c>
      <c r="FX3" s="157">
        <v>0</v>
      </c>
      <c r="FY3" s="158">
        <v>1</v>
      </c>
      <c r="FZ3" s="158">
        <f>FY3-FQ3</f>
        <v>0</v>
      </c>
      <c r="GB3" s="157" t="s">
        <v>17</v>
      </c>
      <c r="GC3" s="157">
        <v>34</v>
      </c>
      <c r="GD3" s="157">
        <v>34</v>
      </c>
      <c r="GE3" s="157">
        <v>0</v>
      </c>
      <c r="GF3" s="157">
        <v>0</v>
      </c>
      <c r="GG3" s="158">
        <v>1</v>
      </c>
      <c r="GH3" s="158">
        <f>GG3-FY3</f>
        <v>0</v>
      </c>
      <c r="GJ3" s="157" t="s">
        <v>17</v>
      </c>
      <c r="GK3" s="157">
        <v>34</v>
      </c>
      <c r="GL3" s="157">
        <v>34</v>
      </c>
      <c r="GM3" s="157">
        <v>0</v>
      </c>
      <c r="GN3" s="157">
        <v>0</v>
      </c>
      <c r="GO3" s="158">
        <v>1</v>
      </c>
      <c r="GP3" s="158">
        <f>GO3-GG3</f>
        <v>0</v>
      </c>
      <c r="GR3" s="157" t="s">
        <v>17</v>
      </c>
      <c r="GS3" s="157">
        <v>34</v>
      </c>
      <c r="GT3" s="157">
        <v>34</v>
      </c>
      <c r="GU3" s="157">
        <v>0</v>
      </c>
      <c r="GV3" s="157">
        <v>0</v>
      </c>
      <c r="GW3" s="158">
        <v>1</v>
      </c>
      <c r="GX3" s="111">
        <f>GW3-GO3</f>
        <v>0</v>
      </c>
      <c r="GZ3" s="157" t="s">
        <v>17</v>
      </c>
      <c r="HA3" s="157">
        <v>34</v>
      </c>
      <c r="HB3" s="157">
        <v>34</v>
      </c>
      <c r="HC3" s="157">
        <v>0</v>
      </c>
      <c r="HD3" s="157">
        <v>0</v>
      </c>
      <c r="HE3" s="158">
        <v>1</v>
      </c>
      <c r="HF3" s="158">
        <f>HE3-'[1]ASUS MeMO Pad 8 K011'!ES3</f>
        <v>0</v>
      </c>
      <c r="HH3" s="157" t="s">
        <v>17</v>
      </c>
      <c r="HI3" s="157">
        <v>34</v>
      </c>
      <c r="HJ3" s="157">
        <v>34</v>
      </c>
      <c r="HK3" s="157">
        <v>0</v>
      </c>
      <c r="HL3" s="157">
        <v>0</v>
      </c>
      <c r="HM3" s="158">
        <v>1</v>
      </c>
      <c r="HN3" s="158">
        <f>HM3-HE3</f>
        <v>0</v>
      </c>
      <c r="HP3" s="157" t="s">
        <v>17</v>
      </c>
      <c r="HQ3" s="157">
        <v>34</v>
      </c>
      <c r="HR3" s="157">
        <v>34</v>
      </c>
      <c r="HS3" s="157">
        <v>0</v>
      </c>
      <c r="HT3" s="157">
        <v>0</v>
      </c>
      <c r="HU3" s="158">
        <v>1</v>
      </c>
      <c r="HV3" s="158">
        <f>HU3-HM3</f>
        <v>0</v>
      </c>
      <c r="HX3" s="157" t="s">
        <v>17</v>
      </c>
      <c r="HY3" s="157">
        <v>34</v>
      </c>
      <c r="HZ3" s="157">
        <v>34</v>
      </c>
      <c r="IA3" s="157">
        <v>0</v>
      </c>
      <c r="IB3" s="157">
        <v>0</v>
      </c>
      <c r="IC3" s="158">
        <f>HZ3/HY3</f>
        <v>1</v>
      </c>
      <c r="ID3" s="158">
        <f>IC3-HU3</f>
        <v>0</v>
      </c>
      <c r="IF3" s="157" t="s">
        <v>17</v>
      </c>
      <c r="IG3" s="157">
        <v>34</v>
      </c>
      <c r="IH3" s="157">
        <v>34</v>
      </c>
      <c r="II3" s="157">
        <v>0</v>
      </c>
      <c r="IJ3" s="157">
        <v>0</v>
      </c>
      <c r="IK3" s="158">
        <f>IH3/IG3</f>
        <v>1</v>
      </c>
      <c r="IL3" s="158">
        <f>IK3-IC3</f>
        <v>0</v>
      </c>
      <c r="IN3" s="157" t="s">
        <v>17</v>
      </c>
      <c r="IO3" s="157">
        <v>34</v>
      </c>
      <c r="IP3" s="157">
        <v>34</v>
      </c>
      <c r="IQ3" s="157">
        <v>0</v>
      </c>
      <c r="IR3" s="157">
        <v>0</v>
      </c>
      <c r="IS3" s="158">
        <v>1</v>
      </c>
      <c r="IT3" s="158">
        <f>IS3-IK3</f>
        <v>0</v>
      </c>
      <c r="IV3" s="157" t="s">
        <v>17</v>
      </c>
      <c r="IW3" s="157">
        <v>34</v>
      </c>
      <c r="IX3" s="157">
        <v>34</v>
      </c>
      <c r="IY3" s="157">
        <v>0</v>
      </c>
      <c r="IZ3" s="157">
        <v>0</v>
      </c>
      <c r="JA3" s="158">
        <v>1</v>
      </c>
      <c r="JB3" s="158">
        <f>JA3-IS3</f>
        <v>0</v>
      </c>
      <c r="JD3" s="157" t="s">
        <v>17</v>
      </c>
      <c r="JE3" s="157">
        <v>34</v>
      </c>
      <c r="JF3" s="157">
        <v>34</v>
      </c>
      <c r="JG3" s="157">
        <v>0</v>
      </c>
      <c r="JH3" s="157">
        <v>0</v>
      </c>
      <c r="JI3" s="158">
        <v>1</v>
      </c>
      <c r="JJ3" s="158">
        <f>JI3-JA3</f>
        <v>0</v>
      </c>
      <c r="JL3" s="157" t="s">
        <v>17</v>
      </c>
      <c r="JM3" s="157">
        <v>34</v>
      </c>
      <c r="JN3" s="157">
        <v>34</v>
      </c>
      <c r="JO3" s="157">
        <v>0</v>
      </c>
      <c r="JP3" s="157">
        <v>0</v>
      </c>
      <c r="JQ3" s="158">
        <v>1</v>
      </c>
      <c r="JR3" s="158">
        <f>JQ3-JI3</f>
        <v>0</v>
      </c>
      <c r="JT3" s="157" t="s">
        <v>17</v>
      </c>
      <c r="JU3" s="157">
        <v>34</v>
      </c>
      <c r="JV3" s="157">
        <v>34</v>
      </c>
      <c r="JW3" s="157">
        <v>0</v>
      </c>
      <c r="JX3" s="157">
        <v>0</v>
      </c>
      <c r="JY3" s="158">
        <v>1</v>
      </c>
      <c r="JZ3" s="158">
        <f>JY3-JQ3</f>
        <v>0</v>
      </c>
      <c r="KB3" s="157" t="s">
        <v>17</v>
      </c>
      <c r="KC3" s="157">
        <v>34</v>
      </c>
      <c r="KD3" s="157">
        <v>34</v>
      </c>
      <c r="KE3" s="157">
        <v>0</v>
      </c>
      <c r="KF3" s="157">
        <v>0</v>
      </c>
      <c r="KG3" s="158">
        <v>1</v>
      </c>
      <c r="KH3" s="158">
        <f>KG3-JY3</f>
        <v>0</v>
      </c>
      <c r="KJ3" s="157" t="s">
        <v>17</v>
      </c>
      <c r="KK3" s="157">
        <v>34</v>
      </c>
      <c r="KL3" s="157">
        <v>34</v>
      </c>
      <c r="KM3" s="157">
        <v>0</v>
      </c>
      <c r="KN3" s="157">
        <v>0</v>
      </c>
      <c r="KO3" s="158">
        <f>KL3/KK3</f>
        <v>1</v>
      </c>
      <c r="KP3" s="158">
        <f>KO3-KG3</f>
        <v>0</v>
      </c>
      <c r="KQ3" s="158"/>
      <c r="KR3" s="156" t="s">
        <v>17</v>
      </c>
      <c r="KS3" s="156">
        <v>34</v>
      </c>
      <c r="KT3" s="157">
        <v>34</v>
      </c>
      <c r="KU3" s="157">
        <v>0</v>
      </c>
      <c r="KV3" s="157">
        <v>0</v>
      </c>
      <c r="KW3" s="158">
        <v>1</v>
      </c>
      <c r="KX3" s="158">
        <v>0</v>
      </c>
      <c r="KY3" s="156"/>
      <c r="KZ3" s="156" t="s">
        <v>17</v>
      </c>
      <c r="LA3" s="156">
        <v>34</v>
      </c>
      <c r="LB3" s="156">
        <v>34</v>
      </c>
      <c r="LC3" s="156">
        <v>0</v>
      </c>
      <c r="LD3" s="156">
        <v>0</v>
      </c>
      <c r="LE3" s="162">
        <v>1</v>
      </c>
      <c r="LF3" s="158">
        <f>LE3-KW3</f>
        <v>0</v>
      </c>
      <c r="LG3" s="158"/>
      <c r="LH3" s="156" t="s">
        <v>17</v>
      </c>
      <c r="LI3" s="156">
        <v>34</v>
      </c>
      <c r="LJ3" s="156">
        <v>34</v>
      </c>
      <c r="LK3" s="156">
        <v>0</v>
      </c>
      <c r="LL3" s="156">
        <v>0</v>
      </c>
      <c r="LM3" s="162">
        <v>1</v>
      </c>
      <c r="LN3" s="158">
        <f>LM3-LE3</f>
        <v>0</v>
      </c>
      <c r="LP3" s="157" t="s">
        <v>17</v>
      </c>
      <c r="LQ3" s="157">
        <v>34</v>
      </c>
      <c r="LR3" s="157">
        <v>34</v>
      </c>
      <c r="LS3" s="157">
        <v>0</v>
      </c>
      <c r="LT3" s="157">
        <v>0</v>
      </c>
      <c r="LU3" s="158">
        <f>LR3/LQ3</f>
        <v>1</v>
      </c>
      <c r="LV3" s="158">
        <f>LU3-KO3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58">
        <f>MC3-LU3</f>
        <v>0</v>
      </c>
      <c r="MF3" s="156" t="s">
        <v>17</v>
      </c>
      <c r="MG3" s="156">
        <v>34</v>
      </c>
      <c r="MH3" s="156">
        <v>34</v>
      </c>
      <c r="MI3" s="156">
        <v>0</v>
      </c>
      <c r="MJ3" s="156">
        <v>0</v>
      </c>
      <c r="MK3" s="162">
        <f>MH3/MG3</f>
        <v>1</v>
      </c>
      <c r="ML3" s="158">
        <f>MK3-MC3</f>
        <v>0</v>
      </c>
      <c r="MN3" s="156" t="s">
        <v>17</v>
      </c>
      <c r="MO3" s="156">
        <v>34</v>
      </c>
      <c r="MP3" s="156">
        <v>34</v>
      </c>
      <c r="MQ3" s="156">
        <v>0</v>
      </c>
      <c r="MR3" s="156">
        <v>0</v>
      </c>
      <c r="MS3" s="162">
        <v>1</v>
      </c>
      <c r="MT3" s="158">
        <f>MS3-MK3</f>
        <v>0</v>
      </c>
      <c r="MV3" s="156" t="s">
        <v>17</v>
      </c>
      <c r="MW3" s="156">
        <v>34</v>
      </c>
      <c r="MX3" s="156">
        <v>34</v>
      </c>
      <c r="MY3" s="156">
        <v>0</v>
      </c>
      <c r="MZ3" s="156">
        <v>0</v>
      </c>
      <c r="NA3" s="162">
        <v>1</v>
      </c>
      <c r="NB3" s="158">
        <f>NA3-MS3</f>
        <v>0</v>
      </c>
      <c r="ND3" s="156" t="s">
        <v>17</v>
      </c>
      <c r="NE3" s="156">
        <v>34</v>
      </c>
      <c r="NF3" s="156">
        <v>34</v>
      </c>
      <c r="NG3" s="156">
        <v>0</v>
      </c>
      <c r="NH3" s="156">
        <v>0</v>
      </c>
      <c r="NI3" s="162">
        <v>1</v>
      </c>
      <c r="NJ3" s="158">
        <f>NI3-NA3</f>
        <v>0</v>
      </c>
      <c r="NL3" s="156" t="s">
        <v>17</v>
      </c>
      <c r="NM3" s="156">
        <v>34</v>
      </c>
      <c r="NN3" s="156">
        <v>34</v>
      </c>
      <c r="NO3" s="156">
        <v>0</v>
      </c>
      <c r="NP3" s="156">
        <v>0</v>
      </c>
      <c r="NQ3" s="162">
        <v>1</v>
      </c>
      <c r="NR3" s="158">
        <f>NQ3-NI3</f>
        <v>0</v>
      </c>
      <c r="NY3" s="158"/>
      <c r="OG3" s="158"/>
      <c r="OO3" s="157" t="s">
        <v>17</v>
      </c>
      <c r="OP3" s="157">
        <v>34</v>
      </c>
      <c r="OQ3" s="157">
        <v>34</v>
      </c>
      <c r="OR3" s="157">
        <v>0</v>
      </c>
      <c r="OS3" s="157">
        <v>0</v>
      </c>
      <c r="OT3" s="158">
        <f>OQ3/OP3</f>
        <v>1</v>
      </c>
      <c r="OU3" s="158">
        <f>OT3-NQ3</f>
        <v>0</v>
      </c>
      <c r="OW3" s="157" t="s">
        <v>17</v>
      </c>
      <c r="OX3" s="157">
        <v>34</v>
      </c>
      <c r="OY3" s="157">
        <v>34</v>
      </c>
      <c r="OZ3" s="157">
        <v>0</v>
      </c>
      <c r="PA3" s="157">
        <v>0</v>
      </c>
      <c r="PB3" s="158">
        <f>OY3/OX3</f>
        <v>1</v>
      </c>
      <c r="PC3" s="158">
        <f>PB3-OT3</f>
        <v>0</v>
      </c>
      <c r="PE3" s="157" t="s">
        <v>17</v>
      </c>
      <c r="PF3" s="157">
        <v>34</v>
      </c>
      <c r="PG3" s="157">
        <v>34</v>
      </c>
      <c r="PH3" s="157">
        <v>0</v>
      </c>
      <c r="PI3" s="157">
        <v>0</v>
      </c>
      <c r="PJ3" s="158">
        <f>PG3/PF3</f>
        <v>1</v>
      </c>
      <c r="PK3" s="158">
        <f>PJ3-PB3</f>
        <v>0</v>
      </c>
      <c r="PM3" s="157" t="s">
        <v>17</v>
      </c>
      <c r="PN3" s="157">
        <v>34</v>
      </c>
      <c r="PO3" s="157">
        <v>34</v>
      </c>
      <c r="PP3" s="157">
        <v>0</v>
      </c>
      <c r="PQ3" s="157">
        <v>0</v>
      </c>
      <c r="PR3" s="158">
        <f>PO3/PN3</f>
        <v>1</v>
      </c>
      <c r="PS3" s="158">
        <f>PR3-PJ3</f>
        <v>0</v>
      </c>
      <c r="PU3" s="157" t="s">
        <v>17</v>
      </c>
      <c r="PV3" s="157">
        <v>34</v>
      </c>
      <c r="PW3" s="157">
        <v>34</v>
      </c>
      <c r="PX3" s="157">
        <v>0</v>
      </c>
      <c r="PY3" s="157">
        <v>0</v>
      </c>
      <c r="PZ3" s="158">
        <f>PW3/PV3</f>
        <v>1</v>
      </c>
      <c r="QA3" s="158">
        <f>PZ3-PR3</f>
        <v>0</v>
      </c>
      <c r="QC3" s="157">
        <f>PV3-PF3</f>
        <v>0</v>
      </c>
      <c r="QD3" s="157" t="s">
        <v>17</v>
      </c>
      <c r="QE3" s="157">
        <v>34</v>
      </c>
      <c r="QF3" s="157">
        <v>34</v>
      </c>
      <c r="QG3" s="157">
        <v>0</v>
      </c>
      <c r="QH3" s="157">
        <v>0</v>
      </c>
      <c r="QI3" s="158">
        <f>QF3/QE3</f>
        <v>1</v>
      </c>
      <c r="QJ3" s="158">
        <f>QI3-PZ3</f>
        <v>0</v>
      </c>
      <c r="QL3" s="157" t="s">
        <v>17</v>
      </c>
      <c r="QM3" s="157">
        <v>34</v>
      </c>
      <c r="QN3" s="157">
        <v>34</v>
      </c>
      <c r="QO3" s="157">
        <v>0</v>
      </c>
      <c r="QP3" s="157">
        <v>0</v>
      </c>
      <c r="QQ3" s="158">
        <f>QN3/QM3</f>
        <v>1</v>
      </c>
      <c r="QR3" s="158">
        <f>QQ3-QI3</f>
        <v>0</v>
      </c>
      <c r="QT3" s="157">
        <f>QP3-QH3</f>
        <v>0</v>
      </c>
      <c r="QU3" s="157" t="s">
        <v>17</v>
      </c>
      <c r="QV3" s="157">
        <v>34</v>
      </c>
      <c r="QW3" s="157">
        <v>34</v>
      </c>
      <c r="QX3" s="157">
        <v>0</v>
      </c>
      <c r="QY3" s="157">
        <v>0</v>
      </c>
      <c r="QZ3" s="158">
        <f>QW3/QV3</f>
        <v>1</v>
      </c>
      <c r="RA3" s="158">
        <f>QZ3-QQ3</f>
        <v>0</v>
      </c>
      <c r="RC3" s="157" t="s">
        <v>17</v>
      </c>
      <c r="RD3" s="157">
        <v>34</v>
      </c>
      <c r="RE3" s="157">
        <v>34</v>
      </c>
      <c r="RF3" s="157">
        <v>0</v>
      </c>
      <c r="RG3" s="157">
        <v>0</v>
      </c>
      <c r="RH3" s="158">
        <f>RE3/RD3</f>
        <v>1</v>
      </c>
      <c r="RI3" s="158">
        <f>RH3-QZ3</f>
        <v>0</v>
      </c>
      <c r="RK3" s="157" t="s">
        <v>17</v>
      </c>
      <c r="RL3" s="157">
        <v>34</v>
      </c>
      <c r="RM3" s="157">
        <v>34</v>
      </c>
      <c r="RN3" s="157">
        <v>0</v>
      </c>
      <c r="RO3" s="157">
        <v>0</v>
      </c>
      <c r="RP3" s="158">
        <v>1</v>
      </c>
      <c r="RR3" s="157" t="s">
        <v>17</v>
      </c>
      <c r="RS3" s="157">
        <v>34</v>
      </c>
      <c r="RT3" s="157">
        <v>34</v>
      </c>
      <c r="RU3" s="157">
        <v>0</v>
      </c>
      <c r="RV3" s="157">
        <v>0</v>
      </c>
      <c r="RW3" s="158">
        <f>RT3/RS3</f>
        <v>1</v>
      </c>
      <c r="RX3" s="158">
        <f>RW3-RO3</f>
        <v>1</v>
      </c>
      <c r="RZ3" s="157" t="s">
        <v>17</v>
      </c>
      <c r="SA3" s="157">
        <v>34</v>
      </c>
      <c r="SB3" s="157">
        <v>34</v>
      </c>
      <c r="SC3" s="157">
        <v>0</v>
      </c>
      <c r="SD3" s="157">
        <v>0</v>
      </c>
      <c r="SE3" s="158">
        <f>SB3/SA3</f>
        <v>1</v>
      </c>
      <c r="SF3" s="158">
        <f>SE3-RW3</f>
        <v>0</v>
      </c>
      <c r="SH3" s="157" t="s">
        <v>17</v>
      </c>
      <c r="SI3" s="157">
        <v>34</v>
      </c>
      <c r="SJ3" s="157">
        <v>34</v>
      </c>
      <c r="SK3" s="157">
        <v>0</v>
      </c>
      <c r="SL3" s="157">
        <v>0</v>
      </c>
      <c r="SM3" s="158">
        <f>SJ3/SI3</f>
        <v>1</v>
      </c>
      <c r="SN3" s="158">
        <f>SM3-SE3</f>
        <v>0</v>
      </c>
      <c r="SP3" s="157" t="s">
        <v>17</v>
      </c>
      <c r="SQ3" s="157">
        <v>34</v>
      </c>
      <c r="SR3" s="157">
        <v>34</v>
      </c>
      <c r="SS3" s="157">
        <v>0</v>
      </c>
      <c r="ST3" s="157">
        <v>0</v>
      </c>
      <c r="SU3" s="158">
        <f>SR3/SQ3</f>
        <v>1</v>
      </c>
      <c r="SV3" s="158">
        <f>SU3-SM3</f>
        <v>0</v>
      </c>
      <c r="SX3" s="157" t="s">
        <v>17</v>
      </c>
      <c r="SY3" s="157">
        <v>34</v>
      </c>
      <c r="SZ3" s="157">
        <v>34</v>
      </c>
      <c r="TA3" s="157">
        <v>0</v>
      </c>
      <c r="TB3" s="157">
        <v>0</v>
      </c>
      <c r="TC3" s="158">
        <f>SZ3/SY3</f>
        <v>1</v>
      </c>
      <c r="TD3" s="158">
        <f>TC3-SU3</f>
        <v>0</v>
      </c>
      <c r="TF3" s="157" t="s">
        <v>17</v>
      </c>
      <c r="TG3" s="157">
        <v>34</v>
      </c>
      <c r="TH3" s="157">
        <v>34</v>
      </c>
      <c r="TI3" s="157">
        <v>0</v>
      </c>
      <c r="TJ3" s="157">
        <v>0</v>
      </c>
      <c r="TK3" s="158">
        <f>TH3/TG3</f>
        <v>1</v>
      </c>
      <c r="TL3" s="158">
        <f>TK3-TC3</f>
        <v>0</v>
      </c>
      <c r="TN3" s="157" t="s">
        <v>17</v>
      </c>
      <c r="TO3" s="157">
        <v>34</v>
      </c>
      <c r="TP3" s="157">
        <v>34</v>
      </c>
      <c r="TQ3" s="157">
        <v>0</v>
      </c>
      <c r="TR3" s="157">
        <v>0</v>
      </c>
      <c r="TS3" s="158">
        <f>TP3/TO3</f>
        <v>1</v>
      </c>
      <c r="TT3" s="158">
        <f>TS3-TK3</f>
        <v>0</v>
      </c>
      <c r="TV3" s="157" t="s">
        <v>17</v>
      </c>
      <c r="TW3" s="157">
        <v>34</v>
      </c>
      <c r="TX3" s="157">
        <v>34</v>
      </c>
      <c r="TY3" s="157">
        <v>0</v>
      </c>
      <c r="TZ3" s="157">
        <v>0</v>
      </c>
      <c r="UA3" s="158">
        <f>TX3/TW3</f>
        <v>1</v>
      </c>
      <c r="UB3" s="158">
        <f>UA3-TS3</f>
        <v>0</v>
      </c>
      <c r="UD3" s="157" t="s">
        <v>17</v>
      </c>
      <c r="UE3" s="157">
        <v>34</v>
      </c>
      <c r="UF3" s="157">
        <v>34</v>
      </c>
      <c r="UG3" s="157">
        <v>0</v>
      </c>
      <c r="UH3" s="157">
        <v>0</v>
      </c>
      <c r="UI3" s="158">
        <f>UF3/UE3</f>
        <v>1</v>
      </c>
      <c r="UJ3" s="158">
        <f>UI3-UA3</f>
        <v>0</v>
      </c>
      <c r="UL3" s="157" t="s">
        <v>17</v>
      </c>
      <c r="UM3" s="157">
        <v>34</v>
      </c>
      <c r="UN3" s="157">
        <v>34</v>
      </c>
      <c r="UO3" s="157">
        <v>0</v>
      </c>
      <c r="UP3" s="157">
        <v>0</v>
      </c>
      <c r="UQ3" s="158">
        <f>UN3/UM3</f>
        <v>1</v>
      </c>
      <c r="UR3" s="158">
        <f>UQ3-UI3</f>
        <v>0</v>
      </c>
      <c r="UT3" s="157" t="s">
        <v>17</v>
      </c>
      <c r="UU3" s="157">
        <v>34</v>
      </c>
      <c r="UV3" s="157">
        <v>34</v>
      </c>
      <c r="UW3" s="157">
        <v>0</v>
      </c>
      <c r="UX3" s="157">
        <v>0</v>
      </c>
      <c r="UY3" s="158">
        <f>UV3/UU3</f>
        <v>1</v>
      </c>
      <c r="VA3" s="157" t="s">
        <v>17</v>
      </c>
      <c r="VB3" s="157">
        <v>34</v>
      </c>
      <c r="VC3" s="157">
        <v>34</v>
      </c>
      <c r="VD3" s="157">
        <v>0</v>
      </c>
      <c r="VE3" s="157">
        <v>0</v>
      </c>
      <c r="VF3" s="158">
        <f>VC3/VB3</f>
        <v>1</v>
      </c>
      <c r="VH3" s="157" t="s">
        <v>17</v>
      </c>
      <c r="VI3" s="157">
        <v>34</v>
      </c>
      <c r="VJ3" s="157">
        <v>34</v>
      </c>
      <c r="VK3" s="157">
        <v>0</v>
      </c>
      <c r="VL3" s="157">
        <v>0</v>
      </c>
      <c r="VM3" s="158">
        <f>VJ3/VI3</f>
        <v>1</v>
      </c>
      <c r="VN3" s="158">
        <f>VM3-VF3</f>
        <v>0</v>
      </c>
      <c r="VO3" s="158"/>
      <c r="VQ3" s="157" t="s">
        <v>17</v>
      </c>
      <c r="VR3" s="157">
        <v>34</v>
      </c>
      <c r="VS3" s="157">
        <v>34</v>
      </c>
      <c r="VT3" s="157">
        <v>0</v>
      </c>
      <c r="VU3" s="157">
        <v>0</v>
      </c>
      <c r="VV3" s="158">
        <v>1</v>
      </c>
      <c r="VW3" s="158">
        <f>VV3-VM3</f>
        <v>0</v>
      </c>
      <c r="VX3" s="158"/>
      <c r="VY3" s="157" t="s">
        <v>17</v>
      </c>
      <c r="VZ3" s="157">
        <v>34</v>
      </c>
      <c r="WA3" s="157">
        <v>34</v>
      </c>
      <c r="WB3" s="157">
        <v>0</v>
      </c>
      <c r="WC3" s="157">
        <v>0</v>
      </c>
      <c r="WD3" s="158">
        <f>WA3/VZ3</f>
        <v>1</v>
      </c>
      <c r="WF3" s="157" t="s">
        <v>17</v>
      </c>
      <c r="WG3" s="157">
        <v>34</v>
      </c>
      <c r="WH3" s="157">
        <v>34</v>
      </c>
      <c r="WI3" s="157">
        <v>0</v>
      </c>
      <c r="WJ3" s="157">
        <v>0</v>
      </c>
      <c r="WK3" s="158">
        <f>WH3/WG3</f>
        <v>1</v>
      </c>
      <c r="WL3" s="158">
        <f>WK3-WD3</f>
        <v>0</v>
      </c>
      <c r="WN3" s="157" t="s">
        <v>17</v>
      </c>
      <c r="WO3" s="157">
        <v>34</v>
      </c>
      <c r="WP3" s="157">
        <v>34</v>
      </c>
      <c r="WQ3" s="157">
        <v>0</v>
      </c>
      <c r="WR3" s="157">
        <v>0</v>
      </c>
      <c r="WS3" s="158">
        <v>1</v>
      </c>
      <c r="WZ3" s="157" t="s">
        <v>17</v>
      </c>
      <c r="XA3" s="157">
        <v>34</v>
      </c>
      <c r="XB3" s="157">
        <v>34</v>
      </c>
      <c r="XC3" s="157">
        <v>0</v>
      </c>
      <c r="XD3" s="157">
        <v>0</v>
      </c>
      <c r="XE3" s="158">
        <f>XB3/XA3</f>
        <v>1</v>
      </c>
      <c r="XG3" s="157" t="s">
        <v>17</v>
      </c>
      <c r="XH3" s="157">
        <v>34</v>
      </c>
      <c r="XI3" s="157">
        <v>34</v>
      </c>
      <c r="XJ3" s="157">
        <v>0</v>
      </c>
      <c r="XK3" s="157">
        <v>0</v>
      </c>
      <c r="XL3" s="158">
        <f>XI3/XH3</f>
        <v>1</v>
      </c>
      <c r="XM3" s="158">
        <f>XL3-WK3</f>
        <v>0</v>
      </c>
      <c r="XN3" s="157" t="s">
        <v>17</v>
      </c>
      <c r="XO3" s="157">
        <v>34</v>
      </c>
      <c r="XP3" s="157">
        <v>0</v>
      </c>
      <c r="XQ3" s="157">
        <v>0</v>
      </c>
      <c r="XR3" s="157">
        <v>34</v>
      </c>
      <c r="XS3" s="158">
        <v>0</v>
      </c>
      <c r="XU3" s="157" t="s">
        <v>17</v>
      </c>
      <c r="XV3" s="157">
        <v>34</v>
      </c>
      <c r="XW3" s="157">
        <v>34</v>
      </c>
      <c r="XX3" s="157">
        <v>0</v>
      </c>
      <c r="XY3" s="157">
        <v>0</v>
      </c>
      <c r="XZ3" s="158">
        <f>XW3/XV3</f>
        <v>1</v>
      </c>
      <c r="YB3" s="157" t="s">
        <v>17</v>
      </c>
      <c r="YC3" s="157">
        <v>34</v>
      </c>
      <c r="YD3" s="157">
        <v>34</v>
      </c>
      <c r="YE3" s="157">
        <v>0</v>
      </c>
      <c r="YF3" s="157">
        <v>0</v>
      </c>
      <c r="YG3" s="158">
        <f>YD3/YC3</f>
        <v>1</v>
      </c>
      <c r="YH3" s="158">
        <f>YG3-XL3</f>
        <v>0</v>
      </c>
      <c r="YI3" s="158"/>
      <c r="YJ3" s="157" t="s">
        <v>17</v>
      </c>
      <c r="YK3" s="157">
        <v>34</v>
      </c>
      <c r="YL3" s="157">
        <v>34</v>
      </c>
      <c r="YM3" s="157">
        <v>0</v>
      </c>
      <c r="YN3" s="157">
        <v>0</v>
      </c>
      <c r="YO3" s="158">
        <v>1</v>
      </c>
      <c r="YQ3" s="157" t="s">
        <v>17</v>
      </c>
      <c r="YR3" s="157">
        <v>34</v>
      </c>
      <c r="YS3" s="157">
        <v>34</v>
      </c>
      <c r="YT3" s="157">
        <v>0</v>
      </c>
      <c r="YU3" s="157">
        <v>0</v>
      </c>
      <c r="YV3" s="158">
        <f>YS3/YR3</f>
        <v>1</v>
      </c>
      <c r="YX3" s="157" t="s">
        <v>17</v>
      </c>
      <c r="YY3" s="157">
        <v>34</v>
      </c>
      <c r="YZ3" s="157">
        <v>34</v>
      </c>
      <c r="ZA3" s="157">
        <v>0</v>
      </c>
      <c r="ZB3" s="157">
        <v>0</v>
      </c>
      <c r="ZC3" s="158">
        <v>1</v>
      </c>
      <c r="ZE3" s="157" t="s">
        <v>17</v>
      </c>
      <c r="ZF3" s="157">
        <v>34</v>
      </c>
      <c r="ZG3" s="157">
        <v>34</v>
      </c>
      <c r="ZH3" s="157">
        <v>0</v>
      </c>
      <c r="ZI3" s="157">
        <v>0</v>
      </c>
      <c r="ZJ3" s="158">
        <f>ZG3/ZF3</f>
        <v>1</v>
      </c>
      <c r="ZK3" s="158">
        <f>ZJ3-YG3</f>
        <v>0</v>
      </c>
      <c r="ZM3" s="157" t="s">
        <v>17</v>
      </c>
      <c r="ZN3" s="157">
        <v>34</v>
      </c>
      <c r="ZO3" s="157">
        <v>34</v>
      </c>
      <c r="ZP3" s="157">
        <v>0</v>
      </c>
      <c r="ZQ3" s="157">
        <v>0</v>
      </c>
      <c r="ZR3" s="158">
        <f>ZO3/ZN3</f>
        <v>1</v>
      </c>
    </row>
    <row r="4" spans="1:694" ht="17.25" thickBot="1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6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si="0"/>
        <v>0</v>
      </c>
      <c r="P4" s="66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66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66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66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66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  <c r="BD4" s="66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6">BI4-BA4</f>
        <v>0</v>
      </c>
      <c r="BL4" s="66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7">BQ4-BI4</f>
        <v>0</v>
      </c>
      <c r="BT4" s="66" t="s">
        <v>18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8">BY4-BQ4</f>
        <v>0</v>
      </c>
      <c r="CB4" s="66" t="s">
        <v>18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9">CG4-BY4</f>
        <v>0</v>
      </c>
      <c r="CJ4" s="66" t="s">
        <v>18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0">CO4-CG4</f>
        <v>0</v>
      </c>
      <c r="CR4" s="66" t="s">
        <v>18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1">CW4-CO4</f>
        <v>0</v>
      </c>
      <c r="CZ4" s="66" t="s">
        <v>18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2">DE4-CW4</f>
        <v>0</v>
      </c>
      <c r="DH4" s="66" t="s">
        <v>18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58" si="13">DM4-DE4</f>
        <v>0</v>
      </c>
      <c r="DP4" s="66" t="s">
        <v>18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4">DU4-DM4</f>
        <v>0</v>
      </c>
      <c r="DX4" s="66" t="s">
        <v>18</v>
      </c>
      <c r="DY4" s="2">
        <v>32</v>
      </c>
      <c r="DZ4" s="2">
        <v>32</v>
      </c>
      <c r="EA4" s="2">
        <v>0</v>
      </c>
      <c r="EB4" s="2">
        <v>0</v>
      </c>
      <c r="EC4" s="4">
        <v>1</v>
      </c>
      <c r="ED4" s="4">
        <f t="shared" ref="ED4:ED67" si="15">EC4-DU4</f>
        <v>0</v>
      </c>
      <c r="EF4" s="66" t="s">
        <v>18</v>
      </c>
      <c r="EG4" s="2">
        <v>32</v>
      </c>
      <c r="EH4" s="2">
        <v>32</v>
      </c>
      <c r="EI4" s="2">
        <v>0</v>
      </c>
      <c r="EJ4" s="2">
        <v>0</v>
      </c>
      <c r="EK4" s="4">
        <v>1</v>
      </c>
      <c r="EL4" s="4">
        <f t="shared" ref="EL4:EL67" si="16">EK4-EC4</f>
        <v>0</v>
      </c>
      <c r="EN4" s="66" t="s">
        <v>18</v>
      </c>
      <c r="EO4" s="2">
        <v>32</v>
      </c>
      <c r="EP4" s="2">
        <v>32</v>
      </c>
      <c r="EQ4" s="2">
        <v>0</v>
      </c>
      <c r="ER4" s="2">
        <v>0</v>
      </c>
      <c r="ES4" s="4">
        <v>1</v>
      </c>
      <c r="ET4" s="4">
        <f t="shared" ref="ET4:ET67" si="17">ES4-EK4</f>
        <v>0</v>
      </c>
      <c r="EV4" s="66" t="s">
        <v>18</v>
      </c>
      <c r="EW4" s="2">
        <v>32</v>
      </c>
      <c r="EX4" s="2">
        <v>32</v>
      </c>
      <c r="EY4" s="2">
        <v>0</v>
      </c>
      <c r="EZ4" s="2">
        <v>0</v>
      </c>
      <c r="FA4" s="4">
        <v>1</v>
      </c>
      <c r="FB4" s="4">
        <f t="shared" ref="FB4:FB67" si="18">FA4-ES4</f>
        <v>0</v>
      </c>
      <c r="FD4" s="66" t="s">
        <v>18</v>
      </c>
      <c r="FE4" s="2">
        <v>32</v>
      </c>
      <c r="FF4" s="2">
        <v>32</v>
      </c>
      <c r="FG4" s="2">
        <v>0</v>
      </c>
      <c r="FH4" s="2">
        <v>0</v>
      </c>
      <c r="FI4" s="4">
        <v>1</v>
      </c>
      <c r="FJ4" s="4">
        <f t="shared" ref="FJ4:FJ67" si="19">FI4-FA4</f>
        <v>0</v>
      </c>
      <c r="FL4" s="65" t="s">
        <v>18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4">
        <f t="shared" ref="FR4:FR67" si="20">FQ4-FI4</f>
        <v>0</v>
      </c>
      <c r="FT4" s="65" t="s">
        <v>18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1">FY4-FQ4</f>
        <v>0</v>
      </c>
      <c r="GB4" s="65" t="s">
        <v>18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2">GG4-FY4</f>
        <v>0</v>
      </c>
      <c r="GJ4" s="65" t="s">
        <v>18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3">GO4-GG4</f>
        <v>0</v>
      </c>
      <c r="GR4" s="65" t="s">
        <v>18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111">
        <f>GW4-GO4</f>
        <v>0</v>
      </c>
      <c r="GZ4" s="65" t="s">
        <v>18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>HE4-'[1]ASUS MeMO Pad 8 K011'!ES4</f>
        <v>0</v>
      </c>
      <c r="HH4" s="65" t="s">
        <v>18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4">HM4-HE4</f>
        <v>0</v>
      </c>
      <c r="HP4" s="66" t="s">
        <v>18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4">
        <f t="shared" ref="HV4:HV67" si="25">HU4-HM4</f>
        <v>0</v>
      </c>
      <c r="HX4" s="66" t="s">
        <v>18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4">
        <f t="shared" ref="ID4:ID67" si="26">IC4-HU4</f>
        <v>0</v>
      </c>
      <c r="IF4" s="66" t="s">
        <v>18</v>
      </c>
      <c r="IG4" s="2">
        <v>32</v>
      </c>
      <c r="IH4" s="2">
        <v>32</v>
      </c>
      <c r="II4" s="2">
        <v>0</v>
      </c>
      <c r="IJ4" s="2">
        <v>0</v>
      </c>
      <c r="IK4" s="4">
        <f>IH4/IG4</f>
        <v>1</v>
      </c>
      <c r="IL4" s="4">
        <f t="shared" ref="IL4:IL67" si="27">IK4-IC4</f>
        <v>0</v>
      </c>
      <c r="IN4" s="65" t="s">
        <v>18</v>
      </c>
      <c r="IO4" s="2">
        <v>32</v>
      </c>
      <c r="IP4" s="2">
        <v>32</v>
      </c>
      <c r="IQ4" s="2">
        <v>0</v>
      </c>
      <c r="IR4" s="2">
        <v>0</v>
      </c>
      <c r="IS4" s="4">
        <f>IP4/IO4</f>
        <v>1</v>
      </c>
      <c r="IT4" s="4">
        <f t="shared" ref="IT4:IT67" si="28">IS4-IK4</f>
        <v>0</v>
      </c>
      <c r="IV4" s="65" t="s">
        <v>18</v>
      </c>
      <c r="IW4" s="2">
        <v>32</v>
      </c>
      <c r="IX4" s="2">
        <v>32</v>
      </c>
      <c r="IY4" s="2">
        <v>0</v>
      </c>
      <c r="IZ4" s="2">
        <v>0</v>
      </c>
      <c r="JA4" s="4">
        <f>IX4/IW4</f>
        <v>1</v>
      </c>
      <c r="JB4" s="4">
        <f t="shared" ref="JB4:JB67" si="29">JA4-IS4</f>
        <v>0</v>
      </c>
      <c r="JD4" s="114" t="s">
        <v>18</v>
      </c>
      <c r="JE4" s="2">
        <v>32</v>
      </c>
      <c r="JF4" s="2">
        <v>32</v>
      </c>
      <c r="JG4" s="2">
        <v>0</v>
      </c>
      <c r="JH4" s="2">
        <v>0</v>
      </c>
      <c r="JI4" s="4">
        <f>JF4/JE4</f>
        <v>1</v>
      </c>
      <c r="JJ4" s="4">
        <f t="shared" ref="JJ4:JJ67" si="30">JI4-JA4</f>
        <v>0</v>
      </c>
      <c r="JL4" s="114" t="s">
        <v>18</v>
      </c>
      <c r="JM4" s="2">
        <v>32</v>
      </c>
      <c r="JN4" s="2">
        <v>32</v>
      </c>
      <c r="JO4" s="2">
        <v>0</v>
      </c>
      <c r="JP4" s="2">
        <v>0</v>
      </c>
      <c r="JQ4" s="4">
        <f>JN4/JM4</f>
        <v>1</v>
      </c>
      <c r="JR4" s="4">
        <f t="shared" ref="JR4:JR36" si="31">JQ4-JI4</f>
        <v>0</v>
      </c>
      <c r="JT4" s="114" t="s">
        <v>18</v>
      </c>
      <c r="JU4" s="2">
        <v>32</v>
      </c>
      <c r="JV4" s="2">
        <v>32</v>
      </c>
      <c r="JW4" s="2">
        <v>0</v>
      </c>
      <c r="JX4" s="2">
        <v>0</v>
      </c>
      <c r="JY4" s="4">
        <f>JV4/JU4</f>
        <v>1</v>
      </c>
      <c r="JZ4" s="4">
        <f t="shared" ref="JZ4:JZ67" si="32">JY4-JQ4</f>
        <v>0</v>
      </c>
      <c r="KB4" s="114" t="s">
        <v>18</v>
      </c>
      <c r="KC4" s="2">
        <v>32</v>
      </c>
      <c r="KD4" s="2">
        <v>32</v>
      </c>
      <c r="KE4" s="2">
        <v>0</v>
      </c>
      <c r="KF4" s="2">
        <v>0</v>
      </c>
      <c r="KG4" s="4">
        <f>KD4/KC4</f>
        <v>1</v>
      </c>
      <c r="KH4" s="4">
        <f t="shared" ref="KH4:KH55" si="33">KG4-JY4</f>
        <v>0</v>
      </c>
      <c r="KJ4" s="114" t="s">
        <v>18</v>
      </c>
      <c r="KK4" s="2">
        <v>32</v>
      </c>
      <c r="KL4" s="2">
        <v>32</v>
      </c>
      <c r="KM4" s="2">
        <v>0</v>
      </c>
      <c r="KN4" s="2">
        <v>0</v>
      </c>
      <c r="KO4" s="4">
        <f>KL4/KK4</f>
        <v>1</v>
      </c>
      <c r="KP4" s="4">
        <f t="shared" ref="KP4:KP67" si="34">KO4-KG4</f>
        <v>0</v>
      </c>
      <c r="KQ4" s="4"/>
      <c r="KR4" s="123" t="s">
        <v>18</v>
      </c>
      <c r="KS4" s="117">
        <v>32</v>
      </c>
      <c r="KT4" s="117">
        <v>32</v>
      </c>
      <c r="KU4" s="117">
        <v>0</v>
      </c>
      <c r="KV4" s="117">
        <v>0</v>
      </c>
      <c r="KW4" s="118">
        <v>1</v>
      </c>
      <c r="KX4" s="118">
        <v>0</v>
      </c>
      <c r="KY4" s="116"/>
      <c r="KZ4" s="123" t="s">
        <v>18</v>
      </c>
      <c r="LA4" s="117">
        <v>32</v>
      </c>
      <c r="LB4" s="117">
        <v>32</v>
      </c>
      <c r="LC4" s="117">
        <v>0</v>
      </c>
      <c r="LD4" s="117">
        <v>0</v>
      </c>
      <c r="LE4" s="118">
        <v>1</v>
      </c>
      <c r="LF4" s="158">
        <f t="shared" ref="LF4:LF67" si="35">LE4-KW4</f>
        <v>0</v>
      </c>
      <c r="LG4" s="158"/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>LJ4/LI4</f>
        <v>1</v>
      </c>
      <c r="LN4" s="158">
        <f t="shared" ref="LN4:LN67" si="36">LM4-LE4</f>
        <v>0</v>
      </c>
      <c r="LO4" s="157"/>
      <c r="LP4" s="114" t="s">
        <v>18</v>
      </c>
      <c r="LQ4" s="2">
        <v>32</v>
      </c>
      <c r="LR4" s="2">
        <v>32</v>
      </c>
      <c r="LS4" s="2">
        <v>0</v>
      </c>
      <c r="LT4" s="2">
        <v>0</v>
      </c>
      <c r="LU4" s="4">
        <f>LR4/LQ4</f>
        <v>1</v>
      </c>
      <c r="LV4" s="4">
        <f t="shared" ref="LV4:LV67" si="37">LU4-KO4</f>
        <v>0</v>
      </c>
      <c r="LX4" s="164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>LZ4/LY4</f>
        <v>1</v>
      </c>
      <c r="MD4" s="158">
        <f t="shared" ref="MD4:MD67" si="38">MC4-LU4</f>
        <v>0</v>
      </c>
      <c r="MF4" s="163" t="s">
        <v>18</v>
      </c>
      <c r="MG4" s="157">
        <v>32</v>
      </c>
      <c r="MH4" s="157">
        <v>32</v>
      </c>
      <c r="MI4" s="157">
        <v>0</v>
      </c>
      <c r="MJ4" s="157">
        <v>0</v>
      </c>
      <c r="MK4" s="162">
        <f t="shared" ref="MK4:MK67" si="39">MH4/MG4</f>
        <v>1</v>
      </c>
      <c r="ML4" s="158">
        <f t="shared" ref="ML4:ML67" si="40">MK4-MC4</f>
        <v>0</v>
      </c>
      <c r="MM4" s="157"/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>MP4/MO4</f>
        <v>1</v>
      </c>
      <c r="MT4" s="158">
        <f t="shared" ref="MT4:MT67" si="41">MS4-MK4</f>
        <v>0</v>
      </c>
      <c r="MU4" s="157"/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>MX4/MW4</f>
        <v>1</v>
      </c>
      <c r="NB4" s="158">
        <f t="shared" ref="NB4:NB67" si="42">NA4-MS4</f>
        <v>0</v>
      </c>
      <c r="NC4" s="157"/>
      <c r="ND4" s="163" t="s">
        <v>18</v>
      </c>
      <c r="NE4" s="157">
        <v>32</v>
      </c>
      <c r="NF4" s="157">
        <v>32</v>
      </c>
      <c r="NG4" s="157">
        <v>0</v>
      </c>
      <c r="NH4" s="157">
        <v>0</v>
      </c>
      <c r="NI4" s="162">
        <v>1</v>
      </c>
      <c r="NJ4" s="158">
        <f t="shared" ref="NJ4:NJ67" si="43">NI4-NA4</f>
        <v>0</v>
      </c>
      <c r="NK4" s="157"/>
      <c r="NL4" s="163" t="s">
        <v>18</v>
      </c>
      <c r="NM4" s="157">
        <v>32</v>
      </c>
      <c r="NN4" s="157">
        <v>32</v>
      </c>
      <c r="NO4" s="157">
        <v>0</v>
      </c>
      <c r="NP4" s="157">
        <v>0</v>
      </c>
      <c r="NQ4" s="162">
        <v>1</v>
      </c>
      <c r="NR4" s="158">
        <f t="shared" ref="NR4:NR67" si="44">NQ4-NI4</f>
        <v>0</v>
      </c>
      <c r="NS4" s="157"/>
      <c r="OO4" s="163" t="s">
        <v>18</v>
      </c>
      <c r="OP4" s="157">
        <v>32</v>
      </c>
      <c r="OQ4" s="157">
        <v>32</v>
      </c>
      <c r="OR4" s="157">
        <v>0</v>
      </c>
      <c r="OS4" s="157">
        <v>0</v>
      </c>
      <c r="OT4" s="158">
        <f t="shared" ref="OT4:OT67" si="45">OQ4/OP4</f>
        <v>1</v>
      </c>
      <c r="OU4" s="158">
        <f t="shared" ref="OU4:OU67" si="46">OT4-NQ4</f>
        <v>0</v>
      </c>
      <c r="OW4" s="163" t="s">
        <v>18</v>
      </c>
      <c r="OX4" s="157">
        <v>32</v>
      </c>
      <c r="OY4" s="157">
        <v>32</v>
      </c>
      <c r="OZ4" s="157">
        <v>0</v>
      </c>
      <c r="PA4" s="157">
        <v>0</v>
      </c>
      <c r="PB4" s="158">
        <f>OY4/OX4</f>
        <v>1</v>
      </c>
      <c r="PC4" s="158">
        <f t="shared" ref="PC4:PC67" si="47">PB4-OT4</f>
        <v>0</v>
      </c>
      <c r="PE4" s="163" t="s">
        <v>18</v>
      </c>
      <c r="PF4" s="157">
        <v>32</v>
      </c>
      <c r="PG4" s="157">
        <v>32</v>
      </c>
      <c r="PH4" s="157">
        <v>0</v>
      </c>
      <c r="PI4" s="157">
        <v>0</v>
      </c>
      <c r="PJ4" s="158">
        <f t="shared" ref="PJ4:PJ67" si="48">PG4/PF4</f>
        <v>1</v>
      </c>
      <c r="PK4" s="158">
        <f t="shared" ref="PK4:PK67" si="49">PJ4-PB4</f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f t="shared" ref="PR4:PR67" si="50">PO4/PN4</f>
        <v>1</v>
      </c>
      <c r="PS4" s="158">
        <f t="shared" ref="PS4:PS67" si="51">PR4-PJ4</f>
        <v>0</v>
      </c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f t="shared" ref="PZ4:PZ67" si="52">PW4/PV4</f>
        <v>1</v>
      </c>
      <c r="QA4" s="158">
        <f t="shared" ref="QA4:QA67" si="53">PZ4-PR4</f>
        <v>0</v>
      </c>
      <c r="QC4" s="157">
        <f t="shared" ref="QC4:QC67" si="54">PV4-PF4</f>
        <v>0</v>
      </c>
      <c r="QD4" s="163" t="s">
        <v>18</v>
      </c>
      <c r="QE4" s="157">
        <v>32</v>
      </c>
      <c r="QF4" s="157">
        <v>32</v>
      </c>
      <c r="QG4" s="157">
        <v>0</v>
      </c>
      <c r="QH4" s="157">
        <v>0</v>
      </c>
      <c r="QI4" s="158">
        <f t="shared" ref="QI4:QI67" si="55">QF4/QE4</f>
        <v>1</v>
      </c>
      <c r="QJ4" s="158">
        <f t="shared" ref="QJ4:QJ67" si="56">QI4-PZ4</f>
        <v>0</v>
      </c>
      <c r="QL4" s="163" t="s">
        <v>18</v>
      </c>
      <c r="QM4" s="157">
        <v>32</v>
      </c>
      <c r="QN4" s="157">
        <v>32</v>
      </c>
      <c r="QO4" s="157">
        <v>0</v>
      </c>
      <c r="QP4" s="157">
        <v>0</v>
      </c>
      <c r="QQ4" s="158">
        <f t="shared" ref="QQ4:QQ67" si="57">QN4/QM4</f>
        <v>1</v>
      </c>
      <c r="QR4" s="158">
        <f t="shared" ref="QR4:QR67" si="58">QQ4-QI4</f>
        <v>0</v>
      </c>
      <c r="QT4" s="157">
        <f t="shared" ref="QT4:QT67" si="59">QP4-QH4</f>
        <v>0</v>
      </c>
      <c r="QU4" s="161" t="s">
        <v>18</v>
      </c>
      <c r="QV4" s="157">
        <v>32</v>
      </c>
      <c r="QW4" s="157">
        <v>32</v>
      </c>
      <c r="QX4" s="157">
        <v>0</v>
      </c>
      <c r="QY4" s="157">
        <v>0</v>
      </c>
      <c r="QZ4" s="158">
        <f t="shared" ref="QZ4:QZ67" si="60">QW4/QV4</f>
        <v>1</v>
      </c>
      <c r="RA4" s="158">
        <f t="shared" ref="RA4:RA67" si="61">QZ4-QQ4</f>
        <v>0</v>
      </c>
      <c r="RC4" s="161" t="s">
        <v>18</v>
      </c>
      <c r="RD4" s="157">
        <v>32</v>
      </c>
      <c r="RE4" s="157">
        <v>32</v>
      </c>
      <c r="RF4" s="157">
        <v>0</v>
      </c>
      <c r="RG4" s="157">
        <v>0</v>
      </c>
      <c r="RH4" s="158">
        <f t="shared" ref="RH4:RH67" si="62">RE4/RD4</f>
        <v>1</v>
      </c>
      <c r="RI4" s="158">
        <f t="shared" ref="RI4:RI67" si="63">RH4-QZ4</f>
        <v>0</v>
      </c>
      <c r="RK4" s="157" t="s">
        <v>18</v>
      </c>
      <c r="RL4" s="157">
        <v>44</v>
      </c>
      <c r="RM4" s="157">
        <v>32</v>
      </c>
      <c r="RN4" s="157">
        <v>0</v>
      </c>
      <c r="RO4" s="157">
        <v>12</v>
      </c>
      <c r="RP4" s="158">
        <v>0.73</v>
      </c>
      <c r="RR4" s="163" t="s">
        <v>18</v>
      </c>
      <c r="RS4" s="157">
        <v>32</v>
      </c>
      <c r="RT4" s="157">
        <v>32</v>
      </c>
      <c r="RU4" s="157">
        <v>0</v>
      </c>
      <c r="RV4" s="157">
        <v>0</v>
      </c>
      <c r="RW4" s="158">
        <f t="shared" ref="RW4:RW67" si="64">RT4/RS4</f>
        <v>1</v>
      </c>
      <c r="RX4" s="158">
        <f t="shared" ref="RX4:RX67" si="65">RW4-RO4</f>
        <v>-11</v>
      </c>
      <c r="RZ4" s="163" t="s">
        <v>18</v>
      </c>
      <c r="SA4" s="157">
        <v>32</v>
      </c>
      <c r="SB4" s="157">
        <v>32</v>
      </c>
      <c r="SC4" s="157">
        <v>0</v>
      </c>
      <c r="SD4" s="157">
        <v>0</v>
      </c>
      <c r="SE4" s="158">
        <f t="shared" ref="SE4:SE67" si="66">SB4/SA4</f>
        <v>1</v>
      </c>
      <c r="SF4" s="158">
        <f t="shared" ref="SF4:SF67" si="67">SE4-RW4</f>
        <v>0</v>
      </c>
      <c r="SH4" s="163" t="s">
        <v>18</v>
      </c>
      <c r="SI4" s="157">
        <v>32</v>
      </c>
      <c r="SJ4" s="157">
        <v>32</v>
      </c>
      <c r="SK4" s="157">
        <v>0</v>
      </c>
      <c r="SL4" s="157">
        <v>0</v>
      </c>
      <c r="SM4" s="158">
        <f t="shared" ref="SM4:SM67" si="68">SJ4/SI4</f>
        <v>1</v>
      </c>
      <c r="SN4" s="158">
        <f t="shared" ref="SN4:SN67" si="69">SM4-SE4</f>
        <v>0</v>
      </c>
      <c r="SP4" s="163" t="s">
        <v>18</v>
      </c>
      <c r="SQ4" s="157">
        <v>32</v>
      </c>
      <c r="SR4" s="157">
        <v>32</v>
      </c>
      <c r="SS4" s="157">
        <v>0</v>
      </c>
      <c r="ST4" s="157">
        <v>0</v>
      </c>
      <c r="SU4" s="158">
        <f t="shared" ref="SU4:SU67" si="70">SR4/SQ4</f>
        <v>1</v>
      </c>
      <c r="SV4" s="158">
        <f t="shared" ref="SV4:SV67" si="71">SU4-SM4</f>
        <v>0</v>
      </c>
      <c r="SX4" s="163" t="s">
        <v>18</v>
      </c>
      <c r="SY4" s="157">
        <v>32</v>
      </c>
      <c r="SZ4" s="157">
        <v>32</v>
      </c>
      <c r="TA4" s="157">
        <v>0</v>
      </c>
      <c r="TB4" s="157">
        <v>0</v>
      </c>
      <c r="TC4" s="158">
        <f t="shared" ref="TC4:TC67" si="72">SZ4/SY4</f>
        <v>1</v>
      </c>
      <c r="TD4" s="158">
        <f t="shared" ref="TD4:TD67" si="73">TC4-SU4</f>
        <v>0</v>
      </c>
      <c r="TF4" s="163" t="s">
        <v>18</v>
      </c>
      <c r="TG4" s="157">
        <v>32</v>
      </c>
      <c r="TH4" s="157">
        <v>32</v>
      </c>
      <c r="TI4" s="157">
        <v>0</v>
      </c>
      <c r="TJ4" s="157">
        <v>0</v>
      </c>
      <c r="TK4" s="158">
        <f t="shared" ref="TK4:TK67" si="74">TH4/TG4</f>
        <v>1</v>
      </c>
      <c r="TL4" s="158">
        <f t="shared" ref="TL4:TL67" si="75">TK4-TC4</f>
        <v>0</v>
      </c>
      <c r="TN4" s="163" t="s">
        <v>18</v>
      </c>
      <c r="TO4" s="157">
        <v>32</v>
      </c>
      <c r="TP4" s="157">
        <v>32</v>
      </c>
      <c r="TQ4" s="157">
        <v>0</v>
      </c>
      <c r="TR4" s="157">
        <v>0</v>
      </c>
      <c r="TS4" s="158">
        <f t="shared" ref="TS4:TS67" si="76">TP4/TO4</f>
        <v>1</v>
      </c>
      <c r="TT4" s="158">
        <f t="shared" ref="TT4:TT67" si="77">TS4-TK4</f>
        <v>0</v>
      </c>
      <c r="TV4" s="163" t="s">
        <v>18</v>
      </c>
      <c r="TW4" s="157">
        <v>32</v>
      </c>
      <c r="TX4" s="157">
        <v>32</v>
      </c>
      <c r="TY4" s="157">
        <v>0</v>
      </c>
      <c r="TZ4" s="157">
        <v>0</v>
      </c>
      <c r="UA4" s="158">
        <f t="shared" ref="UA4:UA67" si="78">TX4/TW4</f>
        <v>1</v>
      </c>
      <c r="UB4" s="158">
        <f t="shared" ref="UB4:UB67" si="79">UA4-TS4</f>
        <v>0</v>
      </c>
      <c r="UD4" s="163" t="s">
        <v>18</v>
      </c>
      <c r="UE4" s="157">
        <v>32</v>
      </c>
      <c r="UF4" s="157">
        <v>32</v>
      </c>
      <c r="UG4" s="157">
        <v>0</v>
      </c>
      <c r="UH4" s="157">
        <v>0</v>
      </c>
      <c r="UI4" s="158">
        <f t="shared" ref="UI4:UI67" si="80">UF4/UE4</f>
        <v>1</v>
      </c>
      <c r="UJ4" s="158">
        <f t="shared" ref="UJ4:UJ67" si="81">UI4-UA4</f>
        <v>0</v>
      </c>
      <c r="UL4" s="163" t="s">
        <v>18</v>
      </c>
      <c r="UM4" s="157">
        <v>32</v>
      </c>
      <c r="UN4" s="157">
        <v>32</v>
      </c>
      <c r="UO4" s="157">
        <v>0</v>
      </c>
      <c r="UP4" s="157">
        <v>0</v>
      </c>
      <c r="UQ4" s="158">
        <f t="shared" ref="UQ4:UQ67" si="82">UN4/UM4</f>
        <v>1</v>
      </c>
      <c r="UR4" s="158">
        <f t="shared" ref="UR4:UR67" si="83">UQ4-UI4</f>
        <v>0</v>
      </c>
      <c r="UT4" s="163" t="s">
        <v>18</v>
      </c>
      <c r="UU4" s="157">
        <v>32</v>
      </c>
      <c r="UV4" s="157">
        <v>32</v>
      </c>
      <c r="UW4" s="157">
        <v>0</v>
      </c>
      <c r="UX4" s="157">
        <v>0</v>
      </c>
      <c r="UY4" s="158">
        <f t="shared" ref="UY4:UY67" si="84">UV4/UU4</f>
        <v>1</v>
      </c>
      <c r="VA4" s="163" t="s">
        <v>18</v>
      </c>
      <c r="VB4" s="157">
        <v>32</v>
      </c>
      <c r="VC4" s="157">
        <v>32</v>
      </c>
      <c r="VD4" s="157">
        <v>0</v>
      </c>
      <c r="VE4" s="157">
        <v>0</v>
      </c>
      <c r="VF4" s="158">
        <f t="shared" ref="VF4:VF67" si="85">VC4/VB4</f>
        <v>1</v>
      </c>
      <c r="VH4" s="163" t="s">
        <v>18</v>
      </c>
      <c r="VI4" s="157">
        <v>32</v>
      </c>
      <c r="VJ4" s="157">
        <v>32</v>
      </c>
      <c r="VK4" s="157">
        <v>0</v>
      </c>
      <c r="VL4" s="157">
        <v>0</v>
      </c>
      <c r="VM4" s="158">
        <f t="shared" ref="VM4:VM67" si="86">VJ4/VI4</f>
        <v>1</v>
      </c>
      <c r="VN4" s="158">
        <f t="shared" ref="VN4:VN67" si="87">VM4-VF4</f>
        <v>0</v>
      </c>
      <c r="VQ4" s="161" t="s">
        <v>18</v>
      </c>
      <c r="VR4" s="157">
        <v>44</v>
      </c>
      <c r="VS4" s="157">
        <v>32</v>
      </c>
      <c r="VT4" s="157">
        <v>12</v>
      </c>
      <c r="VU4" s="157">
        <v>0</v>
      </c>
      <c r="VV4" s="158">
        <v>0.73</v>
      </c>
      <c r="VW4" s="158">
        <f t="shared" ref="VW4:VW67" si="88">VV4-VM4</f>
        <v>-0.27</v>
      </c>
      <c r="VX4" s="158"/>
      <c r="VY4" s="164" t="s">
        <v>18</v>
      </c>
      <c r="VZ4" s="157">
        <v>32</v>
      </c>
      <c r="WA4" s="157">
        <v>32</v>
      </c>
      <c r="WB4" s="157">
        <v>0</v>
      </c>
      <c r="WC4" s="157">
        <v>0</v>
      </c>
      <c r="WD4" s="158">
        <f t="shared" ref="WD4:WD67" si="89">WA4/VZ4</f>
        <v>1</v>
      </c>
      <c r="WF4" s="164" t="s">
        <v>18</v>
      </c>
      <c r="WG4" s="157">
        <v>32</v>
      </c>
      <c r="WH4" s="157">
        <v>32</v>
      </c>
      <c r="WI4" s="157">
        <v>0</v>
      </c>
      <c r="WJ4" s="157">
        <v>0</v>
      </c>
      <c r="WK4" s="158">
        <f t="shared" ref="WK4:WK67" si="90">WH4/WG4</f>
        <v>1</v>
      </c>
      <c r="WL4" s="158">
        <f t="shared" ref="WL4:WL67" si="91">WK4-WD4</f>
        <v>0</v>
      </c>
      <c r="WN4" s="157" t="s">
        <v>18</v>
      </c>
      <c r="WO4" s="157">
        <v>44</v>
      </c>
      <c r="WP4" s="157">
        <v>32</v>
      </c>
      <c r="WQ4" s="157">
        <v>12</v>
      </c>
      <c r="WR4" s="157">
        <v>0</v>
      </c>
      <c r="WS4" s="158">
        <v>0.73</v>
      </c>
      <c r="WU4" s="182" t="s">
        <v>18</v>
      </c>
      <c r="WV4" s="182">
        <v>44</v>
      </c>
      <c r="WW4" s="182">
        <v>32</v>
      </c>
      <c r="WX4" s="182">
        <v>12</v>
      </c>
      <c r="WY4" s="182">
        <v>0</v>
      </c>
      <c r="WZ4" s="182" t="s">
        <v>18</v>
      </c>
      <c r="XA4" s="182">
        <v>44</v>
      </c>
      <c r="XB4" s="182">
        <v>32</v>
      </c>
      <c r="XC4" s="182">
        <v>12</v>
      </c>
      <c r="XD4" s="182">
        <v>0</v>
      </c>
      <c r="XE4" s="158">
        <f t="shared" ref="XE4:XE67" si="92">XB4/XA4</f>
        <v>0.72727272727272729</v>
      </c>
      <c r="XG4" s="164" t="s">
        <v>18</v>
      </c>
      <c r="XH4" s="157">
        <v>32</v>
      </c>
      <c r="XI4" s="157">
        <v>32</v>
      </c>
      <c r="XJ4" s="157">
        <v>0</v>
      </c>
      <c r="XK4" s="157">
        <v>0</v>
      </c>
      <c r="XL4" s="158">
        <f t="shared" ref="XL4:XL67" si="93">XI4/XH4</f>
        <v>1</v>
      </c>
      <c r="XM4" s="158">
        <f t="shared" ref="XM4:XM67" si="94">XL4-WK4</f>
        <v>0</v>
      </c>
      <c r="XN4" s="157" t="s">
        <v>18</v>
      </c>
      <c r="XO4" s="157">
        <v>44</v>
      </c>
      <c r="XP4" s="157">
        <v>0</v>
      </c>
      <c r="XQ4" s="157">
        <v>0</v>
      </c>
      <c r="XR4" s="157">
        <v>44</v>
      </c>
      <c r="XS4" s="158">
        <v>0</v>
      </c>
      <c r="XT4" s="157"/>
      <c r="XU4" s="182" t="s">
        <v>18</v>
      </c>
      <c r="XV4" s="182">
        <v>44</v>
      </c>
      <c r="XW4" s="182">
        <v>32</v>
      </c>
      <c r="XX4" s="182">
        <v>12</v>
      </c>
      <c r="XY4" s="182">
        <v>0</v>
      </c>
      <c r="XZ4" s="158">
        <f t="shared" ref="XZ4:XZ67" si="95">XW4/XV4</f>
        <v>0.72727272727272729</v>
      </c>
      <c r="YB4" s="164" t="s">
        <v>18</v>
      </c>
      <c r="YC4" s="157">
        <v>32</v>
      </c>
      <c r="YD4" s="157">
        <v>32</v>
      </c>
      <c r="YE4" s="157">
        <v>0</v>
      </c>
      <c r="YF4" s="157">
        <v>0</v>
      </c>
      <c r="YG4" s="158">
        <f t="shared" ref="YG4:YG67" si="96">YD4/YC4</f>
        <v>1</v>
      </c>
      <c r="YH4" s="158">
        <f t="shared" ref="YH4:YH67" si="97">YG4-XL4</f>
        <v>0</v>
      </c>
      <c r="YI4" s="158"/>
      <c r="YJ4" s="157" t="s">
        <v>18</v>
      </c>
      <c r="YK4" s="157">
        <v>44</v>
      </c>
      <c r="YL4" s="157">
        <v>32</v>
      </c>
      <c r="YM4" s="157">
        <v>12</v>
      </c>
      <c r="YN4" s="157">
        <v>0</v>
      </c>
      <c r="YO4" s="158">
        <v>0.73</v>
      </c>
      <c r="YQ4" s="182" t="s">
        <v>18</v>
      </c>
      <c r="YR4" s="182">
        <v>44</v>
      </c>
      <c r="YS4" s="182">
        <v>32</v>
      </c>
      <c r="YT4" s="182">
        <v>12</v>
      </c>
      <c r="YU4" s="182">
        <v>0</v>
      </c>
      <c r="YV4" s="158">
        <f t="shared" ref="YV4:YV67" si="98">YS4/YR4</f>
        <v>0.72727272727272729</v>
      </c>
      <c r="YX4" s="157" t="s">
        <v>18</v>
      </c>
      <c r="YY4" s="157">
        <v>44</v>
      </c>
      <c r="YZ4" s="157">
        <v>32</v>
      </c>
      <c r="ZA4" s="157">
        <v>0</v>
      </c>
      <c r="ZB4" s="157">
        <v>12</v>
      </c>
      <c r="ZC4" s="158">
        <v>0.73</v>
      </c>
      <c r="ZE4" s="164" t="s">
        <v>18</v>
      </c>
      <c r="ZF4" s="157">
        <v>32</v>
      </c>
      <c r="ZG4" s="157">
        <v>32</v>
      </c>
      <c r="ZH4" s="157">
        <v>0</v>
      </c>
      <c r="ZI4" s="157">
        <v>0</v>
      </c>
      <c r="ZJ4" s="158">
        <f t="shared" ref="ZJ4:ZJ67" si="99">ZG4/ZF4</f>
        <v>1</v>
      </c>
      <c r="ZK4" s="158">
        <f>ZJ4-YG4</f>
        <v>0</v>
      </c>
      <c r="ZM4" s="182" t="s">
        <v>18</v>
      </c>
      <c r="ZN4" s="182">
        <v>44</v>
      </c>
      <c r="ZO4" s="182">
        <v>32</v>
      </c>
      <c r="ZP4" s="182">
        <v>12</v>
      </c>
      <c r="ZQ4" s="182">
        <v>0</v>
      </c>
      <c r="ZR4" s="158">
        <f t="shared" ref="ZR4:ZR67" si="100">ZO4/ZN4</f>
        <v>0.72727272727272729</v>
      </c>
    </row>
    <row r="5" spans="1:694" ht="17.25" thickBot="1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19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19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19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19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19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19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  <c r="BD5" s="2" t="s">
        <v>19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6"/>
        <v>0</v>
      </c>
      <c r="BL5" s="2" t="s">
        <v>19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7"/>
        <v>0</v>
      </c>
      <c r="BT5" s="2" t="s">
        <v>19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8"/>
        <v>0</v>
      </c>
      <c r="CB5" s="2" t="s">
        <v>19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9"/>
        <v>0</v>
      </c>
      <c r="CJ5" s="2" t="s">
        <v>19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0"/>
        <v>0</v>
      </c>
      <c r="CR5" s="2" t="s">
        <v>19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1"/>
        <v>0</v>
      </c>
      <c r="CZ5" s="2" t="s">
        <v>19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4">
        <f t="shared" si="12"/>
        <v>0</v>
      </c>
      <c r="DH5" s="2" t="s">
        <v>19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3"/>
        <v>0</v>
      </c>
      <c r="DP5" s="2" t="s">
        <v>19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4"/>
        <v>0</v>
      </c>
      <c r="DX5" s="2" t="s">
        <v>19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4">
        <f t="shared" si="15"/>
        <v>0</v>
      </c>
      <c r="EF5" s="2" t="s">
        <v>19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6"/>
        <v>0</v>
      </c>
      <c r="EN5" s="2" t="s">
        <v>19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7"/>
        <v>0</v>
      </c>
      <c r="EV5" s="2" t="s">
        <v>19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18"/>
        <v>0</v>
      </c>
      <c r="FD5" s="2" t="s">
        <v>19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19"/>
        <v>0</v>
      </c>
      <c r="FL5" s="2" t="s">
        <v>19</v>
      </c>
      <c r="FM5" s="2">
        <v>23</v>
      </c>
      <c r="FN5" s="2">
        <v>23</v>
      </c>
      <c r="FO5" s="2">
        <v>0</v>
      </c>
      <c r="FP5" s="2">
        <v>0</v>
      </c>
      <c r="FQ5" s="4">
        <v>1</v>
      </c>
      <c r="FR5" s="4">
        <f t="shared" si="20"/>
        <v>0</v>
      </c>
      <c r="FT5" s="2" t="s">
        <v>19</v>
      </c>
      <c r="FU5" s="2">
        <v>23</v>
      </c>
      <c r="FV5" s="2">
        <v>23</v>
      </c>
      <c r="FW5" s="2">
        <v>0</v>
      </c>
      <c r="FX5" s="2">
        <v>0</v>
      </c>
      <c r="FY5" s="4">
        <v>1</v>
      </c>
      <c r="FZ5" s="4">
        <f t="shared" si="21"/>
        <v>0</v>
      </c>
      <c r="GB5" s="2" t="s">
        <v>19</v>
      </c>
      <c r="GC5" s="2">
        <v>23</v>
      </c>
      <c r="GD5" s="2">
        <v>23</v>
      </c>
      <c r="GE5" s="2">
        <v>0</v>
      </c>
      <c r="GF5" s="2">
        <v>0</v>
      </c>
      <c r="GG5" s="4">
        <v>1</v>
      </c>
      <c r="GH5" s="4">
        <f t="shared" si="22"/>
        <v>0</v>
      </c>
      <c r="GJ5" s="2" t="s">
        <v>19</v>
      </c>
      <c r="GK5" s="2">
        <v>23</v>
      </c>
      <c r="GL5" s="2">
        <v>23</v>
      </c>
      <c r="GM5" s="2">
        <v>0</v>
      </c>
      <c r="GN5" s="2">
        <v>0</v>
      </c>
      <c r="GO5" s="4">
        <v>1</v>
      </c>
      <c r="GP5" s="4">
        <f t="shared" si="23"/>
        <v>0</v>
      </c>
      <c r="GR5" s="2" t="s">
        <v>19</v>
      </c>
      <c r="GS5" s="2">
        <v>23</v>
      </c>
      <c r="GT5" s="2">
        <v>23</v>
      </c>
      <c r="GU5" s="2">
        <v>0</v>
      </c>
      <c r="GV5" s="2">
        <v>0</v>
      </c>
      <c r="GW5" s="4">
        <v>1</v>
      </c>
      <c r="GX5" s="111">
        <f>GW5-GO5</f>
        <v>0</v>
      </c>
      <c r="GZ5" s="2" t="s">
        <v>19</v>
      </c>
      <c r="HA5" s="2">
        <v>23</v>
      </c>
      <c r="HB5" s="2">
        <v>23</v>
      </c>
      <c r="HC5" s="2">
        <v>0</v>
      </c>
      <c r="HD5" s="2">
        <v>0</v>
      </c>
      <c r="HE5" s="4">
        <v>1</v>
      </c>
      <c r="HF5" s="4">
        <f>HE5-'[1]ASUS MeMO Pad 8 K011'!ES5</f>
        <v>0</v>
      </c>
      <c r="HH5" s="2" t="s">
        <v>19</v>
      </c>
      <c r="HI5" s="2">
        <v>23</v>
      </c>
      <c r="HJ5" s="2">
        <v>23</v>
      </c>
      <c r="HK5" s="2">
        <v>0</v>
      </c>
      <c r="HL5" s="2">
        <v>0</v>
      </c>
      <c r="HM5" s="4">
        <v>1</v>
      </c>
      <c r="HN5" s="4">
        <f t="shared" si="24"/>
        <v>0</v>
      </c>
      <c r="HP5" s="2" t="s">
        <v>19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5"/>
        <v>0</v>
      </c>
      <c r="HX5" s="2" t="s">
        <v>19</v>
      </c>
      <c r="HY5" s="2">
        <v>26</v>
      </c>
      <c r="HZ5" s="2">
        <v>26</v>
      </c>
      <c r="IA5" s="2">
        <v>0</v>
      </c>
      <c r="IB5" s="2">
        <v>0</v>
      </c>
      <c r="IC5" s="4">
        <f t="shared" ref="IC5:IC67" si="101">HZ5/HY5</f>
        <v>1</v>
      </c>
      <c r="ID5" s="4">
        <f t="shared" si="26"/>
        <v>0</v>
      </c>
      <c r="IF5" s="2" t="s">
        <v>19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102">IH5/IG5</f>
        <v>1</v>
      </c>
      <c r="IL5" s="4">
        <f t="shared" si="27"/>
        <v>0</v>
      </c>
      <c r="IN5" s="2" t="s">
        <v>19</v>
      </c>
      <c r="IO5" s="2">
        <v>26</v>
      </c>
      <c r="IP5" s="2">
        <v>26</v>
      </c>
      <c r="IQ5" s="2">
        <v>0</v>
      </c>
      <c r="IR5" s="2">
        <v>0</v>
      </c>
      <c r="IS5" s="4">
        <v>1</v>
      </c>
      <c r="IT5" s="4">
        <f t="shared" si="28"/>
        <v>0</v>
      </c>
      <c r="IV5" s="2" t="s">
        <v>19</v>
      </c>
      <c r="IW5" s="2">
        <v>26</v>
      </c>
      <c r="IX5" s="2">
        <v>26</v>
      </c>
      <c r="IY5" s="2">
        <v>0</v>
      </c>
      <c r="IZ5" s="2">
        <v>0</v>
      </c>
      <c r="JA5" s="4">
        <v>1</v>
      </c>
      <c r="JB5" s="4">
        <f t="shared" si="29"/>
        <v>0</v>
      </c>
      <c r="JD5" s="2" t="s">
        <v>19</v>
      </c>
      <c r="JE5" s="2">
        <v>26</v>
      </c>
      <c r="JF5" s="2">
        <v>26</v>
      </c>
      <c r="JG5" s="2">
        <v>0</v>
      </c>
      <c r="JH5" s="2">
        <v>0</v>
      </c>
      <c r="JI5" s="4">
        <v>1</v>
      </c>
      <c r="JJ5" s="4">
        <f t="shared" si="30"/>
        <v>0</v>
      </c>
      <c r="JL5" s="2" t="s">
        <v>19</v>
      </c>
      <c r="JM5" s="2">
        <v>26</v>
      </c>
      <c r="JN5" s="2">
        <v>26</v>
      </c>
      <c r="JO5" s="2">
        <v>0</v>
      </c>
      <c r="JP5" s="2">
        <v>0</v>
      </c>
      <c r="JQ5" s="4">
        <v>1</v>
      </c>
      <c r="JR5" s="4">
        <f t="shared" si="31"/>
        <v>0</v>
      </c>
      <c r="JT5" s="2" t="s">
        <v>19</v>
      </c>
      <c r="JU5" s="2">
        <v>26</v>
      </c>
      <c r="JV5" s="2">
        <v>26</v>
      </c>
      <c r="JW5" s="2">
        <v>0</v>
      </c>
      <c r="JX5" s="2">
        <v>0</v>
      </c>
      <c r="JY5" s="4">
        <v>1</v>
      </c>
      <c r="JZ5" s="4">
        <f t="shared" si="32"/>
        <v>0</v>
      </c>
      <c r="KB5" s="2" t="s">
        <v>19</v>
      </c>
      <c r="KC5" s="2">
        <v>26</v>
      </c>
      <c r="KD5" s="2">
        <v>26</v>
      </c>
      <c r="KE5" s="2">
        <v>0</v>
      </c>
      <c r="KF5" s="2">
        <v>0</v>
      </c>
      <c r="KG5" s="4">
        <v>1</v>
      </c>
      <c r="KH5" s="4">
        <f t="shared" si="33"/>
        <v>0</v>
      </c>
      <c r="KJ5" s="2" t="s">
        <v>19</v>
      </c>
      <c r="KK5" s="2">
        <v>26</v>
      </c>
      <c r="KL5" s="2">
        <v>26</v>
      </c>
      <c r="KM5" s="2">
        <v>0</v>
      </c>
      <c r="KN5" s="2">
        <v>0</v>
      </c>
      <c r="KO5" s="4">
        <f t="shared" ref="KO5:KO67" si="103">KL5/KK5</f>
        <v>1</v>
      </c>
      <c r="KP5" s="4">
        <f t="shared" si="34"/>
        <v>0</v>
      </c>
      <c r="KQ5" s="4"/>
      <c r="KR5" s="116" t="s">
        <v>19</v>
      </c>
      <c r="KS5" s="116">
        <v>26</v>
      </c>
      <c r="KT5" s="117">
        <v>26</v>
      </c>
      <c r="KU5" s="117">
        <v>0</v>
      </c>
      <c r="KV5" s="117">
        <v>0</v>
      </c>
      <c r="KW5" s="118">
        <v>1</v>
      </c>
      <c r="KX5" s="118">
        <v>0</v>
      </c>
      <c r="KY5" s="116"/>
      <c r="KZ5" s="116" t="s">
        <v>19</v>
      </c>
      <c r="LA5" s="116">
        <v>26</v>
      </c>
      <c r="LB5" s="116">
        <v>26</v>
      </c>
      <c r="LC5" s="116">
        <v>0</v>
      </c>
      <c r="LD5" s="116">
        <v>0</v>
      </c>
      <c r="LE5" s="122">
        <v>1</v>
      </c>
      <c r="LF5" s="158">
        <f t="shared" si="35"/>
        <v>0</v>
      </c>
      <c r="LG5" s="158"/>
      <c r="LH5" s="156" t="s">
        <v>19</v>
      </c>
      <c r="LI5" s="156">
        <v>26</v>
      </c>
      <c r="LJ5" s="156">
        <v>26</v>
      </c>
      <c r="LK5" s="156">
        <v>0</v>
      </c>
      <c r="LL5" s="156">
        <v>0</v>
      </c>
      <c r="LM5" s="162">
        <v>1</v>
      </c>
      <c r="LN5" s="158">
        <f t="shared" si="36"/>
        <v>0</v>
      </c>
      <c r="LO5" s="157"/>
      <c r="LP5" s="2" t="s">
        <v>19</v>
      </c>
      <c r="LQ5" s="2">
        <v>26</v>
      </c>
      <c r="LR5" s="2">
        <v>26</v>
      </c>
      <c r="LS5" s="2">
        <v>0</v>
      </c>
      <c r="LT5" s="2">
        <v>0</v>
      </c>
      <c r="LU5" s="4">
        <f t="shared" ref="LU5:LU67" si="104">LR5/LQ5</f>
        <v>1</v>
      </c>
      <c r="LV5" s="4">
        <f t="shared" si="37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ref="MC5:MC67" si="105">LZ5/LY5</f>
        <v>1</v>
      </c>
      <c r="MD5" s="158">
        <f t="shared" si="38"/>
        <v>0</v>
      </c>
      <c r="MF5" s="156" t="s">
        <v>19</v>
      </c>
      <c r="MG5" s="156">
        <v>26</v>
      </c>
      <c r="MH5" s="156">
        <v>26</v>
      </c>
      <c r="MI5" s="156">
        <v>0</v>
      </c>
      <c r="MJ5" s="156">
        <v>0</v>
      </c>
      <c r="MK5" s="162">
        <f t="shared" si="39"/>
        <v>1</v>
      </c>
      <c r="ML5" s="158">
        <f t="shared" si="40"/>
        <v>0</v>
      </c>
      <c r="MM5" s="157"/>
      <c r="MN5" s="156" t="s">
        <v>19</v>
      </c>
      <c r="MO5" s="156">
        <v>26</v>
      </c>
      <c r="MP5" s="156">
        <v>26</v>
      </c>
      <c r="MQ5" s="156">
        <v>0</v>
      </c>
      <c r="MR5" s="156">
        <v>0</v>
      </c>
      <c r="MS5" s="162">
        <v>1</v>
      </c>
      <c r="MT5" s="158">
        <f t="shared" si="41"/>
        <v>0</v>
      </c>
      <c r="MU5" s="157"/>
      <c r="MV5" s="156" t="s">
        <v>19</v>
      </c>
      <c r="MW5" s="156">
        <v>26</v>
      </c>
      <c r="MX5" s="156">
        <v>26</v>
      </c>
      <c r="MY5" s="156">
        <v>0</v>
      </c>
      <c r="MZ5" s="156">
        <v>0</v>
      </c>
      <c r="NA5" s="162">
        <v>1</v>
      </c>
      <c r="NB5" s="158">
        <f t="shared" si="42"/>
        <v>0</v>
      </c>
      <c r="NC5" s="157"/>
      <c r="ND5" s="156" t="s">
        <v>19</v>
      </c>
      <c r="NE5" s="156">
        <v>26</v>
      </c>
      <c r="NF5" s="156">
        <v>26</v>
      </c>
      <c r="NG5" s="156">
        <v>0</v>
      </c>
      <c r="NH5" s="156">
        <v>0</v>
      </c>
      <c r="NI5" s="162">
        <v>1</v>
      </c>
      <c r="NJ5" s="158">
        <f t="shared" si="43"/>
        <v>0</v>
      </c>
      <c r="NK5" s="157"/>
      <c r="NL5" s="156" t="s">
        <v>19</v>
      </c>
      <c r="NM5" s="156">
        <v>26</v>
      </c>
      <c r="NN5" s="156">
        <v>26</v>
      </c>
      <c r="NO5" s="156">
        <v>0</v>
      </c>
      <c r="NP5" s="156">
        <v>0</v>
      </c>
      <c r="NQ5" s="162">
        <v>1</v>
      </c>
      <c r="NR5" s="158">
        <f t="shared" si="44"/>
        <v>0</v>
      </c>
      <c r="NS5" s="157"/>
      <c r="OO5" s="157" t="s">
        <v>19</v>
      </c>
      <c r="OP5" s="157">
        <v>26</v>
      </c>
      <c r="OQ5" s="157">
        <v>26</v>
      </c>
      <c r="OR5" s="157">
        <v>0</v>
      </c>
      <c r="OS5" s="157">
        <v>0</v>
      </c>
      <c r="OT5" s="158">
        <f t="shared" si="45"/>
        <v>1</v>
      </c>
      <c r="OU5" s="158">
        <f t="shared" si="46"/>
        <v>0</v>
      </c>
      <c r="OW5" s="157" t="s">
        <v>19</v>
      </c>
      <c r="OX5" s="157">
        <v>26</v>
      </c>
      <c r="OY5" s="157">
        <v>26</v>
      </c>
      <c r="OZ5" s="157">
        <v>0</v>
      </c>
      <c r="PA5" s="157">
        <v>0</v>
      </c>
      <c r="PB5" s="158">
        <f t="shared" ref="PB5:PB67" si="106">OY5/OX5</f>
        <v>1</v>
      </c>
      <c r="PC5" s="158">
        <f t="shared" si="47"/>
        <v>0</v>
      </c>
      <c r="PE5" s="157" t="s">
        <v>19</v>
      </c>
      <c r="PF5" s="157">
        <v>26</v>
      </c>
      <c r="PG5" s="157">
        <v>26</v>
      </c>
      <c r="PH5" s="157">
        <v>0</v>
      </c>
      <c r="PI5" s="157">
        <v>0</v>
      </c>
      <c r="PJ5" s="158">
        <f t="shared" si="48"/>
        <v>1</v>
      </c>
      <c r="PK5" s="158">
        <f t="shared" si="49"/>
        <v>0</v>
      </c>
      <c r="PM5" s="157" t="s">
        <v>19</v>
      </c>
      <c r="PN5" s="157">
        <v>26</v>
      </c>
      <c r="PO5" s="157">
        <v>26</v>
      </c>
      <c r="PP5" s="157">
        <v>0</v>
      </c>
      <c r="PQ5" s="157">
        <v>0</v>
      </c>
      <c r="PR5" s="158">
        <f t="shared" si="50"/>
        <v>1</v>
      </c>
      <c r="PS5" s="158">
        <f t="shared" si="51"/>
        <v>0</v>
      </c>
      <c r="PU5" s="157" t="s">
        <v>19</v>
      </c>
      <c r="PV5" s="157">
        <v>26</v>
      </c>
      <c r="PW5" s="157">
        <v>26</v>
      </c>
      <c r="PX5" s="157">
        <v>0</v>
      </c>
      <c r="PY5" s="157">
        <v>0</v>
      </c>
      <c r="PZ5" s="158">
        <f t="shared" si="52"/>
        <v>1</v>
      </c>
      <c r="QA5" s="158">
        <f t="shared" si="53"/>
        <v>0</v>
      </c>
      <c r="QC5" s="157">
        <f t="shared" si="54"/>
        <v>0</v>
      </c>
      <c r="QD5" s="157" t="s">
        <v>19</v>
      </c>
      <c r="QE5" s="157">
        <v>26</v>
      </c>
      <c r="QF5" s="157">
        <v>26</v>
      </c>
      <c r="QG5" s="157">
        <v>0</v>
      </c>
      <c r="QH5" s="157">
        <v>0</v>
      </c>
      <c r="QI5" s="158">
        <f t="shared" si="55"/>
        <v>1</v>
      </c>
      <c r="QJ5" s="158">
        <f t="shared" si="56"/>
        <v>0</v>
      </c>
      <c r="QL5" s="157" t="s">
        <v>19</v>
      </c>
      <c r="QM5" s="157">
        <v>26</v>
      </c>
      <c r="QN5" s="157">
        <v>26</v>
      </c>
      <c r="QO5" s="157">
        <v>0</v>
      </c>
      <c r="QP5" s="157">
        <v>0</v>
      </c>
      <c r="QQ5" s="158">
        <f t="shared" si="57"/>
        <v>1</v>
      </c>
      <c r="QR5" s="158">
        <f t="shared" si="58"/>
        <v>0</v>
      </c>
      <c r="QT5" s="157">
        <f t="shared" si="59"/>
        <v>0</v>
      </c>
      <c r="QU5" s="157" t="s">
        <v>19</v>
      </c>
      <c r="QV5" s="157">
        <v>26</v>
      </c>
      <c r="QW5" s="157">
        <v>26</v>
      </c>
      <c r="QX5" s="157">
        <v>0</v>
      </c>
      <c r="QY5" s="157">
        <v>0</v>
      </c>
      <c r="QZ5" s="158">
        <f t="shared" si="60"/>
        <v>1</v>
      </c>
      <c r="RA5" s="158">
        <f t="shared" si="61"/>
        <v>0</v>
      </c>
      <c r="RC5" s="157" t="s">
        <v>19</v>
      </c>
      <c r="RD5" s="157">
        <v>26</v>
      </c>
      <c r="RE5" s="157">
        <v>26</v>
      </c>
      <c r="RF5" s="157">
        <v>0</v>
      </c>
      <c r="RG5" s="157">
        <v>0</v>
      </c>
      <c r="RH5" s="158">
        <f t="shared" si="62"/>
        <v>1</v>
      </c>
      <c r="RI5" s="158">
        <f t="shared" si="63"/>
        <v>0</v>
      </c>
      <c r="RK5" s="157" t="s">
        <v>19</v>
      </c>
      <c r="RL5" s="157">
        <v>26</v>
      </c>
      <c r="RM5" s="157">
        <v>26</v>
      </c>
      <c r="RN5" s="157">
        <v>0</v>
      </c>
      <c r="RO5" s="157">
        <v>0</v>
      </c>
      <c r="RP5" s="158">
        <v>1</v>
      </c>
      <c r="RR5" s="157" t="s">
        <v>19</v>
      </c>
      <c r="RS5" s="157">
        <v>26</v>
      </c>
      <c r="RT5" s="157">
        <v>26</v>
      </c>
      <c r="RU5" s="157">
        <v>0</v>
      </c>
      <c r="RV5" s="157">
        <v>0</v>
      </c>
      <c r="RW5" s="158">
        <f t="shared" si="64"/>
        <v>1</v>
      </c>
      <c r="RX5" s="158">
        <f t="shared" si="65"/>
        <v>1</v>
      </c>
      <c r="RZ5" s="157" t="s">
        <v>19</v>
      </c>
      <c r="SA5" s="157">
        <v>26</v>
      </c>
      <c r="SB5" s="157">
        <v>26</v>
      </c>
      <c r="SC5" s="157">
        <v>0</v>
      </c>
      <c r="SD5" s="157">
        <v>0</v>
      </c>
      <c r="SE5" s="158">
        <f t="shared" si="66"/>
        <v>1</v>
      </c>
      <c r="SF5" s="158">
        <f t="shared" si="67"/>
        <v>0</v>
      </c>
      <c r="SH5" s="157" t="s">
        <v>19</v>
      </c>
      <c r="SI5" s="157">
        <v>26</v>
      </c>
      <c r="SJ5" s="157">
        <v>26</v>
      </c>
      <c r="SK5" s="157">
        <v>0</v>
      </c>
      <c r="SL5" s="157">
        <v>0</v>
      </c>
      <c r="SM5" s="158">
        <f t="shared" si="68"/>
        <v>1</v>
      </c>
      <c r="SN5" s="158">
        <f t="shared" si="69"/>
        <v>0</v>
      </c>
      <c r="SP5" s="157" t="s">
        <v>19</v>
      </c>
      <c r="SQ5" s="157">
        <v>26</v>
      </c>
      <c r="SR5" s="157">
        <v>26</v>
      </c>
      <c r="SS5" s="157">
        <v>0</v>
      </c>
      <c r="ST5" s="157">
        <v>0</v>
      </c>
      <c r="SU5" s="158">
        <f t="shared" si="70"/>
        <v>1</v>
      </c>
      <c r="SV5" s="158">
        <f t="shared" si="71"/>
        <v>0</v>
      </c>
      <c r="SX5" s="157" t="s">
        <v>19</v>
      </c>
      <c r="SY5" s="157">
        <v>26</v>
      </c>
      <c r="SZ5" s="157">
        <v>26</v>
      </c>
      <c r="TA5" s="157">
        <v>0</v>
      </c>
      <c r="TB5" s="157">
        <v>0</v>
      </c>
      <c r="TC5" s="158">
        <f t="shared" si="72"/>
        <v>1</v>
      </c>
      <c r="TD5" s="158">
        <f t="shared" si="73"/>
        <v>0</v>
      </c>
      <c r="TF5" s="157" t="s">
        <v>19</v>
      </c>
      <c r="TG5" s="157">
        <v>26</v>
      </c>
      <c r="TH5" s="157">
        <v>26</v>
      </c>
      <c r="TI5" s="157">
        <v>0</v>
      </c>
      <c r="TJ5" s="157">
        <v>0</v>
      </c>
      <c r="TK5" s="158">
        <f t="shared" si="74"/>
        <v>1</v>
      </c>
      <c r="TL5" s="158">
        <f t="shared" si="75"/>
        <v>0</v>
      </c>
      <c r="TN5" s="157" t="s">
        <v>19</v>
      </c>
      <c r="TO5" s="157">
        <v>26</v>
      </c>
      <c r="TP5" s="157">
        <v>26</v>
      </c>
      <c r="TQ5" s="157">
        <v>0</v>
      </c>
      <c r="TR5" s="157">
        <v>0</v>
      </c>
      <c r="TS5" s="158">
        <f t="shared" si="76"/>
        <v>1</v>
      </c>
      <c r="TT5" s="158">
        <f t="shared" si="77"/>
        <v>0</v>
      </c>
      <c r="TV5" s="157" t="s">
        <v>19</v>
      </c>
      <c r="TW5" s="157">
        <v>26</v>
      </c>
      <c r="TX5" s="157">
        <v>26</v>
      </c>
      <c r="TY5" s="157">
        <v>0</v>
      </c>
      <c r="TZ5" s="157">
        <v>0</v>
      </c>
      <c r="UA5" s="158">
        <f t="shared" si="78"/>
        <v>1</v>
      </c>
      <c r="UB5" s="158">
        <f t="shared" si="79"/>
        <v>0</v>
      </c>
      <c r="UD5" s="157" t="s">
        <v>19</v>
      </c>
      <c r="UE5" s="157">
        <v>26</v>
      </c>
      <c r="UF5" s="157">
        <v>26</v>
      </c>
      <c r="UG5" s="157">
        <v>0</v>
      </c>
      <c r="UH5" s="157">
        <v>0</v>
      </c>
      <c r="UI5" s="158">
        <f t="shared" si="80"/>
        <v>1</v>
      </c>
      <c r="UJ5" s="158">
        <f t="shared" si="81"/>
        <v>0</v>
      </c>
      <c r="UL5" s="157" t="s">
        <v>19</v>
      </c>
      <c r="UM5" s="157">
        <v>26</v>
      </c>
      <c r="UN5" s="157">
        <v>26</v>
      </c>
      <c r="UO5" s="157">
        <v>0</v>
      </c>
      <c r="UP5" s="157">
        <v>0</v>
      </c>
      <c r="UQ5" s="158">
        <f t="shared" si="82"/>
        <v>1</v>
      </c>
      <c r="UR5" s="158">
        <f t="shared" si="83"/>
        <v>0</v>
      </c>
      <c r="UT5" s="157" t="s">
        <v>19</v>
      </c>
      <c r="UU5" s="157">
        <v>26</v>
      </c>
      <c r="UV5" s="157">
        <v>26</v>
      </c>
      <c r="UW5" s="157">
        <v>0</v>
      </c>
      <c r="UX5" s="157">
        <v>0</v>
      </c>
      <c r="UY5" s="158">
        <f t="shared" si="84"/>
        <v>1</v>
      </c>
      <c r="VA5" s="157" t="s">
        <v>19</v>
      </c>
      <c r="VB5" s="157">
        <v>26</v>
      </c>
      <c r="VC5" s="157">
        <v>26</v>
      </c>
      <c r="VD5" s="157">
        <v>0</v>
      </c>
      <c r="VE5" s="157">
        <v>0</v>
      </c>
      <c r="VF5" s="158">
        <f t="shared" si="85"/>
        <v>1</v>
      </c>
      <c r="VH5" s="157" t="s">
        <v>19</v>
      </c>
      <c r="VI5" s="157">
        <v>26</v>
      </c>
      <c r="VJ5" s="157">
        <v>26</v>
      </c>
      <c r="VK5" s="157">
        <v>0</v>
      </c>
      <c r="VL5" s="157">
        <v>0</v>
      </c>
      <c r="VM5" s="158">
        <f t="shared" si="86"/>
        <v>1</v>
      </c>
      <c r="VN5" s="158">
        <f t="shared" si="87"/>
        <v>0</v>
      </c>
      <c r="VQ5" s="157" t="s">
        <v>19</v>
      </c>
      <c r="VR5" s="157">
        <v>26</v>
      </c>
      <c r="VS5" s="157">
        <v>26</v>
      </c>
      <c r="VT5" s="157">
        <v>0</v>
      </c>
      <c r="VU5" s="157">
        <v>0</v>
      </c>
      <c r="VV5" s="158">
        <v>1</v>
      </c>
      <c r="VW5" s="158">
        <f t="shared" si="88"/>
        <v>0</v>
      </c>
      <c r="VX5" s="158"/>
      <c r="VY5" s="157" t="s">
        <v>19</v>
      </c>
      <c r="VZ5" s="157">
        <v>26</v>
      </c>
      <c r="WA5" s="157">
        <v>26</v>
      </c>
      <c r="WB5" s="157">
        <v>0</v>
      </c>
      <c r="WC5" s="157">
        <v>0</v>
      </c>
      <c r="WD5" s="158">
        <f t="shared" si="89"/>
        <v>1</v>
      </c>
      <c r="WF5" s="157" t="s">
        <v>19</v>
      </c>
      <c r="WG5" s="157">
        <v>26</v>
      </c>
      <c r="WH5" s="157">
        <v>26</v>
      </c>
      <c r="WI5" s="157">
        <v>0</v>
      </c>
      <c r="WJ5" s="157">
        <v>0</v>
      </c>
      <c r="WK5" s="158">
        <f t="shared" si="90"/>
        <v>1</v>
      </c>
      <c r="WL5" s="158">
        <f t="shared" si="91"/>
        <v>0</v>
      </c>
      <c r="WN5" s="157" t="s">
        <v>19</v>
      </c>
      <c r="WO5" s="157">
        <v>26</v>
      </c>
      <c r="WP5" s="157">
        <v>26</v>
      </c>
      <c r="WQ5" s="157">
        <v>0</v>
      </c>
      <c r="WR5" s="157">
        <v>0</v>
      </c>
      <c r="WS5" s="158">
        <v>1</v>
      </c>
      <c r="WU5" s="156"/>
      <c r="WV5" s="156"/>
      <c r="WW5" s="156"/>
      <c r="WX5" s="156"/>
      <c r="WY5" s="156"/>
      <c r="WZ5" s="157" t="s">
        <v>19</v>
      </c>
      <c r="XA5" s="157">
        <v>26</v>
      </c>
      <c r="XB5" s="157">
        <v>26</v>
      </c>
      <c r="XC5" s="157">
        <v>0</v>
      </c>
      <c r="XD5" s="157">
        <v>0</v>
      </c>
      <c r="XE5" s="158">
        <f t="shared" si="92"/>
        <v>1</v>
      </c>
      <c r="XG5" s="157" t="s">
        <v>19</v>
      </c>
      <c r="XH5" s="157">
        <v>26</v>
      </c>
      <c r="XI5" s="157">
        <v>26</v>
      </c>
      <c r="XJ5" s="157">
        <v>0</v>
      </c>
      <c r="XK5" s="157">
        <v>0</v>
      </c>
      <c r="XL5" s="158">
        <f t="shared" si="93"/>
        <v>1</v>
      </c>
      <c r="XM5" s="158">
        <f t="shared" si="94"/>
        <v>0</v>
      </c>
      <c r="XN5" s="157" t="s">
        <v>19</v>
      </c>
      <c r="XO5" s="157">
        <v>26</v>
      </c>
      <c r="XP5" s="157">
        <v>0</v>
      </c>
      <c r="XQ5" s="157">
        <v>0</v>
      </c>
      <c r="XR5" s="157">
        <v>26</v>
      </c>
      <c r="XS5" s="158">
        <v>0</v>
      </c>
      <c r="XT5" s="157"/>
      <c r="XU5" s="157" t="s">
        <v>19</v>
      </c>
      <c r="XV5" s="157">
        <v>26</v>
      </c>
      <c r="XW5" s="157">
        <v>26</v>
      </c>
      <c r="XX5" s="157">
        <v>0</v>
      </c>
      <c r="XY5" s="157">
        <v>0</v>
      </c>
      <c r="XZ5" s="158">
        <f t="shared" si="95"/>
        <v>1</v>
      </c>
      <c r="YB5" s="157" t="s">
        <v>19</v>
      </c>
      <c r="YC5" s="157">
        <v>26</v>
      </c>
      <c r="YD5" s="157">
        <v>26</v>
      </c>
      <c r="YE5" s="157">
        <v>0</v>
      </c>
      <c r="YF5" s="157">
        <v>0</v>
      </c>
      <c r="YG5" s="158">
        <f t="shared" si="96"/>
        <v>1</v>
      </c>
      <c r="YH5" s="158">
        <f t="shared" si="97"/>
        <v>0</v>
      </c>
      <c r="YI5" s="158"/>
      <c r="YJ5" s="157" t="s">
        <v>19</v>
      </c>
      <c r="YK5" s="157">
        <v>26</v>
      </c>
      <c r="YL5" s="157">
        <v>26</v>
      </c>
      <c r="YM5" s="157">
        <v>0</v>
      </c>
      <c r="YN5" s="157">
        <v>0</v>
      </c>
      <c r="YO5" s="158">
        <v>1</v>
      </c>
      <c r="YQ5" s="157" t="s">
        <v>19</v>
      </c>
      <c r="YR5" s="157">
        <v>26</v>
      </c>
      <c r="YS5" s="157">
        <v>26</v>
      </c>
      <c r="YT5" s="157">
        <v>0</v>
      </c>
      <c r="YU5" s="157">
        <v>0</v>
      </c>
      <c r="YV5" s="158">
        <f t="shared" si="98"/>
        <v>1</v>
      </c>
      <c r="YX5" s="157" t="s">
        <v>19</v>
      </c>
      <c r="YY5" s="157">
        <v>26</v>
      </c>
      <c r="YZ5" s="157">
        <v>26</v>
      </c>
      <c r="ZA5" s="157">
        <v>0</v>
      </c>
      <c r="ZB5" s="157">
        <v>0</v>
      </c>
      <c r="ZC5" s="158">
        <v>1</v>
      </c>
      <c r="ZE5" s="157" t="s">
        <v>19</v>
      </c>
      <c r="ZF5" s="157">
        <v>26</v>
      </c>
      <c r="ZG5" s="157">
        <v>26</v>
      </c>
      <c r="ZH5" s="157">
        <v>0</v>
      </c>
      <c r="ZI5" s="157">
        <v>0</v>
      </c>
      <c r="ZJ5" s="158">
        <f t="shared" si="99"/>
        <v>1</v>
      </c>
      <c r="ZK5" s="158">
        <f>ZJ5-YG5</f>
        <v>0</v>
      </c>
      <c r="ZM5" s="157" t="s">
        <v>19</v>
      </c>
      <c r="ZN5" s="157">
        <v>26</v>
      </c>
      <c r="ZO5" s="157">
        <v>26</v>
      </c>
      <c r="ZP5" s="157">
        <v>0</v>
      </c>
      <c r="ZQ5" s="157">
        <v>0</v>
      </c>
      <c r="ZR5" s="158">
        <f t="shared" si="100"/>
        <v>1</v>
      </c>
    </row>
    <row r="6" spans="1:694" ht="17.25" thickBot="1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6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7"/>
        <v>0</v>
      </c>
      <c r="BT6" s="2" t="s">
        <v>20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8"/>
        <v>0</v>
      </c>
      <c r="CB6" s="2" t="s">
        <v>20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9"/>
        <v>0</v>
      </c>
      <c r="CJ6" s="2" t="s">
        <v>20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0"/>
        <v>0</v>
      </c>
      <c r="CR6" s="2" t="s">
        <v>20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1"/>
        <v>0</v>
      </c>
      <c r="CZ6" s="2" t="s">
        <v>20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2"/>
        <v>0</v>
      </c>
      <c r="DH6" s="2" t="s">
        <v>20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3"/>
        <v>0</v>
      </c>
      <c r="DP6" s="2" t="s">
        <v>20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4"/>
        <v>0</v>
      </c>
      <c r="DX6" s="2" t="s">
        <v>20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5"/>
        <v>0</v>
      </c>
      <c r="EF6" s="2" t="s">
        <v>20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6"/>
        <v>0</v>
      </c>
      <c r="EN6" s="2" t="s">
        <v>20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7"/>
        <v>0</v>
      </c>
      <c r="EV6" s="2" t="s">
        <v>20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18"/>
        <v>0</v>
      </c>
      <c r="FD6" s="2" t="s">
        <v>20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19"/>
        <v>0</v>
      </c>
      <c r="FL6" s="2" t="s">
        <v>20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4">
        <f t="shared" si="20"/>
        <v>0</v>
      </c>
      <c r="FT6" s="2" t="s">
        <v>20</v>
      </c>
      <c r="FU6" s="2">
        <v>11</v>
      </c>
      <c r="FV6" s="2">
        <v>11</v>
      </c>
      <c r="FW6" s="2">
        <v>0</v>
      </c>
      <c r="FX6" s="2">
        <v>0</v>
      </c>
      <c r="FY6" s="4">
        <v>1</v>
      </c>
      <c r="FZ6" s="4">
        <f t="shared" si="21"/>
        <v>0</v>
      </c>
      <c r="GB6" s="2" t="s">
        <v>20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4">
        <f t="shared" si="22"/>
        <v>0</v>
      </c>
      <c r="GJ6" s="2" t="s">
        <v>20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3"/>
        <v>0</v>
      </c>
      <c r="GR6" s="2" t="s">
        <v>20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111">
        <f>GW6-GO6</f>
        <v>0</v>
      </c>
      <c r="GZ6" s="2" t="s">
        <v>20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>HE6-'[1]ASUS MeMO Pad 8 K011'!ES6</f>
        <v>0</v>
      </c>
      <c r="HH6" s="2" t="s">
        <v>20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4"/>
        <v>0</v>
      </c>
      <c r="HP6" s="2" t="s">
        <v>20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5"/>
        <v>0</v>
      </c>
      <c r="HX6" s="2" t="s">
        <v>20</v>
      </c>
      <c r="HY6" s="2">
        <v>11</v>
      </c>
      <c r="HZ6" s="2">
        <v>11</v>
      </c>
      <c r="IA6" s="2">
        <v>0</v>
      </c>
      <c r="IB6" s="2">
        <v>0</v>
      </c>
      <c r="IC6" s="4">
        <f t="shared" si="101"/>
        <v>1</v>
      </c>
      <c r="ID6" s="4">
        <f t="shared" si="26"/>
        <v>0</v>
      </c>
      <c r="IF6" s="2" t="s">
        <v>20</v>
      </c>
      <c r="IG6" s="2">
        <v>11</v>
      </c>
      <c r="IH6" s="2">
        <v>11</v>
      </c>
      <c r="II6" s="2">
        <v>0</v>
      </c>
      <c r="IJ6" s="2">
        <v>0</v>
      </c>
      <c r="IK6" s="4">
        <f t="shared" si="102"/>
        <v>1</v>
      </c>
      <c r="IL6" s="4">
        <f t="shared" si="27"/>
        <v>0</v>
      </c>
      <c r="IN6" s="2" t="s">
        <v>20</v>
      </c>
      <c r="IO6" s="2">
        <v>11</v>
      </c>
      <c r="IP6" s="2">
        <v>11</v>
      </c>
      <c r="IQ6" s="2">
        <v>0</v>
      </c>
      <c r="IR6" s="2">
        <v>0</v>
      </c>
      <c r="IS6" s="4">
        <v>1</v>
      </c>
      <c r="IT6" s="4">
        <f t="shared" si="28"/>
        <v>0</v>
      </c>
      <c r="IV6" s="2" t="s">
        <v>20</v>
      </c>
      <c r="IW6" s="2">
        <v>11</v>
      </c>
      <c r="IX6" s="2">
        <v>11</v>
      </c>
      <c r="IY6" s="2">
        <v>0</v>
      </c>
      <c r="IZ6" s="2">
        <v>0</v>
      </c>
      <c r="JA6" s="4">
        <v>1</v>
      </c>
      <c r="JB6" s="4">
        <f t="shared" si="29"/>
        <v>0</v>
      </c>
      <c r="JD6" s="2" t="s">
        <v>20</v>
      </c>
      <c r="JE6" s="2">
        <v>11</v>
      </c>
      <c r="JF6" s="2">
        <v>11</v>
      </c>
      <c r="JG6" s="2">
        <v>0</v>
      </c>
      <c r="JH6" s="2">
        <v>0</v>
      </c>
      <c r="JI6" s="4">
        <v>1</v>
      </c>
      <c r="JJ6" s="4">
        <f t="shared" si="30"/>
        <v>0</v>
      </c>
      <c r="JL6" s="2" t="s">
        <v>20</v>
      </c>
      <c r="JM6" s="2">
        <v>11</v>
      </c>
      <c r="JN6" s="2">
        <v>11</v>
      </c>
      <c r="JO6" s="2">
        <v>0</v>
      </c>
      <c r="JP6" s="2">
        <v>0</v>
      </c>
      <c r="JQ6" s="4">
        <v>1</v>
      </c>
      <c r="JR6" s="4">
        <f t="shared" si="31"/>
        <v>0</v>
      </c>
      <c r="JT6" s="2" t="s">
        <v>20</v>
      </c>
      <c r="JU6" s="2">
        <v>11</v>
      </c>
      <c r="JV6" s="2">
        <v>11</v>
      </c>
      <c r="JW6" s="2">
        <v>0</v>
      </c>
      <c r="JX6" s="2">
        <v>0</v>
      </c>
      <c r="JY6" s="4">
        <v>1</v>
      </c>
      <c r="JZ6" s="4">
        <f t="shared" si="32"/>
        <v>0</v>
      </c>
      <c r="KB6" s="2" t="s">
        <v>20</v>
      </c>
      <c r="KC6" s="2">
        <v>11</v>
      </c>
      <c r="KD6" s="2">
        <v>11</v>
      </c>
      <c r="KE6" s="2">
        <v>0</v>
      </c>
      <c r="KF6" s="2">
        <v>0</v>
      </c>
      <c r="KG6" s="4">
        <v>1</v>
      </c>
      <c r="KH6" s="4">
        <f t="shared" si="33"/>
        <v>0</v>
      </c>
      <c r="KJ6" s="2" t="s">
        <v>20</v>
      </c>
      <c r="KK6" s="2">
        <v>11</v>
      </c>
      <c r="KL6" s="2">
        <v>11</v>
      </c>
      <c r="KM6" s="2">
        <v>0</v>
      </c>
      <c r="KN6" s="2">
        <v>0</v>
      </c>
      <c r="KO6" s="4">
        <f t="shared" si="103"/>
        <v>1</v>
      </c>
      <c r="KP6" s="4">
        <f t="shared" si="34"/>
        <v>0</v>
      </c>
      <c r="KQ6" s="4"/>
      <c r="KR6" s="116" t="s">
        <v>20</v>
      </c>
      <c r="KS6" s="116">
        <v>11</v>
      </c>
      <c r="KT6" s="117">
        <v>11</v>
      </c>
      <c r="KU6" s="117">
        <v>0</v>
      </c>
      <c r="KV6" s="117">
        <v>0</v>
      </c>
      <c r="KW6" s="118">
        <v>1</v>
      </c>
      <c r="KX6" s="118">
        <v>0</v>
      </c>
      <c r="KY6" s="116"/>
      <c r="KZ6" s="116" t="s">
        <v>20</v>
      </c>
      <c r="LA6" s="116">
        <v>11</v>
      </c>
      <c r="LB6" s="116">
        <v>11</v>
      </c>
      <c r="LC6" s="116">
        <v>0</v>
      </c>
      <c r="LD6" s="116">
        <v>0</v>
      </c>
      <c r="LE6" s="122">
        <v>1</v>
      </c>
      <c r="LF6" s="158">
        <f t="shared" si="35"/>
        <v>0</v>
      </c>
      <c r="LG6" s="158"/>
      <c r="LH6" s="156" t="s">
        <v>20</v>
      </c>
      <c r="LI6" s="156">
        <v>11</v>
      </c>
      <c r="LJ6" s="156">
        <v>11</v>
      </c>
      <c r="LK6" s="156">
        <v>0</v>
      </c>
      <c r="LL6" s="156">
        <v>0</v>
      </c>
      <c r="LM6" s="162">
        <v>1</v>
      </c>
      <c r="LN6" s="158">
        <f t="shared" si="36"/>
        <v>0</v>
      </c>
      <c r="LO6" s="157"/>
      <c r="LP6" s="2" t="s">
        <v>20</v>
      </c>
      <c r="LQ6" s="2">
        <v>11</v>
      </c>
      <c r="LR6" s="2">
        <v>11</v>
      </c>
      <c r="LS6" s="2">
        <v>0</v>
      </c>
      <c r="LT6" s="2">
        <v>0</v>
      </c>
      <c r="LU6" s="4">
        <f t="shared" si="104"/>
        <v>1</v>
      </c>
      <c r="LV6" s="4">
        <f t="shared" si="37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105"/>
        <v>1</v>
      </c>
      <c r="MD6" s="158">
        <f t="shared" si="38"/>
        <v>0</v>
      </c>
      <c r="MF6" s="156" t="s">
        <v>20</v>
      </c>
      <c r="MG6" s="156">
        <v>11</v>
      </c>
      <c r="MH6" s="156">
        <v>11</v>
      </c>
      <c r="MI6" s="156">
        <v>0</v>
      </c>
      <c r="MJ6" s="156">
        <v>0</v>
      </c>
      <c r="MK6" s="162">
        <f t="shared" si="39"/>
        <v>1</v>
      </c>
      <c r="ML6" s="158">
        <f t="shared" si="40"/>
        <v>0</v>
      </c>
      <c r="MM6" s="157"/>
      <c r="MN6" s="156" t="s">
        <v>20</v>
      </c>
      <c r="MO6" s="156">
        <v>11</v>
      </c>
      <c r="MP6" s="156">
        <v>11</v>
      </c>
      <c r="MQ6" s="156">
        <v>0</v>
      </c>
      <c r="MR6" s="156">
        <v>0</v>
      </c>
      <c r="MS6" s="162">
        <v>1</v>
      </c>
      <c r="MT6" s="158">
        <f t="shared" si="41"/>
        <v>0</v>
      </c>
      <c r="MU6" s="157"/>
      <c r="MV6" s="156" t="s">
        <v>20</v>
      </c>
      <c r="MW6" s="156">
        <v>11</v>
      </c>
      <c r="MX6" s="156">
        <v>11</v>
      </c>
      <c r="MY6" s="156">
        <v>0</v>
      </c>
      <c r="MZ6" s="156">
        <v>0</v>
      </c>
      <c r="NA6" s="162">
        <v>1</v>
      </c>
      <c r="NB6" s="158">
        <f t="shared" si="42"/>
        <v>0</v>
      </c>
      <c r="NC6" s="157"/>
      <c r="ND6" s="156" t="s">
        <v>20</v>
      </c>
      <c r="NE6" s="156">
        <v>11</v>
      </c>
      <c r="NF6" s="156">
        <v>11</v>
      </c>
      <c r="NG6" s="156">
        <v>0</v>
      </c>
      <c r="NH6" s="156">
        <v>0</v>
      </c>
      <c r="NI6" s="162">
        <v>1</v>
      </c>
      <c r="NJ6" s="158">
        <f t="shared" si="43"/>
        <v>0</v>
      </c>
      <c r="NK6" s="157"/>
      <c r="NL6" s="156" t="s">
        <v>20</v>
      </c>
      <c r="NM6" s="156">
        <v>11</v>
      </c>
      <c r="NN6" s="156">
        <v>11</v>
      </c>
      <c r="NO6" s="156">
        <v>0</v>
      </c>
      <c r="NP6" s="156">
        <v>0</v>
      </c>
      <c r="NQ6" s="162">
        <v>1</v>
      </c>
      <c r="NR6" s="158">
        <f t="shared" si="44"/>
        <v>0</v>
      </c>
      <c r="NS6" s="157"/>
      <c r="OO6" s="157" t="s">
        <v>20</v>
      </c>
      <c r="OP6" s="157">
        <v>11</v>
      </c>
      <c r="OQ6" s="157">
        <v>11</v>
      </c>
      <c r="OR6" s="157">
        <v>0</v>
      </c>
      <c r="OS6" s="157">
        <v>0</v>
      </c>
      <c r="OT6" s="158">
        <f t="shared" si="45"/>
        <v>1</v>
      </c>
      <c r="OU6" s="158">
        <f t="shared" si="46"/>
        <v>0</v>
      </c>
      <c r="OW6" s="157" t="s">
        <v>20</v>
      </c>
      <c r="OX6" s="157">
        <v>11</v>
      </c>
      <c r="OY6" s="157">
        <v>11</v>
      </c>
      <c r="OZ6" s="157">
        <v>0</v>
      </c>
      <c r="PA6" s="157">
        <v>0</v>
      </c>
      <c r="PB6" s="158">
        <f t="shared" si="106"/>
        <v>1</v>
      </c>
      <c r="PC6" s="158">
        <f t="shared" si="47"/>
        <v>0</v>
      </c>
      <c r="PE6" s="157" t="s">
        <v>20</v>
      </c>
      <c r="PF6" s="157">
        <v>11</v>
      </c>
      <c r="PG6" s="157">
        <v>11</v>
      </c>
      <c r="PH6" s="157">
        <v>0</v>
      </c>
      <c r="PI6" s="157">
        <v>0</v>
      </c>
      <c r="PJ6" s="158">
        <f t="shared" si="48"/>
        <v>1</v>
      </c>
      <c r="PK6" s="158">
        <f t="shared" si="49"/>
        <v>0</v>
      </c>
      <c r="PM6" s="157" t="s">
        <v>20</v>
      </c>
      <c r="PN6" s="157">
        <v>11</v>
      </c>
      <c r="PO6" s="157">
        <v>11</v>
      </c>
      <c r="PP6" s="157">
        <v>0</v>
      </c>
      <c r="PQ6" s="157">
        <v>0</v>
      </c>
      <c r="PR6" s="158">
        <f t="shared" si="50"/>
        <v>1</v>
      </c>
      <c r="PS6" s="158">
        <f t="shared" si="51"/>
        <v>0</v>
      </c>
      <c r="PU6" s="157" t="s">
        <v>20</v>
      </c>
      <c r="PV6" s="157">
        <v>11</v>
      </c>
      <c r="PW6" s="157">
        <v>11</v>
      </c>
      <c r="PX6" s="157">
        <v>0</v>
      </c>
      <c r="PY6" s="157">
        <v>0</v>
      </c>
      <c r="PZ6" s="158">
        <f t="shared" si="52"/>
        <v>1</v>
      </c>
      <c r="QA6" s="158">
        <f t="shared" si="53"/>
        <v>0</v>
      </c>
      <c r="QC6" s="157">
        <f t="shared" si="54"/>
        <v>0</v>
      </c>
      <c r="QD6" s="157" t="s">
        <v>20</v>
      </c>
      <c r="QE6" s="157">
        <v>11</v>
      </c>
      <c r="QF6" s="157">
        <v>11</v>
      </c>
      <c r="QG6" s="157">
        <v>0</v>
      </c>
      <c r="QH6" s="157">
        <v>0</v>
      </c>
      <c r="QI6" s="158">
        <f t="shared" si="55"/>
        <v>1</v>
      </c>
      <c r="QJ6" s="158">
        <f t="shared" si="56"/>
        <v>0</v>
      </c>
      <c r="QL6" s="157" t="s">
        <v>20</v>
      </c>
      <c r="QM6" s="157">
        <v>11</v>
      </c>
      <c r="QN6" s="157">
        <v>11</v>
      </c>
      <c r="QO6" s="157">
        <v>0</v>
      </c>
      <c r="QP6" s="157">
        <v>0</v>
      </c>
      <c r="QQ6" s="158">
        <f t="shared" si="57"/>
        <v>1</v>
      </c>
      <c r="QR6" s="158">
        <f t="shared" si="58"/>
        <v>0</v>
      </c>
      <c r="QT6" s="157">
        <f t="shared" si="59"/>
        <v>0</v>
      </c>
      <c r="QU6" s="157" t="s">
        <v>20</v>
      </c>
      <c r="QV6" s="157">
        <v>11</v>
      </c>
      <c r="QW6" s="157">
        <v>11</v>
      </c>
      <c r="QX6" s="157">
        <v>0</v>
      </c>
      <c r="QY6" s="157">
        <v>0</v>
      </c>
      <c r="QZ6" s="158">
        <f t="shared" si="60"/>
        <v>1</v>
      </c>
      <c r="RA6" s="158">
        <f t="shared" si="61"/>
        <v>0</v>
      </c>
      <c r="RC6" s="157" t="s">
        <v>20</v>
      </c>
      <c r="RD6" s="157">
        <v>11</v>
      </c>
      <c r="RE6" s="157">
        <v>11</v>
      </c>
      <c r="RF6" s="157">
        <v>0</v>
      </c>
      <c r="RG6" s="157">
        <v>0</v>
      </c>
      <c r="RH6" s="158">
        <f t="shared" si="62"/>
        <v>1</v>
      </c>
      <c r="RI6" s="158">
        <f t="shared" si="63"/>
        <v>0</v>
      </c>
      <c r="RK6" s="157" t="s">
        <v>20</v>
      </c>
      <c r="RL6" s="157">
        <v>11</v>
      </c>
      <c r="RM6" s="157">
        <v>11</v>
      </c>
      <c r="RN6" s="157">
        <v>0</v>
      </c>
      <c r="RO6" s="157">
        <v>0</v>
      </c>
      <c r="RP6" s="158">
        <v>1</v>
      </c>
      <c r="RR6" s="157" t="s">
        <v>20</v>
      </c>
      <c r="RS6" s="157">
        <v>11</v>
      </c>
      <c r="RT6" s="157">
        <v>11</v>
      </c>
      <c r="RU6" s="157">
        <v>0</v>
      </c>
      <c r="RV6" s="157">
        <v>0</v>
      </c>
      <c r="RW6" s="158">
        <f t="shared" si="64"/>
        <v>1</v>
      </c>
      <c r="RX6" s="158">
        <f t="shared" si="65"/>
        <v>1</v>
      </c>
      <c r="RZ6" s="157" t="s">
        <v>20</v>
      </c>
      <c r="SA6" s="157">
        <v>11</v>
      </c>
      <c r="SB6" s="157">
        <v>11</v>
      </c>
      <c r="SC6" s="157">
        <v>0</v>
      </c>
      <c r="SD6" s="157">
        <v>0</v>
      </c>
      <c r="SE6" s="158">
        <f t="shared" si="66"/>
        <v>1</v>
      </c>
      <c r="SF6" s="158">
        <f t="shared" si="67"/>
        <v>0</v>
      </c>
      <c r="SH6" s="157" t="s">
        <v>20</v>
      </c>
      <c r="SI6" s="157">
        <v>11</v>
      </c>
      <c r="SJ6" s="157">
        <v>11</v>
      </c>
      <c r="SK6" s="157">
        <v>0</v>
      </c>
      <c r="SL6" s="157">
        <v>0</v>
      </c>
      <c r="SM6" s="158">
        <f t="shared" si="68"/>
        <v>1</v>
      </c>
      <c r="SN6" s="158">
        <f t="shared" si="69"/>
        <v>0</v>
      </c>
      <c r="SP6" s="157" t="s">
        <v>20</v>
      </c>
      <c r="SQ6" s="157">
        <v>11</v>
      </c>
      <c r="SR6" s="157">
        <v>11</v>
      </c>
      <c r="SS6" s="157">
        <v>0</v>
      </c>
      <c r="ST6" s="157">
        <v>0</v>
      </c>
      <c r="SU6" s="158">
        <f t="shared" si="70"/>
        <v>1</v>
      </c>
      <c r="SV6" s="158">
        <f t="shared" si="71"/>
        <v>0</v>
      </c>
      <c r="SX6" s="157" t="s">
        <v>20</v>
      </c>
      <c r="SY6" s="157">
        <v>11</v>
      </c>
      <c r="SZ6" s="157">
        <v>11</v>
      </c>
      <c r="TA6" s="157">
        <v>0</v>
      </c>
      <c r="TB6" s="157">
        <v>0</v>
      </c>
      <c r="TC6" s="158">
        <f t="shared" si="72"/>
        <v>1</v>
      </c>
      <c r="TD6" s="158">
        <f t="shared" si="73"/>
        <v>0</v>
      </c>
      <c r="TF6" s="157" t="s">
        <v>20</v>
      </c>
      <c r="TG6" s="157">
        <v>11</v>
      </c>
      <c r="TH6" s="157">
        <v>11</v>
      </c>
      <c r="TI6" s="157">
        <v>0</v>
      </c>
      <c r="TJ6" s="157">
        <v>0</v>
      </c>
      <c r="TK6" s="158">
        <f t="shared" si="74"/>
        <v>1</v>
      </c>
      <c r="TL6" s="158">
        <f t="shared" si="75"/>
        <v>0</v>
      </c>
      <c r="TN6" s="157" t="s">
        <v>20</v>
      </c>
      <c r="TO6" s="157">
        <v>11</v>
      </c>
      <c r="TP6" s="157">
        <v>11</v>
      </c>
      <c r="TQ6" s="157">
        <v>0</v>
      </c>
      <c r="TR6" s="157">
        <v>0</v>
      </c>
      <c r="TS6" s="158">
        <f t="shared" si="76"/>
        <v>1</v>
      </c>
      <c r="TT6" s="158">
        <f t="shared" si="77"/>
        <v>0</v>
      </c>
      <c r="TV6" s="157" t="s">
        <v>20</v>
      </c>
      <c r="TW6" s="157">
        <v>11</v>
      </c>
      <c r="TX6" s="157">
        <v>11</v>
      </c>
      <c r="TY6" s="157">
        <v>0</v>
      </c>
      <c r="TZ6" s="157">
        <v>0</v>
      </c>
      <c r="UA6" s="158">
        <f t="shared" si="78"/>
        <v>1</v>
      </c>
      <c r="UB6" s="158">
        <f t="shared" si="79"/>
        <v>0</v>
      </c>
      <c r="UD6" s="157" t="s">
        <v>20</v>
      </c>
      <c r="UE6" s="157">
        <v>11</v>
      </c>
      <c r="UF6" s="157">
        <v>11</v>
      </c>
      <c r="UG6" s="157">
        <v>0</v>
      </c>
      <c r="UH6" s="157">
        <v>0</v>
      </c>
      <c r="UI6" s="158">
        <f t="shared" si="80"/>
        <v>1</v>
      </c>
      <c r="UJ6" s="158">
        <f t="shared" si="81"/>
        <v>0</v>
      </c>
      <c r="UL6" s="157" t="s">
        <v>20</v>
      </c>
      <c r="UM6" s="157">
        <v>11</v>
      </c>
      <c r="UN6" s="157">
        <v>11</v>
      </c>
      <c r="UO6" s="157">
        <v>0</v>
      </c>
      <c r="UP6" s="157">
        <v>0</v>
      </c>
      <c r="UQ6" s="158">
        <f t="shared" si="82"/>
        <v>1</v>
      </c>
      <c r="UR6" s="158">
        <f t="shared" si="83"/>
        <v>0</v>
      </c>
      <c r="UT6" s="157" t="s">
        <v>20</v>
      </c>
      <c r="UU6" s="157">
        <v>11</v>
      </c>
      <c r="UV6" s="157">
        <v>11</v>
      </c>
      <c r="UW6" s="157">
        <v>0</v>
      </c>
      <c r="UX6" s="157">
        <v>0</v>
      </c>
      <c r="UY6" s="158">
        <f t="shared" si="84"/>
        <v>1</v>
      </c>
      <c r="VA6" s="157" t="s">
        <v>20</v>
      </c>
      <c r="VB6" s="157">
        <v>11</v>
      </c>
      <c r="VC6" s="157">
        <v>11</v>
      </c>
      <c r="VD6" s="157">
        <v>0</v>
      </c>
      <c r="VE6" s="157">
        <v>0</v>
      </c>
      <c r="VF6" s="158">
        <f t="shared" si="85"/>
        <v>1</v>
      </c>
      <c r="VH6" s="157" t="s">
        <v>20</v>
      </c>
      <c r="VI6" s="157">
        <v>11</v>
      </c>
      <c r="VJ6" s="157">
        <v>11</v>
      </c>
      <c r="VK6" s="157">
        <v>0</v>
      </c>
      <c r="VL6" s="157">
        <v>0</v>
      </c>
      <c r="VM6" s="158">
        <f t="shared" si="86"/>
        <v>1</v>
      </c>
      <c r="VN6" s="158">
        <f t="shared" si="87"/>
        <v>0</v>
      </c>
      <c r="VQ6" s="157" t="s">
        <v>20</v>
      </c>
      <c r="VR6" s="157">
        <v>11</v>
      </c>
      <c r="VS6" s="157">
        <v>11</v>
      </c>
      <c r="VT6" s="157">
        <v>0</v>
      </c>
      <c r="VU6" s="157">
        <v>0</v>
      </c>
      <c r="VV6" s="158">
        <v>1</v>
      </c>
      <c r="VW6" s="158">
        <f t="shared" si="88"/>
        <v>0</v>
      </c>
      <c r="VX6" s="158"/>
      <c r="VY6" s="157" t="s">
        <v>20</v>
      </c>
      <c r="VZ6" s="157">
        <v>11</v>
      </c>
      <c r="WA6" s="157">
        <v>11</v>
      </c>
      <c r="WB6" s="157">
        <v>0</v>
      </c>
      <c r="WC6" s="157">
        <v>0</v>
      </c>
      <c r="WD6" s="158">
        <f t="shared" si="89"/>
        <v>1</v>
      </c>
      <c r="WF6" s="157" t="s">
        <v>20</v>
      </c>
      <c r="WG6" s="157">
        <v>11</v>
      </c>
      <c r="WH6" s="157">
        <v>11</v>
      </c>
      <c r="WI6" s="157">
        <v>0</v>
      </c>
      <c r="WJ6" s="157">
        <v>0</v>
      </c>
      <c r="WK6" s="158">
        <f t="shared" si="90"/>
        <v>1</v>
      </c>
      <c r="WL6" s="158">
        <f t="shared" si="91"/>
        <v>0</v>
      </c>
      <c r="WN6" s="157" t="s">
        <v>20</v>
      </c>
      <c r="WO6" s="157">
        <v>11</v>
      </c>
      <c r="WP6" s="157">
        <v>11</v>
      </c>
      <c r="WQ6" s="157">
        <v>0</v>
      </c>
      <c r="WR6" s="157">
        <v>0</v>
      </c>
      <c r="WS6" s="158">
        <v>1</v>
      </c>
      <c r="WU6" s="156"/>
      <c r="WV6" s="156"/>
      <c r="WW6" s="156"/>
      <c r="WX6" s="156"/>
      <c r="WY6" s="156"/>
      <c r="WZ6" s="157" t="s">
        <v>20</v>
      </c>
      <c r="XA6" s="157">
        <v>11</v>
      </c>
      <c r="XB6" s="157">
        <v>11</v>
      </c>
      <c r="XC6" s="157">
        <v>0</v>
      </c>
      <c r="XD6" s="157">
        <v>0</v>
      </c>
      <c r="XE6" s="158">
        <f t="shared" si="92"/>
        <v>1</v>
      </c>
      <c r="XG6" s="157" t="s">
        <v>20</v>
      </c>
      <c r="XH6" s="157">
        <v>11</v>
      </c>
      <c r="XI6" s="157">
        <v>11</v>
      </c>
      <c r="XJ6" s="157">
        <v>0</v>
      </c>
      <c r="XK6" s="157">
        <v>0</v>
      </c>
      <c r="XL6" s="158">
        <f t="shared" si="93"/>
        <v>1</v>
      </c>
      <c r="XM6" s="158">
        <f t="shared" si="94"/>
        <v>0</v>
      </c>
      <c r="XN6" s="157" t="s">
        <v>20</v>
      </c>
      <c r="XO6" s="157">
        <v>11</v>
      </c>
      <c r="XP6" s="157">
        <v>11</v>
      </c>
      <c r="XQ6" s="157">
        <v>0</v>
      </c>
      <c r="XR6" s="157">
        <v>0</v>
      </c>
      <c r="XS6" s="158">
        <v>1</v>
      </c>
      <c r="XT6" s="157"/>
      <c r="XU6" s="157" t="s">
        <v>20</v>
      </c>
      <c r="XV6" s="157">
        <v>11</v>
      </c>
      <c r="XW6" s="157">
        <v>11</v>
      </c>
      <c r="XX6" s="157">
        <v>0</v>
      </c>
      <c r="XY6" s="157">
        <v>0</v>
      </c>
      <c r="XZ6" s="158">
        <f t="shared" si="95"/>
        <v>1</v>
      </c>
      <c r="YB6" s="157" t="s">
        <v>20</v>
      </c>
      <c r="YC6" s="157">
        <v>11</v>
      </c>
      <c r="YD6" s="157">
        <v>11</v>
      </c>
      <c r="YE6" s="157">
        <v>0</v>
      </c>
      <c r="YF6" s="157">
        <v>0</v>
      </c>
      <c r="YG6" s="158">
        <f t="shared" si="96"/>
        <v>1</v>
      </c>
      <c r="YH6" s="158">
        <f t="shared" si="97"/>
        <v>0</v>
      </c>
      <c r="YI6" s="158"/>
      <c r="YJ6" s="157" t="s">
        <v>20</v>
      </c>
      <c r="YK6" s="157">
        <v>11</v>
      </c>
      <c r="YL6" s="157">
        <v>11</v>
      </c>
      <c r="YM6" s="157">
        <v>0</v>
      </c>
      <c r="YN6" s="157">
        <v>0</v>
      </c>
      <c r="YO6" s="158">
        <v>1</v>
      </c>
      <c r="YQ6" s="157" t="s">
        <v>20</v>
      </c>
      <c r="YR6" s="157">
        <v>11</v>
      </c>
      <c r="YS6" s="157">
        <v>11</v>
      </c>
      <c r="YT6" s="157">
        <v>0</v>
      </c>
      <c r="YU6" s="157">
        <v>0</v>
      </c>
      <c r="YV6" s="158">
        <f t="shared" si="98"/>
        <v>1</v>
      </c>
      <c r="YX6" s="157" t="s">
        <v>20</v>
      </c>
      <c r="YY6" s="157">
        <v>11</v>
      </c>
      <c r="YZ6" s="157">
        <v>11</v>
      </c>
      <c r="ZA6" s="157">
        <v>0</v>
      </c>
      <c r="ZB6" s="157">
        <v>0</v>
      </c>
      <c r="ZC6" s="158">
        <v>1</v>
      </c>
      <c r="ZE6" s="157" t="s">
        <v>20</v>
      </c>
      <c r="ZF6" s="157">
        <v>11</v>
      </c>
      <c r="ZG6" s="157">
        <v>11</v>
      </c>
      <c r="ZH6" s="157">
        <v>0</v>
      </c>
      <c r="ZI6" s="157">
        <v>0</v>
      </c>
      <c r="ZJ6" s="158">
        <f t="shared" si="99"/>
        <v>1</v>
      </c>
      <c r="ZK6" s="158">
        <f>ZJ6-YG6</f>
        <v>0</v>
      </c>
      <c r="ZM6" s="157" t="s">
        <v>20</v>
      </c>
      <c r="ZN6" s="157">
        <v>11</v>
      </c>
      <c r="ZO6" s="157">
        <v>11</v>
      </c>
      <c r="ZP6" s="157">
        <v>0</v>
      </c>
      <c r="ZQ6" s="157">
        <v>0</v>
      </c>
      <c r="ZR6" s="158">
        <f t="shared" si="100"/>
        <v>1</v>
      </c>
    </row>
    <row r="7" spans="1:694" ht="17.25" thickBot="1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21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21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21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21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21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21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  <c r="BD7" s="2" t="s">
        <v>21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6"/>
        <v>0</v>
      </c>
      <c r="BL7" s="2" t="s">
        <v>21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7"/>
        <v>0</v>
      </c>
      <c r="BT7" s="2" t="s">
        <v>21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8"/>
        <v>0</v>
      </c>
      <c r="CB7" s="2" t="s">
        <v>21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9"/>
        <v>0</v>
      </c>
      <c r="CJ7" s="2" t="s">
        <v>21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0"/>
        <v>0</v>
      </c>
      <c r="CR7" s="2" t="s">
        <v>21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1"/>
        <v>0</v>
      </c>
      <c r="CZ7" s="2" t="s">
        <v>21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4">
        <f t="shared" si="12"/>
        <v>0</v>
      </c>
      <c r="DH7" s="2" t="s">
        <v>21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3"/>
        <v>0</v>
      </c>
      <c r="DP7" s="2" t="s">
        <v>21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4"/>
        <v>0</v>
      </c>
      <c r="DX7" s="2" t="s">
        <v>21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4">
        <f t="shared" si="15"/>
        <v>0</v>
      </c>
      <c r="EF7" s="2" t="s">
        <v>21</v>
      </c>
      <c r="EG7" s="2">
        <v>25</v>
      </c>
      <c r="EH7" s="2">
        <v>25</v>
      </c>
      <c r="EI7" s="2">
        <v>0</v>
      </c>
      <c r="EJ7" s="2">
        <v>0</v>
      </c>
      <c r="EK7" s="4">
        <v>1</v>
      </c>
      <c r="EL7" s="4">
        <f t="shared" si="16"/>
        <v>0</v>
      </c>
      <c r="EN7" s="2" t="s">
        <v>21</v>
      </c>
      <c r="EO7" s="2">
        <v>25</v>
      </c>
      <c r="EP7" s="2">
        <v>25</v>
      </c>
      <c r="EQ7" s="2">
        <v>0</v>
      </c>
      <c r="ER7" s="2">
        <v>0</v>
      </c>
      <c r="ES7" s="4">
        <v>1</v>
      </c>
      <c r="ET7" s="4">
        <f t="shared" si="17"/>
        <v>0</v>
      </c>
      <c r="EV7" s="2" t="s">
        <v>21</v>
      </c>
      <c r="EW7" s="2">
        <v>25</v>
      </c>
      <c r="EX7" s="2">
        <v>25</v>
      </c>
      <c r="EY7" s="2">
        <v>0</v>
      </c>
      <c r="EZ7" s="2">
        <v>0</v>
      </c>
      <c r="FA7" s="4">
        <v>1</v>
      </c>
      <c r="FB7" s="4">
        <f t="shared" si="18"/>
        <v>0</v>
      </c>
      <c r="FD7" s="2" t="s">
        <v>21</v>
      </c>
      <c r="FE7" s="2">
        <v>25</v>
      </c>
      <c r="FF7" s="2">
        <v>25</v>
      </c>
      <c r="FG7" s="2">
        <v>0</v>
      </c>
      <c r="FH7" s="2">
        <v>0</v>
      </c>
      <c r="FI7" s="4">
        <v>1</v>
      </c>
      <c r="FJ7" s="4">
        <f t="shared" si="19"/>
        <v>0</v>
      </c>
      <c r="FL7" s="2" t="s">
        <v>21</v>
      </c>
      <c r="FM7" s="2">
        <v>25</v>
      </c>
      <c r="FN7" s="2">
        <v>25</v>
      </c>
      <c r="FO7" s="2">
        <v>0</v>
      </c>
      <c r="FP7" s="2">
        <v>0</v>
      </c>
      <c r="FQ7" s="4">
        <v>1</v>
      </c>
      <c r="FR7" s="4">
        <f t="shared" si="20"/>
        <v>0</v>
      </c>
      <c r="FT7" s="2" t="s">
        <v>21</v>
      </c>
      <c r="FU7" s="2">
        <v>25</v>
      </c>
      <c r="FV7" s="2">
        <v>25</v>
      </c>
      <c r="FW7" s="2">
        <v>0</v>
      </c>
      <c r="FX7" s="2">
        <v>0</v>
      </c>
      <c r="FY7" s="4">
        <v>1</v>
      </c>
      <c r="FZ7" s="4">
        <f t="shared" si="21"/>
        <v>0</v>
      </c>
      <c r="GB7" s="2" t="s">
        <v>21</v>
      </c>
      <c r="GC7" s="2">
        <v>25</v>
      </c>
      <c r="GD7" s="2">
        <v>25</v>
      </c>
      <c r="GE7" s="2">
        <v>0</v>
      </c>
      <c r="GF7" s="2">
        <v>0</v>
      </c>
      <c r="GG7" s="4">
        <v>1</v>
      </c>
      <c r="GH7" s="4">
        <f t="shared" si="22"/>
        <v>0</v>
      </c>
      <c r="GJ7" s="2" t="s">
        <v>21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3"/>
        <v>0</v>
      </c>
      <c r="GR7" s="2" t="s">
        <v>21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111">
        <f t="shared" ref="GX7:GX70" si="107">GW7-GO7</f>
        <v>0</v>
      </c>
      <c r="GZ7" s="2" t="s">
        <v>21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>HE7-'[1]ASUS MeMO Pad 8 K011'!ES7</f>
        <v>0</v>
      </c>
      <c r="HH7" s="2" t="s">
        <v>21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4"/>
        <v>0</v>
      </c>
      <c r="HP7" s="2" t="s">
        <v>21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5"/>
        <v>0</v>
      </c>
      <c r="HX7" s="2" t="s">
        <v>21</v>
      </c>
      <c r="HY7" s="2">
        <v>36</v>
      </c>
      <c r="HZ7" s="2">
        <v>36</v>
      </c>
      <c r="IA7" s="2">
        <v>0</v>
      </c>
      <c r="IB7" s="2">
        <v>0</v>
      </c>
      <c r="IC7" s="4">
        <f t="shared" si="101"/>
        <v>1</v>
      </c>
      <c r="ID7" s="4">
        <f t="shared" si="26"/>
        <v>0</v>
      </c>
      <c r="IF7" s="2" t="s">
        <v>21</v>
      </c>
      <c r="IG7" s="2">
        <v>36</v>
      </c>
      <c r="IH7" s="2">
        <v>36</v>
      </c>
      <c r="II7" s="2">
        <v>0</v>
      </c>
      <c r="IJ7" s="2">
        <v>0</v>
      </c>
      <c r="IK7" s="4">
        <f t="shared" si="102"/>
        <v>1</v>
      </c>
      <c r="IL7" s="4">
        <f t="shared" si="27"/>
        <v>0</v>
      </c>
      <c r="IN7" s="2" t="s">
        <v>21</v>
      </c>
      <c r="IO7" s="2">
        <v>36</v>
      </c>
      <c r="IP7" s="2">
        <v>36</v>
      </c>
      <c r="IQ7" s="2">
        <v>0</v>
      </c>
      <c r="IR7" s="2">
        <v>0</v>
      </c>
      <c r="IS7" s="4">
        <v>1</v>
      </c>
      <c r="IT7" s="4">
        <f t="shared" si="28"/>
        <v>0</v>
      </c>
      <c r="IV7" s="2" t="s">
        <v>21</v>
      </c>
      <c r="IW7" s="2">
        <v>36</v>
      </c>
      <c r="IX7" s="2">
        <v>36</v>
      </c>
      <c r="IY7" s="2">
        <v>0</v>
      </c>
      <c r="IZ7" s="2">
        <v>0</v>
      </c>
      <c r="JA7" s="4">
        <v>1</v>
      </c>
      <c r="JB7" s="4">
        <f t="shared" si="29"/>
        <v>0</v>
      </c>
      <c r="JD7" s="2" t="s">
        <v>21</v>
      </c>
      <c r="JE7" s="2">
        <v>36</v>
      </c>
      <c r="JF7" s="2">
        <v>36</v>
      </c>
      <c r="JG7" s="2">
        <v>0</v>
      </c>
      <c r="JH7" s="2">
        <v>0</v>
      </c>
      <c r="JI7" s="4">
        <v>1</v>
      </c>
      <c r="JJ7" s="4">
        <f t="shared" si="30"/>
        <v>0</v>
      </c>
      <c r="JL7" s="2" t="s">
        <v>21</v>
      </c>
      <c r="JM7" s="2">
        <v>36</v>
      </c>
      <c r="JN7" s="2">
        <v>36</v>
      </c>
      <c r="JO7" s="2">
        <v>0</v>
      </c>
      <c r="JP7" s="2">
        <v>0</v>
      </c>
      <c r="JQ7" s="4">
        <v>1</v>
      </c>
      <c r="JR7" s="4">
        <f t="shared" si="31"/>
        <v>0</v>
      </c>
      <c r="JT7" s="2" t="s">
        <v>21</v>
      </c>
      <c r="JU7" s="2">
        <v>36</v>
      </c>
      <c r="JV7" s="2">
        <v>36</v>
      </c>
      <c r="JW7" s="2">
        <v>0</v>
      </c>
      <c r="JX7" s="2">
        <v>0</v>
      </c>
      <c r="JY7" s="4">
        <v>1</v>
      </c>
      <c r="JZ7" s="4">
        <f t="shared" si="32"/>
        <v>0</v>
      </c>
      <c r="KB7" s="2" t="s">
        <v>21</v>
      </c>
      <c r="KC7" s="2">
        <v>36</v>
      </c>
      <c r="KD7" s="2">
        <v>36</v>
      </c>
      <c r="KE7" s="2">
        <v>0</v>
      </c>
      <c r="KF7" s="2">
        <v>0</v>
      </c>
      <c r="KG7" s="4">
        <v>1</v>
      </c>
      <c r="KH7" s="4">
        <f t="shared" si="33"/>
        <v>0</v>
      </c>
      <c r="KJ7" s="2" t="s">
        <v>21</v>
      </c>
      <c r="KK7" s="2">
        <v>36</v>
      </c>
      <c r="KL7" s="2">
        <v>36</v>
      </c>
      <c r="KM7" s="2">
        <v>0</v>
      </c>
      <c r="KN7" s="2">
        <v>0</v>
      </c>
      <c r="KO7" s="4">
        <f t="shared" si="103"/>
        <v>1</v>
      </c>
      <c r="KP7" s="4">
        <f t="shared" si="34"/>
        <v>0</v>
      </c>
      <c r="KQ7" s="4"/>
      <c r="KR7" s="116" t="s">
        <v>21</v>
      </c>
      <c r="KS7" s="116">
        <v>36</v>
      </c>
      <c r="KT7" s="117">
        <v>36</v>
      </c>
      <c r="KU7" s="117">
        <v>0</v>
      </c>
      <c r="KV7" s="117">
        <v>0</v>
      </c>
      <c r="KW7" s="118">
        <v>1</v>
      </c>
      <c r="KX7" s="118">
        <v>0</v>
      </c>
      <c r="KY7" s="116"/>
      <c r="KZ7" s="116" t="s">
        <v>21</v>
      </c>
      <c r="LA7" s="116">
        <v>36</v>
      </c>
      <c r="LB7" s="116">
        <v>36</v>
      </c>
      <c r="LC7" s="116">
        <v>0</v>
      </c>
      <c r="LD7" s="116">
        <v>0</v>
      </c>
      <c r="LE7" s="122">
        <v>1</v>
      </c>
      <c r="LF7" s="158">
        <f t="shared" si="35"/>
        <v>0</v>
      </c>
      <c r="LG7" s="158"/>
      <c r="LH7" s="156" t="s">
        <v>21</v>
      </c>
      <c r="LI7" s="156">
        <v>36</v>
      </c>
      <c r="LJ7" s="156">
        <v>36</v>
      </c>
      <c r="LK7" s="156">
        <v>0</v>
      </c>
      <c r="LL7" s="156">
        <v>0</v>
      </c>
      <c r="LM7" s="162">
        <v>1</v>
      </c>
      <c r="LN7" s="158">
        <f t="shared" si="36"/>
        <v>0</v>
      </c>
      <c r="LO7" s="157"/>
      <c r="LP7" s="2" t="s">
        <v>21</v>
      </c>
      <c r="LQ7" s="2">
        <v>36</v>
      </c>
      <c r="LR7" s="2">
        <v>36</v>
      </c>
      <c r="LS7" s="2">
        <v>0</v>
      </c>
      <c r="LT7" s="2">
        <v>0</v>
      </c>
      <c r="LU7" s="4">
        <f t="shared" si="104"/>
        <v>1</v>
      </c>
      <c r="LV7" s="4">
        <f t="shared" si="37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105"/>
        <v>1</v>
      </c>
      <c r="MD7" s="158">
        <f t="shared" si="38"/>
        <v>0</v>
      </c>
      <c r="MF7" s="156" t="s">
        <v>21</v>
      </c>
      <c r="MG7" s="156">
        <v>36</v>
      </c>
      <c r="MH7" s="156">
        <v>36</v>
      </c>
      <c r="MI7" s="156">
        <v>0</v>
      </c>
      <c r="MJ7" s="156">
        <v>0</v>
      </c>
      <c r="MK7" s="162">
        <f t="shared" si="39"/>
        <v>1</v>
      </c>
      <c r="ML7" s="158">
        <f t="shared" si="40"/>
        <v>0</v>
      </c>
      <c r="MM7" s="157"/>
      <c r="MN7" s="156" t="s">
        <v>21</v>
      </c>
      <c r="MO7" s="156">
        <v>36</v>
      </c>
      <c r="MP7" s="156">
        <v>36</v>
      </c>
      <c r="MQ7" s="156">
        <v>0</v>
      </c>
      <c r="MR7" s="156">
        <v>0</v>
      </c>
      <c r="MS7" s="162">
        <v>1</v>
      </c>
      <c r="MT7" s="158">
        <f t="shared" si="41"/>
        <v>0</v>
      </c>
      <c r="MU7" s="157"/>
      <c r="MV7" s="156" t="s">
        <v>21</v>
      </c>
      <c r="MW7" s="156">
        <v>36</v>
      </c>
      <c r="MX7" s="156">
        <v>36</v>
      </c>
      <c r="MY7" s="156">
        <v>0</v>
      </c>
      <c r="MZ7" s="156">
        <v>0</v>
      </c>
      <c r="NA7" s="162">
        <v>1</v>
      </c>
      <c r="NB7" s="158">
        <f t="shared" si="42"/>
        <v>0</v>
      </c>
      <c r="NC7" s="157"/>
      <c r="ND7" s="156" t="s">
        <v>21</v>
      </c>
      <c r="NE7" s="156">
        <v>36</v>
      </c>
      <c r="NF7" s="156">
        <v>36</v>
      </c>
      <c r="NG7" s="156">
        <v>0</v>
      </c>
      <c r="NH7" s="156">
        <v>0</v>
      </c>
      <c r="NI7" s="162">
        <v>1</v>
      </c>
      <c r="NJ7" s="158">
        <f t="shared" si="43"/>
        <v>0</v>
      </c>
      <c r="NK7" s="157"/>
      <c r="NL7" s="156" t="s">
        <v>21</v>
      </c>
      <c r="NM7" s="156">
        <v>36</v>
      </c>
      <c r="NN7" s="156">
        <v>36</v>
      </c>
      <c r="NO7" s="156">
        <v>0</v>
      </c>
      <c r="NP7" s="156">
        <v>0</v>
      </c>
      <c r="NQ7" s="162">
        <v>1</v>
      </c>
      <c r="NR7" s="158">
        <f t="shared" si="44"/>
        <v>0</v>
      </c>
      <c r="NS7" s="157"/>
      <c r="OO7" s="157" t="s">
        <v>21</v>
      </c>
      <c r="OP7" s="157">
        <v>36</v>
      </c>
      <c r="OQ7" s="157">
        <v>36</v>
      </c>
      <c r="OR7" s="157">
        <v>0</v>
      </c>
      <c r="OS7" s="157">
        <v>0</v>
      </c>
      <c r="OT7" s="158">
        <f t="shared" si="45"/>
        <v>1</v>
      </c>
      <c r="OU7" s="158">
        <f t="shared" si="46"/>
        <v>0</v>
      </c>
      <c r="OW7" s="157" t="s">
        <v>21</v>
      </c>
      <c r="OX7" s="157">
        <v>36</v>
      </c>
      <c r="OY7" s="157">
        <v>36</v>
      </c>
      <c r="OZ7" s="157">
        <v>0</v>
      </c>
      <c r="PA7" s="157">
        <v>0</v>
      </c>
      <c r="PB7" s="158">
        <f t="shared" si="106"/>
        <v>1</v>
      </c>
      <c r="PC7" s="158">
        <f t="shared" si="47"/>
        <v>0</v>
      </c>
      <c r="PE7" s="157" t="s">
        <v>21</v>
      </c>
      <c r="PF7" s="157">
        <v>36</v>
      </c>
      <c r="PG7" s="157">
        <v>36</v>
      </c>
      <c r="PH7" s="157">
        <v>0</v>
      </c>
      <c r="PI7" s="157">
        <v>0</v>
      </c>
      <c r="PJ7" s="158">
        <f t="shared" si="48"/>
        <v>1</v>
      </c>
      <c r="PK7" s="158">
        <f t="shared" si="49"/>
        <v>0</v>
      </c>
      <c r="PM7" s="157" t="s">
        <v>21</v>
      </c>
      <c r="PN7" s="157">
        <v>36</v>
      </c>
      <c r="PO7" s="157">
        <v>36</v>
      </c>
      <c r="PP7" s="157">
        <v>0</v>
      </c>
      <c r="PQ7" s="157">
        <v>0</v>
      </c>
      <c r="PR7" s="158">
        <f t="shared" si="50"/>
        <v>1</v>
      </c>
      <c r="PS7" s="158">
        <f t="shared" si="51"/>
        <v>0</v>
      </c>
      <c r="PU7" s="157" t="s">
        <v>21</v>
      </c>
      <c r="PV7" s="157">
        <v>36</v>
      </c>
      <c r="PW7" s="157">
        <v>36</v>
      </c>
      <c r="PX7" s="157">
        <v>0</v>
      </c>
      <c r="PY7" s="157">
        <v>0</v>
      </c>
      <c r="PZ7" s="158">
        <f t="shared" si="52"/>
        <v>1</v>
      </c>
      <c r="QA7" s="158">
        <f t="shared" si="53"/>
        <v>0</v>
      </c>
      <c r="QC7" s="157">
        <f t="shared" si="54"/>
        <v>0</v>
      </c>
      <c r="QD7" s="157" t="s">
        <v>21</v>
      </c>
      <c r="QE7" s="157">
        <v>36</v>
      </c>
      <c r="QF7" s="157">
        <v>36</v>
      </c>
      <c r="QG7" s="157">
        <v>0</v>
      </c>
      <c r="QH7" s="157">
        <v>0</v>
      </c>
      <c r="QI7" s="158">
        <f t="shared" si="55"/>
        <v>1</v>
      </c>
      <c r="QJ7" s="158">
        <f t="shared" si="56"/>
        <v>0</v>
      </c>
      <c r="QL7" s="157" t="s">
        <v>21</v>
      </c>
      <c r="QM7" s="157">
        <v>36</v>
      </c>
      <c r="QN7" s="157">
        <v>36</v>
      </c>
      <c r="QO7" s="157">
        <v>0</v>
      </c>
      <c r="QP7" s="157">
        <v>0</v>
      </c>
      <c r="QQ7" s="158">
        <f t="shared" si="57"/>
        <v>1</v>
      </c>
      <c r="QR7" s="158">
        <f t="shared" si="58"/>
        <v>0</v>
      </c>
      <c r="QT7" s="157">
        <f t="shared" si="59"/>
        <v>0</v>
      </c>
      <c r="QU7" s="157" t="s">
        <v>21</v>
      </c>
      <c r="QV7" s="157">
        <v>36</v>
      </c>
      <c r="QW7" s="157">
        <v>36</v>
      </c>
      <c r="QX7" s="157">
        <v>0</v>
      </c>
      <c r="QY7" s="157">
        <v>0</v>
      </c>
      <c r="QZ7" s="158">
        <f t="shared" si="60"/>
        <v>1</v>
      </c>
      <c r="RA7" s="158">
        <f t="shared" si="61"/>
        <v>0</v>
      </c>
      <c r="RC7" s="157" t="s">
        <v>21</v>
      </c>
      <c r="RD7" s="157">
        <v>36</v>
      </c>
      <c r="RE7" s="157">
        <v>36</v>
      </c>
      <c r="RF7" s="157">
        <v>0</v>
      </c>
      <c r="RG7" s="157">
        <v>0</v>
      </c>
      <c r="RH7" s="158">
        <f t="shared" si="62"/>
        <v>1</v>
      </c>
      <c r="RI7" s="158">
        <f t="shared" si="63"/>
        <v>0</v>
      </c>
      <c r="RK7" s="157" t="s">
        <v>21</v>
      </c>
      <c r="RL7" s="157">
        <v>36</v>
      </c>
      <c r="RM7" s="157">
        <v>36</v>
      </c>
      <c r="RN7" s="157">
        <v>0</v>
      </c>
      <c r="RO7" s="157">
        <v>0</v>
      </c>
      <c r="RP7" s="158">
        <v>1</v>
      </c>
      <c r="RR7" s="157" t="s">
        <v>21</v>
      </c>
      <c r="RS7" s="157">
        <v>36</v>
      </c>
      <c r="RT7" s="157">
        <v>36</v>
      </c>
      <c r="RU7" s="157">
        <v>0</v>
      </c>
      <c r="RV7" s="157">
        <v>0</v>
      </c>
      <c r="RW7" s="158">
        <f t="shared" si="64"/>
        <v>1</v>
      </c>
      <c r="RX7" s="158">
        <f t="shared" si="65"/>
        <v>1</v>
      </c>
      <c r="RZ7" s="157" t="s">
        <v>21</v>
      </c>
      <c r="SA7" s="157">
        <v>36</v>
      </c>
      <c r="SB7" s="157">
        <v>36</v>
      </c>
      <c r="SC7" s="157">
        <v>0</v>
      </c>
      <c r="SD7" s="157">
        <v>0</v>
      </c>
      <c r="SE7" s="158">
        <f t="shared" si="66"/>
        <v>1</v>
      </c>
      <c r="SF7" s="158">
        <f t="shared" si="67"/>
        <v>0</v>
      </c>
      <c r="SH7" s="157" t="s">
        <v>21</v>
      </c>
      <c r="SI7" s="157">
        <v>36</v>
      </c>
      <c r="SJ7" s="157">
        <v>36</v>
      </c>
      <c r="SK7" s="157">
        <v>0</v>
      </c>
      <c r="SL7" s="157">
        <v>0</v>
      </c>
      <c r="SM7" s="158">
        <f t="shared" si="68"/>
        <v>1</v>
      </c>
      <c r="SN7" s="158">
        <f t="shared" si="69"/>
        <v>0</v>
      </c>
      <c r="SP7" s="157" t="s">
        <v>21</v>
      </c>
      <c r="SQ7" s="157">
        <v>36</v>
      </c>
      <c r="SR7" s="157">
        <v>36</v>
      </c>
      <c r="SS7" s="157">
        <v>0</v>
      </c>
      <c r="ST7" s="157">
        <v>0</v>
      </c>
      <c r="SU7" s="158">
        <f t="shared" si="70"/>
        <v>1</v>
      </c>
      <c r="SV7" s="158">
        <f t="shared" si="71"/>
        <v>0</v>
      </c>
      <c r="SX7" s="157" t="s">
        <v>21</v>
      </c>
      <c r="SY7" s="157">
        <v>36</v>
      </c>
      <c r="SZ7" s="157">
        <v>36</v>
      </c>
      <c r="TA7" s="157">
        <v>0</v>
      </c>
      <c r="TB7" s="157">
        <v>0</v>
      </c>
      <c r="TC7" s="158">
        <f t="shared" si="72"/>
        <v>1</v>
      </c>
      <c r="TD7" s="158">
        <f t="shared" si="73"/>
        <v>0</v>
      </c>
      <c r="TF7" s="157" t="s">
        <v>21</v>
      </c>
      <c r="TG7" s="157">
        <v>36</v>
      </c>
      <c r="TH7" s="157">
        <v>36</v>
      </c>
      <c r="TI7" s="157">
        <v>0</v>
      </c>
      <c r="TJ7" s="157">
        <v>0</v>
      </c>
      <c r="TK7" s="158">
        <f t="shared" si="74"/>
        <v>1</v>
      </c>
      <c r="TL7" s="158">
        <f t="shared" si="75"/>
        <v>0</v>
      </c>
      <c r="TN7" s="157" t="s">
        <v>21</v>
      </c>
      <c r="TO7" s="157">
        <v>36</v>
      </c>
      <c r="TP7" s="157">
        <v>36</v>
      </c>
      <c r="TQ7" s="157">
        <v>0</v>
      </c>
      <c r="TR7" s="157">
        <v>0</v>
      </c>
      <c r="TS7" s="158">
        <f t="shared" si="76"/>
        <v>1</v>
      </c>
      <c r="TT7" s="158">
        <f t="shared" si="77"/>
        <v>0</v>
      </c>
      <c r="TV7" s="157" t="s">
        <v>21</v>
      </c>
      <c r="TW7" s="157">
        <v>36</v>
      </c>
      <c r="TX7" s="157">
        <v>36</v>
      </c>
      <c r="TY7" s="157">
        <v>0</v>
      </c>
      <c r="TZ7" s="157">
        <v>0</v>
      </c>
      <c r="UA7" s="158">
        <f t="shared" si="78"/>
        <v>1</v>
      </c>
      <c r="UB7" s="158">
        <f t="shared" si="79"/>
        <v>0</v>
      </c>
      <c r="UD7" s="157" t="s">
        <v>21</v>
      </c>
      <c r="UE7" s="157">
        <v>36</v>
      </c>
      <c r="UF7" s="157">
        <v>36</v>
      </c>
      <c r="UG7" s="157">
        <v>0</v>
      </c>
      <c r="UH7" s="157">
        <v>0</v>
      </c>
      <c r="UI7" s="158">
        <f t="shared" si="80"/>
        <v>1</v>
      </c>
      <c r="UJ7" s="158">
        <f t="shared" si="81"/>
        <v>0</v>
      </c>
      <c r="UL7" s="157" t="s">
        <v>21</v>
      </c>
      <c r="UM7" s="157">
        <v>36</v>
      </c>
      <c r="UN7" s="157">
        <v>36</v>
      </c>
      <c r="UO7" s="157">
        <v>0</v>
      </c>
      <c r="UP7" s="157">
        <v>0</v>
      </c>
      <c r="UQ7" s="158">
        <f t="shared" si="82"/>
        <v>1</v>
      </c>
      <c r="UR7" s="158">
        <f t="shared" si="83"/>
        <v>0</v>
      </c>
      <c r="UT7" s="157" t="s">
        <v>21</v>
      </c>
      <c r="UU7" s="157">
        <v>36</v>
      </c>
      <c r="UV7" s="157">
        <v>36</v>
      </c>
      <c r="UW7" s="157">
        <v>0</v>
      </c>
      <c r="UX7" s="157">
        <v>0</v>
      </c>
      <c r="UY7" s="158">
        <f t="shared" si="84"/>
        <v>1</v>
      </c>
      <c r="VA7" s="157" t="s">
        <v>21</v>
      </c>
      <c r="VB7" s="157">
        <v>36</v>
      </c>
      <c r="VC7" s="157">
        <v>36</v>
      </c>
      <c r="VD7" s="157">
        <v>0</v>
      </c>
      <c r="VE7" s="157">
        <v>0</v>
      </c>
      <c r="VF7" s="158">
        <f t="shared" si="85"/>
        <v>1</v>
      </c>
      <c r="VH7" s="157" t="s">
        <v>21</v>
      </c>
      <c r="VI7" s="157">
        <v>36</v>
      </c>
      <c r="VJ7" s="157">
        <v>36</v>
      </c>
      <c r="VK7" s="157">
        <v>0</v>
      </c>
      <c r="VL7" s="157">
        <v>0</v>
      </c>
      <c r="VM7" s="158">
        <f t="shared" si="86"/>
        <v>1</v>
      </c>
      <c r="VN7" s="158">
        <f t="shared" si="87"/>
        <v>0</v>
      </c>
      <c r="VQ7" s="157" t="s">
        <v>21</v>
      </c>
      <c r="VR7" s="157">
        <v>36</v>
      </c>
      <c r="VS7" s="157">
        <v>36</v>
      </c>
      <c r="VT7" s="157">
        <v>0</v>
      </c>
      <c r="VU7" s="157">
        <v>0</v>
      </c>
      <c r="VV7" s="158">
        <v>1</v>
      </c>
      <c r="VW7" s="158">
        <f t="shared" si="88"/>
        <v>0</v>
      </c>
      <c r="VX7" s="158"/>
      <c r="VY7" s="157" t="s">
        <v>21</v>
      </c>
      <c r="VZ7" s="157">
        <v>36</v>
      </c>
      <c r="WA7" s="157">
        <v>36</v>
      </c>
      <c r="WB7" s="157">
        <v>0</v>
      </c>
      <c r="WC7" s="157">
        <v>0</v>
      </c>
      <c r="WD7" s="158">
        <f t="shared" si="89"/>
        <v>1</v>
      </c>
      <c r="WF7" s="157" t="s">
        <v>21</v>
      </c>
      <c r="WG7" s="157">
        <v>36</v>
      </c>
      <c r="WH7" s="157">
        <v>36</v>
      </c>
      <c r="WI7" s="157">
        <v>0</v>
      </c>
      <c r="WJ7" s="157">
        <v>0</v>
      </c>
      <c r="WK7" s="158">
        <f t="shared" si="90"/>
        <v>1</v>
      </c>
      <c r="WL7" s="158">
        <f t="shared" si="91"/>
        <v>0</v>
      </c>
      <c r="WN7" s="157" t="s">
        <v>21</v>
      </c>
      <c r="WO7" s="157">
        <v>36</v>
      </c>
      <c r="WP7" s="157">
        <v>36</v>
      </c>
      <c r="WQ7" s="157">
        <v>0</v>
      </c>
      <c r="WR7" s="157">
        <v>0</v>
      </c>
      <c r="WS7" s="158">
        <v>1</v>
      </c>
      <c r="WU7" s="156"/>
      <c r="WV7" s="156"/>
      <c r="WW7" s="156"/>
      <c r="WX7" s="156"/>
      <c r="WY7" s="156"/>
      <c r="WZ7" s="157" t="s">
        <v>21</v>
      </c>
      <c r="XA7" s="157">
        <v>36</v>
      </c>
      <c r="XB7" s="157">
        <v>36</v>
      </c>
      <c r="XC7" s="157">
        <v>0</v>
      </c>
      <c r="XD7" s="157">
        <v>0</v>
      </c>
      <c r="XE7" s="158">
        <f t="shared" si="92"/>
        <v>1</v>
      </c>
      <c r="XG7" s="157" t="s">
        <v>21</v>
      </c>
      <c r="XH7" s="157">
        <v>36</v>
      </c>
      <c r="XI7" s="157">
        <v>36</v>
      </c>
      <c r="XJ7" s="157">
        <v>0</v>
      </c>
      <c r="XK7" s="157">
        <v>0</v>
      </c>
      <c r="XL7" s="158">
        <f t="shared" si="93"/>
        <v>1</v>
      </c>
      <c r="XM7" s="158">
        <f t="shared" si="94"/>
        <v>0</v>
      </c>
      <c r="XN7" s="157" t="s">
        <v>21</v>
      </c>
      <c r="XO7" s="157">
        <v>36</v>
      </c>
      <c r="XP7" s="157">
        <v>36</v>
      </c>
      <c r="XQ7" s="157">
        <v>0</v>
      </c>
      <c r="XR7" s="157">
        <v>0</v>
      </c>
      <c r="XS7" s="158">
        <v>1</v>
      </c>
      <c r="XT7" s="157"/>
      <c r="XU7" s="157" t="s">
        <v>21</v>
      </c>
      <c r="XV7" s="157">
        <v>36</v>
      </c>
      <c r="XW7" s="157">
        <v>36</v>
      </c>
      <c r="XX7" s="157">
        <v>0</v>
      </c>
      <c r="XY7" s="157">
        <v>0</v>
      </c>
      <c r="XZ7" s="158">
        <f t="shared" si="95"/>
        <v>1</v>
      </c>
      <c r="YB7" s="157" t="s">
        <v>21</v>
      </c>
      <c r="YC7" s="157">
        <v>36</v>
      </c>
      <c r="YD7" s="157">
        <v>36</v>
      </c>
      <c r="YE7" s="157">
        <v>0</v>
      </c>
      <c r="YF7" s="157">
        <v>0</v>
      </c>
      <c r="YG7" s="158">
        <f t="shared" si="96"/>
        <v>1</v>
      </c>
      <c r="YH7" s="158">
        <f t="shared" si="97"/>
        <v>0</v>
      </c>
      <c r="YI7" s="158"/>
      <c r="YJ7" s="157" t="s">
        <v>21</v>
      </c>
      <c r="YK7" s="157">
        <v>36</v>
      </c>
      <c r="YL7" s="157">
        <v>36</v>
      </c>
      <c r="YM7" s="157">
        <v>0</v>
      </c>
      <c r="YN7" s="157">
        <v>0</v>
      </c>
      <c r="YO7" s="158">
        <v>1</v>
      </c>
      <c r="YQ7" s="157" t="s">
        <v>21</v>
      </c>
      <c r="YR7" s="157">
        <v>36</v>
      </c>
      <c r="YS7" s="157">
        <v>36</v>
      </c>
      <c r="YT7" s="157">
        <v>0</v>
      </c>
      <c r="YU7" s="157">
        <v>0</v>
      </c>
      <c r="YV7" s="158">
        <f t="shared" si="98"/>
        <v>1</v>
      </c>
      <c r="YX7" s="157" t="s">
        <v>21</v>
      </c>
      <c r="YY7" s="157">
        <v>36</v>
      </c>
      <c r="YZ7" s="157">
        <v>36</v>
      </c>
      <c r="ZA7" s="157">
        <v>0</v>
      </c>
      <c r="ZB7" s="157">
        <v>0</v>
      </c>
      <c r="ZC7" s="158">
        <v>1</v>
      </c>
      <c r="ZE7" s="157" t="s">
        <v>21</v>
      </c>
      <c r="ZF7" s="157">
        <v>36</v>
      </c>
      <c r="ZG7" s="157">
        <v>36</v>
      </c>
      <c r="ZH7" s="157">
        <v>0</v>
      </c>
      <c r="ZI7" s="157">
        <v>0</v>
      </c>
      <c r="ZJ7" s="158">
        <f t="shared" si="99"/>
        <v>1</v>
      </c>
      <c r="ZK7" s="158">
        <f>ZJ7-YG7</f>
        <v>0</v>
      </c>
      <c r="ZM7" s="157" t="s">
        <v>21</v>
      </c>
      <c r="ZN7" s="157">
        <v>36</v>
      </c>
      <c r="ZO7" s="157">
        <v>36</v>
      </c>
      <c r="ZP7" s="157">
        <v>0</v>
      </c>
      <c r="ZQ7" s="157">
        <v>0</v>
      </c>
      <c r="ZR7" s="158">
        <f t="shared" si="100"/>
        <v>1</v>
      </c>
    </row>
    <row r="8" spans="1:694" ht="17.25" thickBot="1">
      <c r="A8" s="2" t="s">
        <v>22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22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22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22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22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22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22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  <c r="BD8" s="2" t="s">
        <v>22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6"/>
        <v>0</v>
      </c>
      <c r="BL8" s="2" t="s">
        <v>22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7"/>
        <v>0</v>
      </c>
      <c r="BT8" s="2" t="s">
        <v>22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8"/>
        <v>0</v>
      </c>
      <c r="CB8" s="2" t="s">
        <v>22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9"/>
        <v>0</v>
      </c>
      <c r="CJ8" s="2" t="s">
        <v>22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0"/>
        <v>0</v>
      </c>
      <c r="CR8" s="2" t="s">
        <v>22</v>
      </c>
      <c r="CS8" s="2">
        <v>172</v>
      </c>
      <c r="CT8" s="2">
        <v>149</v>
      </c>
      <c r="CU8" s="2">
        <v>21</v>
      </c>
      <c r="CV8" s="2">
        <v>2</v>
      </c>
      <c r="CW8" s="4">
        <v>0.87</v>
      </c>
      <c r="CX8" s="4">
        <f t="shared" si="11"/>
        <v>0</v>
      </c>
      <c r="CZ8" s="2" t="s">
        <v>22</v>
      </c>
      <c r="DA8" s="2">
        <v>172</v>
      </c>
      <c r="DB8" s="2">
        <v>149</v>
      </c>
      <c r="DC8" s="2">
        <v>21</v>
      </c>
      <c r="DD8" s="2">
        <v>2</v>
      </c>
      <c r="DE8" s="4">
        <v>0.87</v>
      </c>
      <c r="DF8" s="4">
        <f t="shared" si="12"/>
        <v>0</v>
      </c>
      <c r="DH8" s="2" t="s">
        <v>22</v>
      </c>
      <c r="DI8" s="2">
        <v>172</v>
      </c>
      <c r="DJ8" s="2">
        <v>149</v>
      </c>
      <c r="DK8" s="2">
        <v>21</v>
      </c>
      <c r="DL8" s="2">
        <v>2</v>
      </c>
      <c r="DM8" s="4">
        <v>0.87</v>
      </c>
      <c r="DN8" s="4">
        <f t="shared" si="13"/>
        <v>0</v>
      </c>
      <c r="DP8" s="2" t="s">
        <v>22</v>
      </c>
      <c r="DQ8" s="2">
        <v>172</v>
      </c>
      <c r="DR8" s="2">
        <v>149</v>
      </c>
      <c r="DS8" s="2">
        <v>21</v>
      </c>
      <c r="DT8" s="2">
        <v>2</v>
      </c>
      <c r="DU8" s="4">
        <v>0.87</v>
      </c>
      <c r="DV8" s="4">
        <f t="shared" si="14"/>
        <v>0</v>
      </c>
      <c r="DX8" s="2" t="s">
        <v>22</v>
      </c>
      <c r="DY8" s="2">
        <v>172</v>
      </c>
      <c r="DZ8" s="2">
        <v>149</v>
      </c>
      <c r="EA8" s="2">
        <v>21</v>
      </c>
      <c r="EB8" s="2">
        <v>2</v>
      </c>
      <c r="EC8" s="4">
        <v>0.87</v>
      </c>
      <c r="ED8" s="4">
        <f t="shared" si="15"/>
        <v>0</v>
      </c>
      <c r="EF8" s="2" t="s">
        <v>22</v>
      </c>
      <c r="EG8" s="2">
        <v>172</v>
      </c>
      <c r="EH8" s="2">
        <v>149</v>
      </c>
      <c r="EI8" s="2">
        <v>21</v>
      </c>
      <c r="EJ8" s="2">
        <v>2</v>
      </c>
      <c r="EK8" s="4">
        <v>0.87</v>
      </c>
      <c r="EL8" s="4">
        <f t="shared" si="16"/>
        <v>0</v>
      </c>
      <c r="EN8" s="2" t="s">
        <v>22</v>
      </c>
      <c r="EO8" s="2">
        <v>172</v>
      </c>
      <c r="EP8" s="2">
        <v>149</v>
      </c>
      <c r="EQ8" s="2">
        <v>21</v>
      </c>
      <c r="ER8" s="2">
        <v>2</v>
      </c>
      <c r="ES8" s="4">
        <v>0.87</v>
      </c>
      <c r="ET8" s="4">
        <f t="shared" si="17"/>
        <v>0</v>
      </c>
      <c r="EV8" s="2" t="s">
        <v>22</v>
      </c>
      <c r="EW8" s="2">
        <v>179</v>
      </c>
      <c r="EX8" s="2">
        <v>153</v>
      </c>
      <c r="EY8" s="7">
        <v>24</v>
      </c>
      <c r="EZ8" s="2">
        <v>2</v>
      </c>
      <c r="FA8" s="4">
        <v>0.85</v>
      </c>
      <c r="FB8" s="4">
        <f t="shared" si="18"/>
        <v>-2.0000000000000018E-2</v>
      </c>
      <c r="FD8" s="2" t="s">
        <v>22</v>
      </c>
      <c r="FE8" s="2">
        <v>179</v>
      </c>
      <c r="FF8" s="2">
        <v>153</v>
      </c>
      <c r="FG8" s="2">
        <v>24</v>
      </c>
      <c r="FH8" s="2">
        <v>2</v>
      </c>
      <c r="FI8" s="4">
        <v>0.85</v>
      </c>
      <c r="FJ8" s="4">
        <f t="shared" si="19"/>
        <v>0</v>
      </c>
      <c r="FL8" s="2" t="s">
        <v>22</v>
      </c>
      <c r="FM8" s="2">
        <v>179</v>
      </c>
      <c r="FN8" s="2">
        <v>153</v>
      </c>
      <c r="FO8" s="2">
        <v>24</v>
      </c>
      <c r="FP8" s="2">
        <v>2</v>
      </c>
      <c r="FQ8" s="4">
        <v>0.85</v>
      </c>
      <c r="FR8" s="4">
        <f t="shared" si="20"/>
        <v>0</v>
      </c>
      <c r="FT8" s="2" t="s">
        <v>22</v>
      </c>
      <c r="FU8" s="2">
        <v>179</v>
      </c>
      <c r="FV8" s="2">
        <v>153</v>
      </c>
      <c r="FW8" s="2">
        <v>24</v>
      </c>
      <c r="FX8" s="2">
        <v>2</v>
      </c>
      <c r="FY8" s="4">
        <v>0.85</v>
      </c>
      <c r="FZ8" s="4">
        <f t="shared" si="21"/>
        <v>0</v>
      </c>
      <c r="GB8" s="2" t="s">
        <v>22</v>
      </c>
      <c r="GC8" s="2">
        <v>179</v>
      </c>
      <c r="GD8" s="2">
        <v>153</v>
      </c>
      <c r="GE8" s="2">
        <v>24</v>
      </c>
      <c r="GF8" s="2">
        <v>2</v>
      </c>
      <c r="GG8" s="4">
        <v>0.85</v>
      </c>
      <c r="GH8" s="4">
        <f t="shared" si="22"/>
        <v>0</v>
      </c>
      <c r="GJ8" s="2" t="s">
        <v>22</v>
      </c>
      <c r="GK8" s="2">
        <v>290</v>
      </c>
      <c r="GL8" s="2">
        <v>251</v>
      </c>
      <c r="GM8" s="7">
        <v>32</v>
      </c>
      <c r="GN8" s="7">
        <v>7</v>
      </c>
      <c r="GO8" s="4">
        <v>0.87</v>
      </c>
      <c r="GP8" s="4">
        <f t="shared" si="23"/>
        <v>2.0000000000000018E-2</v>
      </c>
      <c r="GR8" s="2" t="s">
        <v>22</v>
      </c>
      <c r="GS8" s="2">
        <v>290</v>
      </c>
      <c r="GT8" s="2">
        <v>251</v>
      </c>
      <c r="GU8" s="11">
        <v>32</v>
      </c>
      <c r="GV8" s="11">
        <v>7</v>
      </c>
      <c r="GW8" s="4">
        <v>0.87</v>
      </c>
      <c r="GX8" s="111">
        <f t="shared" si="107"/>
        <v>0</v>
      </c>
      <c r="GZ8" s="2" t="s">
        <v>22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>HE8-'[1]ASUS MeMO Pad 8 K011'!ES8</f>
        <v>0</v>
      </c>
      <c r="HH8" s="2" t="s">
        <v>22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4"/>
        <v>0</v>
      </c>
      <c r="HP8" s="2" t="s">
        <v>22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5"/>
        <v>0</v>
      </c>
      <c r="HX8" s="2" t="s">
        <v>22</v>
      </c>
      <c r="HY8" s="2">
        <v>290</v>
      </c>
      <c r="HZ8" s="2">
        <v>251</v>
      </c>
      <c r="IA8" s="2">
        <v>32</v>
      </c>
      <c r="IB8" s="2">
        <v>7</v>
      </c>
      <c r="IC8" s="4">
        <f t="shared" si="101"/>
        <v>0.8655172413793103</v>
      </c>
      <c r="ID8" s="4">
        <f t="shared" si="26"/>
        <v>-4.4827586206896974E-3</v>
      </c>
      <c r="IF8" s="2" t="s">
        <v>22</v>
      </c>
      <c r="IG8" s="2">
        <v>290</v>
      </c>
      <c r="IH8" s="2">
        <v>251</v>
      </c>
      <c r="II8" s="2">
        <v>32</v>
      </c>
      <c r="IJ8" s="2">
        <v>7</v>
      </c>
      <c r="IK8" s="4">
        <f t="shared" si="102"/>
        <v>0.8655172413793103</v>
      </c>
      <c r="IL8" s="4">
        <f t="shared" si="27"/>
        <v>0</v>
      </c>
      <c r="IN8" s="2" t="s">
        <v>22</v>
      </c>
      <c r="IO8" s="2">
        <v>290</v>
      </c>
      <c r="IP8" s="2">
        <v>251</v>
      </c>
      <c r="IQ8" s="2">
        <v>32</v>
      </c>
      <c r="IR8" s="2">
        <v>7</v>
      </c>
      <c r="IS8" s="4">
        <v>0.87</v>
      </c>
      <c r="IT8" s="4">
        <f t="shared" si="28"/>
        <v>4.4827586206896974E-3</v>
      </c>
      <c r="IV8" s="2" t="s">
        <v>22</v>
      </c>
      <c r="IW8" s="2">
        <v>290</v>
      </c>
      <c r="IX8" s="2">
        <v>251</v>
      </c>
      <c r="IY8" s="2">
        <v>32</v>
      </c>
      <c r="IZ8" s="2">
        <v>7</v>
      </c>
      <c r="JA8" s="4">
        <v>0.87</v>
      </c>
      <c r="JB8" s="4">
        <f t="shared" si="29"/>
        <v>0</v>
      </c>
      <c r="JD8" s="2" t="s">
        <v>22</v>
      </c>
      <c r="JE8" s="2">
        <v>290</v>
      </c>
      <c r="JF8" s="2">
        <v>251</v>
      </c>
      <c r="JG8" s="2">
        <v>32</v>
      </c>
      <c r="JH8" s="2">
        <v>7</v>
      </c>
      <c r="JI8" s="4">
        <v>0.87</v>
      </c>
      <c r="JJ8" s="4">
        <f t="shared" si="30"/>
        <v>0</v>
      </c>
      <c r="JL8" s="2" t="s">
        <v>22</v>
      </c>
      <c r="JM8" s="2">
        <v>290</v>
      </c>
      <c r="JN8" s="2">
        <v>251</v>
      </c>
      <c r="JO8" s="2">
        <v>32</v>
      </c>
      <c r="JP8" s="2">
        <v>7</v>
      </c>
      <c r="JQ8" s="4">
        <v>0.87</v>
      </c>
      <c r="JR8" s="4">
        <f t="shared" si="31"/>
        <v>0</v>
      </c>
      <c r="JT8" s="2" t="s">
        <v>22</v>
      </c>
      <c r="JU8" s="2">
        <v>290</v>
      </c>
      <c r="JV8" s="2">
        <v>251</v>
      </c>
      <c r="JW8" s="2">
        <v>32</v>
      </c>
      <c r="JX8" s="2">
        <v>7</v>
      </c>
      <c r="JY8" s="4">
        <v>0.87</v>
      </c>
      <c r="JZ8" s="4">
        <f t="shared" si="32"/>
        <v>0</v>
      </c>
      <c r="KB8" s="2" t="s">
        <v>22</v>
      </c>
      <c r="KC8" s="2">
        <v>290</v>
      </c>
      <c r="KD8" s="2">
        <v>251</v>
      </c>
      <c r="KE8" s="2">
        <v>32</v>
      </c>
      <c r="KF8" s="2">
        <v>7</v>
      </c>
      <c r="KG8" s="4">
        <v>0.87</v>
      </c>
      <c r="KH8" s="4">
        <f t="shared" si="33"/>
        <v>0</v>
      </c>
      <c r="KJ8" s="2" t="s">
        <v>22</v>
      </c>
      <c r="KK8" s="2">
        <v>290</v>
      </c>
      <c r="KL8" s="2">
        <v>251</v>
      </c>
      <c r="KM8" s="2">
        <v>32</v>
      </c>
      <c r="KN8" s="2">
        <v>7</v>
      </c>
      <c r="KO8" s="4">
        <f t="shared" si="103"/>
        <v>0.8655172413793103</v>
      </c>
      <c r="KP8" s="4">
        <f t="shared" si="34"/>
        <v>-4.4827586206896974E-3</v>
      </c>
      <c r="KQ8" s="4"/>
      <c r="KR8" s="116" t="s">
        <v>22</v>
      </c>
      <c r="KS8" s="116">
        <v>290</v>
      </c>
      <c r="KT8" s="117">
        <v>251</v>
      </c>
      <c r="KU8" s="117">
        <v>32</v>
      </c>
      <c r="KV8" s="117">
        <v>7</v>
      </c>
      <c r="KW8" s="118">
        <v>0.87</v>
      </c>
      <c r="KX8" s="118">
        <v>0</v>
      </c>
      <c r="KY8" s="116"/>
      <c r="KZ8" s="116" t="s">
        <v>22</v>
      </c>
      <c r="LA8" s="116">
        <v>290</v>
      </c>
      <c r="LB8" s="116">
        <v>251</v>
      </c>
      <c r="LC8" s="116">
        <v>32</v>
      </c>
      <c r="LD8" s="116">
        <v>7</v>
      </c>
      <c r="LE8" s="122">
        <v>0.87</v>
      </c>
      <c r="LF8" s="158">
        <f t="shared" si="35"/>
        <v>0</v>
      </c>
      <c r="LG8" s="158"/>
      <c r="LH8" s="156" t="s">
        <v>22</v>
      </c>
      <c r="LI8" s="156">
        <v>290</v>
      </c>
      <c r="LJ8" s="156">
        <v>251</v>
      </c>
      <c r="LK8" s="156">
        <v>32</v>
      </c>
      <c r="LL8" s="156">
        <v>7</v>
      </c>
      <c r="LM8" s="162">
        <v>0.87</v>
      </c>
      <c r="LN8" s="158">
        <f t="shared" si="36"/>
        <v>0</v>
      </c>
      <c r="LO8" s="157"/>
      <c r="LP8" s="2" t="s">
        <v>22</v>
      </c>
      <c r="LQ8" s="2">
        <v>348</v>
      </c>
      <c r="LR8" s="159">
        <v>260</v>
      </c>
      <c r="LS8" s="159">
        <v>56</v>
      </c>
      <c r="LT8" s="159">
        <v>32</v>
      </c>
      <c r="LU8" s="4">
        <f t="shared" si="104"/>
        <v>0.74712643678160917</v>
      </c>
      <c r="LV8" s="4">
        <f t="shared" si="37"/>
        <v>-0.11839080459770113</v>
      </c>
      <c r="LW8" s="2" t="s">
        <v>119</v>
      </c>
      <c r="LX8" s="157" t="s">
        <v>22</v>
      </c>
      <c r="LY8" s="157">
        <v>348</v>
      </c>
      <c r="LZ8" s="157">
        <v>260</v>
      </c>
      <c r="MA8" s="157">
        <v>56</v>
      </c>
      <c r="MB8" s="157">
        <v>32</v>
      </c>
      <c r="MC8" s="158">
        <f t="shared" si="105"/>
        <v>0.74712643678160917</v>
      </c>
      <c r="MD8" s="158">
        <f t="shared" si="38"/>
        <v>0</v>
      </c>
      <c r="MF8" s="156" t="s">
        <v>22</v>
      </c>
      <c r="MG8" s="156">
        <v>348</v>
      </c>
      <c r="MH8" s="156">
        <v>260</v>
      </c>
      <c r="MI8" s="156">
        <v>56</v>
      </c>
      <c r="MJ8" s="156">
        <v>32</v>
      </c>
      <c r="MK8" s="162">
        <f t="shared" si="39"/>
        <v>0.74712643678160917</v>
      </c>
      <c r="ML8" s="158">
        <f t="shared" si="40"/>
        <v>0</v>
      </c>
      <c r="MM8" s="157"/>
      <c r="MN8" s="156" t="s">
        <v>22</v>
      </c>
      <c r="MO8" s="156">
        <v>348</v>
      </c>
      <c r="MP8" s="156">
        <v>260</v>
      </c>
      <c r="MQ8" s="156">
        <v>56</v>
      </c>
      <c r="MR8" s="156">
        <v>32</v>
      </c>
      <c r="MS8" s="162">
        <v>0.75</v>
      </c>
      <c r="MT8" s="158">
        <f t="shared" si="41"/>
        <v>2.8735632183908288E-3</v>
      </c>
      <c r="MU8" s="157"/>
      <c r="MV8" s="156" t="s">
        <v>22</v>
      </c>
      <c r="MW8" s="156">
        <v>348</v>
      </c>
      <c r="MX8" s="156">
        <v>257</v>
      </c>
      <c r="MY8" s="170">
        <v>58</v>
      </c>
      <c r="MZ8" s="170">
        <v>33</v>
      </c>
      <c r="NA8" s="162">
        <v>0.74</v>
      </c>
      <c r="NB8" s="158">
        <f t="shared" si="42"/>
        <v>-1.0000000000000009E-2</v>
      </c>
      <c r="NC8" s="157" t="s">
        <v>119</v>
      </c>
      <c r="ND8" s="156" t="s">
        <v>22</v>
      </c>
      <c r="NE8" s="156">
        <v>348</v>
      </c>
      <c r="NF8" s="170">
        <v>257</v>
      </c>
      <c r="NG8" s="170">
        <v>58</v>
      </c>
      <c r="NH8" s="170">
        <v>33</v>
      </c>
      <c r="NI8" s="162">
        <v>0.74</v>
      </c>
      <c r="NJ8" s="158">
        <f t="shared" si="43"/>
        <v>0</v>
      </c>
      <c r="NK8" s="157" t="s">
        <v>314</v>
      </c>
      <c r="NL8" s="156" t="s">
        <v>22</v>
      </c>
      <c r="NM8" s="156">
        <v>348</v>
      </c>
      <c r="NN8" s="156">
        <v>257</v>
      </c>
      <c r="NO8" s="156">
        <v>58</v>
      </c>
      <c r="NP8" s="156">
        <v>33</v>
      </c>
      <c r="NQ8" s="162">
        <v>0.74</v>
      </c>
      <c r="NR8" s="158">
        <f t="shared" si="44"/>
        <v>0</v>
      </c>
      <c r="NS8" s="157"/>
      <c r="OO8" s="157" t="s">
        <v>22</v>
      </c>
      <c r="OP8" s="157">
        <v>348</v>
      </c>
      <c r="OQ8" s="157">
        <v>257</v>
      </c>
      <c r="OR8" s="157">
        <v>58</v>
      </c>
      <c r="OS8" s="157">
        <v>33</v>
      </c>
      <c r="OT8" s="158">
        <f t="shared" si="45"/>
        <v>0.7385057471264368</v>
      </c>
      <c r="OU8" s="158">
        <f t="shared" si="46"/>
        <v>-1.4942528735631955E-3</v>
      </c>
      <c r="OW8" s="157" t="s">
        <v>22</v>
      </c>
      <c r="OX8" s="157">
        <v>348</v>
      </c>
      <c r="OY8" s="157">
        <v>257</v>
      </c>
      <c r="OZ8" s="157">
        <v>58</v>
      </c>
      <c r="PA8" s="157">
        <v>33</v>
      </c>
      <c r="PB8" s="158">
        <f t="shared" si="106"/>
        <v>0.7385057471264368</v>
      </c>
      <c r="PC8" s="158">
        <f t="shared" si="47"/>
        <v>0</v>
      </c>
      <c r="PE8" s="161" t="s">
        <v>22</v>
      </c>
      <c r="PF8" s="157">
        <v>348</v>
      </c>
      <c r="PG8" s="157">
        <v>257</v>
      </c>
      <c r="PH8" s="157">
        <v>58</v>
      </c>
      <c r="PI8" s="157">
        <v>33</v>
      </c>
      <c r="PJ8" s="158">
        <f t="shared" si="48"/>
        <v>0.7385057471264368</v>
      </c>
      <c r="PK8" s="158">
        <f t="shared" si="49"/>
        <v>0</v>
      </c>
      <c r="PM8" s="161" t="s">
        <v>22</v>
      </c>
      <c r="PN8" s="157">
        <v>348</v>
      </c>
      <c r="PO8" s="157">
        <v>257</v>
      </c>
      <c r="PP8" s="157">
        <v>58</v>
      </c>
      <c r="PQ8" s="157">
        <v>33</v>
      </c>
      <c r="PR8" s="158">
        <f t="shared" si="50"/>
        <v>0.7385057471264368</v>
      </c>
      <c r="PS8" s="158">
        <f t="shared" si="51"/>
        <v>0</v>
      </c>
      <c r="PU8" s="161" t="s">
        <v>22</v>
      </c>
      <c r="PV8" s="157">
        <v>346</v>
      </c>
      <c r="PW8" s="157">
        <v>259</v>
      </c>
      <c r="PX8" s="157">
        <v>56</v>
      </c>
      <c r="PY8" s="157">
        <v>31</v>
      </c>
      <c r="PZ8" s="158">
        <f t="shared" si="52"/>
        <v>0.74855491329479773</v>
      </c>
      <c r="QA8" s="158">
        <f t="shared" si="53"/>
        <v>1.0049166168360935E-2</v>
      </c>
      <c r="QC8" s="157">
        <f t="shared" si="54"/>
        <v>-2</v>
      </c>
      <c r="QD8" s="109" t="s">
        <v>22</v>
      </c>
      <c r="QE8" s="157">
        <v>346</v>
      </c>
      <c r="QF8" s="157">
        <v>259</v>
      </c>
      <c r="QG8" s="157">
        <v>56</v>
      </c>
      <c r="QH8" s="157">
        <v>31</v>
      </c>
      <c r="QI8" s="158">
        <f t="shared" si="55"/>
        <v>0.74855491329479773</v>
      </c>
      <c r="QJ8" s="158">
        <f t="shared" si="56"/>
        <v>0</v>
      </c>
      <c r="QL8" s="161" t="s">
        <v>22</v>
      </c>
      <c r="QM8" s="157">
        <v>346</v>
      </c>
      <c r="QN8" s="157">
        <v>259</v>
      </c>
      <c r="QO8" s="157">
        <v>56</v>
      </c>
      <c r="QP8" s="157">
        <v>31</v>
      </c>
      <c r="QQ8" s="158">
        <f t="shared" si="57"/>
        <v>0.74855491329479773</v>
      </c>
      <c r="QR8" s="158">
        <f t="shared" si="58"/>
        <v>0</v>
      </c>
      <c r="QT8" s="157">
        <f t="shared" si="59"/>
        <v>0</v>
      </c>
      <c r="QU8" s="161" t="s">
        <v>22</v>
      </c>
      <c r="QV8" s="157">
        <v>346</v>
      </c>
      <c r="QW8" s="157">
        <v>259</v>
      </c>
      <c r="QX8" s="157">
        <v>56</v>
      </c>
      <c r="QY8" s="157">
        <v>31</v>
      </c>
      <c r="QZ8" s="158">
        <f t="shared" si="60"/>
        <v>0.74855491329479773</v>
      </c>
      <c r="RA8" s="158">
        <f t="shared" si="61"/>
        <v>0</v>
      </c>
      <c r="RC8" s="161" t="s">
        <v>22</v>
      </c>
      <c r="RD8" s="157">
        <v>346</v>
      </c>
      <c r="RE8" s="157">
        <v>259</v>
      </c>
      <c r="RF8" s="157">
        <v>56</v>
      </c>
      <c r="RG8" s="157">
        <v>31</v>
      </c>
      <c r="RH8" s="158">
        <f t="shared" si="62"/>
        <v>0.74855491329479773</v>
      </c>
      <c r="RI8" s="158">
        <f t="shared" si="63"/>
        <v>0</v>
      </c>
      <c r="RK8" s="157" t="s">
        <v>22</v>
      </c>
      <c r="RL8" s="157">
        <v>348</v>
      </c>
      <c r="RM8" s="157">
        <v>259</v>
      </c>
      <c r="RN8" s="157">
        <v>56</v>
      </c>
      <c r="RO8" s="157">
        <v>33</v>
      </c>
      <c r="RP8" s="158">
        <v>0.74</v>
      </c>
      <c r="RR8" s="161" t="s">
        <v>22</v>
      </c>
      <c r="RS8" s="157">
        <v>346</v>
      </c>
      <c r="RT8" s="157">
        <v>259</v>
      </c>
      <c r="RU8" s="157">
        <v>56</v>
      </c>
      <c r="RV8" s="157">
        <v>31</v>
      </c>
      <c r="RW8" s="158">
        <f t="shared" si="64"/>
        <v>0.74855491329479773</v>
      </c>
      <c r="RX8" s="158">
        <f t="shared" si="65"/>
        <v>-32.251445086705203</v>
      </c>
      <c r="RZ8" s="161" t="s">
        <v>22</v>
      </c>
      <c r="SA8" s="157">
        <v>346</v>
      </c>
      <c r="SB8" s="157">
        <v>259</v>
      </c>
      <c r="SC8" s="157">
        <v>56</v>
      </c>
      <c r="SD8" s="157">
        <v>31</v>
      </c>
      <c r="SE8" s="158">
        <f t="shared" si="66"/>
        <v>0.74855491329479773</v>
      </c>
      <c r="SF8" s="158">
        <f t="shared" si="67"/>
        <v>0</v>
      </c>
      <c r="SH8" s="161" t="s">
        <v>22</v>
      </c>
      <c r="SI8" s="157">
        <v>346</v>
      </c>
      <c r="SJ8" s="157">
        <v>259</v>
      </c>
      <c r="SK8" s="157">
        <v>56</v>
      </c>
      <c r="SL8" s="157">
        <v>31</v>
      </c>
      <c r="SM8" s="158">
        <f t="shared" si="68"/>
        <v>0.74855491329479773</v>
      </c>
      <c r="SN8" s="158">
        <f t="shared" si="69"/>
        <v>0</v>
      </c>
      <c r="SP8" s="161" t="s">
        <v>22</v>
      </c>
      <c r="SQ8" s="157">
        <v>346</v>
      </c>
      <c r="SR8" s="157">
        <v>259</v>
      </c>
      <c r="SS8" s="157">
        <v>56</v>
      </c>
      <c r="ST8" s="157">
        <v>31</v>
      </c>
      <c r="SU8" s="158">
        <f t="shared" si="70"/>
        <v>0.74855491329479773</v>
      </c>
      <c r="SV8" s="158">
        <f t="shared" si="71"/>
        <v>0</v>
      </c>
      <c r="SX8" s="161" t="s">
        <v>22</v>
      </c>
      <c r="SY8" s="157">
        <v>346</v>
      </c>
      <c r="SZ8" s="157">
        <v>259</v>
      </c>
      <c r="TA8" s="157">
        <v>56</v>
      </c>
      <c r="TB8" s="157">
        <v>31</v>
      </c>
      <c r="TC8" s="158">
        <f t="shared" si="72"/>
        <v>0.74855491329479773</v>
      </c>
      <c r="TD8" s="158">
        <f t="shared" si="73"/>
        <v>0</v>
      </c>
      <c r="TF8" s="161" t="s">
        <v>22</v>
      </c>
      <c r="TG8" s="157">
        <v>346</v>
      </c>
      <c r="TH8" s="157">
        <v>259</v>
      </c>
      <c r="TI8" s="157">
        <v>56</v>
      </c>
      <c r="TJ8" s="157">
        <v>31</v>
      </c>
      <c r="TK8" s="158">
        <f t="shared" si="74"/>
        <v>0.74855491329479773</v>
      </c>
      <c r="TL8" s="158">
        <f t="shared" si="75"/>
        <v>0</v>
      </c>
      <c r="TN8" s="161" t="s">
        <v>22</v>
      </c>
      <c r="TO8" s="157">
        <v>346</v>
      </c>
      <c r="TP8" s="157">
        <v>259</v>
      </c>
      <c r="TQ8" s="157">
        <v>56</v>
      </c>
      <c r="TR8" s="157">
        <v>31</v>
      </c>
      <c r="TS8" s="158">
        <f t="shared" si="76"/>
        <v>0.74855491329479773</v>
      </c>
      <c r="TT8" s="158">
        <f t="shared" si="77"/>
        <v>0</v>
      </c>
      <c r="TV8" s="161" t="s">
        <v>22</v>
      </c>
      <c r="TW8" s="157">
        <v>346</v>
      </c>
      <c r="TX8" s="157">
        <v>259</v>
      </c>
      <c r="TY8" s="157">
        <v>56</v>
      </c>
      <c r="TZ8" s="157">
        <v>31</v>
      </c>
      <c r="UA8" s="158">
        <f t="shared" si="78"/>
        <v>0.74855491329479773</v>
      </c>
      <c r="UB8" s="158">
        <f t="shared" si="79"/>
        <v>0</v>
      </c>
      <c r="UD8" s="161" t="s">
        <v>22</v>
      </c>
      <c r="UE8" s="159">
        <v>346</v>
      </c>
      <c r="UF8" s="159">
        <v>260</v>
      </c>
      <c r="UG8" s="159">
        <v>56</v>
      </c>
      <c r="UH8" s="159">
        <v>30</v>
      </c>
      <c r="UI8" s="158">
        <f t="shared" si="80"/>
        <v>0.75144508670520227</v>
      </c>
      <c r="UJ8" s="158">
        <f t="shared" si="81"/>
        <v>2.8901734104045396E-3</v>
      </c>
      <c r="UL8" s="161" t="s">
        <v>22</v>
      </c>
      <c r="UM8" s="159">
        <v>346</v>
      </c>
      <c r="UN8" s="159">
        <v>260</v>
      </c>
      <c r="UO8" s="159">
        <v>56</v>
      </c>
      <c r="UP8" s="159">
        <v>30</v>
      </c>
      <c r="UQ8" s="158">
        <f t="shared" si="82"/>
        <v>0.75144508670520227</v>
      </c>
      <c r="UR8" s="158">
        <f t="shared" si="83"/>
        <v>0</v>
      </c>
      <c r="UT8" s="161" t="s">
        <v>22</v>
      </c>
      <c r="UU8" s="159">
        <v>346</v>
      </c>
      <c r="UV8" s="159">
        <v>260</v>
      </c>
      <c r="UW8" s="159">
        <v>56</v>
      </c>
      <c r="UX8" s="159">
        <v>30</v>
      </c>
      <c r="UY8" s="158">
        <f t="shared" si="84"/>
        <v>0.75144508670520227</v>
      </c>
      <c r="VA8" s="161" t="s">
        <v>22</v>
      </c>
      <c r="VB8" s="159">
        <v>346</v>
      </c>
      <c r="VC8" s="159">
        <v>260</v>
      </c>
      <c r="VD8" s="159">
        <v>56</v>
      </c>
      <c r="VE8" s="159">
        <v>30</v>
      </c>
      <c r="VF8" s="158">
        <f t="shared" si="85"/>
        <v>0.75144508670520227</v>
      </c>
      <c r="VH8" s="161" t="s">
        <v>22</v>
      </c>
      <c r="VI8" s="159">
        <v>346</v>
      </c>
      <c r="VJ8" s="159">
        <v>260</v>
      </c>
      <c r="VK8" s="159">
        <v>56</v>
      </c>
      <c r="VL8" s="159">
        <v>30</v>
      </c>
      <c r="VM8" s="158">
        <f t="shared" si="86"/>
        <v>0.75144508670520227</v>
      </c>
      <c r="VN8" s="158">
        <f t="shared" si="87"/>
        <v>0</v>
      </c>
      <c r="VQ8" s="161" t="s">
        <v>22</v>
      </c>
      <c r="VR8" s="157">
        <v>348</v>
      </c>
      <c r="VS8" s="157">
        <v>262</v>
      </c>
      <c r="VT8" s="157">
        <v>56</v>
      </c>
      <c r="VU8" s="157">
        <v>30</v>
      </c>
      <c r="VV8" s="158">
        <v>0.75</v>
      </c>
      <c r="VW8" s="158">
        <f t="shared" si="88"/>
        <v>-1.4450867052022698E-3</v>
      </c>
      <c r="VX8" s="158"/>
      <c r="VY8" s="161" t="s">
        <v>22</v>
      </c>
      <c r="VZ8" s="157">
        <v>346</v>
      </c>
      <c r="WA8" s="157">
        <v>261</v>
      </c>
      <c r="WB8" s="157">
        <v>52</v>
      </c>
      <c r="WC8" s="159">
        <v>33</v>
      </c>
      <c r="WD8" s="158">
        <f t="shared" si="89"/>
        <v>0.75433526011560692</v>
      </c>
      <c r="WF8" s="161" t="s">
        <v>22</v>
      </c>
      <c r="WG8" s="157">
        <v>346</v>
      </c>
      <c r="WH8" s="157">
        <v>261</v>
      </c>
      <c r="WI8" s="157">
        <v>52</v>
      </c>
      <c r="WJ8" s="159">
        <v>33</v>
      </c>
      <c r="WK8" s="158">
        <f t="shared" si="90"/>
        <v>0.75433526011560692</v>
      </c>
      <c r="WL8" s="158">
        <f t="shared" si="91"/>
        <v>0</v>
      </c>
      <c r="WN8" s="157" t="s">
        <v>22</v>
      </c>
      <c r="WO8" s="157">
        <v>348</v>
      </c>
      <c r="WP8" s="157">
        <v>263</v>
      </c>
      <c r="WQ8" s="157">
        <v>52</v>
      </c>
      <c r="WR8" s="157">
        <v>33</v>
      </c>
      <c r="WS8" s="158">
        <v>0.76</v>
      </c>
      <c r="WU8" s="182" t="s">
        <v>460</v>
      </c>
      <c r="WV8" s="182">
        <v>348</v>
      </c>
      <c r="WW8" s="182">
        <v>263</v>
      </c>
      <c r="WX8" s="182">
        <v>52</v>
      </c>
      <c r="WY8" s="182">
        <v>33</v>
      </c>
      <c r="WZ8" s="182" t="s">
        <v>460</v>
      </c>
      <c r="XA8" s="182">
        <v>348</v>
      </c>
      <c r="XB8" s="182">
        <v>263</v>
      </c>
      <c r="XC8" s="182">
        <v>52</v>
      </c>
      <c r="XD8" s="182">
        <v>33</v>
      </c>
      <c r="XE8" s="158">
        <f t="shared" si="92"/>
        <v>0.75574712643678166</v>
      </c>
      <c r="XG8" s="161" t="s">
        <v>22</v>
      </c>
      <c r="XH8" s="157">
        <v>346</v>
      </c>
      <c r="XI8" s="157">
        <v>261</v>
      </c>
      <c r="XJ8" s="157">
        <v>52</v>
      </c>
      <c r="XK8" s="157">
        <v>33</v>
      </c>
      <c r="XL8" s="158">
        <f t="shared" si="93"/>
        <v>0.75433526011560692</v>
      </c>
      <c r="XM8" s="158">
        <f t="shared" si="94"/>
        <v>0</v>
      </c>
      <c r="XN8" s="157" t="s">
        <v>22</v>
      </c>
      <c r="XO8" s="157">
        <v>348</v>
      </c>
      <c r="XP8" s="157">
        <v>263</v>
      </c>
      <c r="XQ8" s="157">
        <v>52</v>
      </c>
      <c r="XR8" s="157">
        <v>33</v>
      </c>
      <c r="XS8" s="158">
        <v>0.76</v>
      </c>
      <c r="XT8" s="157"/>
      <c r="XU8" s="182" t="s">
        <v>460</v>
      </c>
      <c r="XV8" s="182">
        <v>348</v>
      </c>
      <c r="XW8" s="182">
        <v>263</v>
      </c>
      <c r="XX8" s="182">
        <v>52</v>
      </c>
      <c r="XY8" s="182">
        <v>33</v>
      </c>
      <c r="XZ8" s="158">
        <f t="shared" si="95"/>
        <v>0.75574712643678166</v>
      </c>
      <c r="YB8" s="161" t="s">
        <v>22</v>
      </c>
      <c r="YC8" s="157">
        <v>346</v>
      </c>
      <c r="YD8" s="157">
        <v>261</v>
      </c>
      <c r="YE8" s="157">
        <v>52</v>
      </c>
      <c r="YF8" s="157">
        <v>33</v>
      </c>
      <c r="YG8" s="158">
        <f t="shared" si="96"/>
        <v>0.75433526011560692</v>
      </c>
      <c r="YH8" s="158">
        <f t="shared" si="97"/>
        <v>0</v>
      </c>
      <c r="YI8" s="158"/>
      <c r="YJ8" s="157" t="s">
        <v>22</v>
      </c>
      <c r="YK8" s="157">
        <v>348</v>
      </c>
      <c r="YL8" s="157">
        <v>263</v>
      </c>
      <c r="YM8" s="157">
        <v>52</v>
      </c>
      <c r="YN8" s="157">
        <v>33</v>
      </c>
      <c r="YO8" s="158">
        <v>0.76</v>
      </c>
      <c r="YQ8" s="182" t="s">
        <v>460</v>
      </c>
      <c r="YR8" s="182">
        <v>348</v>
      </c>
      <c r="YS8" s="182">
        <v>263</v>
      </c>
      <c r="YT8" s="182">
        <v>52</v>
      </c>
      <c r="YU8" s="182">
        <v>33</v>
      </c>
      <c r="YV8" s="158">
        <f t="shared" si="98"/>
        <v>0.75574712643678166</v>
      </c>
      <c r="YX8" s="157" t="s">
        <v>22</v>
      </c>
      <c r="YY8" s="157">
        <v>348</v>
      </c>
      <c r="YZ8" s="157">
        <v>261</v>
      </c>
      <c r="ZA8" s="157">
        <v>52</v>
      </c>
      <c r="ZB8" s="157">
        <v>35</v>
      </c>
      <c r="ZC8" s="158">
        <v>0.75</v>
      </c>
      <c r="ZE8" s="161" t="s">
        <v>22</v>
      </c>
      <c r="ZF8" s="157">
        <v>346</v>
      </c>
      <c r="ZG8" s="157">
        <v>261</v>
      </c>
      <c r="ZH8" s="157">
        <v>52</v>
      </c>
      <c r="ZI8" s="157">
        <v>33</v>
      </c>
      <c r="ZJ8" s="158">
        <f t="shared" si="99"/>
        <v>0.75433526011560692</v>
      </c>
      <c r="ZK8" s="158">
        <f>ZJ8-YG8</f>
        <v>0</v>
      </c>
      <c r="ZM8" s="182" t="s">
        <v>460</v>
      </c>
      <c r="ZN8" s="182">
        <v>348</v>
      </c>
      <c r="ZO8" s="182">
        <v>263</v>
      </c>
      <c r="ZP8" s="182">
        <v>52</v>
      </c>
      <c r="ZQ8" s="182">
        <v>33</v>
      </c>
      <c r="ZR8" s="158">
        <f t="shared" si="100"/>
        <v>0.75574712643678166</v>
      </c>
    </row>
    <row r="9" spans="1:694" ht="17.25" thickBot="1">
      <c r="A9" s="66" t="s">
        <v>23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H9" s="66" t="s">
        <v>23</v>
      </c>
      <c r="I9" s="2">
        <v>541</v>
      </c>
      <c r="J9" s="2">
        <v>541</v>
      </c>
      <c r="K9" s="2">
        <v>0</v>
      </c>
      <c r="L9" s="2">
        <v>0</v>
      </c>
      <c r="M9" s="4">
        <v>1</v>
      </c>
      <c r="N9" s="4">
        <f t="shared" si="0"/>
        <v>0</v>
      </c>
      <c r="P9" s="66" t="s">
        <v>23</v>
      </c>
      <c r="Q9" s="2">
        <v>541</v>
      </c>
      <c r="R9" s="2">
        <v>541</v>
      </c>
      <c r="S9" s="2">
        <v>0</v>
      </c>
      <c r="T9" s="2">
        <v>0</v>
      </c>
      <c r="U9" s="4">
        <v>1</v>
      </c>
      <c r="V9" s="4">
        <f t="shared" si="1"/>
        <v>0</v>
      </c>
      <c r="X9" s="66" t="s">
        <v>23</v>
      </c>
      <c r="Y9" s="2">
        <v>541</v>
      </c>
      <c r="Z9" s="2">
        <v>541</v>
      </c>
      <c r="AA9" s="2">
        <v>0</v>
      </c>
      <c r="AB9" s="2">
        <v>0</v>
      </c>
      <c r="AC9" s="4">
        <v>1</v>
      </c>
      <c r="AD9" s="4">
        <f t="shared" si="2"/>
        <v>0</v>
      </c>
      <c r="AF9" s="66" t="s">
        <v>23</v>
      </c>
      <c r="AG9" s="2">
        <v>541</v>
      </c>
      <c r="AH9" s="2">
        <v>541</v>
      </c>
      <c r="AI9" s="2">
        <v>0</v>
      </c>
      <c r="AJ9" s="2">
        <v>0</v>
      </c>
      <c r="AK9" s="4">
        <v>1</v>
      </c>
      <c r="AL9" s="4">
        <f t="shared" si="3"/>
        <v>0</v>
      </c>
      <c r="AN9" s="66" t="s">
        <v>23</v>
      </c>
      <c r="AO9" s="2">
        <v>541</v>
      </c>
      <c r="AP9" s="2">
        <v>541</v>
      </c>
      <c r="AQ9" s="2">
        <v>0</v>
      </c>
      <c r="AR9" s="2">
        <v>0</v>
      </c>
      <c r="AS9" s="4">
        <v>1</v>
      </c>
      <c r="AT9" s="4">
        <f t="shared" si="4"/>
        <v>0</v>
      </c>
      <c r="AV9" s="66" t="s">
        <v>23</v>
      </c>
      <c r="AW9" s="2">
        <v>541</v>
      </c>
      <c r="AX9" s="2">
        <v>541</v>
      </c>
      <c r="AY9" s="2">
        <v>0</v>
      </c>
      <c r="AZ9" s="2">
        <v>0</v>
      </c>
      <c r="BA9" s="4">
        <v>1</v>
      </c>
      <c r="BB9" s="4">
        <f t="shared" si="5"/>
        <v>0</v>
      </c>
      <c r="BD9" s="66" t="s">
        <v>23</v>
      </c>
      <c r="BE9" s="2">
        <v>541</v>
      </c>
      <c r="BF9" s="2">
        <v>541</v>
      </c>
      <c r="BG9" s="2">
        <v>0</v>
      </c>
      <c r="BH9" s="2">
        <v>0</v>
      </c>
      <c r="BI9" s="4">
        <v>1</v>
      </c>
      <c r="BJ9" s="4">
        <f t="shared" si="6"/>
        <v>0</v>
      </c>
      <c r="BL9" s="66" t="s">
        <v>23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7"/>
        <v>0</v>
      </c>
      <c r="BT9" s="66" t="s">
        <v>23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8"/>
        <v>0</v>
      </c>
      <c r="CB9" s="66" t="s">
        <v>23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9"/>
        <v>0</v>
      </c>
      <c r="CJ9" s="66" t="s">
        <v>23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0"/>
        <v>0</v>
      </c>
      <c r="CR9" s="66" t="s">
        <v>23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1"/>
        <v>0</v>
      </c>
      <c r="CZ9" s="66" t="s">
        <v>23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2"/>
        <v>0</v>
      </c>
      <c r="DH9" s="66" t="s">
        <v>23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3"/>
        <v>0</v>
      </c>
      <c r="DP9" s="66" t="s">
        <v>23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4"/>
        <v>0</v>
      </c>
      <c r="DX9" s="66" t="s">
        <v>23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5"/>
        <v>0</v>
      </c>
      <c r="EF9" s="66" t="s">
        <v>23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6"/>
        <v>0</v>
      </c>
      <c r="EN9" s="66" t="s">
        <v>23</v>
      </c>
      <c r="EO9" s="2">
        <v>538</v>
      </c>
      <c r="EP9" s="2">
        <v>538</v>
      </c>
      <c r="EQ9" s="2">
        <v>0</v>
      </c>
      <c r="ER9" s="2">
        <v>0</v>
      </c>
      <c r="ES9" s="4">
        <v>1</v>
      </c>
      <c r="ET9" s="4">
        <f t="shared" si="17"/>
        <v>0</v>
      </c>
      <c r="EV9" s="66" t="s">
        <v>23</v>
      </c>
      <c r="EW9" s="2">
        <v>538</v>
      </c>
      <c r="EX9" s="2">
        <v>538</v>
      </c>
      <c r="EY9" s="2">
        <v>0</v>
      </c>
      <c r="EZ9" s="2">
        <v>0</v>
      </c>
      <c r="FA9" s="4">
        <v>1</v>
      </c>
      <c r="FB9" s="4">
        <f t="shared" si="18"/>
        <v>0</v>
      </c>
      <c r="FD9" s="66" t="s">
        <v>23</v>
      </c>
      <c r="FE9" s="2">
        <v>538</v>
      </c>
      <c r="FF9" s="2">
        <v>538</v>
      </c>
      <c r="FG9" s="2">
        <v>0</v>
      </c>
      <c r="FH9" s="2">
        <v>0</v>
      </c>
      <c r="FI9" s="4">
        <v>1</v>
      </c>
      <c r="FJ9" s="4">
        <f t="shared" si="19"/>
        <v>0</v>
      </c>
      <c r="FL9" s="66" t="s">
        <v>23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4">
        <f t="shared" si="20"/>
        <v>0</v>
      </c>
      <c r="FT9" s="66" t="s">
        <v>23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1"/>
        <v>0</v>
      </c>
      <c r="GB9" s="66" t="s">
        <v>23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2"/>
        <v>0</v>
      </c>
      <c r="GJ9" s="66" t="s">
        <v>23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3"/>
        <v>0</v>
      </c>
      <c r="GR9" s="66" t="s">
        <v>23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111">
        <f t="shared" si="107"/>
        <v>0</v>
      </c>
      <c r="GZ9" s="66" t="s">
        <v>23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>HE9-'[1]ASUS MeMO Pad 8 K011'!ES9</f>
        <v>0</v>
      </c>
      <c r="HH9" s="66" t="s">
        <v>23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4"/>
        <v>0</v>
      </c>
      <c r="HP9" s="66" t="s">
        <v>23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4">
        <f t="shared" si="25"/>
        <v>0</v>
      </c>
      <c r="HX9" s="66" t="s">
        <v>23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4">
        <f t="shared" si="26"/>
        <v>0</v>
      </c>
      <c r="IF9" s="66" t="s">
        <v>23</v>
      </c>
      <c r="IG9" s="2">
        <v>538</v>
      </c>
      <c r="IH9" s="2">
        <v>538</v>
      </c>
      <c r="II9" s="2">
        <v>0</v>
      </c>
      <c r="IJ9" s="2">
        <v>0</v>
      </c>
      <c r="IK9" s="4">
        <f>IH9/IG9</f>
        <v>1</v>
      </c>
      <c r="IL9" s="4">
        <f t="shared" si="27"/>
        <v>0</v>
      </c>
      <c r="IN9" s="65" t="s">
        <v>23</v>
      </c>
      <c r="IO9" s="2">
        <v>538</v>
      </c>
      <c r="IP9" s="2">
        <v>538</v>
      </c>
      <c r="IQ9" s="2">
        <v>0</v>
      </c>
      <c r="IR9" s="2">
        <v>0</v>
      </c>
      <c r="IS9" s="4">
        <f>IP9/IO9</f>
        <v>1</v>
      </c>
      <c r="IT9" s="4">
        <f t="shared" si="28"/>
        <v>0</v>
      </c>
      <c r="IV9" s="65" t="s">
        <v>23</v>
      </c>
      <c r="IW9" s="2">
        <v>538</v>
      </c>
      <c r="IX9" s="2">
        <v>538</v>
      </c>
      <c r="IY9" s="2">
        <v>0</v>
      </c>
      <c r="IZ9" s="2">
        <v>0</v>
      </c>
      <c r="JA9" s="4">
        <f>IX9/IW9</f>
        <v>1</v>
      </c>
      <c r="JB9" s="4">
        <f t="shared" si="29"/>
        <v>0</v>
      </c>
      <c r="JD9" s="114" t="s">
        <v>23</v>
      </c>
      <c r="JE9" s="2">
        <v>538</v>
      </c>
      <c r="JF9" s="2">
        <v>538</v>
      </c>
      <c r="JG9" s="2">
        <v>0</v>
      </c>
      <c r="JH9" s="2">
        <v>0</v>
      </c>
      <c r="JI9" s="4">
        <f>JF9/JE9</f>
        <v>1</v>
      </c>
      <c r="JJ9" s="4">
        <f t="shared" si="30"/>
        <v>0</v>
      </c>
      <c r="JL9" s="114" t="s">
        <v>23</v>
      </c>
      <c r="JM9" s="2">
        <v>538</v>
      </c>
      <c r="JN9" s="2">
        <v>538</v>
      </c>
      <c r="JO9" s="2">
        <v>0</v>
      </c>
      <c r="JP9" s="2">
        <v>0</v>
      </c>
      <c r="JQ9" s="4">
        <f>JN9/JM9</f>
        <v>1</v>
      </c>
      <c r="JR9" s="4">
        <f t="shared" si="31"/>
        <v>0</v>
      </c>
      <c r="JT9" s="114" t="s">
        <v>23</v>
      </c>
      <c r="JU9" s="2">
        <v>538</v>
      </c>
      <c r="JV9" s="2">
        <v>538</v>
      </c>
      <c r="JW9" s="2">
        <v>0</v>
      </c>
      <c r="JX9" s="2">
        <v>0</v>
      </c>
      <c r="JY9" s="4">
        <f>JV9/JU9</f>
        <v>1</v>
      </c>
      <c r="JZ9" s="4">
        <f t="shared" si="32"/>
        <v>0</v>
      </c>
      <c r="KB9" s="114" t="s">
        <v>23</v>
      </c>
      <c r="KC9" s="2">
        <v>538</v>
      </c>
      <c r="KD9" s="2">
        <v>538</v>
      </c>
      <c r="KE9" s="2">
        <v>0</v>
      </c>
      <c r="KF9" s="2">
        <v>0</v>
      </c>
      <c r="KG9" s="4">
        <f>KD9/KC9</f>
        <v>1</v>
      </c>
      <c r="KH9" s="4">
        <f t="shared" si="33"/>
        <v>0</v>
      </c>
      <c r="KJ9" s="114" t="s">
        <v>23</v>
      </c>
      <c r="KK9" s="2">
        <v>538</v>
      </c>
      <c r="KL9" s="2">
        <v>538</v>
      </c>
      <c r="KM9" s="2">
        <v>0</v>
      </c>
      <c r="KN9" s="2">
        <v>0</v>
      </c>
      <c r="KO9" s="4">
        <f>KL9/KK9</f>
        <v>1</v>
      </c>
      <c r="KP9" s="4">
        <f t="shared" si="34"/>
        <v>0</v>
      </c>
      <c r="KQ9" s="4"/>
      <c r="KR9" s="123" t="s">
        <v>23</v>
      </c>
      <c r="KS9" s="117">
        <v>538</v>
      </c>
      <c r="KT9" s="117">
        <v>538</v>
      </c>
      <c r="KU9" s="117">
        <v>0</v>
      </c>
      <c r="KV9" s="117">
        <v>0</v>
      </c>
      <c r="KW9" s="118">
        <v>1</v>
      </c>
      <c r="KX9" s="118">
        <v>0</v>
      </c>
      <c r="KY9" s="116"/>
      <c r="KZ9" s="123" t="s">
        <v>23</v>
      </c>
      <c r="LA9" s="117">
        <v>538</v>
      </c>
      <c r="LB9" s="117">
        <v>538</v>
      </c>
      <c r="LC9" s="117">
        <v>0</v>
      </c>
      <c r="LD9" s="117">
        <v>0</v>
      </c>
      <c r="LE9" s="118">
        <v>1</v>
      </c>
      <c r="LF9" s="158">
        <f t="shared" si="35"/>
        <v>0</v>
      </c>
      <c r="LG9" s="158"/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>LJ9/LI9</f>
        <v>1</v>
      </c>
      <c r="LN9" s="158">
        <f t="shared" si="36"/>
        <v>0</v>
      </c>
      <c r="LO9" s="157"/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v>1</v>
      </c>
      <c r="LV9" s="4">
        <f t="shared" si="37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v>1</v>
      </c>
      <c r="MD9" s="158">
        <f t="shared" si="38"/>
        <v>0</v>
      </c>
      <c r="MF9" s="163" t="s">
        <v>23</v>
      </c>
      <c r="MG9" s="157">
        <v>538</v>
      </c>
      <c r="MH9" s="157">
        <v>538</v>
      </c>
      <c r="MI9" s="157">
        <v>0</v>
      </c>
      <c r="MJ9" s="157">
        <v>0</v>
      </c>
      <c r="MK9" s="162">
        <f t="shared" si="39"/>
        <v>1</v>
      </c>
      <c r="ML9" s="158">
        <f t="shared" si="40"/>
        <v>0</v>
      </c>
      <c r="MM9" s="157"/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>MP9/MO9</f>
        <v>1</v>
      </c>
      <c r="MT9" s="158">
        <f t="shared" si="41"/>
        <v>0</v>
      </c>
      <c r="MU9" s="157"/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>MX9/MW9</f>
        <v>1</v>
      </c>
      <c r="NB9" s="158">
        <f t="shared" si="42"/>
        <v>0</v>
      </c>
      <c r="NC9" s="157"/>
      <c r="ND9" s="163" t="s">
        <v>23</v>
      </c>
      <c r="NE9" s="157">
        <v>538</v>
      </c>
      <c r="NF9" s="157">
        <v>538</v>
      </c>
      <c r="NG9" s="157">
        <v>0</v>
      </c>
      <c r="NH9" s="157">
        <v>0</v>
      </c>
      <c r="NI9" s="158">
        <f>NF9/NE9</f>
        <v>1</v>
      </c>
      <c r="NJ9" s="158">
        <f t="shared" si="43"/>
        <v>0</v>
      </c>
      <c r="NK9" s="157"/>
      <c r="NL9" s="163" t="s">
        <v>23</v>
      </c>
      <c r="NM9" s="157">
        <v>538</v>
      </c>
      <c r="NN9" s="157">
        <v>538</v>
      </c>
      <c r="NO9" s="157">
        <v>0</v>
      </c>
      <c r="NP9" s="157">
        <v>0</v>
      </c>
      <c r="NQ9" s="158">
        <f>NN9/NM9</f>
        <v>1</v>
      </c>
      <c r="NR9" s="158">
        <f t="shared" si="44"/>
        <v>0</v>
      </c>
      <c r="NS9" s="157"/>
      <c r="OO9" s="163" t="s">
        <v>23</v>
      </c>
      <c r="OP9" s="157">
        <v>538</v>
      </c>
      <c r="OQ9" s="157">
        <v>538</v>
      </c>
      <c r="OR9" s="157">
        <v>0</v>
      </c>
      <c r="OS9" s="157">
        <v>0</v>
      </c>
      <c r="OT9" s="158">
        <f t="shared" si="45"/>
        <v>1</v>
      </c>
      <c r="OU9" s="158">
        <f t="shared" si="46"/>
        <v>0</v>
      </c>
      <c r="OW9" s="163" t="s">
        <v>23</v>
      </c>
      <c r="OX9" s="157">
        <v>538</v>
      </c>
      <c r="OY9" s="157">
        <v>538</v>
      </c>
      <c r="OZ9" s="157">
        <v>0</v>
      </c>
      <c r="PA9" s="157">
        <v>0</v>
      </c>
      <c r="PB9" s="158">
        <f t="shared" si="106"/>
        <v>1</v>
      </c>
      <c r="PC9" s="158">
        <f t="shared" si="47"/>
        <v>0</v>
      </c>
      <c r="PE9" s="163" t="s">
        <v>23</v>
      </c>
      <c r="PF9" s="157">
        <v>538</v>
      </c>
      <c r="PG9" s="157">
        <v>538</v>
      </c>
      <c r="PH9" s="157">
        <v>0</v>
      </c>
      <c r="PI9" s="157">
        <v>0</v>
      </c>
      <c r="PJ9" s="158">
        <f t="shared" si="48"/>
        <v>1</v>
      </c>
      <c r="PK9" s="158">
        <f t="shared" si="49"/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f t="shared" si="50"/>
        <v>1</v>
      </c>
      <c r="PS9" s="158">
        <f t="shared" si="51"/>
        <v>0</v>
      </c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f t="shared" si="52"/>
        <v>1</v>
      </c>
      <c r="QA9" s="158">
        <f t="shared" si="53"/>
        <v>0</v>
      </c>
      <c r="QC9" s="157">
        <f t="shared" si="54"/>
        <v>0</v>
      </c>
      <c r="QD9" s="163" t="s">
        <v>23</v>
      </c>
      <c r="QE9" s="157">
        <v>538</v>
      </c>
      <c r="QF9" s="157">
        <v>538</v>
      </c>
      <c r="QG9" s="157">
        <v>0</v>
      </c>
      <c r="QH9" s="157">
        <v>0</v>
      </c>
      <c r="QI9" s="158">
        <f t="shared" si="55"/>
        <v>1</v>
      </c>
      <c r="QJ9" s="158">
        <f t="shared" si="56"/>
        <v>0</v>
      </c>
      <c r="QL9" s="163" t="s">
        <v>23</v>
      </c>
      <c r="QM9" s="157">
        <v>538</v>
      </c>
      <c r="QN9" s="157">
        <v>538</v>
      </c>
      <c r="QO9" s="157">
        <v>0</v>
      </c>
      <c r="QP9" s="157">
        <v>0</v>
      </c>
      <c r="QQ9" s="158">
        <f t="shared" si="57"/>
        <v>1</v>
      </c>
      <c r="QR9" s="158">
        <f t="shared" si="58"/>
        <v>0</v>
      </c>
      <c r="QT9" s="157">
        <f t="shared" si="59"/>
        <v>0</v>
      </c>
      <c r="QU9" s="161" t="s">
        <v>23</v>
      </c>
      <c r="QV9" s="157">
        <v>538</v>
      </c>
      <c r="QW9" s="157">
        <v>538</v>
      </c>
      <c r="QX9" s="157">
        <v>0</v>
      </c>
      <c r="QY9" s="157">
        <v>0</v>
      </c>
      <c r="QZ9" s="158">
        <f t="shared" si="60"/>
        <v>1</v>
      </c>
      <c r="RA9" s="158">
        <f t="shared" si="61"/>
        <v>0</v>
      </c>
      <c r="RC9" s="161" t="s">
        <v>23</v>
      </c>
      <c r="RD9" s="157">
        <v>538</v>
      </c>
      <c r="RE9" s="157">
        <v>538</v>
      </c>
      <c r="RF9" s="157">
        <v>0</v>
      </c>
      <c r="RG9" s="157">
        <v>0</v>
      </c>
      <c r="RH9" s="158">
        <f t="shared" si="62"/>
        <v>1</v>
      </c>
      <c r="RI9" s="158">
        <f t="shared" si="63"/>
        <v>0</v>
      </c>
      <c r="RK9" s="157" t="s">
        <v>23</v>
      </c>
      <c r="RL9" s="157">
        <v>594</v>
      </c>
      <c r="RM9" s="157">
        <v>538</v>
      </c>
      <c r="RN9" s="157">
        <v>0</v>
      </c>
      <c r="RO9" s="157">
        <v>56</v>
      </c>
      <c r="RP9" s="158">
        <v>0.91</v>
      </c>
      <c r="RR9" s="163" t="s">
        <v>23</v>
      </c>
      <c r="RS9" s="157">
        <v>538</v>
      </c>
      <c r="RT9" s="157">
        <v>538</v>
      </c>
      <c r="RU9" s="157">
        <v>0</v>
      </c>
      <c r="RV9" s="157">
        <v>0</v>
      </c>
      <c r="RW9" s="158">
        <f t="shared" si="64"/>
        <v>1</v>
      </c>
      <c r="RX9" s="158">
        <f t="shared" si="65"/>
        <v>-55</v>
      </c>
      <c r="RZ9" s="163" t="s">
        <v>23</v>
      </c>
      <c r="SA9" s="157">
        <v>538</v>
      </c>
      <c r="SB9" s="157">
        <v>538</v>
      </c>
      <c r="SC9" s="157">
        <v>0</v>
      </c>
      <c r="SD9" s="157">
        <v>0</v>
      </c>
      <c r="SE9" s="158">
        <f t="shared" si="66"/>
        <v>1</v>
      </c>
      <c r="SF9" s="158">
        <f t="shared" si="67"/>
        <v>0</v>
      </c>
      <c r="SH9" s="163" t="s">
        <v>23</v>
      </c>
      <c r="SI9" s="157">
        <v>538</v>
      </c>
      <c r="SJ9" s="157">
        <v>538</v>
      </c>
      <c r="SK9" s="157">
        <v>0</v>
      </c>
      <c r="SL9" s="157">
        <v>0</v>
      </c>
      <c r="SM9" s="158">
        <f t="shared" si="68"/>
        <v>1</v>
      </c>
      <c r="SN9" s="158">
        <f t="shared" si="69"/>
        <v>0</v>
      </c>
      <c r="SP9" s="163" t="s">
        <v>23</v>
      </c>
      <c r="SQ9" s="157">
        <v>538</v>
      </c>
      <c r="SR9" s="157">
        <v>538</v>
      </c>
      <c r="SS9" s="157">
        <v>0</v>
      </c>
      <c r="ST9" s="157">
        <v>0</v>
      </c>
      <c r="SU9" s="158">
        <f t="shared" si="70"/>
        <v>1</v>
      </c>
      <c r="SV9" s="158">
        <f t="shared" si="71"/>
        <v>0</v>
      </c>
      <c r="SX9" s="163" t="s">
        <v>23</v>
      </c>
      <c r="SY9" s="157">
        <v>538</v>
      </c>
      <c r="SZ9" s="157">
        <v>538</v>
      </c>
      <c r="TA9" s="157">
        <v>0</v>
      </c>
      <c r="TB9" s="157">
        <v>0</v>
      </c>
      <c r="TC9" s="158">
        <f t="shared" si="72"/>
        <v>1</v>
      </c>
      <c r="TD9" s="158">
        <f t="shared" si="73"/>
        <v>0</v>
      </c>
      <c r="TF9" s="163" t="s">
        <v>23</v>
      </c>
      <c r="TG9" s="157">
        <v>538</v>
      </c>
      <c r="TH9" s="157">
        <v>538</v>
      </c>
      <c r="TI9" s="157">
        <v>0</v>
      </c>
      <c r="TJ9" s="157">
        <v>0</v>
      </c>
      <c r="TK9" s="158">
        <f t="shared" si="74"/>
        <v>1</v>
      </c>
      <c r="TL9" s="158">
        <f t="shared" si="75"/>
        <v>0</v>
      </c>
      <c r="TN9" s="163" t="s">
        <v>23</v>
      </c>
      <c r="TO9" s="157">
        <v>538</v>
      </c>
      <c r="TP9" s="157">
        <v>538</v>
      </c>
      <c r="TQ9" s="157">
        <v>0</v>
      </c>
      <c r="TR9" s="157">
        <v>0</v>
      </c>
      <c r="TS9" s="158">
        <f t="shared" si="76"/>
        <v>1</v>
      </c>
      <c r="TT9" s="158">
        <f t="shared" si="77"/>
        <v>0</v>
      </c>
      <c r="TV9" s="163" t="s">
        <v>23</v>
      </c>
      <c r="TW9" s="157">
        <v>538</v>
      </c>
      <c r="TX9" s="157">
        <v>538</v>
      </c>
      <c r="TY9" s="157">
        <v>0</v>
      </c>
      <c r="TZ9" s="157">
        <v>0</v>
      </c>
      <c r="UA9" s="158">
        <f t="shared" si="78"/>
        <v>1</v>
      </c>
      <c r="UB9" s="158">
        <f t="shared" si="79"/>
        <v>0</v>
      </c>
      <c r="UD9" s="163" t="s">
        <v>23</v>
      </c>
      <c r="UE9" s="157">
        <v>538</v>
      </c>
      <c r="UF9" s="157">
        <v>538</v>
      </c>
      <c r="UG9" s="157">
        <v>0</v>
      </c>
      <c r="UH9" s="157">
        <v>0</v>
      </c>
      <c r="UI9" s="158">
        <f t="shared" si="80"/>
        <v>1</v>
      </c>
      <c r="UJ9" s="158">
        <f t="shared" si="81"/>
        <v>0</v>
      </c>
      <c r="UL9" s="163" t="s">
        <v>23</v>
      </c>
      <c r="UM9" s="157">
        <v>538</v>
      </c>
      <c r="UN9" s="157">
        <v>538</v>
      </c>
      <c r="UO9" s="157">
        <v>0</v>
      </c>
      <c r="UP9" s="157">
        <v>0</v>
      </c>
      <c r="UQ9" s="158">
        <f t="shared" si="82"/>
        <v>1</v>
      </c>
      <c r="UR9" s="158">
        <f t="shared" si="83"/>
        <v>0</v>
      </c>
      <c r="UT9" s="163" t="s">
        <v>23</v>
      </c>
      <c r="UU9" s="157">
        <v>538</v>
      </c>
      <c r="UV9" s="157">
        <v>538</v>
      </c>
      <c r="UW9" s="157">
        <v>0</v>
      </c>
      <c r="UX9" s="157">
        <v>0</v>
      </c>
      <c r="UY9" s="158">
        <f t="shared" si="84"/>
        <v>1</v>
      </c>
      <c r="VA9" s="163" t="s">
        <v>23</v>
      </c>
      <c r="VB9" s="157">
        <v>538</v>
      </c>
      <c r="VC9" s="157">
        <v>538</v>
      </c>
      <c r="VD9" s="157">
        <v>0</v>
      </c>
      <c r="VE9" s="157">
        <v>0</v>
      </c>
      <c r="VF9" s="158">
        <f t="shared" si="85"/>
        <v>1</v>
      </c>
      <c r="VH9" s="163" t="s">
        <v>23</v>
      </c>
      <c r="VI9" s="157">
        <v>538</v>
      </c>
      <c r="VJ9" s="157">
        <v>538</v>
      </c>
      <c r="VK9" s="157">
        <v>0</v>
      </c>
      <c r="VL9" s="157">
        <v>0</v>
      </c>
      <c r="VM9" s="158">
        <f t="shared" si="86"/>
        <v>1</v>
      </c>
      <c r="VN9" s="158">
        <f t="shared" si="87"/>
        <v>0</v>
      </c>
      <c r="VQ9" s="161" t="s">
        <v>23</v>
      </c>
      <c r="VR9" s="157">
        <v>594</v>
      </c>
      <c r="VS9" s="157">
        <v>555</v>
      </c>
      <c r="VT9" s="157">
        <v>39</v>
      </c>
      <c r="VU9" s="157">
        <v>0</v>
      </c>
      <c r="VV9" s="158">
        <v>0.93</v>
      </c>
      <c r="VW9" s="158">
        <f t="shared" si="88"/>
        <v>-6.9999999999999951E-2</v>
      </c>
      <c r="VX9" s="158"/>
      <c r="VY9" s="163" t="s">
        <v>23</v>
      </c>
      <c r="VZ9" s="157">
        <v>538</v>
      </c>
      <c r="WA9" s="157">
        <v>538</v>
      </c>
      <c r="WB9" s="157">
        <v>0</v>
      </c>
      <c r="WC9" s="157">
        <v>0</v>
      </c>
      <c r="WD9" s="158">
        <f t="shared" si="89"/>
        <v>1</v>
      </c>
      <c r="WF9" s="163" t="s">
        <v>23</v>
      </c>
      <c r="WG9" s="157">
        <v>538</v>
      </c>
      <c r="WH9" s="157">
        <v>538</v>
      </c>
      <c r="WI9" s="157">
        <v>0</v>
      </c>
      <c r="WJ9" s="157">
        <v>0</v>
      </c>
      <c r="WK9" s="158">
        <f t="shared" si="90"/>
        <v>1</v>
      </c>
      <c r="WL9" s="158">
        <f t="shared" si="91"/>
        <v>0</v>
      </c>
      <c r="WN9" s="157" t="s">
        <v>23</v>
      </c>
      <c r="WO9" s="157">
        <v>594</v>
      </c>
      <c r="WP9" s="157">
        <v>555</v>
      </c>
      <c r="WQ9" s="157">
        <v>39</v>
      </c>
      <c r="WR9" s="157">
        <v>0</v>
      </c>
      <c r="WS9" s="158">
        <v>0.93</v>
      </c>
      <c r="WU9" s="182" t="s">
        <v>23</v>
      </c>
      <c r="WV9" s="17">
        <v>594</v>
      </c>
      <c r="WW9" s="17">
        <v>555</v>
      </c>
      <c r="WX9" s="17">
        <v>39</v>
      </c>
      <c r="WY9" s="17">
        <v>0</v>
      </c>
      <c r="WZ9" s="182" t="s">
        <v>23</v>
      </c>
      <c r="XA9" s="17">
        <v>594</v>
      </c>
      <c r="XB9" s="17">
        <v>555</v>
      </c>
      <c r="XC9" s="17">
        <v>39</v>
      </c>
      <c r="XD9" s="17">
        <v>0</v>
      </c>
      <c r="XE9" s="158">
        <f t="shared" si="92"/>
        <v>0.93434343434343436</v>
      </c>
      <c r="XG9" s="163" t="s">
        <v>23</v>
      </c>
      <c r="XH9" s="157">
        <v>538</v>
      </c>
      <c r="XI9" s="157">
        <v>538</v>
      </c>
      <c r="XJ9" s="157">
        <v>0</v>
      </c>
      <c r="XK9" s="157">
        <v>0</v>
      </c>
      <c r="XL9" s="158">
        <f t="shared" si="93"/>
        <v>1</v>
      </c>
      <c r="XM9" s="158">
        <f t="shared" si="94"/>
        <v>0</v>
      </c>
      <c r="XN9" s="157" t="s">
        <v>23</v>
      </c>
      <c r="XO9" s="157">
        <v>594</v>
      </c>
      <c r="XP9" s="157">
        <v>555</v>
      </c>
      <c r="XQ9" s="157">
        <v>39</v>
      </c>
      <c r="XR9" s="157">
        <v>0</v>
      </c>
      <c r="XS9" s="158">
        <v>0.93</v>
      </c>
      <c r="XT9" s="157"/>
      <c r="XU9" s="182" t="s">
        <v>23</v>
      </c>
      <c r="XV9" s="17">
        <v>594</v>
      </c>
      <c r="XW9" s="17">
        <v>555</v>
      </c>
      <c r="XX9" s="17">
        <v>39</v>
      </c>
      <c r="XY9" s="17">
        <v>0</v>
      </c>
      <c r="XZ9" s="158">
        <f t="shared" si="95"/>
        <v>0.93434343434343436</v>
      </c>
      <c r="YB9" s="163" t="s">
        <v>23</v>
      </c>
      <c r="YC9" s="157">
        <v>538</v>
      </c>
      <c r="YD9" s="157">
        <v>538</v>
      </c>
      <c r="YE9" s="157">
        <v>0</v>
      </c>
      <c r="YF9" s="157">
        <v>0</v>
      </c>
      <c r="YG9" s="158">
        <f t="shared" si="96"/>
        <v>1</v>
      </c>
      <c r="YH9" s="158">
        <f t="shared" si="97"/>
        <v>0</v>
      </c>
      <c r="YI9" s="158"/>
      <c r="YJ9" s="157" t="s">
        <v>23</v>
      </c>
      <c r="YK9" s="157">
        <v>594</v>
      </c>
      <c r="YL9" s="157">
        <v>555</v>
      </c>
      <c r="YM9" s="157">
        <v>39</v>
      </c>
      <c r="YN9" s="157">
        <v>0</v>
      </c>
      <c r="YO9" s="158">
        <v>0.93</v>
      </c>
      <c r="YQ9" s="182" t="s">
        <v>23</v>
      </c>
      <c r="YR9" s="17">
        <v>594</v>
      </c>
      <c r="YS9" s="17">
        <v>555</v>
      </c>
      <c r="YT9" s="17">
        <v>39</v>
      </c>
      <c r="YU9" s="17">
        <v>0</v>
      </c>
      <c r="YV9" s="158">
        <f t="shared" si="98"/>
        <v>0.93434343434343436</v>
      </c>
      <c r="YX9" s="157" t="s">
        <v>23</v>
      </c>
      <c r="YY9" s="157">
        <v>594</v>
      </c>
      <c r="YZ9" s="157">
        <v>538</v>
      </c>
      <c r="ZA9" s="157">
        <v>0</v>
      </c>
      <c r="ZB9" s="157">
        <v>56</v>
      </c>
      <c r="ZC9" s="158">
        <v>0.91</v>
      </c>
      <c r="ZE9" s="163" t="s">
        <v>23</v>
      </c>
      <c r="ZF9" s="157">
        <v>538</v>
      </c>
      <c r="ZG9" s="157">
        <v>538</v>
      </c>
      <c r="ZH9" s="157">
        <v>0</v>
      </c>
      <c r="ZI9" s="157">
        <v>0</v>
      </c>
      <c r="ZJ9" s="158">
        <f t="shared" si="99"/>
        <v>1</v>
      </c>
      <c r="ZK9" s="158">
        <f>ZJ9-YG9</f>
        <v>0</v>
      </c>
      <c r="ZM9" s="182" t="s">
        <v>23</v>
      </c>
      <c r="ZN9" s="17">
        <v>594</v>
      </c>
      <c r="ZO9" s="17">
        <v>555</v>
      </c>
      <c r="ZP9" s="17">
        <v>39</v>
      </c>
      <c r="ZQ9" s="17">
        <v>0</v>
      </c>
      <c r="ZR9" s="158">
        <f t="shared" si="100"/>
        <v>0.93434343434343436</v>
      </c>
    </row>
    <row r="10" spans="1:694" ht="17.25" thickBot="1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6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7"/>
        <v>0</v>
      </c>
      <c r="BT10" s="2" t="s">
        <v>24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8"/>
        <v>0</v>
      </c>
      <c r="CB10" s="2" t="s">
        <v>24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9"/>
        <v>0</v>
      </c>
      <c r="CJ10" s="2" t="s">
        <v>24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0"/>
        <v>0</v>
      </c>
      <c r="CR10" s="2" t="s">
        <v>24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1"/>
        <v>0</v>
      </c>
      <c r="CZ10" s="2" t="s">
        <v>24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2"/>
        <v>0</v>
      </c>
      <c r="DH10" s="2" t="s">
        <v>24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3"/>
        <v>0</v>
      </c>
      <c r="DP10" s="2" t="s">
        <v>24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4"/>
        <v>0</v>
      </c>
      <c r="DX10" s="2" t="s">
        <v>24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5"/>
        <v>0</v>
      </c>
      <c r="EF10" s="2" t="s">
        <v>24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6"/>
        <v>0</v>
      </c>
      <c r="EN10" s="2" t="s">
        <v>24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7"/>
        <v>0</v>
      </c>
      <c r="EV10" s="2" t="s">
        <v>24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18"/>
        <v>0</v>
      </c>
      <c r="FD10" s="2" t="s">
        <v>24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19"/>
        <v>0</v>
      </c>
      <c r="FL10" s="2" t="s">
        <v>24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4">
        <f t="shared" si="20"/>
        <v>0</v>
      </c>
      <c r="FT10" s="2" t="s">
        <v>24</v>
      </c>
      <c r="FU10" s="2">
        <v>3</v>
      </c>
      <c r="FV10" s="2">
        <v>3</v>
      </c>
      <c r="FW10" s="2">
        <v>0</v>
      </c>
      <c r="FX10" s="2">
        <v>0</v>
      </c>
      <c r="FY10" s="4">
        <v>1</v>
      </c>
      <c r="FZ10" s="4">
        <f t="shared" si="21"/>
        <v>0</v>
      </c>
      <c r="GB10" s="2" t="s">
        <v>24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4">
        <f t="shared" si="22"/>
        <v>0</v>
      </c>
      <c r="GJ10" s="2" t="s">
        <v>24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3"/>
        <v>0</v>
      </c>
      <c r="GR10" s="2" t="s">
        <v>24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111">
        <f t="shared" si="107"/>
        <v>0</v>
      </c>
      <c r="GZ10" s="2" t="s">
        <v>24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>HE10-'[1]ASUS MeMO Pad 8 K011'!ES10</f>
        <v>0</v>
      </c>
      <c r="HH10" s="2" t="s">
        <v>24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4"/>
        <v>0</v>
      </c>
      <c r="HP10" s="2" t="s">
        <v>24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5"/>
        <v>0</v>
      </c>
      <c r="HX10" s="2" t="s">
        <v>24</v>
      </c>
      <c r="HY10" s="2">
        <v>3</v>
      </c>
      <c r="HZ10" s="2">
        <v>3</v>
      </c>
      <c r="IA10" s="2">
        <v>0</v>
      </c>
      <c r="IB10" s="2">
        <v>0</v>
      </c>
      <c r="IC10" s="4">
        <f t="shared" si="101"/>
        <v>1</v>
      </c>
      <c r="ID10" s="4">
        <f t="shared" si="26"/>
        <v>0</v>
      </c>
      <c r="IF10" s="2" t="s">
        <v>24</v>
      </c>
      <c r="IG10" s="2">
        <v>3</v>
      </c>
      <c r="IH10" s="2">
        <v>3</v>
      </c>
      <c r="II10" s="2">
        <v>0</v>
      </c>
      <c r="IJ10" s="2">
        <v>0</v>
      </c>
      <c r="IK10" s="4">
        <f t="shared" si="102"/>
        <v>1</v>
      </c>
      <c r="IL10" s="4">
        <f t="shared" si="27"/>
        <v>0</v>
      </c>
      <c r="IN10" s="2" t="s">
        <v>24</v>
      </c>
      <c r="IO10" s="2">
        <v>3</v>
      </c>
      <c r="IP10" s="2">
        <v>3</v>
      </c>
      <c r="IQ10" s="2">
        <v>0</v>
      </c>
      <c r="IR10" s="2">
        <v>0</v>
      </c>
      <c r="IS10" s="4">
        <v>1</v>
      </c>
      <c r="IT10" s="4">
        <f t="shared" si="28"/>
        <v>0</v>
      </c>
      <c r="IV10" s="2" t="s">
        <v>24</v>
      </c>
      <c r="IW10" s="2">
        <v>3</v>
      </c>
      <c r="IX10" s="2">
        <v>3</v>
      </c>
      <c r="IY10" s="2">
        <v>0</v>
      </c>
      <c r="IZ10" s="2">
        <v>0</v>
      </c>
      <c r="JA10" s="4">
        <v>1</v>
      </c>
      <c r="JB10" s="4">
        <f t="shared" si="29"/>
        <v>0</v>
      </c>
      <c r="JD10" s="2" t="s">
        <v>24</v>
      </c>
      <c r="JE10" s="2">
        <v>3</v>
      </c>
      <c r="JF10" s="2">
        <v>3</v>
      </c>
      <c r="JG10" s="2">
        <v>0</v>
      </c>
      <c r="JH10" s="2">
        <v>0</v>
      </c>
      <c r="JI10" s="4">
        <v>1</v>
      </c>
      <c r="JJ10" s="4">
        <f t="shared" si="30"/>
        <v>0</v>
      </c>
      <c r="JL10" s="2" t="s">
        <v>24</v>
      </c>
      <c r="JM10" s="2">
        <v>3</v>
      </c>
      <c r="JN10" s="2">
        <v>3</v>
      </c>
      <c r="JO10" s="2">
        <v>0</v>
      </c>
      <c r="JP10" s="2">
        <v>0</v>
      </c>
      <c r="JQ10" s="4">
        <v>1</v>
      </c>
      <c r="JR10" s="4">
        <f t="shared" si="31"/>
        <v>0</v>
      </c>
      <c r="JT10" s="2" t="s">
        <v>24</v>
      </c>
      <c r="JU10" s="2">
        <v>3</v>
      </c>
      <c r="JV10" s="2">
        <v>3</v>
      </c>
      <c r="JW10" s="2">
        <v>0</v>
      </c>
      <c r="JX10" s="2">
        <v>0</v>
      </c>
      <c r="JY10" s="4">
        <v>1</v>
      </c>
      <c r="JZ10" s="4">
        <f t="shared" si="32"/>
        <v>0</v>
      </c>
      <c r="KB10" s="2" t="s">
        <v>24</v>
      </c>
      <c r="KC10" s="2">
        <v>3</v>
      </c>
      <c r="KD10" s="2">
        <v>3</v>
      </c>
      <c r="KE10" s="2">
        <v>0</v>
      </c>
      <c r="KF10" s="2">
        <v>0</v>
      </c>
      <c r="KG10" s="4">
        <v>1</v>
      </c>
      <c r="KH10" s="4">
        <f t="shared" si="33"/>
        <v>0</v>
      </c>
      <c r="KJ10" s="2" t="s">
        <v>24</v>
      </c>
      <c r="KK10" s="2">
        <v>3</v>
      </c>
      <c r="KL10" s="2">
        <v>3</v>
      </c>
      <c r="KM10" s="2">
        <v>0</v>
      </c>
      <c r="KN10" s="2">
        <v>0</v>
      </c>
      <c r="KO10" s="4">
        <f t="shared" si="103"/>
        <v>1</v>
      </c>
      <c r="KP10" s="4">
        <f t="shared" si="34"/>
        <v>0</v>
      </c>
      <c r="KQ10" s="4"/>
      <c r="KR10" s="116" t="s">
        <v>24</v>
      </c>
      <c r="KS10" s="116">
        <v>3</v>
      </c>
      <c r="KT10" s="117">
        <v>3</v>
      </c>
      <c r="KU10" s="117">
        <v>0</v>
      </c>
      <c r="KV10" s="117">
        <v>0</v>
      </c>
      <c r="KW10" s="118">
        <v>1</v>
      </c>
      <c r="KX10" s="118">
        <v>0</v>
      </c>
      <c r="KY10" s="116"/>
      <c r="KZ10" s="116" t="s">
        <v>24</v>
      </c>
      <c r="LA10" s="116">
        <v>3</v>
      </c>
      <c r="LB10" s="116">
        <v>3</v>
      </c>
      <c r="LC10" s="116">
        <v>0</v>
      </c>
      <c r="LD10" s="116">
        <v>0</v>
      </c>
      <c r="LE10" s="122">
        <v>1</v>
      </c>
      <c r="LF10" s="158">
        <f t="shared" si="35"/>
        <v>0</v>
      </c>
      <c r="LG10" s="158"/>
      <c r="LH10" s="156" t="s">
        <v>24</v>
      </c>
      <c r="LI10" s="156">
        <v>3</v>
      </c>
      <c r="LJ10" s="156">
        <v>3</v>
      </c>
      <c r="LK10" s="156">
        <v>0</v>
      </c>
      <c r="LL10" s="156">
        <v>0</v>
      </c>
      <c r="LM10" s="162">
        <v>1</v>
      </c>
      <c r="LN10" s="158">
        <f t="shared" si="36"/>
        <v>0</v>
      </c>
      <c r="LO10" s="157"/>
      <c r="LP10" s="2" t="s">
        <v>24</v>
      </c>
      <c r="LQ10" s="2">
        <v>3</v>
      </c>
      <c r="LR10" s="2">
        <v>3</v>
      </c>
      <c r="LS10" s="2">
        <v>0</v>
      </c>
      <c r="LT10" s="2">
        <v>0</v>
      </c>
      <c r="LU10" s="4">
        <f t="shared" si="104"/>
        <v>1</v>
      </c>
      <c r="LV10" s="4">
        <f t="shared" si="37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105"/>
        <v>1</v>
      </c>
      <c r="MD10" s="158">
        <f t="shared" si="38"/>
        <v>0</v>
      </c>
      <c r="MF10" s="156" t="s">
        <v>24</v>
      </c>
      <c r="MG10" s="156">
        <v>3</v>
      </c>
      <c r="MH10" s="156">
        <v>3</v>
      </c>
      <c r="MI10" s="156">
        <v>0</v>
      </c>
      <c r="MJ10" s="156">
        <v>0</v>
      </c>
      <c r="MK10" s="162">
        <f t="shared" si="39"/>
        <v>1</v>
      </c>
      <c r="ML10" s="158">
        <f t="shared" si="40"/>
        <v>0</v>
      </c>
      <c r="MM10" s="157"/>
      <c r="MN10" s="156" t="s">
        <v>24</v>
      </c>
      <c r="MO10" s="156">
        <v>3</v>
      </c>
      <c r="MP10" s="156">
        <v>3</v>
      </c>
      <c r="MQ10" s="156">
        <v>0</v>
      </c>
      <c r="MR10" s="156">
        <v>0</v>
      </c>
      <c r="MS10" s="162">
        <v>1</v>
      </c>
      <c r="MT10" s="158">
        <f t="shared" si="41"/>
        <v>0</v>
      </c>
      <c r="MU10" s="157"/>
      <c r="MV10" s="156" t="s">
        <v>24</v>
      </c>
      <c r="MW10" s="156">
        <v>3</v>
      </c>
      <c r="MX10" s="156">
        <v>3</v>
      </c>
      <c r="MY10" s="156">
        <v>0</v>
      </c>
      <c r="MZ10" s="156">
        <v>0</v>
      </c>
      <c r="NA10" s="162">
        <v>1</v>
      </c>
      <c r="NB10" s="158">
        <f t="shared" si="42"/>
        <v>0</v>
      </c>
      <c r="NC10" s="157"/>
      <c r="ND10" s="156" t="s">
        <v>24</v>
      </c>
      <c r="NE10" s="156">
        <v>3</v>
      </c>
      <c r="NF10" s="156">
        <v>3</v>
      </c>
      <c r="NG10" s="156">
        <v>0</v>
      </c>
      <c r="NH10" s="156">
        <v>0</v>
      </c>
      <c r="NI10" s="162">
        <v>1</v>
      </c>
      <c r="NJ10" s="158">
        <f t="shared" si="43"/>
        <v>0</v>
      </c>
      <c r="NK10" s="157"/>
      <c r="NL10" s="156" t="s">
        <v>24</v>
      </c>
      <c r="NM10" s="156">
        <v>3</v>
      </c>
      <c r="NN10" s="156">
        <v>3</v>
      </c>
      <c r="NO10" s="156">
        <v>0</v>
      </c>
      <c r="NP10" s="156">
        <v>0</v>
      </c>
      <c r="NQ10" s="162">
        <v>1</v>
      </c>
      <c r="NR10" s="158">
        <f t="shared" si="44"/>
        <v>0</v>
      </c>
      <c r="NS10" s="157"/>
      <c r="OO10" s="157" t="s">
        <v>24</v>
      </c>
      <c r="OP10" s="157">
        <v>3</v>
      </c>
      <c r="OQ10" s="157">
        <v>3</v>
      </c>
      <c r="OR10" s="157">
        <v>0</v>
      </c>
      <c r="OS10" s="157">
        <v>0</v>
      </c>
      <c r="OT10" s="158">
        <f t="shared" si="45"/>
        <v>1</v>
      </c>
      <c r="OU10" s="158">
        <f t="shared" si="46"/>
        <v>0</v>
      </c>
      <c r="OW10" s="157" t="s">
        <v>24</v>
      </c>
      <c r="OX10" s="157">
        <v>3</v>
      </c>
      <c r="OY10" s="157">
        <v>3</v>
      </c>
      <c r="OZ10" s="157">
        <v>0</v>
      </c>
      <c r="PA10" s="157">
        <v>0</v>
      </c>
      <c r="PB10" s="158">
        <f t="shared" si="106"/>
        <v>1</v>
      </c>
      <c r="PC10" s="158">
        <f t="shared" si="47"/>
        <v>0</v>
      </c>
      <c r="PE10" s="157" t="s">
        <v>24</v>
      </c>
      <c r="PF10" s="157">
        <v>3</v>
      </c>
      <c r="PG10" s="157">
        <v>3</v>
      </c>
      <c r="PH10" s="157">
        <v>0</v>
      </c>
      <c r="PI10" s="157">
        <v>0</v>
      </c>
      <c r="PJ10" s="158">
        <f t="shared" si="48"/>
        <v>1</v>
      </c>
      <c r="PK10" s="158">
        <f t="shared" si="49"/>
        <v>0</v>
      </c>
      <c r="PM10" s="157" t="s">
        <v>24</v>
      </c>
      <c r="PN10" s="157">
        <v>3</v>
      </c>
      <c r="PO10" s="157">
        <v>3</v>
      </c>
      <c r="PP10" s="157">
        <v>0</v>
      </c>
      <c r="PQ10" s="157">
        <v>0</v>
      </c>
      <c r="PR10" s="158">
        <f t="shared" si="50"/>
        <v>1</v>
      </c>
      <c r="PS10" s="158">
        <f t="shared" si="51"/>
        <v>0</v>
      </c>
      <c r="PU10" s="157" t="s">
        <v>24</v>
      </c>
      <c r="PV10" s="157">
        <v>3</v>
      </c>
      <c r="PW10" s="157">
        <v>3</v>
      </c>
      <c r="PX10" s="157">
        <v>0</v>
      </c>
      <c r="PY10" s="157">
        <v>0</v>
      </c>
      <c r="PZ10" s="158">
        <f t="shared" si="52"/>
        <v>1</v>
      </c>
      <c r="QA10" s="158">
        <f t="shared" si="53"/>
        <v>0</v>
      </c>
      <c r="QC10" s="157">
        <f t="shared" si="54"/>
        <v>0</v>
      </c>
      <c r="QD10" s="157" t="s">
        <v>24</v>
      </c>
      <c r="QE10" s="157">
        <v>3</v>
      </c>
      <c r="QF10" s="157">
        <v>3</v>
      </c>
      <c r="QG10" s="157">
        <v>0</v>
      </c>
      <c r="QH10" s="157">
        <v>0</v>
      </c>
      <c r="QI10" s="158">
        <f t="shared" si="55"/>
        <v>1</v>
      </c>
      <c r="QJ10" s="158">
        <f t="shared" si="56"/>
        <v>0</v>
      </c>
      <c r="QL10" s="157" t="s">
        <v>24</v>
      </c>
      <c r="QM10" s="157">
        <v>3</v>
      </c>
      <c r="QN10" s="157">
        <v>3</v>
      </c>
      <c r="QO10" s="157">
        <v>0</v>
      </c>
      <c r="QP10" s="157">
        <v>0</v>
      </c>
      <c r="QQ10" s="158">
        <f t="shared" si="57"/>
        <v>1</v>
      </c>
      <c r="QR10" s="158">
        <f t="shared" si="58"/>
        <v>0</v>
      </c>
      <c r="QT10" s="157">
        <f t="shared" si="59"/>
        <v>0</v>
      </c>
      <c r="QU10" s="157" t="s">
        <v>24</v>
      </c>
      <c r="QV10" s="157">
        <v>3</v>
      </c>
      <c r="QW10" s="157">
        <v>3</v>
      </c>
      <c r="QX10" s="157">
        <v>0</v>
      </c>
      <c r="QY10" s="157">
        <v>0</v>
      </c>
      <c r="QZ10" s="158">
        <f t="shared" si="60"/>
        <v>1</v>
      </c>
      <c r="RA10" s="158">
        <f t="shared" si="61"/>
        <v>0</v>
      </c>
      <c r="RC10" s="157" t="s">
        <v>24</v>
      </c>
      <c r="RD10" s="157">
        <v>3</v>
      </c>
      <c r="RE10" s="157">
        <v>3</v>
      </c>
      <c r="RF10" s="157">
        <v>0</v>
      </c>
      <c r="RG10" s="157">
        <v>0</v>
      </c>
      <c r="RH10" s="158">
        <f t="shared" si="62"/>
        <v>1</v>
      </c>
      <c r="RI10" s="158">
        <f t="shared" si="63"/>
        <v>0</v>
      </c>
      <c r="RK10" s="157" t="s">
        <v>24</v>
      </c>
      <c r="RL10" s="157">
        <v>3</v>
      </c>
      <c r="RM10" s="157">
        <v>3</v>
      </c>
      <c r="RN10" s="157">
        <v>0</v>
      </c>
      <c r="RO10" s="157">
        <v>0</v>
      </c>
      <c r="RP10" s="158">
        <v>1</v>
      </c>
      <c r="RR10" s="157" t="s">
        <v>24</v>
      </c>
      <c r="RS10" s="157">
        <v>3</v>
      </c>
      <c r="RT10" s="157">
        <v>3</v>
      </c>
      <c r="RU10" s="157">
        <v>0</v>
      </c>
      <c r="RV10" s="157">
        <v>0</v>
      </c>
      <c r="RW10" s="158">
        <f t="shared" si="64"/>
        <v>1</v>
      </c>
      <c r="RX10" s="158">
        <f t="shared" si="65"/>
        <v>1</v>
      </c>
      <c r="RZ10" s="157" t="s">
        <v>24</v>
      </c>
      <c r="SA10" s="157">
        <v>3</v>
      </c>
      <c r="SB10" s="157">
        <v>3</v>
      </c>
      <c r="SC10" s="157">
        <v>0</v>
      </c>
      <c r="SD10" s="157">
        <v>0</v>
      </c>
      <c r="SE10" s="158">
        <f t="shared" si="66"/>
        <v>1</v>
      </c>
      <c r="SF10" s="158">
        <f t="shared" si="67"/>
        <v>0</v>
      </c>
      <c r="SH10" s="157" t="s">
        <v>24</v>
      </c>
      <c r="SI10" s="157">
        <v>3</v>
      </c>
      <c r="SJ10" s="157">
        <v>3</v>
      </c>
      <c r="SK10" s="157">
        <v>0</v>
      </c>
      <c r="SL10" s="157">
        <v>0</v>
      </c>
      <c r="SM10" s="158">
        <f t="shared" si="68"/>
        <v>1</v>
      </c>
      <c r="SN10" s="158">
        <f t="shared" si="69"/>
        <v>0</v>
      </c>
      <c r="SP10" s="157" t="s">
        <v>24</v>
      </c>
      <c r="SQ10" s="157">
        <v>3</v>
      </c>
      <c r="SR10" s="157">
        <v>3</v>
      </c>
      <c r="SS10" s="157">
        <v>0</v>
      </c>
      <c r="ST10" s="157">
        <v>0</v>
      </c>
      <c r="SU10" s="158">
        <f t="shared" si="70"/>
        <v>1</v>
      </c>
      <c r="SV10" s="158">
        <f t="shared" si="71"/>
        <v>0</v>
      </c>
      <c r="SX10" s="157" t="s">
        <v>24</v>
      </c>
      <c r="SY10" s="157">
        <v>3</v>
      </c>
      <c r="SZ10" s="157">
        <v>3</v>
      </c>
      <c r="TA10" s="157">
        <v>0</v>
      </c>
      <c r="TB10" s="157">
        <v>0</v>
      </c>
      <c r="TC10" s="158">
        <f t="shared" si="72"/>
        <v>1</v>
      </c>
      <c r="TD10" s="158">
        <f t="shared" si="73"/>
        <v>0</v>
      </c>
      <c r="TF10" s="157" t="s">
        <v>24</v>
      </c>
      <c r="TG10" s="157">
        <v>3</v>
      </c>
      <c r="TH10" s="157">
        <v>3</v>
      </c>
      <c r="TI10" s="157">
        <v>0</v>
      </c>
      <c r="TJ10" s="157">
        <v>0</v>
      </c>
      <c r="TK10" s="158">
        <f t="shared" si="74"/>
        <v>1</v>
      </c>
      <c r="TL10" s="158">
        <f t="shared" si="75"/>
        <v>0</v>
      </c>
      <c r="TN10" s="157" t="s">
        <v>24</v>
      </c>
      <c r="TO10" s="157">
        <v>3</v>
      </c>
      <c r="TP10" s="157">
        <v>3</v>
      </c>
      <c r="TQ10" s="157">
        <v>0</v>
      </c>
      <c r="TR10" s="157">
        <v>0</v>
      </c>
      <c r="TS10" s="158">
        <f t="shared" si="76"/>
        <v>1</v>
      </c>
      <c r="TT10" s="158">
        <f t="shared" si="77"/>
        <v>0</v>
      </c>
      <c r="TV10" s="157" t="s">
        <v>24</v>
      </c>
      <c r="TW10" s="157">
        <v>3</v>
      </c>
      <c r="TX10" s="157">
        <v>3</v>
      </c>
      <c r="TY10" s="157">
        <v>0</v>
      </c>
      <c r="TZ10" s="157">
        <v>0</v>
      </c>
      <c r="UA10" s="158">
        <f t="shared" si="78"/>
        <v>1</v>
      </c>
      <c r="UB10" s="158">
        <f t="shared" si="79"/>
        <v>0</v>
      </c>
      <c r="UD10" s="157" t="s">
        <v>24</v>
      </c>
      <c r="UE10" s="157">
        <v>3</v>
      </c>
      <c r="UF10" s="157">
        <v>3</v>
      </c>
      <c r="UG10" s="157">
        <v>0</v>
      </c>
      <c r="UH10" s="157">
        <v>0</v>
      </c>
      <c r="UI10" s="158">
        <f t="shared" si="80"/>
        <v>1</v>
      </c>
      <c r="UJ10" s="158">
        <f t="shared" si="81"/>
        <v>0</v>
      </c>
      <c r="UL10" s="157" t="s">
        <v>24</v>
      </c>
      <c r="UM10" s="157">
        <v>3</v>
      </c>
      <c r="UN10" s="157">
        <v>3</v>
      </c>
      <c r="UO10" s="157">
        <v>0</v>
      </c>
      <c r="UP10" s="157">
        <v>0</v>
      </c>
      <c r="UQ10" s="158">
        <f t="shared" si="82"/>
        <v>1</v>
      </c>
      <c r="UR10" s="158">
        <f t="shared" si="83"/>
        <v>0</v>
      </c>
      <c r="UT10" s="157" t="s">
        <v>24</v>
      </c>
      <c r="UU10" s="157">
        <v>3</v>
      </c>
      <c r="UV10" s="157">
        <v>3</v>
      </c>
      <c r="UW10" s="157">
        <v>0</v>
      </c>
      <c r="UX10" s="157">
        <v>0</v>
      </c>
      <c r="UY10" s="158">
        <f t="shared" si="84"/>
        <v>1</v>
      </c>
      <c r="VA10" s="157" t="s">
        <v>24</v>
      </c>
      <c r="VB10" s="157">
        <v>3</v>
      </c>
      <c r="VC10" s="157">
        <v>3</v>
      </c>
      <c r="VD10" s="157">
        <v>0</v>
      </c>
      <c r="VE10" s="157">
        <v>0</v>
      </c>
      <c r="VF10" s="158">
        <f t="shared" si="85"/>
        <v>1</v>
      </c>
      <c r="VH10" s="157" t="s">
        <v>24</v>
      </c>
      <c r="VI10" s="157">
        <v>3</v>
      </c>
      <c r="VJ10" s="157">
        <v>3</v>
      </c>
      <c r="VK10" s="157">
        <v>0</v>
      </c>
      <c r="VL10" s="157">
        <v>0</v>
      </c>
      <c r="VM10" s="158">
        <f t="shared" si="86"/>
        <v>1</v>
      </c>
      <c r="VN10" s="158">
        <f t="shared" si="87"/>
        <v>0</v>
      </c>
      <c r="VQ10" s="157" t="s">
        <v>24</v>
      </c>
      <c r="VR10" s="157">
        <v>3</v>
      </c>
      <c r="VS10" s="157">
        <v>3</v>
      </c>
      <c r="VT10" s="157">
        <v>0</v>
      </c>
      <c r="VU10" s="157">
        <v>0</v>
      </c>
      <c r="VV10" s="158">
        <v>1</v>
      </c>
      <c r="VW10" s="158">
        <f t="shared" si="88"/>
        <v>0</v>
      </c>
      <c r="VX10" s="158"/>
      <c r="VY10" s="157" t="s">
        <v>24</v>
      </c>
      <c r="VZ10" s="157">
        <v>3</v>
      </c>
      <c r="WA10" s="157">
        <v>3</v>
      </c>
      <c r="WB10" s="157">
        <v>0</v>
      </c>
      <c r="WC10" s="157">
        <v>0</v>
      </c>
      <c r="WD10" s="158">
        <f t="shared" si="89"/>
        <v>1</v>
      </c>
      <c r="WF10" s="157" t="s">
        <v>24</v>
      </c>
      <c r="WG10" s="157">
        <v>3</v>
      </c>
      <c r="WH10" s="157">
        <v>3</v>
      </c>
      <c r="WI10" s="157">
        <v>0</v>
      </c>
      <c r="WJ10" s="157">
        <v>0</v>
      </c>
      <c r="WK10" s="158">
        <f t="shared" si="90"/>
        <v>1</v>
      </c>
      <c r="WL10" s="158">
        <f t="shared" si="91"/>
        <v>0</v>
      </c>
      <c r="WN10" s="157" t="s">
        <v>24</v>
      </c>
      <c r="WO10" s="157">
        <v>3</v>
      </c>
      <c r="WP10" s="157">
        <v>3</v>
      </c>
      <c r="WQ10" s="157">
        <v>0</v>
      </c>
      <c r="WR10" s="157">
        <v>0</v>
      </c>
      <c r="WS10" s="158">
        <v>1</v>
      </c>
      <c r="WU10" s="156"/>
      <c r="WV10" s="156"/>
      <c r="WW10" s="156"/>
      <c r="WX10" s="156"/>
      <c r="WY10" s="156"/>
      <c r="WZ10" s="157" t="s">
        <v>24</v>
      </c>
      <c r="XA10" s="157">
        <v>3</v>
      </c>
      <c r="XB10" s="157">
        <v>3</v>
      </c>
      <c r="XC10" s="157">
        <v>0</v>
      </c>
      <c r="XD10" s="157">
        <v>0</v>
      </c>
      <c r="XE10" s="158">
        <f t="shared" si="92"/>
        <v>1</v>
      </c>
      <c r="XG10" s="157" t="s">
        <v>24</v>
      </c>
      <c r="XH10" s="157">
        <v>3</v>
      </c>
      <c r="XI10" s="157">
        <v>3</v>
      </c>
      <c r="XJ10" s="157">
        <v>0</v>
      </c>
      <c r="XK10" s="157">
        <v>0</v>
      </c>
      <c r="XL10" s="158">
        <f t="shared" si="93"/>
        <v>1</v>
      </c>
      <c r="XM10" s="158">
        <f t="shared" si="94"/>
        <v>0</v>
      </c>
      <c r="XN10" s="157" t="s">
        <v>24</v>
      </c>
      <c r="XO10" s="157">
        <v>3</v>
      </c>
      <c r="XP10" s="157">
        <v>0</v>
      </c>
      <c r="XQ10" s="157">
        <v>0</v>
      </c>
      <c r="XR10" s="157">
        <v>3</v>
      </c>
      <c r="XS10" s="158">
        <v>0</v>
      </c>
      <c r="XT10" s="157"/>
      <c r="XU10" s="157" t="s">
        <v>24</v>
      </c>
      <c r="XV10" s="157">
        <v>3</v>
      </c>
      <c r="XW10" s="157">
        <v>3</v>
      </c>
      <c r="XX10" s="157">
        <v>0</v>
      </c>
      <c r="XY10" s="157">
        <v>0</v>
      </c>
      <c r="XZ10" s="158">
        <f t="shared" si="95"/>
        <v>1</v>
      </c>
      <c r="YB10" s="157" t="s">
        <v>24</v>
      </c>
      <c r="YC10" s="157">
        <v>3</v>
      </c>
      <c r="YD10" s="157">
        <v>3</v>
      </c>
      <c r="YE10" s="157">
        <v>0</v>
      </c>
      <c r="YF10" s="157">
        <v>0</v>
      </c>
      <c r="YG10" s="158">
        <f t="shared" si="96"/>
        <v>1</v>
      </c>
      <c r="YH10" s="158">
        <f t="shared" si="97"/>
        <v>0</v>
      </c>
      <c r="YI10" s="158"/>
      <c r="YJ10" s="157" t="s">
        <v>24</v>
      </c>
      <c r="YK10" s="157">
        <v>3</v>
      </c>
      <c r="YL10" s="157">
        <v>3</v>
      </c>
      <c r="YM10" s="157">
        <v>0</v>
      </c>
      <c r="YN10" s="157">
        <v>0</v>
      </c>
      <c r="YO10" s="158">
        <v>1</v>
      </c>
      <c r="YQ10" s="157" t="s">
        <v>24</v>
      </c>
      <c r="YR10" s="157">
        <v>3</v>
      </c>
      <c r="YS10" s="157">
        <v>3</v>
      </c>
      <c r="YT10" s="157">
        <v>0</v>
      </c>
      <c r="YU10" s="157">
        <v>0</v>
      </c>
      <c r="YV10" s="158">
        <f t="shared" si="98"/>
        <v>1</v>
      </c>
      <c r="YX10" s="157" t="s">
        <v>24</v>
      </c>
      <c r="YY10" s="157">
        <v>3</v>
      </c>
      <c r="YZ10" s="157">
        <v>3</v>
      </c>
      <c r="ZA10" s="157">
        <v>0</v>
      </c>
      <c r="ZB10" s="157">
        <v>0</v>
      </c>
      <c r="ZC10" s="158">
        <v>1</v>
      </c>
      <c r="ZE10" s="157" t="s">
        <v>24</v>
      </c>
      <c r="ZF10" s="157">
        <v>3</v>
      </c>
      <c r="ZG10" s="157">
        <v>3</v>
      </c>
      <c r="ZH10" s="157">
        <v>0</v>
      </c>
      <c r="ZI10" s="157">
        <v>0</v>
      </c>
      <c r="ZJ10" s="158">
        <f t="shared" si="99"/>
        <v>1</v>
      </c>
      <c r="ZK10" s="158">
        <f>ZJ10-YG10</f>
        <v>0</v>
      </c>
      <c r="ZM10" s="157" t="s">
        <v>24</v>
      </c>
      <c r="ZN10" s="157">
        <v>3</v>
      </c>
      <c r="ZO10" s="157">
        <v>3</v>
      </c>
      <c r="ZP10" s="157">
        <v>0</v>
      </c>
      <c r="ZQ10" s="157">
        <v>0</v>
      </c>
      <c r="ZR10" s="158">
        <f t="shared" si="100"/>
        <v>1</v>
      </c>
    </row>
    <row r="11" spans="1:694" ht="15.75" thickBot="1">
      <c r="A11" s="2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2" t="s">
        <v>25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2" t="s">
        <v>25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2" t="s">
        <v>25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66" t="s">
        <v>25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66" t="s">
        <v>25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66" t="s">
        <v>25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5"/>
        <v>0</v>
      </c>
      <c r="BD11" s="66" t="s">
        <v>25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6"/>
        <v>0</v>
      </c>
      <c r="BL11" s="66" t="s">
        <v>25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7"/>
        <v>0</v>
      </c>
      <c r="BT11" s="66" t="s">
        <v>25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8"/>
        <v>0</v>
      </c>
      <c r="CB11" s="66" t="s">
        <v>25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9"/>
        <v>0</v>
      </c>
      <c r="CJ11" s="66" t="s">
        <v>25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0"/>
        <v>0</v>
      </c>
      <c r="CR11" s="66" t="s">
        <v>25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1"/>
        <v>0</v>
      </c>
      <c r="CZ11" s="66" t="s">
        <v>25</v>
      </c>
      <c r="DA11" s="2">
        <v>832</v>
      </c>
      <c r="DB11" s="2">
        <v>822</v>
      </c>
      <c r="DC11" s="2">
        <v>10</v>
      </c>
      <c r="DD11" s="2">
        <v>0</v>
      </c>
      <c r="DE11" s="4">
        <v>0.99</v>
      </c>
      <c r="DF11" s="4">
        <f t="shared" si="12"/>
        <v>0</v>
      </c>
      <c r="DH11" s="66" t="s">
        <v>25</v>
      </c>
      <c r="DI11" s="2">
        <v>832</v>
      </c>
      <c r="DJ11" s="2">
        <v>822</v>
      </c>
      <c r="DK11" s="2">
        <v>10</v>
      </c>
      <c r="DL11" s="2">
        <v>0</v>
      </c>
      <c r="DM11" s="4">
        <v>0.99</v>
      </c>
      <c r="DN11" s="4">
        <f t="shared" si="13"/>
        <v>0</v>
      </c>
      <c r="DP11" s="66" t="s">
        <v>25</v>
      </c>
      <c r="DQ11" s="2">
        <v>832</v>
      </c>
      <c r="DR11" s="2">
        <v>822</v>
      </c>
      <c r="DS11" s="2">
        <v>10</v>
      </c>
      <c r="DT11" s="2">
        <v>0</v>
      </c>
      <c r="DU11" s="4">
        <v>0.99</v>
      </c>
      <c r="DV11" s="4">
        <f t="shared" si="14"/>
        <v>0</v>
      </c>
      <c r="DX11" s="66" t="s">
        <v>25</v>
      </c>
      <c r="DY11" s="2">
        <v>832</v>
      </c>
      <c r="DZ11" s="2">
        <v>822</v>
      </c>
      <c r="EA11" s="2">
        <v>10</v>
      </c>
      <c r="EB11" s="2">
        <v>0</v>
      </c>
      <c r="EC11" s="4">
        <v>0.99</v>
      </c>
      <c r="ED11" s="4">
        <f t="shared" si="15"/>
        <v>0</v>
      </c>
      <c r="EF11" s="66" t="s">
        <v>25</v>
      </c>
      <c r="EG11" s="2">
        <v>832</v>
      </c>
      <c r="EH11" s="2">
        <v>822</v>
      </c>
      <c r="EI11" s="2">
        <v>10</v>
      </c>
      <c r="EJ11" s="2">
        <v>0</v>
      </c>
      <c r="EK11" s="4">
        <v>0.99</v>
      </c>
      <c r="EL11" s="4">
        <f t="shared" si="16"/>
        <v>0</v>
      </c>
      <c r="EN11" s="66" t="s">
        <v>25</v>
      </c>
      <c r="EO11" s="2">
        <v>832</v>
      </c>
      <c r="EP11" s="2">
        <v>822</v>
      </c>
      <c r="EQ11" s="2">
        <v>10</v>
      </c>
      <c r="ER11" s="2">
        <v>0</v>
      </c>
      <c r="ES11" s="4">
        <v>0.99</v>
      </c>
      <c r="ET11" s="4">
        <f t="shared" si="17"/>
        <v>0</v>
      </c>
      <c r="EV11" s="66" t="s">
        <v>25</v>
      </c>
      <c r="EW11" s="2">
        <v>832</v>
      </c>
      <c r="EX11" s="2">
        <v>822</v>
      </c>
      <c r="EY11" s="2">
        <v>10</v>
      </c>
      <c r="EZ11" s="2">
        <v>0</v>
      </c>
      <c r="FA11" s="4">
        <v>0.99</v>
      </c>
      <c r="FB11" s="4">
        <f t="shared" si="18"/>
        <v>0</v>
      </c>
      <c r="FD11" s="66" t="s">
        <v>25</v>
      </c>
      <c r="FE11" s="2">
        <v>832</v>
      </c>
      <c r="FF11" s="2">
        <v>822</v>
      </c>
      <c r="FG11" s="2">
        <v>10</v>
      </c>
      <c r="FH11" s="2">
        <v>0</v>
      </c>
      <c r="FI11" s="4">
        <v>0.99</v>
      </c>
      <c r="FJ11" s="4">
        <f t="shared" si="19"/>
        <v>0</v>
      </c>
      <c r="FL11" s="66" t="s">
        <v>25</v>
      </c>
      <c r="FM11" s="2">
        <v>832</v>
      </c>
      <c r="FN11" s="2">
        <v>822</v>
      </c>
      <c r="FO11" s="2">
        <v>10</v>
      </c>
      <c r="FP11" s="2">
        <v>0</v>
      </c>
      <c r="FQ11" s="4">
        <v>0.99</v>
      </c>
      <c r="FR11" s="4">
        <f t="shared" si="20"/>
        <v>0</v>
      </c>
      <c r="FT11" s="66" t="s">
        <v>25</v>
      </c>
      <c r="FU11" s="2">
        <v>832</v>
      </c>
      <c r="FV11" s="2">
        <v>822</v>
      </c>
      <c r="FW11" s="2">
        <v>10</v>
      </c>
      <c r="FX11" s="2">
        <v>0</v>
      </c>
      <c r="FY11" s="4">
        <v>0.99</v>
      </c>
      <c r="FZ11" s="4">
        <f t="shared" si="21"/>
        <v>0</v>
      </c>
      <c r="GB11" s="66" t="s">
        <v>25</v>
      </c>
      <c r="GC11" s="2">
        <v>832</v>
      </c>
      <c r="GD11" s="2">
        <v>822</v>
      </c>
      <c r="GE11" s="2">
        <v>10</v>
      </c>
      <c r="GF11" s="2">
        <v>0</v>
      </c>
      <c r="GG11" s="4">
        <v>0.99</v>
      </c>
      <c r="GH11" s="4">
        <f t="shared" si="22"/>
        <v>0</v>
      </c>
      <c r="GJ11" s="27"/>
      <c r="GP11" s="4"/>
      <c r="GR11" s="2" t="s">
        <v>25</v>
      </c>
      <c r="GY11" s="2" t="s">
        <v>119</v>
      </c>
      <c r="GZ11" s="2" t="s">
        <v>25</v>
      </c>
      <c r="HF11" s="4">
        <f>HE11-'[1]ASUS MeMO Pad 8 K011'!ES11</f>
        <v>0</v>
      </c>
      <c r="HG11" s="2" t="s">
        <v>119</v>
      </c>
      <c r="HN11" s="4"/>
      <c r="HP11" s="65" t="s">
        <v>25</v>
      </c>
      <c r="HQ11" s="2">
        <v>847</v>
      </c>
      <c r="HR11" s="2">
        <v>836</v>
      </c>
      <c r="HS11" s="7">
        <v>11</v>
      </c>
      <c r="HT11" s="2">
        <v>0</v>
      </c>
      <c r="HU11" s="4">
        <f>HR11/HQ11</f>
        <v>0.98701298701298701</v>
      </c>
      <c r="HV11" s="4">
        <f t="shared" si="25"/>
        <v>0.98701298701298701</v>
      </c>
      <c r="HX11" s="65" t="s">
        <v>25</v>
      </c>
      <c r="HY11" s="2">
        <v>847</v>
      </c>
      <c r="HZ11" s="2">
        <v>836</v>
      </c>
      <c r="IA11" s="7">
        <v>11</v>
      </c>
      <c r="IB11" s="2">
        <v>0</v>
      </c>
      <c r="IC11" s="4">
        <f t="shared" si="101"/>
        <v>0.98701298701298701</v>
      </c>
      <c r="ID11" s="4">
        <f t="shared" si="26"/>
        <v>0</v>
      </c>
      <c r="IF11" s="65" t="s">
        <v>25</v>
      </c>
      <c r="IG11" s="2">
        <v>847</v>
      </c>
      <c r="IH11" s="2">
        <v>836</v>
      </c>
      <c r="II11" s="7">
        <v>11</v>
      </c>
      <c r="IJ11" s="2">
        <v>0</v>
      </c>
      <c r="IK11" s="4">
        <f t="shared" si="102"/>
        <v>0.98701298701298701</v>
      </c>
      <c r="IL11" s="4">
        <f t="shared" si="27"/>
        <v>0</v>
      </c>
      <c r="IN11" s="65" t="s">
        <v>25</v>
      </c>
      <c r="IO11" s="2">
        <v>847</v>
      </c>
      <c r="IP11" s="2">
        <v>836</v>
      </c>
      <c r="IQ11" s="7">
        <v>11</v>
      </c>
      <c r="IR11" s="2">
        <v>0</v>
      </c>
      <c r="IS11" s="4">
        <f>IP11/IO11</f>
        <v>0.98701298701298701</v>
      </c>
      <c r="IT11" s="4">
        <f t="shared" si="28"/>
        <v>0</v>
      </c>
      <c r="IV11" s="65" t="s">
        <v>25</v>
      </c>
      <c r="IW11" s="2">
        <v>847</v>
      </c>
      <c r="IX11" s="2">
        <v>836</v>
      </c>
      <c r="IY11" s="7">
        <v>11</v>
      </c>
      <c r="IZ11" s="2">
        <v>0</v>
      </c>
      <c r="JA11" s="4">
        <f>IX11/IW11</f>
        <v>0.98701298701298701</v>
      </c>
      <c r="JB11" s="4">
        <f t="shared" si="29"/>
        <v>0</v>
      </c>
      <c r="JD11" s="114" t="s">
        <v>25</v>
      </c>
      <c r="JE11" s="2">
        <v>847</v>
      </c>
      <c r="JF11" s="2">
        <v>836</v>
      </c>
      <c r="JG11" s="7">
        <v>11</v>
      </c>
      <c r="JH11" s="2">
        <v>0</v>
      </c>
      <c r="JI11" s="4">
        <f>JF11/JE11</f>
        <v>0.98701298701298701</v>
      </c>
      <c r="JJ11" s="4">
        <f t="shared" si="30"/>
        <v>0</v>
      </c>
      <c r="JL11" s="114" t="s">
        <v>25</v>
      </c>
      <c r="JM11" s="2">
        <v>847</v>
      </c>
      <c r="JN11" s="2">
        <v>836</v>
      </c>
      <c r="JO11" s="7">
        <v>11</v>
      </c>
      <c r="JP11" s="2">
        <v>0</v>
      </c>
      <c r="JQ11" s="4">
        <f>JN11/JM11</f>
        <v>0.98701298701298701</v>
      </c>
      <c r="JR11" s="4">
        <f t="shared" si="31"/>
        <v>0</v>
      </c>
      <c r="JT11" s="114" t="s">
        <v>25</v>
      </c>
      <c r="JU11" s="2">
        <v>847</v>
      </c>
      <c r="JV11" s="2">
        <v>836</v>
      </c>
      <c r="JW11" s="7">
        <v>11</v>
      </c>
      <c r="JX11" s="2">
        <v>0</v>
      </c>
      <c r="JY11" s="4">
        <f>JV11/JU11</f>
        <v>0.98701298701298701</v>
      </c>
      <c r="JZ11" s="4">
        <f t="shared" si="32"/>
        <v>0</v>
      </c>
      <c r="KB11" s="114" t="s">
        <v>25</v>
      </c>
      <c r="KC11" s="2">
        <v>847</v>
      </c>
      <c r="KD11" s="2">
        <v>836</v>
      </c>
      <c r="KE11" s="7">
        <v>11</v>
      </c>
      <c r="KF11" s="2">
        <v>0</v>
      </c>
      <c r="KG11" s="4">
        <f>KD11/KC11</f>
        <v>0.98701298701298701</v>
      </c>
      <c r="KH11" s="4">
        <f t="shared" si="33"/>
        <v>0</v>
      </c>
      <c r="KJ11" s="114" t="s">
        <v>25</v>
      </c>
      <c r="KK11" s="2">
        <v>847</v>
      </c>
      <c r="KL11" s="2">
        <v>836</v>
      </c>
      <c r="KM11" s="7">
        <v>11</v>
      </c>
      <c r="KN11" s="2">
        <v>0</v>
      </c>
      <c r="KO11" s="4">
        <f t="shared" si="103"/>
        <v>0.98701298701298701</v>
      </c>
      <c r="KP11" s="4">
        <f t="shared" si="34"/>
        <v>0</v>
      </c>
      <c r="KQ11" s="4"/>
      <c r="KR11" s="123" t="s">
        <v>25</v>
      </c>
      <c r="KS11" s="117">
        <v>847</v>
      </c>
      <c r="KT11" s="117">
        <v>836</v>
      </c>
      <c r="KU11" s="119">
        <v>11</v>
      </c>
      <c r="KV11" s="117">
        <v>0</v>
      </c>
      <c r="KW11" s="118">
        <v>0.98701298701298701</v>
      </c>
      <c r="KX11" s="118">
        <v>0</v>
      </c>
      <c r="KY11" s="116"/>
      <c r="KZ11" s="123" t="s">
        <v>25</v>
      </c>
      <c r="LA11" s="117">
        <v>847</v>
      </c>
      <c r="LB11" s="117">
        <v>836</v>
      </c>
      <c r="LC11" s="119">
        <v>11</v>
      </c>
      <c r="LD11" s="117">
        <v>0</v>
      </c>
      <c r="LE11" s="118">
        <v>0.98701298701298701</v>
      </c>
      <c r="LF11" s="158">
        <f t="shared" si="35"/>
        <v>0</v>
      </c>
      <c r="LG11" s="158"/>
      <c r="LH11" s="163" t="s">
        <v>25</v>
      </c>
      <c r="LI11" s="157">
        <v>847</v>
      </c>
      <c r="LJ11" s="157">
        <v>836</v>
      </c>
      <c r="LK11" s="159">
        <v>11</v>
      </c>
      <c r="LL11" s="157">
        <v>0</v>
      </c>
      <c r="LM11" s="158">
        <f>LJ11/LI11</f>
        <v>0.98701298701298701</v>
      </c>
      <c r="LN11" s="158">
        <f t="shared" si="36"/>
        <v>0</v>
      </c>
      <c r="LO11" s="157"/>
      <c r="LP11" s="163" t="s">
        <v>25</v>
      </c>
      <c r="LQ11" s="157">
        <v>847</v>
      </c>
      <c r="LR11" s="157">
        <v>836</v>
      </c>
      <c r="LS11" s="159">
        <v>11</v>
      </c>
      <c r="LT11" s="157">
        <v>0</v>
      </c>
      <c r="LU11" s="158">
        <v>0.98701298701298701</v>
      </c>
      <c r="LV11" s="4">
        <f t="shared" si="37"/>
        <v>0</v>
      </c>
      <c r="LX11" s="163" t="s">
        <v>25</v>
      </c>
      <c r="LY11" s="157">
        <v>847</v>
      </c>
      <c r="LZ11" s="157">
        <v>836</v>
      </c>
      <c r="MA11" s="159">
        <v>11</v>
      </c>
      <c r="MB11" s="157">
        <v>0</v>
      </c>
      <c r="MC11" s="158">
        <v>0.98701298701298701</v>
      </c>
      <c r="MD11" s="158">
        <f t="shared" si="38"/>
        <v>0</v>
      </c>
      <c r="MF11" s="163" t="s">
        <v>25</v>
      </c>
      <c r="MG11" s="157">
        <v>847</v>
      </c>
      <c r="MH11" s="174">
        <v>837</v>
      </c>
      <c r="MI11" s="159">
        <v>10</v>
      </c>
      <c r="MJ11" s="157">
        <v>0</v>
      </c>
      <c r="MK11" s="162">
        <f t="shared" si="39"/>
        <v>0.9881936245572609</v>
      </c>
      <c r="ML11" s="158">
        <f t="shared" si="40"/>
        <v>1.1806375442738881E-3</v>
      </c>
      <c r="MM11" s="157"/>
      <c r="MN11" s="163" t="s">
        <v>25</v>
      </c>
      <c r="MO11" s="156">
        <v>847</v>
      </c>
      <c r="MP11" s="175">
        <v>837</v>
      </c>
      <c r="MQ11" s="156">
        <v>10</v>
      </c>
      <c r="MR11" s="156">
        <v>0</v>
      </c>
      <c r="MS11" s="162">
        <f>MP11/MO11</f>
        <v>0.9881936245572609</v>
      </c>
      <c r="MT11" s="158">
        <f t="shared" si="41"/>
        <v>0</v>
      </c>
      <c r="MU11" s="157"/>
      <c r="MV11" s="163" t="s">
        <v>25</v>
      </c>
      <c r="MW11" s="170">
        <v>847</v>
      </c>
      <c r="MX11" s="170">
        <v>837</v>
      </c>
      <c r="MY11" s="170">
        <v>10</v>
      </c>
      <c r="MZ11" s="170">
        <v>0</v>
      </c>
      <c r="NA11" s="178">
        <f>MX11/MW11</f>
        <v>0.9881936245572609</v>
      </c>
      <c r="NB11" s="158">
        <f t="shared" si="42"/>
        <v>0</v>
      </c>
      <c r="NC11" s="157" t="s">
        <v>119</v>
      </c>
      <c r="ND11" s="163" t="s">
        <v>25</v>
      </c>
      <c r="NE11" s="156">
        <v>847</v>
      </c>
      <c r="NF11" s="175">
        <v>837</v>
      </c>
      <c r="NG11" s="156">
        <v>10</v>
      </c>
      <c r="NH11" s="156">
        <v>0</v>
      </c>
      <c r="NI11" s="162">
        <v>0.98</v>
      </c>
      <c r="NJ11" s="158">
        <f t="shared" si="43"/>
        <v>-8.1936245572609145E-3</v>
      </c>
      <c r="NK11" s="157"/>
      <c r="NL11" s="163" t="s">
        <v>25</v>
      </c>
      <c r="NM11" s="156">
        <v>847</v>
      </c>
      <c r="NN11" s="175">
        <v>837</v>
      </c>
      <c r="NO11" s="156">
        <v>10</v>
      </c>
      <c r="NP11" s="156">
        <v>0</v>
      </c>
      <c r="NQ11" s="162">
        <v>0.98</v>
      </c>
      <c r="NR11" s="158">
        <f t="shared" si="44"/>
        <v>0</v>
      </c>
      <c r="NS11" s="157"/>
      <c r="OO11" s="173" t="s">
        <v>25</v>
      </c>
      <c r="OP11" s="159">
        <v>847</v>
      </c>
      <c r="OQ11" s="159">
        <v>836</v>
      </c>
      <c r="OR11" s="159">
        <v>11</v>
      </c>
      <c r="OS11" s="157">
        <v>0</v>
      </c>
      <c r="OT11" s="158">
        <f t="shared" si="45"/>
        <v>0.98701298701298701</v>
      </c>
      <c r="OU11" s="158">
        <f t="shared" si="46"/>
        <v>7.0129870129870264E-3</v>
      </c>
      <c r="OW11" s="173" t="s">
        <v>25</v>
      </c>
      <c r="OX11" s="159">
        <v>847</v>
      </c>
      <c r="OY11" s="159">
        <v>836</v>
      </c>
      <c r="OZ11" s="159">
        <v>11</v>
      </c>
      <c r="PA11" s="157">
        <v>0</v>
      </c>
      <c r="PB11" s="158">
        <f t="shared" si="106"/>
        <v>0.98701298701298701</v>
      </c>
      <c r="PC11" s="158">
        <f t="shared" si="47"/>
        <v>0</v>
      </c>
      <c r="PE11" s="173" t="s">
        <v>25</v>
      </c>
      <c r="PF11" s="159">
        <v>847</v>
      </c>
      <c r="PG11" s="159">
        <v>836</v>
      </c>
      <c r="PH11" s="159">
        <v>11</v>
      </c>
      <c r="PI11" s="157">
        <v>0</v>
      </c>
      <c r="PJ11" s="158">
        <f t="shared" si="48"/>
        <v>0.98701298701298701</v>
      </c>
      <c r="PK11" s="158">
        <f t="shared" si="49"/>
        <v>0</v>
      </c>
      <c r="PM11" s="173" t="s">
        <v>25</v>
      </c>
      <c r="PN11" s="159">
        <v>847</v>
      </c>
      <c r="PO11" s="159">
        <v>836</v>
      </c>
      <c r="PP11" s="159">
        <v>11</v>
      </c>
      <c r="PQ11" s="157">
        <v>0</v>
      </c>
      <c r="PR11" s="158">
        <f t="shared" si="50"/>
        <v>0.98701298701298701</v>
      </c>
      <c r="PS11" s="158">
        <f t="shared" si="51"/>
        <v>0</v>
      </c>
      <c r="PU11" s="173" t="s">
        <v>25</v>
      </c>
      <c r="PV11" s="159">
        <v>847</v>
      </c>
      <c r="PW11" s="159">
        <v>836</v>
      </c>
      <c r="PX11" s="159">
        <v>11</v>
      </c>
      <c r="PY11" s="157">
        <v>0</v>
      </c>
      <c r="PZ11" s="158">
        <f t="shared" si="52"/>
        <v>0.98701298701298701</v>
      </c>
      <c r="QA11" s="158">
        <f t="shared" si="53"/>
        <v>0</v>
      </c>
      <c r="QC11" s="157">
        <f t="shared" si="54"/>
        <v>0</v>
      </c>
      <c r="QD11" s="173" t="s">
        <v>25</v>
      </c>
      <c r="QE11" s="159">
        <v>847</v>
      </c>
      <c r="QF11" s="159">
        <v>836</v>
      </c>
      <c r="QG11" s="159">
        <v>11</v>
      </c>
      <c r="QH11" s="157">
        <v>0</v>
      </c>
      <c r="QI11" s="158">
        <f t="shared" si="55"/>
        <v>0.98701298701298701</v>
      </c>
      <c r="QJ11" s="158">
        <f t="shared" si="56"/>
        <v>0</v>
      </c>
      <c r="QL11" s="173" t="s">
        <v>25</v>
      </c>
      <c r="QM11" s="159">
        <v>847</v>
      </c>
      <c r="QN11" s="159">
        <v>836</v>
      </c>
      <c r="QO11" s="159">
        <v>11</v>
      </c>
      <c r="QP11" s="157">
        <v>0</v>
      </c>
      <c r="QQ11" s="158">
        <f t="shared" si="57"/>
        <v>0.98701298701298701</v>
      </c>
      <c r="QR11" s="158">
        <f t="shared" si="58"/>
        <v>0</v>
      </c>
      <c r="QT11" s="157">
        <f t="shared" si="59"/>
        <v>0</v>
      </c>
      <c r="QU11" s="173" t="s">
        <v>25</v>
      </c>
      <c r="QV11" s="159">
        <v>847</v>
      </c>
      <c r="QW11" s="159">
        <v>836</v>
      </c>
      <c r="QX11" s="159">
        <v>11</v>
      </c>
      <c r="QY11" s="157">
        <v>0</v>
      </c>
      <c r="QZ11" s="158">
        <f t="shared" si="60"/>
        <v>0.98701298701298701</v>
      </c>
      <c r="RA11" s="158">
        <f t="shared" si="61"/>
        <v>0</v>
      </c>
      <c r="RC11" s="173" t="s">
        <v>25</v>
      </c>
      <c r="RD11" s="159">
        <v>847</v>
      </c>
      <c r="RE11" s="159">
        <v>836</v>
      </c>
      <c r="RF11" s="159">
        <v>11</v>
      </c>
      <c r="RG11" s="157">
        <v>0</v>
      </c>
      <c r="RH11" s="158">
        <f t="shared" si="62"/>
        <v>0.98701298701298701</v>
      </c>
      <c r="RI11" s="158">
        <f t="shared" si="63"/>
        <v>0</v>
      </c>
      <c r="RK11" s="157" t="s">
        <v>25</v>
      </c>
      <c r="RL11" s="157">
        <v>863</v>
      </c>
      <c r="RM11" s="157">
        <v>836</v>
      </c>
      <c r="RN11" s="157">
        <v>11</v>
      </c>
      <c r="RO11" s="157">
        <v>16</v>
      </c>
      <c r="RP11" s="158">
        <v>0.97</v>
      </c>
      <c r="RR11" s="173" t="s">
        <v>25</v>
      </c>
      <c r="RS11" s="157">
        <v>847</v>
      </c>
      <c r="RT11" s="157">
        <v>836</v>
      </c>
      <c r="RU11" s="157">
        <v>11</v>
      </c>
      <c r="RV11" s="157">
        <v>0</v>
      </c>
      <c r="RW11" s="158">
        <f t="shared" si="64"/>
        <v>0.98701298701298701</v>
      </c>
      <c r="RX11" s="158">
        <f t="shared" si="65"/>
        <v>-15.012987012987013</v>
      </c>
      <c r="RZ11" s="173" t="s">
        <v>25</v>
      </c>
      <c r="SA11" s="157">
        <v>847</v>
      </c>
      <c r="SB11" s="157">
        <v>836</v>
      </c>
      <c r="SC11" s="157">
        <v>11</v>
      </c>
      <c r="SD11" s="157">
        <v>0</v>
      </c>
      <c r="SE11" s="158">
        <f t="shared" si="66"/>
        <v>0.98701298701298701</v>
      </c>
      <c r="SF11" s="158">
        <f t="shared" si="67"/>
        <v>0</v>
      </c>
      <c r="SH11" s="173" t="s">
        <v>25</v>
      </c>
      <c r="SI11" s="157">
        <v>847</v>
      </c>
      <c r="SJ11" s="157">
        <v>836</v>
      </c>
      <c r="SK11" s="157">
        <v>11</v>
      </c>
      <c r="SL11" s="157">
        <v>0</v>
      </c>
      <c r="SM11" s="158">
        <f t="shared" si="68"/>
        <v>0.98701298701298701</v>
      </c>
      <c r="SN11" s="158">
        <f t="shared" si="69"/>
        <v>0</v>
      </c>
      <c r="SP11" s="173" t="s">
        <v>25</v>
      </c>
      <c r="SQ11" s="157">
        <v>847</v>
      </c>
      <c r="SR11" s="157">
        <v>836</v>
      </c>
      <c r="SS11" s="157">
        <v>11</v>
      </c>
      <c r="ST11" s="157">
        <v>0</v>
      </c>
      <c r="SU11" s="158">
        <f t="shared" si="70"/>
        <v>0.98701298701298701</v>
      </c>
      <c r="SV11" s="158">
        <f t="shared" si="71"/>
        <v>0</v>
      </c>
      <c r="SX11" s="173" t="s">
        <v>25</v>
      </c>
      <c r="SY11" s="157">
        <v>857</v>
      </c>
      <c r="SZ11" s="157">
        <v>846</v>
      </c>
      <c r="TA11" s="157">
        <v>11</v>
      </c>
      <c r="TB11" s="157">
        <v>0</v>
      </c>
      <c r="TC11" s="158">
        <f t="shared" si="72"/>
        <v>0.98716452742123684</v>
      </c>
      <c r="TD11" s="158">
        <f t="shared" si="73"/>
        <v>1.515404082498284E-4</v>
      </c>
      <c r="TF11" s="173" t="s">
        <v>25</v>
      </c>
      <c r="TG11" s="157">
        <v>857</v>
      </c>
      <c r="TH11" s="157">
        <v>846</v>
      </c>
      <c r="TI11" s="157">
        <v>11</v>
      </c>
      <c r="TJ11" s="157">
        <v>0</v>
      </c>
      <c r="TK11" s="158">
        <f t="shared" si="74"/>
        <v>0.98716452742123684</v>
      </c>
      <c r="TL11" s="158">
        <f t="shared" si="75"/>
        <v>0</v>
      </c>
      <c r="TN11" s="173" t="s">
        <v>25</v>
      </c>
      <c r="TO11" s="157">
        <v>857</v>
      </c>
      <c r="TP11" s="157">
        <v>846</v>
      </c>
      <c r="TQ11" s="157">
        <v>11</v>
      </c>
      <c r="TR11" s="157">
        <v>0</v>
      </c>
      <c r="TS11" s="158">
        <f t="shared" si="76"/>
        <v>0.98716452742123684</v>
      </c>
      <c r="TT11" s="158">
        <f t="shared" si="77"/>
        <v>0</v>
      </c>
      <c r="TV11" s="173" t="s">
        <v>25</v>
      </c>
      <c r="TW11" s="157">
        <v>857</v>
      </c>
      <c r="TX11" s="157">
        <v>846</v>
      </c>
      <c r="TY11" s="157">
        <v>11</v>
      </c>
      <c r="TZ11" s="157">
        <v>0</v>
      </c>
      <c r="UA11" s="158">
        <f t="shared" si="78"/>
        <v>0.98716452742123684</v>
      </c>
      <c r="UB11" s="158">
        <f t="shared" si="79"/>
        <v>0</v>
      </c>
      <c r="UD11" s="173" t="s">
        <v>25</v>
      </c>
      <c r="UE11" s="159">
        <v>857</v>
      </c>
      <c r="UF11" s="159">
        <v>846</v>
      </c>
      <c r="UG11" s="159">
        <v>11</v>
      </c>
      <c r="UH11" s="159">
        <v>0</v>
      </c>
      <c r="UI11" s="158">
        <f t="shared" si="80"/>
        <v>0.98716452742123684</v>
      </c>
      <c r="UJ11" s="158">
        <f t="shared" si="81"/>
        <v>0</v>
      </c>
      <c r="UK11" s="110" t="s">
        <v>119</v>
      </c>
      <c r="UL11" s="173" t="s">
        <v>25</v>
      </c>
      <c r="UM11" s="159">
        <v>857</v>
      </c>
      <c r="UN11" s="159">
        <v>846</v>
      </c>
      <c r="UO11" s="159">
        <v>11</v>
      </c>
      <c r="UP11" s="159">
        <v>0</v>
      </c>
      <c r="UQ11" s="158">
        <f t="shared" si="82"/>
        <v>0.98716452742123684</v>
      </c>
      <c r="UR11" s="158">
        <f t="shared" si="83"/>
        <v>0</v>
      </c>
      <c r="US11" s="110" t="s">
        <v>119</v>
      </c>
      <c r="UT11" s="173" t="s">
        <v>25</v>
      </c>
      <c r="UU11" s="159">
        <v>857</v>
      </c>
      <c r="UV11" s="159">
        <v>846</v>
      </c>
      <c r="UW11" s="159">
        <v>11</v>
      </c>
      <c r="UX11" s="159">
        <v>0</v>
      </c>
      <c r="UY11" s="158">
        <f t="shared" si="84"/>
        <v>0.98716452742123684</v>
      </c>
      <c r="VA11" s="173" t="s">
        <v>25</v>
      </c>
      <c r="VB11" s="159">
        <v>857</v>
      </c>
      <c r="VC11" s="159">
        <v>846</v>
      </c>
      <c r="VD11" s="159">
        <v>11</v>
      </c>
      <c r="VE11" s="159">
        <v>0</v>
      </c>
      <c r="VF11" s="158">
        <f t="shared" si="85"/>
        <v>0.98716452742123684</v>
      </c>
      <c r="VG11" s="110" t="s">
        <v>119</v>
      </c>
      <c r="VH11" s="161" t="s">
        <v>25</v>
      </c>
      <c r="VI11" s="157">
        <v>857</v>
      </c>
      <c r="VJ11" s="157">
        <v>757</v>
      </c>
      <c r="VK11" s="157">
        <v>98</v>
      </c>
      <c r="VL11" s="159">
        <v>2</v>
      </c>
      <c r="VM11" s="158">
        <f t="shared" si="86"/>
        <v>0.88331388564760793</v>
      </c>
      <c r="VN11" s="158">
        <f t="shared" si="87"/>
        <v>-0.1038506417736289</v>
      </c>
      <c r="VO11" s="158" t="s">
        <v>119</v>
      </c>
      <c r="VQ11" s="161" t="s">
        <v>25</v>
      </c>
      <c r="VR11" s="157">
        <v>863</v>
      </c>
      <c r="VS11" s="157">
        <v>757</v>
      </c>
      <c r="VT11" s="157">
        <v>104</v>
      </c>
      <c r="VU11" s="157">
        <v>2</v>
      </c>
      <c r="VV11" s="158">
        <v>0.88</v>
      </c>
      <c r="VW11" s="158">
        <f t="shared" si="88"/>
        <v>-3.3138856476079281E-3</v>
      </c>
      <c r="VX11" s="158"/>
      <c r="VY11" s="161" t="s">
        <v>25</v>
      </c>
      <c r="VZ11" s="157">
        <v>857</v>
      </c>
      <c r="WA11" s="157">
        <v>847</v>
      </c>
      <c r="WB11" s="157">
        <v>10</v>
      </c>
      <c r="WC11" s="157">
        <v>0</v>
      </c>
      <c r="WD11" s="158">
        <f t="shared" si="89"/>
        <v>0.98833138856476077</v>
      </c>
      <c r="WF11" s="161" t="s">
        <v>25</v>
      </c>
      <c r="WG11" s="27">
        <v>857</v>
      </c>
      <c r="WH11" s="27">
        <v>847</v>
      </c>
      <c r="WI11" s="27">
        <v>10</v>
      </c>
      <c r="WJ11" s="27">
        <v>0</v>
      </c>
      <c r="WK11" s="158">
        <f t="shared" si="90"/>
        <v>0.98833138856476077</v>
      </c>
      <c r="WL11" s="158">
        <f t="shared" si="91"/>
        <v>0</v>
      </c>
      <c r="WN11" s="157" t="s">
        <v>25</v>
      </c>
      <c r="WO11" s="157">
        <v>863</v>
      </c>
      <c r="WP11" s="157">
        <v>757</v>
      </c>
      <c r="WQ11" s="157">
        <v>104</v>
      </c>
      <c r="WR11" s="157">
        <v>2</v>
      </c>
      <c r="WS11" s="158">
        <v>0.88</v>
      </c>
      <c r="WU11" s="182" t="s">
        <v>25</v>
      </c>
      <c r="WV11" s="182">
        <v>863</v>
      </c>
      <c r="WW11" s="182">
        <v>847</v>
      </c>
      <c r="WX11" s="182">
        <v>16</v>
      </c>
      <c r="WY11" s="182">
        <v>0</v>
      </c>
      <c r="WZ11" s="182" t="s">
        <v>25</v>
      </c>
      <c r="XA11" s="182">
        <v>863</v>
      </c>
      <c r="XB11" s="182">
        <v>847</v>
      </c>
      <c r="XC11" s="182">
        <v>16</v>
      </c>
      <c r="XD11" s="182">
        <v>0</v>
      </c>
      <c r="XE11" s="158">
        <f t="shared" si="92"/>
        <v>0.98146002317497105</v>
      </c>
      <c r="XG11" s="161" t="s">
        <v>25</v>
      </c>
      <c r="XH11" s="157">
        <v>857</v>
      </c>
      <c r="XI11" s="157">
        <v>847</v>
      </c>
      <c r="XJ11" s="159">
        <v>10</v>
      </c>
      <c r="XK11" s="157">
        <v>0</v>
      </c>
      <c r="XL11" s="158">
        <f t="shared" si="93"/>
        <v>0.98833138856476077</v>
      </c>
      <c r="XM11" s="158">
        <f t="shared" si="94"/>
        <v>0</v>
      </c>
      <c r="XN11" s="157" t="s">
        <v>25</v>
      </c>
      <c r="XO11" s="157">
        <v>863</v>
      </c>
      <c r="XP11" s="157">
        <v>757</v>
      </c>
      <c r="XQ11" s="157">
        <v>104</v>
      </c>
      <c r="XR11" s="157">
        <v>2</v>
      </c>
      <c r="XS11" s="158">
        <v>0.88</v>
      </c>
      <c r="XT11" s="157"/>
      <c r="XU11" s="182" t="s">
        <v>25</v>
      </c>
      <c r="XV11" s="182">
        <v>863</v>
      </c>
      <c r="XW11" s="182">
        <v>847</v>
      </c>
      <c r="XX11" s="182">
        <v>16</v>
      </c>
      <c r="XY11" s="182">
        <v>0</v>
      </c>
      <c r="XZ11" s="158">
        <f t="shared" si="95"/>
        <v>0.98146002317497105</v>
      </c>
      <c r="YB11" s="161" t="s">
        <v>25</v>
      </c>
      <c r="YC11" s="157">
        <v>857</v>
      </c>
      <c r="YD11" s="157">
        <v>847</v>
      </c>
      <c r="YE11" s="159">
        <v>10</v>
      </c>
      <c r="YF11" s="157">
        <v>0</v>
      </c>
      <c r="YG11" s="158">
        <f t="shared" si="96"/>
        <v>0.98833138856476077</v>
      </c>
      <c r="YH11" s="158">
        <f t="shared" si="97"/>
        <v>0</v>
      </c>
      <c r="YI11" s="158"/>
      <c r="YJ11" s="157" t="s">
        <v>25</v>
      </c>
      <c r="YK11" s="157">
        <v>863</v>
      </c>
      <c r="YL11" s="157">
        <v>846</v>
      </c>
      <c r="YM11" s="157">
        <v>17</v>
      </c>
      <c r="YN11" s="157">
        <v>0</v>
      </c>
      <c r="YO11" s="158">
        <v>0.98</v>
      </c>
      <c r="YQ11" s="182" t="s">
        <v>25</v>
      </c>
      <c r="YR11" s="182">
        <v>863</v>
      </c>
      <c r="YS11" s="182">
        <v>847</v>
      </c>
      <c r="YT11" s="182">
        <v>16</v>
      </c>
      <c r="YU11" s="182">
        <v>0</v>
      </c>
      <c r="YV11" s="158">
        <f t="shared" si="98"/>
        <v>0.98146002317497105</v>
      </c>
      <c r="YX11" s="157" t="s">
        <v>25</v>
      </c>
      <c r="YY11" s="157">
        <v>863</v>
      </c>
      <c r="YZ11" s="157">
        <v>846</v>
      </c>
      <c r="ZA11" s="157">
        <v>11</v>
      </c>
      <c r="ZB11" s="157">
        <v>6</v>
      </c>
      <c r="ZC11" s="158">
        <v>0.98</v>
      </c>
      <c r="ZE11" s="161" t="s">
        <v>25</v>
      </c>
      <c r="ZF11" s="157">
        <v>857</v>
      </c>
      <c r="ZG11" s="157">
        <v>847</v>
      </c>
      <c r="ZH11" s="159">
        <v>10</v>
      </c>
      <c r="ZI11" s="157">
        <v>0</v>
      </c>
      <c r="ZJ11" s="158">
        <f t="shared" si="99"/>
        <v>0.98833138856476077</v>
      </c>
      <c r="ZK11" s="158">
        <f>ZJ11-YG11</f>
        <v>0</v>
      </c>
      <c r="ZL11" s="2" t="s">
        <v>119</v>
      </c>
      <c r="ZM11" s="182" t="s">
        <v>25</v>
      </c>
      <c r="ZN11" s="182">
        <v>863</v>
      </c>
      <c r="ZO11" s="182">
        <v>847</v>
      </c>
      <c r="ZP11" s="182">
        <v>16</v>
      </c>
      <c r="ZQ11" s="182">
        <v>0</v>
      </c>
      <c r="ZR11" s="158">
        <f t="shared" si="100"/>
        <v>0.98146002317497105</v>
      </c>
    </row>
    <row r="12" spans="1:694" ht="17.25" thickBot="1">
      <c r="A12" s="2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2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2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2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66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66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66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  <c r="BD12" s="66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6"/>
        <v>0</v>
      </c>
      <c r="BL12" s="66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7"/>
        <v>0</v>
      </c>
      <c r="BT12" s="66" t="s">
        <v>27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8"/>
        <v>0</v>
      </c>
      <c r="CB12" s="66" t="s">
        <v>27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9"/>
        <v>0</v>
      </c>
      <c r="CJ12" s="66" t="s">
        <v>27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0"/>
        <v>0</v>
      </c>
      <c r="CR12" s="66" t="s">
        <v>27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1"/>
        <v>0</v>
      </c>
      <c r="CZ12" s="66" t="s">
        <v>27</v>
      </c>
      <c r="DA12" s="2">
        <v>46</v>
      </c>
      <c r="DB12" s="2">
        <v>46</v>
      </c>
      <c r="DC12" s="2">
        <v>0</v>
      </c>
      <c r="DD12" s="2">
        <v>0</v>
      </c>
      <c r="DE12" s="4">
        <v>1</v>
      </c>
      <c r="DF12" s="4">
        <f t="shared" si="12"/>
        <v>0</v>
      </c>
      <c r="DH12" s="66" t="s">
        <v>27</v>
      </c>
      <c r="DI12" s="2">
        <v>46</v>
      </c>
      <c r="DJ12" s="2">
        <v>46</v>
      </c>
      <c r="DK12" s="2">
        <v>0</v>
      </c>
      <c r="DL12" s="2">
        <v>0</v>
      </c>
      <c r="DM12" s="4">
        <v>1</v>
      </c>
      <c r="DN12" s="4">
        <f t="shared" si="13"/>
        <v>0</v>
      </c>
      <c r="DP12" s="66" t="s">
        <v>27</v>
      </c>
      <c r="DQ12" s="2">
        <v>46</v>
      </c>
      <c r="DR12" s="2">
        <v>46</v>
      </c>
      <c r="DS12" s="2">
        <v>0</v>
      </c>
      <c r="DT12" s="2">
        <v>0</v>
      </c>
      <c r="DU12" s="4">
        <v>1</v>
      </c>
      <c r="DV12" s="4">
        <f t="shared" si="14"/>
        <v>0</v>
      </c>
      <c r="DX12" s="66" t="s">
        <v>27</v>
      </c>
      <c r="DY12" s="2">
        <v>46</v>
      </c>
      <c r="DZ12" s="2">
        <v>46</v>
      </c>
      <c r="EA12" s="2">
        <v>0</v>
      </c>
      <c r="EB12" s="2">
        <v>0</v>
      </c>
      <c r="EC12" s="4">
        <v>1</v>
      </c>
      <c r="ED12" s="4">
        <f t="shared" si="15"/>
        <v>0</v>
      </c>
      <c r="EF12" s="66" t="s">
        <v>27</v>
      </c>
      <c r="EG12" s="2">
        <v>46</v>
      </c>
      <c r="EH12" s="2">
        <v>46</v>
      </c>
      <c r="EI12" s="2">
        <v>0</v>
      </c>
      <c r="EJ12" s="2">
        <v>0</v>
      </c>
      <c r="EK12" s="4">
        <v>1</v>
      </c>
      <c r="EL12" s="4">
        <f t="shared" si="16"/>
        <v>0</v>
      </c>
      <c r="EN12" s="66" t="s">
        <v>27</v>
      </c>
      <c r="EO12" s="2">
        <v>46</v>
      </c>
      <c r="EP12" s="2">
        <v>46</v>
      </c>
      <c r="EQ12" s="2">
        <v>0</v>
      </c>
      <c r="ER12" s="2">
        <v>0</v>
      </c>
      <c r="ES12" s="4">
        <v>1</v>
      </c>
      <c r="ET12" s="4">
        <f t="shared" si="17"/>
        <v>0</v>
      </c>
      <c r="EV12" s="66" t="s">
        <v>27</v>
      </c>
      <c r="EW12" s="2">
        <v>46</v>
      </c>
      <c r="EX12" s="2">
        <v>46</v>
      </c>
      <c r="EY12" s="2">
        <v>0</v>
      </c>
      <c r="EZ12" s="2">
        <v>0</v>
      </c>
      <c r="FA12" s="4">
        <v>1</v>
      </c>
      <c r="FB12" s="4">
        <f t="shared" si="18"/>
        <v>0</v>
      </c>
      <c r="FD12" s="66" t="s">
        <v>27</v>
      </c>
      <c r="FE12" s="2">
        <v>46</v>
      </c>
      <c r="FF12" s="2">
        <v>46</v>
      </c>
      <c r="FG12" s="2">
        <v>0</v>
      </c>
      <c r="FH12" s="2">
        <v>0</v>
      </c>
      <c r="FI12" s="4">
        <v>1</v>
      </c>
      <c r="FJ12" s="4">
        <f t="shared" si="19"/>
        <v>0</v>
      </c>
      <c r="FL12" s="66" t="s">
        <v>27</v>
      </c>
      <c r="FM12" s="2">
        <v>46</v>
      </c>
      <c r="FN12" s="2">
        <v>46</v>
      </c>
      <c r="FO12" s="2">
        <v>0</v>
      </c>
      <c r="FP12" s="2">
        <v>0</v>
      </c>
      <c r="FQ12" s="4">
        <v>1</v>
      </c>
      <c r="FR12" s="4">
        <f t="shared" si="20"/>
        <v>0</v>
      </c>
      <c r="FT12" s="66" t="s">
        <v>27</v>
      </c>
      <c r="FU12" s="2">
        <v>46</v>
      </c>
      <c r="FV12" s="2">
        <v>46</v>
      </c>
      <c r="FW12" s="2">
        <v>0</v>
      </c>
      <c r="FX12" s="2">
        <v>0</v>
      </c>
      <c r="FY12" s="4">
        <v>1</v>
      </c>
      <c r="FZ12" s="4">
        <f t="shared" si="21"/>
        <v>0</v>
      </c>
      <c r="GB12" s="66" t="s">
        <v>27</v>
      </c>
      <c r="GC12" s="2">
        <v>46</v>
      </c>
      <c r="GD12" s="2">
        <v>46</v>
      </c>
      <c r="GE12" s="2">
        <v>0</v>
      </c>
      <c r="GF12" s="2">
        <v>0</v>
      </c>
      <c r="GG12" s="4">
        <v>1</v>
      </c>
      <c r="GH12" s="4">
        <f t="shared" si="22"/>
        <v>0</v>
      </c>
      <c r="GP12" s="4"/>
      <c r="GX12" s="111"/>
      <c r="HF12" s="4"/>
      <c r="HN12" s="4"/>
      <c r="HP12" s="66" t="s">
        <v>27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4">
        <f t="shared" si="25"/>
        <v>1</v>
      </c>
      <c r="HX12" s="65" t="s">
        <v>27</v>
      </c>
      <c r="HY12" s="2">
        <v>46</v>
      </c>
      <c r="HZ12" s="2">
        <v>46</v>
      </c>
      <c r="IA12" s="2">
        <v>0</v>
      </c>
      <c r="IB12" s="2">
        <v>0</v>
      </c>
      <c r="IC12" s="4">
        <f t="shared" si="101"/>
        <v>1</v>
      </c>
      <c r="ID12" s="4">
        <f t="shared" si="26"/>
        <v>0</v>
      </c>
      <c r="IF12" s="65" t="s">
        <v>27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102"/>
        <v>1</v>
      </c>
      <c r="IL12" s="4">
        <f t="shared" si="27"/>
        <v>0</v>
      </c>
      <c r="IN12" s="65" t="s">
        <v>27</v>
      </c>
      <c r="IO12" s="2">
        <v>46</v>
      </c>
      <c r="IP12" s="2">
        <v>46</v>
      </c>
      <c r="IQ12" s="2">
        <v>0</v>
      </c>
      <c r="IR12" s="2">
        <v>0</v>
      </c>
      <c r="IS12" s="4">
        <f>IP12/IO12</f>
        <v>1</v>
      </c>
      <c r="IT12" s="4">
        <f t="shared" si="28"/>
        <v>0</v>
      </c>
      <c r="IV12" s="65" t="s">
        <v>27</v>
      </c>
      <c r="IW12" s="2">
        <v>46</v>
      </c>
      <c r="IX12" s="2">
        <v>46</v>
      </c>
      <c r="IY12" s="2">
        <v>0</v>
      </c>
      <c r="IZ12" s="2">
        <v>0</v>
      </c>
      <c r="JA12" s="4">
        <f>IX12/IW12</f>
        <v>1</v>
      </c>
      <c r="JB12" s="4">
        <f t="shared" si="29"/>
        <v>0</v>
      </c>
      <c r="JD12" s="114" t="s">
        <v>27</v>
      </c>
      <c r="JE12" s="2">
        <v>46</v>
      </c>
      <c r="JF12" s="2">
        <v>46</v>
      </c>
      <c r="JG12" s="2">
        <v>0</v>
      </c>
      <c r="JH12" s="2">
        <v>0</v>
      </c>
      <c r="JI12" s="4">
        <f>JF12/JE12</f>
        <v>1</v>
      </c>
      <c r="JJ12" s="4">
        <f t="shared" si="30"/>
        <v>0</v>
      </c>
      <c r="JL12" s="114" t="s">
        <v>27</v>
      </c>
      <c r="JM12" s="2">
        <v>46</v>
      </c>
      <c r="JN12" s="2">
        <v>46</v>
      </c>
      <c r="JO12" s="2">
        <v>0</v>
      </c>
      <c r="JP12" s="2">
        <v>0</v>
      </c>
      <c r="JQ12" s="4">
        <f>JN12/JM12</f>
        <v>1</v>
      </c>
      <c r="JR12" s="4">
        <f t="shared" si="31"/>
        <v>0</v>
      </c>
      <c r="JT12" s="114" t="s">
        <v>27</v>
      </c>
      <c r="JU12" s="2">
        <v>46</v>
      </c>
      <c r="JV12" s="2">
        <v>46</v>
      </c>
      <c r="JW12" s="2">
        <v>0</v>
      </c>
      <c r="JX12" s="2">
        <v>0</v>
      </c>
      <c r="JY12" s="4">
        <f>JV12/JU12</f>
        <v>1</v>
      </c>
      <c r="JZ12" s="4">
        <f t="shared" si="32"/>
        <v>0</v>
      </c>
      <c r="KB12" s="114" t="s">
        <v>27</v>
      </c>
      <c r="KC12" s="2">
        <v>46</v>
      </c>
      <c r="KD12" s="2">
        <v>46</v>
      </c>
      <c r="KE12" s="2">
        <v>0</v>
      </c>
      <c r="KF12" s="2">
        <v>0</v>
      </c>
      <c r="KG12" s="4">
        <f>KD12/KC12</f>
        <v>1</v>
      </c>
      <c r="KH12" s="4">
        <f t="shared" si="33"/>
        <v>0</v>
      </c>
      <c r="KJ12" s="114" t="s">
        <v>27</v>
      </c>
      <c r="KK12" s="2">
        <v>46</v>
      </c>
      <c r="KL12" s="2">
        <v>46</v>
      </c>
      <c r="KM12" s="2">
        <v>0</v>
      </c>
      <c r="KN12" s="2">
        <v>0</v>
      </c>
      <c r="KO12" s="4">
        <f t="shared" si="103"/>
        <v>1</v>
      </c>
      <c r="KP12" s="4">
        <f t="shared" si="34"/>
        <v>0</v>
      </c>
      <c r="KQ12" s="4"/>
      <c r="KR12" s="123" t="s">
        <v>27</v>
      </c>
      <c r="KS12" s="117">
        <v>46</v>
      </c>
      <c r="KT12" s="117">
        <v>46</v>
      </c>
      <c r="KU12" s="117">
        <v>0</v>
      </c>
      <c r="KV12" s="117">
        <v>0</v>
      </c>
      <c r="KW12" s="118">
        <v>1</v>
      </c>
      <c r="KX12" s="118">
        <v>0</v>
      </c>
      <c r="KY12" s="116"/>
      <c r="KZ12" s="123" t="s">
        <v>27</v>
      </c>
      <c r="LA12" s="117">
        <v>46</v>
      </c>
      <c r="LB12" s="117">
        <v>46</v>
      </c>
      <c r="LC12" s="117">
        <v>0</v>
      </c>
      <c r="LD12" s="117">
        <v>0</v>
      </c>
      <c r="LE12" s="118">
        <v>1</v>
      </c>
      <c r="LF12" s="158">
        <f t="shared" si="35"/>
        <v>0</v>
      </c>
      <c r="LG12" s="158"/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>LJ12/LI12</f>
        <v>1</v>
      </c>
      <c r="LN12" s="158">
        <f t="shared" si="36"/>
        <v>0</v>
      </c>
      <c r="LO12" s="157"/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v>1</v>
      </c>
      <c r="LV12" s="4">
        <f t="shared" si="37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v>1</v>
      </c>
      <c r="MD12" s="158">
        <f t="shared" si="38"/>
        <v>0</v>
      </c>
      <c r="MF12" s="163" t="s">
        <v>27</v>
      </c>
      <c r="MG12" s="157">
        <v>46</v>
      </c>
      <c r="MH12" s="157">
        <v>46</v>
      </c>
      <c r="MI12" s="157">
        <v>0</v>
      </c>
      <c r="MJ12" s="157">
        <v>0</v>
      </c>
      <c r="MK12" s="162">
        <f t="shared" si="39"/>
        <v>1</v>
      </c>
      <c r="ML12" s="158">
        <f t="shared" si="40"/>
        <v>0</v>
      </c>
      <c r="MM12" s="157"/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>MP12/MO12</f>
        <v>1</v>
      </c>
      <c r="MT12" s="158">
        <f t="shared" si="41"/>
        <v>0</v>
      </c>
      <c r="MU12" s="157"/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>MX12/MW12</f>
        <v>1</v>
      </c>
      <c r="NB12" s="158">
        <f t="shared" si="42"/>
        <v>0</v>
      </c>
      <c r="NC12" s="157"/>
      <c r="ND12" s="163" t="s">
        <v>27</v>
      </c>
      <c r="NE12" s="157">
        <v>46</v>
      </c>
      <c r="NF12" s="157">
        <v>46</v>
      </c>
      <c r="NG12" s="157">
        <v>0</v>
      </c>
      <c r="NH12" s="157">
        <v>0</v>
      </c>
      <c r="NI12" s="158">
        <f>NF12/NE12</f>
        <v>1</v>
      </c>
      <c r="NJ12" s="158">
        <f t="shared" si="43"/>
        <v>0</v>
      </c>
      <c r="NK12" s="157"/>
      <c r="NL12" s="163" t="s">
        <v>27</v>
      </c>
      <c r="NM12" s="157">
        <v>46</v>
      </c>
      <c r="NN12" s="157">
        <v>46</v>
      </c>
      <c r="NO12" s="157">
        <v>0</v>
      </c>
      <c r="NP12" s="157">
        <v>0</v>
      </c>
      <c r="NQ12" s="158">
        <f>NN12/NM12</f>
        <v>1</v>
      </c>
      <c r="NR12" s="158">
        <f t="shared" si="44"/>
        <v>0</v>
      </c>
      <c r="NS12" s="157"/>
      <c r="OO12" s="163" t="s">
        <v>27</v>
      </c>
      <c r="OP12" s="157">
        <v>46</v>
      </c>
      <c r="OQ12" s="157">
        <v>46</v>
      </c>
      <c r="OR12" s="157">
        <v>0</v>
      </c>
      <c r="OS12" s="157">
        <v>0</v>
      </c>
      <c r="OT12" s="158">
        <f t="shared" si="45"/>
        <v>1</v>
      </c>
      <c r="OU12" s="158">
        <f t="shared" si="46"/>
        <v>0</v>
      </c>
      <c r="OW12" s="163" t="s">
        <v>27</v>
      </c>
      <c r="OX12" s="157">
        <v>46</v>
      </c>
      <c r="OY12" s="157">
        <v>46</v>
      </c>
      <c r="OZ12" s="157">
        <v>0</v>
      </c>
      <c r="PA12" s="157">
        <v>0</v>
      </c>
      <c r="PB12" s="158">
        <f t="shared" si="106"/>
        <v>1</v>
      </c>
      <c r="PC12" s="158">
        <f t="shared" si="47"/>
        <v>0</v>
      </c>
      <c r="PE12" s="163" t="s">
        <v>27</v>
      </c>
      <c r="PF12" s="157">
        <v>46</v>
      </c>
      <c r="PG12" s="157">
        <v>46</v>
      </c>
      <c r="PH12" s="157">
        <v>0</v>
      </c>
      <c r="PI12" s="157">
        <v>0</v>
      </c>
      <c r="PJ12" s="158">
        <f t="shared" si="48"/>
        <v>1</v>
      </c>
      <c r="PK12" s="158">
        <f t="shared" si="49"/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f t="shared" si="50"/>
        <v>1</v>
      </c>
      <c r="PS12" s="158">
        <f t="shared" si="51"/>
        <v>0</v>
      </c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f t="shared" si="52"/>
        <v>1</v>
      </c>
      <c r="QA12" s="158">
        <f t="shared" si="53"/>
        <v>0</v>
      </c>
      <c r="QC12" s="157">
        <f t="shared" si="54"/>
        <v>0</v>
      </c>
      <c r="QD12" s="163" t="s">
        <v>27</v>
      </c>
      <c r="QE12" s="157">
        <v>46</v>
      </c>
      <c r="QF12" s="157">
        <v>46</v>
      </c>
      <c r="QG12" s="157">
        <v>0</v>
      </c>
      <c r="QH12" s="157">
        <v>0</v>
      </c>
      <c r="QI12" s="158">
        <f t="shared" si="55"/>
        <v>1</v>
      </c>
      <c r="QJ12" s="158">
        <f t="shared" si="56"/>
        <v>0</v>
      </c>
      <c r="QL12" s="163" t="s">
        <v>27</v>
      </c>
      <c r="QM12" s="157">
        <v>46</v>
      </c>
      <c r="QN12" s="157">
        <v>46</v>
      </c>
      <c r="QO12" s="157">
        <v>0</v>
      </c>
      <c r="QP12" s="157">
        <v>0</v>
      </c>
      <c r="QQ12" s="158">
        <f t="shared" si="57"/>
        <v>1</v>
      </c>
      <c r="QR12" s="158">
        <f t="shared" si="58"/>
        <v>0</v>
      </c>
      <c r="QT12" s="157">
        <f t="shared" si="59"/>
        <v>0</v>
      </c>
      <c r="QU12" s="163" t="s">
        <v>27</v>
      </c>
      <c r="QV12" s="157">
        <v>46</v>
      </c>
      <c r="QW12" s="157">
        <v>46</v>
      </c>
      <c r="QX12" s="157">
        <v>0</v>
      </c>
      <c r="QY12" s="157">
        <v>0</v>
      </c>
      <c r="QZ12" s="158">
        <f t="shared" si="60"/>
        <v>1</v>
      </c>
      <c r="RA12" s="158">
        <f t="shared" si="61"/>
        <v>0</v>
      </c>
      <c r="RC12" s="163" t="s">
        <v>27</v>
      </c>
      <c r="RD12" s="157">
        <v>46</v>
      </c>
      <c r="RE12" s="157">
        <v>46</v>
      </c>
      <c r="RF12" s="157">
        <v>0</v>
      </c>
      <c r="RG12" s="157">
        <v>0</v>
      </c>
      <c r="RH12" s="158">
        <f t="shared" si="62"/>
        <v>1</v>
      </c>
      <c r="RI12" s="158">
        <f t="shared" si="63"/>
        <v>0</v>
      </c>
      <c r="RK12" s="157" t="s">
        <v>27</v>
      </c>
      <c r="RL12" s="157">
        <v>61</v>
      </c>
      <c r="RM12" s="157">
        <v>46</v>
      </c>
      <c r="RN12" s="157">
        <v>0</v>
      </c>
      <c r="RO12" s="157">
        <v>15</v>
      </c>
      <c r="RP12" s="158">
        <v>0.75</v>
      </c>
      <c r="RR12" s="163" t="s">
        <v>27</v>
      </c>
      <c r="RS12" s="157">
        <v>46</v>
      </c>
      <c r="RT12" s="157">
        <v>46</v>
      </c>
      <c r="RU12" s="157">
        <v>0</v>
      </c>
      <c r="RV12" s="157">
        <v>0</v>
      </c>
      <c r="RW12" s="158">
        <f t="shared" si="64"/>
        <v>1</v>
      </c>
      <c r="RX12" s="158">
        <f t="shared" si="65"/>
        <v>-14</v>
      </c>
      <c r="RZ12" s="163" t="s">
        <v>27</v>
      </c>
      <c r="SA12" s="157">
        <v>46</v>
      </c>
      <c r="SB12" s="157">
        <v>46</v>
      </c>
      <c r="SC12" s="157">
        <v>0</v>
      </c>
      <c r="SD12" s="157">
        <v>0</v>
      </c>
      <c r="SE12" s="158">
        <f t="shared" si="66"/>
        <v>1</v>
      </c>
      <c r="SF12" s="158">
        <f t="shared" si="67"/>
        <v>0</v>
      </c>
      <c r="SH12" s="163" t="s">
        <v>27</v>
      </c>
      <c r="SI12" s="157">
        <v>46</v>
      </c>
      <c r="SJ12" s="157">
        <v>46</v>
      </c>
      <c r="SK12" s="157">
        <v>0</v>
      </c>
      <c r="SL12" s="157">
        <v>0</v>
      </c>
      <c r="SM12" s="158">
        <f t="shared" si="68"/>
        <v>1</v>
      </c>
      <c r="SN12" s="158">
        <f t="shared" si="69"/>
        <v>0</v>
      </c>
      <c r="SP12" s="163" t="s">
        <v>27</v>
      </c>
      <c r="SQ12" s="157">
        <v>46</v>
      </c>
      <c r="SR12" s="157">
        <v>46</v>
      </c>
      <c r="SS12" s="157">
        <v>0</v>
      </c>
      <c r="ST12" s="157">
        <v>0</v>
      </c>
      <c r="SU12" s="158">
        <f t="shared" si="70"/>
        <v>1</v>
      </c>
      <c r="SV12" s="158">
        <f t="shared" si="71"/>
        <v>0</v>
      </c>
      <c r="SX12" s="163" t="s">
        <v>27</v>
      </c>
      <c r="SY12" s="157">
        <v>46</v>
      </c>
      <c r="SZ12" s="157">
        <v>46</v>
      </c>
      <c r="TA12" s="157">
        <v>0</v>
      </c>
      <c r="TB12" s="157">
        <v>0</v>
      </c>
      <c r="TC12" s="158">
        <f t="shared" si="72"/>
        <v>1</v>
      </c>
      <c r="TD12" s="158">
        <f t="shared" si="73"/>
        <v>0</v>
      </c>
      <c r="TF12" s="163" t="s">
        <v>27</v>
      </c>
      <c r="TG12" s="157">
        <v>46</v>
      </c>
      <c r="TH12" s="157">
        <v>46</v>
      </c>
      <c r="TI12" s="157">
        <v>0</v>
      </c>
      <c r="TJ12" s="157">
        <v>0</v>
      </c>
      <c r="TK12" s="158">
        <f t="shared" si="74"/>
        <v>1</v>
      </c>
      <c r="TL12" s="158">
        <f t="shared" si="75"/>
        <v>0</v>
      </c>
      <c r="TN12" s="163" t="s">
        <v>27</v>
      </c>
      <c r="TO12" s="157">
        <v>46</v>
      </c>
      <c r="TP12" s="157">
        <v>46</v>
      </c>
      <c r="TQ12" s="157">
        <v>0</v>
      </c>
      <c r="TR12" s="157">
        <v>0</v>
      </c>
      <c r="TS12" s="158">
        <f t="shared" si="76"/>
        <v>1</v>
      </c>
      <c r="TT12" s="158">
        <f t="shared" si="77"/>
        <v>0</v>
      </c>
      <c r="TV12" s="163" t="s">
        <v>27</v>
      </c>
      <c r="TW12" s="157">
        <v>46</v>
      </c>
      <c r="TX12" s="157">
        <v>46</v>
      </c>
      <c r="TY12" s="157">
        <v>0</v>
      </c>
      <c r="TZ12" s="157">
        <v>0</v>
      </c>
      <c r="UA12" s="158">
        <f t="shared" si="78"/>
        <v>1</v>
      </c>
      <c r="UB12" s="158">
        <f t="shared" si="79"/>
        <v>0</v>
      </c>
      <c r="UD12" s="163" t="s">
        <v>27</v>
      </c>
      <c r="UE12" s="157">
        <v>46</v>
      </c>
      <c r="UF12" s="157">
        <v>46</v>
      </c>
      <c r="UG12" s="157">
        <v>0</v>
      </c>
      <c r="UH12" s="157">
        <v>0</v>
      </c>
      <c r="UI12" s="158">
        <f t="shared" si="80"/>
        <v>1</v>
      </c>
      <c r="UJ12" s="158">
        <f t="shared" si="81"/>
        <v>0</v>
      </c>
      <c r="UL12" s="163" t="s">
        <v>27</v>
      </c>
      <c r="UM12" s="157">
        <v>46</v>
      </c>
      <c r="UN12" s="157">
        <v>46</v>
      </c>
      <c r="UO12" s="157">
        <v>0</v>
      </c>
      <c r="UP12" s="157">
        <v>0</v>
      </c>
      <c r="UQ12" s="158">
        <f t="shared" si="82"/>
        <v>1</v>
      </c>
      <c r="UR12" s="158">
        <f t="shared" si="83"/>
        <v>0</v>
      </c>
      <c r="UT12" s="163" t="s">
        <v>27</v>
      </c>
      <c r="UU12" s="157">
        <v>46</v>
      </c>
      <c r="UV12" s="157">
        <v>46</v>
      </c>
      <c r="UW12" s="157">
        <v>0</v>
      </c>
      <c r="UX12" s="157">
        <v>0</v>
      </c>
      <c r="UY12" s="158">
        <f t="shared" si="84"/>
        <v>1</v>
      </c>
      <c r="VA12" s="163" t="s">
        <v>27</v>
      </c>
      <c r="VB12" s="157">
        <v>46</v>
      </c>
      <c r="VC12" s="157">
        <v>46</v>
      </c>
      <c r="VD12" s="157">
        <v>0</v>
      </c>
      <c r="VE12" s="157">
        <v>0</v>
      </c>
      <c r="VF12" s="158">
        <f t="shared" si="85"/>
        <v>1</v>
      </c>
      <c r="VH12" s="163" t="s">
        <v>27</v>
      </c>
      <c r="VI12" s="157">
        <v>46</v>
      </c>
      <c r="VJ12" s="157">
        <v>46</v>
      </c>
      <c r="VK12" s="157">
        <v>0</v>
      </c>
      <c r="VL12" s="157">
        <v>0</v>
      </c>
      <c r="VM12" s="158">
        <f t="shared" si="86"/>
        <v>1</v>
      </c>
      <c r="VN12" s="158">
        <f t="shared" si="87"/>
        <v>0</v>
      </c>
      <c r="VQ12" s="161" t="s">
        <v>27</v>
      </c>
      <c r="VR12" s="157">
        <v>61</v>
      </c>
      <c r="VS12" s="157">
        <v>57</v>
      </c>
      <c r="VT12" s="157">
        <v>4</v>
      </c>
      <c r="VU12" s="157">
        <v>0</v>
      </c>
      <c r="VV12" s="158">
        <v>0.93</v>
      </c>
      <c r="VW12" s="158">
        <f t="shared" si="88"/>
        <v>-6.9999999999999951E-2</v>
      </c>
      <c r="VX12" s="158"/>
      <c r="VY12" s="163" t="s">
        <v>27</v>
      </c>
      <c r="VZ12" s="157">
        <v>46</v>
      </c>
      <c r="WA12" s="157">
        <v>46</v>
      </c>
      <c r="WB12" s="157">
        <v>0</v>
      </c>
      <c r="WC12" s="157">
        <v>0</v>
      </c>
      <c r="WD12" s="158">
        <f t="shared" si="89"/>
        <v>1</v>
      </c>
      <c r="WF12" s="163" t="s">
        <v>27</v>
      </c>
      <c r="WG12" s="157">
        <v>46</v>
      </c>
      <c r="WH12" s="157">
        <v>46</v>
      </c>
      <c r="WI12" s="157">
        <v>0</v>
      </c>
      <c r="WJ12" s="157">
        <v>0</v>
      </c>
      <c r="WK12" s="158">
        <f t="shared" si="90"/>
        <v>1</v>
      </c>
      <c r="WL12" s="158">
        <f t="shared" si="91"/>
        <v>0</v>
      </c>
      <c r="WN12" s="157" t="s">
        <v>27</v>
      </c>
      <c r="WO12" s="157">
        <v>61</v>
      </c>
      <c r="WP12" s="157">
        <v>57</v>
      </c>
      <c r="WQ12" s="157">
        <v>4</v>
      </c>
      <c r="WR12" s="157">
        <v>0</v>
      </c>
      <c r="WS12" s="158">
        <v>0.93</v>
      </c>
      <c r="WU12" s="182" t="s">
        <v>27</v>
      </c>
      <c r="WV12" s="182">
        <v>61</v>
      </c>
      <c r="WW12" s="182">
        <v>57</v>
      </c>
      <c r="WX12" s="182">
        <v>4</v>
      </c>
      <c r="WY12" s="182">
        <v>0</v>
      </c>
      <c r="WZ12" s="182" t="s">
        <v>27</v>
      </c>
      <c r="XA12" s="182">
        <v>61</v>
      </c>
      <c r="XB12" s="182">
        <v>57</v>
      </c>
      <c r="XC12" s="182">
        <v>4</v>
      </c>
      <c r="XD12" s="182">
        <v>0</v>
      </c>
      <c r="XE12" s="158">
        <f t="shared" si="92"/>
        <v>0.93442622950819676</v>
      </c>
      <c r="XG12" s="163" t="s">
        <v>27</v>
      </c>
      <c r="XH12" s="157">
        <v>46</v>
      </c>
      <c r="XI12" s="157">
        <v>46</v>
      </c>
      <c r="XJ12" s="157">
        <v>0</v>
      </c>
      <c r="XK12" s="157">
        <v>0</v>
      </c>
      <c r="XL12" s="158">
        <f t="shared" si="93"/>
        <v>1</v>
      </c>
      <c r="XM12" s="158">
        <f t="shared" si="94"/>
        <v>0</v>
      </c>
      <c r="XN12" s="157" t="s">
        <v>27</v>
      </c>
      <c r="XO12" s="157">
        <v>71</v>
      </c>
      <c r="XP12" s="157">
        <v>0</v>
      </c>
      <c r="XQ12" s="157">
        <v>0</v>
      </c>
      <c r="XR12" s="157">
        <v>71</v>
      </c>
      <c r="XS12" s="158">
        <v>0</v>
      </c>
      <c r="XT12" s="157"/>
      <c r="XU12" s="201" t="s">
        <v>27</v>
      </c>
      <c r="XV12" s="201">
        <v>71</v>
      </c>
      <c r="XW12" s="201">
        <v>59</v>
      </c>
      <c r="XX12" s="201">
        <v>12</v>
      </c>
      <c r="XY12" s="201">
        <v>0</v>
      </c>
      <c r="XZ12" s="158">
        <f t="shared" si="95"/>
        <v>0.83098591549295775</v>
      </c>
      <c r="YB12" s="163" t="s">
        <v>27</v>
      </c>
      <c r="YC12" s="157">
        <v>46</v>
      </c>
      <c r="YD12" s="157">
        <v>46</v>
      </c>
      <c r="YE12" s="157">
        <v>0</v>
      </c>
      <c r="YF12" s="157">
        <v>0</v>
      </c>
      <c r="YG12" s="158">
        <f t="shared" si="96"/>
        <v>1</v>
      </c>
      <c r="YH12" s="158">
        <f t="shared" si="97"/>
        <v>0</v>
      </c>
      <c r="YI12" s="158"/>
      <c r="YJ12" s="157" t="s">
        <v>27</v>
      </c>
      <c r="YK12" s="157">
        <v>71</v>
      </c>
      <c r="YL12" s="157">
        <v>58</v>
      </c>
      <c r="YM12" s="157">
        <v>13</v>
      </c>
      <c r="YN12" s="157">
        <v>0</v>
      </c>
      <c r="YO12" s="158">
        <v>0.82</v>
      </c>
      <c r="YQ12" s="201" t="s">
        <v>27</v>
      </c>
      <c r="YR12" s="201">
        <v>71</v>
      </c>
      <c r="YS12" s="201">
        <v>59</v>
      </c>
      <c r="YT12" s="201">
        <v>12</v>
      </c>
      <c r="YU12" s="201">
        <v>0</v>
      </c>
      <c r="YV12" s="158">
        <f t="shared" si="98"/>
        <v>0.83098591549295775</v>
      </c>
      <c r="YX12" s="157" t="s">
        <v>27</v>
      </c>
      <c r="YY12" s="157">
        <v>71</v>
      </c>
      <c r="YZ12" s="157">
        <v>46</v>
      </c>
      <c r="ZA12" s="157">
        <v>0</v>
      </c>
      <c r="ZB12" s="157">
        <v>25</v>
      </c>
      <c r="ZC12" s="158">
        <v>0.65</v>
      </c>
      <c r="ZE12" s="163" t="s">
        <v>27</v>
      </c>
      <c r="ZF12" s="157">
        <v>46</v>
      </c>
      <c r="ZG12" s="157">
        <v>46</v>
      </c>
      <c r="ZH12" s="157">
        <v>0</v>
      </c>
      <c r="ZI12" s="157">
        <v>0</v>
      </c>
      <c r="ZJ12" s="158">
        <f t="shared" si="99"/>
        <v>1</v>
      </c>
      <c r="ZK12" s="158">
        <f>ZJ12-YG12</f>
        <v>0</v>
      </c>
      <c r="ZM12" s="201" t="s">
        <v>27</v>
      </c>
      <c r="ZN12" s="201">
        <v>71</v>
      </c>
      <c r="ZO12" s="201">
        <v>59</v>
      </c>
      <c r="ZP12" s="201">
        <v>12</v>
      </c>
      <c r="ZQ12" s="201">
        <v>0</v>
      </c>
      <c r="ZR12" s="158">
        <f t="shared" si="100"/>
        <v>0.83098591549295775</v>
      </c>
    </row>
    <row r="13" spans="1:694" ht="17.25" thickBot="1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6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7"/>
        <v>0</v>
      </c>
      <c r="BT13" s="2" t="s">
        <v>28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8"/>
        <v>0</v>
      </c>
      <c r="CB13" s="2" t="s">
        <v>28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9"/>
        <v>0</v>
      </c>
      <c r="CJ13" s="2" t="s">
        <v>28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0"/>
        <v>0</v>
      </c>
      <c r="CR13" s="2" t="s">
        <v>28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1"/>
        <v>0</v>
      </c>
      <c r="CZ13" s="2" t="s">
        <v>28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2"/>
        <v>0</v>
      </c>
      <c r="DH13" s="2" t="s">
        <v>28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3"/>
        <v>0</v>
      </c>
      <c r="DP13" s="2" t="s">
        <v>28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4"/>
        <v>0</v>
      </c>
      <c r="DX13" s="2" t="s">
        <v>28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5"/>
        <v>0</v>
      </c>
      <c r="EF13" s="2" t="s">
        <v>28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6"/>
        <v>0</v>
      </c>
      <c r="EN13" s="2" t="s">
        <v>28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7"/>
        <v>0</v>
      </c>
      <c r="EV13" s="2" t="s">
        <v>28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18"/>
        <v>0</v>
      </c>
      <c r="FD13" s="2" t="s">
        <v>28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19"/>
        <v>0</v>
      </c>
      <c r="FL13" s="2" t="s">
        <v>28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4">
        <f t="shared" si="20"/>
        <v>0</v>
      </c>
      <c r="FT13" s="2" t="s">
        <v>28</v>
      </c>
      <c r="FU13" s="2">
        <v>10</v>
      </c>
      <c r="FV13" s="2">
        <v>10</v>
      </c>
      <c r="FW13" s="2">
        <v>0</v>
      </c>
      <c r="FX13" s="2">
        <v>0</v>
      </c>
      <c r="FY13" s="4">
        <v>1</v>
      </c>
      <c r="FZ13" s="4">
        <f t="shared" si="21"/>
        <v>0</v>
      </c>
      <c r="GB13" s="2" t="s">
        <v>28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4">
        <f t="shared" si="22"/>
        <v>0</v>
      </c>
      <c r="GJ13" s="2" t="s">
        <v>28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3"/>
        <v>0</v>
      </c>
      <c r="GR13" s="2" t="s">
        <v>28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111">
        <f t="shared" si="107"/>
        <v>0</v>
      </c>
      <c r="GZ13" s="2" t="s">
        <v>28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>HE13-'[1]ASUS MeMO Pad 8 K011'!ES13</f>
        <v>0</v>
      </c>
      <c r="HH13" s="2" t="s">
        <v>28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4"/>
        <v>0</v>
      </c>
      <c r="HP13" s="2" t="s">
        <v>28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5"/>
        <v>0</v>
      </c>
      <c r="HX13" s="2" t="s">
        <v>28</v>
      </c>
      <c r="HY13" s="2">
        <v>10</v>
      </c>
      <c r="HZ13" s="2">
        <v>10</v>
      </c>
      <c r="IA13" s="2">
        <v>0</v>
      </c>
      <c r="IB13" s="2">
        <v>0</v>
      </c>
      <c r="IC13" s="4">
        <f t="shared" si="101"/>
        <v>1</v>
      </c>
      <c r="ID13" s="4">
        <f t="shared" si="26"/>
        <v>0</v>
      </c>
      <c r="IF13" s="2" t="s">
        <v>28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102"/>
        <v>1</v>
      </c>
      <c r="IL13" s="4">
        <f t="shared" si="27"/>
        <v>0</v>
      </c>
      <c r="IN13" s="2" t="s">
        <v>28</v>
      </c>
      <c r="IO13" s="2">
        <v>10</v>
      </c>
      <c r="IP13" s="2">
        <v>10</v>
      </c>
      <c r="IQ13" s="2">
        <v>0</v>
      </c>
      <c r="IR13" s="2">
        <v>0</v>
      </c>
      <c r="IS13" s="4">
        <v>1</v>
      </c>
      <c r="IT13" s="4">
        <f t="shared" si="28"/>
        <v>0</v>
      </c>
      <c r="IV13" s="2" t="s">
        <v>28</v>
      </c>
      <c r="IW13" s="2">
        <v>10</v>
      </c>
      <c r="IX13" s="2">
        <v>10</v>
      </c>
      <c r="IY13" s="2">
        <v>0</v>
      </c>
      <c r="IZ13" s="2">
        <v>0</v>
      </c>
      <c r="JA13" s="4">
        <v>1</v>
      </c>
      <c r="JB13" s="4">
        <f t="shared" si="29"/>
        <v>0</v>
      </c>
      <c r="JD13" s="2" t="s">
        <v>28</v>
      </c>
      <c r="JE13" s="2">
        <v>10</v>
      </c>
      <c r="JF13" s="2">
        <v>10</v>
      </c>
      <c r="JG13" s="2">
        <v>0</v>
      </c>
      <c r="JH13" s="2">
        <v>0</v>
      </c>
      <c r="JI13" s="4">
        <v>1</v>
      </c>
      <c r="JJ13" s="4">
        <f t="shared" si="30"/>
        <v>0</v>
      </c>
      <c r="JL13" s="2" t="s">
        <v>28</v>
      </c>
      <c r="JM13" s="2">
        <v>10</v>
      </c>
      <c r="JN13" s="2">
        <v>10</v>
      </c>
      <c r="JO13" s="2">
        <v>0</v>
      </c>
      <c r="JP13" s="2">
        <v>0</v>
      </c>
      <c r="JQ13" s="4">
        <v>1</v>
      </c>
      <c r="JR13" s="4">
        <f t="shared" si="31"/>
        <v>0</v>
      </c>
      <c r="JT13" s="2" t="s">
        <v>28</v>
      </c>
      <c r="JU13" s="2">
        <v>10</v>
      </c>
      <c r="JV13" s="2">
        <v>10</v>
      </c>
      <c r="JW13" s="2">
        <v>0</v>
      </c>
      <c r="JX13" s="2">
        <v>0</v>
      </c>
      <c r="JY13" s="4">
        <v>1</v>
      </c>
      <c r="JZ13" s="4">
        <f t="shared" si="32"/>
        <v>0</v>
      </c>
      <c r="KB13" s="2" t="s">
        <v>28</v>
      </c>
      <c r="KC13" s="2">
        <v>10</v>
      </c>
      <c r="KD13" s="2">
        <v>10</v>
      </c>
      <c r="KE13" s="2">
        <v>0</v>
      </c>
      <c r="KF13" s="2">
        <v>0</v>
      </c>
      <c r="KG13" s="4">
        <v>1</v>
      </c>
      <c r="KH13" s="4">
        <f t="shared" si="33"/>
        <v>0</v>
      </c>
      <c r="KJ13" s="2" t="s">
        <v>28</v>
      </c>
      <c r="KK13" s="2">
        <v>10</v>
      </c>
      <c r="KL13" s="2">
        <v>10</v>
      </c>
      <c r="KM13" s="2">
        <v>0</v>
      </c>
      <c r="KN13" s="2">
        <v>0</v>
      </c>
      <c r="KO13" s="4">
        <f t="shared" si="103"/>
        <v>1</v>
      </c>
      <c r="KP13" s="4">
        <f t="shared" si="34"/>
        <v>0</v>
      </c>
      <c r="KQ13" s="4"/>
      <c r="KR13" s="116" t="s">
        <v>28</v>
      </c>
      <c r="KS13" s="116">
        <v>10</v>
      </c>
      <c r="KT13" s="117">
        <v>10</v>
      </c>
      <c r="KU13" s="117">
        <v>0</v>
      </c>
      <c r="KV13" s="117">
        <v>0</v>
      </c>
      <c r="KW13" s="118">
        <v>1</v>
      </c>
      <c r="KX13" s="118">
        <v>0</v>
      </c>
      <c r="KY13" s="116"/>
      <c r="KZ13" s="116" t="s">
        <v>28</v>
      </c>
      <c r="LA13" s="116">
        <v>10</v>
      </c>
      <c r="LB13" s="116">
        <v>10</v>
      </c>
      <c r="LC13" s="116">
        <v>0</v>
      </c>
      <c r="LD13" s="116">
        <v>0</v>
      </c>
      <c r="LE13" s="122">
        <v>1</v>
      </c>
      <c r="LF13" s="158">
        <f t="shared" si="35"/>
        <v>0</v>
      </c>
      <c r="LG13" s="158"/>
      <c r="LH13" s="156" t="s">
        <v>28</v>
      </c>
      <c r="LI13" s="156">
        <v>10</v>
      </c>
      <c r="LJ13" s="156">
        <v>10</v>
      </c>
      <c r="LK13" s="156">
        <v>0</v>
      </c>
      <c r="LL13" s="156">
        <v>0</v>
      </c>
      <c r="LM13" s="162">
        <v>1</v>
      </c>
      <c r="LN13" s="158">
        <f t="shared" si="36"/>
        <v>0</v>
      </c>
      <c r="LO13" s="157"/>
      <c r="LP13" s="2" t="s">
        <v>28</v>
      </c>
      <c r="LQ13" s="2">
        <v>10</v>
      </c>
      <c r="LR13" s="2">
        <v>10</v>
      </c>
      <c r="LS13" s="2">
        <v>0</v>
      </c>
      <c r="LT13" s="2">
        <v>0</v>
      </c>
      <c r="LU13" s="4">
        <f t="shared" si="104"/>
        <v>1</v>
      </c>
      <c r="LV13" s="4">
        <f t="shared" si="37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105"/>
        <v>1</v>
      </c>
      <c r="MD13" s="158">
        <f t="shared" si="38"/>
        <v>0</v>
      </c>
      <c r="MF13" s="156" t="s">
        <v>28</v>
      </c>
      <c r="MG13" s="156">
        <v>10</v>
      </c>
      <c r="MH13" s="156">
        <v>10</v>
      </c>
      <c r="MI13" s="156">
        <v>0</v>
      </c>
      <c r="MJ13" s="156">
        <v>0</v>
      </c>
      <c r="MK13" s="162">
        <f t="shared" si="39"/>
        <v>1</v>
      </c>
      <c r="ML13" s="158">
        <f t="shared" si="40"/>
        <v>0</v>
      </c>
      <c r="MM13" s="157"/>
      <c r="MN13" s="156" t="s">
        <v>28</v>
      </c>
      <c r="MO13" s="156">
        <v>10</v>
      </c>
      <c r="MP13" s="156">
        <v>10</v>
      </c>
      <c r="MQ13" s="156">
        <v>0</v>
      </c>
      <c r="MR13" s="156">
        <v>0</v>
      </c>
      <c r="MS13" s="162">
        <v>1</v>
      </c>
      <c r="MT13" s="158">
        <f t="shared" si="41"/>
        <v>0</v>
      </c>
      <c r="MU13" s="157"/>
      <c r="MV13" s="156" t="s">
        <v>28</v>
      </c>
      <c r="MW13" s="156">
        <v>10</v>
      </c>
      <c r="MX13" s="156">
        <v>10</v>
      </c>
      <c r="MY13" s="156">
        <v>0</v>
      </c>
      <c r="MZ13" s="156">
        <v>0</v>
      </c>
      <c r="NA13" s="162">
        <v>1</v>
      </c>
      <c r="NB13" s="158">
        <f t="shared" si="42"/>
        <v>0</v>
      </c>
      <c r="NC13" s="157"/>
      <c r="ND13" s="156" t="s">
        <v>28</v>
      </c>
      <c r="NE13" s="156">
        <v>10</v>
      </c>
      <c r="NF13" s="156">
        <v>10</v>
      </c>
      <c r="NG13" s="156">
        <v>0</v>
      </c>
      <c r="NH13" s="156">
        <v>0</v>
      </c>
      <c r="NI13" s="162">
        <v>1</v>
      </c>
      <c r="NJ13" s="158">
        <f t="shared" si="43"/>
        <v>0</v>
      </c>
      <c r="NK13" s="157"/>
      <c r="NL13" s="156" t="s">
        <v>28</v>
      </c>
      <c r="NM13" s="156">
        <v>10</v>
      </c>
      <c r="NN13" s="156">
        <v>10</v>
      </c>
      <c r="NO13" s="156">
        <v>0</v>
      </c>
      <c r="NP13" s="156">
        <v>0</v>
      </c>
      <c r="NQ13" s="162">
        <v>1</v>
      </c>
      <c r="NR13" s="158">
        <f t="shared" si="44"/>
        <v>0</v>
      </c>
      <c r="NS13" s="157"/>
      <c r="OO13" s="157" t="s">
        <v>28</v>
      </c>
      <c r="OP13" s="157">
        <v>10</v>
      </c>
      <c r="OQ13" s="157">
        <v>10</v>
      </c>
      <c r="OR13" s="157">
        <v>0</v>
      </c>
      <c r="OS13" s="157">
        <v>0</v>
      </c>
      <c r="OT13" s="158">
        <f t="shared" si="45"/>
        <v>1</v>
      </c>
      <c r="OU13" s="158">
        <f t="shared" si="46"/>
        <v>0</v>
      </c>
      <c r="OW13" s="157" t="s">
        <v>28</v>
      </c>
      <c r="OX13" s="157">
        <v>10</v>
      </c>
      <c r="OY13" s="157">
        <v>10</v>
      </c>
      <c r="OZ13" s="157">
        <v>0</v>
      </c>
      <c r="PA13" s="157">
        <v>0</v>
      </c>
      <c r="PB13" s="158">
        <f t="shared" si="106"/>
        <v>1</v>
      </c>
      <c r="PC13" s="158">
        <f t="shared" si="47"/>
        <v>0</v>
      </c>
      <c r="PE13" s="157" t="s">
        <v>28</v>
      </c>
      <c r="PF13" s="157">
        <v>10</v>
      </c>
      <c r="PG13" s="157">
        <v>10</v>
      </c>
      <c r="PH13" s="157">
        <v>0</v>
      </c>
      <c r="PI13" s="157">
        <v>0</v>
      </c>
      <c r="PJ13" s="158">
        <f t="shared" si="48"/>
        <v>1</v>
      </c>
      <c r="PK13" s="158">
        <f t="shared" si="49"/>
        <v>0</v>
      </c>
      <c r="PM13" s="157" t="s">
        <v>28</v>
      </c>
      <c r="PN13" s="157">
        <v>10</v>
      </c>
      <c r="PO13" s="157">
        <v>10</v>
      </c>
      <c r="PP13" s="157">
        <v>0</v>
      </c>
      <c r="PQ13" s="157">
        <v>0</v>
      </c>
      <c r="PR13" s="158">
        <f t="shared" si="50"/>
        <v>1</v>
      </c>
      <c r="PS13" s="158">
        <f t="shared" si="51"/>
        <v>0</v>
      </c>
      <c r="PU13" s="157" t="s">
        <v>28</v>
      </c>
      <c r="PV13" s="157">
        <v>10</v>
      </c>
      <c r="PW13" s="157">
        <v>10</v>
      </c>
      <c r="PX13" s="157">
        <v>0</v>
      </c>
      <c r="PY13" s="157">
        <v>0</v>
      </c>
      <c r="PZ13" s="158">
        <f t="shared" si="52"/>
        <v>1</v>
      </c>
      <c r="QA13" s="158">
        <f t="shared" si="53"/>
        <v>0</v>
      </c>
      <c r="QC13" s="157">
        <f t="shared" si="54"/>
        <v>0</v>
      </c>
      <c r="QD13" s="157" t="s">
        <v>28</v>
      </c>
      <c r="QE13" s="157">
        <v>10</v>
      </c>
      <c r="QF13" s="157">
        <v>10</v>
      </c>
      <c r="QG13" s="157">
        <v>0</v>
      </c>
      <c r="QH13" s="157">
        <v>0</v>
      </c>
      <c r="QI13" s="158">
        <f t="shared" si="55"/>
        <v>1</v>
      </c>
      <c r="QJ13" s="158">
        <f t="shared" si="56"/>
        <v>0</v>
      </c>
      <c r="QL13" s="157" t="s">
        <v>28</v>
      </c>
      <c r="QM13" s="157">
        <v>10</v>
      </c>
      <c r="QN13" s="157">
        <v>10</v>
      </c>
      <c r="QO13" s="157">
        <v>0</v>
      </c>
      <c r="QP13" s="157">
        <v>0</v>
      </c>
      <c r="QQ13" s="158">
        <f t="shared" si="57"/>
        <v>1</v>
      </c>
      <c r="QR13" s="158">
        <f t="shared" si="58"/>
        <v>0</v>
      </c>
      <c r="QT13" s="157">
        <f t="shared" si="59"/>
        <v>0</v>
      </c>
      <c r="QU13" s="157" t="s">
        <v>28</v>
      </c>
      <c r="QV13" s="157">
        <v>10</v>
      </c>
      <c r="QW13" s="157">
        <v>10</v>
      </c>
      <c r="QX13" s="157">
        <v>0</v>
      </c>
      <c r="QY13" s="157">
        <v>0</v>
      </c>
      <c r="QZ13" s="158">
        <f t="shared" si="60"/>
        <v>1</v>
      </c>
      <c r="RA13" s="158">
        <f t="shared" si="61"/>
        <v>0</v>
      </c>
      <c r="RC13" s="157" t="s">
        <v>28</v>
      </c>
      <c r="RD13" s="157">
        <v>10</v>
      </c>
      <c r="RE13" s="157">
        <v>10</v>
      </c>
      <c r="RF13" s="157">
        <v>0</v>
      </c>
      <c r="RG13" s="157">
        <v>0</v>
      </c>
      <c r="RH13" s="158">
        <f t="shared" si="62"/>
        <v>1</v>
      </c>
      <c r="RI13" s="158">
        <f t="shared" si="63"/>
        <v>0</v>
      </c>
      <c r="RK13" s="157" t="s">
        <v>28</v>
      </c>
      <c r="RL13" s="157">
        <v>10</v>
      </c>
      <c r="RM13" s="157">
        <v>10</v>
      </c>
      <c r="RN13" s="157">
        <v>0</v>
      </c>
      <c r="RO13" s="157">
        <v>0</v>
      </c>
      <c r="RP13" s="158">
        <v>1</v>
      </c>
      <c r="RR13" s="157" t="s">
        <v>28</v>
      </c>
      <c r="RS13" s="157">
        <v>10</v>
      </c>
      <c r="RT13" s="157">
        <v>10</v>
      </c>
      <c r="RU13" s="157">
        <v>0</v>
      </c>
      <c r="RV13" s="157">
        <v>0</v>
      </c>
      <c r="RW13" s="158">
        <f t="shared" si="64"/>
        <v>1</v>
      </c>
      <c r="RX13" s="158">
        <f t="shared" si="65"/>
        <v>1</v>
      </c>
      <c r="RZ13" s="157" t="s">
        <v>28</v>
      </c>
      <c r="SA13" s="157">
        <v>10</v>
      </c>
      <c r="SB13" s="157">
        <v>10</v>
      </c>
      <c r="SC13" s="157">
        <v>0</v>
      </c>
      <c r="SD13" s="157">
        <v>0</v>
      </c>
      <c r="SE13" s="158">
        <f t="shared" si="66"/>
        <v>1</v>
      </c>
      <c r="SF13" s="158">
        <f t="shared" si="67"/>
        <v>0</v>
      </c>
      <c r="SH13" s="157" t="s">
        <v>28</v>
      </c>
      <c r="SI13" s="157">
        <v>10</v>
      </c>
      <c r="SJ13" s="157">
        <v>10</v>
      </c>
      <c r="SK13" s="157">
        <v>0</v>
      </c>
      <c r="SL13" s="157">
        <v>0</v>
      </c>
      <c r="SM13" s="158">
        <f t="shared" si="68"/>
        <v>1</v>
      </c>
      <c r="SN13" s="158">
        <f t="shared" si="69"/>
        <v>0</v>
      </c>
      <c r="SP13" s="157" t="s">
        <v>28</v>
      </c>
      <c r="SQ13" s="157">
        <v>10</v>
      </c>
      <c r="SR13" s="157">
        <v>10</v>
      </c>
      <c r="SS13" s="157">
        <v>0</v>
      </c>
      <c r="ST13" s="157">
        <v>0</v>
      </c>
      <c r="SU13" s="158">
        <f t="shared" si="70"/>
        <v>1</v>
      </c>
      <c r="SV13" s="158">
        <f t="shared" si="71"/>
        <v>0</v>
      </c>
      <c r="SX13" s="157" t="s">
        <v>28</v>
      </c>
      <c r="SY13" s="157">
        <v>10</v>
      </c>
      <c r="SZ13" s="157">
        <v>10</v>
      </c>
      <c r="TA13" s="157">
        <v>0</v>
      </c>
      <c r="TB13" s="157">
        <v>0</v>
      </c>
      <c r="TC13" s="158">
        <f t="shared" si="72"/>
        <v>1</v>
      </c>
      <c r="TD13" s="158">
        <f t="shared" si="73"/>
        <v>0</v>
      </c>
      <c r="TF13" s="157" t="s">
        <v>28</v>
      </c>
      <c r="TG13" s="157">
        <v>10</v>
      </c>
      <c r="TH13" s="157">
        <v>10</v>
      </c>
      <c r="TI13" s="157">
        <v>0</v>
      </c>
      <c r="TJ13" s="157">
        <v>0</v>
      </c>
      <c r="TK13" s="158">
        <f t="shared" si="74"/>
        <v>1</v>
      </c>
      <c r="TL13" s="158">
        <f t="shared" si="75"/>
        <v>0</v>
      </c>
      <c r="TN13" s="157" t="s">
        <v>28</v>
      </c>
      <c r="TO13" s="157">
        <v>10</v>
      </c>
      <c r="TP13" s="157">
        <v>10</v>
      </c>
      <c r="TQ13" s="157">
        <v>0</v>
      </c>
      <c r="TR13" s="157">
        <v>0</v>
      </c>
      <c r="TS13" s="158">
        <f t="shared" si="76"/>
        <v>1</v>
      </c>
      <c r="TT13" s="158">
        <f t="shared" si="77"/>
        <v>0</v>
      </c>
      <c r="TV13" s="157" t="s">
        <v>28</v>
      </c>
      <c r="TW13" s="157">
        <v>10</v>
      </c>
      <c r="TX13" s="157">
        <v>10</v>
      </c>
      <c r="TY13" s="157">
        <v>0</v>
      </c>
      <c r="TZ13" s="157">
        <v>0</v>
      </c>
      <c r="UA13" s="158">
        <f t="shared" si="78"/>
        <v>1</v>
      </c>
      <c r="UB13" s="158">
        <f t="shared" si="79"/>
        <v>0</v>
      </c>
      <c r="UD13" s="157" t="s">
        <v>28</v>
      </c>
      <c r="UE13" s="157">
        <v>10</v>
      </c>
      <c r="UF13" s="157">
        <v>10</v>
      </c>
      <c r="UG13" s="157">
        <v>0</v>
      </c>
      <c r="UH13" s="157">
        <v>0</v>
      </c>
      <c r="UI13" s="158">
        <f t="shared" si="80"/>
        <v>1</v>
      </c>
      <c r="UJ13" s="158">
        <f t="shared" si="81"/>
        <v>0</v>
      </c>
      <c r="UL13" s="157" t="s">
        <v>28</v>
      </c>
      <c r="UM13" s="157">
        <v>10</v>
      </c>
      <c r="UN13" s="157">
        <v>10</v>
      </c>
      <c r="UO13" s="157">
        <v>0</v>
      </c>
      <c r="UP13" s="157">
        <v>0</v>
      </c>
      <c r="UQ13" s="158">
        <f t="shared" si="82"/>
        <v>1</v>
      </c>
      <c r="UR13" s="158">
        <f t="shared" si="83"/>
        <v>0</v>
      </c>
      <c r="UT13" s="157" t="s">
        <v>28</v>
      </c>
      <c r="UU13" s="157">
        <v>10</v>
      </c>
      <c r="UV13" s="157">
        <v>10</v>
      </c>
      <c r="UW13" s="157">
        <v>0</v>
      </c>
      <c r="UX13" s="157">
        <v>0</v>
      </c>
      <c r="UY13" s="158">
        <f t="shared" si="84"/>
        <v>1</v>
      </c>
      <c r="VA13" s="157" t="s">
        <v>28</v>
      </c>
      <c r="VB13" s="157">
        <v>10</v>
      </c>
      <c r="VC13" s="157">
        <v>10</v>
      </c>
      <c r="VD13" s="157">
        <v>0</v>
      </c>
      <c r="VE13" s="157">
        <v>0</v>
      </c>
      <c r="VF13" s="158">
        <f t="shared" si="85"/>
        <v>1</v>
      </c>
      <c r="VH13" s="157" t="s">
        <v>28</v>
      </c>
      <c r="VI13" s="157">
        <v>10</v>
      </c>
      <c r="VJ13" s="157">
        <v>10</v>
      </c>
      <c r="VK13" s="157">
        <v>0</v>
      </c>
      <c r="VL13" s="157">
        <v>0</v>
      </c>
      <c r="VM13" s="158">
        <f t="shared" si="86"/>
        <v>1</v>
      </c>
      <c r="VN13" s="158">
        <f t="shared" si="87"/>
        <v>0</v>
      </c>
      <c r="VQ13" s="157" t="s">
        <v>28</v>
      </c>
      <c r="VR13" s="157">
        <v>10</v>
      </c>
      <c r="VS13" s="157">
        <v>10</v>
      </c>
      <c r="VT13" s="157">
        <v>0</v>
      </c>
      <c r="VU13" s="157">
        <v>0</v>
      </c>
      <c r="VV13" s="158">
        <v>1</v>
      </c>
      <c r="VW13" s="158">
        <f t="shared" si="88"/>
        <v>0</v>
      </c>
      <c r="VX13" s="158"/>
      <c r="VY13" s="157" t="s">
        <v>28</v>
      </c>
      <c r="VZ13" s="157">
        <v>10</v>
      </c>
      <c r="WA13" s="157">
        <v>10</v>
      </c>
      <c r="WB13" s="157">
        <v>0</v>
      </c>
      <c r="WC13" s="157">
        <v>0</v>
      </c>
      <c r="WD13" s="158">
        <f t="shared" si="89"/>
        <v>1</v>
      </c>
      <c r="WF13" s="157" t="s">
        <v>28</v>
      </c>
      <c r="WG13" s="157">
        <v>10</v>
      </c>
      <c r="WH13" s="157">
        <v>10</v>
      </c>
      <c r="WI13" s="157">
        <v>0</v>
      </c>
      <c r="WJ13" s="157">
        <v>0</v>
      </c>
      <c r="WK13" s="158">
        <f t="shared" si="90"/>
        <v>1</v>
      </c>
      <c r="WL13" s="158">
        <f t="shared" si="91"/>
        <v>0</v>
      </c>
      <c r="WN13" s="157" t="s">
        <v>28</v>
      </c>
      <c r="WO13" s="157">
        <v>10</v>
      </c>
      <c r="WP13" s="157">
        <v>10</v>
      </c>
      <c r="WQ13" s="157">
        <v>0</v>
      </c>
      <c r="WR13" s="157">
        <v>0</v>
      </c>
      <c r="WS13" s="158">
        <v>1</v>
      </c>
      <c r="WU13" s="156"/>
      <c r="WV13" s="156"/>
      <c r="WW13" s="156"/>
      <c r="WX13" s="156"/>
      <c r="WY13" s="156"/>
      <c r="WZ13" s="157" t="s">
        <v>28</v>
      </c>
      <c r="XA13" s="157">
        <v>10</v>
      </c>
      <c r="XB13" s="157">
        <v>10</v>
      </c>
      <c r="XC13" s="157">
        <v>0</v>
      </c>
      <c r="XD13" s="157">
        <v>0</v>
      </c>
      <c r="XE13" s="158">
        <f t="shared" si="92"/>
        <v>1</v>
      </c>
      <c r="XG13" s="157" t="s">
        <v>28</v>
      </c>
      <c r="XH13" s="157">
        <v>10</v>
      </c>
      <c r="XI13" s="157">
        <v>10</v>
      </c>
      <c r="XJ13" s="157">
        <v>0</v>
      </c>
      <c r="XK13" s="157">
        <v>0</v>
      </c>
      <c r="XL13" s="158">
        <f t="shared" si="93"/>
        <v>1</v>
      </c>
      <c r="XM13" s="158">
        <f t="shared" si="94"/>
        <v>0</v>
      </c>
      <c r="XN13" s="157" t="s">
        <v>28</v>
      </c>
      <c r="XO13" s="157">
        <v>10</v>
      </c>
      <c r="XP13" s="157">
        <v>10</v>
      </c>
      <c r="XQ13" s="157">
        <v>0</v>
      </c>
      <c r="XR13" s="157">
        <v>0</v>
      </c>
      <c r="XS13" s="158">
        <v>1</v>
      </c>
      <c r="XT13" s="157"/>
      <c r="XU13" s="157" t="s">
        <v>28</v>
      </c>
      <c r="XV13" s="157">
        <v>10</v>
      </c>
      <c r="XW13" s="157">
        <v>10</v>
      </c>
      <c r="XX13" s="157">
        <v>0</v>
      </c>
      <c r="XY13" s="157">
        <v>0</v>
      </c>
      <c r="XZ13" s="158">
        <f t="shared" si="95"/>
        <v>1</v>
      </c>
      <c r="YB13" s="157" t="s">
        <v>28</v>
      </c>
      <c r="YC13" s="157">
        <v>10</v>
      </c>
      <c r="YD13" s="157">
        <v>10</v>
      </c>
      <c r="YE13" s="157">
        <v>0</v>
      </c>
      <c r="YF13" s="157">
        <v>0</v>
      </c>
      <c r="YG13" s="158">
        <f t="shared" si="96"/>
        <v>1</v>
      </c>
      <c r="YH13" s="158">
        <f t="shared" si="97"/>
        <v>0</v>
      </c>
      <c r="YI13" s="158"/>
      <c r="YJ13" s="157" t="s">
        <v>28</v>
      </c>
      <c r="YK13" s="157">
        <v>10</v>
      </c>
      <c r="YL13" s="157">
        <v>10</v>
      </c>
      <c r="YM13" s="157">
        <v>0</v>
      </c>
      <c r="YN13" s="157">
        <v>0</v>
      </c>
      <c r="YO13" s="158">
        <v>1</v>
      </c>
      <c r="YQ13" s="157" t="s">
        <v>28</v>
      </c>
      <c r="YR13" s="157">
        <v>10</v>
      </c>
      <c r="YS13" s="157">
        <v>10</v>
      </c>
      <c r="YT13" s="157">
        <v>0</v>
      </c>
      <c r="YU13" s="157">
        <v>0</v>
      </c>
      <c r="YV13" s="158">
        <f t="shared" si="98"/>
        <v>1</v>
      </c>
      <c r="YX13" s="157" t="s">
        <v>28</v>
      </c>
      <c r="YY13" s="157">
        <v>10</v>
      </c>
      <c r="YZ13" s="157">
        <v>10</v>
      </c>
      <c r="ZA13" s="157">
        <v>0</v>
      </c>
      <c r="ZB13" s="157">
        <v>0</v>
      </c>
      <c r="ZC13" s="158">
        <v>1</v>
      </c>
      <c r="ZE13" s="157" t="s">
        <v>28</v>
      </c>
      <c r="ZF13" s="157">
        <v>10</v>
      </c>
      <c r="ZG13" s="157">
        <v>10</v>
      </c>
      <c r="ZH13" s="157">
        <v>0</v>
      </c>
      <c r="ZI13" s="157">
        <v>0</v>
      </c>
      <c r="ZJ13" s="158">
        <f t="shared" si="99"/>
        <v>1</v>
      </c>
      <c r="ZK13" s="158">
        <f>ZJ13-YG13</f>
        <v>0</v>
      </c>
      <c r="ZM13" s="157" t="s">
        <v>28</v>
      </c>
      <c r="ZN13" s="157">
        <v>10</v>
      </c>
      <c r="ZO13" s="157">
        <v>10</v>
      </c>
      <c r="ZP13" s="157">
        <v>0</v>
      </c>
      <c r="ZQ13" s="157">
        <v>0</v>
      </c>
      <c r="ZR13" s="158">
        <f t="shared" si="100"/>
        <v>1</v>
      </c>
    </row>
    <row r="14" spans="1:694" ht="17.25" thickBot="1">
      <c r="A14" s="66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66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66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1"/>
        <v>0</v>
      </c>
      <c r="W14" s="2" t="s">
        <v>119</v>
      </c>
      <c r="X14" s="66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v>1</v>
      </c>
      <c r="AD14" s="4">
        <f t="shared" si="2"/>
        <v>0</v>
      </c>
      <c r="AF14" s="66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v>1</v>
      </c>
      <c r="AL14" s="4">
        <f t="shared" si="3"/>
        <v>0</v>
      </c>
      <c r="AN14" s="66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v>1</v>
      </c>
      <c r="AT14" s="4">
        <f t="shared" si="4"/>
        <v>0</v>
      </c>
      <c r="AV14" s="66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v>1</v>
      </c>
      <c r="BB14" s="4">
        <f t="shared" si="5"/>
        <v>0</v>
      </c>
      <c r="BD14" s="66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4">
        <f t="shared" si="6"/>
        <v>0</v>
      </c>
      <c r="BL14" s="77" t="s">
        <v>29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7"/>
        <v>-9.375E-2</v>
      </c>
      <c r="BT14" s="77" t="s">
        <v>29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8"/>
        <v>0</v>
      </c>
      <c r="CB14" s="77" t="s">
        <v>29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9"/>
        <v>0</v>
      </c>
      <c r="CJ14" s="77" t="s">
        <v>29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0"/>
        <v>0</v>
      </c>
      <c r="CR14" s="77" t="s">
        <v>29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1"/>
        <v>0</v>
      </c>
      <c r="CZ14" s="77" t="s">
        <v>29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4">
        <f t="shared" si="12"/>
        <v>0</v>
      </c>
      <c r="DH14" s="77" t="s">
        <v>29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3"/>
        <v>0</v>
      </c>
      <c r="DP14" s="77" t="s">
        <v>29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4"/>
        <v>0</v>
      </c>
      <c r="DX14" s="77" t="s">
        <v>29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4">
        <f t="shared" si="15"/>
        <v>0</v>
      </c>
      <c r="EF14" s="77" t="s">
        <v>29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6"/>
        <v>0</v>
      </c>
      <c r="EN14" s="77" t="s">
        <v>29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7"/>
        <v>0</v>
      </c>
      <c r="EV14" s="77" t="s">
        <v>29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18"/>
        <v>0</v>
      </c>
      <c r="FD14" s="77" t="s">
        <v>29</v>
      </c>
      <c r="FE14" s="2">
        <v>128</v>
      </c>
      <c r="FF14" s="2">
        <v>116</v>
      </c>
      <c r="FG14" s="2">
        <v>12</v>
      </c>
      <c r="FH14" s="2">
        <v>0</v>
      </c>
      <c r="FI14" s="4">
        <f>FF14/FE14</f>
        <v>0.90625</v>
      </c>
      <c r="FJ14" s="4">
        <f t="shared" si="19"/>
        <v>0</v>
      </c>
      <c r="FL14" s="2" t="s">
        <v>29</v>
      </c>
      <c r="FM14" s="2">
        <v>128</v>
      </c>
      <c r="FN14" s="2">
        <v>116</v>
      </c>
      <c r="FO14" s="2">
        <v>12</v>
      </c>
      <c r="FP14" s="7">
        <v>0</v>
      </c>
      <c r="FQ14" s="4">
        <f>FN14/FM14</f>
        <v>0.90625</v>
      </c>
      <c r="FR14" s="4">
        <f t="shared" si="20"/>
        <v>0</v>
      </c>
      <c r="FS14" s="2" t="s">
        <v>119</v>
      </c>
      <c r="FT14" s="77" t="s">
        <v>29</v>
      </c>
      <c r="FU14" s="2">
        <v>128</v>
      </c>
      <c r="FV14" s="2">
        <v>116</v>
      </c>
      <c r="FW14" s="2">
        <v>12</v>
      </c>
      <c r="FX14" s="2">
        <v>0</v>
      </c>
      <c r="FY14" s="4">
        <f>FV14/FU14</f>
        <v>0.90625</v>
      </c>
      <c r="FZ14" s="4">
        <f t="shared" si="21"/>
        <v>0</v>
      </c>
      <c r="GB14" s="77" t="s">
        <v>29</v>
      </c>
      <c r="GC14" s="2">
        <v>128</v>
      </c>
      <c r="GD14" s="2">
        <v>116</v>
      </c>
      <c r="GE14" s="2">
        <v>12</v>
      </c>
      <c r="GF14" s="2">
        <v>0</v>
      </c>
      <c r="GG14" s="4">
        <f>GD14/GC14</f>
        <v>0.90625</v>
      </c>
      <c r="GH14" s="4">
        <f t="shared" si="22"/>
        <v>0</v>
      </c>
      <c r="GJ14" s="77" t="s">
        <v>29</v>
      </c>
      <c r="GK14" s="2">
        <v>128</v>
      </c>
      <c r="GL14" s="2">
        <v>116</v>
      </c>
      <c r="GM14" s="2">
        <v>12</v>
      </c>
      <c r="GN14" s="2">
        <v>0</v>
      </c>
      <c r="GO14" s="4">
        <f>GL14/GK14</f>
        <v>0.90625</v>
      </c>
      <c r="GP14" s="4">
        <f t="shared" si="23"/>
        <v>0</v>
      </c>
      <c r="GR14" s="77" t="s">
        <v>29</v>
      </c>
      <c r="GS14" s="2">
        <v>128</v>
      </c>
      <c r="GT14" s="2">
        <v>116</v>
      </c>
      <c r="GU14" s="2">
        <v>12</v>
      </c>
      <c r="GV14" s="2">
        <v>0</v>
      </c>
      <c r="GW14" s="4">
        <f>GT14/GS14</f>
        <v>0.90625</v>
      </c>
      <c r="GX14" s="111">
        <f t="shared" si="107"/>
        <v>0</v>
      </c>
      <c r="GZ14" s="77" t="s">
        <v>29</v>
      </c>
      <c r="HA14" s="2">
        <v>128</v>
      </c>
      <c r="HB14" s="2">
        <v>116</v>
      </c>
      <c r="HC14" s="2">
        <v>12</v>
      </c>
      <c r="HD14" s="2">
        <v>0</v>
      </c>
      <c r="HE14" s="4">
        <f>HB14/HA14</f>
        <v>0.90625</v>
      </c>
      <c r="HF14" s="4">
        <f>HE14-'[1]ASUS MeMO Pad 8 K011'!ES14</f>
        <v>0</v>
      </c>
      <c r="HH14" s="65" t="s">
        <v>29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4"/>
        <v>9.375E-2</v>
      </c>
      <c r="HP14" s="65" t="s">
        <v>29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5"/>
        <v>0</v>
      </c>
      <c r="HX14" s="65" t="s">
        <v>29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6"/>
        <v>0</v>
      </c>
      <c r="IF14" s="65" t="s">
        <v>29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7"/>
        <v>0</v>
      </c>
      <c r="IN14" s="65" t="s">
        <v>29</v>
      </c>
      <c r="IO14" s="2">
        <v>128</v>
      </c>
      <c r="IP14" s="2">
        <v>128</v>
      </c>
      <c r="IQ14" s="2">
        <v>0</v>
      </c>
      <c r="IR14" s="2">
        <v>0</v>
      </c>
      <c r="IS14" s="4">
        <f>IP14/IO14</f>
        <v>1</v>
      </c>
      <c r="IT14" s="4">
        <f t="shared" si="28"/>
        <v>0</v>
      </c>
      <c r="IV14" s="65" t="s">
        <v>29</v>
      </c>
      <c r="IW14" s="2">
        <v>128</v>
      </c>
      <c r="IX14" s="2">
        <v>128</v>
      </c>
      <c r="IY14" s="2">
        <v>0</v>
      </c>
      <c r="IZ14" s="2">
        <v>0</v>
      </c>
      <c r="JA14" s="4">
        <f>IX14/IW14</f>
        <v>1</v>
      </c>
      <c r="JB14" s="4">
        <f t="shared" si="29"/>
        <v>0</v>
      </c>
      <c r="JD14" s="114" t="s">
        <v>29</v>
      </c>
      <c r="JE14" s="2">
        <v>128</v>
      </c>
      <c r="JF14" s="2">
        <v>128</v>
      </c>
      <c r="JG14" s="2">
        <v>0</v>
      </c>
      <c r="JH14" s="2">
        <v>0</v>
      </c>
      <c r="JI14" s="4">
        <f>JF14/JE14</f>
        <v>1</v>
      </c>
      <c r="JJ14" s="4">
        <f t="shared" si="30"/>
        <v>0</v>
      </c>
      <c r="JL14" s="2" t="s">
        <v>29</v>
      </c>
      <c r="JM14" s="2">
        <v>128</v>
      </c>
      <c r="JN14" s="2">
        <v>128</v>
      </c>
      <c r="JO14" s="2">
        <v>0</v>
      </c>
      <c r="JP14" s="2">
        <v>0</v>
      </c>
      <c r="JQ14" s="4">
        <f>JN14/JM14</f>
        <v>1</v>
      </c>
      <c r="JR14" s="4">
        <f t="shared" si="31"/>
        <v>0</v>
      </c>
      <c r="JT14" s="114" t="s">
        <v>29</v>
      </c>
      <c r="JU14" s="2">
        <v>128</v>
      </c>
      <c r="JV14" s="2">
        <v>128</v>
      </c>
      <c r="JW14" s="2">
        <v>0</v>
      </c>
      <c r="JX14" s="2">
        <v>0</v>
      </c>
      <c r="JY14" s="4">
        <f>JV14/JU14</f>
        <v>1</v>
      </c>
      <c r="JZ14" s="4">
        <f t="shared" si="32"/>
        <v>0</v>
      </c>
      <c r="KB14" s="114" t="s">
        <v>29</v>
      </c>
      <c r="KC14" s="2">
        <v>128</v>
      </c>
      <c r="KD14" s="2">
        <v>128</v>
      </c>
      <c r="KE14" s="2">
        <v>0</v>
      </c>
      <c r="KF14" s="2">
        <v>0</v>
      </c>
      <c r="KG14" s="4">
        <f>KD14/KC14</f>
        <v>1</v>
      </c>
      <c r="KH14" s="4">
        <f t="shared" si="33"/>
        <v>0</v>
      </c>
      <c r="KJ14" s="114" t="s">
        <v>29</v>
      </c>
      <c r="KK14" s="2">
        <v>128</v>
      </c>
      <c r="KL14" s="2">
        <v>128</v>
      </c>
      <c r="KM14" s="2">
        <v>0</v>
      </c>
      <c r="KN14" s="2">
        <v>0</v>
      </c>
      <c r="KO14" s="4">
        <f>KL14/KK14</f>
        <v>1</v>
      </c>
      <c r="KP14" s="4">
        <f t="shared" si="34"/>
        <v>0</v>
      </c>
      <c r="KQ14" s="4"/>
      <c r="KR14" s="123" t="s">
        <v>29</v>
      </c>
      <c r="KS14" s="117">
        <v>128</v>
      </c>
      <c r="KT14" s="117">
        <v>128</v>
      </c>
      <c r="KU14" s="117">
        <v>0</v>
      </c>
      <c r="KV14" s="117">
        <v>0</v>
      </c>
      <c r="KW14" s="118">
        <v>1</v>
      </c>
      <c r="KX14" s="118">
        <v>0</v>
      </c>
      <c r="KY14" s="116"/>
      <c r="KZ14" s="123" t="s">
        <v>29</v>
      </c>
      <c r="LA14" s="117">
        <v>128</v>
      </c>
      <c r="LB14" s="117">
        <v>128</v>
      </c>
      <c r="LC14" s="117">
        <v>0</v>
      </c>
      <c r="LD14" s="117">
        <v>0</v>
      </c>
      <c r="LE14" s="118">
        <v>1</v>
      </c>
      <c r="LF14" s="158">
        <f t="shared" si="35"/>
        <v>0</v>
      </c>
      <c r="LG14" s="158"/>
      <c r="LH14" s="163" t="s">
        <v>29</v>
      </c>
      <c r="LI14" s="157">
        <v>128</v>
      </c>
      <c r="LJ14" s="157">
        <v>128</v>
      </c>
      <c r="LK14" s="157">
        <v>0</v>
      </c>
      <c r="LL14" s="157">
        <v>0</v>
      </c>
      <c r="LM14" s="158">
        <f>LJ14/LI14</f>
        <v>1</v>
      </c>
      <c r="LN14" s="158">
        <f t="shared" si="36"/>
        <v>0</v>
      </c>
      <c r="LO14" s="157"/>
      <c r="LP14" s="163" t="s">
        <v>29</v>
      </c>
      <c r="LQ14" s="157">
        <v>163</v>
      </c>
      <c r="LR14" s="157">
        <v>128</v>
      </c>
      <c r="LS14" s="157">
        <v>0</v>
      </c>
      <c r="LT14" s="157">
        <v>35</v>
      </c>
      <c r="LU14" s="158">
        <f>LR14/LQ14</f>
        <v>0.78527607361963192</v>
      </c>
      <c r="LV14" s="4">
        <f t="shared" si="37"/>
        <v>-0.21472392638036808</v>
      </c>
      <c r="LW14" s="2" t="s">
        <v>119</v>
      </c>
      <c r="LX14" s="163" t="s">
        <v>29</v>
      </c>
      <c r="LY14" s="157">
        <v>163</v>
      </c>
      <c r="LZ14" s="157">
        <v>128</v>
      </c>
      <c r="MA14" s="157">
        <v>0</v>
      </c>
      <c r="MB14" s="157">
        <v>35</v>
      </c>
      <c r="MC14" s="158">
        <f>LZ14/LY14</f>
        <v>0.78527607361963192</v>
      </c>
      <c r="MD14" s="158">
        <f t="shared" si="38"/>
        <v>0</v>
      </c>
      <c r="MF14" s="163" t="s">
        <v>29</v>
      </c>
      <c r="MG14" s="169">
        <v>163</v>
      </c>
      <c r="MH14" s="156">
        <v>163</v>
      </c>
      <c r="MI14" s="156">
        <v>0</v>
      </c>
      <c r="MJ14" s="156">
        <v>0</v>
      </c>
      <c r="MK14" s="162">
        <f t="shared" si="39"/>
        <v>1</v>
      </c>
      <c r="ML14" s="158">
        <f t="shared" si="40"/>
        <v>0.21472392638036808</v>
      </c>
      <c r="MM14" s="157"/>
      <c r="MN14" s="163" t="s">
        <v>29</v>
      </c>
      <c r="MO14" s="169">
        <v>163</v>
      </c>
      <c r="MP14" s="175">
        <v>163</v>
      </c>
      <c r="MQ14" s="156">
        <v>0</v>
      </c>
      <c r="MR14" s="156">
        <v>0</v>
      </c>
      <c r="MS14" s="162">
        <f>MP14/MO14</f>
        <v>1</v>
      </c>
      <c r="MT14" s="158">
        <f t="shared" si="41"/>
        <v>0</v>
      </c>
      <c r="MU14" s="157"/>
      <c r="MV14" s="179" t="s">
        <v>29</v>
      </c>
      <c r="MW14" s="170">
        <v>163</v>
      </c>
      <c r="MX14" s="170">
        <v>163</v>
      </c>
      <c r="MY14" s="170">
        <v>0</v>
      </c>
      <c r="MZ14" s="170">
        <v>0</v>
      </c>
      <c r="NA14" s="178">
        <f>MX14/MW14</f>
        <v>1</v>
      </c>
      <c r="NB14" s="28">
        <f t="shared" si="42"/>
        <v>0</v>
      </c>
      <c r="NC14" s="157" t="s">
        <v>119</v>
      </c>
      <c r="ND14" s="163" t="s">
        <v>29</v>
      </c>
      <c r="NE14" s="156">
        <v>163</v>
      </c>
      <c r="NF14" s="156">
        <v>163</v>
      </c>
      <c r="NG14" s="156">
        <v>0</v>
      </c>
      <c r="NH14" s="156">
        <v>0</v>
      </c>
      <c r="NI14" s="162">
        <v>1</v>
      </c>
      <c r="NJ14" s="158">
        <f t="shared" si="43"/>
        <v>0</v>
      </c>
      <c r="NK14" s="157"/>
      <c r="NL14" s="163" t="s">
        <v>29</v>
      </c>
      <c r="NM14" s="156">
        <v>163</v>
      </c>
      <c r="NN14" s="175">
        <v>163</v>
      </c>
      <c r="NO14" s="156">
        <v>0</v>
      </c>
      <c r="NP14" s="156">
        <v>0</v>
      </c>
      <c r="NQ14" s="162">
        <v>1</v>
      </c>
      <c r="NR14" s="158">
        <f t="shared" si="44"/>
        <v>0</v>
      </c>
      <c r="NS14" s="157"/>
      <c r="OO14" s="161" t="s">
        <v>29</v>
      </c>
      <c r="OP14" s="157">
        <v>163</v>
      </c>
      <c r="OQ14" s="157">
        <v>163</v>
      </c>
      <c r="OR14" s="157">
        <v>0</v>
      </c>
      <c r="OS14" s="11">
        <v>0</v>
      </c>
      <c r="OT14" s="158">
        <f t="shared" si="45"/>
        <v>1</v>
      </c>
      <c r="OU14" s="158">
        <f t="shared" si="46"/>
        <v>0</v>
      </c>
      <c r="OV14" s="2" t="s">
        <v>119</v>
      </c>
      <c r="OW14" s="161" t="s">
        <v>29</v>
      </c>
      <c r="OX14" s="157">
        <v>163</v>
      </c>
      <c r="OY14" s="157">
        <v>163</v>
      </c>
      <c r="OZ14" s="157">
        <v>0</v>
      </c>
      <c r="PA14" s="11">
        <v>0</v>
      </c>
      <c r="PB14" s="158">
        <f t="shared" si="106"/>
        <v>1</v>
      </c>
      <c r="PC14" s="158">
        <f t="shared" si="47"/>
        <v>0</v>
      </c>
      <c r="PE14" s="161" t="s">
        <v>29</v>
      </c>
      <c r="PF14" s="157">
        <v>163</v>
      </c>
      <c r="PG14" s="157">
        <v>163</v>
      </c>
      <c r="PH14" s="157">
        <v>0</v>
      </c>
      <c r="PI14" s="11">
        <v>0</v>
      </c>
      <c r="PJ14" s="158">
        <f t="shared" si="48"/>
        <v>1</v>
      </c>
      <c r="PK14" s="158">
        <f t="shared" si="49"/>
        <v>0</v>
      </c>
      <c r="PM14" s="161" t="s">
        <v>29</v>
      </c>
      <c r="PN14" s="157">
        <v>163</v>
      </c>
      <c r="PO14" s="157">
        <v>163</v>
      </c>
      <c r="PP14" s="157">
        <v>0</v>
      </c>
      <c r="PQ14" s="11">
        <v>0</v>
      </c>
      <c r="PR14" s="158">
        <f t="shared" si="50"/>
        <v>1</v>
      </c>
      <c r="PS14" s="158">
        <f t="shared" si="51"/>
        <v>0</v>
      </c>
      <c r="PU14" s="161" t="s">
        <v>29</v>
      </c>
      <c r="PV14" s="157">
        <v>163</v>
      </c>
      <c r="PW14" s="157">
        <v>163</v>
      </c>
      <c r="PX14" s="157">
        <v>0</v>
      </c>
      <c r="PY14" s="11">
        <v>0</v>
      </c>
      <c r="PZ14" s="158">
        <f t="shared" si="52"/>
        <v>1</v>
      </c>
      <c r="QA14" s="158">
        <f t="shared" si="53"/>
        <v>0</v>
      </c>
      <c r="QC14" s="157">
        <f t="shared" si="54"/>
        <v>0</v>
      </c>
      <c r="QD14" s="161" t="s">
        <v>29</v>
      </c>
      <c r="QE14" s="157">
        <v>163</v>
      </c>
      <c r="QF14" s="157">
        <v>163</v>
      </c>
      <c r="QG14" s="157">
        <v>0</v>
      </c>
      <c r="QH14" s="11">
        <v>0</v>
      </c>
      <c r="QI14" s="158">
        <f t="shared" si="55"/>
        <v>1</v>
      </c>
      <c r="QJ14" s="158">
        <f t="shared" si="56"/>
        <v>0</v>
      </c>
      <c r="QL14" s="161" t="s">
        <v>29</v>
      </c>
      <c r="QM14" s="157">
        <v>163</v>
      </c>
      <c r="QN14" s="157">
        <v>163</v>
      </c>
      <c r="QO14" s="157">
        <v>0</v>
      </c>
      <c r="QP14" s="11">
        <v>0</v>
      </c>
      <c r="QQ14" s="158">
        <f t="shared" si="57"/>
        <v>1</v>
      </c>
      <c r="QR14" s="158">
        <f t="shared" si="58"/>
        <v>0</v>
      </c>
      <c r="QT14" s="157">
        <f t="shared" si="59"/>
        <v>0</v>
      </c>
      <c r="QU14" s="161" t="s">
        <v>29</v>
      </c>
      <c r="QV14" s="157">
        <v>163</v>
      </c>
      <c r="QW14" s="157">
        <v>163</v>
      </c>
      <c r="QX14" s="157">
        <v>0</v>
      </c>
      <c r="QY14" s="11">
        <v>0</v>
      </c>
      <c r="QZ14" s="158">
        <f t="shared" si="60"/>
        <v>1</v>
      </c>
      <c r="RA14" s="158">
        <f t="shared" si="61"/>
        <v>0</v>
      </c>
      <c r="RC14" s="161" t="s">
        <v>29</v>
      </c>
      <c r="RD14" s="157">
        <v>163</v>
      </c>
      <c r="RE14" s="157">
        <v>163</v>
      </c>
      <c r="RF14" s="157">
        <v>0</v>
      </c>
      <c r="RG14" s="11">
        <v>0</v>
      </c>
      <c r="RH14" s="158">
        <f t="shared" si="62"/>
        <v>1</v>
      </c>
      <c r="RI14" s="158">
        <f t="shared" si="63"/>
        <v>0</v>
      </c>
      <c r="RK14" s="157" t="s">
        <v>29</v>
      </c>
      <c r="RL14" s="157">
        <v>267</v>
      </c>
      <c r="RM14" s="157">
        <v>163</v>
      </c>
      <c r="RN14" s="157">
        <v>0</v>
      </c>
      <c r="RO14" s="157">
        <v>104</v>
      </c>
      <c r="RP14" s="158">
        <v>0.61</v>
      </c>
      <c r="RR14" s="161" t="s">
        <v>29</v>
      </c>
      <c r="RS14" s="157">
        <v>163</v>
      </c>
      <c r="RT14" s="157">
        <v>163</v>
      </c>
      <c r="RU14" s="157">
        <v>0</v>
      </c>
      <c r="RV14" s="157">
        <v>0</v>
      </c>
      <c r="RW14" s="158">
        <f t="shared" si="64"/>
        <v>1</v>
      </c>
      <c r="RX14" s="158">
        <f t="shared" si="65"/>
        <v>-103</v>
      </c>
      <c r="RZ14" s="161" t="s">
        <v>29</v>
      </c>
      <c r="SA14" s="157">
        <v>163</v>
      </c>
      <c r="SB14" s="157">
        <v>163</v>
      </c>
      <c r="SC14" s="157">
        <v>0</v>
      </c>
      <c r="SD14" s="157">
        <v>0</v>
      </c>
      <c r="SE14" s="158">
        <f t="shared" si="66"/>
        <v>1</v>
      </c>
      <c r="SF14" s="158">
        <f t="shared" si="67"/>
        <v>0</v>
      </c>
      <c r="SH14" s="161" t="s">
        <v>29</v>
      </c>
      <c r="SI14" s="157">
        <v>163</v>
      </c>
      <c r="SJ14" s="157">
        <v>163</v>
      </c>
      <c r="SK14" s="157">
        <v>0</v>
      </c>
      <c r="SL14" s="157">
        <v>0</v>
      </c>
      <c r="SM14" s="158">
        <f t="shared" si="68"/>
        <v>1</v>
      </c>
      <c r="SN14" s="158">
        <f t="shared" si="69"/>
        <v>0</v>
      </c>
      <c r="SP14" s="161" t="s">
        <v>29</v>
      </c>
      <c r="SQ14" s="157">
        <v>163</v>
      </c>
      <c r="SR14" s="157">
        <v>163</v>
      </c>
      <c r="SS14" s="157">
        <v>0</v>
      </c>
      <c r="ST14" s="157">
        <v>0</v>
      </c>
      <c r="SU14" s="158">
        <f t="shared" si="70"/>
        <v>1</v>
      </c>
      <c r="SV14" s="158">
        <f t="shared" si="71"/>
        <v>0</v>
      </c>
      <c r="SX14" s="161" t="s">
        <v>29</v>
      </c>
      <c r="SY14" s="157">
        <v>163</v>
      </c>
      <c r="SZ14" s="157">
        <v>163</v>
      </c>
      <c r="TA14" s="157">
        <v>0</v>
      </c>
      <c r="TB14" s="157">
        <v>0</v>
      </c>
      <c r="TC14" s="158">
        <f t="shared" si="72"/>
        <v>1</v>
      </c>
      <c r="TD14" s="158">
        <f t="shared" si="73"/>
        <v>0</v>
      </c>
      <c r="TF14" s="161" t="s">
        <v>29</v>
      </c>
      <c r="TG14" s="157">
        <v>163</v>
      </c>
      <c r="TH14" s="157">
        <v>163</v>
      </c>
      <c r="TI14" s="157">
        <v>0</v>
      </c>
      <c r="TJ14" s="157">
        <v>0</v>
      </c>
      <c r="TK14" s="158">
        <f t="shared" si="74"/>
        <v>1</v>
      </c>
      <c r="TL14" s="158">
        <f t="shared" si="75"/>
        <v>0</v>
      </c>
      <c r="TN14" s="161" t="s">
        <v>29</v>
      </c>
      <c r="TO14" s="157">
        <v>163</v>
      </c>
      <c r="TP14" s="157">
        <v>163</v>
      </c>
      <c r="TQ14" s="157">
        <v>0</v>
      </c>
      <c r="TR14" s="157">
        <v>0</v>
      </c>
      <c r="TS14" s="158">
        <f t="shared" si="76"/>
        <v>1</v>
      </c>
      <c r="TT14" s="158">
        <f t="shared" si="77"/>
        <v>0</v>
      </c>
      <c r="TV14" s="161" t="s">
        <v>29</v>
      </c>
      <c r="TW14" s="157">
        <v>163</v>
      </c>
      <c r="TX14" s="157">
        <v>163</v>
      </c>
      <c r="TY14" s="157">
        <v>0</v>
      </c>
      <c r="TZ14" s="157">
        <v>0</v>
      </c>
      <c r="UA14" s="158">
        <f t="shared" si="78"/>
        <v>1</v>
      </c>
      <c r="UB14" s="158">
        <f t="shared" si="79"/>
        <v>0</v>
      </c>
      <c r="UD14" s="161" t="s">
        <v>29</v>
      </c>
      <c r="UE14" s="157">
        <v>163</v>
      </c>
      <c r="UF14" s="157">
        <v>163</v>
      </c>
      <c r="UG14" s="157">
        <v>0</v>
      </c>
      <c r="UH14" s="157">
        <v>0</v>
      </c>
      <c r="UI14" s="158">
        <f t="shared" si="80"/>
        <v>1</v>
      </c>
      <c r="UJ14" s="158">
        <f t="shared" si="81"/>
        <v>0</v>
      </c>
      <c r="UL14" s="161" t="s">
        <v>29</v>
      </c>
      <c r="UM14" s="157">
        <v>163</v>
      </c>
      <c r="UN14" s="157">
        <v>163</v>
      </c>
      <c r="UO14" s="157">
        <v>0</v>
      </c>
      <c r="UP14" s="157">
        <v>0</v>
      </c>
      <c r="UQ14" s="158">
        <f t="shared" si="82"/>
        <v>1</v>
      </c>
      <c r="UR14" s="158">
        <f t="shared" si="83"/>
        <v>0</v>
      </c>
      <c r="UT14" s="161" t="s">
        <v>29</v>
      </c>
      <c r="UU14" s="157">
        <v>163</v>
      </c>
      <c r="UV14" s="157">
        <v>163</v>
      </c>
      <c r="UW14" s="157">
        <v>0</v>
      </c>
      <c r="UX14" s="157">
        <v>0</v>
      </c>
      <c r="UY14" s="158">
        <f t="shared" si="84"/>
        <v>1</v>
      </c>
      <c r="VA14" s="161" t="s">
        <v>29</v>
      </c>
      <c r="VB14" s="157">
        <v>163</v>
      </c>
      <c r="VC14" s="157">
        <v>163</v>
      </c>
      <c r="VD14" s="157">
        <v>0</v>
      </c>
      <c r="VE14" s="157">
        <v>0</v>
      </c>
      <c r="VF14" s="158">
        <f t="shared" si="85"/>
        <v>1</v>
      </c>
      <c r="VH14" s="161" t="s">
        <v>29</v>
      </c>
      <c r="VI14" s="157">
        <v>163</v>
      </c>
      <c r="VJ14" s="157">
        <v>163</v>
      </c>
      <c r="VK14" s="157">
        <v>0</v>
      </c>
      <c r="VL14" s="157">
        <v>0</v>
      </c>
      <c r="VM14" s="158">
        <f t="shared" si="86"/>
        <v>1</v>
      </c>
      <c r="VN14" s="158">
        <f t="shared" si="87"/>
        <v>0</v>
      </c>
      <c r="VQ14" s="157" t="s">
        <v>29</v>
      </c>
      <c r="VR14" s="157">
        <v>267</v>
      </c>
      <c r="VS14" s="157">
        <v>233</v>
      </c>
      <c r="VT14" s="157">
        <v>34</v>
      </c>
      <c r="VU14" s="157">
        <v>0</v>
      </c>
      <c r="VV14" s="158">
        <v>0.87</v>
      </c>
      <c r="VW14" s="158">
        <f t="shared" si="88"/>
        <v>-0.13</v>
      </c>
      <c r="VX14" s="158"/>
      <c r="VY14" s="161" t="s">
        <v>29</v>
      </c>
      <c r="VZ14" s="157">
        <v>163</v>
      </c>
      <c r="WA14" s="157">
        <v>163</v>
      </c>
      <c r="WB14" s="157">
        <v>0</v>
      </c>
      <c r="WC14" s="157">
        <v>0</v>
      </c>
      <c r="WD14" s="158">
        <f t="shared" si="89"/>
        <v>1</v>
      </c>
      <c r="WF14" s="161" t="s">
        <v>29</v>
      </c>
      <c r="WG14" s="157">
        <v>163</v>
      </c>
      <c r="WH14" s="157">
        <v>163</v>
      </c>
      <c r="WI14" s="157">
        <v>0</v>
      </c>
      <c r="WJ14" s="157">
        <v>0</v>
      </c>
      <c r="WK14" s="158">
        <f t="shared" si="90"/>
        <v>1</v>
      </c>
      <c r="WL14" s="158">
        <f t="shared" si="91"/>
        <v>0</v>
      </c>
      <c r="WN14" s="157" t="s">
        <v>29</v>
      </c>
      <c r="WO14" s="157">
        <v>267</v>
      </c>
      <c r="WP14" s="157">
        <v>233</v>
      </c>
      <c r="WQ14" s="157">
        <v>34</v>
      </c>
      <c r="WR14" s="157">
        <v>0</v>
      </c>
      <c r="WS14" s="158">
        <v>0.87</v>
      </c>
      <c r="WU14" s="182" t="s">
        <v>29</v>
      </c>
      <c r="WV14" s="182">
        <v>267</v>
      </c>
      <c r="WW14" s="182">
        <v>233</v>
      </c>
      <c r="WX14" s="182">
        <v>34</v>
      </c>
      <c r="WY14" s="182">
        <v>0</v>
      </c>
      <c r="WZ14" s="182" t="s">
        <v>29</v>
      </c>
      <c r="XA14" s="182">
        <v>267</v>
      </c>
      <c r="XB14" s="182">
        <v>233</v>
      </c>
      <c r="XC14" s="182">
        <v>34</v>
      </c>
      <c r="XD14" s="182">
        <v>0</v>
      </c>
      <c r="XE14" s="158">
        <f t="shared" si="92"/>
        <v>0.87265917602996257</v>
      </c>
      <c r="XG14" s="161" t="s">
        <v>29</v>
      </c>
      <c r="XH14" s="157">
        <v>163</v>
      </c>
      <c r="XI14" s="157">
        <v>163</v>
      </c>
      <c r="XJ14" s="157">
        <v>0</v>
      </c>
      <c r="XK14" s="157">
        <v>0</v>
      </c>
      <c r="XL14" s="158">
        <f t="shared" si="93"/>
        <v>1</v>
      </c>
      <c r="XM14" s="158">
        <f t="shared" si="94"/>
        <v>0</v>
      </c>
      <c r="XN14" s="157" t="s">
        <v>29</v>
      </c>
      <c r="XO14" s="157">
        <v>267</v>
      </c>
      <c r="XP14" s="157">
        <v>233</v>
      </c>
      <c r="XQ14" s="157">
        <v>34</v>
      </c>
      <c r="XR14" s="157">
        <v>0</v>
      </c>
      <c r="XS14" s="158">
        <v>0.87</v>
      </c>
      <c r="XT14" s="157"/>
      <c r="XU14" s="201" t="s">
        <v>29</v>
      </c>
      <c r="XV14" s="201">
        <v>267</v>
      </c>
      <c r="XW14" s="201">
        <v>234</v>
      </c>
      <c r="XX14" s="201">
        <v>33</v>
      </c>
      <c r="XY14" s="201">
        <v>0</v>
      </c>
      <c r="XZ14" s="158">
        <f t="shared" si="95"/>
        <v>0.8764044943820225</v>
      </c>
      <c r="YB14" s="161" t="s">
        <v>29</v>
      </c>
      <c r="YC14" s="157">
        <v>163</v>
      </c>
      <c r="YD14" s="157">
        <v>163</v>
      </c>
      <c r="YE14" s="157">
        <v>0</v>
      </c>
      <c r="YF14" s="157">
        <v>0</v>
      </c>
      <c r="YG14" s="158">
        <f t="shared" si="96"/>
        <v>1</v>
      </c>
      <c r="YH14" s="158">
        <f t="shared" si="97"/>
        <v>0</v>
      </c>
      <c r="YI14" s="158"/>
      <c r="YJ14" s="157" t="s">
        <v>29</v>
      </c>
      <c r="YK14" s="157">
        <v>267</v>
      </c>
      <c r="YL14" s="157">
        <v>234</v>
      </c>
      <c r="YM14" s="157">
        <v>33</v>
      </c>
      <c r="YN14" s="157">
        <v>0</v>
      </c>
      <c r="YO14" s="158">
        <v>0.88</v>
      </c>
      <c r="YQ14" s="201" t="s">
        <v>29</v>
      </c>
      <c r="YR14" s="201">
        <v>267</v>
      </c>
      <c r="YS14" s="201">
        <v>234</v>
      </c>
      <c r="YT14" s="201">
        <v>33</v>
      </c>
      <c r="YU14" s="201">
        <v>0</v>
      </c>
      <c r="YV14" s="158">
        <f t="shared" si="98"/>
        <v>0.8764044943820225</v>
      </c>
      <c r="YX14" s="157" t="s">
        <v>29</v>
      </c>
      <c r="YY14" s="157">
        <v>267</v>
      </c>
      <c r="YZ14" s="157">
        <v>4</v>
      </c>
      <c r="ZA14" s="157">
        <v>0</v>
      </c>
      <c r="ZB14" s="157">
        <v>263</v>
      </c>
      <c r="ZC14" s="158">
        <v>0.01</v>
      </c>
      <c r="ZE14" s="161" t="s">
        <v>29</v>
      </c>
      <c r="ZF14" s="157">
        <v>163</v>
      </c>
      <c r="ZG14" s="157">
        <v>163</v>
      </c>
      <c r="ZH14" s="157">
        <v>0</v>
      </c>
      <c r="ZI14" s="157">
        <v>0</v>
      </c>
      <c r="ZJ14" s="158">
        <f t="shared" si="99"/>
        <v>1</v>
      </c>
      <c r="ZK14" s="158">
        <f>ZJ14-YG14</f>
        <v>0</v>
      </c>
      <c r="ZM14" s="201" t="s">
        <v>29</v>
      </c>
      <c r="ZN14" s="201">
        <v>267</v>
      </c>
      <c r="ZO14" s="201">
        <v>234</v>
      </c>
      <c r="ZP14" s="201">
        <v>33</v>
      </c>
      <c r="ZQ14" s="201">
        <v>0</v>
      </c>
      <c r="ZR14" s="158">
        <f t="shared" si="100"/>
        <v>0.8764044943820225</v>
      </c>
    </row>
    <row r="15" spans="1:694" ht="17.25" thickBot="1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30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-0.16000000000000003</v>
      </c>
      <c r="P15" s="2" t="s">
        <v>30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1"/>
        <v>0</v>
      </c>
      <c r="X15" s="2" t="s">
        <v>30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2"/>
        <v>0</v>
      </c>
      <c r="AF15" s="2" t="s">
        <v>30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3"/>
        <v>0</v>
      </c>
      <c r="AN15" s="2" t="s">
        <v>30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4"/>
        <v>0</v>
      </c>
      <c r="AV15" s="2" t="s">
        <v>30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5"/>
        <v>0</v>
      </c>
      <c r="BD15" s="2" t="s">
        <v>30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6"/>
        <v>0</v>
      </c>
      <c r="BL15" s="2" t="s">
        <v>30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7"/>
        <v>0</v>
      </c>
      <c r="BT15" s="2" t="s">
        <v>30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8"/>
        <v>0</v>
      </c>
      <c r="CB15" s="2" t="s">
        <v>30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9"/>
        <v>0</v>
      </c>
      <c r="CJ15" s="2" t="s">
        <v>30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0"/>
        <v>0</v>
      </c>
      <c r="CR15" s="2" t="s">
        <v>30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1"/>
        <v>0</v>
      </c>
      <c r="CZ15" s="2" t="s">
        <v>30</v>
      </c>
      <c r="DA15" s="2">
        <v>25</v>
      </c>
      <c r="DB15" s="2">
        <v>21</v>
      </c>
      <c r="DC15" s="2">
        <v>4</v>
      </c>
      <c r="DD15" s="2">
        <v>0</v>
      </c>
      <c r="DE15" s="4">
        <v>0.84</v>
      </c>
      <c r="DF15" s="4">
        <f t="shared" si="12"/>
        <v>0</v>
      </c>
      <c r="DH15" s="2" t="s">
        <v>30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3"/>
        <v>0</v>
      </c>
      <c r="DP15" s="2" t="s">
        <v>30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4"/>
        <v>0</v>
      </c>
      <c r="DX15" s="2" t="s">
        <v>30</v>
      </c>
      <c r="DY15" s="2">
        <v>25</v>
      </c>
      <c r="DZ15" s="2">
        <v>21</v>
      </c>
      <c r="EA15" s="2">
        <v>4</v>
      </c>
      <c r="EB15" s="2">
        <v>0</v>
      </c>
      <c r="EC15" s="4">
        <v>0.84</v>
      </c>
      <c r="ED15" s="4">
        <f t="shared" si="15"/>
        <v>0</v>
      </c>
      <c r="EF15" s="2" t="s">
        <v>30</v>
      </c>
      <c r="EG15" s="2">
        <v>25</v>
      </c>
      <c r="EH15" s="2">
        <v>21</v>
      </c>
      <c r="EI15" s="2">
        <v>4</v>
      </c>
      <c r="EJ15" s="2">
        <v>0</v>
      </c>
      <c r="EK15" s="4">
        <v>0.84</v>
      </c>
      <c r="EL15" s="4">
        <f t="shared" si="16"/>
        <v>0</v>
      </c>
      <c r="EN15" s="2" t="s">
        <v>30</v>
      </c>
      <c r="EO15" s="2">
        <v>25</v>
      </c>
      <c r="EP15" s="2">
        <v>21</v>
      </c>
      <c r="EQ15" s="2">
        <v>4</v>
      </c>
      <c r="ER15" s="2">
        <v>0</v>
      </c>
      <c r="ES15" s="4">
        <v>0.84</v>
      </c>
      <c r="ET15" s="4">
        <f t="shared" si="17"/>
        <v>0</v>
      </c>
      <c r="EV15" s="2" t="s">
        <v>30</v>
      </c>
      <c r="EW15" s="2">
        <v>25</v>
      </c>
      <c r="EX15" s="2">
        <v>21</v>
      </c>
      <c r="EY15" s="2">
        <v>4</v>
      </c>
      <c r="EZ15" s="2">
        <v>0</v>
      </c>
      <c r="FA15" s="4">
        <v>0.84</v>
      </c>
      <c r="FB15" s="4">
        <f t="shared" si="18"/>
        <v>0</v>
      </c>
      <c r="FD15" s="2" t="s">
        <v>30</v>
      </c>
      <c r="FE15" s="2">
        <v>25</v>
      </c>
      <c r="FF15" s="2">
        <v>21</v>
      </c>
      <c r="FG15" s="2">
        <v>4</v>
      </c>
      <c r="FH15" s="2">
        <v>0</v>
      </c>
      <c r="FI15" s="4">
        <v>0.84</v>
      </c>
      <c r="FJ15" s="4">
        <f t="shared" si="19"/>
        <v>0</v>
      </c>
      <c r="FL15" s="2" t="s">
        <v>30</v>
      </c>
      <c r="FM15" s="2">
        <v>25</v>
      </c>
      <c r="FN15" s="2">
        <v>21</v>
      </c>
      <c r="FO15" s="2">
        <v>4</v>
      </c>
      <c r="FP15" s="2">
        <v>0</v>
      </c>
      <c r="FQ15" s="4">
        <v>0.84</v>
      </c>
      <c r="FR15" s="4">
        <f t="shared" si="20"/>
        <v>0</v>
      </c>
      <c r="FT15" s="2" t="s">
        <v>30</v>
      </c>
      <c r="FU15" s="2">
        <v>25</v>
      </c>
      <c r="FV15" s="2">
        <v>21</v>
      </c>
      <c r="FW15" s="2">
        <v>4</v>
      </c>
      <c r="FX15" s="2">
        <v>0</v>
      </c>
      <c r="FY15" s="4">
        <v>0.84</v>
      </c>
      <c r="FZ15" s="4">
        <f t="shared" si="21"/>
        <v>0</v>
      </c>
      <c r="GB15" s="2" t="s">
        <v>30</v>
      </c>
      <c r="GC15" s="2">
        <v>25</v>
      </c>
      <c r="GD15" s="2">
        <v>21</v>
      </c>
      <c r="GE15" s="2">
        <v>4</v>
      </c>
      <c r="GF15" s="2">
        <v>0</v>
      </c>
      <c r="GG15" s="4">
        <v>0.84</v>
      </c>
      <c r="GH15" s="4">
        <f t="shared" si="22"/>
        <v>0</v>
      </c>
      <c r="GJ15" s="2" t="s">
        <v>30</v>
      </c>
      <c r="GK15" s="2">
        <v>36</v>
      </c>
      <c r="GL15" s="2">
        <v>30</v>
      </c>
      <c r="GM15" s="7">
        <v>6</v>
      </c>
      <c r="GN15" s="2">
        <v>0</v>
      </c>
      <c r="GO15" s="4">
        <v>0.83</v>
      </c>
      <c r="GP15" s="4">
        <f t="shared" si="23"/>
        <v>-1.0000000000000009E-2</v>
      </c>
      <c r="GR15" s="2" t="s">
        <v>30</v>
      </c>
      <c r="GS15" s="2">
        <v>36</v>
      </c>
      <c r="GT15" s="2">
        <v>30</v>
      </c>
      <c r="GU15" s="11">
        <v>6</v>
      </c>
      <c r="GV15" s="2">
        <v>0</v>
      </c>
      <c r="GW15" s="4">
        <v>0.83</v>
      </c>
      <c r="GX15" s="111">
        <f t="shared" si="107"/>
        <v>0</v>
      </c>
      <c r="GZ15" s="2" t="s">
        <v>30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>HE15-'[1]ASUS MeMO Pad 8 K011'!ES15</f>
        <v>0</v>
      </c>
      <c r="HH15" s="2" t="s">
        <v>30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4"/>
        <v>0</v>
      </c>
      <c r="HP15" s="2" t="s">
        <v>30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5"/>
        <v>0</v>
      </c>
      <c r="HX15" s="2" t="s">
        <v>30</v>
      </c>
      <c r="HY15" s="2">
        <v>36</v>
      </c>
      <c r="HZ15" s="2">
        <v>30</v>
      </c>
      <c r="IA15" s="2">
        <v>6</v>
      </c>
      <c r="IB15" s="2">
        <v>0</v>
      </c>
      <c r="IC15" s="4">
        <f t="shared" si="101"/>
        <v>0.83333333333333337</v>
      </c>
      <c r="ID15" s="4">
        <f t="shared" si="26"/>
        <v>3.3333333333334103E-3</v>
      </c>
      <c r="IF15" s="2" t="s">
        <v>30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102"/>
        <v>0.83333333333333337</v>
      </c>
      <c r="IL15" s="4">
        <f t="shared" si="27"/>
        <v>0</v>
      </c>
      <c r="IN15" s="2" t="s">
        <v>30</v>
      </c>
      <c r="IO15" s="2">
        <v>36</v>
      </c>
      <c r="IP15" s="2">
        <v>30</v>
      </c>
      <c r="IQ15" s="2">
        <v>6</v>
      </c>
      <c r="IR15" s="2">
        <v>0</v>
      </c>
      <c r="IS15" s="4">
        <v>0.83</v>
      </c>
      <c r="IT15" s="4">
        <f t="shared" si="28"/>
        <v>-3.3333333333334103E-3</v>
      </c>
      <c r="IV15" s="2" t="s">
        <v>30</v>
      </c>
      <c r="IW15" s="2">
        <v>36</v>
      </c>
      <c r="IX15" s="2">
        <v>30</v>
      </c>
      <c r="IY15" s="2">
        <v>6</v>
      </c>
      <c r="IZ15" s="2">
        <v>0</v>
      </c>
      <c r="JA15" s="4">
        <v>0.83</v>
      </c>
      <c r="JB15" s="4">
        <f t="shared" si="29"/>
        <v>0</v>
      </c>
      <c r="JD15" s="2" t="s">
        <v>30</v>
      </c>
      <c r="JE15" s="2">
        <v>36</v>
      </c>
      <c r="JF15" s="2">
        <v>30</v>
      </c>
      <c r="JG15" s="2">
        <v>6</v>
      </c>
      <c r="JH15" s="2">
        <v>0</v>
      </c>
      <c r="JI15" s="4">
        <v>0.83</v>
      </c>
      <c r="JJ15" s="4">
        <f t="shared" si="30"/>
        <v>0</v>
      </c>
      <c r="JL15" s="2" t="s">
        <v>30</v>
      </c>
      <c r="JM15" s="2">
        <v>36</v>
      </c>
      <c r="JN15" s="2">
        <v>30</v>
      </c>
      <c r="JO15" s="2">
        <v>6</v>
      </c>
      <c r="JP15" s="2">
        <v>0</v>
      </c>
      <c r="JQ15" s="4">
        <v>0.83</v>
      </c>
      <c r="JR15" s="4">
        <f t="shared" si="31"/>
        <v>0</v>
      </c>
      <c r="JT15" s="2" t="s">
        <v>30</v>
      </c>
      <c r="JU15" s="2">
        <v>36</v>
      </c>
      <c r="JV15" s="2">
        <v>30</v>
      </c>
      <c r="JW15" s="2">
        <v>6</v>
      </c>
      <c r="JX15" s="2">
        <v>0</v>
      </c>
      <c r="JY15" s="4">
        <v>0.83</v>
      </c>
      <c r="JZ15" s="4">
        <f t="shared" si="32"/>
        <v>0</v>
      </c>
      <c r="KB15" s="2" t="s">
        <v>30</v>
      </c>
      <c r="KC15" s="2">
        <v>36</v>
      </c>
      <c r="KD15" s="2">
        <v>30</v>
      </c>
      <c r="KE15" s="2">
        <v>6</v>
      </c>
      <c r="KF15" s="2">
        <v>0</v>
      </c>
      <c r="KG15" s="4">
        <v>0.83</v>
      </c>
      <c r="KH15" s="4">
        <f t="shared" si="33"/>
        <v>0</v>
      </c>
      <c r="KJ15" s="2" t="s">
        <v>30</v>
      </c>
      <c r="KK15" s="2">
        <v>36</v>
      </c>
      <c r="KL15" s="2">
        <v>30</v>
      </c>
      <c r="KM15" s="2">
        <v>6</v>
      </c>
      <c r="KN15" s="2">
        <v>0</v>
      </c>
      <c r="KO15" s="4">
        <f t="shared" si="103"/>
        <v>0.83333333333333337</v>
      </c>
      <c r="KP15" s="4">
        <f t="shared" si="34"/>
        <v>3.3333333333334103E-3</v>
      </c>
      <c r="KQ15" s="4"/>
      <c r="KR15" s="125" t="s">
        <v>30</v>
      </c>
      <c r="KS15" s="116">
        <v>36</v>
      </c>
      <c r="KT15" s="117">
        <v>30</v>
      </c>
      <c r="KU15" s="117">
        <v>6</v>
      </c>
      <c r="KV15" s="117">
        <v>0</v>
      </c>
      <c r="KW15" s="118">
        <v>0.83</v>
      </c>
      <c r="KX15" s="118">
        <v>0</v>
      </c>
      <c r="KY15" s="116"/>
      <c r="KZ15" s="116" t="s">
        <v>30</v>
      </c>
      <c r="LA15" s="116">
        <v>36</v>
      </c>
      <c r="LB15" s="116">
        <v>30</v>
      </c>
      <c r="LC15" s="116">
        <v>6</v>
      </c>
      <c r="LD15" s="116">
        <v>0</v>
      </c>
      <c r="LE15" s="122">
        <f>LB15/LA15</f>
        <v>0.83333333333333337</v>
      </c>
      <c r="LF15" s="158">
        <f t="shared" si="35"/>
        <v>3.3333333333334103E-3</v>
      </c>
      <c r="LG15" s="158"/>
      <c r="LH15" s="156" t="s">
        <v>30</v>
      </c>
      <c r="LI15" s="156">
        <v>36</v>
      </c>
      <c r="LJ15" s="156">
        <v>30</v>
      </c>
      <c r="LK15" s="156">
        <v>6</v>
      </c>
      <c r="LL15" s="156">
        <v>0</v>
      </c>
      <c r="LM15" s="162">
        <f>LJ15/LI15</f>
        <v>0.83333333333333337</v>
      </c>
      <c r="LN15" s="158">
        <f t="shared" si="36"/>
        <v>0</v>
      </c>
      <c r="LO15" s="157"/>
      <c r="LP15" s="2" t="s">
        <v>30</v>
      </c>
      <c r="LQ15" s="2">
        <v>36</v>
      </c>
      <c r="LR15" s="2">
        <v>30</v>
      </c>
      <c r="LS15" s="2">
        <v>6</v>
      </c>
      <c r="LT15" s="2">
        <v>0</v>
      </c>
      <c r="LU15" s="4">
        <f t="shared" si="104"/>
        <v>0.83333333333333337</v>
      </c>
      <c r="LV15" s="4">
        <f t="shared" si="37"/>
        <v>0</v>
      </c>
      <c r="LX15" s="157" t="s">
        <v>30</v>
      </c>
      <c r="LY15" s="157">
        <v>36</v>
      </c>
      <c r="LZ15" s="157">
        <v>30</v>
      </c>
      <c r="MA15" s="157">
        <v>6</v>
      </c>
      <c r="MB15" s="157">
        <v>0</v>
      </c>
      <c r="MC15" s="158">
        <f t="shared" si="105"/>
        <v>0.83333333333333337</v>
      </c>
      <c r="MD15" s="158">
        <f t="shared" si="38"/>
        <v>0</v>
      </c>
      <c r="MF15" s="156" t="s">
        <v>30</v>
      </c>
      <c r="MG15" s="156">
        <v>36</v>
      </c>
      <c r="MH15" s="156">
        <v>30</v>
      </c>
      <c r="MI15" s="156">
        <v>6</v>
      </c>
      <c r="MJ15" s="156">
        <v>0</v>
      </c>
      <c r="MK15" s="162">
        <f t="shared" si="39"/>
        <v>0.83333333333333337</v>
      </c>
      <c r="ML15" s="158">
        <f t="shared" si="40"/>
        <v>0</v>
      </c>
      <c r="MM15" s="157"/>
      <c r="MN15" s="156" t="s">
        <v>30</v>
      </c>
      <c r="MO15" s="156">
        <v>36</v>
      </c>
      <c r="MP15" s="156">
        <v>30</v>
      </c>
      <c r="MQ15" s="156">
        <v>6</v>
      </c>
      <c r="MR15" s="156">
        <v>0</v>
      </c>
      <c r="MS15" s="162">
        <v>0.83</v>
      </c>
      <c r="MT15" s="158">
        <f t="shared" si="41"/>
        <v>-3.3333333333334103E-3</v>
      </c>
      <c r="MU15" s="157"/>
      <c r="MV15" s="156" t="s">
        <v>30</v>
      </c>
      <c r="MW15" s="156">
        <v>36</v>
      </c>
      <c r="MX15" s="156">
        <v>30</v>
      </c>
      <c r="MY15" s="156">
        <v>6</v>
      </c>
      <c r="MZ15" s="156">
        <v>0</v>
      </c>
      <c r="NA15" s="162">
        <v>0.83</v>
      </c>
      <c r="NB15" s="158">
        <f t="shared" si="42"/>
        <v>0</v>
      </c>
      <c r="NC15" s="157"/>
      <c r="ND15" s="156" t="s">
        <v>30</v>
      </c>
      <c r="NE15" s="156">
        <v>36</v>
      </c>
      <c r="NF15" s="156">
        <v>30</v>
      </c>
      <c r="NG15" s="156">
        <v>6</v>
      </c>
      <c r="NH15" s="156">
        <v>0</v>
      </c>
      <c r="NI15" s="162">
        <v>0.83</v>
      </c>
      <c r="NJ15" s="158">
        <f t="shared" si="43"/>
        <v>0</v>
      </c>
      <c r="NK15" s="157"/>
      <c r="NL15" s="156" t="s">
        <v>30</v>
      </c>
      <c r="NM15" s="156">
        <v>36</v>
      </c>
      <c r="NN15" s="156">
        <v>30</v>
      </c>
      <c r="NO15" s="156">
        <v>6</v>
      </c>
      <c r="NP15" s="156">
        <v>0</v>
      </c>
      <c r="NQ15" s="162">
        <v>0.83</v>
      </c>
      <c r="NR15" s="158">
        <f t="shared" si="44"/>
        <v>0</v>
      </c>
      <c r="NS15" s="157"/>
      <c r="OO15" s="157" t="s">
        <v>30</v>
      </c>
      <c r="OP15" s="157">
        <v>36</v>
      </c>
      <c r="OQ15" s="157">
        <v>30</v>
      </c>
      <c r="OR15" s="157">
        <v>6</v>
      </c>
      <c r="OS15" s="157">
        <v>0</v>
      </c>
      <c r="OT15" s="158">
        <f t="shared" si="45"/>
        <v>0.83333333333333337</v>
      </c>
      <c r="OU15" s="158">
        <f t="shared" si="46"/>
        <v>3.3333333333334103E-3</v>
      </c>
      <c r="OW15" s="157" t="s">
        <v>30</v>
      </c>
      <c r="OX15" s="157">
        <v>36</v>
      </c>
      <c r="OY15" s="157">
        <v>30</v>
      </c>
      <c r="OZ15" s="157">
        <v>6</v>
      </c>
      <c r="PA15" s="157">
        <v>0</v>
      </c>
      <c r="PB15" s="158">
        <f t="shared" si="106"/>
        <v>0.83333333333333337</v>
      </c>
      <c r="PC15" s="158">
        <f t="shared" si="47"/>
        <v>0</v>
      </c>
      <c r="PE15" s="157" t="s">
        <v>30</v>
      </c>
      <c r="PF15" s="157">
        <v>36</v>
      </c>
      <c r="PG15" s="157">
        <v>30</v>
      </c>
      <c r="PH15" s="157">
        <v>6</v>
      </c>
      <c r="PI15" s="157">
        <v>0</v>
      </c>
      <c r="PJ15" s="158">
        <f t="shared" si="48"/>
        <v>0.83333333333333337</v>
      </c>
      <c r="PK15" s="158">
        <f t="shared" si="49"/>
        <v>0</v>
      </c>
      <c r="PM15" s="157" t="s">
        <v>30</v>
      </c>
      <c r="PN15" s="157">
        <v>36</v>
      </c>
      <c r="PO15" s="157">
        <v>30</v>
      </c>
      <c r="PP15" s="157">
        <v>6</v>
      </c>
      <c r="PQ15" s="157">
        <v>0</v>
      </c>
      <c r="PR15" s="158">
        <f t="shared" si="50"/>
        <v>0.83333333333333337</v>
      </c>
      <c r="PS15" s="158">
        <f t="shared" si="51"/>
        <v>0</v>
      </c>
      <c r="PU15" s="157" t="s">
        <v>30</v>
      </c>
      <c r="PV15" s="157">
        <v>36</v>
      </c>
      <c r="PW15" s="157">
        <v>30</v>
      </c>
      <c r="PX15" s="157">
        <v>6</v>
      </c>
      <c r="PY15" s="157">
        <v>0</v>
      </c>
      <c r="PZ15" s="158">
        <f t="shared" si="52"/>
        <v>0.83333333333333337</v>
      </c>
      <c r="QA15" s="158">
        <f t="shared" si="53"/>
        <v>0</v>
      </c>
      <c r="QC15" s="157">
        <f t="shared" si="54"/>
        <v>0</v>
      </c>
      <c r="QD15" s="157" t="s">
        <v>30</v>
      </c>
      <c r="QE15" s="157">
        <v>36</v>
      </c>
      <c r="QF15" s="157">
        <v>30</v>
      </c>
      <c r="QG15" s="157">
        <v>6</v>
      </c>
      <c r="QH15" s="157">
        <v>0</v>
      </c>
      <c r="QI15" s="158">
        <f t="shared" si="55"/>
        <v>0.83333333333333337</v>
      </c>
      <c r="QJ15" s="158">
        <f t="shared" si="56"/>
        <v>0</v>
      </c>
      <c r="QL15" s="157" t="s">
        <v>30</v>
      </c>
      <c r="QM15" s="157">
        <v>36</v>
      </c>
      <c r="QN15" s="157">
        <v>30</v>
      </c>
      <c r="QO15" s="157">
        <v>6</v>
      </c>
      <c r="QP15" s="157">
        <v>0</v>
      </c>
      <c r="QQ15" s="158">
        <f t="shared" si="57"/>
        <v>0.83333333333333337</v>
      </c>
      <c r="QR15" s="158">
        <f t="shared" si="58"/>
        <v>0</v>
      </c>
      <c r="QT15" s="157">
        <f t="shared" si="59"/>
        <v>0</v>
      </c>
      <c r="QU15" s="157" t="s">
        <v>30</v>
      </c>
      <c r="QV15" s="157">
        <v>36</v>
      </c>
      <c r="QW15" s="157">
        <v>30</v>
      </c>
      <c r="QX15" s="157">
        <v>6</v>
      </c>
      <c r="QY15" s="157">
        <v>0</v>
      </c>
      <c r="QZ15" s="158">
        <f t="shared" si="60"/>
        <v>0.83333333333333337</v>
      </c>
      <c r="RA15" s="158">
        <f t="shared" si="61"/>
        <v>0</v>
      </c>
      <c r="RC15" s="157" t="s">
        <v>30</v>
      </c>
      <c r="RD15" s="157">
        <v>36</v>
      </c>
      <c r="RE15" s="157">
        <v>30</v>
      </c>
      <c r="RF15" s="157">
        <v>6</v>
      </c>
      <c r="RG15" s="157">
        <v>0</v>
      </c>
      <c r="RH15" s="158">
        <f t="shared" si="62"/>
        <v>0.83333333333333337</v>
      </c>
      <c r="RI15" s="158">
        <f t="shared" si="63"/>
        <v>0</v>
      </c>
      <c r="RK15" s="157" t="s">
        <v>30</v>
      </c>
      <c r="RL15" s="157">
        <v>36</v>
      </c>
      <c r="RM15" s="157">
        <v>30</v>
      </c>
      <c r="RN15" s="157">
        <v>6</v>
      </c>
      <c r="RO15" s="157">
        <v>0</v>
      </c>
      <c r="RP15" s="158">
        <v>0.83</v>
      </c>
      <c r="RR15" s="157" t="s">
        <v>30</v>
      </c>
      <c r="RS15" s="157">
        <v>36</v>
      </c>
      <c r="RT15" s="157">
        <v>30</v>
      </c>
      <c r="RU15" s="157">
        <v>6</v>
      </c>
      <c r="RV15" s="157">
        <v>0</v>
      </c>
      <c r="RW15" s="158">
        <f t="shared" si="64"/>
        <v>0.83333333333333337</v>
      </c>
      <c r="RX15" s="158">
        <f t="shared" si="65"/>
        <v>0.83333333333333337</v>
      </c>
      <c r="RZ15" s="157" t="s">
        <v>30</v>
      </c>
      <c r="SA15" s="157">
        <v>36</v>
      </c>
      <c r="SB15" s="157">
        <v>30</v>
      </c>
      <c r="SC15" s="157">
        <v>6</v>
      </c>
      <c r="SD15" s="157">
        <v>0</v>
      </c>
      <c r="SE15" s="158">
        <f t="shared" si="66"/>
        <v>0.83333333333333337</v>
      </c>
      <c r="SF15" s="158">
        <f t="shared" si="67"/>
        <v>0</v>
      </c>
      <c r="SH15" s="157" t="s">
        <v>30</v>
      </c>
      <c r="SI15" s="157">
        <v>36</v>
      </c>
      <c r="SJ15" s="157">
        <v>30</v>
      </c>
      <c r="SK15" s="157">
        <v>6</v>
      </c>
      <c r="SL15" s="157">
        <v>0</v>
      </c>
      <c r="SM15" s="158">
        <f t="shared" si="68"/>
        <v>0.83333333333333337</v>
      </c>
      <c r="SN15" s="158">
        <f t="shared" si="69"/>
        <v>0</v>
      </c>
      <c r="SP15" s="157" t="s">
        <v>30</v>
      </c>
      <c r="SQ15" s="157">
        <v>36</v>
      </c>
      <c r="SR15" s="157">
        <v>30</v>
      </c>
      <c r="SS15" s="157">
        <v>6</v>
      </c>
      <c r="ST15" s="157">
        <v>0</v>
      </c>
      <c r="SU15" s="158">
        <f t="shared" si="70"/>
        <v>0.83333333333333337</v>
      </c>
      <c r="SV15" s="158">
        <f t="shared" si="71"/>
        <v>0</v>
      </c>
      <c r="SX15" s="157" t="s">
        <v>30</v>
      </c>
      <c r="SY15" s="157">
        <v>36</v>
      </c>
      <c r="SZ15" s="157">
        <v>30</v>
      </c>
      <c r="TA15" s="157">
        <v>6</v>
      </c>
      <c r="TB15" s="157">
        <v>0</v>
      </c>
      <c r="TC15" s="158">
        <f t="shared" si="72"/>
        <v>0.83333333333333337</v>
      </c>
      <c r="TD15" s="158">
        <f t="shared" si="73"/>
        <v>0</v>
      </c>
      <c r="TF15" s="157" t="s">
        <v>30</v>
      </c>
      <c r="TG15" s="157">
        <v>36</v>
      </c>
      <c r="TH15" s="157">
        <v>30</v>
      </c>
      <c r="TI15" s="157">
        <v>6</v>
      </c>
      <c r="TJ15" s="157">
        <v>0</v>
      </c>
      <c r="TK15" s="158">
        <f t="shared" si="74"/>
        <v>0.83333333333333337</v>
      </c>
      <c r="TL15" s="158">
        <f t="shared" si="75"/>
        <v>0</v>
      </c>
      <c r="TN15" s="157" t="s">
        <v>30</v>
      </c>
      <c r="TO15" s="157">
        <v>36</v>
      </c>
      <c r="TP15" s="157">
        <v>30</v>
      </c>
      <c r="TQ15" s="157">
        <v>6</v>
      </c>
      <c r="TR15" s="157">
        <v>0</v>
      </c>
      <c r="TS15" s="158">
        <f t="shared" si="76"/>
        <v>0.83333333333333337</v>
      </c>
      <c r="TT15" s="158">
        <f t="shared" si="77"/>
        <v>0</v>
      </c>
      <c r="TV15" s="157" t="s">
        <v>30</v>
      </c>
      <c r="TW15" s="157">
        <v>36</v>
      </c>
      <c r="TX15" s="157">
        <v>30</v>
      </c>
      <c r="TY15" s="157">
        <v>6</v>
      </c>
      <c r="TZ15" s="157">
        <v>0</v>
      </c>
      <c r="UA15" s="158">
        <f t="shared" si="78"/>
        <v>0.83333333333333337</v>
      </c>
      <c r="UB15" s="158">
        <f t="shared" si="79"/>
        <v>0</v>
      </c>
      <c r="UD15" s="157" t="s">
        <v>30</v>
      </c>
      <c r="UE15" s="157">
        <v>36</v>
      </c>
      <c r="UF15" s="157">
        <v>30</v>
      </c>
      <c r="UG15" s="157">
        <v>6</v>
      </c>
      <c r="UH15" s="157">
        <v>0</v>
      </c>
      <c r="UI15" s="158">
        <f t="shared" si="80"/>
        <v>0.83333333333333337</v>
      </c>
      <c r="UJ15" s="158">
        <f t="shared" si="81"/>
        <v>0</v>
      </c>
      <c r="UL15" s="157" t="s">
        <v>30</v>
      </c>
      <c r="UM15" s="157">
        <v>36</v>
      </c>
      <c r="UN15" s="157">
        <v>30</v>
      </c>
      <c r="UO15" s="157">
        <v>6</v>
      </c>
      <c r="UP15" s="157">
        <v>0</v>
      </c>
      <c r="UQ15" s="158">
        <f t="shared" si="82"/>
        <v>0.83333333333333337</v>
      </c>
      <c r="UR15" s="158">
        <f t="shared" si="83"/>
        <v>0</v>
      </c>
      <c r="UT15" s="157" t="s">
        <v>30</v>
      </c>
      <c r="UU15" s="157">
        <v>36</v>
      </c>
      <c r="UV15" s="157">
        <v>30</v>
      </c>
      <c r="UW15" s="157">
        <v>6</v>
      </c>
      <c r="UX15" s="157">
        <v>0</v>
      </c>
      <c r="UY15" s="158">
        <f t="shared" si="84"/>
        <v>0.83333333333333337</v>
      </c>
      <c r="VA15" s="157" t="s">
        <v>30</v>
      </c>
      <c r="VB15" s="157">
        <v>36</v>
      </c>
      <c r="VC15" s="157">
        <v>30</v>
      </c>
      <c r="VD15" s="157">
        <v>6</v>
      </c>
      <c r="VE15" s="157">
        <v>0</v>
      </c>
      <c r="VF15" s="158">
        <f t="shared" si="85"/>
        <v>0.83333333333333337</v>
      </c>
      <c r="VH15" s="157" t="s">
        <v>30</v>
      </c>
      <c r="VI15" s="157">
        <v>36</v>
      </c>
      <c r="VJ15" s="157">
        <v>30</v>
      </c>
      <c r="VK15" s="157">
        <v>6</v>
      </c>
      <c r="VL15" s="157">
        <v>0</v>
      </c>
      <c r="VM15" s="158">
        <f t="shared" si="86"/>
        <v>0.83333333333333337</v>
      </c>
      <c r="VN15" s="158">
        <f t="shared" si="87"/>
        <v>0</v>
      </c>
      <c r="VQ15" s="109" t="s">
        <v>30</v>
      </c>
      <c r="VR15" s="159">
        <v>36</v>
      </c>
      <c r="VS15" s="159">
        <v>24</v>
      </c>
      <c r="VT15" s="159">
        <v>4</v>
      </c>
      <c r="VU15" s="159">
        <v>8</v>
      </c>
      <c r="VV15" s="28">
        <v>0.67</v>
      </c>
      <c r="VW15" s="158">
        <f t="shared" si="88"/>
        <v>-0.16333333333333333</v>
      </c>
      <c r="VX15" s="158"/>
      <c r="VY15" s="157" t="s">
        <v>30</v>
      </c>
      <c r="VZ15" s="157">
        <v>40</v>
      </c>
      <c r="WA15" s="157">
        <v>34</v>
      </c>
      <c r="WB15" s="157">
        <v>6</v>
      </c>
      <c r="WC15" s="157">
        <v>0</v>
      </c>
      <c r="WD15" s="158">
        <f t="shared" si="89"/>
        <v>0.85</v>
      </c>
      <c r="WF15" s="157" t="s">
        <v>30</v>
      </c>
      <c r="WG15" s="157">
        <v>40</v>
      </c>
      <c r="WH15" s="157">
        <v>34</v>
      </c>
      <c r="WI15" s="157">
        <v>6</v>
      </c>
      <c r="WJ15" s="157">
        <v>0</v>
      </c>
      <c r="WK15" s="158">
        <f t="shared" si="90"/>
        <v>0.85</v>
      </c>
      <c r="WL15" s="158">
        <f t="shared" si="91"/>
        <v>0</v>
      </c>
      <c r="WN15" s="157" t="s">
        <v>30</v>
      </c>
      <c r="WO15" s="157">
        <v>40</v>
      </c>
      <c r="WP15" s="157">
        <v>29</v>
      </c>
      <c r="WQ15" s="157">
        <v>5</v>
      </c>
      <c r="WR15" s="157">
        <v>6</v>
      </c>
      <c r="WS15" s="158">
        <v>0.73</v>
      </c>
      <c r="WU15" s="184"/>
      <c r="WV15" s="184"/>
      <c r="WW15" s="184"/>
      <c r="WX15" s="184"/>
      <c r="WY15" s="184"/>
      <c r="WZ15" s="157" t="s">
        <v>30</v>
      </c>
      <c r="XA15" s="157">
        <v>40</v>
      </c>
      <c r="XB15" s="157">
        <v>34</v>
      </c>
      <c r="XC15" s="157">
        <v>6</v>
      </c>
      <c r="XD15" s="157">
        <v>0</v>
      </c>
      <c r="XE15" s="158">
        <f t="shared" si="92"/>
        <v>0.85</v>
      </c>
      <c r="XG15" s="157" t="s">
        <v>30</v>
      </c>
      <c r="XH15" s="157">
        <v>40</v>
      </c>
      <c r="XI15" s="157">
        <v>34</v>
      </c>
      <c r="XJ15" s="157">
        <v>6</v>
      </c>
      <c r="XK15" s="157">
        <v>0</v>
      </c>
      <c r="XL15" s="158">
        <f t="shared" si="93"/>
        <v>0.85</v>
      </c>
      <c r="XM15" s="158">
        <f t="shared" si="94"/>
        <v>0</v>
      </c>
      <c r="XN15" s="157" t="s">
        <v>30</v>
      </c>
      <c r="XO15" s="157">
        <v>40</v>
      </c>
      <c r="XP15" s="157">
        <v>0</v>
      </c>
      <c r="XQ15" s="157">
        <v>0</v>
      </c>
      <c r="XR15" s="157">
        <v>40</v>
      </c>
      <c r="XS15" s="158">
        <v>0</v>
      </c>
      <c r="XT15" s="157"/>
      <c r="XU15" s="157" t="s">
        <v>30</v>
      </c>
      <c r="XV15" s="157">
        <v>40</v>
      </c>
      <c r="XW15" s="157">
        <v>34</v>
      </c>
      <c r="XX15" s="157">
        <v>6</v>
      </c>
      <c r="XY15" s="157">
        <v>0</v>
      </c>
      <c r="XZ15" s="158">
        <f t="shared" si="95"/>
        <v>0.85</v>
      </c>
      <c r="YB15" s="157" t="s">
        <v>30</v>
      </c>
      <c r="YC15" s="157">
        <v>40</v>
      </c>
      <c r="YD15" s="157">
        <v>34</v>
      </c>
      <c r="YE15" s="157">
        <v>6</v>
      </c>
      <c r="YF15" s="157">
        <v>0</v>
      </c>
      <c r="YG15" s="158">
        <f t="shared" si="96"/>
        <v>0.85</v>
      </c>
      <c r="YH15" s="158">
        <f t="shared" si="97"/>
        <v>0</v>
      </c>
      <c r="YI15" s="158"/>
      <c r="YJ15" s="157" t="s">
        <v>30</v>
      </c>
      <c r="YK15" s="157">
        <v>40</v>
      </c>
      <c r="YL15" s="157">
        <v>29</v>
      </c>
      <c r="YM15" s="157">
        <v>5</v>
      </c>
      <c r="YN15" s="157">
        <v>6</v>
      </c>
      <c r="YO15" s="158">
        <v>0.73</v>
      </c>
      <c r="YQ15" s="157" t="s">
        <v>30</v>
      </c>
      <c r="YR15" s="157">
        <v>40</v>
      </c>
      <c r="YS15" s="157">
        <v>34</v>
      </c>
      <c r="YT15" s="157">
        <v>6</v>
      </c>
      <c r="YU15" s="157">
        <v>0</v>
      </c>
      <c r="YV15" s="158">
        <f t="shared" si="98"/>
        <v>0.85</v>
      </c>
      <c r="YX15" s="157" t="s">
        <v>30</v>
      </c>
      <c r="YY15" s="157">
        <v>40</v>
      </c>
      <c r="YZ15" s="157">
        <v>34</v>
      </c>
      <c r="ZA15" s="157">
        <v>6</v>
      </c>
      <c r="ZB15" s="157">
        <v>0</v>
      </c>
      <c r="ZC15" s="158">
        <v>0.85</v>
      </c>
      <c r="ZE15" s="157" t="s">
        <v>30</v>
      </c>
      <c r="ZF15" s="157">
        <v>40</v>
      </c>
      <c r="ZG15" s="157">
        <v>34</v>
      </c>
      <c r="ZH15" s="157">
        <v>6</v>
      </c>
      <c r="ZI15" s="157">
        <v>0</v>
      </c>
      <c r="ZJ15" s="158">
        <f t="shared" si="99"/>
        <v>0.85</v>
      </c>
      <c r="ZK15" s="158">
        <f>ZJ15-YG15</f>
        <v>0</v>
      </c>
      <c r="ZM15" s="157" t="s">
        <v>30</v>
      </c>
      <c r="ZN15" s="157">
        <v>40</v>
      </c>
      <c r="ZO15" s="157">
        <v>34</v>
      </c>
      <c r="ZP15" s="157">
        <v>6</v>
      </c>
      <c r="ZQ15" s="157">
        <v>0</v>
      </c>
      <c r="ZR15" s="158">
        <f t="shared" si="100"/>
        <v>0.85</v>
      </c>
    </row>
    <row r="16" spans="1:694" ht="17.25" thickBot="1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6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7"/>
        <v>0</v>
      </c>
      <c r="BT16" s="2" t="s">
        <v>31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8"/>
        <v>0</v>
      </c>
      <c r="CB16" s="2" t="s">
        <v>31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9"/>
        <v>0</v>
      </c>
      <c r="CJ16" s="2" t="s">
        <v>31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0"/>
        <v>0</v>
      </c>
      <c r="CR16" s="2" t="s">
        <v>31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1"/>
        <v>0</v>
      </c>
      <c r="CZ16" s="2" t="s">
        <v>31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2"/>
        <v>0</v>
      </c>
      <c r="DH16" s="2" t="s">
        <v>31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3"/>
        <v>0</v>
      </c>
      <c r="DP16" s="2" t="s">
        <v>31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4"/>
        <v>0</v>
      </c>
      <c r="DX16" s="2" t="s">
        <v>31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5"/>
        <v>0</v>
      </c>
      <c r="EF16" s="2" t="s">
        <v>31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6"/>
        <v>0</v>
      </c>
      <c r="EN16" s="2" t="s">
        <v>31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7"/>
        <v>0</v>
      </c>
      <c r="EV16" s="2" t="s">
        <v>31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18"/>
        <v>0</v>
      </c>
      <c r="FD16" s="2" t="s">
        <v>31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19"/>
        <v>0</v>
      </c>
      <c r="FL16" s="2" t="s">
        <v>31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4">
        <f t="shared" si="20"/>
        <v>0</v>
      </c>
      <c r="FT16" s="2" t="s">
        <v>31</v>
      </c>
      <c r="FU16" s="2">
        <v>6</v>
      </c>
      <c r="FV16" s="2">
        <v>6</v>
      </c>
      <c r="FW16" s="2">
        <v>0</v>
      </c>
      <c r="FX16" s="2">
        <v>0</v>
      </c>
      <c r="FY16" s="4">
        <v>1</v>
      </c>
      <c r="FZ16" s="4">
        <f t="shared" si="21"/>
        <v>0</v>
      </c>
      <c r="GB16" s="2" t="s">
        <v>31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4">
        <f t="shared" si="22"/>
        <v>0</v>
      </c>
      <c r="GJ16" s="2" t="s">
        <v>31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3"/>
        <v>0</v>
      </c>
      <c r="GR16" s="2" t="s">
        <v>31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111">
        <f t="shared" si="107"/>
        <v>0</v>
      </c>
      <c r="GZ16" s="2" t="s">
        <v>31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>HE16-'[1]ASUS MeMO Pad 8 K011'!ES16</f>
        <v>0</v>
      </c>
      <c r="HH16" s="2" t="s">
        <v>31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4"/>
        <v>0</v>
      </c>
      <c r="HP16" s="2" t="s">
        <v>31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5"/>
        <v>0</v>
      </c>
      <c r="HX16" s="2" t="s">
        <v>31</v>
      </c>
      <c r="HY16" s="2">
        <v>6</v>
      </c>
      <c r="HZ16" s="2">
        <v>6</v>
      </c>
      <c r="IA16" s="2">
        <v>0</v>
      </c>
      <c r="IB16" s="2">
        <v>0</v>
      </c>
      <c r="IC16" s="4">
        <f t="shared" si="101"/>
        <v>1</v>
      </c>
      <c r="ID16" s="4">
        <f t="shared" si="26"/>
        <v>0</v>
      </c>
      <c r="IF16" s="2" t="s">
        <v>31</v>
      </c>
      <c r="IG16" s="2">
        <v>6</v>
      </c>
      <c r="IH16" s="2">
        <v>6</v>
      </c>
      <c r="II16" s="2">
        <v>0</v>
      </c>
      <c r="IJ16" s="2">
        <v>0</v>
      </c>
      <c r="IK16" s="4">
        <f t="shared" si="102"/>
        <v>1</v>
      </c>
      <c r="IL16" s="4">
        <f t="shared" si="27"/>
        <v>0</v>
      </c>
      <c r="IN16" s="2" t="s">
        <v>31</v>
      </c>
      <c r="IO16" s="2">
        <v>6</v>
      </c>
      <c r="IP16" s="2">
        <v>6</v>
      </c>
      <c r="IQ16" s="2">
        <v>0</v>
      </c>
      <c r="IR16" s="2">
        <v>0</v>
      </c>
      <c r="IS16" s="4">
        <v>1</v>
      </c>
      <c r="IT16" s="4">
        <f t="shared" si="28"/>
        <v>0</v>
      </c>
      <c r="IV16" s="2" t="s">
        <v>31</v>
      </c>
      <c r="IW16" s="2">
        <v>6</v>
      </c>
      <c r="IX16" s="2">
        <v>6</v>
      </c>
      <c r="IY16" s="2">
        <v>0</v>
      </c>
      <c r="IZ16" s="2">
        <v>0</v>
      </c>
      <c r="JA16" s="4">
        <v>1</v>
      </c>
      <c r="JB16" s="4">
        <f t="shared" si="29"/>
        <v>0</v>
      </c>
      <c r="JD16" s="2" t="s">
        <v>31</v>
      </c>
      <c r="JE16" s="2">
        <v>6</v>
      </c>
      <c r="JF16" s="2">
        <v>6</v>
      </c>
      <c r="JG16" s="2">
        <v>0</v>
      </c>
      <c r="JH16" s="2">
        <v>0</v>
      </c>
      <c r="JI16" s="4">
        <v>1</v>
      </c>
      <c r="JJ16" s="4">
        <f t="shared" si="30"/>
        <v>0</v>
      </c>
      <c r="JL16" s="2" t="s">
        <v>31</v>
      </c>
      <c r="JM16" s="2">
        <v>6</v>
      </c>
      <c r="JN16" s="2">
        <v>6</v>
      </c>
      <c r="JO16" s="2">
        <v>0</v>
      </c>
      <c r="JP16" s="2">
        <v>0</v>
      </c>
      <c r="JQ16" s="4">
        <v>1</v>
      </c>
      <c r="JR16" s="4">
        <f t="shared" si="31"/>
        <v>0</v>
      </c>
      <c r="JT16" s="2" t="s">
        <v>31</v>
      </c>
      <c r="JU16" s="2">
        <v>6</v>
      </c>
      <c r="JV16" s="2">
        <v>6</v>
      </c>
      <c r="JW16" s="2">
        <v>0</v>
      </c>
      <c r="JX16" s="2">
        <v>0</v>
      </c>
      <c r="JY16" s="4">
        <v>1</v>
      </c>
      <c r="JZ16" s="4">
        <f t="shared" si="32"/>
        <v>0</v>
      </c>
      <c r="KB16" s="2" t="s">
        <v>31</v>
      </c>
      <c r="KC16" s="2">
        <v>6</v>
      </c>
      <c r="KD16" s="2">
        <v>6</v>
      </c>
      <c r="KE16" s="2">
        <v>0</v>
      </c>
      <c r="KF16" s="2">
        <v>0</v>
      </c>
      <c r="KG16" s="4">
        <v>1</v>
      </c>
      <c r="KH16" s="4">
        <f t="shared" si="33"/>
        <v>0</v>
      </c>
      <c r="KJ16" s="2" t="s">
        <v>31</v>
      </c>
      <c r="KK16" s="2">
        <v>6</v>
      </c>
      <c r="KL16" s="2">
        <v>6</v>
      </c>
      <c r="KM16" s="2">
        <v>0</v>
      </c>
      <c r="KN16" s="2">
        <v>0</v>
      </c>
      <c r="KO16" s="4">
        <f t="shared" si="103"/>
        <v>1</v>
      </c>
      <c r="KP16" s="4">
        <f t="shared" si="34"/>
        <v>0</v>
      </c>
      <c r="KQ16" s="4"/>
      <c r="KR16" s="116" t="s">
        <v>31</v>
      </c>
      <c r="KS16" s="116">
        <v>6</v>
      </c>
      <c r="KT16" s="117">
        <v>6</v>
      </c>
      <c r="KU16" s="117">
        <v>0</v>
      </c>
      <c r="KV16" s="117">
        <v>0</v>
      </c>
      <c r="KW16" s="118">
        <v>1</v>
      </c>
      <c r="KX16" s="118">
        <v>0</v>
      </c>
      <c r="KY16" s="116"/>
      <c r="KZ16" s="116" t="s">
        <v>31</v>
      </c>
      <c r="LA16" s="116">
        <v>6</v>
      </c>
      <c r="LB16" s="116">
        <v>6</v>
      </c>
      <c r="LC16" s="116">
        <v>0</v>
      </c>
      <c r="LD16" s="116">
        <v>0</v>
      </c>
      <c r="LE16" s="122">
        <v>1</v>
      </c>
      <c r="LF16" s="158">
        <f t="shared" si="35"/>
        <v>0</v>
      </c>
      <c r="LG16" s="158"/>
      <c r="LH16" s="156" t="s">
        <v>31</v>
      </c>
      <c r="LI16" s="156">
        <v>6</v>
      </c>
      <c r="LJ16" s="156">
        <v>6</v>
      </c>
      <c r="LK16" s="156">
        <v>0</v>
      </c>
      <c r="LL16" s="156">
        <v>0</v>
      </c>
      <c r="LM16" s="162">
        <v>1</v>
      </c>
      <c r="LN16" s="158">
        <f t="shared" si="36"/>
        <v>0</v>
      </c>
      <c r="LO16" s="157"/>
      <c r="LP16" s="2" t="s">
        <v>31</v>
      </c>
      <c r="LQ16" s="2">
        <v>6</v>
      </c>
      <c r="LR16" s="2">
        <v>6</v>
      </c>
      <c r="LS16" s="2">
        <v>0</v>
      </c>
      <c r="LT16" s="2">
        <v>0</v>
      </c>
      <c r="LU16" s="4">
        <f t="shared" si="104"/>
        <v>1</v>
      </c>
      <c r="LV16" s="4">
        <f t="shared" si="37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105"/>
        <v>1</v>
      </c>
      <c r="MD16" s="158">
        <f t="shared" si="38"/>
        <v>0</v>
      </c>
      <c r="MF16" s="156" t="s">
        <v>31</v>
      </c>
      <c r="MG16" s="156">
        <v>6</v>
      </c>
      <c r="MH16" s="156">
        <v>6</v>
      </c>
      <c r="MI16" s="156">
        <v>0</v>
      </c>
      <c r="MJ16" s="156">
        <v>0</v>
      </c>
      <c r="MK16" s="162">
        <f t="shared" si="39"/>
        <v>1</v>
      </c>
      <c r="ML16" s="158">
        <f t="shared" si="40"/>
        <v>0</v>
      </c>
      <c r="MM16" s="157"/>
      <c r="MN16" s="156" t="s">
        <v>31</v>
      </c>
      <c r="MO16" s="156">
        <v>6</v>
      </c>
      <c r="MP16" s="156">
        <v>6</v>
      </c>
      <c r="MQ16" s="156">
        <v>0</v>
      </c>
      <c r="MR16" s="156">
        <v>0</v>
      </c>
      <c r="MS16" s="162">
        <v>1</v>
      </c>
      <c r="MT16" s="158">
        <f t="shared" si="41"/>
        <v>0</v>
      </c>
      <c r="MU16" s="157"/>
      <c r="MV16" s="156" t="s">
        <v>31</v>
      </c>
      <c r="MW16" s="156">
        <v>6</v>
      </c>
      <c r="MX16" s="156">
        <v>6</v>
      </c>
      <c r="MY16" s="156">
        <v>0</v>
      </c>
      <c r="MZ16" s="156">
        <v>0</v>
      </c>
      <c r="NA16" s="162">
        <v>1</v>
      </c>
      <c r="NB16" s="158">
        <f t="shared" si="42"/>
        <v>0</v>
      </c>
      <c r="NC16" s="157"/>
      <c r="ND16" s="156" t="s">
        <v>31</v>
      </c>
      <c r="NE16" s="156">
        <v>6</v>
      </c>
      <c r="NF16" s="156">
        <v>6</v>
      </c>
      <c r="NG16" s="156">
        <v>0</v>
      </c>
      <c r="NH16" s="156">
        <v>0</v>
      </c>
      <c r="NI16" s="162">
        <v>1</v>
      </c>
      <c r="NJ16" s="158">
        <f t="shared" si="43"/>
        <v>0</v>
      </c>
      <c r="NK16" s="157"/>
      <c r="NL16" s="156" t="s">
        <v>31</v>
      </c>
      <c r="NM16" s="156">
        <v>6</v>
      </c>
      <c r="NN16" s="156">
        <v>6</v>
      </c>
      <c r="NO16" s="156">
        <v>0</v>
      </c>
      <c r="NP16" s="156">
        <v>0</v>
      </c>
      <c r="NQ16" s="162">
        <v>1</v>
      </c>
      <c r="NR16" s="158">
        <f t="shared" si="44"/>
        <v>0</v>
      </c>
      <c r="NS16" s="157"/>
      <c r="OO16" s="157" t="s">
        <v>31</v>
      </c>
      <c r="OP16" s="157">
        <v>6</v>
      </c>
      <c r="OQ16" s="157">
        <v>6</v>
      </c>
      <c r="OR16" s="157">
        <v>0</v>
      </c>
      <c r="OS16" s="157">
        <v>0</v>
      </c>
      <c r="OT16" s="158">
        <f t="shared" si="45"/>
        <v>1</v>
      </c>
      <c r="OU16" s="158">
        <f t="shared" si="46"/>
        <v>0</v>
      </c>
      <c r="OW16" s="157" t="s">
        <v>31</v>
      </c>
      <c r="OX16" s="157">
        <v>6</v>
      </c>
      <c r="OY16" s="157">
        <v>6</v>
      </c>
      <c r="OZ16" s="157">
        <v>0</v>
      </c>
      <c r="PA16" s="157">
        <v>0</v>
      </c>
      <c r="PB16" s="158">
        <f t="shared" si="106"/>
        <v>1</v>
      </c>
      <c r="PC16" s="158">
        <f t="shared" si="47"/>
        <v>0</v>
      </c>
      <c r="PE16" s="157" t="s">
        <v>31</v>
      </c>
      <c r="PF16" s="157">
        <v>6</v>
      </c>
      <c r="PG16" s="157">
        <v>6</v>
      </c>
      <c r="PH16" s="157">
        <v>0</v>
      </c>
      <c r="PI16" s="157">
        <v>0</v>
      </c>
      <c r="PJ16" s="158">
        <f t="shared" si="48"/>
        <v>1</v>
      </c>
      <c r="PK16" s="158">
        <f t="shared" si="49"/>
        <v>0</v>
      </c>
      <c r="PM16" s="157" t="s">
        <v>31</v>
      </c>
      <c r="PN16" s="157">
        <v>6</v>
      </c>
      <c r="PO16" s="157">
        <v>6</v>
      </c>
      <c r="PP16" s="157">
        <v>0</v>
      </c>
      <c r="PQ16" s="157">
        <v>0</v>
      </c>
      <c r="PR16" s="158">
        <f t="shared" si="50"/>
        <v>1</v>
      </c>
      <c r="PS16" s="158">
        <f t="shared" si="51"/>
        <v>0</v>
      </c>
      <c r="PU16" s="157" t="s">
        <v>31</v>
      </c>
      <c r="PV16" s="157">
        <v>6</v>
      </c>
      <c r="PW16" s="157">
        <v>6</v>
      </c>
      <c r="PX16" s="157">
        <v>0</v>
      </c>
      <c r="PY16" s="157">
        <v>0</v>
      </c>
      <c r="PZ16" s="158">
        <f t="shared" si="52"/>
        <v>1</v>
      </c>
      <c r="QA16" s="158">
        <f t="shared" si="53"/>
        <v>0</v>
      </c>
      <c r="QC16" s="157">
        <f t="shared" si="54"/>
        <v>0</v>
      </c>
      <c r="QD16" s="157" t="s">
        <v>31</v>
      </c>
      <c r="QE16" s="157">
        <v>6</v>
      </c>
      <c r="QF16" s="157">
        <v>6</v>
      </c>
      <c r="QG16" s="157">
        <v>0</v>
      </c>
      <c r="QH16" s="157">
        <v>0</v>
      </c>
      <c r="QI16" s="158">
        <f t="shared" si="55"/>
        <v>1</v>
      </c>
      <c r="QJ16" s="158">
        <f t="shared" si="56"/>
        <v>0</v>
      </c>
      <c r="QL16" s="157" t="s">
        <v>31</v>
      </c>
      <c r="QM16" s="157">
        <v>6</v>
      </c>
      <c r="QN16" s="157">
        <v>6</v>
      </c>
      <c r="QO16" s="157">
        <v>0</v>
      </c>
      <c r="QP16" s="157">
        <v>0</v>
      </c>
      <c r="QQ16" s="158">
        <f t="shared" si="57"/>
        <v>1</v>
      </c>
      <c r="QR16" s="158">
        <f t="shared" si="58"/>
        <v>0</v>
      </c>
      <c r="QT16" s="157">
        <f t="shared" si="59"/>
        <v>0</v>
      </c>
      <c r="QU16" s="157" t="s">
        <v>31</v>
      </c>
      <c r="QV16" s="157">
        <v>6</v>
      </c>
      <c r="QW16" s="157">
        <v>6</v>
      </c>
      <c r="QX16" s="157">
        <v>0</v>
      </c>
      <c r="QY16" s="157">
        <v>0</v>
      </c>
      <c r="QZ16" s="158">
        <f t="shared" si="60"/>
        <v>1</v>
      </c>
      <c r="RA16" s="158">
        <f t="shared" si="61"/>
        <v>0</v>
      </c>
      <c r="RC16" s="157" t="s">
        <v>31</v>
      </c>
      <c r="RD16" s="157">
        <v>6</v>
      </c>
      <c r="RE16" s="157">
        <v>6</v>
      </c>
      <c r="RF16" s="157">
        <v>0</v>
      </c>
      <c r="RG16" s="157">
        <v>0</v>
      </c>
      <c r="RH16" s="158">
        <f t="shared" si="62"/>
        <v>1</v>
      </c>
      <c r="RI16" s="158">
        <f t="shared" si="63"/>
        <v>0</v>
      </c>
      <c r="RK16" s="157" t="s">
        <v>31</v>
      </c>
      <c r="RL16" s="157">
        <v>6</v>
      </c>
      <c r="RM16" s="157">
        <v>6</v>
      </c>
      <c r="RN16" s="157">
        <v>0</v>
      </c>
      <c r="RO16" s="157">
        <v>0</v>
      </c>
      <c r="RP16" s="158">
        <v>1</v>
      </c>
      <c r="RR16" s="157" t="s">
        <v>31</v>
      </c>
      <c r="RS16" s="157">
        <v>6</v>
      </c>
      <c r="RT16" s="157">
        <v>6</v>
      </c>
      <c r="RU16" s="157">
        <v>0</v>
      </c>
      <c r="RV16" s="157">
        <v>0</v>
      </c>
      <c r="RW16" s="158">
        <f t="shared" si="64"/>
        <v>1</v>
      </c>
      <c r="RX16" s="158">
        <f t="shared" si="65"/>
        <v>1</v>
      </c>
      <c r="RZ16" s="157" t="s">
        <v>31</v>
      </c>
      <c r="SA16" s="157">
        <v>6</v>
      </c>
      <c r="SB16" s="157">
        <v>6</v>
      </c>
      <c r="SC16" s="157">
        <v>0</v>
      </c>
      <c r="SD16" s="157">
        <v>0</v>
      </c>
      <c r="SE16" s="158">
        <f t="shared" si="66"/>
        <v>1</v>
      </c>
      <c r="SF16" s="158">
        <f t="shared" si="67"/>
        <v>0</v>
      </c>
      <c r="SH16" s="157" t="s">
        <v>31</v>
      </c>
      <c r="SI16" s="157">
        <v>6</v>
      </c>
      <c r="SJ16" s="157">
        <v>6</v>
      </c>
      <c r="SK16" s="157">
        <v>0</v>
      </c>
      <c r="SL16" s="157">
        <v>0</v>
      </c>
      <c r="SM16" s="158">
        <f t="shared" si="68"/>
        <v>1</v>
      </c>
      <c r="SN16" s="158">
        <f t="shared" si="69"/>
        <v>0</v>
      </c>
      <c r="SP16" s="157" t="s">
        <v>31</v>
      </c>
      <c r="SQ16" s="157">
        <v>6</v>
      </c>
      <c r="SR16" s="157">
        <v>6</v>
      </c>
      <c r="SS16" s="157">
        <v>0</v>
      </c>
      <c r="ST16" s="157">
        <v>0</v>
      </c>
      <c r="SU16" s="158">
        <f t="shared" si="70"/>
        <v>1</v>
      </c>
      <c r="SV16" s="158">
        <f t="shared" si="71"/>
        <v>0</v>
      </c>
      <c r="SX16" s="157" t="s">
        <v>31</v>
      </c>
      <c r="SY16" s="157">
        <v>6</v>
      </c>
      <c r="SZ16" s="157">
        <v>6</v>
      </c>
      <c r="TA16" s="157">
        <v>0</v>
      </c>
      <c r="TB16" s="157">
        <v>0</v>
      </c>
      <c r="TC16" s="158">
        <f t="shared" si="72"/>
        <v>1</v>
      </c>
      <c r="TD16" s="158">
        <f t="shared" si="73"/>
        <v>0</v>
      </c>
      <c r="TF16" s="157" t="s">
        <v>31</v>
      </c>
      <c r="TG16" s="157">
        <v>6</v>
      </c>
      <c r="TH16" s="157">
        <v>6</v>
      </c>
      <c r="TI16" s="157">
        <v>0</v>
      </c>
      <c r="TJ16" s="157">
        <v>0</v>
      </c>
      <c r="TK16" s="158">
        <f t="shared" si="74"/>
        <v>1</v>
      </c>
      <c r="TL16" s="158">
        <f t="shared" si="75"/>
        <v>0</v>
      </c>
      <c r="TN16" s="157" t="s">
        <v>31</v>
      </c>
      <c r="TO16" s="157">
        <v>6</v>
      </c>
      <c r="TP16" s="157">
        <v>6</v>
      </c>
      <c r="TQ16" s="157">
        <v>0</v>
      </c>
      <c r="TR16" s="157">
        <v>0</v>
      </c>
      <c r="TS16" s="158">
        <f t="shared" si="76"/>
        <v>1</v>
      </c>
      <c r="TT16" s="158">
        <f t="shared" si="77"/>
        <v>0</v>
      </c>
      <c r="TV16" s="157" t="s">
        <v>31</v>
      </c>
      <c r="TW16" s="157">
        <v>6</v>
      </c>
      <c r="TX16" s="157">
        <v>6</v>
      </c>
      <c r="TY16" s="157">
        <v>0</v>
      </c>
      <c r="TZ16" s="157">
        <v>0</v>
      </c>
      <c r="UA16" s="158">
        <f t="shared" si="78"/>
        <v>1</v>
      </c>
      <c r="UB16" s="158">
        <f t="shared" si="79"/>
        <v>0</v>
      </c>
      <c r="UD16" s="157" t="s">
        <v>31</v>
      </c>
      <c r="UE16" s="157">
        <v>6</v>
      </c>
      <c r="UF16" s="157">
        <v>6</v>
      </c>
      <c r="UG16" s="157">
        <v>0</v>
      </c>
      <c r="UH16" s="157">
        <v>0</v>
      </c>
      <c r="UI16" s="158">
        <f t="shared" si="80"/>
        <v>1</v>
      </c>
      <c r="UJ16" s="158">
        <f t="shared" si="81"/>
        <v>0</v>
      </c>
      <c r="UL16" s="157" t="s">
        <v>31</v>
      </c>
      <c r="UM16" s="157">
        <v>6</v>
      </c>
      <c r="UN16" s="157">
        <v>6</v>
      </c>
      <c r="UO16" s="157">
        <v>0</v>
      </c>
      <c r="UP16" s="157">
        <v>0</v>
      </c>
      <c r="UQ16" s="158">
        <f t="shared" si="82"/>
        <v>1</v>
      </c>
      <c r="UR16" s="158">
        <f t="shared" si="83"/>
        <v>0</v>
      </c>
      <c r="UT16" s="157" t="s">
        <v>31</v>
      </c>
      <c r="UU16" s="157">
        <v>6</v>
      </c>
      <c r="UV16" s="157">
        <v>6</v>
      </c>
      <c r="UW16" s="157">
        <v>0</v>
      </c>
      <c r="UX16" s="157">
        <v>0</v>
      </c>
      <c r="UY16" s="158">
        <f t="shared" si="84"/>
        <v>1</v>
      </c>
      <c r="VA16" s="157" t="s">
        <v>31</v>
      </c>
      <c r="VB16" s="157">
        <v>6</v>
      </c>
      <c r="VC16" s="157">
        <v>6</v>
      </c>
      <c r="VD16" s="157">
        <v>0</v>
      </c>
      <c r="VE16" s="157">
        <v>0</v>
      </c>
      <c r="VF16" s="158">
        <f t="shared" si="85"/>
        <v>1</v>
      </c>
      <c r="VH16" s="157" t="s">
        <v>31</v>
      </c>
      <c r="VI16" s="157">
        <v>6</v>
      </c>
      <c r="VJ16" s="157">
        <v>6</v>
      </c>
      <c r="VK16" s="157">
        <v>0</v>
      </c>
      <c r="VL16" s="157">
        <v>0</v>
      </c>
      <c r="VM16" s="158">
        <f t="shared" si="86"/>
        <v>1</v>
      </c>
      <c r="VN16" s="158">
        <f t="shared" si="87"/>
        <v>0</v>
      </c>
      <c r="VQ16" s="157" t="s">
        <v>31</v>
      </c>
      <c r="VR16" s="157">
        <v>6</v>
      </c>
      <c r="VS16" s="157">
        <v>6</v>
      </c>
      <c r="VT16" s="157">
        <v>0</v>
      </c>
      <c r="VU16" s="157">
        <v>0</v>
      </c>
      <c r="VV16" s="158">
        <v>1</v>
      </c>
      <c r="VW16" s="158">
        <f t="shared" si="88"/>
        <v>0</v>
      </c>
      <c r="VX16" s="158"/>
      <c r="VY16" s="157" t="s">
        <v>31</v>
      </c>
      <c r="VZ16" s="157">
        <v>6</v>
      </c>
      <c r="WA16" s="157">
        <v>6</v>
      </c>
      <c r="WB16" s="157">
        <v>0</v>
      </c>
      <c r="WC16" s="157">
        <v>0</v>
      </c>
      <c r="WD16" s="158">
        <f t="shared" si="89"/>
        <v>1</v>
      </c>
      <c r="WF16" s="157" t="s">
        <v>31</v>
      </c>
      <c r="WG16" s="157">
        <v>6</v>
      </c>
      <c r="WH16" s="157">
        <v>6</v>
      </c>
      <c r="WI16" s="157">
        <v>0</v>
      </c>
      <c r="WJ16" s="157">
        <v>0</v>
      </c>
      <c r="WK16" s="158">
        <f t="shared" si="90"/>
        <v>1</v>
      </c>
      <c r="WL16" s="158">
        <f t="shared" si="91"/>
        <v>0</v>
      </c>
      <c r="WN16" s="157" t="s">
        <v>31</v>
      </c>
      <c r="WO16" s="157">
        <v>6</v>
      </c>
      <c r="WP16" s="157">
        <v>6</v>
      </c>
      <c r="WQ16" s="157">
        <v>0</v>
      </c>
      <c r="WR16" s="157">
        <v>0</v>
      </c>
      <c r="WS16" s="158">
        <v>1</v>
      </c>
      <c r="WU16" s="156"/>
      <c r="WV16" s="156"/>
      <c r="WW16" s="156"/>
      <c r="WX16" s="156"/>
      <c r="WY16" s="156"/>
      <c r="WZ16" s="157" t="s">
        <v>31</v>
      </c>
      <c r="XA16" s="157">
        <v>6</v>
      </c>
      <c r="XB16" s="157">
        <v>6</v>
      </c>
      <c r="XC16" s="157">
        <v>0</v>
      </c>
      <c r="XD16" s="157">
        <v>0</v>
      </c>
      <c r="XE16" s="158">
        <f t="shared" si="92"/>
        <v>1</v>
      </c>
      <c r="XG16" s="157" t="s">
        <v>31</v>
      </c>
      <c r="XH16" s="157">
        <v>6</v>
      </c>
      <c r="XI16" s="157">
        <v>6</v>
      </c>
      <c r="XJ16" s="157">
        <v>0</v>
      </c>
      <c r="XK16" s="157">
        <v>0</v>
      </c>
      <c r="XL16" s="158">
        <f t="shared" si="93"/>
        <v>1</v>
      </c>
      <c r="XM16" s="158">
        <f t="shared" si="94"/>
        <v>0</v>
      </c>
      <c r="XN16" s="157" t="s">
        <v>31</v>
      </c>
      <c r="XO16" s="157">
        <v>6</v>
      </c>
      <c r="XP16" s="157">
        <v>6</v>
      </c>
      <c r="XQ16" s="157">
        <v>0</v>
      </c>
      <c r="XR16" s="157">
        <v>0</v>
      </c>
      <c r="XS16" s="158">
        <v>1</v>
      </c>
      <c r="XT16" s="157"/>
      <c r="XU16" s="157" t="s">
        <v>31</v>
      </c>
      <c r="XV16" s="157">
        <v>6</v>
      </c>
      <c r="XW16" s="157">
        <v>6</v>
      </c>
      <c r="XX16" s="157">
        <v>0</v>
      </c>
      <c r="XY16" s="157">
        <v>0</v>
      </c>
      <c r="XZ16" s="158">
        <f t="shared" si="95"/>
        <v>1</v>
      </c>
      <c r="YB16" s="157" t="s">
        <v>31</v>
      </c>
      <c r="YC16" s="157">
        <v>6</v>
      </c>
      <c r="YD16" s="157">
        <v>6</v>
      </c>
      <c r="YE16" s="157">
        <v>0</v>
      </c>
      <c r="YF16" s="157">
        <v>0</v>
      </c>
      <c r="YG16" s="158">
        <f t="shared" si="96"/>
        <v>1</v>
      </c>
      <c r="YH16" s="158">
        <f t="shared" si="97"/>
        <v>0</v>
      </c>
      <c r="YI16" s="158"/>
      <c r="YJ16" s="157" t="s">
        <v>31</v>
      </c>
      <c r="YK16" s="157">
        <v>6</v>
      </c>
      <c r="YL16" s="157">
        <v>6</v>
      </c>
      <c r="YM16" s="157">
        <v>0</v>
      </c>
      <c r="YN16" s="157">
        <v>0</v>
      </c>
      <c r="YO16" s="158">
        <v>1</v>
      </c>
      <c r="YQ16" s="157" t="s">
        <v>31</v>
      </c>
      <c r="YR16" s="157">
        <v>6</v>
      </c>
      <c r="YS16" s="157">
        <v>6</v>
      </c>
      <c r="YT16" s="157">
        <v>0</v>
      </c>
      <c r="YU16" s="157">
        <v>0</v>
      </c>
      <c r="YV16" s="158">
        <f t="shared" si="98"/>
        <v>1</v>
      </c>
      <c r="YX16" s="157" t="s">
        <v>31</v>
      </c>
      <c r="YY16" s="157">
        <v>6</v>
      </c>
      <c r="YZ16" s="157">
        <v>6</v>
      </c>
      <c r="ZA16" s="157">
        <v>0</v>
      </c>
      <c r="ZB16" s="157">
        <v>0</v>
      </c>
      <c r="ZC16" s="158">
        <v>1</v>
      </c>
      <c r="ZE16" s="157" t="s">
        <v>31</v>
      </c>
      <c r="ZF16" s="157">
        <v>6</v>
      </c>
      <c r="ZG16" s="157">
        <v>6</v>
      </c>
      <c r="ZH16" s="157">
        <v>0</v>
      </c>
      <c r="ZI16" s="157">
        <v>0</v>
      </c>
      <c r="ZJ16" s="158">
        <f t="shared" si="99"/>
        <v>1</v>
      </c>
      <c r="ZK16" s="158">
        <f>ZJ16-YG16</f>
        <v>0</v>
      </c>
      <c r="ZM16" s="157" t="s">
        <v>31</v>
      </c>
      <c r="ZN16" s="157">
        <v>6</v>
      </c>
      <c r="ZO16" s="157">
        <v>6</v>
      </c>
      <c r="ZP16" s="157">
        <v>0</v>
      </c>
      <c r="ZQ16" s="157">
        <v>0</v>
      </c>
      <c r="ZR16" s="158">
        <f t="shared" si="100"/>
        <v>1</v>
      </c>
    </row>
    <row r="17" spans="1:694" ht="17.25" thickBot="1">
      <c r="A17" s="2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2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2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2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66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66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66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  <c r="BD17" s="66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6"/>
        <v>0</v>
      </c>
      <c r="BL17" s="66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7"/>
        <v>0</v>
      </c>
      <c r="BT17" s="66" t="s">
        <v>32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8"/>
        <v>0</v>
      </c>
      <c r="CB17" s="66" t="s">
        <v>32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9"/>
        <v>0</v>
      </c>
      <c r="CJ17" s="66" t="s">
        <v>32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0"/>
        <v>0</v>
      </c>
      <c r="CR17" s="66" t="s">
        <v>32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1"/>
        <v>0</v>
      </c>
      <c r="CZ17" s="66" t="s">
        <v>32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2"/>
        <v>0</v>
      </c>
      <c r="DH17" s="66" t="s">
        <v>32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3"/>
        <v>0</v>
      </c>
      <c r="DP17" s="66" t="s">
        <v>32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4"/>
        <v>0</v>
      </c>
      <c r="DX17" s="66" t="s">
        <v>32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4">
        <f t="shared" si="15"/>
        <v>0</v>
      </c>
      <c r="EF17" s="66" t="s">
        <v>32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6"/>
        <v>0</v>
      </c>
      <c r="EN17" s="66" t="s">
        <v>32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7"/>
        <v>0</v>
      </c>
      <c r="EV17" s="66" t="s">
        <v>32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18"/>
        <v>0</v>
      </c>
      <c r="FD17" s="66" t="s">
        <v>32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19"/>
        <v>0</v>
      </c>
      <c r="FL17" s="66" t="s">
        <v>32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4">
        <f t="shared" si="20"/>
        <v>0</v>
      </c>
      <c r="FT17" s="66" t="s">
        <v>32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1"/>
        <v>0</v>
      </c>
      <c r="GB17" s="66" t="s">
        <v>32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2"/>
        <v>0</v>
      </c>
      <c r="GJ17" s="66" t="s">
        <v>32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3"/>
        <v>0</v>
      </c>
      <c r="GR17" s="66" t="s">
        <v>32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111">
        <f t="shared" si="107"/>
        <v>0</v>
      </c>
      <c r="GZ17" s="66" t="s">
        <v>32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>HE17-'[1]ASUS MeMO Pad 8 K011'!ES17</f>
        <v>0</v>
      </c>
      <c r="HH17" s="66" t="s">
        <v>32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>HM17-HE17</f>
        <v>0</v>
      </c>
      <c r="HP17" s="66" t="s">
        <v>32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5"/>
        <v>0</v>
      </c>
      <c r="HX17" s="66" t="s">
        <v>32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6"/>
        <v>0</v>
      </c>
      <c r="IE17" s="2" t="s">
        <v>119</v>
      </c>
      <c r="IF17" s="66" t="s">
        <v>32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7"/>
        <v>0</v>
      </c>
      <c r="IN17" s="65" t="s">
        <v>32</v>
      </c>
      <c r="IO17" s="2">
        <v>628</v>
      </c>
      <c r="IP17" s="2">
        <v>618</v>
      </c>
      <c r="IQ17" s="2">
        <v>10</v>
      </c>
      <c r="IR17" s="2">
        <v>0</v>
      </c>
      <c r="IS17" s="4">
        <v>0.98</v>
      </c>
      <c r="IT17" s="4">
        <f t="shared" si="28"/>
        <v>0</v>
      </c>
      <c r="IV17" s="65" t="s">
        <v>32</v>
      </c>
      <c r="IW17" s="2">
        <v>628</v>
      </c>
      <c r="IX17" s="2">
        <v>618</v>
      </c>
      <c r="IY17" s="2">
        <v>10</v>
      </c>
      <c r="IZ17" s="2">
        <v>0</v>
      </c>
      <c r="JA17" s="4">
        <v>0.98</v>
      </c>
      <c r="JB17" s="4">
        <f t="shared" si="29"/>
        <v>0</v>
      </c>
      <c r="JD17" s="114" t="s">
        <v>32</v>
      </c>
      <c r="JE17" s="2">
        <v>628</v>
      </c>
      <c r="JF17" s="2">
        <v>618</v>
      </c>
      <c r="JG17" s="2">
        <v>10</v>
      </c>
      <c r="JH17" s="2">
        <v>0</v>
      </c>
      <c r="JI17" s="4">
        <v>0.98</v>
      </c>
      <c r="JJ17" s="4">
        <f t="shared" si="30"/>
        <v>0</v>
      </c>
      <c r="JL17" s="114" t="s">
        <v>32</v>
      </c>
      <c r="JM17" s="2">
        <v>628</v>
      </c>
      <c r="JN17" s="2">
        <v>618</v>
      </c>
      <c r="JO17" s="2">
        <v>10</v>
      </c>
      <c r="JP17" s="2">
        <v>0</v>
      </c>
      <c r="JQ17" s="4">
        <v>0.98</v>
      </c>
      <c r="JR17" s="4">
        <f t="shared" si="31"/>
        <v>0</v>
      </c>
      <c r="JT17" s="114" t="s">
        <v>32</v>
      </c>
      <c r="JU17" s="2">
        <v>628</v>
      </c>
      <c r="JV17" s="2">
        <v>618</v>
      </c>
      <c r="JW17" s="2">
        <v>10</v>
      </c>
      <c r="JX17" s="2">
        <v>0</v>
      </c>
      <c r="JY17" s="4">
        <v>0.98</v>
      </c>
      <c r="JZ17" s="4">
        <f t="shared" si="32"/>
        <v>0</v>
      </c>
      <c r="KB17" s="114" t="s">
        <v>32</v>
      </c>
      <c r="KC17" s="2">
        <v>628</v>
      </c>
      <c r="KD17" s="2">
        <v>618</v>
      </c>
      <c r="KE17" s="2">
        <v>10</v>
      </c>
      <c r="KF17" s="2">
        <v>0</v>
      </c>
      <c r="KG17" s="4">
        <v>0.98</v>
      </c>
      <c r="KH17" s="4">
        <f t="shared" si="33"/>
        <v>0</v>
      </c>
      <c r="KJ17" s="114" t="s">
        <v>32</v>
      </c>
      <c r="KK17" s="2">
        <v>628</v>
      </c>
      <c r="KL17" s="2">
        <v>618</v>
      </c>
      <c r="KM17" s="2">
        <v>10</v>
      </c>
      <c r="KN17" s="2">
        <v>0</v>
      </c>
      <c r="KO17" s="4">
        <v>0.98</v>
      </c>
      <c r="KP17" s="4">
        <f t="shared" si="34"/>
        <v>0</v>
      </c>
      <c r="KQ17" s="4"/>
      <c r="KR17" s="123" t="s">
        <v>32</v>
      </c>
      <c r="KS17" s="117">
        <v>628</v>
      </c>
      <c r="KT17" s="117">
        <v>618</v>
      </c>
      <c r="KU17" s="117">
        <v>10</v>
      </c>
      <c r="KV17" s="117">
        <v>0</v>
      </c>
      <c r="KW17" s="118">
        <v>0.98</v>
      </c>
      <c r="KX17" s="118">
        <v>0</v>
      </c>
      <c r="KY17" s="116"/>
      <c r="KZ17" s="123" t="s">
        <v>32</v>
      </c>
      <c r="LA17" s="117">
        <v>628</v>
      </c>
      <c r="LB17" s="117">
        <v>618</v>
      </c>
      <c r="LC17" s="117">
        <v>10</v>
      </c>
      <c r="LD17" s="117">
        <v>0</v>
      </c>
      <c r="LE17" s="118">
        <v>0.98</v>
      </c>
      <c r="LF17" s="158">
        <f t="shared" si="35"/>
        <v>0</v>
      </c>
      <c r="LG17" s="158"/>
      <c r="LH17" s="16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v>0.98</v>
      </c>
      <c r="LN17" s="158">
        <f t="shared" si="36"/>
        <v>0</v>
      </c>
      <c r="LO17" s="157"/>
      <c r="LP17" s="16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v>0.98</v>
      </c>
      <c r="LV17" s="4">
        <f t="shared" si="37"/>
        <v>0</v>
      </c>
      <c r="LX17" s="16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105"/>
        <v>0.98407643312101911</v>
      </c>
      <c r="MD17" s="158">
        <f t="shared" si="38"/>
        <v>4.0764331210191296E-3</v>
      </c>
      <c r="MF17" s="163" t="s">
        <v>32</v>
      </c>
      <c r="MG17" s="157">
        <v>628</v>
      </c>
      <c r="MH17" s="174">
        <v>619</v>
      </c>
      <c r="MI17" s="157">
        <v>9</v>
      </c>
      <c r="MJ17" s="157">
        <v>0</v>
      </c>
      <c r="MK17" s="162">
        <f t="shared" si="39"/>
        <v>0.98566878980891715</v>
      </c>
      <c r="ML17" s="158">
        <f t="shared" si="40"/>
        <v>1.5923566878980333E-3</v>
      </c>
      <c r="MM17" s="157"/>
      <c r="MN17" s="163" t="s">
        <v>32</v>
      </c>
      <c r="MO17" s="157">
        <v>628</v>
      </c>
      <c r="MP17" s="174">
        <v>619</v>
      </c>
      <c r="MQ17" s="157">
        <v>9</v>
      </c>
      <c r="MR17" s="157">
        <v>0</v>
      </c>
      <c r="MS17" s="158">
        <v>0.98</v>
      </c>
      <c r="MT17" s="158">
        <f t="shared" si="41"/>
        <v>-5.6687898089171629E-3</v>
      </c>
      <c r="MU17" s="157"/>
      <c r="MV17" s="163" t="s">
        <v>32</v>
      </c>
      <c r="MW17" s="156">
        <v>628</v>
      </c>
      <c r="MX17" s="156">
        <v>619</v>
      </c>
      <c r="MY17" s="156">
        <v>9</v>
      </c>
      <c r="MZ17" s="156">
        <v>0</v>
      </c>
      <c r="NA17" s="162">
        <f>MX17/MW17</f>
        <v>0.98566878980891715</v>
      </c>
      <c r="NB17" s="158">
        <f t="shared" si="42"/>
        <v>5.6687898089171629E-3</v>
      </c>
      <c r="NC17" s="157" t="s">
        <v>119</v>
      </c>
      <c r="ND17" s="163" t="s">
        <v>32</v>
      </c>
      <c r="NE17" s="156">
        <v>628</v>
      </c>
      <c r="NF17" s="175">
        <v>619</v>
      </c>
      <c r="NG17" s="156">
        <v>9</v>
      </c>
      <c r="NH17" s="156">
        <v>0</v>
      </c>
      <c r="NI17" s="162">
        <f>NF17/NE17</f>
        <v>0.98566878980891715</v>
      </c>
      <c r="NJ17" s="158">
        <f t="shared" si="43"/>
        <v>0</v>
      </c>
      <c r="NK17" s="157"/>
      <c r="NL17" s="163" t="s">
        <v>32</v>
      </c>
      <c r="NM17" s="156">
        <v>628</v>
      </c>
      <c r="NN17" s="175">
        <v>619</v>
      </c>
      <c r="NO17" s="156">
        <v>9</v>
      </c>
      <c r="NP17" s="156">
        <v>0</v>
      </c>
      <c r="NQ17" s="162">
        <f>NN17/NM17</f>
        <v>0.98566878980891715</v>
      </c>
      <c r="NR17" s="158">
        <f t="shared" si="44"/>
        <v>0</v>
      </c>
      <c r="NS17" s="157"/>
      <c r="OO17" s="173" t="s">
        <v>32</v>
      </c>
      <c r="OP17" s="159">
        <v>628</v>
      </c>
      <c r="OQ17" s="159">
        <v>618</v>
      </c>
      <c r="OR17" s="159">
        <v>10</v>
      </c>
      <c r="OS17" s="157">
        <v>0</v>
      </c>
      <c r="OT17" s="158">
        <f t="shared" si="45"/>
        <v>0.98407643312101911</v>
      </c>
      <c r="OU17" s="158">
        <f t="shared" si="46"/>
        <v>-1.5923566878980333E-3</v>
      </c>
      <c r="OW17" s="173" t="s">
        <v>32</v>
      </c>
      <c r="OX17" s="159">
        <v>628</v>
      </c>
      <c r="OY17" s="159">
        <v>618</v>
      </c>
      <c r="OZ17" s="159">
        <v>10</v>
      </c>
      <c r="PA17" s="157">
        <v>0</v>
      </c>
      <c r="PB17" s="158">
        <f t="shared" si="106"/>
        <v>0.98407643312101911</v>
      </c>
      <c r="PC17" s="158">
        <f t="shared" si="47"/>
        <v>0</v>
      </c>
      <c r="PE17" s="173" t="s">
        <v>32</v>
      </c>
      <c r="PF17" s="159">
        <v>628</v>
      </c>
      <c r="PG17" s="159">
        <v>618</v>
      </c>
      <c r="PH17" s="159">
        <v>10</v>
      </c>
      <c r="PI17" s="157">
        <v>0</v>
      </c>
      <c r="PJ17" s="158">
        <f t="shared" si="48"/>
        <v>0.98407643312101911</v>
      </c>
      <c r="PK17" s="158">
        <f t="shared" si="49"/>
        <v>0</v>
      </c>
      <c r="PM17" s="173" t="s">
        <v>32</v>
      </c>
      <c r="PN17" s="159">
        <v>628</v>
      </c>
      <c r="PO17" s="159">
        <v>618</v>
      </c>
      <c r="PP17" s="159">
        <v>10</v>
      </c>
      <c r="PQ17" s="157">
        <v>0</v>
      </c>
      <c r="PR17" s="158">
        <f t="shared" si="50"/>
        <v>0.98407643312101911</v>
      </c>
      <c r="PS17" s="158">
        <f t="shared" si="51"/>
        <v>0</v>
      </c>
      <c r="PU17" s="173" t="s">
        <v>32</v>
      </c>
      <c r="PV17" s="159">
        <v>628</v>
      </c>
      <c r="PW17" s="159">
        <v>618</v>
      </c>
      <c r="PX17" s="159">
        <v>10</v>
      </c>
      <c r="PY17" s="157">
        <v>0</v>
      </c>
      <c r="PZ17" s="158">
        <f t="shared" si="52"/>
        <v>0.98407643312101911</v>
      </c>
      <c r="QA17" s="158">
        <f t="shared" si="53"/>
        <v>0</v>
      </c>
      <c r="QC17" s="157">
        <f t="shared" si="54"/>
        <v>0</v>
      </c>
      <c r="QD17" s="173" t="s">
        <v>32</v>
      </c>
      <c r="QE17" s="159">
        <v>628</v>
      </c>
      <c r="QF17" s="159">
        <v>618</v>
      </c>
      <c r="QG17" s="159">
        <v>10</v>
      </c>
      <c r="QH17" s="157">
        <v>0</v>
      </c>
      <c r="QI17" s="158">
        <f t="shared" si="55"/>
        <v>0.98407643312101911</v>
      </c>
      <c r="QJ17" s="158">
        <f t="shared" si="56"/>
        <v>0</v>
      </c>
      <c r="QL17" s="173" t="s">
        <v>32</v>
      </c>
      <c r="QM17" s="159">
        <v>628</v>
      </c>
      <c r="QN17" s="159">
        <v>618</v>
      </c>
      <c r="QO17" s="159">
        <v>10</v>
      </c>
      <c r="QP17" s="157">
        <v>0</v>
      </c>
      <c r="QQ17" s="158">
        <f t="shared" si="57"/>
        <v>0.98407643312101911</v>
      </c>
      <c r="QR17" s="158">
        <f t="shared" si="58"/>
        <v>0</v>
      </c>
      <c r="QT17" s="157">
        <f t="shared" si="59"/>
        <v>0</v>
      </c>
      <c r="QU17" s="173" t="s">
        <v>32</v>
      </c>
      <c r="QV17" s="159">
        <v>628</v>
      </c>
      <c r="QW17" s="159">
        <v>618</v>
      </c>
      <c r="QX17" s="159">
        <v>10</v>
      </c>
      <c r="QY17" s="157">
        <v>0</v>
      </c>
      <c r="QZ17" s="158">
        <f t="shared" si="60"/>
        <v>0.98407643312101911</v>
      </c>
      <c r="RA17" s="158">
        <f t="shared" si="61"/>
        <v>0</v>
      </c>
      <c r="RC17" s="173" t="s">
        <v>32</v>
      </c>
      <c r="RD17" s="159">
        <v>628</v>
      </c>
      <c r="RE17" s="159">
        <v>618</v>
      </c>
      <c r="RF17" s="159">
        <v>10</v>
      </c>
      <c r="RG17" s="157">
        <v>0</v>
      </c>
      <c r="RH17" s="158">
        <f t="shared" si="62"/>
        <v>0.98407643312101911</v>
      </c>
      <c r="RI17" s="158">
        <f t="shared" si="63"/>
        <v>0</v>
      </c>
      <c r="RK17" s="157" t="s">
        <v>32</v>
      </c>
      <c r="RL17" s="157">
        <v>636</v>
      </c>
      <c r="RM17" s="157">
        <v>618</v>
      </c>
      <c r="RN17" s="157">
        <v>10</v>
      </c>
      <c r="RO17" s="157">
        <v>8</v>
      </c>
      <c r="RP17" s="158">
        <v>0.97</v>
      </c>
      <c r="RR17" s="173" t="s">
        <v>32</v>
      </c>
      <c r="RS17" s="157">
        <v>628</v>
      </c>
      <c r="RT17" s="157">
        <v>618</v>
      </c>
      <c r="RU17" s="157">
        <v>10</v>
      </c>
      <c r="RV17" s="157">
        <v>0</v>
      </c>
      <c r="RW17" s="158">
        <f t="shared" si="64"/>
        <v>0.98407643312101911</v>
      </c>
      <c r="RX17" s="158">
        <f t="shared" si="65"/>
        <v>-7.015923566878981</v>
      </c>
      <c r="RZ17" s="173" t="s">
        <v>32</v>
      </c>
      <c r="SA17" s="157">
        <v>628</v>
      </c>
      <c r="SB17" s="157">
        <v>618</v>
      </c>
      <c r="SC17" s="157">
        <v>10</v>
      </c>
      <c r="SD17" s="157">
        <v>0</v>
      </c>
      <c r="SE17" s="158">
        <f t="shared" si="66"/>
        <v>0.98407643312101911</v>
      </c>
      <c r="SF17" s="158">
        <f t="shared" si="67"/>
        <v>0</v>
      </c>
      <c r="SH17" s="173" t="s">
        <v>32</v>
      </c>
      <c r="SI17" s="157">
        <v>628</v>
      </c>
      <c r="SJ17" s="157">
        <v>618</v>
      </c>
      <c r="SK17" s="157">
        <v>10</v>
      </c>
      <c r="SL17" s="157">
        <v>0</v>
      </c>
      <c r="SM17" s="158">
        <f t="shared" si="68"/>
        <v>0.98407643312101911</v>
      </c>
      <c r="SN17" s="158">
        <f t="shared" si="69"/>
        <v>0</v>
      </c>
      <c r="SP17" s="173" t="s">
        <v>32</v>
      </c>
      <c r="SQ17" s="157">
        <v>628</v>
      </c>
      <c r="SR17" s="157">
        <v>618</v>
      </c>
      <c r="SS17" s="157">
        <v>10</v>
      </c>
      <c r="ST17" s="157">
        <v>0</v>
      </c>
      <c r="SU17" s="158">
        <f t="shared" si="70"/>
        <v>0.98407643312101911</v>
      </c>
      <c r="SV17" s="158">
        <f t="shared" si="71"/>
        <v>0</v>
      </c>
      <c r="SX17" s="173" t="s">
        <v>32</v>
      </c>
      <c r="SY17" s="157">
        <v>628</v>
      </c>
      <c r="SZ17" s="157">
        <v>618</v>
      </c>
      <c r="TA17" s="157">
        <v>10</v>
      </c>
      <c r="TB17" s="157">
        <v>0</v>
      </c>
      <c r="TC17" s="158">
        <f t="shared" si="72"/>
        <v>0.98407643312101911</v>
      </c>
      <c r="TD17" s="158">
        <f t="shared" si="73"/>
        <v>0</v>
      </c>
      <c r="TF17" s="173" t="s">
        <v>32</v>
      </c>
      <c r="TG17" s="157">
        <v>628</v>
      </c>
      <c r="TH17" s="157">
        <v>618</v>
      </c>
      <c r="TI17" s="157">
        <v>10</v>
      </c>
      <c r="TJ17" s="157">
        <v>0</v>
      </c>
      <c r="TK17" s="158">
        <f t="shared" si="74"/>
        <v>0.98407643312101911</v>
      </c>
      <c r="TL17" s="158">
        <f t="shared" si="75"/>
        <v>0</v>
      </c>
      <c r="TN17" s="173" t="s">
        <v>32</v>
      </c>
      <c r="TO17" s="157">
        <v>628</v>
      </c>
      <c r="TP17" s="157">
        <v>618</v>
      </c>
      <c r="TQ17" s="157">
        <v>10</v>
      </c>
      <c r="TR17" s="157">
        <v>0</v>
      </c>
      <c r="TS17" s="158">
        <f t="shared" si="76"/>
        <v>0.98407643312101911</v>
      </c>
      <c r="TT17" s="158">
        <f t="shared" si="77"/>
        <v>0</v>
      </c>
      <c r="TV17" s="173" t="s">
        <v>32</v>
      </c>
      <c r="TW17" s="157">
        <v>628</v>
      </c>
      <c r="TX17" s="157">
        <v>618</v>
      </c>
      <c r="TY17" s="157">
        <v>10</v>
      </c>
      <c r="TZ17" s="157">
        <v>0</v>
      </c>
      <c r="UA17" s="158">
        <f t="shared" si="78"/>
        <v>0.98407643312101911</v>
      </c>
      <c r="UB17" s="158">
        <f t="shared" si="79"/>
        <v>0</v>
      </c>
      <c r="UD17" s="173" t="s">
        <v>32</v>
      </c>
      <c r="UE17" s="157">
        <v>628</v>
      </c>
      <c r="UF17" s="157">
        <v>618</v>
      </c>
      <c r="UG17" s="157">
        <v>10</v>
      </c>
      <c r="UH17" s="157">
        <v>0</v>
      </c>
      <c r="UI17" s="158">
        <f t="shared" si="80"/>
        <v>0.98407643312101911</v>
      </c>
      <c r="UJ17" s="158">
        <f t="shared" si="81"/>
        <v>0</v>
      </c>
      <c r="UL17" s="173" t="s">
        <v>32</v>
      </c>
      <c r="UM17" s="157">
        <v>628</v>
      </c>
      <c r="UN17" s="157">
        <v>618</v>
      </c>
      <c r="UO17" s="157">
        <v>10</v>
      </c>
      <c r="UP17" s="157">
        <v>0</v>
      </c>
      <c r="UQ17" s="158">
        <f t="shared" si="82"/>
        <v>0.98407643312101911</v>
      </c>
      <c r="UR17" s="158">
        <f t="shared" si="83"/>
        <v>0</v>
      </c>
      <c r="UT17" s="173" t="s">
        <v>32</v>
      </c>
      <c r="UU17" s="157">
        <v>628</v>
      </c>
      <c r="UV17" s="157">
        <v>618</v>
      </c>
      <c r="UW17" s="157">
        <v>10</v>
      </c>
      <c r="UX17" s="157">
        <v>0</v>
      </c>
      <c r="UY17" s="158">
        <f t="shared" si="84"/>
        <v>0.98407643312101911</v>
      </c>
      <c r="VA17" s="173" t="s">
        <v>32</v>
      </c>
      <c r="VB17" s="157">
        <v>628</v>
      </c>
      <c r="VC17" s="157">
        <v>618</v>
      </c>
      <c r="VD17" s="157">
        <v>10</v>
      </c>
      <c r="VE17" s="157">
        <v>0</v>
      </c>
      <c r="VF17" s="158">
        <f t="shared" si="85"/>
        <v>0.98407643312101911</v>
      </c>
      <c r="VH17" s="173" t="s">
        <v>32</v>
      </c>
      <c r="VI17" s="157">
        <v>628</v>
      </c>
      <c r="VJ17" s="157">
        <v>618</v>
      </c>
      <c r="VK17" s="157">
        <v>10</v>
      </c>
      <c r="VL17" s="157">
        <v>0</v>
      </c>
      <c r="VM17" s="158">
        <f t="shared" si="86"/>
        <v>0.98407643312101911</v>
      </c>
      <c r="VN17" s="158">
        <f t="shared" si="87"/>
        <v>0</v>
      </c>
      <c r="VQ17" s="157" t="s">
        <v>32</v>
      </c>
      <c r="VR17" s="157">
        <v>636</v>
      </c>
      <c r="VS17" s="157">
        <v>625</v>
      </c>
      <c r="VT17" s="157">
        <v>11</v>
      </c>
      <c r="VU17" s="157">
        <v>0</v>
      </c>
      <c r="VV17" s="158">
        <v>0.98</v>
      </c>
      <c r="VW17" s="158">
        <f t="shared" si="88"/>
        <v>-4.0764331210191296E-3</v>
      </c>
      <c r="VX17" s="158"/>
      <c r="VY17" s="163" t="s">
        <v>32</v>
      </c>
      <c r="VZ17" s="157">
        <v>628</v>
      </c>
      <c r="WA17" s="157">
        <v>619</v>
      </c>
      <c r="WB17" s="157">
        <v>9</v>
      </c>
      <c r="WC17" s="157">
        <v>0</v>
      </c>
      <c r="WD17" s="158">
        <f t="shared" si="89"/>
        <v>0.98566878980891715</v>
      </c>
      <c r="WF17" s="163" t="s">
        <v>32</v>
      </c>
      <c r="WG17" s="157">
        <v>628</v>
      </c>
      <c r="WH17" s="157">
        <v>619</v>
      </c>
      <c r="WI17" s="157">
        <v>9</v>
      </c>
      <c r="WJ17" s="157">
        <v>0</v>
      </c>
      <c r="WK17" s="158">
        <f t="shared" si="90"/>
        <v>0.98566878980891715</v>
      </c>
      <c r="WL17" s="158">
        <f t="shared" si="91"/>
        <v>0</v>
      </c>
      <c r="WN17" s="161" t="s">
        <v>32</v>
      </c>
      <c r="WO17" s="161">
        <v>636</v>
      </c>
      <c r="WP17" s="161">
        <v>625</v>
      </c>
      <c r="WQ17" s="161">
        <v>11</v>
      </c>
      <c r="WR17" s="161">
        <v>0</v>
      </c>
      <c r="WS17" s="158">
        <v>0.98</v>
      </c>
      <c r="WU17" s="182" t="s">
        <v>32</v>
      </c>
      <c r="WV17" s="182">
        <v>636</v>
      </c>
      <c r="WW17" s="182">
        <v>626</v>
      </c>
      <c r="WX17" s="182">
        <v>10</v>
      </c>
      <c r="WY17" s="182">
        <v>0</v>
      </c>
      <c r="WZ17" s="182" t="s">
        <v>32</v>
      </c>
      <c r="XA17" s="182">
        <v>636</v>
      </c>
      <c r="XB17" s="182">
        <v>626</v>
      </c>
      <c r="XC17" s="182">
        <v>10</v>
      </c>
      <c r="XD17" s="182">
        <v>0</v>
      </c>
      <c r="XE17" s="158">
        <f t="shared" si="92"/>
        <v>0.98427672955974843</v>
      </c>
      <c r="XG17" s="161" t="s">
        <v>32</v>
      </c>
      <c r="XH17" s="157">
        <v>628</v>
      </c>
      <c r="XI17" s="157">
        <v>619</v>
      </c>
      <c r="XJ17" s="159">
        <v>9</v>
      </c>
      <c r="XK17" s="157">
        <v>0</v>
      </c>
      <c r="XL17" s="158">
        <f t="shared" si="93"/>
        <v>0.98566878980891715</v>
      </c>
      <c r="XM17" s="158">
        <f t="shared" si="94"/>
        <v>0</v>
      </c>
      <c r="XN17" s="157" t="s">
        <v>32</v>
      </c>
      <c r="XO17" s="157">
        <v>636</v>
      </c>
      <c r="XP17" s="157">
        <v>0</v>
      </c>
      <c r="XQ17" s="157">
        <v>6</v>
      </c>
      <c r="XR17" s="157">
        <v>630</v>
      </c>
      <c r="XS17" s="158">
        <v>0</v>
      </c>
      <c r="XT17" s="157"/>
      <c r="XU17" s="182" t="s">
        <v>32</v>
      </c>
      <c r="XV17" s="182">
        <v>636</v>
      </c>
      <c r="XW17" s="182">
        <v>626</v>
      </c>
      <c r="XX17" s="182">
        <v>10</v>
      </c>
      <c r="XY17" s="182">
        <v>0</v>
      </c>
      <c r="XZ17" s="158">
        <f t="shared" si="95"/>
        <v>0.98427672955974843</v>
      </c>
      <c r="YB17" s="161" t="s">
        <v>32</v>
      </c>
      <c r="YC17" s="157">
        <v>628</v>
      </c>
      <c r="YD17" s="157">
        <v>619</v>
      </c>
      <c r="YE17" s="159">
        <v>9</v>
      </c>
      <c r="YF17" s="157">
        <v>0</v>
      </c>
      <c r="YG17" s="158">
        <f t="shared" si="96"/>
        <v>0.98566878980891715</v>
      </c>
      <c r="YH17" s="158">
        <f t="shared" si="97"/>
        <v>0</v>
      </c>
      <c r="YI17" s="158"/>
      <c r="YJ17" s="157" t="s">
        <v>32</v>
      </c>
      <c r="YK17" s="157">
        <v>636</v>
      </c>
      <c r="YL17" s="157">
        <v>625</v>
      </c>
      <c r="YM17" s="157">
        <v>11</v>
      </c>
      <c r="YN17" s="157">
        <v>0</v>
      </c>
      <c r="YO17" s="158">
        <v>0.98</v>
      </c>
      <c r="YQ17" s="182" t="s">
        <v>32</v>
      </c>
      <c r="YR17" s="182">
        <v>636</v>
      </c>
      <c r="YS17" s="182">
        <v>626</v>
      </c>
      <c r="YT17" s="182">
        <v>10</v>
      </c>
      <c r="YU17" s="182">
        <v>0</v>
      </c>
      <c r="YV17" s="158">
        <f t="shared" si="98"/>
        <v>0.98427672955974843</v>
      </c>
      <c r="YX17" s="157" t="s">
        <v>32</v>
      </c>
      <c r="YY17" s="157">
        <v>636</v>
      </c>
      <c r="YZ17" s="157">
        <v>618</v>
      </c>
      <c r="ZA17" s="157">
        <v>10</v>
      </c>
      <c r="ZB17" s="157">
        <v>8</v>
      </c>
      <c r="ZC17" s="158">
        <v>0.97</v>
      </c>
      <c r="ZE17" s="161" t="s">
        <v>32</v>
      </c>
      <c r="ZF17" s="157">
        <v>628</v>
      </c>
      <c r="ZG17" s="157">
        <v>619</v>
      </c>
      <c r="ZH17" s="159">
        <v>9</v>
      </c>
      <c r="ZI17" s="157">
        <v>0</v>
      </c>
      <c r="ZJ17" s="158">
        <f t="shared" si="99"/>
        <v>0.98566878980891715</v>
      </c>
      <c r="ZK17" s="158">
        <f>ZJ17-YG17</f>
        <v>0</v>
      </c>
      <c r="ZL17" s="2" t="s">
        <v>119</v>
      </c>
      <c r="ZM17" s="182" t="s">
        <v>32</v>
      </c>
      <c r="ZN17" s="182">
        <v>636</v>
      </c>
      <c r="ZO17" s="182">
        <v>626</v>
      </c>
      <c r="ZP17" s="182">
        <v>10</v>
      </c>
      <c r="ZQ17" s="182">
        <v>0</v>
      </c>
      <c r="ZR17" s="158">
        <f t="shared" si="100"/>
        <v>0.98427672955974843</v>
      </c>
    </row>
    <row r="18" spans="1:694" ht="17.25" thickBot="1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33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33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33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33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33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33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  <c r="BD18" s="2" t="s">
        <v>33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6"/>
        <v>0</v>
      </c>
      <c r="BL18" s="2" t="s">
        <v>33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7"/>
        <v>0</v>
      </c>
      <c r="BT18" s="2" t="s">
        <v>33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8"/>
        <v>0</v>
      </c>
      <c r="CB18" s="2" t="s">
        <v>33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9"/>
        <v>0</v>
      </c>
      <c r="CJ18" s="2" t="s">
        <v>33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0"/>
        <v>0</v>
      </c>
      <c r="CR18" s="2" t="s">
        <v>33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1"/>
        <v>0</v>
      </c>
      <c r="CZ18" s="2" t="s">
        <v>33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4">
        <f t="shared" si="12"/>
        <v>0</v>
      </c>
      <c r="DH18" s="2" t="s">
        <v>33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3"/>
        <v>0</v>
      </c>
      <c r="DP18" s="2" t="s">
        <v>33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4"/>
        <v>0</v>
      </c>
      <c r="DX18" s="2" t="s">
        <v>33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4">
        <f t="shared" si="15"/>
        <v>0</v>
      </c>
      <c r="EF18" s="2" t="s">
        <v>33</v>
      </c>
      <c r="EG18" s="2">
        <v>52</v>
      </c>
      <c r="EH18" s="2">
        <v>52</v>
      </c>
      <c r="EI18" s="2">
        <v>0</v>
      </c>
      <c r="EJ18" s="2">
        <v>0</v>
      </c>
      <c r="EK18" s="4">
        <v>1</v>
      </c>
      <c r="EL18" s="4">
        <f t="shared" si="16"/>
        <v>0</v>
      </c>
      <c r="EN18" s="2" t="s">
        <v>33</v>
      </c>
      <c r="EO18" s="2">
        <v>52</v>
      </c>
      <c r="EP18" s="2">
        <v>52</v>
      </c>
      <c r="EQ18" s="2">
        <v>0</v>
      </c>
      <c r="ER18" s="2">
        <v>0</v>
      </c>
      <c r="ES18" s="4">
        <v>1</v>
      </c>
      <c r="ET18" s="4">
        <f t="shared" si="17"/>
        <v>0</v>
      </c>
      <c r="EV18" s="2" t="s">
        <v>33</v>
      </c>
      <c r="EW18" s="2">
        <v>52</v>
      </c>
      <c r="EX18" s="2">
        <v>52</v>
      </c>
      <c r="EY18" s="2">
        <v>0</v>
      </c>
      <c r="EZ18" s="2">
        <v>0</v>
      </c>
      <c r="FA18" s="4">
        <v>1</v>
      </c>
      <c r="FB18" s="4">
        <f t="shared" si="18"/>
        <v>0</v>
      </c>
      <c r="FD18" s="2" t="s">
        <v>33</v>
      </c>
      <c r="FE18" s="2">
        <v>52</v>
      </c>
      <c r="FF18" s="2">
        <v>52</v>
      </c>
      <c r="FG18" s="2">
        <v>0</v>
      </c>
      <c r="FH18" s="2">
        <v>0</v>
      </c>
      <c r="FI18" s="4">
        <v>1</v>
      </c>
      <c r="FJ18" s="4">
        <f t="shared" si="19"/>
        <v>0</v>
      </c>
      <c r="FL18" s="2" t="s">
        <v>33</v>
      </c>
      <c r="FM18" s="2">
        <v>52</v>
      </c>
      <c r="FN18" s="2">
        <v>52</v>
      </c>
      <c r="FO18" s="2">
        <v>0</v>
      </c>
      <c r="FP18" s="2">
        <v>0</v>
      </c>
      <c r="FQ18" s="4">
        <v>1</v>
      </c>
      <c r="FR18" s="4">
        <f t="shared" si="20"/>
        <v>0</v>
      </c>
      <c r="FT18" s="2" t="s">
        <v>33</v>
      </c>
      <c r="FU18" s="2">
        <v>52</v>
      </c>
      <c r="FV18" s="2">
        <v>52</v>
      </c>
      <c r="FW18" s="2">
        <v>0</v>
      </c>
      <c r="FX18" s="2">
        <v>0</v>
      </c>
      <c r="FY18" s="4">
        <v>1</v>
      </c>
      <c r="FZ18" s="4">
        <f t="shared" si="21"/>
        <v>0</v>
      </c>
      <c r="GB18" s="2" t="s">
        <v>33</v>
      </c>
      <c r="GC18" s="2">
        <v>52</v>
      </c>
      <c r="GD18" s="2">
        <v>52</v>
      </c>
      <c r="GE18" s="2">
        <v>0</v>
      </c>
      <c r="GF18" s="2">
        <v>0</v>
      </c>
      <c r="GG18" s="4">
        <v>1</v>
      </c>
      <c r="GH18" s="4">
        <f t="shared" si="22"/>
        <v>0</v>
      </c>
      <c r="GJ18" s="2" t="s">
        <v>33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3"/>
        <v>0</v>
      </c>
      <c r="GR18" s="2" t="s">
        <v>33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111">
        <f t="shared" si="107"/>
        <v>0</v>
      </c>
      <c r="GZ18" s="2" t="s">
        <v>33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>HE18-'[1]ASUS MeMO Pad 8 K011'!ES18</f>
        <v>0</v>
      </c>
      <c r="HH18" s="2" t="s">
        <v>33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4"/>
        <v>0</v>
      </c>
      <c r="HP18" s="2" t="s">
        <v>33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5"/>
        <v>0</v>
      </c>
      <c r="HX18" s="2" t="s">
        <v>33</v>
      </c>
      <c r="HY18" s="2">
        <v>109</v>
      </c>
      <c r="HZ18" s="2">
        <v>109</v>
      </c>
      <c r="IA18" s="2">
        <v>0</v>
      </c>
      <c r="IB18" s="2">
        <v>0</v>
      </c>
      <c r="IC18" s="4">
        <f t="shared" si="101"/>
        <v>1</v>
      </c>
      <c r="ID18" s="4">
        <f t="shared" si="26"/>
        <v>0</v>
      </c>
      <c r="IF18" s="2" t="s">
        <v>33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102"/>
        <v>1</v>
      </c>
      <c r="IL18" s="4">
        <f t="shared" si="27"/>
        <v>0</v>
      </c>
      <c r="IN18" s="2" t="s">
        <v>33</v>
      </c>
      <c r="IO18" s="2">
        <v>109</v>
      </c>
      <c r="IP18" s="2">
        <v>109</v>
      </c>
      <c r="IQ18" s="2">
        <v>0</v>
      </c>
      <c r="IR18" s="2">
        <v>0</v>
      </c>
      <c r="IS18" s="4">
        <v>1</v>
      </c>
      <c r="IT18" s="4">
        <f t="shared" si="28"/>
        <v>0</v>
      </c>
      <c r="IV18" s="2" t="s">
        <v>33</v>
      </c>
      <c r="IW18" s="2">
        <v>109</v>
      </c>
      <c r="IX18" s="2">
        <v>109</v>
      </c>
      <c r="IY18" s="2">
        <v>0</v>
      </c>
      <c r="IZ18" s="2">
        <v>0</v>
      </c>
      <c r="JA18" s="4">
        <v>1</v>
      </c>
      <c r="JB18" s="4">
        <f t="shared" si="29"/>
        <v>0</v>
      </c>
      <c r="JD18" s="2" t="s">
        <v>33</v>
      </c>
      <c r="JE18" s="2">
        <v>109</v>
      </c>
      <c r="JF18" s="2">
        <v>109</v>
      </c>
      <c r="JG18" s="2">
        <v>0</v>
      </c>
      <c r="JH18" s="2">
        <v>0</v>
      </c>
      <c r="JI18" s="4">
        <v>1</v>
      </c>
      <c r="JJ18" s="4">
        <f t="shared" si="30"/>
        <v>0</v>
      </c>
      <c r="JL18" s="2" t="s">
        <v>33</v>
      </c>
      <c r="JM18" s="2">
        <v>109</v>
      </c>
      <c r="JN18" s="2">
        <v>109</v>
      </c>
      <c r="JO18" s="2">
        <v>0</v>
      </c>
      <c r="JP18" s="2">
        <v>0</v>
      </c>
      <c r="JQ18" s="4">
        <v>1</v>
      </c>
      <c r="JR18" s="4">
        <f t="shared" si="31"/>
        <v>0</v>
      </c>
      <c r="JT18" s="2" t="s">
        <v>33</v>
      </c>
      <c r="JU18" s="2">
        <v>109</v>
      </c>
      <c r="JV18" s="2">
        <v>109</v>
      </c>
      <c r="JW18" s="2">
        <v>0</v>
      </c>
      <c r="JX18" s="2">
        <v>0</v>
      </c>
      <c r="JY18" s="4">
        <v>1</v>
      </c>
      <c r="JZ18" s="4">
        <f t="shared" si="32"/>
        <v>0</v>
      </c>
      <c r="KB18" s="2" t="s">
        <v>33</v>
      </c>
      <c r="KC18" s="2">
        <v>109</v>
      </c>
      <c r="KD18" s="2">
        <v>109</v>
      </c>
      <c r="KE18" s="2">
        <v>0</v>
      </c>
      <c r="KF18" s="2">
        <v>0</v>
      </c>
      <c r="KG18" s="4">
        <v>1</v>
      </c>
      <c r="KH18" s="4">
        <f t="shared" si="33"/>
        <v>0</v>
      </c>
      <c r="KJ18" s="2" t="s">
        <v>33</v>
      </c>
      <c r="KK18" s="2">
        <v>109</v>
      </c>
      <c r="KL18" s="2">
        <v>109</v>
      </c>
      <c r="KM18" s="2">
        <v>0</v>
      </c>
      <c r="KN18" s="2">
        <v>0</v>
      </c>
      <c r="KO18" s="4">
        <f t="shared" si="103"/>
        <v>1</v>
      </c>
      <c r="KP18" s="4">
        <f t="shared" si="34"/>
        <v>0</v>
      </c>
      <c r="KQ18" s="4"/>
      <c r="KR18" s="116" t="s">
        <v>33</v>
      </c>
      <c r="KS18" s="116">
        <v>109</v>
      </c>
      <c r="KT18" s="117">
        <v>109</v>
      </c>
      <c r="KU18" s="117">
        <v>0</v>
      </c>
      <c r="KV18" s="117">
        <v>0</v>
      </c>
      <c r="KW18" s="118">
        <v>1</v>
      </c>
      <c r="KX18" s="118">
        <v>0</v>
      </c>
      <c r="KY18" s="116"/>
      <c r="KZ18" s="116" t="s">
        <v>33</v>
      </c>
      <c r="LA18" s="116">
        <v>109</v>
      </c>
      <c r="LB18" s="116">
        <v>109</v>
      </c>
      <c r="LC18" s="116">
        <v>0</v>
      </c>
      <c r="LD18" s="116">
        <v>0</v>
      </c>
      <c r="LE18" s="122">
        <v>1</v>
      </c>
      <c r="LF18" s="158">
        <f t="shared" si="35"/>
        <v>0</v>
      </c>
      <c r="LG18" s="158"/>
      <c r="LH18" s="156" t="s">
        <v>33</v>
      </c>
      <c r="LI18" s="156">
        <v>109</v>
      </c>
      <c r="LJ18" s="156">
        <v>109</v>
      </c>
      <c r="LK18" s="156">
        <v>0</v>
      </c>
      <c r="LL18" s="156">
        <v>0</v>
      </c>
      <c r="LM18" s="162">
        <v>1</v>
      </c>
      <c r="LN18" s="158">
        <f t="shared" si="36"/>
        <v>0</v>
      </c>
      <c r="LO18" s="157"/>
      <c r="LP18" s="2" t="s">
        <v>33</v>
      </c>
      <c r="LQ18" s="2">
        <v>109</v>
      </c>
      <c r="LR18" s="2">
        <v>109</v>
      </c>
      <c r="LS18" s="2">
        <v>0</v>
      </c>
      <c r="LT18" s="2">
        <v>0</v>
      </c>
      <c r="LU18" s="4">
        <f t="shared" si="104"/>
        <v>1</v>
      </c>
      <c r="LV18" s="4">
        <f t="shared" si="37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105"/>
        <v>1</v>
      </c>
      <c r="MD18" s="158">
        <f t="shared" si="38"/>
        <v>0</v>
      </c>
      <c r="MF18" s="156" t="s">
        <v>33</v>
      </c>
      <c r="MG18" s="156">
        <v>109</v>
      </c>
      <c r="MH18" s="156">
        <v>109</v>
      </c>
      <c r="MI18" s="156">
        <v>0</v>
      </c>
      <c r="MJ18" s="156">
        <v>0</v>
      </c>
      <c r="MK18" s="162">
        <f t="shared" si="39"/>
        <v>1</v>
      </c>
      <c r="ML18" s="158">
        <f t="shared" si="40"/>
        <v>0</v>
      </c>
      <c r="MM18" s="157"/>
      <c r="MN18" s="156" t="s">
        <v>33</v>
      </c>
      <c r="MO18" s="156">
        <v>109</v>
      </c>
      <c r="MP18" s="156">
        <v>109</v>
      </c>
      <c r="MQ18" s="156">
        <v>0</v>
      </c>
      <c r="MR18" s="156">
        <v>0</v>
      </c>
      <c r="MS18" s="162">
        <v>1</v>
      </c>
      <c r="MT18" s="158">
        <f t="shared" si="41"/>
        <v>0</v>
      </c>
      <c r="MU18" s="157"/>
      <c r="MV18" s="156" t="s">
        <v>33</v>
      </c>
      <c r="MW18" s="156">
        <v>109</v>
      </c>
      <c r="MX18" s="156">
        <v>109</v>
      </c>
      <c r="MY18" s="156">
        <v>0</v>
      </c>
      <c r="MZ18" s="156">
        <v>0</v>
      </c>
      <c r="NA18" s="162">
        <v>1</v>
      </c>
      <c r="NB18" s="158">
        <f t="shared" si="42"/>
        <v>0</v>
      </c>
      <c r="NC18" s="157"/>
      <c r="ND18" s="156" t="s">
        <v>33</v>
      </c>
      <c r="NE18" s="156">
        <v>109</v>
      </c>
      <c r="NF18" s="156">
        <v>109</v>
      </c>
      <c r="NG18" s="156">
        <v>0</v>
      </c>
      <c r="NH18" s="156">
        <v>0</v>
      </c>
      <c r="NI18" s="162">
        <v>1</v>
      </c>
      <c r="NJ18" s="158">
        <f t="shared" si="43"/>
        <v>0</v>
      </c>
      <c r="NK18" s="157"/>
      <c r="NL18" s="156" t="s">
        <v>33</v>
      </c>
      <c r="NM18" s="156">
        <v>109</v>
      </c>
      <c r="NN18" s="156">
        <v>109</v>
      </c>
      <c r="NO18" s="156">
        <v>0</v>
      </c>
      <c r="NP18" s="156">
        <v>0</v>
      </c>
      <c r="NQ18" s="162">
        <v>1</v>
      </c>
      <c r="NR18" s="158">
        <f t="shared" si="44"/>
        <v>0</v>
      </c>
      <c r="NS18" s="157"/>
      <c r="OO18" s="157" t="s">
        <v>33</v>
      </c>
      <c r="OP18" s="157">
        <v>109</v>
      </c>
      <c r="OQ18" s="157">
        <v>109</v>
      </c>
      <c r="OR18" s="157">
        <v>0</v>
      </c>
      <c r="OS18" s="157">
        <v>0</v>
      </c>
      <c r="OT18" s="158">
        <f t="shared" si="45"/>
        <v>1</v>
      </c>
      <c r="OU18" s="158">
        <f t="shared" si="46"/>
        <v>0</v>
      </c>
      <c r="OW18" s="157" t="s">
        <v>33</v>
      </c>
      <c r="OX18" s="157">
        <v>109</v>
      </c>
      <c r="OY18" s="157">
        <v>109</v>
      </c>
      <c r="OZ18" s="157">
        <v>0</v>
      </c>
      <c r="PA18" s="157">
        <v>0</v>
      </c>
      <c r="PB18" s="158">
        <f t="shared" si="106"/>
        <v>1</v>
      </c>
      <c r="PC18" s="158">
        <f t="shared" si="47"/>
        <v>0</v>
      </c>
      <c r="PE18" s="157" t="s">
        <v>33</v>
      </c>
      <c r="PF18" s="157">
        <v>109</v>
      </c>
      <c r="PG18" s="157">
        <v>109</v>
      </c>
      <c r="PH18" s="157">
        <v>0</v>
      </c>
      <c r="PI18" s="157">
        <v>0</v>
      </c>
      <c r="PJ18" s="158">
        <f t="shared" si="48"/>
        <v>1</v>
      </c>
      <c r="PK18" s="158">
        <f t="shared" si="49"/>
        <v>0</v>
      </c>
      <c r="PM18" s="157" t="s">
        <v>33</v>
      </c>
      <c r="PN18" s="157">
        <v>109</v>
      </c>
      <c r="PO18" s="157">
        <v>109</v>
      </c>
      <c r="PP18" s="157">
        <v>0</v>
      </c>
      <c r="PQ18" s="157">
        <v>0</v>
      </c>
      <c r="PR18" s="158">
        <f t="shared" si="50"/>
        <v>1</v>
      </c>
      <c r="PS18" s="158">
        <f t="shared" si="51"/>
        <v>0</v>
      </c>
      <c r="PU18" s="157" t="s">
        <v>33</v>
      </c>
      <c r="PV18" s="157">
        <v>109</v>
      </c>
      <c r="PW18" s="157">
        <v>109</v>
      </c>
      <c r="PX18" s="157">
        <v>0</v>
      </c>
      <c r="PY18" s="157">
        <v>0</v>
      </c>
      <c r="PZ18" s="158">
        <f t="shared" si="52"/>
        <v>1</v>
      </c>
      <c r="QA18" s="158">
        <f t="shared" si="53"/>
        <v>0</v>
      </c>
      <c r="QC18" s="157">
        <f t="shared" si="54"/>
        <v>0</v>
      </c>
      <c r="QD18" s="157" t="s">
        <v>33</v>
      </c>
      <c r="QE18" s="157">
        <v>109</v>
      </c>
      <c r="QF18" s="157">
        <v>109</v>
      </c>
      <c r="QG18" s="157">
        <v>0</v>
      </c>
      <c r="QH18" s="157">
        <v>0</v>
      </c>
      <c r="QI18" s="158">
        <f t="shared" si="55"/>
        <v>1</v>
      </c>
      <c r="QJ18" s="158">
        <f t="shared" si="56"/>
        <v>0</v>
      </c>
      <c r="QL18" s="157" t="s">
        <v>33</v>
      </c>
      <c r="QM18" s="157">
        <v>109</v>
      </c>
      <c r="QN18" s="157">
        <v>109</v>
      </c>
      <c r="QO18" s="157">
        <v>0</v>
      </c>
      <c r="QP18" s="157">
        <v>0</v>
      </c>
      <c r="QQ18" s="158">
        <f t="shared" si="57"/>
        <v>1</v>
      </c>
      <c r="QR18" s="158">
        <f t="shared" si="58"/>
        <v>0</v>
      </c>
      <c r="QT18" s="157">
        <f t="shared" si="59"/>
        <v>0</v>
      </c>
      <c r="QU18" s="157" t="s">
        <v>33</v>
      </c>
      <c r="QV18" s="157">
        <v>109</v>
      </c>
      <c r="QW18" s="157">
        <v>109</v>
      </c>
      <c r="QX18" s="157">
        <v>0</v>
      </c>
      <c r="QY18" s="157">
        <v>0</v>
      </c>
      <c r="QZ18" s="158">
        <f t="shared" si="60"/>
        <v>1</v>
      </c>
      <c r="RA18" s="158">
        <f t="shared" si="61"/>
        <v>0</v>
      </c>
      <c r="RC18" s="157" t="s">
        <v>33</v>
      </c>
      <c r="RD18" s="157">
        <v>109</v>
      </c>
      <c r="RE18" s="157">
        <v>109</v>
      </c>
      <c r="RF18" s="157">
        <v>0</v>
      </c>
      <c r="RG18" s="157">
        <v>0</v>
      </c>
      <c r="RH18" s="158">
        <f t="shared" si="62"/>
        <v>1</v>
      </c>
      <c r="RI18" s="158">
        <f t="shared" si="63"/>
        <v>0</v>
      </c>
      <c r="RK18" s="157" t="s">
        <v>33</v>
      </c>
      <c r="RL18" s="157">
        <v>109</v>
      </c>
      <c r="RM18" s="157">
        <v>109</v>
      </c>
      <c r="RN18" s="157">
        <v>0</v>
      </c>
      <c r="RO18" s="157">
        <v>0</v>
      </c>
      <c r="RP18" s="158">
        <v>1</v>
      </c>
      <c r="RR18" s="157" t="s">
        <v>33</v>
      </c>
      <c r="RS18" s="157">
        <v>109</v>
      </c>
      <c r="RT18" s="157">
        <v>109</v>
      </c>
      <c r="RU18" s="157">
        <v>0</v>
      </c>
      <c r="RV18" s="157">
        <v>0</v>
      </c>
      <c r="RW18" s="158">
        <f t="shared" si="64"/>
        <v>1</v>
      </c>
      <c r="RX18" s="158">
        <f t="shared" si="65"/>
        <v>1</v>
      </c>
      <c r="RZ18" s="157" t="s">
        <v>33</v>
      </c>
      <c r="SA18" s="157">
        <v>109</v>
      </c>
      <c r="SB18" s="157">
        <v>109</v>
      </c>
      <c r="SC18" s="157">
        <v>0</v>
      </c>
      <c r="SD18" s="157">
        <v>0</v>
      </c>
      <c r="SE18" s="158">
        <f t="shared" si="66"/>
        <v>1</v>
      </c>
      <c r="SF18" s="158">
        <f t="shared" si="67"/>
        <v>0</v>
      </c>
      <c r="SH18" s="157" t="s">
        <v>33</v>
      </c>
      <c r="SI18" s="157">
        <v>109</v>
      </c>
      <c r="SJ18" s="157">
        <v>109</v>
      </c>
      <c r="SK18" s="157">
        <v>0</v>
      </c>
      <c r="SL18" s="157">
        <v>0</v>
      </c>
      <c r="SM18" s="158">
        <f t="shared" si="68"/>
        <v>1</v>
      </c>
      <c r="SN18" s="158">
        <f t="shared" si="69"/>
        <v>0</v>
      </c>
      <c r="SP18" s="157" t="s">
        <v>33</v>
      </c>
      <c r="SQ18" s="157">
        <v>109</v>
      </c>
      <c r="SR18" s="157">
        <v>109</v>
      </c>
      <c r="SS18" s="157">
        <v>0</v>
      </c>
      <c r="ST18" s="157">
        <v>0</v>
      </c>
      <c r="SU18" s="158">
        <f t="shared" si="70"/>
        <v>1</v>
      </c>
      <c r="SV18" s="158">
        <f t="shared" si="71"/>
        <v>0</v>
      </c>
      <c r="SX18" s="157" t="s">
        <v>33</v>
      </c>
      <c r="SY18" s="157">
        <v>109</v>
      </c>
      <c r="SZ18" s="157">
        <v>109</v>
      </c>
      <c r="TA18" s="157">
        <v>0</v>
      </c>
      <c r="TB18" s="157">
        <v>0</v>
      </c>
      <c r="TC18" s="158">
        <f t="shared" si="72"/>
        <v>1</v>
      </c>
      <c r="TD18" s="158">
        <f t="shared" si="73"/>
        <v>0</v>
      </c>
      <c r="TF18" s="157" t="s">
        <v>33</v>
      </c>
      <c r="TG18" s="157">
        <v>109</v>
      </c>
      <c r="TH18" s="157">
        <v>109</v>
      </c>
      <c r="TI18" s="157">
        <v>0</v>
      </c>
      <c r="TJ18" s="157">
        <v>0</v>
      </c>
      <c r="TK18" s="158">
        <f t="shared" si="74"/>
        <v>1</v>
      </c>
      <c r="TL18" s="158">
        <f t="shared" si="75"/>
        <v>0</v>
      </c>
      <c r="TN18" s="157" t="s">
        <v>33</v>
      </c>
      <c r="TO18" s="157">
        <v>109</v>
      </c>
      <c r="TP18" s="157">
        <v>109</v>
      </c>
      <c r="TQ18" s="157">
        <v>0</v>
      </c>
      <c r="TR18" s="157">
        <v>0</v>
      </c>
      <c r="TS18" s="158">
        <f t="shared" si="76"/>
        <v>1</v>
      </c>
      <c r="TT18" s="158">
        <f t="shared" si="77"/>
        <v>0</v>
      </c>
      <c r="TV18" s="157" t="s">
        <v>33</v>
      </c>
      <c r="TW18" s="157">
        <v>109</v>
      </c>
      <c r="TX18" s="157">
        <v>109</v>
      </c>
      <c r="TY18" s="157">
        <v>0</v>
      </c>
      <c r="TZ18" s="157">
        <v>0</v>
      </c>
      <c r="UA18" s="158">
        <f t="shared" si="78"/>
        <v>1</v>
      </c>
      <c r="UB18" s="158">
        <f t="shared" si="79"/>
        <v>0</v>
      </c>
      <c r="UD18" s="157" t="s">
        <v>33</v>
      </c>
      <c r="UE18" s="157">
        <v>109</v>
      </c>
      <c r="UF18" s="157">
        <v>109</v>
      </c>
      <c r="UG18" s="157">
        <v>0</v>
      </c>
      <c r="UH18" s="157">
        <v>0</v>
      </c>
      <c r="UI18" s="158">
        <f t="shared" si="80"/>
        <v>1</v>
      </c>
      <c r="UJ18" s="158">
        <f t="shared" si="81"/>
        <v>0</v>
      </c>
      <c r="UL18" s="157" t="s">
        <v>33</v>
      </c>
      <c r="UM18" s="157">
        <v>109</v>
      </c>
      <c r="UN18" s="157">
        <v>109</v>
      </c>
      <c r="UO18" s="157">
        <v>0</v>
      </c>
      <c r="UP18" s="157">
        <v>0</v>
      </c>
      <c r="UQ18" s="158">
        <f t="shared" si="82"/>
        <v>1</v>
      </c>
      <c r="UR18" s="158">
        <f t="shared" si="83"/>
        <v>0</v>
      </c>
      <c r="UT18" s="157" t="s">
        <v>33</v>
      </c>
      <c r="UU18" s="157">
        <v>109</v>
      </c>
      <c r="UV18" s="157">
        <v>109</v>
      </c>
      <c r="UW18" s="157">
        <v>0</v>
      </c>
      <c r="UX18" s="157">
        <v>0</v>
      </c>
      <c r="UY18" s="158">
        <f t="shared" si="84"/>
        <v>1</v>
      </c>
      <c r="VA18" s="157" t="s">
        <v>33</v>
      </c>
      <c r="VB18" s="157">
        <v>109</v>
      </c>
      <c r="VC18" s="157">
        <v>109</v>
      </c>
      <c r="VD18" s="157">
        <v>0</v>
      </c>
      <c r="VE18" s="157">
        <v>0</v>
      </c>
      <c r="VF18" s="158">
        <f t="shared" si="85"/>
        <v>1</v>
      </c>
      <c r="VH18" s="157" t="s">
        <v>33</v>
      </c>
      <c r="VI18" s="157">
        <v>109</v>
      </c>
      <c r="VJ18" s="157">
        <v>109</v>
      </c>
      <c r="VK18" s="157">
        <v>0</v>
      </c>
      <c r="VL18" s="157">
        <v>0</v>
      </c>
      <c r="VM18" s="158">
        <f t="shared" si="86"/>
        <v>1</v>
      </c>
      <c r="VN18" s="158">
        <f t="shared" si="87"/>
        <v>0</v>
      </c>
      <c r="VQ18" s="157" t="s">
        <v>33</v>
      </c>
      <c r="VR18" s="157">
        <v>109</v>
      </c>
      <c r="VS18" s="157">
        <v>109</v>
      </c>
      <c r="VT18" s="157">
        <v>0</v>
      </c>
      <c r="VU18" s="157">
        <v>0</v>
      </c>
      <c r="VV18" s="158">
        <v>1</v>
      </c>
      <c r="VW18" s="158">
        <f t="shared" si="88"/>
        <v>0</v>
      </c>
      <c r="VX18" s="158"/>
      <c r="VY18" s="157" t="s">
        <v>33</v>
      </c>
      <c r="VZ18" s="157">
        <v>109</v>
      </c>
      <c r="WA18" s="157">
        <v>109</v>
      </c>
      <c r="WB18" s="157">
        <v>0</v>
      </c>
      <c r="WC18" s="157">
        <v>0</v>
      </c>
      <c r="WD18" s="158">
        <f t="shared" si="89"/>
        <v>1</v>
      </c>
      <c r="WF18" s="157" t="s">
        <v>33</v>
      </c>
      <c r="WG18" s="157">
        <v>109</v>
      </c>
      <c r="WH18" s="157">
        <v>109</v>
      </c>
      <c r="WI18" s="157">
        <v>0</v>
      </c>
      <c r="WJ18" s="157">
        <v>0</v>
      </c>
      <c r="WK18" s="158">
        <f t="shared" si="90"/>
        <v>1</v>
      </c>
      <c r="WL18" s="158">
        <f t="shared" si="91"/>
        <v>0</v>
      </c>
      <c r="WN18" s="157" t="s">
        <v>33</v>
      </c>
      <c r="WO18" s="157">
        <v>109</v>
      </c>
      <c r="WP18" s="157">
        <v>109</v>
      </c>
      <c r="WQ18" s="157">
        <v>0</v>
      </c>
      <c r="WR18" s="157">
        <v>0</v>
      </c>
      <c r="WS18" s="158">
        <v>1</v>
      </c>
      <c r="WU18" s="156"/>
      <c r="WV18" s="156"/>
      <c r="WW18" s="156"/>
      <c r="WX18" s="156"/>
      <c r="WY18" s="156"/>
      <c r="WZ18" s="157" t="s">
        <v>33</v>
      </c>
      <c r="XA18" s="157">
        <v>109</v>
      </c>
      <c r="XB18" s="157">
        <v>109</v>
      </c>
      <c r="XC18" s="157">
        <v>0</v>
      </c>
      <c r="XD18" s="157">
        <v>0</v>
      </c>
      <c r="XE18" s="158">
        <f t="shared" si="92"/>
        <v>1</v>
      </c>
      <c r="XG18" s="157" t="s">
        <v>33</v>
      </c>
      <c r="XH18" s="157">
        <v>109</v>
      </c>
      <c r="XI18" s="157">
        <v>109</v>
      </c>
      <c r="XJ18" s="157">
        <v>0</v>
      </c>
      <c r="XK18" s="157">
        <v>0</v>
      </c>
      <c r="XL18" s="158">
        <f t="shared" si="93"/>
        <v>1</v>
      </c>
      <c r="XM18" s="158">
        <f t="shared" si="94"/>
        <v>0</v>
      </c>
      <c r="XN18" s="157" t="s">
        <v>33</v>
      </c>
      <c r="XO18" s="157">
        <v>109</v>
      </c>
      <c r="XP18" s="157">
        <v>0</v>
      </c>
      <c r="XQ18" s="157">
        <v>0</v>
      </c>
      <c r="XR18" s="157">
        <v>109</v>
      </c>
      <c r="XS18" s="158">
        <v>0</v>
      </c>
      <c r="XT18" s="157"/>
      <c r="XU18" s="157" t="s">
        <v>33</v>
      </c>
      <c r="XV18" s="157">
        <v>109</v>
      </c>
      <c r="XW18" s="157">
        <v>109</v>
      </c>
      <c r="XX18" s="157">
        <v>0</v>
      </c>
      <c r="XY18" s="157">
        <v>0</v>
      </c>
      <c r="XZ18" s="158">
        <f t="shared" si="95"/>
        <v>1</v>
      </c>
      <c r="YB18" s="157" t="s">
        <v>33</v>
      </c>
      <c r="YC18" s="157">
        <v>109</v>
      </c>
      <c r="YD18" s="157">
        <v>109</v>
      </c>
      <c r="YE18" s="157">
        <v>0</v>
      </c>
      <c r="YF18" s="157">
        <v>0</v>
      </c>
      <c r="YG18" s="158">
        <f t="shared" si="96"/>
        <v>1</v>
      </c>
      <c r="YH18" s="158">
        <f t="shared" si="97"/>
        <v>0</v>
      </c>
      <c r="YI18" s="158"/>
      <c r="YJ18" s="157" t="s">
        <v>33</v>
      </c>
      <c r="YK18" s="157">
        <v>109</v>
      </c>
      <c r="YL18" s="157">
        <v>109</v>
      </c>
      <c r="YM18" s="157">
        <v>0</v>
      </c>
      <c r="YN18" s="157">
        <v>0</v>
      </c>
      <c r="YO18" s="158">
        <v>1</v>
      </c>
      <c r="YQ18" s="157" t="s">
        <v>33</v>
      </c>
      <c r="YR18" s="157">
        <v>109</v>
      </c>
      <c r="YS18" s="157">
        <v>109</v>
      </c>
      <c r="YT18" s="157">
        <v>0</v>
      </c>
      <c r="YU18" s="157">
        <v>0</v>
      </c>
      <c r="YV18" s="158">
        <f t="shared" si="98"/>
        <v>1</v>
      </c>
      <c r="YX18" s="157" t="s">
        <v>33</v>
      </c>
      <c r="YY18" s="157">
        <v>109</v>
      </c>
      <c r="YZ18" s="157">
        <v>109</v>
      </c>
      <c r="ZA18" s="157">
        <v>0</v>
      </c>
      <c r="ZB18" s="157">
        <v>0</v>
      </c>
      <c r="ZC18" s="158">
        <v>1</v>
      </c>
      <c r="ZE18" s="157" t="s">
        <v>33</v>
      </c>
      <c r="ZF18" s="157">
        <v>109</v>
      </c>
      <c r="ZG18" s="157">
        <v>109</v>
      </c>
      <c r="ZH18" s="157">
        <v>0</v>
      </c>
      <c r="ZI18" s="157">
        <v>0</v>
      </c>
      <c r="ZJ18" s="158">
        <f t="shared" si="99"/>
        <v>1</v>
      </c>
      <c r="ZK18" s="158">
        <f>ZJ18-YG18</f>
        <v>0</v>
      </c>
      <c r="ZM18" s="157" t="s">
        <v>33</v>
      </c>
      <c r="ZN18" s="157">
        <v>109</v>
      </c>
      <c r="ZO18" s="157">
        <v>109</v>
      </c>
      <c r="ZP18" s="157">
        <v>0</v>
      </c>
      <c r="ZQ18" s="157">
        <v>0</v>
      </c>
      <c r="ZR18" s="158">
        <f t="shared" si="100"/>
        <v>1</v>
      </c>
    </row>
    <row r="19" spans="1:694" ht="17.25" thickBot="1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v>0.02</v>
      </c>
      <c r="N19" s="4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4">
        <f t="shared" si="1"/>
        <v>0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4">
        <f t="shared" si="2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4">
        <f t="shared" si="3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4">
        <f t="shared" si="4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4">
        <f t="shared" si="5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4">
        <f t="shared" si="6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v>0.02</v>
      </c>
      <c r="BR19" s="4">
        <f t="shared" si="7"/>
        <v>0</v>
      </c>
      <c r="BT19" s="2" t="s">
        <v>34</v>
      </c>
      <c r="BU19" s="2">
        <v>54</v>
      </c>
      <c r="BV19" s="2">
        <v>1</v>
      </c>
      <c r="BW19" s="2">
        <v>53</v>
      </c>
      <c r="BX19" s="2">
        <v>0</v>
      </c>
      <c r="BY19" s="4">
        <v>0.02</v>
      </c>
      <c r="BZ19" s="4">
        <f t="shared" si="8"/>
        <v>0</v>
      </c>
      <c r="CB19" s="2" t="s">
        <v>34</v>
      </c>
      <c r="CC19" s="2">
        <v>54</v>
      </c>
      <c r="CD19" s="2">
        <v>1</v>
      </c>
      <c r="CE19" s="2">
        <v>53</v>
      </c>
      <c r="CF19" s="2">
        <v>0</v>
      </c>
      <c r="CG19" s="4">
        <v>0.02</v>
      </c>
      <c r="CH19" s="4">
        <f t="shared" si="9"/>
        <v>0</v>
      </c>
      <c r="CJ19" s="2" t="s">
        <v>34</v>
      </c>
      <c r="CK19" s="2">
        <v>54</v>
      </c>
      <c r="CL19" s="2">
        <v>1</v>
      </c>
      <c r="CM19" s="2">
        <v>53</v>
      </c>
      <c r="CN19" s="2">
        <v>0</v>
      </c>
      <c r="CO19" s="4">
        <v>0.02</v>
      </c>
      <c r="CP19" s="4">
        <f t="shared" si="10"/>
        <v>0</v>
      </c>
      <c r="CR19" s="2" t="s">
        <v>34</v>
      </c>
      <c r="CS19" s="2">
        <v>54</v>
      </c>
      <c r="CT19" s="2">
        <v>1</v>
      </c>
      <c r="CU19" s="2">
        <v>53</v>
      </c>
      <c r="CV19" s="2">
        <v>0</v>
      </c>
      <c r="CW19" s="4">
        <v>0.02</v>
      </c>
      <c r="CX19" s="4">
        <f t="shared" si="11"/>
        <v>0</v>
      </c>
      <c r="CZ19" s="2" t="s">
        <v>34</v>
      </c>
      <c r="DA19" s="2">
        <v>54</v>
      </c>
      <c r="DB19" s="2">
        <v>1</v>
      </c>
      <c r="DC19" s="2">
        <v>53</v>
      </c>
      <c r="DD19" s="2">
        <v>0</v>
      </c>
      <c r="DE19" s="4">
        <v>0.02</v>
      </c>
      <c r="DF19" s="4">
        <f t="shared" si="12"/>
        <v>0</v>
      </c>
      <c r="DH19" s="2" t="s">
        <v>34</v>
      </c>
      <c r="DI19" s="2">
        <v>54</v>
      </c>
      <c r="DJ19" s="2">
        <v>1</v>
      </c>
      <c r="DK19" s="2">
        <v>53</v>
      </c>
      <c r="DL19" s="2">
        <v>0</v>
      </c>
      <c r="DM19" s="4">
        <v>0.02</v>
      </c>
      <c r="DN19" s="4">
        <f t="shared" si="13"/>
        <v>0</v>
      </c>
      <c r="DP19" s="2" t="s">
        <v>34</v>
      </c>
      <c r="DQ19" s="2">
        <v>54</v>
      </c>
      <c r="DR19" s="2">
        <v>1</v>
      </c>
      <c r="DS19" s="2">
        <v>53</v>
      </c>
      <c r="DT19" s="2">
        <v>0</v>
      </c>
      <c r="DU19" s="4">
        <v>0.02</v>
      </c>
      <c r="DV19" s="4">
        <f t="shared" si="14"/>
        <v>0</v>
      </c>
      <c r="DX19" s="2" t="s">
        <v>34</v>
      </c>
      <c r="DY19" s="2">
        <v>54</v>
      </c>
      <c r="DZ19" s="2">
        <v>1</v>
      </c>
      <c r="EA19" s="2">
        <v>53</v>
      </c>
      <c r="EB19" s="2">
        <v>0</v>
      </c>
      <c r="EC19" s="4">
        <v>0.02</v>
      </c>
      <c r="ED19" s="4">
        <f t="shared" si="15"/>
        <v>0</v>
      </c>
      <c r="EF19" s="2" t="s">
        <v>34</v>
      </c>
      <c r="EG19" s="2">
        <v>54</v>
      </c>
      <c r="EH19" s="2">
        <v>1</v>
      </c>
      <c r="EI19" s="2">
        <v>53</v>
      </c>
      <c r="EJ19" s="2">
        <v>0</v>
      </c>
      <c r="EK19" s="4">
        <v>0.02</v>
      </c>
      <c r="EL19" s="4">
        <f t="shared" si="16"/>
        <v>0</v>
      </c>
      <c r="EN19" s="2" t="s">
        <v>34</v>
      </c>
      <c r="EO19" s="2">
        <v>54</v>
      </c>
      <c r="EP19" s="2">
        <v>1</v>
      </c>
      <c r="EQ19" s="2">
        <v>53</v>
      </c>
      <c r="ER19" s="2">
        <v>0</v>
      </c>
      <c r="ES19" s="4">
        <v>0.02</v>
      </c>
      <c r="ET19" s="4">
        <f t="shared" si="17"/>
        <v>0</v>
      </c>
      <c r="EV19" s="2" t="s">
        <v>34</v>
      </c>
      <c r="EW19" s="2">
        <v>54</v>
      </c>
      <c r="EX19" s="2">
        <v>1</v>
      </c>
      <c r="EY19" s="2">
        <v>53</v>
      </c>
      <c r="EZ19" s="2">
        <v>0</v>
      </c>
      <c r="FA19" s="4">
        <v>0.02</v>
      </c>
      <c r="FB19" s="4">
        <f t="shared" si="18"/>
        <v>0</v>
      </c>
      <c r="FD19" s="2" t="s">
        <v>34</v>
      </c>
      <c r="FE19" s="2">
        <v>54</v>
      </c>
      <c r="FF19" s="2">
        <v>1</v>
      </c>
      <c r="FG19" s="2">
        <v>53</v>
      </c>
      <c r="FH19" s="2">
        <v>0</v>
      </c>
      <c r="FI19" s="4">
        <v>0.02</v>
      </c>
      <c r="FJ19" s="4">
        <f t="shared" si="19"/>
        <v>0</v>
      </c>
      <c r="FL19" s="2" t="s">
        <v>34</v>
      </c>
      <c r="FM19" s="2">
        <v>54</v>
      </c>
      <c r="FN19" s="2">
        <v>1</v>
      </c>
      <c r="FO19" s="2">
        <v>53</v>
      </c>
      <c r="FP19" s="2">
        <v>0</v>
      </c>
      <c r="FQ19" s="4">
        <v>0.02</v>
      </c>
      <c r="FR19" s="4">
        <f t="shared" si="20"/>
        <v>0</v>
      </c>
      <c r="FT19" s="2" t="s">
        <v>34</v>
      </c>
      <c r="FU19" s="2">
        <v>54</v>
      </c>
      <c r="FV19" s="2">
        <v>1</v>
      </c>
      <c r="FW19" s="2">
        <v>53</v>
      </c>
      <c r="FX19" s="2">
        <v>0</v>
      </c>
      <c r="FY19" s="4">
        <v>0.02</v>
      </c>
      <c r="FZ19" s="4">
        <f t="shared" si="21"/>
        <v>0</v>
      </c>
      <c r="GB19" s="2" t="s">
        <v>34</v>
      </c>
      <c r="GC19" s="2">
        <v>54</v>
      </c>
      <c r="GD19" s="2">
        <v>1</v>
      </c>
      <c r="GE19" s="2">
        <v>53</v>
      </c>
      <c r="GF19" s="2">
        <v>0</v>
      </c>
      <c r="GG19" s="4">
        <v>0.02</v>
      </c>
      <c r="GH19" s="4">
        <f t="shared" si="22"/>
        <v>0</v>
      </c>
      <c r="GJ19" s="2" t="s">
        <v>34</v>
      </c>
      <c r="GK19" s="2">
        <v>54</v>
      </c>
      <c r="GL19" s="2">
        <v>1</v>
      </c>
      <c r="GM19" s="2">
        <v>53</v>
      </c>
      <c r="GN19" s="2">
        <v>0</v>
      </c>
      <c r="GO19" s="4">
        <v>0.02</v>
      </c>
      <c r="GP19" s="4">
        <f t="shared" si="23"/>
        <v>0</v>
      </c>
      <c r="GR19" s="2" t="s">
        <v>34</v>
      </c>
      <c r="GS19" s="2">
        <v>54</v>
      </c>
      <c r="GT19" s="2">
        <v>1</v>
      </c>
      <c r="GU19" s="2">
        <v>53</v>
      </c>
      <c r="GV19" s="2">
        <v>0</v>
      </c>
      <c r="GW19" s="4">
        <v>0.02</v>
      </c>
      <c r="GX19" s="111">
        <f t="shared" si="107"/>
        <v>0</v>
      </c>
      <c r="GZ19" s="2" t="s">
        <v>34</v>
      </c>
      <c r="HA19" s="2">
        <v>54</v>
      </c>
      <c r="HB19" s="2">
        <v>1</v>
      </c>
      <c r="HC19" s="2">
        <v>53</v>
      </c>
      <c r="HD19" s="2">
        <v>0</v>
      </c>
      <c r="HE19" s="4">
        <v>0.02</v>
      </c>
      <c r="HF19" s="4">
        <f>HE19-GW19</f>
        <v>0</v>
      </c>
      <c r="HH19" s="2" t="s">
        <v>34</v>
      </c>
      <c r="HI19" s="2">
        <v>54</v>
      </c>
      <c r="HJ19" s="2">
        <v>1</v>
      </c>
      <c r="HK19" s="2">
        <v>53</v>
      </c>
      <c r="HL19" s="2">
        <v>0</v>
      </c>
      <c r="HM19" s="4">
        <v>0.02</v>
      </c>
      <c r="HN19" s="4">
        <f t="shared" si="24"/>
        <v>0</v>
      </c>
      <c r="HP19" s="2" t="s">
        <v>34</v>
      </c>
      <c r="HQ19" s="2">
        <v>54</v>
      </c>
      <c r="HR19" s="2">
        <v>1</v>
      </c>
      <c r="HS19" s="11">
        <v>53</v>
      </c>
      <c r="HT19" s="2">
        <v>0</v>
      </c>
      <c r="HU19" s="4">
        <v>0.02</v>
      </c>
      <c r="HV19" s="4">
        <f t="shared" si="25"/>
        <v>0</v>
      </c>
      <c r="HX19" s="2" t="s">
        <v>34</v>
      </c>
      <c r="HY19" s="2">
        <v>54</v>
      </c>
      <c r="HZ19" s="2">
        <v>1</v>
      </c>
      <c r="IA19" s="2">
        <v>53</v>
      </c>
      <c r="IB19" s="2">
        <v>0</v>
      </c>
      <c r="IC19" s="4">
        <f t="shared" si="101"/>
        <v>1.8518518518518517E-2</v>
      </c>
      <c r="ID19" s="4">
        <f t="shared" si="26"/>
        <v>-1.4814814814814829E-3</v>
      </c>
      <c r="IF19" s="2" t="s">
        <v>34</v>
      </c>
      <c r="IG19" s="2">
        <v>54</v>
      </c>
      <c r="IH19" s="2">
        <v>1</v>
      </c>
      <c r="II19" s="2">
        <v>53</v>
      </c>
      <c r="IJ19" s="2">
        <v>0</v>
      </c>
      <c r="IK19" s="4">
        <f t="shared" si="102"/>
        <v>1.8518518518518517E-2</v>
      </c>
      <c r="IL19" s="4">
        <f t="shared" si="27"/>
        <v>0</v>
      </c>
      <c r="IN19" s="2" t="s">
        <v>34</v>
      </c>
      <c r="IO19" s="2">
        <v>54</v>
      </c>
      <c r="IP19" s="2">
        <v>1</v>
      </c>
      <c r="IQ19" s="2">
        <v>53</v>
      </c>
      <c r="IR19" s="2">
        <v>0</v>
      </c>
      <c r="IS19" s="4">
        <v>0.02</v>
      </c>
      <c r="IT19" s="4">
        <f t="shared" si="28"/>
        <v>1.4814814814814829E-3</v>
      </c>
      <c r="IV19" s="2" t="s">
        <v>34</v>
      </c>
      <c r="IW19" s="2">
        <v>54</v>
      </c>
      <c r="IX19" s="2">
        <v>1</v>
      </c>
      <c r="IY19" s="2">
        <v>53</v>
      </c>
      <c r="IZ19" s="2">
        <v>0</v>
      </c>
      <c r="JA19" s="4">
        <v>0.02</v>
      </c>
      <c r="JB19" s="4">
        <f t="shared" si="29"/>
        <v>0</v>
      </c>
      <c r="JD19" s="2" t="s">
        <v>34</v>
      </c>
      <c r="JE19" s="2">
        <v>54</v>
      </c>
      <c r="JF19" s="2">
        <v>1</v>
      </c>
      <c r="JG19" s="2">
        <v>53</v>
      </c>
      <c r="JH19" s="2">
        <v>0</v>
      </c>
      <c r="JI19" s="4">
        <v>0.02</v>
      </c>
      <c r="JJ19" s="4">
        <f t="shared" si="30"/>
        <v>0</v>
      </c>
      <c r="JL19" s="2" t="s">
        <v>34</v>
      </c>
      <c r="JM19" s="2">
        <v>54</v>
      </c>
      <c r="JN19" s="2">
        <v>1</v>
      </c>
      <c r="JO19" s="2">
        <v>53</v>
      </c>
      <c r="JP19" s="2">
        <v>0</v>
      </c>
      <c r="JQ19" s="4">
        <v>0.02</v>
      </c>
      <c r="JR19" s="4">
        <f t="shared" si="31"/>
        <v>0</v>
      </c>
      <c r="JT19" s="2" t="s">
        <v>34</v>
      </c>
      <c r="JU19" s="2">
        <v>54</v>
      </c>
      <c r="JV19" s="2">
        <v>1</v>
      </c>
      <c r="JW19" s="2">
        <v>53</v>
      </c>
      <c r="JX19" s="2">
        <v>0</v>
      </c>
      <c r="JY19" s="4">
        <v>0.02</v>
      </c>
      <c r="JZ19" s="4">
        <f t="shared" si="32"/>
        <v>0</v>
      </c>
      <c r="KB19" s="2" t="s">
        <v>34</v>
      </c>
      <c r="KC19" s="2">
        <v>54</v>
      </c>
      <c r="KD19" s="2">
        <v>1</v>
      </c>
      <c r="KE19" s="2">
        <v>53</v>
      </c>
      <c r="KF19" s="2">
        <v>0</v>
      </c>
      <c r="KG19" s="4">
        <v>0.02</v>
      </c>
      <c r="KH19" s="4">
        <f t="shared" si="33"/>
        <v>0</v>
      </c>
      <c r="KJ19" s="2" t="s">
        <v>34</v>
      </c>
      <c r="KK19" s="2">
        <v>54</v>
      </c>
      <c r="KL19" s="2">
        <v>1</v>
      </c>
      <c r="KM19" s="2">
        <v>53</v>
      </c>
      <c r="KN19" s="2">
        <v>0</v>
      </c>
      <c r="KO19" s="4">
        <f t="shared" si="103"/>
        <v>1.8518518518518517E-2</v>
      </c>
      <c r="KP19" s="4">
        <f t="shared" si="34"/>
        <v>-1.4814814814814829E-3</v>
      </c>
      <c r="KQ19" s="4"/>
      <c r="KR19" s="116" t="s">
        <v>34</v>
      </c>
      <c r="KS19" s="116">
        <v>54</v>
      </c>
      <c r="KT19" s="117">
        <v>1</v>
      </c>
      <c r="KU19" s="117">
        <v>53</v>
      </c>
      <c r="KV19" s="117">
        <v>0</v>
      </c>
      <c r="KW19" s="118">
        <v>0.02</v>
      </c>
      <c r="KX19" s="118">
        <v>0</v>
      </c>
      <c r="KY19" s="116"/>
      <c r="KZ19" s="116" t="s">
        <v>34</v>
      </c>
      <c r="LA19" s="116">
        <v>54</v>
      </c>
      <c r="LB19" s="116">
        <v>1</v>
      </c>
      <c r="LC19" s="116">
        <v>53</v>
      </c>
      <c r="LD19" s="116">
        <v>0</v>
      </c>
      <c r="LE19" s="122">
        <v>0.02</v>
      </c>
      <c r="LF19" s="158">
        <f t="shared" si="35"/>
        <v>0</v>
      </c>
      <c r="LG19" s="158"/>
      <c r="LH19" s="156" t="s">
        <v>34</v>
      </c>
      <c r="LI19" s="156">
        <v>54</v>
      </c>
      <c r="LJ19" s="156">
        <v>1</v>
      </c>
      <c r="LK19" s="156">
        <v>53</v>
      </c>
      <c r="LL19" s="156">
        <v>0</v>
      </c>
      <c r="LM19" s="162">
        <v>0.02</v>
      </c>
      <c r="LN19" s="158">
        <f t="shared" si="36"/>
        <v>0</v>
      </c>
      <c r="LO19" s="157"/>
      <c r="LP19" s="2" t="s">
        <v>34</v>
      </c>
      <c r="LQ19" s="2">
        <v>203</v>
      </c>
      <c r="LR19" s="159">
        <v>8</v>
      </c>
      <c r="LS19" s="159">
        <v>191</v>
      </c>
      <c r="LT19" s="159">
        <v>4</v>
      </c>
      <c r="LU19" s="4">
        <f t="shared" si="104"/>
        <v>3.9408866995073892E-2</v>
      </c>
      <c r="LV19" s="4">
        <f t="shared" si="37"/>
        <v>2.0890348476555375E-2</v>
      </c>
      <c r="LW19" s="2" t="s">
        <v>119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105"/>
        <v>3.9408866995073892E-2</v>
      </c>
      <c r="MD19" s="158">
        <f t="shared" si="38"/>
        <v>0</v>
      </c>
      <c r="MF19" s="156" t="s">
        <v>34</v>
      </c>
      <c r="MG19" s="156">
        <v>203</v>
      </c>
      <c r="MH19" s="156">
        <v>8</v>
      </c>
      <c r="MI19" s="156">
        <v>191</v>
      </c>
      <c r="MJ19" s="156">
        <v>4</v>
      </c>
      <c r="MK19" s="162">
        <f t="shared" si="39"/>
        <v>3.9408866995073892E-2</v>
      </c>
      <c r="ML19" s="158">
        <f t="shared" si="40"/>
        <v>0</v>
      </c>
      <c r="MM19" s="157"/>
      <c r="MN19" s="156" t="s">
        <v>34</v>
      </c>
      <c r="MO19" s="156">
        <v>203</v>
      </c>
      <c r="MP19" s="156">
        <v>8</v>
      </c>
      <c r="MQ19" s="156">
        <v>191</v>
      </c>
      <c r="MR19" s="156">
        <v>4</v>
      </c>
      <c r="MS19" s="162">
        <v>0.04</v>
      </c>
      <c r="MT19" s="158">
        <f t="shared" si="41"/>
        <v>5.9113300492610876E-4</v>
      </c>
      <c r="MU19" s="157"/>
      <c r="MV19" s="156" t="s">
        <v>34</v>
      </c>
      <c r="MW19" s="156">
        <v>203</v>
      </c>
      <c r="MX19" s="156">
        <v>8</v>
      </c>
      <c r="MY19" s="156">
        <v>191</v>
      </c>
      <c r="MZ19" s="156">
        <v>4</v>
      </c>
      <c r="NA19" s="162">
        <v>0.04</v>
      </c>
      <c r="NB19" s="158">
        <f t="shared" si="42"/>
        <v>0</v>
      </c>
      <c r="NC19" s="157"/>
      <c r="ND19" s="156" t="s">
        <v>34</v>
      </c>
      <c r="NE19" s="156">
        <v>203</v>
      </c>
      <c r="NF19" s="156">
        <v>8</v>
      </c>
      <c r="NG19" s="156">
        <v>191</v>
      </c>
      <c r="NH19" s="156">
        <v>4</v>
      </c>
      <c r="NI19" s="162">
        <v>0.04</v>
      </c>
      <c r="NJ19" s="158">
        <f t="shared" si="43"/>
        <v>0</v>
      </c>
      <c r="NK19" s="157"/>
      <c r="NL19" s="156" t="s">
        <v>34</v>
      </c>
      <c r="NM19" s="156">
        <v>203</v>
      </c>
      <c r="NN19" s="156">
        <v>8</v>
      </c>
      <c r="NO19" s="156">
        <v>191</v>
      </c>
      <c r="NP19" s="156">
        <v>4</v>
      </c>
      <c r="NQ19" s="162">
        <v>0.04</v>
      </c>
      <c r="NR19" s="158">
        <f t="shared" si="44"/>
        <v>0</v>
      </c>
      <c r="NS19" s="157"/>
      <c r="OO19" s="157" t="s">
        <v>34</v>
      </c>
      <c r="OP19" s="157">
        <v>203</v>
      </c>
      <c r="OQ19" s="157">
        <v>8</v>
      </c>
      <c r="OR19" s="157">
        <v>191</v>
      </c>
      <c r="OS19" s="157">
        <v>4</v>
      </c>
      <c r="OT19" s="158">
        <f t="shared" si="45"/>
        <v>3.9408866995073892E-2</v>
      </c>
      <c r="OU19" s="158">
        <f t="shared" si="46"/>
        <v>-5.9113300492610876E-4</v>
      </c>
      <c r="OW19" s="157" t="s">
        <v>34</v>
      </c>
      <c r="OX19" s="157">
        <v>203</v>
      </c>
      <c r="OY19" s="157">
        <v>8</v>
      </c>
      <c r="OZ19" s="157">
        <v>191</v>
      </c>
      <c r="PA19" s="157">
        <v>4</v>
      </c>
      <c r="PB19" s="158">
        <f t="shared" si="106"/>
        <v>3.9408866995073892E-2</v>
      </c>
      <c r="PC19" s="158">
        <f t="shared" si="47"/>
        <v>0</v>
      </c>
      <c r="PE19" s="157" t="s">
        <v>34</v>
      </c>
      <c r="PF19" s="157">
        <v>203</v>
      </c>
      <c r="PG19" s="157">
        <v>8</v>
      </c>
      <c r="PH19" s="157">
        <v>191</v>
      </c>
      <c r="PI19" s="157">
        <v>4</v>
      </c>
      <c r="PJ19" s="158">
        <f t="shared" si="48"/>
        <v>3.9408866995073892E-2</v>
      </c>
      <c r="PK19" s="158">
        <f t="shared" si="49"/>
        <v>0</v>
      </c>
      <c r="PM19" s="157" t="s">
        <v>34</v>
      </c>
      <c r="PN19" s="157">
        <v>203</v>
      </c>
      <c r="PO19" s="157">
        <v>8</v>
      </c>
      <c r="PP19" s="157">
        <v>191</v>
      </c>
      <c r="PQ19" s="157">
        <v>4</v>
      </c>
      <c r="PR19" s="158">
        <f t="shared" si="50"/>
        <v>3.9408866995073892E-2</v>
      </c>
      <c r="PS19" s="158">
        <f t="shared" si="51"/>
        <v>0</v>
      </c>
      <c r="PU19" s="157" t="s">
        <v>34</v>
      </c>
      <c r="PV19" s="157">
        <v>203</v>
      </c>
      <c r="PW19" s="157">
        <v>8</v>
      </c>
      <c r="PX19" s="157">
        <v>191</v>
      </c>
      <c r="PY19" s="157">
        <v>4</v>
      </c>
      <c r="PZ19" s="158">
        <f t="shared" si="52"/>
        <v>3.9408866995073892E-2</v>
      </c>
      <c r="QA19" s="158">
        <f t="shared" si="53"/>
        <v>0</v>
      </c>
      <c r="QC19" s="157">
        <f t="shared" si="54"/>
        <v>0</v>
      </c>
      <c r="QD19" s="157" t="s">
        <v>34</v>
      </c>
      <c r="QE19" s="157">
        <v>203</v>
      </c>
      <c r="QF19" s="157">
        <v>8</v>
      </c>
      <c r="QG19" s="157">
        <v>191</v>
      </c>
      <c r="QH19" s="157">
        <v>4</v>
      </c>
      <c r="QI19" s="158">
        <f t="shared" si="55"/>
        <v>3.9408866995073892E-2</v>
      </c>
      <c r="QJ19" s="158">
        <f t="shared" si="56"/>
        <v>0</v>
      </c>
      <c r="QL19" s="157" t="s">
        <v>34</v>
      </c>
      <c r="QM19" s="157">
        <v>203</v>
      </c>
      <c r="QN19" s="157">
        <v>8</v>
      </c>
      <c r="QO19" s="157">
        <v>191</v>
      </c>
      <c r="QP19" s="157">
        <v>4</v>
      </c>
      <c r="QQ19" s="158">
        <f t="shared" si="57"/>
        <v>3.9408866995073892E-2</v>
      </c>
      <c r="QR19" s="158">
        <f t="shared" si="58"/>
        <v>0</v>
      </c>
      <c r="QT19" s="157">
        <f t="shared" si="59"/>
        <v>0</v>
      </c>
      <c r="QU19" s="157" t="s">
        <v>34</v>
      </c>
      <c r="QV19" s="157">
        <v>203</v>
      </c>
      <c r="QW19" s="157">
        <v>8</v>
      </c>
      <c r="QX19" s="157">
        <v>191</v>
      </c>
      <c r="QY19" s="157">
        <v>4</v>
      </c>
      <c r="QZ19" s="158">
        <f t="shared" si="60"/>
        <v>3.9408866995073892E-2</v>
      </c>
      <c r="RA19" s="158">
        <f t="shared" si="61"/>
        <v>0</v>
      </c>
      <c r="RB19" s="2" t="s">
        <v>119</v>
      </c>
      <c r="RC19" s="157" t="s">
        <v>34</v>
      </c>
      <c r="RD19" s="157">
        <v>203</v>
      </c>
      <c r="RE19" s="157">
        <v>8</v>
      </c>
      <c r="RF19" s="157">
        <v>191</v>
      </c>
      <c r="RG19" s="157">
        <v>4</v>
      </c>
      <c r="RH19" s="158">
        <f t="shared" si="62"/>
        <v>3.9408866995073892E-2</v>
      </c>
      <c r="RI19" s="158">
        <f t="shared" si="63"/>
        <v>0</v>
      </c>
      <c r="RK19" s="157" t="s">
        <v>34</v>
      </c>
      <c r="RL19" s="157">
        <v>203</v>
      </c>
      <c r="RM19" s="157">
        <v>8</v>
      </c>
      <c r="RN19" s="157">
        <v>191</v>
      </c>
      <c r="RO19" s="157">
        <v>4</v>
      </c>
      <c r="RP19" s="158">
        <v>0.04</v>
      </c>
      <c r="RR19" s="157" t="s">
        <v>34</v>
      </c>
      <c r="RS19" s="157">
        <v>203</v>
      </c>
      <c r="RT19" s="157">
        <v>8</v>
      </c>
      <c r="RU19" s="157">
        <v>191</v>
      </c>
      <c r="RV19" s="157">
        <v>4</v>
      </c>
      <c r="RW19" s="158">
        <f t="shared" si="64"/>
        <v>3.9408866995073892E-2</v>
      </c>
      <c r="RX19" s="158">
        <f t="shared" si="65"/>
        <v>-3.9605911330049262</v>
      </c>
      <c r="RZ19" s="157" t="s">
        <v>34</v>
      </c>
      <c r="SA19" s="157">
        <v>203</v>
      </c>
      <c r="SB19" s="157">
        <v>8</v>
      </c>
      <c r="SC19" s="157">
        <v>191</v>
      </c>
      <c r="SD19" s="157">
        <v>4</v>
      </c>
      <c r="SE19" s="158">
        <f t="shared" si="66"/>
        <v>3.9408866995073892E-2</v>
      </c>
      <c r="SF19" s="158">
        <f t="shared" si="67"/>
        <v>0</v>
      </c>
      <c r="SH19" s="157" t="s">
        <v>34</v>
      </c>
      <c r="SI19" s="157">
        <v>203</v>
      </c>
      <c r="SJ19" s="157">
        <v>8</v>
      </c>
      <c r="SK19" s="157">
        <v>191</v>
      </c>
      <c r="SL19" s="157">
        <v>4</v>
      </c>
      <c r="SM19" s="158">
        <f t="shared" si="68"/>
        <v>3.9408866995073892E-2</v>
      </c>
      <c r="SN19" s="158">
        <f t="shared" si="69"/>
        <v>0</v>
      </c>
      <c r="SP19" s="157" t="s">
        <v>34</v>
      </c>
      <c r="SQ19" s="157">
        <v>203</v>
      </c>
      <c r="SR19" s="157">
        <v>8</v>
      </c>
      <c r="SS19" s="157">
        <v>191</v>
      </c>
      <c r="ST19" s="157">
        <v>4</v>
      </c>
      <c r="SU19" s="158">
        <f t="shared" si="70"/>
        <v>3.9408866995073892E-2</v>
      </c>
      <c r="SV19" s="158">
        <f t="shared" si="71"/>
        <v>0</v>
      </c>
      <c r="SX19" s="157" t="s">
        <v>34</v>
      </c>
      <c r="SY19" s="157">
        <v>203</v>
      </c>
      <c r="SZ19" s="157">
        <v>8</v>
      </c>
      <c r="TA19" s="157">
        <v>191</v>
      </c>
      <c r="TB19" s="157">
        <v>4</v>
      </c>
      <c r="TC19" s="158">
        <f t="shared" si="72"/>
        <v>3.9408866995073892E-2</v>
      </c>
      <c r="TD19" s="158">
        <f t="shared" si="73"/>
        <v>0</v>
      </c>
      <c r="TF19" s="157" t="s">
        <v>34</v>
      </c>
      <c r="TG19" s="157">
        <v>203</v>
      </c>
      <c r="TH19" s="157">
        <v>8</v>
      </c>
      <c r="TI19" s="157">
        <v>191</v>
      </c>
      <c r="TJ19" s="157">
        <v>4</v>
      </c>
      <c r="TK19" s="158">
        <f t="shared" si="74"/>
        <v>3.9408866995073892E-2</v>
      </c>
      <c r="TL19" s="158">
        <f t="shared" si="75"/>
        <v>0</v>
      </c>
      <c r="TN19" s="157" t="s">
        <v>34</v>
      </c>
      <c r="TO19" s="157">
        <v>203</v>
      </c>
      <c r="TP19" s="157">
        <v>8</v>
      </c>
      <c r="TQ19" s="157">
        <v>191</v>
      </c>
      <c r="TR19" s="157">
        <v>4</v>
      </c>
      <c r="TS19" s="158">
        <f t="shared" si="76"/>
        <v>3.9408866995073892E-2</v>
      </c>
      <c r="TT19" s="158">
        <f t="shared" si="77"/>
        <v>0</v>
      </c>
      <c r="TV19" s="157" t="s">
        <v>34</v>
      </c>
      <c r="TW19" s="157">
        <v>203</v>
      </c>
      <c r="TX19" s="157">
        <v>8</v>
      </c>
      <c r="TY19" s="157">
        <v>191</v>
      </c>
      <c r="TZ19" s="157">
        <v>4</v>
      </c>
      <c r="UA19" s="158">
        <f t="shared" si="78"/>
        <v>3.9408866995073892E-2</v>
      </c>
      <c r="UB19" s="158">
        <f t="shared" si="79"/>
        <v>0</v>
      </c>
      <c r="UD19" s="157" t="s">
        <v>34</v>
      </c>
      <c r="UE19" s="157">
        <v>203</v>
      </c>
      <c r="UF19" s="157">
        <v>8</v>
      </c>
      <c r="UG19" s="157">
        <v>191</v>
      </c>
      <c r="UH19" s="157">
        <v>4</v>
      </c>
      <c r="UI19" s="158">
        <f t="shared" si="80"/>
        <v>3.9408866995073892E-2</v>
      </c>
      <c r="UJ19" s="158">
        <f t="shared" si="81"/>
        <v>0</v>
      </c>
      <c r="UL19" s="157" t="s">
        <v>34</v>
      </c>
      <c r="UM19" s="157">
        <v>203</v>
      </c>
      <c r="UN19" s="157">
        <v>8</v>
      </c>
      <c r="UO19" s="157">
        <v>191</v>
      </c>
      <c r="UP19" s="157">
        <v>4</v>
      </c>
      <c r="UQ19" s="158">
        <f t="shared" si="82"/>
        <v>3.9408866995073892E-2</v>
      </c>
      <c r="UR19" s="158">
        <f t="shared" si="83"/>
        <v>0</v>
      </c>
      <c r="UT19" s="157" t="s">
        <v>34</v>
      </c>
      <c r="UU19" s="157">
        <v>203</v>
      </c>
      <c r="UV19" s="157">
        <v>8</v>
      </c>
      <c r="UW19" s="157">
        <v>191</v>
      </c>
      <c r="UX19" s="157">
        <v>4</v>
      </c>
      <c r="UY19" s="158">
        <f t="shared" si="84"/>
        <v>3.9408866995073892E-2</v>
      </c>
      <c r="VA19" s="157" t="s">
        <v>34</v>
      </c>
      <c r="VB19" s="157">
        <v>203</v>
      </c>
      <c r="VC19" s="157">
        <v>8</v>
      </c>
      <c r="VD19" s="157">
        <v>191</v>
      </c>
      <c r="VE19" s="157">
        <v>4</v>
      </c>
      <c r="VF19" s="158">
        <f t="shared" si="85"/>
        <v>3.9408866995073892E-2</v>
      </c>
      <c r="VH19" s="157" t="s">
        <v>34</v>
      </c>
      <c r="VI19" s="157">
        <v>203</v>
      </c>
      <c r="VJ19" s="157">
        <v>8</v>
      </c>
      <c r="VK19" s="157">
        <v>191</v>
      </c>
      <c r="VL19" s="157">
        <v>4</v>
      </c>
      <c r="VM19" s="158">
        <f t="shared" si="86"/>
        <v>3.9408866995073892E-2</v>
      </c>
      <c r="VN19" s="158">
        <f t="shared" si="87"/>
        <v>0</v>
      </c>
      <c r="VQ19" s="157" t="s">
        <v>34</v>
      </c>
      <c r="VR19" s="157">
        <v>203</v>
      </c>
      <c r="VS19" s="157">
        <v>201</v>
      </c>
      <c r="VT19" s="157">
        <v>2</v>
      </c>
      <c r="VU19" s="157">
        <v>0</v>
      </c>
      <c r="VV19" s="158">
        <v>0.99</v>
      </c>
      <c r="VW19" s="158">
        <f t="shared" si="88"/>
        <v>0.95059113300492615</v>
      </c>
      <c r="VX19" s="158"/>
      <c r="VY19" s="157" t="s">
        <v>34</v>
      </c>
      <c r="VZ19" s="157">
        <v>203</v>
      </c>
      <c r="WA19" s="157">
        <v>8</v>
      </c>
      <c r="WB19" s="157">
        <v>191</v>
      </c>
      <c r="WC19" s="157">
        <v>4</v>
      </c>
      <c r="WD19" s="158">
        <f t="shared" si="89"/>
        <v>3.9408866995073892E-2</v>
      </c>
      <c r="WF19" s="157" t="s">
        <v>34</v>
      </c>
      <c r="WG19" s="157">
        <v>203</v>
      </c>
      <c r="WH19" s="157">
        <v>8</v>
      </c>
      <c r="WI19" s="157">
        <v>191</v>
      </c>
      <c r="WJ19" s="157">
        <v>4</v>
      </c>
      <c r="WK19" s="158">
        <f t="shared" si="90"/>
        <v>3.9408866995073892E-2</v>
      </c>
      <c r="WL19" s="158">
        <f t="shared" si="91"/>
        <v>0</v>
      </c>
      <c r="WN19" s="157" t="s">
        <v>34</v>
      </c>
      <c r="WO19" s="157">
        <v>203</v>
      </c>
      <c r="WP19" s="157">
        <v>201</v>
      </c>
      <c r="WQ19" s="157">
        <v>2</v>
      </c>
      <c r="WR19" s="157">
        <v>0</v>
      </c>
      <c r="WS19" s="158">
        <v>0.99</v>
      </c>
      <c r="WU19" s="156"/>
      <c r="WV19" s="156"/>
      <c r="WW19" s="156"/>
      <c r="WX19" s="156"/>
      <c r="WY19" s="156"/>
      <c r="WZ19" s="157" t="s">
        <v>34</v>
      </c>
      <c r="XA19" s="157">
        <v>203</v>
      </c>
      <c r="XB19" s="157">
        <v>8</v>
      </c>
      <c r="XC19" s="157">
        <v>191</v>
      </c>
      <c r="XD19" s="157">
        <v>4</v>
      </c>
      <c r="XE19" s="158">
        <f t="shared" si="92"/>
        <v>3.9408866995073892E-2</v>
      </c>
      <c r="XG19" s="157" t="s">
        <v>34</v>
      </c>
      <c r="XH19" s="157">
        <v>203</v>
      </c>
      <c r="XI19" s="157">
        <v>8</v>
      </c>
      <c r="XJ19" s="157">
        <v>191</v>
      </c>
      <c r="XK19" s="157">
        <v>4</v>
      </c>
      <c r="XL19" s="158">
        <f t="shared" si="93"/>
        <v>3.9408866995073892E-2</v>
      </c>
      <c r="XM19" s="158">
        <f t="shared" si="94"/>
        <v>0</v>
      </c>
      <c r="XN19" s="157" t="s">
        <v>34</v>
      </c>
      <c r="XO19" s="157">
        <v>203</v>
      </c>
      <c r="XP19" s="157">
        <v>0</v>
      </c>
      <c r="XQ19" s="157">
        <v>0</v>
      </c>
      <c r="XR19" s="157">
        <v>203</v>
      </c>
      <c r="XS19" s="158">
        <v>0</v>
      </c>
      <c r="XT19" s="157"/>
      <c r="XU19" s="157" t="s">
        <v>34</v>
      </c>
      <c r="XV19" s="157">
        <v>203</v>
      </c>
      <c r="XW19" s="157">
        <v>8</v>
      </c>
      <c r="XX19" s="157">
        <v>191</v>
      </c>
      <c r="XY19" s="157">
        <v>4</v>
      </c>
      <c r="XZ19" s="158">
        <f t="shared" si="95"/>
        <v>3.9408866995073892E-2</v>
      </c>
      <c r="YB19" s="157" t="s">
        <v>34</v>
      </c>
      <c r="YC19" s="157">
        <v>203</v>
      </c>
      <c r="YD19" s="157">
        <v>8</v>
      </c>
      <c r="YE19" s="157">
        <v>191</v>
      </c>
      <c r="YF19" s="157">
        <v>4</v>
      </c>
      <c r="YG19" s="158">
        <f t="shared" si="96"/>
        <v>3.9408866995073892E-2</v>
      </c>
      <c r="YH19" s="158">
        <f t="shared" si="97"/>
        <v>0</v>
      </c>
      <c r="YI19" s="158"/>
      <c r="YJ19" s="157" t="s">
        <v>34</v>
      </c>
      <c r="YK19" s="157">
        <v>203</v>
      </c>
      <c r="YL19" s="157">
        <v>201</v>
      </c>
      <c r="YM19" s="157">
        <v>2</v>
      </c>
      <c r="YN19" s="157">
        <v>0</v>
      </c>
      <c r="YO19" s="158">
        <v>0.99</v>
      </c>
      <c r="YQ19" s="157" t="s">
        <v>34</v>
      </c>
      <c r="YR19" s="157">
        <v>203</v>
      </c>
      <c r="YS19" s="157">
        <v>8</v>
      </c>
      <c r="YT19" s="157">
        <v>191</v>
      </c>
      <c r="YU19" s="157">
        <v>4</v>
      </c>
      <c r="YV19" s="158">
        <f t="shared" si="98"/>
        <v>3.9408866995073892E-2</v>
      </c>
      <c r="YX19" s="157" t="s">
        <v>34</v>
      </c>
      <c r="YY19" s="157">
        <v>203</v>
      </c>
      <c r="YZ19" s="157">
        <v>8</v>
      </c>
      <c r="ZA19" s="157">
        <v>191</v>
      </c>
      <c r="ZB19" s="157">
        <v>4</v>
      </c>
      <c r="ZC19" s="158">
        <v>0.04</v>
      </c>
      <c r="ZE19" s="157" t="s">
        <v>34</v>
      </c>
      <c r="ZF19" s="157">
        <v>203</v>
      </c>
      <c r="ZG19" s="157">
        <v>8</v>
      </c>
      <c r="ZH19" s="157">
        <v>191</v>
      </c>
      <c r="ZI19" s="157">
        <v>4</v>
      </c>
      <c r="ZJ19" s="158">
        <f t="shared" si="99"/>
        <v>3.9408866995073892E-2</v>
      </c>
      <c r="ZK19" s="158">
        <f>ZJ19-YG19</f>
        <v>0</v>
      </c>
      <c r="ZM19" s="157" t="s">
        <v>34</v>
      </c>
      <c r="ZN19" s="157">
        <v>203</v>
      </c>
      <c r="ZO19" s="157">
        <v>8</v>
      </c>
      <c r="ZP19" s="157">
        <v>191</v>
      </c>
      <c r="ZQ19" s="157">
        <v>4</v>
      </c>
      <c r="ZR19" s="158">
        <f t="shared" si="100"/>
        <v>3.9408866995073892E-2</v>
      </c>
    </row>
    <row r="20" spans="1:694" ht="17.25" thickBot="1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35</v>
      </c>
      <c r="I20" s="2">
        <v>30</v>
      </c>
      <c r="J20" s="2">
        <v>3</v>
      </c>
      <c r="K20" s="2">
        <v>22</v>
      </c>
      <c r="L20" s="2">
        <v>5</v>
      </c>
      <c r="M20" s="4">
        <v>0.1</v>
      </c>
      <c r="N20" s="4">
        <f t="shared" si="0"/>
        <v>0</v>
      </c>
      <c r="P20" s="2" t="s">
        <v>35</v>
      </c>
      <c r="Q20" s="2">
        <v>30</v>
      </c>
      <c r="R20" s="2">
        <v>3</v>
      </c>
      <c r="S20" s="2">
        <v>22</v>
      </c>
      <c r="T20" s="2">
        <v>5</v>
      </c>
      <c r="U20" s="4">
        <v>0.1</v>
      </c>
      <c r="V20" s="4">
        <f t="shared" si="1"/>
        <v>0</v>
      </c>
      <c r="X20" s="2" t="s">
        <v>35</v>
      </c>
      <c r="Y20" s="2">
        <v>30</v>
      </c>
      <c r="Z20" s="2">
        <v>3</v>
      </c>
      <c r="AA20" s="2">
        <v>22</v>
      </c>
      <c r="AB20" s="2">
        <v>5</v>
      </c>
      <c r="AC20" s="4">
        <v>0.1</v>
      </c>
      <c r="AD20" s="4">
        <f t="shared" si="2"/>
        <v>0</v>
      </c>
      <c r="AF20" s="2" t="s">
        <v>35</v>
      </c>
      <c r="AG20" s="2">
        <v>30</v>
      </c>
      <c r="AH20" s="2">
        <v>3</v>
      </c>
      <c r="AI20" s="2">
        <v>22</v>
      </c>
      <c r="AJ20" s="2">
        <v>5</v>
      </c>
      <c r="AK20" s="4">
        <v>0.1</v>
      </c>
      <c r="AL20" s="4">
        <f t="shared" si="3"/>
        <v>0</v>
      </c>
      <c r="AN20" s="2" t="s">
        <v>35</v>
      </c>
      <c r="AO20" s="2">
        <v>30</v>
      </c>
      <c r="AP20" s="2">
        <v>3</v>
      </c>
      <c r="AQ20" s="2">
        <v>22</v>
      </c>
      <c r="AR20" s="2">
        <v>5</v>
      </c>
      <c r="AS20" s="4">
        <v>0.1</v>
      </c>
      <c r="AT20" s="4">
        <f t="shared" si="4"/>
        <v>0</v>
      </c>
      <c r="AV20" s="2" t="s">
        <v>35</v>
      </c>
      <c r="AW20" s="2">
        <v>30</v>
      </c>
      <c r="AX20" s="2">
        <v>3</v>
      </c>
      <c r="AY20" s="2">
        <v>22</v>
      </c>
      <c r="AZ20" s="2">
        <v>5</v>
      </c>
      <c r="BA20" s="4">
        <v>0.1</v>
      </c>
      <c r="BB20" s="4">
        <f t="shared" si="5"/>
        <v>0</v>
      </c>
      <c r="BD20" s="2" t="s">
        <v>35</v>
      </c>
      <c r="BE20" s="2">
        <v>30</v>
      </c>
      <c r="BF20" s="2">
        <v>3</v>
      </c>
      <c r="BG20" s="2">
        <v>22</v>
      </c>
      <c r="BH20" s="2">
        <v>5</v>
      </c>
      <c r="BI20" s="4">
        <v>0.1</v>
      </c>
      <c r="BJ20" s="4">
        <f t="shared" si="6"/>
        <v>0</v>
      </c>
      <c r="BL20" s="2" t="s">
        <v>35</v>
      </c>
      <c r="BM20" s="2">
        <v>30</v>
      </c>
      <c r="BN20" s="2">
        <v>3</v>
      </c>
      <c r="BO20" s="2">
        <v>21</v>
      </c>
      <c r="BP20" s="2">
        <v>6</v>
      </c>
      <c r="BQ20" s="4">
        <v>0.1</v>
      </c>
      <c r="BR20" s="4">
        <f t="shared" si="7"/>
        <v>0</v>
      </c>
      <c r="BT20" s="2" t="s">
        <v>35</v>
      </c>
      <c r="BU20" s="2">
        <v>30</v>
      </c>
      <c r="BV20" s="2">
        <v>3</v>
      </c>
      <c r="BW20" s="2">
        <v>21</v>
      </c>
      <c r="BX20" s="2">
        <v>6</v>
      </c>
      <c r="BY20" s="4">
        <v>0.1</v>
      </c>
      <c r="BZ20" s="4">
        <f t="shared" si="8"/>
        <v>0</v>
      </c>
      <c r="CB20" s="2" t="s">
        <v>35</v>
      </c>
      <c r="CC20" s="2">
        <v>30</v>
      </c>
      <c r="CD20" s="2">
        <v>3</v>
      </c>
      <c r="CE20" s="2">
        <v>21</v>
      </c>
      <c r="CF20" s="2">
        <v>6</v>
      </c>
      <c r="CG20" s="4">
        <v>0.1</v>
      </c>
      <c r="CH20" s="4">
        <f t="shared" si="9"/>
        <v>0</v>
      </c>
      <c r="CJ20" s="2" t="s">
        <v>35</v>
      </c>
      <c r="CK20" s="2">
        <v>30</v>
      </c>
      <c r="CL20" s="2">
        <v>3</v>
      </c>
      <c r="CM20" s="2">
        <v>21</v>
      </c>
      <c r="CN20" s="2">
        <v>6</v>
      </c>
      <c r="CO20" s="4">
        <v>0.1</v>
      </c>
      <c r="CP20" s="4">
        <f t="shared" si="10"/>
        <v>0</v>
      </c>
      <c r="CR20" s="2" t="s">
        <v>35</v>
      </c>
      <c r="CS20" s="2">
        <v>30</v>
      </c>
      <c r="CT20" s="2">
        <v>3</v>
      </c>
      <c r="CU20" s="2">
        <v>21</v>
      </c>
      <c r="CV20" s="2">
        <v>6</v>
      </c>
      <c r="CW20" s="4">
        <v>0.1</v>
      </c>
      <c r="CX20" s="4">
        <f t="shared" si="11"/>
        <v>0</v>
      </c>
      <c r="CZ20" s="2" t="s">
        <v>35</v>
      </c>
      <c r="DA20" s="2">
        <v>30</v>
      </c>
      <c r="DB20" s="2">
        <v>3</v>
      </c>
      <c r="DC20" s="2">
        <v>21</v>
      </c>
      <c r="DD20" s="2">
        <v>6</v>
      </c>
      <c r="DE20" s="4">
        <v>0.1</v>
      </c>
      <c r="DF20" s="4">
        <f t="shared" si="12"/>
        <v>0</v>
      </c>
      <c r="DH20" s="2" t="s">
        <v>35</v>
      </c>
      <c r="DI20" s="2">
        <v>30</v>
      </c>
      <c r="DJ20" s="2">
        <v>3</v>
      </c>
      <c r="DK20" s="2">
        <v>21</v>
      </c>
      <c r="DL20" s="2">
        <v>6</v>
      </c>
      <c r="DM20" s="4">
        <v>0.1</v>
      </c>
      <c r="DN20" s="4">
        <f t="shared" si="13"/>
        <v>0</v>
      </c>
      <c r="DP20" s="2" t="s">
        <v>35</v>
      </c>
      <c r="DQ20" s="2">
        <v>30</v>
      </c>
      <c r="DR20" s="2">
        <v>3</v>
      </c>
      <c r="DS20" s="2">
        <v>21</v>
      </c>
      <c r="DT20" s="2">
        <v>6</v>
      </c>
      <c r="DU20" s="4">
        <v>0.1</v>
      </c>
      <c r="DV20" s="4">
        <f t="shared" si="14"/>
        <v>0</v>
      </c>
      <c r="DX20" s="2" t="s">
        <v>35</v>
      </c>
      <c r="DY20" s="2">
        <v>30</v>
      </c>
      <c r="DZ20" s="2">
        <v>3</v>
      </c>
      <c r="EA20" s="2">
        <v>21</v>
      </c>
      <c r="EB20" s="2">
        <v>6</v>
      </c>
      <c r="EC20" s="4">
        <v>0.1</v>
      </c>
      <c r="ED20" s="4">
        <f t="shared" si="15"/>
        <v>0</v>
      </c>
      <c r="EF20" s="2" t="s">
        <v>35</v>
      </c>
      <c r="EG20" s="2">
        <v>30</v>
      </c>
      <c r="EH20" s="2">
        <v>3</v>
      </c>
      <c r="EI20" s="2">
        <v>21</v>
      </c>
      <c r="EJ20" s="2">
        <v>6</v>
      </c>
      <c r="EK20" s="4">
        <v>0.1</v>
      </c>
      <c r="EL20" s="4">
        <f t="shared" si="16"/>
        <v>0</v>
      </c>
      <c r="EN20" s="2" t="s">
        <v>35</v>
      </c>
      <c r="EO20" s="2">
        <v>30</v>
      </c>
      <c r="EP20" s="2">
        <v>3</v>
      </c>
      <c r="EQ20" s="2">
        <v>21</v>
      </c>
      <c r="ER20" s="2">
        <v>6</v>
      </c>
      <c r="ES20" s="4">
        <v>0.1</v>
      </c>
      <c r="ET20" s="4">
        <f t="shared" si="17"/>
        <v>0</v>
      </c>
      <c r="EV20" s="2" t="s">
        <v>35</v>
      </c>
      <c r="EW20" s="2">
        <v>30</v>
      </c>
      <c r="EX20" s="2">
        <v>3</v>
      </c>
      <c r="EY20" s="2">
        <v>21</v>
      </c>
      <c r="EZ20" s="2">
        <v>6</v>
      </c>
      <c r="FA20" s="4">
        <v>0.1</v>
      </c>
      <c r="FB20" s="4">
        <f t="shared" si="18"/>
        <v>0</v>
      </c>
      <c r="FD20" s="2" t="s">
        <v>35</v>
      </c>
      <c r="FE20" s="2">
        <v>30</v>
      </c>
      <c r="FF20" s="2">
        <v>3</v>
      </c>
      <c r="FG20" s="2">
        <v>21</v>
      </c>
      <c r="FH20" s="2">
        <v>6</v>
      </c>
      <c r="FI20" s="4">
        <v>0.1</v>
      </c>
      <c r="FJ20" s="4">
        <f t="shared" si="19"/>
        <v>0</v>
      </c>
      <c r="FL20" s="2" t="s">
        <v>35</v>
      </c>
      <c r="FM20" s="2">
        <v>30</v>
      </c>
      <c r="FN20" s="2">
        <v>3</v>
      </c>
      <c r="FO20" s="2">
        <v>21</v>
      </c>
      <c r="FP20" s="2">
        <v>6</v>
      </c>
      <c r="FQ20" s="4">
        <v>0.1</v>
      </c>
      <c r="FR20" s="4">
        <f t="shared" si="20"/>
        <v>0</v>
      </c>
      <c r="FT20" s="2" t="s">
        <v>35</v>
      </c>
      <c r="FU20" s="2">
        <v>30</v>
      </c>
      <c r="FV20" s="2">
        <v>3</v>
      </c>
      <c r="FW20" s="2">
        <v>21</v>
      </c>
      <c r="FX20" s="2">
        <v>6</v>
      </c>
      <c r="FY20" s="4">
        <v>0.1</v>
      </c>
      <c r="FZ20" s="4">
        <f t="shared" si="21"/>
        <v>0</v>
      </c>
      <c r="GB20" s="2" t="s">
        <v>35</v>
      </c>
      <c r="GC20" s="2">
        <v>30</v>
      </c>
      <c r="GD20" s="2">
        <v>3</v>
      </c>
      <c r="GE20" s="2">
        <v>21</v>
      </c>
      <c r="GF20" s="2">
        <v>6</v>
      </c>
      <c r="GG20" s="4">
        <v>0.1</v>
      </c>
      <c r="GH20" s="4">
        <f t="shared" si="22"/>
        <v>0</v>
      </c>
      <c r="GJ20" s="2" t="s">
        <v>35</v>
      </c>
      <c r="GK20" s="2">
        <v>48</v>
      </c>
      <c r="GL20" s="2">
        <v>21</v>
      </c>
      <c r="GM20" s="2">
        <v>21</v>
      </c>
      <c r="GN20" s="2">
        <v>6</v>
      </c>
      <c r="GO20" s="4">
        <v>0.44</v>
      </c>
      <c r="GP20" s="4">
        <f t="shared" si="23"/>
        <v>0.33999999999999997</v>
      </c>
      <c r="GR20" s="2" t="s">
        <v>35</v>
      </c>
      <c r="GS20" s="2">
        <v>48</v>
      </c>
      <c r="GT20" s="2">
        <v>21</v>
      </c>
      <c r="GU20" s="2">
        <v>21</v>
      </c>
      <c r="GV20" s="2">
        <v>6</v>
      </c>
      <c r="GW20" s="4">
        <v>0.44</v>
      </c>
      <c r="GX20" s="111">
        <f t="shared" si="107"/>
        <v>0</v>
      </c>
      <c r="GZ20" s="2" t="s">
        <v>35</v>
      </c>
      <c r="HA20" s="2">
        <v>48</v>
      </c>
      <c r="HB20" s="2">
        <v>21</v>
      </c>
      <c r="HC20" s="2">
        <v>21</v>
      </c>
      <c r="HD20" s="2">
        <v>6</v>
      </c>
      <c r="HE20" s="4">
        <v>0.44</v>
      </c>
      <c r="HF20" s="4">
        <f>HE20-GW20</f>
        <v>0</v>
      </c>
      <c r="HH20" s="2" t="s">
        <v>35</v>
      </c>
      <c r="HI20" s="2">
        <v>48</v>
      </c>
      <c r="HJ20" s="2">
        <v>21</v>
      </c>
      <c r="HK20" s="2">
        <v>21</v>
      </c>
      <c r="HL20" s="2">
        <v>6</v>
      </c>
      <c r="HM20" s="4">
        <v>0.44</v>
      </c>
      <c r="HN20" s="4">
        <f t="shared" si="24"/>
        <v>0</v>
      </c>
      <c r="HP20" s="2" t="s">
        <v>35</v>
      </c>
      <c r="HQ20" s="2">
        <v>48</v>
      </c>
      <c r="HR20" s="2">
        <v>21</v>
      </c>
      <c r="HS20" s="11">
        <v>21</v>
      </c>
      <c r="HT20" s="11">
        <v>6</v>
      </c>
      <c r="HU20" s="4">
        <v>0.44</v>
      </c>
      <c r="HV20" s="4">
        <f t="shared" si="25"/>
        <v>0</v>
      </c>
      <c r="HX20" s="2" t="s">
        <v>35</v>
      </c>
      <c r="HY20" s="2">
        <v>48</v>
      </c>
      <c r="HZ20" s="2">
        <v>21</v>
      </c>
      <c r="IA20" s="2">
        <v>21</v>
      </c>
      <c r="IB20" s="2">
        <v>6</v>
      </c>
      <c r="IC20" s="4">
        <f t="shared" si="101"/>
        <v>0.4375</v>
      </c>
      <c r="ID20" s="4">
        <f t="shared" si="26"/>
        <v>-2.5000000000000022E-3</v>
      </c>
      <c r="IF20" s="2" t="s">
        <v>35</v>
      </c>
      <c r="IG20" s="2">
        <v>48</v>
      </c>
      <c r="IH20" s="2">
        <v>21</v>
      </c>
      <c r="II20" s="7">
        <v>21</v>
      </c>
      <c r="IJ20" s="2">
        <v>6</v>
      </c>
      <c r="IK20" s="4">
        <f>IH20/IG20</f>
        <v>0.4375</v>
      </c>
      <c r="IL20" s="4">
        <f t="shared" si="27"/>
        <v>0</v>
      </c>
      <c r="IM20" s="2" t="s">
        <v>204</v>
      </c>
      <c r="IN20" s="2" t="s">
        <v>35</v>
      </c>
      <c r="IO20" s="2">
        <v>48</v>
      </c>
      <c r="IP20" s="2">
        <v>21</v>
      </c>
      <c r="IQ20" s="2">
        <v>21</v>
      </c>
      <c r="IR20" s="2">
        <v>6</v>
      </c>
      <c r="IS20" s="4">
        <v>0.44</v>
      </c>
      <c r="IT20" s="4">
        <f t="shared" si="28"/>
        <v>2.5000000000000022E-3</v>
      </c>
      <c r="IV20" s="2" t="s">
        <v>35</v>
      </c>
      <c r="IW20" s="2">
        <v>48</v>
      </c>
      <c r="IX20" s="2">
        <v>21</v>
      </c>
      <c r="IY20" s="2">
        <v>21</v>
      </c>
      <c r="IZ20" s="2">
        <v>6</v>
      </c>
      <c r="JA20" s="4">
        <v>0.44</v>
      </c>
      <c r="JB20" s="4">
        <f t="shared" si="29"/>
        <v>0</v>
      </c>
      <c r="JD20" s="2" t="s">
        <v>35</v>
      </c>
      <c r="JE20" s="2">
        <v>48</v>
      </c>
      <c r="JF20" s="2">
        <v>21</v>
      </c>
      <c r="JG20" s="7">
        <v>21</v>
      </c>
      <c r="JH20" s="2">
        <v>6</v>
      </c>
      <c r="JI20" s="4">
        <v>0.42</v>
      </c>
      <c r="JJ20" s="4">
        <f t="shared" si="30"/>
        <v>-2.0000000000000018E-2</v>
      </c>
      <c r="JK20" s="2" t="s">
        <v>204</v>
      </c>
      <c r="JL20" s="2" t="s">
        <v>35</v>
      </c>
      <c r="JM20" s="2">
        <v>48</v>
      </c>
      <c r="JN20" s="2">
        <v>21</v>
      </c>
      <c r="JO20" s="2">
        <v>21</v>
      </c>
      <c r="JP20" s="2">
        <v>6</v>
      </c>
      <c r="JQ20" s="4">
        <v>0.44</v>
      </c>
      <c r="JR20" s="4">
        <f t="shared" si="31"/>
        <v>2.0000000000000018E-2</v>
      </c>
      <c r="JT20" s="2" t="s">
        <v>35</v>
      </c>
      <c r="JU20" s="2">
        <v>48</v>
      </c>
      <c r="JV20" s="2">
        <v>21</v>
      </c>
      <c r="JW20" s="2">
        <v>21</v>
      </c>
      <c r="JX20" s="2">
        <v>6</v>
      </c>
      <c r="JY20" s="4">
        <v>0.44</v>
      </c>
      <c r="JZ20" s="4">
        <f t="shared" si="32"/>
        <v>0</v>
      </c>
      <c r="KA20" s="2" t="s">
        <v>242</v>
      </c>
      <c r="KB20" s="2" t="s">
        <v>35</v>
      </c>
      <c r="KC20" s="2">
        <v>48</v>
      </c>
      <c r="KD20" s="2">
        <v>21</v>
      </c>
      <c r="KE20" s="2">
        <v>21</v>
      </c>
      <c r="KF20" s="2">
        <v>6</v>
      </c>
      <c r="KG20" s="4">
        <v>0.44</v>
      </c>
      <c r="KH20" s="4">
        <f t="shared" si="33"/>
        <v>0</v>
      </c>
      <c r="KJ20" s="2" t="s">
        <v>35</v>
      </c>
      <c r="KK20" s="2">
        <v>48</v>
      </c>
      <c r="KL20" s="2">
        <v>21</v>
      </c>
      <c r="KM20" s="2">
        <v>21</v>
      </c>
      <c r="KN20" s="2">
        <v>6</v>
      </c>
      <c r="KO20" s="4">
        <f t="shared" si="103"/>
        <v>0.4375</v>
      </c>
      <c r="KP20" s="4">
        <f t="shared" si="34"/>
        <v>-2.5000000000000022E-3</v>
      </c>
      <c r="KQ20" s="4"/>
      <c r="KR20" s="125" t="s">
        <v>35</v>
      </c>
      <c r="KS20" s="116">
        <v>48</v>
      </c>
      <c r="KT20" s="117">
        <v>21</v>
      </c>
      <c r="KU20" s="117">
        <v>21</v>
      </c>
      <c r="KV20" s="117">
        <v>6</v>
      </c>
      <c r="KW20" s="118">
        <v>0.44</v>
      </c>
      <c r="KX20" s="118">
        <v>0</v>
      </c>
      <c r="KY20" s="116"/>
      <c r="KZ20" s="116" t="s">
        <v>35</v>
      </c>
      <c r="LA20" s="116">
        <v>48</v>
      </c>
      <c r="LB20" s="116">
        <v>21</v>
      </c>
      <c r="LC20" s="116">
        <v>22</v>
      </c>
      <c r="LD20" s="116">
        <v>5</v>
      </c>
      <c r="LE20" s="122">
        <v>0.44</v>
      </c>
      <c r="LF20" s="158">
        <f t="shared" si="35"/>
        <v>0</v>
      </c>
      <c r="LG20" s="158"/>
      <c r="LH20" s="156" t="s">
        <v>35</v>
      </c>
      <c r="LI20" s="156">
        <v>48</v>
      </c>
      <c r="LJ20" s="156">
        <v>21</v>
      </c>
      <c r="LK20" s="156">
        <v>21</v>
      </c>
      <c r="LL20" s="156">
        <v>6</v>
      </c>
      <c r="LM20" s="162">
        <v>0.44</v>
      </c>
      <c r="LN20" s="158">
        <f t="shared" si="36"/>
        <v>0</v>
      </c>
      <c r="LO20" s="157"/>
      <c r="LP20" s="2" t="s">
        <v>35</v>
      </c>
      <c r="LQ20" s="2">
        <v>48</v>
      </c>
      <c r="LR20" s="2">
        <v>21</v>
      </c>
      <c r="LS20" s="2">
        <v>21</v>
      </c>
      <c r="LT20" s="2">
        <v>6</v>
      </c>
      <c r="LU20" s="4">
        <f t="shared" si="104"/>
        <v>0.4375</v>
      </c>
      <c r="LV20" s="4">
        <f t="shared" si="37"/>
        <v>0</v>
      </c>
      <c r="LX20" s="157" t="s">
        <v>35</v>
      </c>
      <c r="LY20" s="157">
        <v>48</v>
      </c>
      <c r="LZ20" s="157">
        <v>21</v>
      </c>
      <c r="MA20" s="157">
        <v>21</v>
      </c>
      <c r="MB20" s="157">
        <v>6</v>
      </c>
      <c r="MC20" s="158">
        <f t="shared" si="105"/>
        <v>0.4375</v>
      </c>
      <c r="MD20" s="158">
        <f t="shared" si="38"/>
        <v>0</v>
      </c>
      <c r="MF20" s="156" t="s">
        <v>35</v>
      </c>
      <c r="MG20" s="156">
        <v>48</v>
      </c>
      <c r="MH20" s="156">
        <v>21</v>
      </c>
      <c r="MI20" s="156">
        <v>21</v>
      </c>
      <c r="MJ20" s="156">
        <v>6</v>
      </c>
      <c r="MK20" s="162">
        <f t="shared" si="39"/>
        <v>0.4375</v>
      </c>
      <c r="ML20" s="158">
        <f t="shared" si="40"/>
        <v>0</v>
      </c>
      <c r="MM20" s="157"/>
      <c r="MN20" s="156" t="s">
        <v>35</v>
      </c>
      <c r="MO20" s="156">
        <v>48</v>
      </c>
      <c r="MP20" s="156">
        <v>21</v>
      </c>
      <c r="MQ20" s="156">
        <v>21</v>
      </c>
      <c r="MR20" s="156">
        <v>6</v>
      </c>
      <c r="MS20" s="162">
        <v>0.44</v>
      </c>
      <c r="MT20" s="158">
        <f t="shared" si="41"/>
        <v>2.5000000000000022E-3</v>
      </c>
      <c r="MU20" s="157"/>
      <c r="MV20" s="156" t="s">
        <v>35</v>
      </c>
      <c r="MW20" s="156">
        <v>48</v>
      </c>
      <c r="MX20" s="156">
        <v>21</v>
      </c>
      <c r="MY20" s="156">
        <v>21</v>
      </c>
      <c r="MZ20" s="156">
        <v>6</v>
      </c>
      <c r="NA20" s="162">
        <v>0.44</v>
      </c>
      <c r="NB20" s="158">
        <f t="shared" si="42"/>
        <v>0</v>
      </c>
      <c r="NC20" s="157"/>
      <c r="ND20" s="156" t="s">
        <v>35</v>
      </c>
      <c r="NE20" s="156">
        <v>48</v>
      </c>
      <c r="NF20" s="156">
        <v>21</v>
      </c>
      <c r="NG20" s="156">
        <v>21</v>
      </c>
      <c r="NH20" s="156">
        <v>6</v>
      </c>
      <c r="NI20" s="162">
        <v>0.44</v>
      </c>
      <c r="NJ20" s="158">
        <f t="shared" si="43"/>
        <v>0</v>
      </c>
      <c r="NK20" s="157"/>
      <c r="NL20" s="156" t="s">
        <v>35</v>
      </c>
      <c r="NM20" s="156">
        <v>48</v>
      </c>
      <c r="NN20" s="156">
        <v>21</v>
      </c>
      <c r="NO20" s="156">
        <v>21</v>
      </c>
      <c r="NP20" s="156">
        <v>6</v>
      </c>
      <c r="NQ20" s="162">
        <v>0.44</v>
      </c>
      <c r="NR20" s="158">
        <f t="shared" si="44"/>
        <v>0</v>
      </c>
      <c r="NS20" s="157"/>
      <c r="OO20" s="157" t="s">
        <v>35</v>
      </c>
      <c r="OP20" s="157">
        <v>48</v>
      </c>
      <c r="OQ20" s="157">
        <v>21</v>
      </c>
      <c r="OR20" s="157">
        <v>22</v>
      </c>
      <c r="OS20" s="157">
        <v>5</v>
      </c>
      <c r="OT20" s="158">
        <f t="shared" si="45"/>
        <v>0.4375</v>
      </c>
      <c r="OU20" s="158">
        <f t="shared" si="46"/>
        <v>-2.5000000000000022E-3</v>
      </c>
      <c r="OV20" s="2" t="s">
        <v>119</v>
      </c>
      <c r="OW20" s="157" t="s">
        <v>35</v>
      </c>
      <c r="OX20" s="157">
        <v>48</v>
      </c>
      <c r="OY20" s="157">
        <v>21</v>
      </c>
      <c r="OZ20" s="157">
        <v>21</v>
      </c>
      <c r="PA20" s="157">
        <v>6</v>
      </c>
      <c r="PB20" s="158">
        <f t="shared" si="106"/>
        <v>0.4375</v>
      </c>
      <c r="PC20" s="158">
        <f t="shared" si="47"/>
        <v>0</v>
      </c>
      <c r="PE20" s="157" t="s">
        <v>35</v>
      </c>
      <c r="PF20" s="157">
        <v>48</v>
      </c>
      <c r="PG20" s="157">
        <v>21</v>
      </c>
      <c r="PH20" s="157">
        <v>21</v>
      </c>
      <c r="PI20" s="157">
        <v>6</v>
      </c>
      <c r="PJ20" s="158">
        <f t="shared" si="48"/>
        <v>0.4375</v>
      </c>
      <c r="PK20" s="158">
        <f t="shared" si="49"/>
        <v>0</v>
      </c>
      <c r="PM20" s="157" t="s">
        <v>35</v>
      </c>
      <c r="PN20" s="157">
        <v>48</v>
      </c>
      <c r="PO20" s="157">
        <v>21</v>
      </c>
      <c r="PP20" s="157">
        <v>22</v>
      </c>
      <c r="PQ20" s="157">
        <v>5</v>
      </c>
      <c r="PR20" s="158">
        <f t="shared" si="50"/>
        <v>0.4375</v>
      </c>
      <c r="PS20" s="158">
        <f t="shared" si="51"/>
        <v>0</v>
      </c>
      <c r="PT20" s="2" t="s">
        <v>119</v>
      </c>
      <c r="PU20" s="157" t="s">
        <v>35</v>
      </c>
      <c r="PV20" s="157">
        <v>48</v>
      </c>
      <c r="PW20" s="157">
        <v>21</v>
      </c>
      <c r="PX20" s="157">
        <v>22</v>
      </c>
      <c r="PY20" s="159">
        <v>5</v>
      </c>
      <c r="PZ20" s="158">
        <f t="shared" si="52"/>
        <v>0.4375</v>
      </c>
      <c r="QA20" s="158">
        <f t="shared" si="53"/>
        <v>0</v>
      </c>
      <c r="QB20" s="2" t="s">
        <v>119</v>
      </c>
      <c r="QC20" s="157">
        <f t="shared" si="54"/>
        <v>0</v>
      </c>
      <c r="QD20" s="157" t="s">
        <v>35</v>
      </c>
      <c r="QE20" s="157">
        <v>48</v>
      </c>
      <c r="QF20" s="157">
        <v>21</v>
      </c>
      <c r="QG20" s="157">
        <v>22</v>
      </c>
      <c r="QH20" s="159">
        <v>5</v>
      </c>
      <c r="QI20" s="158">
        <f t="shared" si="55"/>
        <v>0.4375</v>
      </c>
      <c r="QJ20" s="158">
        <f t="shared" si="56"/>
        <v>0</v>
      </c>
      <c r="QK20" s="2" t="s">
        <v>119</v>
      </c>
      <c r="QL20" s="157" t="s">
        <v>35</v>
      </c>
      <c r="QM20" s="157">
        <v>48</v>
      </c>
      <c r="QN20" s="157">
        <v>21</v>
      </c>
      <c r="QO20" s="157">
        <v>22</v>
      </c>
      <c r="QP20" s="157">
        <v>5</v>
      </c>
      <c r="QQ20" s="158">
        <f t="shared" si="57"/>
        <v>0.4375</v>
      </c>
      <c r="QR20" s="158">
        <f t="shared" si="58"/>
        <v>0</v>
      </c>
      <c r="QT20" s="157">
        <f t="shared" si="59"/>
        <v>0</v>
      </c>
      <c r="QU20" s="157" t="s">
        <v>35</v>
      </c>
      <c r="QV20" s="157">
        <v>48</v>
      </c>
      <c r="QW20" s="157">
        <v>21</v>
      </c>
      <c r="QX20" s="157">
        <v>22</v>
      </c>
      <c r="QY20" s="157">
        <v>5</v>
      </c>
      <c r="QZ20" s="158">
        <f t="shared" si="60"/>
        <v>0.4375</v>
      </c>
      <c r="RA20" s="158">
        <f t="shared" si="61"/>
        <v>0</v>
      </c>
      <c r="RB20" s="2" t="s">
        <v>119</v>
      </c>
      <c r="RC20" s="157" t="s">
        <v>35</v>
      </c>
      <c r="RD20" s="157">
        <v>48</v>
      </c>
      <c r="RE20" s="157">
        <v>21</v>
      </c>
      <c r="RF20" s="157">
        <v>22</v>
      </c>
      <c r="RG20" s="157">
        <v>5</v>
      </c>
      <c r="RH20" s="158">
        <f t="shared" si="62"/>
        <v>0.4375</v>
      </c>
      <c r="RI20" s="158">
        <f t="shared" si="63"/>
        <v>0</v>
      </c>
      <c r="RJ20" s="2" t="s">
        <v>119</v>
      </c>
      <c r="RK20" s="157" t="s">
        <v>35</v>
      </c>
      <c r="RL20" s="157">
        <v>48</v>
      </c>
      <c r="RM20" s="157">
        <v>21</v>
      </c>
      <c r="RN20" s="157">
        <v>21</v>
      </c>
      <c r="RO20" s="157">
        <v>6</v>
      </c>
      <c r="RP20" s="158">
        <v>0.44</v>
      </c>
      <c r="RR20" s="157" t="s">
        <v>35</v>
      </c>
      <c r="RS20" s="157">
        <v>48</v>
      </c>
      <c r="RT20" s="157">
        <v>21</v>
      </c>
      <c r="RU20" s="159">
        <v>22</v>
      </c>
      <c r="RV20" s="159">
        <v>5</v>
      </c>
      <c r="RW20" s="158">
        <f t="shared" si="64"/>
        <v>0.4375</v>
      </c>
      <c r="RX20" s="158">
        <f t="shared" si="65"/>
        <v>-5.5625</v>
      </c>
      <c r="RY20" s="17" t="s">
        <v>119</v>
      </c>
      <c r="RZ20" s="157" t="s">
        <v>35</v>
      </c>
      <c r="SA20" s="157">
        <v>48</v>
      </c>
      <c r="SB20" s="157">
        <v>21</v>
      </c>
      <c r="SC20" s="159">
        <v>22</v>
      </c>
      <c r="SD20" s="159">
        <v>5</v>
      </c>
      <c r="SE20" s="158">
        <f t="shared" si="66"/>
        <v>0.4375</v>
      </c>
      <c r="SF20" s="158">
        <f t="shared" si="67"/>
        <v>0</v>
      </c>
      <c r="SG20" s="17" t="s">
        <v>119</v>
      </c>
      <c r="SH20" s="157" t="s">
        <v>35</v>
      </c>
      <c r="SI20" s="157">
        <v>48</v>
      </c>
      <c r="SJ20" s="157">
        <v>21</v>
      </c>
      <c r="SK20" s="159">
        <v>22</v>
      </c>
      <c r="SL20" s="159">
        <v>5</v>
      </c>
      <c r="SM20" s="158">
        <f t="shared" si="68"/>
        <v>0.4375</v>
      </c>
      <c r="SN20" s="158">
        <f t="shared" si="69"/>
        <v>0</v>
      </c>
      <c r="SO20" s="17" t="s">
        <v>119</v>
      </c>
      <c r="SP20" s="157" t="s">
        <v>35</v>
      </c>
      <c r="SQ20" s="157">
        <v>48</v>
      </c>
      <c r="SR20" s="157">
        <v>21</v>
      </c>
      <c r="SS20" s="159">
        <v>22</v>
      </c>
      <c r="ST20" s="159">
        <v>5</v>
      </c>
      <c r="SU20" s="158">
        <f t="shared" si="70"/>
        <v>0.4375</v>
      </c>
      <c r="SV20" s="158">
        <f t="shared" si="71"/>
        <v>0</v>
      </c>
      <c r="SW20" s="17" t="s">
        <v>119</v>
      </c>
      <c r="SX20" s="157" t="s">
        <v>35</v>
      </c>
      <c r="SY20" s="157">
        <v>48</v>
      </c>
      <c r="SZ20" s="157">
        <v>21</v>
      </c>
      <c r="TA20" s="159">
        <v>22</v>
      </c>
      <c r="TB20" s="159">
        <v>5</v>
      </c>
      <c r="TC20" s="158">
        <f t="shared" si="72"/>
        <v>0.4375</v>
      </c>
      <c r="TD20" s="158">
        <f t="shared" si="73"/>
        <v>0</v>
      </c>
      <c r="TE20" s="17" t="s">
        <v>119</v>
      </c>
      <c r="TF20" s="157" t="s">
        <v>35</v>
      </c>
      <c r="TG20" s="157">
        <v>48</v>
      </c>
      <c r="TH20" s="157">
        <v>21</v>
      </c>
      <c r="TI20" s="159">
        <v>21</v>
      </c>
      <c r="TJ20" s="159">
        <v>6</v>
      </c>
      <c r="TK20" s="158">
        <f t="shared" si="74"/>
        <v>0.4375</v>
      </c>
      <c r="TL20" s="158">
        <f t="shared" si="75"/>
        <v>0</v>
      </c>
      <c r="TN20" s="157" t="s">
        <v>35</v>
      </c>
      <c r="TO20" s="157">
        <v>48</v>
      </c>
      <c r="TP20" s="157">
        <v>21</v>
      </c>
      <c r="TQ20" s="159">
        <v>21</v>
      </c>
      <c r="TR20" s="159">
        <v>6</v>
      </c>
      <c r="TS20" s="158">
        <f t="shared" si="76"/>
        <v>0.4375</v>
      </c>
      <c r="TT20" s="158">
        <f t="shared" si="77"/>
        <v>0</v>
      </c>
      <c r="TV20" s="157" t="s">
        <v>35</v>
      </c>
      <c r="TW20" s="157">
        <v>48</v>
      </c>
      <c r="TX20" s="157">
        <v>21</v>
      </c>
      <c r="TY20" s="159">
        <v>22</v>
      </c>
      <c r="TZ20" s="159">
        <v>5</v>
      </c>
      <c r="UA20" s="158">
        <f t="shared" si="78"/>
        <v>0.4375</v>
      </c>
      <c r="UB20" s="158">
        <f t="shared" si="79"/>
        <v>0</v>
      </c>
      <c r="UC20" s="17" t="s">
        <v>119</v>
      </c>
      <c r="UD20" s="157" t="s">
        <v>35</v>
      </c>
      <c r="UE20" s="157">
        <v>48</v>
      </c>
      <c r="UF20" s="157">
        <v>21</v>
      </c>
      <c r="UG20" s="159">
        <v>22</v>
      </c>
      <c r="UH20" s="159">
        <v>5</v>
      </c>
      <c r="UI20" s="158">
        <f t="shared" si="80"/>
        <v>0.4375</v>
      </c>
      <c r="UJ20" s="158">
        <f t="shared" si="81"/>
        <v>0</v>
      </c>
      <c r="UK20" s="110" t="s">
        <v>119</v>
      </c>
      <c r="UL20" s="157" t="s">
        <v>35</v>
      </c>
      <c r="UM20" s="157">
        <v>48</v>
      </c>
      <c r="UN20" s="157">
        <v>21</v>
      </c>
      <c r="UO20" s="159">
        <v>22</v>
      </c>
      <c r="UP20" s="159">
        <v>5</v>
      </c>
      <c r="UQ20" s="158">
        <f t="shared" si="82"/>
        <v>0.4375</v>
      </c>
      <c r="UR20" s="158">
        <f t="shared" si="83"/>
        <v>0</v>
      </c>
      <c r="US20" s="17" t="s">
        <v>119</v>
      </c>
      <c r="UT20" s="157" t="s">
        <v>35</v>
      </c>
      <c r="UU20" s="157">
        <v>48</v>
      </c>
      <c r="UV20" s="157">
        <v>21</v>
      </c>
      <c r="UW20" s="159">
        <v>22</v>
      </c>
      <c r="UX20" s="159">
        <v>5</v>
      </c>
      <c r="UY20" s="158">
        <f t="shared" si="84"/>
        <v>0.4375</v>
      </c>
      <c r="VA20" s="157" t="s">
        <v>35</v>
      </c>
      <c r="VB20" s="157">
        <v>48</v>
      </c>
      <c r="VC20" s="157">
        <v>21</v>
      </c>
      <c r="VD20" s="159">
        <v>22</v>
      </c>
      <c r="VE20" s="159">
        <v>5</v>
      </c>
      <c r="VF20" s="158">
        <f t="shared" si="85"/>
        <v>0.4375</v>
      </c>
      <c r="VG20" s="17" t="s">
        <v>119</v>
      </c>
      <c r="VH20" s="157" t="s">
        <v>35</v>
      </c>
      <c r="VI20" s="157">
        <v>48</v>
      </c>
      <c r="VJ20" s="157">
        <v>21</v>
      </c>
      <c r="VK20" s="157">
        <v>21</v>
      </c>
      <c r="VL20" s="157">
        <v>6</v>
      </c>
      <c r="VM20" s="158">
        <f t="shared" si="86"/>
        <v>0.4375</v>
      </c>
      <c r="VN20" s="158">
        <f t="shared" si="87"/>
        <v>0</v>
      </c>
      <c r="VQ20" s="157" t="s">
        <v>35</v>
      </c>
      <c r="VR20" s="157">
        <v>48</v>
      </c>
      <c r="VS20" s="157">
        <v>47</v>
      </c>
      <c r="VT20" s="157">
        <v>1</v>
      </c>
      <c r="VU20" s="157">
        <v>0</v>
      </c>
      <c r="VV20" s="158">
        <v>0.98</v>
      </c>
      <c r="VW20" s="158">
        <f t="shared" si="88"/>
        <v>0.54249999999999998</v>
      </c>
      <c r="VX20" s="158"/>
      <c r="VY20" s="157" t="s">
        <v>35</v>
      </c>
      <c r="VZ20" s="157">
        <v>48</v>
      </c>
      <c r="WA20" s="157">
        <v>21</v>
      </c>
      <c r="WB20" s="157">
        <v>22</v>
      </c>
      <c r="WC20" s="157">
        <v>5</v>
      </c>
      <c r="WD20" s="158">
        <f t="shared" si="89"/>
        <v>0.4375</v>
      </c>
      <c r="WF20" s="157" t="s">
        <v>35</v>
      </c>
      <c r="WG20" s="157">
        <v>48</v>
      </c>
      <c r="WH20" s="157">
        <v>21</v>
      </c>
      <c r="WI20" s="157">
        <v>22</v>
      </c>
      <c r="WJ20" s="159">
        <v>5</v>
      </c>
      <c r="WK20" s="158">
        <f t="shared" si="90"/>
        <v>0.4375</v>
      </c>
      <c r="WL20" s="158">
        <f t="shared" si="91"/>
        <v>0</v>
      </c>
      <c r="WM20" s="2" t="s">
        <v>119</v>
      </c>
      <c r="WN20" s="157" t="s">
        <v>35</v>
      </c>
      <c r="WO20" s="157">
        <v>48</v>
      </c>
      <c r="WP20" s="157">
        <v>8</v>
      </c>
      <c r="WQ20" s="157">
        <v>0</v>
      </c>
      <c r="WR20" s="157">
        <v>40</v>
      </c>
      <c r="WS20" s="158">
        <v>0.17</v>
      </c>
      <c r="WU20" s="170"/>
      <c r="WV20" s="170"/>
      <c r="WW20" s="170"/>
      <c r="WX20" s="170"/>
      <c r="WY20" s="170"/>
      <c r="WZ20" s="157" t="s">
        <v>35</v>
      </c>
      <c r="XA20" s="157">
        <v>48</v>
      </c>
      <c r="XB20" s="157">
        <v>21</v>
      </c>
      <c r="XC20" s="157">
        <v>22</v>
      </c>
      <c r="XD20" s="159">
        <v>5</v>
      </c>
      <c r="XE20" s="158">
        <f t="shared" si="92"/>
        <v>0.4375</v>
      </c>
      <c r="XG20" s="157" t="s">
        <v>35</v>
      </c>
      <c r="XH20" s="157">
        <v>48</v>
      </c>
      <c r="XI20" s="157">
        <v>21</v>
      </c>
      <c r="XJ20" s="157">
        <v>22</v>
      </c>
      <c r="XK20" s="157">
        <v>5</v>
      </c>
      <c r="XL20" s="158">
        <f t="shared" si="93"/>
        <v>0.4375</v>
      </c>
      <c r="XM20" s="158">
        <f t="shared" si="94"/>
        <v>0</v>
      </c>
      <c r="XN20" s="157" t="s">
        <v>35</v>
      </c>
      <c r="XO20" s="157">
        <v>48</v>
      </c>
      <c r="XP20" s="157">
        <v>0</v>
      </c>
      <c r="XQ20" s="157">
        <v>0</v>
      </c>
      <c r="XR20" s="157">
        <v>48</v>
      </c>
      <c r="XS20" s="158">
        <v>0</v>
      </c>
      <c r="XT20" s="157"/>
      <c r="XU20" s="157" t="s">
        <v>35</v>
      </c>
      <c r="XV20" s="157">
        <v>48</v>
      </c>
      <c r="XW20" s="157">
        <v>21</v>
      </c>
      <c r="XX20" s="157">
        <v>22</v>
      </c>
      <c r="XY20" s="157">
        <v>5</v>
      </c>
      <c r="XZ20" s="158">
        <f t="shared" si="95"/>
        <v>0.4375</v>
      </c>
      <c r="YB20" s="157" t="s">
        <v>35</v>
      </c>
      <c r="YC20" s="157">
        <v>48</v>
      </c>
      <c r="YD20" s="157">
        <v>21</v>
      </c>
      <c r="YE20" s="157">
        <v>20</v>
      </c>
      <c r="YF20" s="157">
        <v>7</v>
      </c>
      <c r="YG20" s="158">
        <f t="shared" si="96"/>
        <v>0.4375</v>
      </c>
      <c r="YH20" s="158">
        <f t="shared" si="97"/>
        <v>0</v>
      </c>
      <c r="YI20" s="158"/>
      <c r="YJ20" s="157" t="s">
        <v>35</v>
      </c>
      <c r="YK20" s="157">
        <v>48</v>
      </c>
      <c r="YL20" s="157">
        <v>8</v>
      </c>
      <c r="YM20" s="157">
        <v>0</v>
      </c>
      <c r="YN20" s="157">
        <v>40</v>
      </c>
      <c r="YO20" s="158">
        <v>0.17</v>
      </c>
      <c r="YQ20" s="157" t="s">
        <v>35</v>
      </c>
      <c r="YR20" s="157">
        <v>48</v>
      </c>
      <c r="YS20" s="157">
        <v>21</v>
      </c>
      <c r="YT20" s="157">
        <v>20</v>
      </c>
      <c r="YU20" s="157">
        <v>7</v>
      </c>
      <c r="YV20" s="158">
        <f t="shared" si="98"/>
        <v>0.4375</v>
      </c>
      <c r="YX20" s="157" t="s">
        <v>35</v>
      </c>
      <c r="YY20" s="157">
        <v>48</v>
      </c>
      <c r="YZ20" s="157">
        <v>21</v>
      </c>
      <c r="ZA20" s="157">
        <v>20</v>
      </c>
      <c r="ZB20" s="157">
        <v>7</v>
      </c>
      <c r="ZC20" s="158">
        <v>0.44</v>
      </c>
      <c r="ZE20" s="157" t="s">
        <v>35</v>
      </c>
      <c r="ZF20" s="157">
        <v>48</v>
      </c>
      <c r="ZG20" s="157">
        <v>21</v>
      </c>
      <c r="ZH20" s="157">
        <v>20</v>
      </c>
      <c r="ZI20" s="157">
        <v>7</v>
      </c>
      <c r="ZJ20" s="158">
        <f t="shared" si="99"/>
        <v>0.4375</v>
      </c>
      <c r="ZK20" s="158">
        <f>ZJ20-YG20</f>
        <v>0</v>
      </c>
      <c r="ZM20" s="157" t="s">
        <v>35</v>
      </c>
      <c r="ZN20" s="157">
        <v>48</v>
      </c>
      <c r="ZO20" s="157">
        <v>21</v>
      </c>
      <c r="ZP20" s="157">
        <v>20</v>
      </c>
      <c r="ZQ20" s="157">
        <v>7</v>
      </c>
      <c r="ZR20" s="158">
        <f t="shared" si="100"/>
        <v>0.4375</v>
      </c>
    </row>
    <row r="21" spans="1:694" ht="17.25" thickBot="1">
      <c r="A21" s="66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66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66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66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66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66" t="s">
        <v>36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66" t="s">
        <v>36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  <c r="BD21" s="66" t="s">
        <v>36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6"/>
        <v>0</v>
      </c>
      <c r="BL21" s="66" t="s">
        <v>36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7"/>
        <v>0</v>
      </c>
      <c r="BT21" s="66" t="s">
        <v>36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8"/>
        <v>0</v>
      </c>
      <c r="CB21" s="66" t="s">
        <v>36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9"/>
        <v>0</v>
      </c>
      <c r="CJ21" s="66" t="s">
        <v>36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0"/>
        <v>0</v>
      </c>
      <c r="CR21" s="66" t="s">
        <v>36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1"/>
        <v>0</v>
      </c>
      <c r="CZ21" s="66" t="s">
        <v>36</v>
      </c>
      <c r="DA21" s="2">
        <v>14</v>
      </c>
      <c r="DB21" s="2">
        <v>14</v>
      </c>
      <c r="DC21" s="2">
        <v>0</v>
      </c>
      <c r="DD21" s="2">
        <v>0</v>
      </c>
      <c r="DE21" s="4">
        <v>1</v>
      </c>
      <c r="DF21" s="4">
        <f t="shared" si="12"/>
        <v>0</v>
      </c>
      <c r="DH21" s="66" t="s">
        <v>36</v>
      </c>
      <c r="DI21" s="2">
        <v>14</v>
      </c>
      <c r="DJ21" s="2">
        <v>14</v>
      </c>
      <c r="DK21" s="2">
        <v>0</v>
      </c>
      <c r="DL21" s="2">
        <v>0</v>
      </c>
      <c r="DM21" s="4">
        <v>1</v>
      </c>
      <c r="DN21" s="4">
        <f t="shared" si="13"/>
        <v>0</v>
      </c>
      <c r="DP21" s="66" t="s">
        <v>36</v>
      </c>
      <c r="DQ21" s="2">
        <v>14</v>
      </c>
      <c r="DR21" s="2">
        <v>14</v>
      </c>
      <c r="DS21" s="2">
        <v>0</v>
      </c>
      <c r="DT21" s="2">
        <v>0</v>
      </c>
      <c r="DU21" s="4">
        <v>1</v>
      </c>
      <c r="DV21" s="4">
        <f t="shared" si="14"/>
        <v>0</v>
      </c>
      <c r="DX21" s="66" t="s">
        <v>36</v>
      </c>
      <c r="DY21" s="2">
        <v>14</v>
      </c>
      <c r="DZ21" s="2">
        <v>14</v>
      </c>
      <c r="EA21" s="2">
        <v>0</v>
      </c>
      <c r="EB21" s="2">
        <v>0</v>
      </c>
      <c r="EC21" s="4">
        <v>1</v>
      </c>
      <c r="ED21" s="4">
        <f t="shared" si="15"/>
        <v>0</v>
      </c>
      <c r="EF21" s="66" t="s">
        <v>36</v>
      </c>
      <c r="EG21" s="2">
        <v>14</v>
      </c>
      <c r="EH21" s="2">
        <v>14</v>
      </c>
      <c r="EI21" s="2">
        <v>0</v>
      </c>
      <c r="EJ21" s="2">
        <v>0</v>
      </c>
      <c r="EK21" s="4">
        <v>1</v>
      </c>
      <c r="EL21" s="4">
        <f t="shared" si="16"/>
        <v>0</v>
      </c>
      <c r="EN21" s="66" t="s">
        <v>36</v>
      </c>
      <c r="EO21" s="2">
        <v>14</v>
      </c>
      <c r="EP21" s="2">
        <v>14</v>
      </c>
      <c r="EQ21" s="2">
        <v>0</v>
      </c>
      <c r="ER21" s="2">
        <v>0</v>
      </c>
      <c r="ES21" s="4">
        <v>1</v>
      </c>
      <c r="ET21" s="4">
        <f t="shared" si="17"/>
        <v>0</v>
      </c>
      <c r="EV21" s="66" t="s">
        <v>36</v>
      </c>
      <c r="EW21" s="2">
        <v>14</v>
      </c>
      <c r="EX21" s="2">
        <v>14</v>
      </c>
      <c r="EY21" s="2">
        <v>0</v>
      </c>
      <c r="EZ21" s="2">
        <v>0</v>
      </c>
      <c r="FA21" s="4">
        <v>1</v>
      </c>
      <c r="FB21" s="4">
        <f t="shared" si="18"/>
        <v>0</v>
      </c>
      <c r="FD21" s="66" t="s">
        <v>36</v>
      </c>
      <c r="FE21" s="2">
        <v>14</v>
      </c>
      <c r="FF21" s="2">
        <v>14</v>
      </c>
      <c r="FG21" s="2">
        <v>0</v>
      </c>
      <c r="FH21" s="2">
        <v>0</v>
      </c>
      <c r="FI21" s="4">
        <v>1</v>
      </c>
      <c r="FJ21" s="4">
        <f t="shared" si="19"/>
        <v>0</v>
      </c>
      <c r="FL21" s="66" t="s">
        <v>36</v>
      </c>
      <c r="FM21" s="2">
        <v>14</v>
      </c>
      <c r="FN21" s="2">
        <v>14</v>
      </c>
      <c r="FO21" s="2">
        <v>0</v>
      </c>
      <c r="FP21" s="2">
        <v>0</v>
      </c>
      <c r="FQ21" s="4">
        <v>1</v>
      </c>
      <c r="FR21" s="4">
        <f t="shared" si="20"/>
        <v>0</v>
      </c>
      <c r="FT21" s="66" t="s">
        <v>36</v>
      </c>
      <c r="FU21" s="2">
        <v>14</v>
      </c>
      <c r="FV21" s="2">
        <v>14</v>
      </c>
      <c r="FW21" s="2">
        <v>0</v>
      </c>
      <c r="FX21" s="2">
        <v>0</v>
      </c>
      <c r="FY21" s="4">
        <v>1</v>
      </c>
      <c r="FZ21" s="4">
        <f t="shared" si="21"/>
        <v>0</v>
      </c>
      <c r="GB21" s="66" t="s">
        <v>36</v>
      </c>
      <c r="GC21" s="2">
        <v>14</v>
      </c>
      <c r="GD21" s="2">
        <v>14</v>
      </c>
      <c r="GE21" s="2">
        <v>0</v>
      </c>
      <c r="GF21" s="2">
        <v>0</v>
      </c>
      <c r="GG21" s="4">
        <v>1</v>
      </c>
      <c r="GH21" s="4">
        <f t="shared" si="22"/>
        <v>0</v>
      </c>
      <c r="GJ21" s="66" t="s">
        <v>36</v>
      </c>
      <c r="GK21" s="2">
        <v>14</v>
      </c>
      <c r="GL21" s="2">
        <v>14</v>
      </c>
      <c r="GM21" s="2">
        <v>0</v>
      </c>
      <c r="GN21" s="2">
        <v>0</v>
      </c>
      <c r="GO21" s="4">
        <v>1</v>
      </c>
      <c r="GP21" s="4">
        <f t="shared" si="23"/>
        <v>0</v>
      </c>
      <c r="GR21" s="66" t="s">
        <v>36</v>
      </c>
      <c r="GS21" s="2">
        <v>14</v>
      </c>
      <c r="GT21" s="2">
        <v>14</v>
      </c>
      <c r="GU21" s="2">
        <v>0</v>
      </c>
      <c r="GV21" s="2">
        <v>0</v>
      </c>
      <c r="GW21" s="4">
        <v>1</v>
      </c>
      <c r="GX21" s="111">
        <f t="shared" si="107"/>
        <v>0</v>
      </c>
      <c r="GZ21" s="66" t="s">
        <v>36</v>
      </c>
      <c r="HA21" s="2">
        <v>14</v>
      </c>
      <c r="HB21" s="2">
        <v>14</v>
      </c>
      <c r="HC21" s="2">
        <v>0</v>
      </c>
      <c r="HD21" s="2">
        <v>0</v>
      </c>
      <c r="HE21" s="4">
        <v>1</v>
      </c>
      <c r="HF21" s="4">
        <f>HE21-'[1]ASUS MeMO Pad 8 K011'!ES21</f>
        <v>0</v>
      </c>
      <c r="HH21" s="66" t="s">
        <v>36</v>
      </c>
      <c r="HI21" s="2">
        <v>14</v>
      </c>
      <c r="HJ21" s="2">
        <v>14</v>
      </c>
      <c r="HK21" s="2">
        <v>0</v>
      </c>
      <c r="HL21" s="2">
        <v>0</v>
      </c>
      <c r="HM21" s="4">
        <v>1</v>
      </c>
      <c r="HN21" s="4">
        <f t="shared" si="24"/>
        <v>0</v>
      </c>
      <c r="HP21" s="66" t="s">
        <v>36</v>
      </c>
      <c r="HQ21" s="2">
        <v>14</v>
      </c>
      <c r="HR21" s="2">
        <v>14</v>
      </c>
      <c r="HS21" s="2">
        <v>0</v>
      </c>
      <c r="HT21" s="2">
        <v>0</v>
      </c>
      <c r="HU21" s="4">
        <f>HR21/HQ21</f>
        <v>1</v>
      </c>
      <c r="HV21" s="4">
        <f t="shared" si="25"/>
        <v>0</v>
      </c>
      <c r="HX21" s="65" t="s">
        <v>36</v>
      </c>
      <c r="HY21" s="2">
        <v>14</v>
      </c>
      <c r="HZ21" s="2">
        <v>14</v>
      </c>
      <c r="IA21" s="2">
        <v>0</v>
      </c>
      <c r="IB21" s="2">
        <v>0</v>
      </c>
      <c r="IC21" s="4">
        <f t="shared" si="101"/>
        <v>1</v>
      </c>
      <c r="ID21" s="4">
        <f t="shared" si="26"/>
        <v>0</v>
      </c>
      <c r="IF21" s="65" t="s">
        <v>36</v>
      </c>
      <c r="IG21" s="2">
        <v>14</v>
      </c>
      <c r="IH21" s="2">
        <v>14</v>
      </c>
      <c r="II21" s="2">
        <v>0</v>
      </c>
      <c r="IJ21" s="2">
        <v>0</v>
      </c>
      <c r="IK21" s="4">
        <f t="shared" si="102"/>
        <v>1</v>
      </c>
      <c r="IL21" s="4">
        <f t="shared" si="27"/>
        <v>0</v>
      </c>
      <c r="IN21" s="65" t="s">
        <v>36</v>
      </c>
      <c r="IO21" s="2">
        <v>14</v>
      </c>
      <c r="IP21" s="2">
        <v>14</v>
      </c>
      <c r="IQ21" s="2">
        <v>0</v>
      </c>
      <c r="IR21" s="2">
        <v>0</v>
      </c>
      <c r="IS21" s="4">
        <f>IP21/IO21</f>
        <v>1</v>
      </c>
      <c r="IT21" s="4">
        <f t="shared" si="28"/>
        <v>0</v>
      </c>
      <c r="IV21" s="65" t="s">
        <v>36</v>
      </c>
      <c r="IW21" s="2">
        <v>14</v>
      </c>
      <c r="IX21" s="2">
        <v>14</v>
      </c>
      <c r="IY21" s="2">
        <v>0</v>
      </c>
      <c r="IZ21" s="2">
        <v>0</v>
      </c>
      <c r="JA21" s="4">
        <f>IX21/IW21</f>
        <v>1</v>
      </c>
      <c r="JB21" s="4">
        <f t="shared" si="29"/>
        <v>0</v>
      </c>
      <c r="JD21" s="114" t="s">
        <v>36</v>
      </c>
      <c r="JE21" s="2">
        <v>14</v>
      </c>
      <c r="JF21" s="2">
        <v>14</v>
      </c>
      <c r="JG21" s="2">
        <v>0</v>
      </c>
      <c r="JH21" s="2">
        <v>0</v>
      </c>
      <c r="JI21" s="4">
        <f>JF21/JE21</f>
        <v>1</v>
      </c>
      <c r="JJ21" s="4">
        <f t="shared" si="30"/>
        <v>0</v>
      </c>
      <c r="JL21" s="65" t="s">
        <v>36</v>
      </c>
      <c r="JM21" s="2">
        <v>25</v>
      </c>
      <c r="JN21" s="2">
        <v>23</v>
      </c>
      <c r="JO21" s="8">
        <v>2</v>
      </c>
      <c r="JP21" s="8">
        <v>0</v>
      </c>
      <c r="JQ21" s="4">
        <f>JN21/JM21</f>
        <v>0.92</v>
      </c>
      <c r="JR21" s="4">
        <f t="shared" si="31"/>
        <v>-7.999999999999996E-2</v>
      </c>
      <c r="JS21" s="2" t="s">
        <v>119</v>
      </c>
      <c r="JT21" s="65" t="s">
        <v>36</v>
      </c>
      <c r="JU21" s="2">
        <v>25</v>
      </c>
      <c r="JV21" s="2">
        <v>23</v>
      </c>
      <c r="JW21" s="27">
        <v>2</v>
      </c>
      <c r="JX21" s="27">
        <v>0</v>
      </c>
      <c r="JY21" s="4">
        <f>JV21/JU21</f>
        <v>0.92</v>
      </c>
      <c r="JZ21" s="4">
        <f t="shared" si="32"/>
        <v>0</v>
      </c>
      <c r="KA21" s="2" t="s">
        <v>250</v>
      </c>
      <c r="KB21" s="65" t="s">
        <v>36</v>
      </c>
      <c r="KC21" s="2">
        <v>25</v>
      </c>
      <c r="KD21" s="2">
        <v>23</v>
      </c>
      <c r="KE21" s="8">
        <v>2</v>
      </c>
      <c r="KF21" s="8">
        <v>0</v>
      </c>
      <c r="KG21" s="4">
        <f>KD21/KC21</f>
        <v>0.92</v>
      </c>
      <c r="KH21" s="4">
        <f t="shared" si="33"/>
        <v>0</v>
      </c>
      <c r="KJ21" s="65" t="s">
        <v>36</v>
      </c>
      <c r="KK21" s="2">
        <v>25</v>
      </c>
      <c r="KL21" s="2">
        <v>23</v>
      </c>
      <c r="KM21" s="8">
        <v>2</v>
      </c>
      <c r="KN21" s="8">
        <v>0</v>
      </c>
      <c r="KO21" s="4">
        <f>KL21/KK21</f>
        <v>0.92</v>
      </c>
      <c r="KP21" s="4">
        <f t="shared" si="34"/>
        <v>0</v>
      </c>
      <c r="KQ21" s="4"/>
      <c r="KR21" s="126" t="s">
        <v>36</v>
      </c>
      <c r="KS21" s="116">
        <v>25</v>
      </c>
      <c r="KT21" s="117">
        <v>23</v>
      </c>
      <c r="KU21" s="120">
        <v>2</v>
      </c>
      <c r="KV21" s="120">
        <v>0</v>
      </c>
      <c r="KW21" s="118">
        <v>0.92</v>
      </c>
      <c r="KX21" s="118">
        <v>0</v>
      </c>
      <c r="KY21" s="116"/>
      <c r="KZ21" s="126" t="s">
        <v>36</v>
      </c>
      <c r="LA21" s="116">
        <v>25</v>
      </c>
      <c r="LB21" s="116">
        <v>23</v>
      </c>
      <c r="LC21" s="127">
        <v>2</v>
      </c>
      <c r="LD21" s="127">
        <v>0</v>
      </c>
      <c r="LE21" s="122">
        <v>0.92</v>
      </c>
      <c r="LF21" s="158">
        <f t="shared" si="35"/>
        <v>0</v>
      </c>
      <c r="LG21" s="158"/>
      <c r="LH21" s="156" t="s">
        <v>36</v>
      </c>
      <c r="LI21" s="156">
        <v>25</v>
      </c>
      <c r="LJ21" s="156">
        <v>23</v>
      </c>
      <c r="LK21" s="167">
        <v>2</v>
      </c>
      <c r="LL21" s="167">
        <v>0</v>
      </c>
      <c r="LM21" s="162">
        <v>0.92</v>
      </c>
      <c r="LN21" s="158">
        <f t="shared" si="36"/>
        <v>0</v>
      </c>
      <c r="LO21" s="157"/>
      <c r="LP21" s="161" t="s">
        <v>36</v>
      </c>
      <c r="LQ21" s="2">
        <v>25</v>
      </c>
      <c r="LR21" s="2">
        <v>23</v>
      </c>
      <c r="LS21" s="2">
        <v>2</v>
      </c>
      <c r="LT21" s="2">
        <v>0</v>
      </c>
      <c r="LU21" s="4">
        <f t="shared" si="104"/>
        <v>0.92</v>
      </c>
      <c r="LV21" s="4">
        <f t="shared" si="37"/>
        <v>0</v>
      </c>
      <c r="LX21" s="161" t="s">
        <v>36</v>
      </c>
      <c r="LY21" s="157">
        <v>25</v>
      </c>
      <c r="LZ21" s="157">
        <v>23</v>
      </c>
      <c r="MA21" s="157">
        <v>2</v>
      </c>
      <c r="MB21" s="157">
        <v>0</v>
      </c>
      <c r="MC21" s="158">
        <f t="shared" si="105"/>
        <v>0.92</v>
      </c>
      <c r="MD21" s="158">
        <f t="shared" si="38"/>
        <v>0</v>
      </c>
      <c r="MF21" s="163" t="s">
        <v>36</v>
      </c>
      <c r="MG21" s="156">
        <v>25</v>
      </c>
      <c r="MH21" s="156">
        <v>23</v>
      </c>
      <c r="MI21" s="167">
        <v>2</v>
      </c>
      <c r="MJ21" s="167">
        <v>0</v>
      </c>
      <c r="MK21" s="162">
        <f t="shared" si="39"/>
        <v>0.92</v>
      </c>
      <c r="ML21" s="158">
        <f t="shared" si="40"/>
        <v>0</v>
      </c>
      <c r="MM21" s="157"/>
      <c r="MN21" s="163" t="s">
        <v>36</v>
      </c>
      <c r="MO21" s="156">
        <v>25</v>
      </c>
      <c r="MP21" s="156">
        <v>23</v>
      </c>
      <c r="MQ21" s="167">
        <v>2</v>
      </c>
      <c r="MR21" s="167">
        <v>0</v>
      </c>
      <c r="MS21" s="162">
        <v>0.92</v>
      </c>
      <c r="MT21" s="158">
        <f t="shared" si="41"/>
        <v>0</v>
      </c>
      <c r="MU21" s="157"/>
      <c r="MV21" s="163" t="s">
        <v>36</v>
      </c>
      <c r="MW21" s="156">
        <v>25</v>
      </c>
      <c r="MX21" s="156">
        <v>23</v>
      </c>
      <c r="MY21" s="167">
        <v>2</v>
      </c>
      <c r="MZ21" s="167">
        <v>0</v>
      </c>
      <c r="NA21" s="162">
        <f>MX21/MW21</f>
        <v>0.92</v>
      </c>
      <c r="NB21" s="158">
        <f t="shared" si="42"/>
        <v>0</v>
      </c>
      <c r="NC21" s="157"/>
      <c r="ND21" s="163" t="s">
        <v>36</v>
      </c>
      <c r="NE21" s="156">
        <v>25</v>
      </c>
      <c r="NF21" s="156">
        <v>23</v>
      </c>
      <c r="NG21" s="167">
        <v>2</v>
      </c>
      <c r="NH21" s="167">
        <v>0</v>
      </c>
      <c r="NI21" s="162">
        <f>NF21/NE21</f>
        <v>0.92</v>
      </c>
      <c r="NJ21" s="158">
        <f t="shared" si="43"/>
        <v>0</v>
      </c>
      <c r="NK21" s="157"/>
      <c r="NL21" s="163" t="s">
        <v>36</v>
      </c>
      <c r="NM21" s="156">
        <v>25</v>
      </c>
      <c r="NN21" s="156">
        <v>23</v>
      </c>
      <c r="NO21" s="167">
        <v>2</v>
      </c>
      <c r="NP21" s="167">
        <v>0</v>
      </c>
      <c r="NQ21" s="162">
        <f>NN21/NM21</f>
        <v>0.92</v>
      </c>
      <c r="NR21" s="158">
        <f t="shared" si="44"/>
        <v>0</v>
      </c>
      <c r="NS21" s="157"/>
      <c r="OO21" s="173" t="s">
        <v>36</v>
      </c>
      <c r="OP21" s="159">
        <v>25</v>
      </c>
      <c r="OQ21" s="159">
        <v>22</v>
      </c>
      <c r="OR21" s="159">
        <v>3</v>
      </c>
      <c r="OS21" s="159">
        <v>0</v>
      </c>
      <c r="OT21" s="28">
        <f t="shared" si="45"/>
        <v>0.88</v>
      </c>
      <c r="OU21" s="158">
        <f t="shared" si="46"/>
        <v>-4.0000000000000036E-2</v>
      </c>
      <c r="OW21" s="173" t="s">
        <v>36</v>
      </c>
      <c r="OX21" s="159">
        <v>25</v>
      </c>
      <c r="OY21" s="159">
        <v>22</v>
      </c>
      <c r="OZ21" s="159">
        <v>3</v>
      </c>
      <c r="PA21" s="159">
        <v>0</v>
      </c>
      <c r="PB21" s="28">
        <f t="shared" si="106"/>
        <v>0.88</v>
      </c>
      <c r="PC21" s="158">
        <f t="shared" si="47"/>
        <v>0</v>
      </c>
      <c r="PE21" s="173" t="s">
        <v>36</v>
      </c>
      <c r="PF21" s="159">
        <v>25</v>
      </c>
      <c r="PG21" s="159">
        <v>22</v>
      </c>
      <c r="PH21" s="159">
        <v>3</v>
      </c>
      <c r="PI21" s="159">
        <v>0</v>
      </c>
      <c r="PJ21" s="158">
        <f t="shared" si="48"/>
        <v>0.88</v>
      </c>
      <c r="PK21" s="158">
        <f t="shared" si="49"/>
        <v>0</v>
      </c>
      <c r="PM21" s="173" t="s">
        <v>36</v>
      </c>
      <c r="PN21" s="159">
        <v>25</v>
      </c>
      <c r="PO21" s="159">
        <v>22</v>
      </c>
      <c r="PP21" s="159">
        <v>3</v>
      </c>
      <c r="PQ21" s="159">
        <v>0</v>
      </c>
      <c r="PR21" s="158">
        <f t="shared" si="50"/>
        <v>0.88</v>
      </c>
      <c r="PS21" s="158">
        <f t="shared" si="51"/>
        <v>0</v>
      </c>
      <c r="PU21" s="173" t="s">
        <v>36</v>
      </c>
      <c r="PV21" s="159">
        <v>25</v>
      </c>
      <c r="PW21" s="159">
        <v>22</v>
      </c>
      <c r="PX21" s="159">
        <v>3</v>
      </c>
      <c r="PY21" s="159">
        <v>0</v>
      </c>
      <c r="PZ21" s="158">
        <f t="shared" si="52"/>
        <v>0.88</v>
      </c>
      <c r="QA21" s="158">
        <f t="shared" si="53"/>
        <v>0</v>
      </c>
      <c r="QC21" s="157">
        <f t="shared" si="54"/>
        <v>0</v>
      </c>
      <c r="QD21" s="173" t="s">
        <v>36</v>
      </c>
      <c r="QE21" s="159">
        <v>25</v>
      </c>
      <c r="QF21" s="159">
        <v>22</v>
      </c>
      <c r="QG21" s="159">
        <v>3</v>
      </c>
      <c r="QH21" s="159">
        <v>0</v>
      </c>
      <c r="QI21" s="158">
        <f t="shared" si="55"/>
        <v>0.88</v>
      </c>
      <c r="QJ21" s="158">
        <f t="shared" si="56"/>
        <v>0</v>
      </c>
      <c r="QL21" s="161" t="s">
        <v>36</v>
      </c>
      <c r="QM21" s="157">
        <v>25</v>
      </c>
      <c r="QN21" s="157">
        <v>22</v>
      </c>
      <c r="QO21" s="159">
        <v>3</v>
      </c>
      <c r="QP21" s="157">
        <v>0</v>
      </c>
      <c r="QQ21" s="158">
        <f t="shared" si="57"/>
        <v>0.88</v>
      </c>
      <c r="QR21" s="158">
        <f t="shared" si="58"/>
        <v>0</v>
      </c>
      <c r="QT21" s="157">
        <f t="shared" si="59"/>
        <v>0</v>
      </c>
      <c r="QU21" s="161" t="s">
        <v>36</v>
      </c>
      <c r="QV21" s="157">
        <v>25</v>
      </c>
      <c r="QW21" s="157">
        <v>22</v>
      </c>
      <c r="QX21" s="159">
        <v>3</v>
      </c>
      <c r="QY21" s="157">
        <v>0</v>
      </c>
      <c r="QZ21" s="158">
        <f t="shared" si="60"/>
        <v>0.88</v>
      </c>
      <c r="RA21" s="158">
        <f t="shared" si="61"/>
        <v>0</v>
      </c>
      <c r="RC21" s="161" t="s">
        <v>36</v>
      </c>
      <c r="RD21" s="157">
        <v>25</v>
      </c>
      <c r="RE21" s="157">
        <v>22</v>
      </c>
      <c r="RF21" s="159">
        <v>3</v>
      </c>
      <c r="RG21" s="157">
        <v>0</v>
      </c>
      <c r="RH21" s="158">
        <f t="shared" si="62"/>
        <v>0.88</v>
      </c>
      <c r="RI21" s="158">
        <f t="shared" si="63"/>
        <v>0</v>
      </c>
      <c r="RK21" s="157" t="s">
        <v>36</v>
      </c>
      <c r="RL21" s="157">
        <v>65</v>
      </c>
      <c r="RM21" s="157">
        <v>22</v>
      </c>
      <c r="RN21" s="157">
        <v>3</v>
      </c>
      <c r="RO21" s="157">
        <v>40</v>
      </c>
      <c r="RP21" s="158">
        <v>0.34</v>
      </c>
      <c r="RR21" s="161" t="s">
        <v>36</v>
      </c>
      <c r="RS21" s="157">
        <v>25</v>
      </c>
      <c r="RT21" s="157">
        <v>22</v>
      </c>
      <c r="RU21" s="157">
        <v>3</v>
      </c>
      <c r="RV21" s="157">
        <v>0</v>
      </c>
      <c r="RW21" s="158">
        <f t="shared" si="64"/>
        <v>0.88</v>
      </c>
      <c r="RX21" s="158">
        <f t="shared" si="65"/>
        <v>-39.119999999999997</v>
      </c>
      <c r="RZ21" s="161" t="s">
        <v>36</v>
      </c>
      <c r="SA21" s="157">
        <v>25</v>
      </c>
      <c r="SB21" s="157">
        <v>22</v>
      </c>
      <c r="SC21" s="157">
        <v>3</v>
      </c>
      <c r="SD21" s="157">
        <v>0</v>
      </c>
      <c r="SE21" s="158">
        <f t="shared" si="66"/>
        <v>0.88</v>
      </c>
      <c r="SF21" s="158">
        <f t="shared" si="67"/>
        <v>0</v>
      </c>
      <c r="SH21" s="161" t="s">
        <v>36</v>
      </c>
      <c r="SI21" s="157">
        <v>25</v>
      </c>
      <c r="SJ21" s="157">
        <v>22</v>
      </c>
      <c r="SK21" s="157">
        <v>3</v>
      </c>
      <c r="SL21" s="157">
        <v>0</v>
      </c>
      <c r="SM21" s="158">
        <f t="shared" si="68"/>
        <v>0.88</v>
      </c>
      <c r="SN21" s="158">
        <f t="shared" si="69"/>
        <v>0</v>
      </c>
      <c r="SP21" s="161" t="s">
        <v>36</v>
      </c>
      <c r="SQ21" s="157">
        <v>25</v>
      </c>
      <c r="SR21" s="157">
        <v>22</v>
      </c>
      <c r="SS21" s="157">
        <v>3</v>
      </c>
      <c r="ST21" s="157">
        <v>0</v>
      </c>
      <c r="SU21" s="158">
        <f t="shared" si="70"/>
        <v>0.88</v>
      </c>
      <c r="SV21" s="158">
        <f t="shared" si="71"/>
        <v>0</v>
      </c>
      <c r="SX21" s="161" t="s">
        <v>36</v>
      </c>
      <c r="SY21" s="157">
        <v>25</v>
      </c>
      <c r="SZ21" s="157">
        <v>22</v>
      </c>
      <c r="TA21" s="157">
        <v>3</v>
      </c>
      <c r="TB21" s="157">
        <v>0</v>
      </c>
      <c r="TC21" s="158">
        <f t="shared" si="72"/>
        <v>0.88</v>
      </c>
      <c r="TD21" s="158">
        <f t="shared" si="73"/>
        <v>0</v>
      </c>
      <c r="TF21" s="161" t="s">
        <v>36</v>
      </c>
      <c r="TG21" s="157">
        <v>25</v>
      </c>
      <c r="TH21" s="157">
        <v>22</v>
      </c>
      <c r="TI21" s="157">
        <v>3</v>
      </c>
      <c r="TJ21" s="157">
        <v>0</v>
      </c>
      <c r="TK21" s="158">
        <f t="shared" si="74"/>
        <v>0.88</v>
      </c>
      <c r="TL21" s="158">
        <f t="shared" si="75"/>
        <v>0</v>
      </c>
      <c r="TN21" s="161" t="s">
        <v>36</v>
      </c>
      <c r="TO21" s="157">
        <v>25</v>
      </c>
      <c r="TP21" s="157">
        <v>22</v>
      </c>
      <c r="TQ21" s="157">
        <v>3</v>
      </c>
      <c r="TR21" s="157">
        <v>0</v>
      </c>
      <c r="TS21" s="158">
        <f t="shared" si="76"/>
        <v>0.88</v>
      </c>
      <c r="TT21" s="158">
        <f t="shared" si="77"/>
        <v>0</v>
      </c>
      <c r="TV21" s="161" t="s">
        <v>36</v>
      </c>
      <c r="TW21" s="157">
        <v>25</v>
      </c>
      <c r="TX21" s="157">
        <v>22</v>
      </c>
      <c r="TY21" s="157">
        <v>3</v>
      </c>
      <c r="TZ21" s="157">
        <v>0</v>
      </c>
      <c r="UA21" s="158">
        <f t="shared" si="78"/>
        <v>0.88</v>
      </c>
      <c r="UB21" s="158">
        <f t="shared" si="79"/>
        <v>0</v>
      </c>
      <c r="UD21" s="161" t="s">
        <v>36</v>
      </c>
      <c r="UE21" s="157">
        <v>25</v>
      </c>
      <c r="UF21" s="157">
        <v>22</v>
      </c>
      <c r="UG21" s="157">
        <v>3</v>
      </c>
      <c r="UH21" s="157">
        <v>0</v>
      </c>
      <c r="UI21" s="158">
        <f t="shared" si="80"/>
        <v>0.88</v>
      </c>
      <c r="UJ21" s="158">
        <f t="shared" si="81"/>
        <v>0</v>
      </c>
      <c r="UL21" s="161" t="s">
        <v>36</v>
      </c>
      <c r="UM21" s="157">
        <v>25</v>
      </c>
      <c r="UN21" s="157">
        <v>22</v>
      </c>
      <c r="UO21" s="157">
        <v>3</v>
      </c>
      <c r="UP21" s="157">
        <v>0</v>
      </c>
      <c r="UQ21" s="158">
        <f t="shared" si="82"/>
        <v>0.88</v>
      </c>
      <c r="UR21" s="158">
        <f t="shared" si="83"/>
        <v>0</v>
      </c>
      <c r="UT21" s="161" t="s">
        <v>36</v>
      </c>
      <c r="UU21" s="157">
        <v>25</v>
      </c>
      <c r="UV21" s="157">
        <v>22</v>
      </c>
      <c r="UW21" s="157">
        <v>3</v>
      </c>
      <c r="UX21" s="157">
        <v>0</v>
      </c>
      <c r="UY21" s="158">
        <f t="shared" si="84"/>
        <v>0.88</v>
      </c>
      <c r="VA21" s="161" t="s">
        <v>36</v>
      </c>
      <c r="VB21" s="157">
        <v>25</v>
      </c>
      <c r="VC21" s="157">
        <v>22</v>
      </c>
      <c r="VD21" s="157">
        <v>3</v>
      </c>
      <c r="VE21" s="157">
        <v>0</v>
      </c>
      <c r="VF21" s="158">
        <f t="shared" si="85"/>
        <v>0.88</v>
      </c>
      <c r="VH21" s="161" t="s">
        <v>36</v>
      </c>
      <c r="VI21" s="157">
        <v>25</v>
      </c>
      <c r="VJ21" s="157">
        <v>22</v>
      </c>
      <c r="VK21" s="157">
        <v>3</v>
      </c>
      <c r="VL21" s="157">
        <v>0</v>
      </c>
      <c r="VM21" s="158">
        <f t="shared" si="86"/>
        <v>0.88</v>
      </c>
      <c r="VN21" s="158">
        <f t="shared" si="87"/>
        <v>0</v>
      </c>
      <c r="VQ21" s="161" t="s">
        <v>36</v>
      </c>
      <c r="VR21" s="157">
        <v>65</v>
      </c>
      <c r="VS21" s="157">
        <v>28</v>
      </c>
      <c r="VT21" s="157">
        <v>37</v>
      </c>
      <c r="VU21" s="157">
        <v>0</v>
      </c>
      <c r="VV21" s="158">
        <v>0.43</v>
      </c>
      <c r="VW21" s="158">
        <f t="shared" si="88"/>
        <v>-0.45</v>
      </c>
      <c r="VX21" s="158"/>
      <c r="VY21" s="161" t="s">
        <v>36</v>
      </c>
      <c r="VZ21" s="157">
        <v>25</v>
      </c>
      <c r="WA21" s="157">
        <v>22</v>
      </c>
      <c r="WB21" s="157">
        <v>3</v>
      </c>
      <c r="WC21" s="157">
        <v>0</v>
      </c>
      <c r="WD21" s="158">
        <f t="shared" si="89"/>
        <v>0.88</v>
      </c>
      <c r="WF21" s="161" t="s">
        <v>36</v>
      </c>
      <c r="WG21" s="157">
        <v>25</v>
      </c>
      <c r="WH21" s="157">
        <v>22</v>
      </c>
      <c r="WI21" s="157">
        <v>3</v>
      </c>
      <c r="WJ21" s="157">
        <v>0</v>
      </c>
      <c r="WK21" s="158">
        <f t="shared" si="90"/>
        <v>0.88</v>
      </c>
      <c r="WL21" s="158">
        <f t="shared" si="91"/>
        <v>0</v>
      </c>
      <c r="WN21" s="157" t="s">
        <v>36</v>
      </c>
      <c r="WO21" s="157">
        <v>67</v>
      </c>
      <c r="WP21" s="157">
        <v>28</v>
      </c>
      <c r="WQ21" s="157">
        <v>39</v>
      </c>
      <c r="WR21" s="157">
        <v>0</v>
      </c>
      <c r="WS21" s="158">
        <v>0.42</v>
      </c>
      <c r="WU21" s="182" t="s">
        <v>36</v>
      </c>
      <c r="WV21" s="182">
        <v>67</v>
      </c>
      <c r="WW21" s="182">
        <v>28</v>
      </c>
      <c r="WX21" s="182">
        <v>39</v>
      </c>
      <c r="WY21" s="182">
        <v>0</v>
      </c>
      <c r="WZ21" s="182" t="s">
        <v>36</v>
      </c>
      <c r="XA21" s="182">
        <v>67</v>
      </c>
      <c r="XB21" s="182">
        <v>28</v>
      </c>
      <c r="XC21" s="182">
        <v>39</v>
      </c>
      <c r="XD21" s="182">
        <v>0</v>
      </c>
      <c r="XE21" s="158">
        <f t="shared" si="92"/>
        <v>0.41791044776119401</v>
      </c>
      <c r="XG21" s="161" t="s">
        <v>36</v>
      </c>
      <c r="XH21" s="157">
        <v>25</v>
      </c>
      <c r="XI21" s="157">
        <v>22</v>
      </c>
      <c r="XJ21" s="157">
        <v>3</v>
      </c>
      <c r="XK21" s="157">
        <v>0</v>
      </c>
      <c r="XL21" s="158">
        <f t="shared" si="93"/>
        <v>0.88</v>
      </c>
      <c r="XM21" s="158">
        <f t="shared" si="94"/>
        <v>0</v>
      </c>
      <c r="XN21" s="157" t="s">
        <v>36</v>
      </c>
      <c r="XO21" s="157">
        <v>67</v>
      </c>
      <c r="XP21" s="157">
        <v>28</v>
      </c>
      <c r="XQ21" s="157">
        <v>39</v>
      </c>
      <c r="XR21" s="157">
        <v>0</v>
      </c>
      <c r="XS21" s="158">
        <v>0.42</v>
      </c>
      <c r="XT21" s="157"/>
      <c r="XU21" s="182" t="s">
        <v>36</v>
      </c>
      <c r="XV21" s="182">
        <v>67</v>
      </c>
      <c r="XW21" s="182">
        <v>28</v>
      </c>
      <c r="XX21" s="182">
        <v>39</v>
      </c>
      <c r="XY21" s="182">
        <v>0</v>
      </c>
      <c r="XZ21" s="158">
        <f t="shared" si="95"/>
        <v>0.41791044776119401</v>
      </c>
      <c r="YB21" s="161" t="s">
        <v>36</v>
      </c>
      <c r="YC21" s="157">
        <v>25</v>
      </c>
      <c r="YD21" s="157">
        <v>22</v>
      </c>
      <c r="YE21" s="157">
        <v>3</v>
      </c>
      <c r="YF21" s="157">
        <v>0</v>
      </c>
      <c r="YG21" s="158">
        <f t="shared" si="96"/>
        <v>0.88</v>
      </c>
      <c r="YH21" s="158">
        <f t="shared" si="97"/>
        <v>0</v>
      </c>
      <c r="YI21" s="158"/>
      <c r="YJ21" s="157" t="s">
        <v>36</v>
      </c>
      <c r="YK21" s="157">
        <v>67</v>
      </c>
      <c r="YL21" s="157">
        <v>28</v>
      </c>
      <c r="YM21" s="157">
        <v>39</v>
      </c>
      <c r="YN21" s="157">
        <v>0</v>
      </c>
      <c r="YO21" s="158">
        <v>0.42</v>
      </c>
      <c r="YQ21" s="182" t="s">
        <v>36</v>
      </c>
      <c r="YR21" s="182">
        <v>67</v>
      </c>
      <c r="YS21" s="182">
        <v>28</v>
      </c>
      <c r="YT21" s="182">
        <v>39</v>
      </c>
      <c r="YU21" s="182">
        <v>0</v>
      </c>
      <c r="YV21" s="158">
        <f t="shared" si="98"/>
        <v>0.41791044776119401</v>
      </c>
      <c r="YX21" s="157" t="s">
        <v>36</v>
      </c>
      <c r="YY21" s="157">
        <v>67</v>
      </c>
      <c r="YZ21" s="157">
        <v>22</v>
      </c>
      <c r="ZA21" s="157">
        <v>3</v>
      </c>
      <c r="ZB21" s="157">
        <v>42</v>
      </c>
      <c r="ZC21" s="158">
        <v>0.33</v>
      </c>
      <c r="ZE21" s="161" t="s">
        <v>36</v>
      </c>
      <c r="ZF21" s="157">
        <v>25</v>
      </c>
      <c r="ZG21" s="157">
        <v>22</v>
      </c>
      <c r="ZH21" s="157">
        <v>3</v>
      </c>
      <c r="ZI21" s="157">
        <v>0</v>
      </c>
      <c r="ZJ21" s="158">
        <f t="shared" si="99"/>
        <v>0.88</v>
      </c>
      <c r="ZK21" s="158">
        <f>ZJ21-YG21</f>
        <v>0</v>
      </c>
      <c r="ZM21" s="182" t="s">
        <v>36</v>
      </c>
      <c r="ZN21" s="182">
        <v>67</v>
      </c>
      <c r="ZO21" s="182">
        <v>28</v>
      </c>
      <c r="ZP21" s="182">
        <v>39</v>
      </c>
      <c r="ZQ21" s="182">
        <v>0</v>
      </c>
      <c r="ZR21" s="158">
        <f t="shared" si="100"/>
        <v>0.41791044776119401</v>
      </c>
    </row>
    <row r="22" spans="1:694" ht="17.25" thickBot="1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66" t="s">
        <v>37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66" t="s">
        <v>37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66" t="s">
        <v>37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66" t="s">
        <v>37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66" t="s">
        <v>37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66" t="s">
        <v>37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  <c r="BD22" s="66" t="s">
        <v>37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6"/>
        <v>0</v>
      </c>
      <c r="BL22" s="66" t="s">
        <v>37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7"/>
        <v>0</v>
      </c>
      <c r="BT22" s="66" t="s">
        <v>37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8"/>
        <v>0</v>
      </c>
      <c r="CB22" s="66" t="s">
        <v>37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9"/>
        <v>0</v>
      </c>
      <c r="CJ22" s="66" t="s">
        <v>37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0"/>
        <v>0</v>
      </c>
      <c r="CR22" s="66" t="s">
        <v>37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1"/>
        <v>0</v>
      </c>
      <c r="CZ22" s="66" t="s">
        <v>37</v>
      </c>
      <c r="DA22" s="2">
        <v>4</v>
      </c>
      <c r="DB22" s="2">
        <v>4</v>
      </c>
      <c r="DC22" s="2">
        <v>0</v>
      </c>
      <c r="DD22" s="2">
        <v>0</v>
      </c>
      <c r="DE22" s="4">
        <v>1</v>
      </c>
      <c r="DF22" s="4">
        <f t="shared" si="12"/>
        <v>0</v>
      </c>
      <c r="DH22" s="66" t="s">
        <v>37</v>
      </c>
      <c r="DI22" s="2">
        <v>4</v>
      </c>
      <c r="DJ22" s="2">
        <v>4</v>
      </c>
      <c r="DK22" s="2">
        <v>0</v>
      </c>
      <c r="DL22" s="2">
        <v>0</v>
      </c>
      <c r="DM22" s="4">
        <v>1</v>
      </c>
      <c r="DN22" s="4">
        <f t="shared" si="13"/>
        <v>0</v>
      </c>
      <c r="DP22" s="66" t="s">
        <v>37</v>
      </c>
      <c r="DQ22" s="2">
        <v>4</v>
      </c>
      <c r="DR22" s="2">
        <v>4</v>
      </c>
      <c r="DS22" s="2">
        <v>0</v>
      </c>
      <c r="DT22" s="2">
        <v>0</v>
      </c>
      <c r="DU22" s="4">
        <v>1</v>
      </c>
      <c r="DV22" s="4">
        <f t="shared" si="14"/>
        <v>0</v>
      </c>
      <c r="DX22" s="66" t="s">
        <v>37</v>
      </c>
      <c r="DY22" s="2">
        <v>4</v>
      </c>
      <c r="DZ22" s="2">
        <v>4</v>
      </c>
      <c r="EA22" s="2">
        <v>0</v>
      </c>
      <c r="EB22" s="2">
        <v>0</v>
      </c>
      <c r="EC22" s="4">
        <v>1</v>
      </c>
      <c r="ED22" s="4">
        <f t="shared" si="15"/>
        <v>0</v>
      </c>
      <c r="EF22" s="66" t="s">
        <v>37</v>
      </c>
      <c r="EG22" s="2">
        <v>4</v>
      </c>
      <c r="EH22" s="2">
        <v>4</v>
      </c>
      <c r="EI22" s="2">
        <v>0</v>
      </c>
      <c r="EJ22" s="2">
        <v>0</v>
      </c>
      <c r="EK22" s="4">
        <v>1</v>
      </c>
      <c r="EL22" s="4">
        <f t="shared" si="16"/>
        <v>0</v>
      </c>
      <c r="EN22" s="66" t="s">
        <v>37</v>
      </c>
      <c r="EO22" s="2">
        <v>4</v>
      </c>
      <c r="EP22" s="2">
        <v>4</v>
      </c>
      <c r="EQ22" s="2">
        <v>0</v>
      </c>
      <c r="ER22" s="2">
        <v>0</v>
      </c>
      <c r="ES22" s="4">
        <v>1</v>
      </c>
      <c r="ET22" s="4">
        <f t="shared" si="17"/>
        <v>0</v>
      </c>
      <c r="EV22" s="66" t="s">
        <v>37</v>
      </c>
      <c r="EW22" s="2">
        <v>4</v>
      </c>
      <c r="EX22" s="2">
        <v>4</v>
      </c>
      <c r="EY22" s="2">
        <v>0</v>
      </c>
      <c r="EZ22" s="2">
        <v>0</v>
      </c>
      <c r="FA22" s="4">
        <v>1</v>
      </c>
      <c r="FB22" s="4">
        <f t="shared" si="18"/>
        <v>0</v>
      </c>
      <c r="FD22" s="66" t="s">
        <v>37</v>
      </c>
      <c r="FE22" s="2">
        <v>4</v>
      </c>
      <c r="FF22" s="2">
        <v>4</v>
      </c>
      <c r="FG22" s="2">
        <v>0</v>
      </c>
      <c r="FH22" s="2">
        <v>0</v>
      </c>
      <c r="FI22" s="4">
        <v>1</v>
      </c>
      <c r="FJ22" s="4">
        <f t="shared" si="19"/>
        <v>0</v>
      </c>
      <c r="FL22" s="66" t="s">
        <v>37</v>
      </c>
      <c r="FM22" s="2">
        <v>4</v>
      </c>
      <c r="FN22" s="2">
        <v>4</v>
      </c>
      <c r="FO22" s="2">
        <v>0</v>
      </c>
      <c r="FP22" s="2">
        <v>0</v>
      </c>
      <c r="FQ22" s="4">
        <v>1</v>
      </c>
      <c r="FR22" s="4">
        <f t="shared" si="20"/>
        <v>0</v>
      </c>
      <c r="FT22" s="66" t="s">
        <v>37</v>
      </c>
      <c r="FU22" s="2">
        <v>4</v>
      </c>
      <c r="FV22" s="2">
        <v>4</v>
      </c>
      <c r="FW22" s="2">
        <v>0</v>
      </c>
      <c r="FX22" s="2">
        <v>0</v>
      </c>
      <c r="FY22" s="4">
        <v>1</v>
      </c>
      <c r="FZ22" s="4">
        <f t="shared" si="21"/>
        <v>0</v>
      </c>
      <c r="GB22" s="66" t="s">
        <v>37</v>
      </c>
      <c r="GC22" s="2">
        <v>4</v>
      </c>
      <c r="GD22" s="2">
        <v>4</v>
      </c>
      <c r="GE22" s="2">
        <v>0</v>
      </c>
      <c r="GF22" s="2">
        <v>0</v>
      </c>
      <c r="GG22" s="4">
        <v>1</v>
      </c>
      <c r="GH22" s="4">
        <f t="shared" si="22"/>
        <v>0</v>
      </c>
      <c r="GJ22" s="66" t="s">
        <v>37</v>
      </c>
      <c r="GK22" s="2">
        <v>4</v>
      </c>
      <c r="GL22" s="2">
        <v>4</v>
      </c>
      <c r="GM22" s="2">
        <v>0</v>
      </c>
      <c r="GN22" s="2">
        <v>0</v>
      </c>
      <c r="GO22" s="4">
        <v>1</v>
      </c>
      <c r="GP22" s="4">
        <f t="shared" si="23"/>
        <v>0</v>
      </c>
      <c r="GR22" s="66" t="s">
        <v>37</v>
      </c>
      <c r="GS22" s="2">
        <v>4</v>
      </c>
      <c r="GT22" s="2">
        <v>4</v>
      </c>
      <c r="GU22" s="2">
        <v>0</v>
      </c>
      <c r="GV22" s="2">
        <v>0</v>
      </c>
      <c r="GW22" s="4">
        <v>1</v>
      </c>
      <c r="GX22" s="111">
        <f t="shared" si="107"/>
        <v>0</v>
      </c>
      <c r="GZ22" s="66" t="s">
        <v>37</v>
      </c>
      <c r="HA22" s="2">
        <v>4</v>
      </c>
      <c r="HB22" s="2">
        <v>4</v>
      </c>
      <c r="HC22" s="2">
        <v>0</v>
      </c>
      <c r="HD22" s="2">
        <v>0</v>
      </c>
      <c r="HE22" s="4">
        <v>1</v>
      </c>
      <c r="HF22" s="4">
        <f>HE22-'[1]ASUS MeMO Pad 8 K011'!ES22</f>
        <v>0</v>
      </c>
      <c r="HH22" s="66" t="s">
        <v>37</v>
      </c>
      <c r="HI22" s="2">
        <v>4</v>
      </c>
      <c r="HJ22" s="2">
        <v>4</v>
      </c>
      <c r="HK22" s="2">
        <v>0</v>
      </c>
      <c r="HL22" s="2">
        <v>0</v>
      </c>
      <c r="HM22" s="4">
        <v>1</v>
      </c>
      <c r="HN22" s="4">
        <f t="shared" si="24"/>
        <v>0</v>
      </c>
      <c r="HP22" s="66" t="s">
        <v>37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5"/>
        <v>0</v>
      </c>
      <c r="HX22" s="65" t="s">
        <v>37</v>
      </c>
      <c r="HY22" s="2">
        <v>11</v>
      </c>
      <c r="HZ22" s="2">
        <v>11</v>
      </c>
      <c r="IA22" s="2">
        <v>0</v>
      </c>
      <c r="IB22" s="2">
        <v>0</v>
      </c>
      <c r="IC22" s="4">
        <f t="shared" si="101"/>
        <v>1</v>
      </c>
      <c r="ID22" s="4">
        <f t="shared" si="26"/>
        <v>0</v>
      </c>
      <c r="IF22" s="65" t="s">
        <v>37</v>
      </c>
      <c r="IG22" s="2">
        <v>11</v>
      </c>
      <c r="IH22" s="2">
        <v>11</v>
      </c>
      <c r="II22" s="2">
        <v>0</v>
      </c>
      <c r="IJ22" s="2">
        <v>0</v>
      </c>
      <c r="IK22" s="4">
        <f t="shared" si="102"/>
        <v>1</v>
      </c>
      <c r="IL22" s="4">
        <f t="shared" si="27"/>
        <v>0</v>
      </c>
      <c r="IN22" s="65" t="s">
        <v>37</v>
      </c>
      <c r="IO22" s="2">
        <v>11</v>
      </c>
      <c r="IP22" s="2">
        <v>11</v>
      </c>
      <c r="IQ22" s="2">
        <v>0</v>
      </c>
      <c r="IR22" s="2">
        <v>0</v>
      </c>
      <c r="IS22" s="4">
        <f>IP22/IO22</f>
        <v>1</v>
      </c>
      <c r="IT22" s="4">
        <f t="shared" si="28"/>
        <v>0</v>
      </c>
      <c r="IV22" s="65" t="s">
        <v>37</v>
      </c>
      <c r="IW22" s="2">
        <v>11</v>
      </c>
      <c r="IX22" s="2">
        <v>11</v>
      </c>
      <c r="IY22" s="2">
        <v>0</v>
      </c>
      <c r="IZ22" s="2">
        <v>0</v>
      </c>
      <c r="JA22" s="4">
        <f>IX22/IW22</f>
        <v>1</v>
      </c>
      <c r="JB22" s="4">
        <f t="shared" si="29"/>
        <v>0</v>
      </c>
      <c r="JD22" s="114" t="s">
        <v>37</v>
      </c>
      <c r="JE22" s="2">
        <v>11</v>
      </c>
      <c r="JF22" s="2">
        <v>11</v>
      </c>
      <c r="JG22" s="2">
        <v>0</v>
      </c>
      <c r="JH22" s="2">
        <v>0</v>
      </c>
      <c r="JI22" s="4">
        <f>JF22/JE22</f>
        <v>1</v>
      </c>
      <c r="JJ22" s="4">
        <f t="shared" si="30"/>
        <v>0</v>
      </c>
      <c r="JL22" s="114" t="s">
        <v>37</v>
      </c>
      <c r="JM22" s="2">
        <v>11</v>
      </c>
      <c r="JN22" s="2">
        <v>11</v>
      </c>
      <c r="JO22" s="2">
        <v>0</v>
      </c>
      <c r="JP22" s="2">
        <v>0</v>
      </c>
      <c r="JQ22" s="4">
        <f>JN22/JM22</f>
        <v>1</v>
      </c>
      <c r="JR22" s="4">
        <f t="shared" si="31"/>
        <v>0</v>
      </c>
      <c r="JT22" s="114" t="s">
        <v>37</v>
      </c>
      <c r="JU22" s="2">
        <v>11</v>
      </c>
      <c r="JV22" s="2">
        <v>11</v>
      </c>
      <c r="JW22" s="2">
        <v>0</v>
      </c>
      <c r="JX22" s="2">
        <v>0</v>
      </c>
      <c r="JY22" s="4">
        <f>JV22/JU22</f>
        <v>1</v>
      </c>
      <c r="JZ22" s="4">
        <f t="shared" si="32"/>
        <v>0</v>
      </c>
      <c r="KB22" s="114" t="s">
        <v>37</v>
      </c>
      <c r="KC22" s="2">
        <v>11</v>
      </c>
      <c r="KD22" s="2">
        <v>11</v>
      </c>
      <c r="KE22" s="2">
        <v>0</v>
      </c>
      <c r="KF22" s="2">
        <v>0</v>
      </c>
      <c r="KG22" s="4">
        <f>KD22/KC22</f>
        <v>1</v>
      </c>
      <c r="KH22" s="4">
        <f t="shared" si="33"/>
        <v>0</v>
      </c>
      <c r="KJ22" s="114" t="s">
        <v>37</v>
      </c>
      <c r="KK22" s="2">
        <v>11</v>
      </c>
      <c r="KL22" s="2">
        <v>11</v>
      </c>
      <c r="KM22" s="2">
        <v>0</v>
      </c>
      <c r="KN22" s="2">
        <v>0</v>
      </c>
      <c r="KO22" s="4">
        <f>KL22/KK22</f>
        <v>1</v>
      </c>
      <c r="KP22" s="4">
        <f t="shared" si="34"/>
        <v>0</v>
      </c>
      <c r="KQ22" s="4"/>
      <c r="KR22" s="123" t="s">
        <v>37</v>
      </c>
      <c r="KS22" s="117">
        <v>11</v>
      </c>
      <c r="KT22" s="117">
        <v>11</v>
      </c>
      <c r="KU22" s="117">
        <v>0</v>
      </c>
      <c r="KV22" s="117">
        <v>0</v>
      </c>
      <c r="KW22" s="118">
        <v>1</v>
      </c>
      <c r="KX22" s="118">
        <v>0</v>
      </c>
      <c r="KY22" s="116"/>
      <c r="KZ22" s="123" t="s">
        <v>37</v>
      </c>
      <c r="LA22" s="124">
        <v>11</v>
      </c>
      <c r="LB22" s="124">
        <v>11</v>
      </c>
      <c r="LC22" s="124">
        <v>0</v>
      </c>
      <c r="LD22" s="128">
        <v>0</v>
      </c>
      <c r="LE22" s="118">
        <v>1</v>
      </c>
      <c r="LF22" s="158">
        <f t="shared" si="35"/>
        <v>0</v>
      </c>
      <c r="LG22" s="117" t="s">
        <v>119</v>
      </c>
      <c r="LH22" s="163" t="s">
        <v>37</v>
      </c>
      <c r="LI22" s="165">
        <v>11</v>
      </c>
      <c r="LJ22" s="165">
        <v>11</v>
      </c>
      <c r="LK22" s="165">
        <v>0</v>
      </c>
      <c r="LL22" s="128">
        <v>0</v>
      </c>
      <c r="LM22" s="158">
        <f>LJ22/LI22</f>
        <v>1</v>
      </c>
      <c r="LN22" s="158">
        <f t="shared" si="36"/>
        <v>0</v>
      </c>
      <c r="LO22" s="157"/>
      <c r="LP22" s="163" t="s">
        <v>37</v>
      </c>
      <c r="LQ22" s="27">
        <v>11</v>
      </c>
      <c r="LR22" s="27">
        <v>11</v>
      </c>
      <c r="LS22" s="27">
        <v>0</v>
      </c>
      <c r="LT22" s="85">
        <v>0</v>
      </c>
      <c r="LU22" s="158">
        <v>1</v>
      </c>
      <c r="LV22" s="4">
        <f t="shared" si="37"/>
        <v>0</v>
      </c>
      <c r="LX22" s="163" t="s">
        <v>37</v>
      </c>
      <c r="LY22" s="27">
        <v>11</v>
      </c>
      <c r="LZ22" s="27">
        <v>11</v>
      </c>
      <c r="MA22" s="27">
        <v>0</v>
      </c>
      <c r="MB22" s="85">
        <v>0</v>
      </c>
      <c r="MC22" s="158">
        <f t="shared" si="105"/>
        <v>1</v>
      </c>
      <c r="MD22" s="158">
        <f t="shared" si="38"/>
        <v>0</v>
      </c>
      <c r="MF22" s="163" t="s">
        <v>37</v>
      </c>
      <c r="MG22" s="156">
        <v>11</v>
      </c>
      <c r="MH22" s="165">
        <v>11</v>
      </c>
      <c r="MI22" s="165">
        <v>0</v>
      </c>
      <c r="MJ22" s="128">
        <v>0</v>
      </c>
      <c r="MK22" s="162">
        <f t="shared" si="39"/>
        <v>1</v>
      </c>
      <c r="ML22" s="158">
        <f t="shared" si="40"/>
        <v>0</v>
      </c>
      <c r="MM22" s="157"/>
      <c r="MN22" s="163" t="s">
        <v>37</v>
      </c>
      <c r="MO22" s="156">
        <v>11</v>
      </c>
      <c r="MP22" s="165">
        <v>11</v>
      </c>
      <c r="MQ22" s="165">
        <v>0</v>
      </c>
      <c r="MR22" s="128">
        <v>0</v>
      </c>
      <c r="MS22" s="162">
        <v>1</v>
      </c>
      <c r="MT22" s="158">
        <f t="shared" si="41"/>
        <v>0</v>
      </c>
      <c r="MU22" s="157"/>
      <c r="MV22" s="163" t="s">
        <v>37</v>
      </c>
      <c r="MW22" s="156">
        <v>11</v>
      </c>
      <c r="MX22" s="156">
        <v>11</v>
      </c>
      <c r="MY22" s="156">
        <v>0</v>
      </c>
      <c r="MZ22" s="156">
        <v>0</v>
      </c>
      <c r="NA22" s="162">
        <f>MX22/MW22</f>
        <v>1</v>
      </c>
      <c r="NB22" s="158">
        <f t="shared" si="42"/>
        <v>0</v>
      </c>
      <c r="NC22" s="157"/>
      <c r="ND22" s="163" t="s">
        <v>37</v>
      </c>
      <c r="NE22" s="156">
        <v>11</v>
      </c>
      <c r="NF22" s="156">
        <v>11</v>
      </c>
      <c r="NG22" s="156">
        <v>0</v>
      </c>
      <c r="NH22" s="156">
        <v>0</v>
      </c>
      <c r="NI22" s="162">
        <f>NF22/NE22</f>
        <v>1</v>
      </c>
      <c r="NJ22" s="158">
        <f t="shared" si="43"/>
        <v>0</v>
      </c>
      <c r="NK22" s="157"/>
      <c r="NL22" s="163" t="s">
        <v>37</v>
      </c>
      <c r="NM22" s="156">
        <v>11</v>
      </c>
      <c r="NN22" s="156">
        <v>11</v>
      </c>
      <c r="NO22" s="156">
        <v>0</v>
      </c>
      <c r="NP22" s="156">
        <v>0</v>
      </c>
      <c r="NQ22" s="162">
        <f>NN22/NM22</f>
        <v>1</v>
      </c>
      <c r="NR22" s="158">
        <f t="shared" si="44"/>
        <v>0</v>
      </c>
      <c r="NS22" s="157"/>
      <c r="OO22" s="163" t="s">
        <v>37</v>
      </c>
      <c r="OP22" s="156">
        <v>11</v>
      </c>
      <c r="OQ22" s="156">
        <v>11</v>
      </c>
      <c r="OR22" s="156">
        <v>0</v>
      </c>
      <c r="OS22" s="156">
        <v>0</v>
      </c>
      <c r="OT22" s="158">
        <f t="shared" si="45"/>
        <v>1</v>
      </c>
      <c r="OU22" s="158">
        <f t="shared" si="46"/>
        <v>0</v>
      </c>
      <c r="OW22" s="163" t="s">
        <v>37</v>
      </c>
      <c r="OX22" s="156">
        <v>11</v>
      </c>
      <c r="OY22" s="156">
        <v>11</v>
      </c>
      <c r="OZ22" s="156">
        <v>0</v>
      </c>
      <c r="PA22" s="156">
        <v>0</v>
      </c>
      <c r="PB22" s="158">
        <f t="shared" si="106"/>
        <v>1</v>
      </c>
      <c r="PC22" s="158">
        <f t="shared" si="47"/>
        <v>0</v>
      </c>
      <c r="PE22" s="163" t="s">
        <v>37</v>
      </c>
      <c r="PF22" s="156">
        <v>11</v>
      </c>
      <c r="PG22" s="156">
        <v>11</v>
      </c>
      <c r="PH22" s="156">
        <v>0</v>
      </c>
      <c r="PI22" s="156">
        <v>0</v>
      </c>
      <c r="PJ22" s="158">
        <f t="shared" si="48"/>
        <v>1</v>
      </c>
      <c r="PK22" s="158">
        <f t="shared" si="49"/>
        <v>0</v>
      </c>
      <c r="PM22" s="163" t="s">
        <v>37</v>
      </c>
      <c r="PN22" s="156">
        <v>11</v>
      </c>
      <c r="PO22" s="156">
        <v>11</v>
      </c>
      <c r="PP22" s="156">
        <v>0</v>
      </c>
      <c r="PQ22" s="156">
        <v>0</v>
      </c>
      <c r="PR22" s="158">
        <f t="shared" si="50"/>
        <v>1</v>
      </c>
      <c r="PS22" s="158">
        <f t="shared" si="51"/>
        <v>0</v>
      </c>
      <c r="PU22" s="163" t="s">
        <v>37</v>
      </c>
      <c r="PV22" s="156">
        <v>11</v>
      </c>
      <c r="PW22" s="156">
        <v>11</v>
      </c>
      <c r="PX22" s="156">
        <v>0</v>
      </c>
      <c r="PY22" s="156">
        <v>0</v>
      </c>
      <c r="PZ22" s="158">
        <f t="shared" si="52"/>
        <v>1</v>
      </c>
      <c r="QA22" s="158">
        <f t="shared" si="53"/>
        <v>0</v>
      </c>
      <c r="QC22" s="157">
        <f t="shared" si="54"/>
        <v>0</v>
      </c>
      <c r="QD22" s="163" t="s">
        <v>37</v>
      </c>
      <c r="QE22" s="156">
        <v>11</v>
      </c>
      <c r="QF22" s="156">
        <v>11</v>
      </c>
      <c r="QG22" s="156">
        <v>0</v>
      </c>
      <c r="QH22" s="156">
        <v>0</v>
      </c>
      <c r="QI22" s="158">
        <f t="shared" si="55"/>
        <v>1</v>
      </c>
      <c r="QJ22" s="158">
        <f t="shared" si="56"/>
        <v>0</v>
      </c>
      <c r="QL22" s="163" t="s">
        <v>37</v>
      </c>
      <c r="QM22" s="156">
        <v>11</v>
      </c>
      <c r="QN22" s="156">
        <v>11</v>
      </c>
      <c r="QO22" s="156">
        <v>0</v>
      </c>
      <c r="QP22" s="156">
        <v>0</v>
      </c>
      <c r="QQ22" s="158">
        <f t="shared" si="57"/>
        <v>1</v>
      </c>
      <c r="QR22" s="158">
        <f t="shared" si="58"/>
        <v>0</v>
      </c>
      <c r="QT22" s="157">
        <f t="shared" si="59"/>
        <v>0</v>
      </c>
      <c r="QU22" s="163" t="s">
        <v>37</v>
      </c>
      <c r="QV22" s="156">
        <v>11</v>
      </c>
      <c r="QW22" s="156">
        <v>11</v>
      </c>
      <c r="QX22" s="156">
        <v>0</v>
      </c>
      <c r="QY22" s="156">
        <v>0</v>
      </c>
      <c r="QZ22" s="158">
        <f t="shared" si="60"/>
        <v>1</v>
      </c>
      <c r="RA22" s="158">
        <f t="shared" si="61"/>
        <v>0</v>
      </c>
      <c r="RC22" s="163" t="s">
        <v>37</v>
      </c>
      <c r="RD22" s="156">
        <v>11</v>
      </c>
      <c r="RE22" s="156">
        <v>11</v>
      </c>
      <c r="RF22" s="156">
        <v>0</v>
      </c>
      <c r="RG22" s="156">
        <v>0</v>
      </c>
      <c r="RH22" s="158">
        <f t="shared" si="62"/>
        <v>1</v>
      </c>
      <c r="RI22" s="158">
        <f t="shared" si="63"/>
        <v>0</v>
      </c>
      <c r="RK22" s="157" t="s">
        <v>37</v>
      </c>
      <c r="RL22" s="157">
        <v>81</v>
      </c>
      <c r="RM22" s="157">
        <v>11</v>
      </c>
      <c r="RN22" s="157">
        <v>0</v>
      </c>
      <c r="RO22" s="157">
        <v>70</v>
      </c>
      <c r="RP22" s="158">
        <v>0.14000000000000001</v>
      </c>
      <c r="RR22" s="163" t="s">
        <v>37</v>
      </c>
      <c r="RS22" s="156">
        <v>11</v>
      </c>
      <c r="RT22" s="156">
        <v>11</v>
      </c>
      <c r="RU22" s="157">
        <v>0</v>
      </c>
      <c r="RV22" s="157">
        <v>0</v>
      </c>
      <c r="RW22" s="158">
        <f t="shared" si="64"/>
        <v>1</v>
      </c>
      <c r="RX22" s="158">
        <f t="shared" si="65"/>
        <v>-69</v>
      </c>
      <c r="RZ22" s="163" t="s">
        <v>37</v>
      </c>
      <c r="SA22" s="156">
        <v>11</v>
      </c>
      <c r="SB22" s="156">
        <v>11</v>
      </c>
      <c r="SC22" s="157">
        <v>0</v>
      </c>
      <c r="SD22" s="157">
        <v>0</v>
      </c>
      <c r="SE22" s="158">
        <f t="shared" si="66"/>
        <v>1</v>
      </c>
      <c r="SF22" s="158">
        <f t="shared" si="67"/>
        <v>0</v>
      </c>
      <c r="SH22" s="163" t="s">
        <v>37</v>
      </c>
      <c r="SI22" s="157">
        <v>11</v>
      </c>
      <c r="SJ22" s="157">
        <v>11</v>
      </c>
      <c r="SK22" s="157">
        <v>0</v>
      </c>
      <c r="SL22" s="157">
        <v>0</v>
      </c>
      <c r="SM22" s="158">
        <f t="shared" si="68"/>
        <v>1</v>
      </c>
      <c r="SN22" s="158">
        <f t="shared" si="69"/>
        <v>0</v>
      </c>
      <c r="SP22" s="163" t="s">
        <v>37</v>
      </c>
      <c r="SQ22" s="157">
        <v>11</v>
      </c>
      <c r="SR22" s="157">
        <v>11</v>
      </c>
      <c r="SS22" s="157">
        <v>0</v>
      </c>
      <c r="ST22" s="157">
        <v>0</v>
      </c>
      <c r="SU22" s="158">
        <f t="shared" si="70"/>
        <v>1</v>
      </c>
      <c r="SV22" s="158">
        <f t="shared" si="71"/>
        <v>0</v>
      </c>
      <c r="SX22" s="163" t="s">
        <v>37</v>
      </c>
      <c r="SY22" s="157">
        <v>11</v>
      </c>
      <c r="SZ22" s="157">
        <v>11</v>
      </c>
      <c r="TA22" s="157">
        <v>0</v>
      </c>
      <c r="TB22" s="157">
        <v>0</v>
      </c>
      <c r="TC22" s="158">
        <f t="shared" si="72"/>
        <v>1</v>
      </c>
      <c r="TD22" s="158">
        <f t="shared" si="73"/>
        <v>0</v>
      </c>
      <c r="TF22" s="163" t="s">
        <v>37</v>
      </c>
      <c r="TG22" s="157">
        <v>11</v>
      </c>
      <c r="TH22" s="157">
        <v>11</v>
      </c>
      <c r="TI22" s="157">
        <v>0</v>
      </c>
      <c r="TJ22" s="157">
        <v>0</v>
      </c>
      <c r="TK22" s="158">
        <f t="shared" si="74"/>
        <v>1</v>
      </c>
      <c r="TL22" s="158">
        <f t="shared" si="75"/>
        <v>0</v>
      </c>
      <c r="TN22" s="163" t="s">
        <v>37</v>
      </c>
      <c r="TO22" s="157">
        <v>11</v>
      </c>
      <c r="TP22" s="157">
        <v>11</v>
      </c>
      <c r="TQ22" s="157">
        <v>0</v>
      </c>
      <c r="TR22" s="157">
        <v>0</v>
      </c>
      <c r="TS22" s="158">
        <f t="shared" si="76"/>
        <v>1</v>
      </c>
      <c r="TT22" s="158">
        <f t="shared" si="77"/>
        <v>0</v>
      </c>
      <c r="TV22" s="163" t="s">
        <v>37</v>
      </c>
      <c r="TW22" s="157">
        <v>11</v>
      </c>
      <c r="TX22" s="157">
        <v>11</v>
      </c>
      <c r="TY22" s="157">
        <v>0</v>
      </c>
      <c r="TZ22" s="157">
        <v>0</v>
      </c>
      <c r="UA22" s="158">
        <f t="shared" si="78"/>
        <v>1</v>
      </c>
      <c r="UB22" s="158">
        <f t="shared" si="79"/>
        <v>0</v>
      </c>
      <c r="UD22" s="163" t="s">
        <v>37</v>
      </c>
      <c r="UE22" s="157">
        <v>11</v>
      </c>
      <c r="UF22" s="157">
        <v>11</v>
      </c>
      <c r="UG22" s="157">
        <v>0</v>
      </c>
      <c r="UH22" s="157">
        <v>0</v>
      </c>
      <c r="UI22" s="158">
        <f t="shared" si="80"/>
        <v>1</v>
      </c>
      <c r="UJ22" s="158">
        <f t="shared" si="81"/>
        <v>0</v>
      </c>
      <c r="UL22" s="163" t="s">
        <v>37</v>
      </c>
      <c r="UM22" s="157">
        <v>11</v>
      </c>
      <c r="UN22" s="157">
        <v>11</v>
      </c>
      <c r="UO22" s="157">
        <v>0</v>
      </c>
      <c r="UP22" s="157">
        <v>0</v>
      </c>
      <c r="UQ22" s="158">
        <f t="shared" si="82"/>
        <v>1</v>
      </c>
      <c r="UR22" s="158">
        <f t="shared" si="83"/>
        <v>0</v>
      </c>
      <c r="UT22" s="163" t="s">
        <v>37</v>
      </c>
      <c r="UU22" s="157">
        <v>11</v>
      </c>
      <c r="UV22" s="157">
        <v>11</v>
      </c>
      <c r="UW22" s="157">
        <v>0</v>
      </c>
      <c r="UX22" s="157">
        <v>0</v>
      </c>
      <c r="UY22" s="158">
        <f t="shared" si="84"/>
        <v>1</v>
      </c>
      <c r="VA22" s="163" t="s">
        <v>37</v>
      </c>
      <c r="VB22" s="157">
        <v>11</v>
      </c>
      <c r="VC22" s="157">
        <v>11</v>
      </c>
      <c r="VD22" s="157">
        <v>0</v>
      </c>
      <c r="VE22" s="157">
        <v>0</v>
      </c>
      <c r="VF22" s="158">
        <f t="shared" si="85"/>
        <v>1</v>
      </c>
      <c r="VH22" s="163" t="s">
        <v>37</v>
      </c>
      <c r="VI22" s="157">
        <v>11</v>
      </c>
      <c r="VJ22" s="157">
        <v>11</v>
      </c>
      <c r="VK22" s="157">
        <v>0</v>
      </c>
      <c r="VL22" s="157">
        <v>0</v>
      </c>
      <c r="VM22" s="158">
        <f t="shared" si="86"/>
        <v>1</v>
      </c>
      <c r="VN22" s="158">
        <f t="shared" si="87"/>
        <v>0</v>
      </c>
      <c r="VQ22" s="161" t="s">
        <v>37</v>
      </c>
      <c r="VR22" s="157">
        <v>81</v>
      </c>
      <c r="VS22" s="157">
        <v>70</v>
      </c>
      <c r="VT22" s="157">
        <v>11</v>
      </c>
      <c r="VU22" s="157">
        <v>0</v>
      </c>
      <c r="VV22" s="158">
        <v>0.86</v>
      </c>
      <c r="VW22" s="158">
        <f t="shared" si="88"/>
        <v>-0.14000000000000001</v>
      </c>
      <c r="VX22" s="158"/>
      <c r="VY22" s="161" t="s">
        <v>37</v>
      </c>
      <c r="VZ22" s="157">
        <v>11</v>
      </c>
      <c r="WA22" s="157">
        <v>11</v>
      </c>
      <c r="WB22" s="157">
        <v>0</v>
      </c>
      <c r="WC22" s="157">
        <v>0</v>
      </c>
      <c r="WD22" s="158">
        <f t="shared" si="89"/>
        <v>1</v>
      </c>
      <c r="WF22" s="161" t="s">
        <v>37</v>
      </c>
      <c r="WG22" s="157">
        <v>11</v>
      </c>
      <c r="WH22" s="157">
        <v>11</v>
      </c>
      <c r="WI22" s="157">
        <v>0</v>
      </c>
      <c r="WJ22" s="157">
        <v>0</v>
      </c>
      <c r="WK22" s="158">
        <f t="shared" si="90"/>
        <v>1</v>
      </c>
      <c r="WL22" s="158">
        <f t="shared" si="91"/>
        <v>0</v>
      </c>
      <c r="WN22" s="157" t="s">
        <v>37</v>
      </c>
      <c r="WO22" s="157">
        <v>81</v>
      </c>
      <c r="WP22" s="157">
        <v>70</v>
      </c>
      <c r="WQ22" s="157">
        <v>11</v>
      </c>
      <c r="WR22" s="157">
        <v>0</v>
      </c>
      <c r="WS22" s="158">
        <v>0.86</v>
      </c>
      <c r="WU22" s="182" t="s">
        <v>37</v>
      </c>
      <c r="WV22" s="182">
        <v>81</v>
      </c>
      <c r="WW22" s="182">
        <v>70</v>
      </c>
      <c r="WX22" s="182">
        <v>11</v>
      </c>
      <c r="WY22" s="182">
        <v>0</v>
      </c>
      <c r="WZ22" s="182" t="s">
        <v>37</v>
      </c>
      <c r="XA22" s="182">
        <v>81</v>
      </c>
      <c r="XB22" s="182">
        <v>70</v>
      </c>
      <c r="XC22" s="182">
        <v>11</v>
      </c>
      <c r="XD22" s="182">
        <v>0</v>
      </c>
      <c r="XE22" s="158">
        <f t="shared" si="92"/>
        <v>0.86419753086419748</v>
      </c>
      <c r="XG22" s="161" t="s">
        <v>37</v>
      </c>
      <c r="XH22" s="157">
        <v>11</v>
      </c>
      <c r="XI22" s="157">
        <v>11</v>
      </c>
      <c r="XJ22" s="157">
        <v>0</v>
      </c>
      <c r="XK22" s="157">
        <v>0</v>
      </c>
      <c r="XL22" s="158">
        <f t="shared" si="93"/>
        <v>1</v>
      </c>
      <c r="XM22" s="158">
        <f t="shared" si="94"/>
        <v>0</v>
      </c>
      <c r="XN22" s="157" t="s">
        <v>37</v>
      </c>
      <c r="XO22" s="157">
        <v>81</v>
      </c>
      <c r="XP22" s="157">
        <v>0</v>
      </c>
      <c r="XQ22" s="157">
        <v>0</v>
      </c>
      <c r="XR22" s="157">
        <v>81</v>
      </c>
      <c r="XS22" s="158">
        <v>0</v>
      </c>
      <c r="XT22" s="157"/>
      <c r="XU22" s="182" t="s">
        <v>37</v>
      </c>
      <c r="XV22" s="182">
        <v>81</v>
      </c>
      <c r="XW22" s="182">
        <v>70</v>
      </c>
      <c r="XX22" s="182">
        <v>11</v>
      </c>
      <c r="XY22" s="182">
        <v>0</v>
      </c>
      <c r="XZ22" s="158">
        <f t="shared" si="95"/>
        <v>0.86419753086419748</v>
      </c>
      <c r="YB22" s="161" t="s">
        <v>37</v>
      </c>
      <c r="YC22" s="157">
        <v>11</v>
      </c>
      <c r="YD22" s="157">
        <v>11</v>
      </c>
      <c r="YE22" s="157">
        <v>0</v>
      </c>
      <c r="YF22" s="157">
        <v>0</v>
      </c>
      <c r="YG22" s="158">
        <f t="shared" si="96"/>
        <v>1</v>
      </c>
      <c r="YH22" s="158">
        <f t="shared" si="97"/>
        <v>0</v>
      </c>
      <c r="YI22" s="158"/>
      <c r="YJ22" s="157" t="s">
        <v>37</v>
      </c>
      <c r="YK22" s="157">
        <v>81</v>
      </c>
      <c r="YL22" s="157">
        <v>70</v>
      </c>
      <c r="YM22" s="157">
        <v>11</v>
      </c>
      <c r="YN22" s="157">
        <v>0</v>
      </c>
      <c r="YO22" s="158">
        <v>0.86</v>
      </c>
      <c r="YQ22" s="182" t="s">
        <v>37</v>
      </c>
      <c r="YR22" s="182">
        <v>81</v>
      </c>
      <c r="YS22" s="182">
        <v>70</v>
      </c>
      <c r="YT22" s="182">
        <v>11</v>
      </c>
      <c r="YU22" s="182">
        <v>0</v>
      </c>
      <c r="YV22" s="158">
        <f t="shared" si="98"/>
        <v>0.86419753086419748</v>
      </c>
      <c r="YX22" s="157" t="s">
        <v>37</v>
      </c>
      <c r="YY22" s="157">
        <v>81</v>
      </c>
      <c r="YZ22" s="157">
        <v>11</v>
      </c>
      <c r="ZA22" s="157">
        <v>0</v>
      </c>
      <c r="ZB22" s="157">
        <v>70</v>
      </c>
      <c r="ZC22" s="158">
        <v>0.14000000000000001</v>
      </c>
      <c r="ZE22" s="161" t="s">
        <v>37</v>
      </c>
      <c r="ZF22" s="157">
        <v>11</v>
      </c>
      <c r="ZG22" s="157">
        <v>11</v>
      </c>
      <c r="ZH22" s="157">
        <v>0</v>
      </c>
      <c r="ZI22" s="157">
        <v>0</v>
      </c>
      <c r="ZJ22" s="158">
        <f t="shared" si="99"/>
        <v>1</v>
      </c>
      <c r="ZK22" s="158">
        <f>ZJ22-YG22</f>
        <v>0</v>
      </c>
      <c r="ZM22" s="182" t="s">
        <v>37</v>
      </c>
      <c r="ZN22" s="182">
        <v>81</v>
      </c>
      <c r="ZO22" s="182">
        <v>70</v>
      </c>
      <c r="ZP22" s="182">
        <v>11</v>
      </c>
      <c r="ZQ22" s="182">
        <v>0</v>
      </c>
      <c r="ZR22" s="158">
        <f t="shared" si="100"/>
        <v>0.86419753086419748</v>
      </c>
    </row>
    <row r="23" spans="1:694" ht="17.25" thickBot="1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38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38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38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38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38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38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  <c r="BD23" s="2" t="s">
        <v>38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6"/>
        <v>0</v>
      </c>
      <c r="BL23" s="2" t="s">
        <v>38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7"/>
        <v>0</v>
      </c>
      <c r="BT23" s="2" t="s">
        <v>38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8"/>
        <v>0</v>
      </c>
      <c r="CB23" s="2" t="s">
        <v>38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9"/>
        <v>0</v>
      </c>
      <c r="CJ23" s="2" t="s">
        <v>38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0"/>
        <v>0</v>
      </c>
      <c r="CR23" s="2" t="s">
        <v>38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1"/>
        <v>0</v>
      </c>
      <c r="CZ23" s="2" t="s">
        <v>38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4">
        <f t="shared" si="12"/>
        <v>0</v>
      </c>
      <c r="DH23" s="2" t="s">
        <v>38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3"/>
        <v>0</v>
      </c>
      <c r="DP23" s="2" t="s">
        <v>38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4"/>
        <v>0</v>
      </c>
      <c r="DX23" s="2" t="s">
        <v>38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4">
        <f t="shared" si="15"/>
        <v>0</v>
      </c>
      <c r="EF23" s="2" t="s">
        <v>38</v>
      </c>
      <c r="EG23" s="2">
        <v>36</v>
      </c>
      <c r="EH23" s="2">
        <v>35</v>
      </c>
      <c r="EI23" s="2">
        <v>1</v>
      </c>
      <c r="EJ23" s="2">
        <v>0</v>
      </c>
      <c r="EK23" s="4">
        <v>0.97</v>
      </c>
      <c r="EL23" s="4">
        <f t="shared" si="16"/>
        <v>0</v>
      </c>
      <c r="EN23" s="2" t="s">
        <v>38</v>
      </c>
      <c r="EO23" s="2">
        <v>36</v>
      </c>
      <c r="EP23" s="2">
        <v>35</v>
      </c>
      <c r="EQ23" s="2">
        <v>1</v>
      </c>
      <c r="ER23" s="2">
        <v>0</v>
      </c>
      <c r="ES23" s="4">
        <v>0.97</v>
      </c>
      <c r="ET23" s="4">
        <f t="shared" si="17"/>
        <v>0</v>
      </c>
      <c r="EV23" s="2" t="s">
        <v>38</v>
      </c>
      <c r="EW23" s="2">
        <v>36</v>
      </c>
      <c r="EX23" s="2">
        <v>35</v>
      </c>
      <c r="EY23" s="2">
        <v>1</v>
      </c>
      <c r="EZ23" s="2">
        <v>0</v>
      </c>
      <c r="FA23" s="4">
        <v>0.97</v>
      </c>
      <c r="FB23" s="4">
        <f t="shared" si="18"/>
        <v>0</v>
      </c>
      <c r="FD23" s="2" t="s">
        <v>38</v>
      </c>
      <c r="FE23" s="2">
        <v>36</v>
      </c>
      <c r="FF23" s="2">
        <v>35</v>
      </c>
      <c r="FG23" s="2">
        <v>1</v>
      </c>
      <c r="FH23" s="2">
        <v>0</v>
      </c>
      <c r="FI23" s="4">
        <v>0.97</v>
      </c>
      <c r="FJ23" s="4">
        <f t="shared" si="19"/>
        <v>0</v>
      </c>
      <c r="FL23" s="2" t="s">
        <v>38</v>
      </c>
      <c r="FM23" s="2">
        <v>36</v>
      </c>
      <c r="FN23" s="2">
        <v>35</v>
      </c>
      <c r="FO23" s="2">
        <v>1</v>
      </c>
      <c r="FP23" s="2">
        <v>0</v>
      </c>
      <c r="FQ23" s="4">
        <v>0.97</v>
      </c>
      <c r="FR23" s="4">
        <f t="shared" si="20"/>
        <v>0</v>
      </c>
      <c r="FT23" s="2" t="s">
        <v>38</v>
      </c>
      <c r="FU23" s="2">
        <v>36</v>
      </c>
      <c r="FV23" s="2">
        <v>35</v>
      </c>
      <c r="FW23" s="2">
        <v>1</v>
      </c>
      <c r="FX23" s="2">
        <v>0</v>
      </c>
      <c r="FY23" s="4">
        <v>0.97</v>
      </c>
      <c r="FZ23" s="4">
        <f t="shared" si="21"/>
        <v>0</v>
      </c>
      <c r="GB23" s="2" t="s">
        <v>38</v>
      </c>
      <c r="GC23" s="2">
        <v>36</v>
      </c>
      <c r="GD23" s="2">
        <v>35</v>
      </c>
      <c r="GE23" s="2">
        <v>1</v>
      </c>
      <c r="GF23" s="2">
        <v>0</v>
      </c>
      <c r="GG23" s="4">
        <v>0.97</v>
      </c>
      <c r="GH23" s="4">
        <f t="shared" si="22"/>
        <v>0</v>
      </c>
      <c r="GJ23" s="2" t="s">
        <v>38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3"/>
        <v>2.0000000000000018E-2</v>
      </c>
      <c r="GR23" s="2" t="s">
        <v>38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111">
        <f t="shared" si="107"/>
        <v>0</v>
      </c>
      <c r="GZ23" s="2" t="s">
        <v>38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>HE23-'[1]ASUS MeMO Pad 8 K011'!ES23</f>
        <v>0</v>
      </c>
      <c r="HH23" s="2" t="s">
        <v>38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4"/>
        <v>0</v>
      </c>
      <c r="HP23" s="2" t="s">
        <v>38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5"/>
        <v>0</v>
      </c>
      <c r="HX23" s="2" t="s">
        <v>38</v>
      </c>
      <c r="HY23" s="2">
        <v>147</v>
      </c>
      <c r="HZ23" s="2">
        <v>146</v>
      </c>
      <c r="IA23" s="2">
        <v>1</v>
      </c>
      <c r="IB23" s="2">
        <v>0</v>
      </c>
      <c r="IC23" s="4">
        <f t="shared" si="101"/>
        <v>0.99319727891156462</v>
      </c>
      <c r="ID23" s="4">
        <f t="shared" si="26"/>
        <v>3.1972789115646272E-3</v>
      </c>
      <c r="IF23" s="2" t="s">
        <v>38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102"/>
        <v>0.99319727891156462</v>
      </c>
      <c r="IL23" s="4">
        <f t="shared" si="27"/>
        <v>0</v>
      </c>
      <c r="IN23" s="2" t="s">
        <v>38</v>
      </c>
      <c r="IO23" s="2">
        <v>147</v>
      </c>
      <c r="IP23" s="2">
        <v>146</v>
      </c>
      <c r="IQ23" s="2">
        <v>1</v>
      </c>
      <c r="IR23" s="2">
        <v>0</v>
      </c>
      <c r="IS23" s="4">
        <v>0.99</v>
      </c>
      <c r="IT23" s="4">
        <f t="shared" si="28"/>
        <v>-3.1972789115646272E-3</v>
      </c>
      <c r="IV23" s="2" t="s">
        <v>38</v>
      </c>
      <c r="IW23" s="2">
        <v>147</v>
      </c>
      <c r="IX23" s="2">
        <v>146</v>
      </c>
      <c r="IY23" s="2">
        <v>1</v>
      </c>
      <c r="IZ23" s="2">
        <v>0</v>
      </c>
      <c r="JA23" s="4">
        <v>0.99</v>
      </c>
      <c r="JB23" s="4">
        <f t="shared" si="29"/>
        <v>0</v>
      </c>
      <c r="JD23" s="2" t="s">
        <v>38</v>
      </c>
      <c r="JE23" s="2">
        <v>147</v>
      </c>
      <c r="JF23" s="2">
        <v>146</v>
      </c>
      <c r="JG23" s="2">
        <v>1</v>
      </c>
      <c r="JH23" s="2">
        <v>0</v>
      </c>
      <c r="JI23" s="4">
        <v>0.99</v>
      </c>
      <c r="JJ23" s="4">
        <f t="shared" si="30"/>
        <v>0</v>
      </c>
      <c r="JL23" s="2" t="s">
        <v>38</v>
      </c>
      <c r="JM23" s="2">
        <v>147</v>
      </c>
      <c r="JN23" s="2">
        <v>146</v>
      </c>
      <c r="JO23" s="2">
        <v>1</v>
      </c>
      <c r="JP23" s="2">
        <v>0</v>
      </c>
      <c r="JQ23" s="4">
        <v>0.99</v>
      </c>
      <c r="JR23" s="4">
        <f t="shared" si="31"/>
        <v>0</v>
      </c>
      <c r="JT23" s="2" t="s">
        <v>38</v>
      </c>
      <c r="JU23" s="2">
        <v>147</v>
      </c>
      <c r="JV23" s="2">
        <v>146</v>
      </c>
      <c r="JW23" s="2">
        <v>1</v>
      </c>
      <c r="JX23" s="2">
        <v>0</v>
      </c>
      <c r="JY23" s="4">
        <v>0.99</v>
      </c>
      <c r="JZ23" s="4">
        <f t="shared" si="32"/>
        <v>0</v>
      </c>
      <c r="KB23" s="2" t="s">
        <v>38</v>
      </c>
      <c r="KC23" s="2">
        <v>147</v>
      </c>
      <c r="KD23" s="2">
        <v>146</v>
      </c>
      <c r="KE23" s="2">
        <v>1</v>
      </c>
      <c r="KF23" s="2">
        <v>0</v>
      </c>
      <c r="KG23" s="4">
        <v>0.99</v>
      </c>
      <c r="KH23" s="4">
        <f t="shared" si="33"/>
        <v>0</v>
      </c>
      <c r="KJ23" s="2" t="s">
        <v>38</v>
      </c>
      <c r="KK23" s="2">
        <v>147</v>
      </c>
      <c r="KL23" s="2">
        <v>146</v>
      </c>
      <c r="KM23" s="2">
        <v>1</v>
      </c>
      <c r="KN23" s="2">
        <v>0</v>
      </c>
      <c r="KO23" s="4">
        <f t="shared" si="103"/>
        <v>0.99319727891156462</v>
      </c>
      <c r="KP23" s="4">
        <f t="shared" si="34"/>
        <v>3.1972789115646272E-3</v>
      </c>
      <c r="KQ23" s="4"/>
      <c r="KR23" s="116" t="s">
        <v>38</v>
      </c>
      <c r="KS23" s="116">
        <v>147</v>
      </c>
      <c r="KT23" s="117">
        <v>146</v>
      </c>
      <c r="KU23" s="117">
        <v>1</v>
      </c>
      <c r="KV23" s="117">
        <v>0</v>
      </c>
      <c r="KW23" s="118">
        <v>0.99</v>
      </c>
      <c r="KX23" s="118">
        <v>0</v>
      </c>
      <c r="KY23" s="116"/>
      <c r="KZ23" s="116" t="s">
        <v>38</v>
      </c>
      <c r="LA23" s="116">
        <v>147</v>
      </c>
      <c r="LB23" s="116">
        <v>146</v>
      </c>
      <c r="LC23" s="116">
        <v>1</v>
      </c>
      <c r="LD23" s="116">
        <v>0</v>
      </c>
      <c r="LE23" s="122">
        <v>0.99</v>
      </c>
      <c r="LF23" s="158">
        <f t="shared" si="35"/>
        <v>0</v>
      </c>
      <c r="LG23" s="158"/>
      <c r="LH23" s="156" t="s">
        <v>38</v>
      </c>
      <c r="LI23" s="156">
        <v>147</v>
      </c>
      <c r="LJ23" s="156">
        <v>146</v>
      </c>
      <c r="LK23" s="156">
        <v>1</v>
      </c>
      <c r="LL23" s="156">
        <v>0</v>
      </c>
      <c r="LM23" s="162">
        <v>0.99</v>
      </c>
      <c r="LN23" s="158">
        <f t="shared" si="36"/>
        <v>0</v>
      </c>
      <c r="LO23" s="157"/>
      <c r="LP23" s="2" t="s">
        <v>38</v>
      </c>
      <c r="LQ23" s="2">
        <v>147</v>
      </c>
      <c r="LR23" s="2">
        <v>146</v>
      </c>
      <c r="LS23" s="2">
        <v>1</v>
      </c>
      <c r="LT23" s="2">
        <v>0</v>
      </c>
      <c r="LU23" s="4">
        <f t="shared" si="104"/>
        <v>0.99319727891156462</v>
      </c>
      <c r="LV23" s="4">
        <f t="shared" si="37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105"/>
        <v>0.99319727891156462</v>
      </c>
      <c r="MD23" s="158">
        <f t="shared" si="38"/>
        <v>0</v>
      </c>
      <c r="MF23" s="156" t="s">
        <v>38</v>
      </c>
      <c r="MG23" s="156">
        <v>147</v>
      </c>
      <c r="MH23" s="156">
        <v>146</v>
      </c>
      <c r="MI23" s="156">
        <v>1</v>
      </c>
      <c r="MJ23" s="156">
        <v>0</v>
      </c>
      <c r="MK23" s="162">
        <f t="shared" si="39"/>
        <v>0.99319727891156462</v>
      </c>
      <c r="ML23" s="158">
        <f t="shared" si="40"/>
        <v>0</v>
      </c>
      <c r="MM23" s="157"/>
      <c r="MN23" s="156" t="s">
        <v>38</v>
      </c>
      <c r="MO23" s="156">
        <v>147</v>
      </c>
      <c r="MP23" s="156">
        <v>146</v>
      </c>
      <c r="MQ23" s="156">
        <v>1</v>
      </c>
      <c r="MR23" s="156">
        <v>0</v>
      </c>
      <c r="MS23" s="162">
        <v>0.99</v>
      </c>
      <c r="MT23" s="158">
        <f t="shared" si="41"/>
        <v>-3.1972789115646272E-3</v>
      </c>
      <c r="MU23" s="157"/>
      <c r="MV23" s="156" t="s">
        <v>38</v>
      </c>
      <c r="MW23" s="156">
        <v>147</v>
      </c>
      <c r="MX23" s="156">
        <v>146</v>
      </c>
      <c r="MY23" s="156">
        <v>1</v>
      </c>
      <c r="MZ23" s="156">
        <v>0</v>
      </c>
      <c r="NA23" s="162">
        <v>0.99</v>
      </c>
      <c r="NB23" s="158">
        <f t="shared" si="42"/>
        <v>0</v>
      </c>
      <c r="NC23" s="157"/>
      <c r="ND23" s="156" t="s">
        <v>38</v>
      </c>
      <c r="NE23" s="156">
        <v>147</v>
      </c>
      <c r="NF23" s="156">
        <v>146</v>
      </c>
      <c r="NG23" s="156">
        <v>1</v>
      </c>
      <c r="NH23" s="156">
        <v>0</v>
      </c>
      <c r="NI23" s="162">
        <v>0.99</v>
      </c>
      <c r="NJ23" s="158">
        <f t="shared" si="43"/>
        <v>0</v>
      </c>
      <c r="NK23" s="157"/>
      <c r="NL23" s="156" t="s">
        <v>38</v>
      </c>
      <c r="NM23" s="156">
        <v>147</v>
      </c>
      <c r="NN23" s="156">
        <v>146</v>
      </c>
      <c r="NO23" s="156">
        <v>1</v>
      </c>
      <c r="NP23" s="156">
        <v>0</v>
      </c>
      <c r="NQ23" s="162">
        <v>0.99</v>
      </c>
      <c r="NR23" s="158">
        <f t="shared" si="44"/>
        <v>0</v>
      </c>
      <c r="NS23" s="157"/>
      <c r="OO23" s="157" t="s">
        <v>38</v>
      </c>
      <c r="OP23" s="157">
        <v>147</v>
      </c>
      <c r="OQ23" s="157">
        <v>146</v>
      </c>
      <c r="OR23" s="157">
        <v>1</v>
      </c>
      <c r="OS23" s="157">
        <v>0</v>
      </c>
      <c r="OT23" s="158">
        <f t="shared" si="45"/>
        <v>0.99319727891156462</v>
      </c>
      <c r="OU23" s="158">
        <f t="shared" si="46"/>
        <v>3.1972789115646272E-3</v>
      </c>
      <c r="OW23" s="157" t="s">
        <v>38</v>
      </c>
      <c r="OX23" s="157">
        <v>147</v>
      </c>
      <c r="OY23" s="157">
        <v>146</v>
      </c>
      <c r="OZ23" s="157">
        <v>1</v>
      </c>
      <c r="PA23" s="157">
        <v>0</v>
      </c>
      <c r="PB23" s="158">
        <f t="shared" si="106"/>
        <v>0.99319727891156462</v>
      </c>
      <c r="PC23" s="158">
        <f t="shared" si="47"/>
        <v>0</v>
      </c>
      <c r="PE23" s="157" t="s">
        <v>38</v>
      </c>
      <c r="PF23" s="157">
        <v>147</v>
      </c>
      <c r="PG23" s="157">
        <v>146</v>
      </c>
      <c r="PH23" s="157">
        <v>1</v>
      </c>
      <c r="PI23" s="157">
        <v>0</v>
      </c>
      <c r="PJ23" s="158">
        <f t="shared" si="48"/>
        <v>0.99319727891156462</v>
      </c>
      <c r="PK23" s="158">
        <f t="shared" si="49"/>
        <v>0</v>
      </c>
      <c r="PM23" s="157" t="s">
        <v>38</v>
      </c>
      <c r="PN23" s="157">
        <v>147</v>
      </c>
      <c r="PO23" s="157">
        <v>146</v>
      </c>
      <c r="PP23" s="157">
        <v>1</v>
      </c>
      <c r="PQ23" s="157">
        <v>0</v>
      </c>
      <c r="PR23" s="158">
        <f t="shared" si="50"/>
        <v>0.99319727891156462</v>
      </c>
      <c r="PS23" s="158">
        <f t="shared" si="51"/>
        <v>0</v>
      </c>
      <c r="PU23" s="157" t="s">
        <v>38</v>
      </c>
      <c r="PV23" s="157">
        <v>147</v>
      </c>
      <c r="PW23" s="157">
        <v>146</v>
      </c>
      <c r="PX23" s="157">
        <v>1</v>
      </c>
      <c r="PY23" s="157">
        <v>0</v>
      </c>
      <c r="PZ23" s="158">
        <f t="shared" si="52"/>
        <v>0.99319727891156462</v>
      </c>
      <c r="QA23" s="158">
        <f t="shared" si="53"/>
        <v>0</v>
      </c>
      <c r="QC23" s="157">
        <f t="shared" si="54"/>
        <v>0</v>
      </c>
      <c r="QD23" s="157" t="s">
        <v>38</v>
      </c>
      <c r="QE23" s="157">
        <v>147</v>
      </c>
      <c r="QF23" s="157">
        <v>146</v>
      </c>
      <c r="QG23" s="157">
        <v>1</v>
      </c>
      <c r="QH23" s="157">
        <v>0</v>
      </c>
      <c r="QI23" s="158">
        <f t="shared" si="55"/>
        <v>0.99319727891156462</v>
      </c>
      <c r="QJ23" s="158">
        <f t="shared" si="56"/>
        <v>0</v>
      </c>
      <c r="QL23" s="157" t="s">
        <v>38</v>
      </c>
      <c r="QM23" s="157">
        <v>147</v>
      </c>
      <c r="QN23" s="157">
        <v>146</v>
      </c>
      <c r="QO23" s="157">
        <v>1</v>
      </c>
      <c r="QP23" s="157">
        <v>0</v>
      </c>
      <c r="QQ23" s="158">
        <f t="shared" si="57"/>
        <v>0.99319727891156462</v>
      </c>
      <c r="QR23" s="158">
        <f t="shared" si="58"/>
        <v>0</v>
      </c>
      <c r="QT23" s="157">
        <f t="shared" si="59"/>
        <v>0</v>
      </c>
      <c r="QU23" s="157" t="s">
        <v>38</v>
      </c>
      <c r="QV23" s="157">
        <v>147</v>
      </c>
      <c r="QW23" s="157">
        <v>146</v>
      </c>
      <c r="QX23" s="157">
        <v>1</v>
      </c>
      <c r="QY23" s="157">
        <v>0</v>
      </c>
      <c r="QZ23" s="158">
        <f t="shared" si="60"/>
        <v>0.99319727891156462</v>
      </c>
      <c r="RA23" s="158">
        <f t="shared" si="61"/>
        <v>0</v>
      </c>
      <c r="RC23" s="157" t="s">
        <v>38</v>
      </c>
      <c r="RD23" s="157">
        <v>147</v>
      </c>
      <c r="RE23" s="157">
        <v>146</v>
      </c>
      <c r="RF23" s="157">
        <v>1</v>
      </c>
      <c r="RG23" s="157">
        <v>0</v>
      </c>
      <c r="RH23" s="158">
        <f t="shared" si="62"/>
        <v>0.99319727891156462</v>
      </c>
      <c r="RI23" s="158">
        <f t="shared" si="63"/>
        <v>0</v>
      </c>
      <c r="RK23" s="157" t="s">
        <v>38</v>
      </c>
      <c r="RL23" s="157">
        <v>147</v>
      </c>
      <c r="RM23" s="157">
        <v>146</v>
      </c>
      <c r="RN23" s="157">
        <v>1</v>
      </c>
      <c r="RO23" s="157">
        <v>0</v>
      </c>
      <c r="RP23" s="158">
        <v>0.99</v>
      </c>
      <c r="RR23" s="157" t="s">
        <v>38</v>
      </c>
      <c r="RS23" s="157">
        <v>147</v>
      </c>
      <c r="RT23" s="157">
        <v>146</v>
      </c>
      <c r="RU23" s="157">
        <v>1</v>
      </c>
      <c r="RV23" s="157">
        <v>0</v>
      </c>
      <c r="RW23" s="158">
        <f t="shared" si="64"/>
        <v>0.99319727891156462</v>
      </c>
      <c r="RX23" s="158">
        <f t="shared" si="65"/>
        <v>0.99319727891156462</v>
      </c>
      <c r="RZ23" s="157" t="s">
        <v>38</v>
      </c>
      <c r="SA23" s="157">
        <v>147</v>
      </c>
      <c r="SB23" s="157">
        <v>146</v>
      </c>
      <c r="SC23" s="157">
        <v>1</v>
      </c>
      <c r="SD23" s="157">
        <v>0</v>
      </c>
      <c r="SE23" s="158">
        <f t="shared" si="66"/>
        <v>0.99319727891156462</v>
      </c>
      <c r="SF23" s="158">
        <f t="shared" si="67"/>
        <v>0</v>
      </c>
      <c r="SH23" s="157" t="s">
        <v>38</v>
      </c>
      <c r="SI23" s="157">
        <v>147</v>
      </c>
      <c r="SJ23" s="157">
        <v>146</v>
      </c>
      <c r="SK23" s="157">
        <v>1</v>
      </c>
      <c r="SL23" s="157">
        <v>0</v>
      </c>
      <c r="SM23" s="158">
        <f t="shared" si="68"/>
        <v>0.99319727891156462</v>
      </c>
      <c r="SN23" s="158">
        <f t="shared" si="69"/>
        <v>0</v>
      </c>
      <c r="SP23" s="157" t="s">
        <v>38</v>
      </c>
      <c r="SQ23" s="157">
        <v>147</v>
      </c>
      <c r="SR23" s="157">
        <v>146</v>
      </c>
      <c r="SS23" s="157">
        <v>1</v>
      </c>
      <c r="ST23" s="157">
        <v>0</v>
      </c>
      <c r="SU23" s="158">
        <f t="shared" si="70"/>
        <v>0.99319727891156462</v>
      </c>
      <c r="SV23" s="158">
        <f t="shared" si="71"/>
        <v>0</v>
      </c>
      <c r="SX23" s="157" t="s">
        <v>38</v>
      </c>
      <c r="SY23" s="157">
        <v>147</v>
      </c>
      <c r="SZ23" s="157">
        <v>146</v>
      </c>
      <c r="TA23" s="157">
        <v>1</v>
      </c>
      <c r="TB23" s="157">
        <v>0</v>
      </c>
      <c r="TC23" s="158">
        <f t="shared" si="72"/>
        <v>0.99319727891156462</v>
      </c>
      <c r="TD23" s="158">
        <f t="shared" si="73"/>
        <v>0</v>
      </c>
      <c r="TF23" s="157" t="s">
        <v>38</v>
      </c>
      <c r="TG23" s="157">
        <v>147</v>
      </c>
      <c r="TH23" s="157">
        <v>146</v>
      </c>
      <c r="TI23" s="157">
        <v>1</v>
      </c>
      <c r="TJ23" s="157">
        <v>0</v>
      </c>
      <c r="TK23" s="158">
        <f t="shared" si="74"/>
        <v>0.99319727891156462</v>
      </c>
      <c r="TL23" s="158">
        <f t="shared" si="75"/>
        <v>0</v>
      </c>
      <c r="TN23" s="157" t="s">
        <v>38</v>
      </c>
      <c r="TO23" s="157">
        <v>147</v>
      </c>
      <c r="TP23" s="157">
        <v>146</v>
      </c>
      <c r="TQ23" s="157">
        <v>1</v>
      </c>
      <c r="TR23" s="157">
        <v>0</v>
      </c>
      <c r="TS23" s="158">
        <f t="shared" si="76"/>
        <v>0.99319727891156462</v>
      </c>
      <c r="TT23" s="158">
        <f t="shared" si="77"/>
        <v>0</v>
      </c>
      <c r="TV23" s="157" t="s">
        <v>38</v>
      </c>
      <c r="TW23" s="157">
        <v>147</v>
      </c>
      <c r="TX23" s="157">
        <v>146</v>
      </c>
      <c r="TY23" s="157">
        <v>1</v>
      </c>
      <c r="TZ23" s="157">
        <v>0</v>
      </c>
      <c r="UA23" s="158">
        <f t="shared" si="78"/>
        <v>0.99319727891156462</v>
      </c>
      <c r="UB23" s="158">
        <f t="shared" si="79"/>
        <v>0</v>
      </c>
      <c r="UD23" s="157" t="s">
        <v>38</v>
      </c>
      <c r="UE23" s="157">
        <v>147</v>
      </c>
      <c r="UF23" s="157">
        <v>146</v>
      </c>
      <c r="UG23" s="157">
        <v>1</v>
      </c>
      <c r="UH23" s="157">
        <v>0</v>
      </c>
      <c r="UI23" s="158">
        <f t="shared" si="80"/>
        <v>0.99319727891156462</v>
      </c>
      <c r="UJ23" s="158">
        <f t="shared" si="81"/>
        <v>0</v>
      </c>
      <c r="UL23" s="157" t="s">
        <v>38</v>
      </c>
      <c r="UM23" s="157">
        <v>147</v>
      </c>
      <c r="UN23" s="157">
        <v>146</v>
      </c>
      <c r="UO23" s="157">
        <v>1</v>
      </c>
      <c r="UP23" s="157">
        <v>0</v>
      </c>
      <c r="UQ23" s="158">
        <f t="shared" si="82"/>
        <v>0.99319727891156462</v>
      </c>
      <c r="UR23" s="158">
        <f t="shared" si="83"/>
        <v>0</v>
      </c>
      <c r="UT23" s="157" t="s">
        <v>38</v>
      </c>
      <c r="UU23" s="157">
        <v>147</v>
      </c>
      <c r="UV23" s="157">
        <v>146</v>
      </c>
      <c r="UW23" s="157">
        <v>1</v>
      </c>
      <c r="UX23" s="157">
        <v>0</v>
      </c>
      <c r="UY23" s="158">
        <f t="shared" si="84"/>
        <v>0.99319727891156462</v>
      </c>
      <c r="VA23" s="157" t="s">
        <v>38</v>
      </c>
      <c r="VB23" s="157">
        <v>147</v>
      </c>
      <c r="VC23" s="157">
        <v>146</v>
      </c>
      <c r="VD23" s="157">
        <v>1</v>
      </c>
      <c r="VE23" s="157">
        <v>0</v>
      </c>
      <c r="VF23" s="158">
        <f t="shared" si="85"/>
        <v>0.99319727891156462</v>
      </c>
      <c r="VH23" s="157" t="s">
        <v>38</v>
      </c>
      <c r="VI23" s="157">
        <v>147</v>
      </c>
      <c r="VJ23" s="157">
        <v>146</v>
      </c>
      <c r="VK23" s="157">
        <v>1</v>
      </c>
      <c r="VL23" s="157">
        <v>0</v>
      </c>
      <c r="VM23" s="158">
        <f t="shared" si="86"/>
        <v>0.99319727891156462</v>
      </c>
      <c r="VN23" s="158">
        <f t="shared" si="87"/>
        <v>0</v>
      </c>
      <c r="VQ23" s="157" t="s">
        <v>38</v>
      </c>
      <c r="VR23" s="157">
        <v>147</v>
      </c>
      <c r="VS23" s="157">
        <v>146</v>
      </c>
      <c r="VT23" s="157">
        <v>1</v>
      </c>
      <c r="VU23" s="157">
        <v>0</v>
      </c>
      <c r="VV23" s="158">
        <v>0.99</v>
      </c>
      <c r="VW23" s="158">
        <f t="shared" si="88"/>
        <v>-3.1972789115646272E-3</v>
      </c>
      <c r="VX23" s="158"/>
      <c r="VY23" s="157" t="s">
        <v>38</v>
      </c>
      <c r="VZ23" s="157">
        <v>147</v>
      </c>
      <c r="WA23" s="157">
        <v>146</v>
      </c>
      <c r="WB23" s="157">
        <v>1</v>
      </c>
      <c r="WC23" s="157">
        <v>0</v>
      </c>
      <c r="WD23" s="158">
        <f t="shared" si="89"/>
        <v>0.99319727891156462</v>
      </c>
      <c r="WF23" s="157" t="s">
        <v>38</v>
      </c>
      <c r="WG23" s="157">
        <v>147</v>
      </c>
      <c r="WH23" s="157">
        <v>146</v>
      </c>
      <c r="WI23" s="157">
        <v>1</v>
      </c>
      <c r="WJ23" s="157">
        <v>0</v>
      </c>
      <c r="WK23" s="158">
        <f t="shared" si="90"/>
        <v>0.99319727891156462</v>
      </c>
      <c r="WL23" s="158">
        <f t="shared" si="91"/>
        <v>0</v>
      </c>
      <c r="WN23" s="157" t="s">
        <v>38</v>
      </c>
      <c r="WO23" s="157">
        <v>147</v>
      </c>
      <c r="WP23" s="157">
        <v>146</v>
      </c>
      <c r="WQ23" s="157">
        <v>1</v>
      </c>
      <c r="WR23" s="157">
        <v>0</v>
      </c>
      <c r="WS23" s="158">
        <v>0.99</v>
      </c>
      <c r="WU23" s="156"/>
      <c r="WV23" s="156"/>
      <c r="WW23" s="156"/>
      <c r="WX23" s="156"/>
      <c r="WY23" s="156"/>
      <c r="WZ23" s="157" t="s">
        <v>38</v>
      </c>
      <c r="XA23" s="157">
        <v>147</v>
      </c>
      <c r="XB23" s="157">
        <v>146</v>
      </c>
      <c r="XC23" s="157">
        <v>1</v>
      </c>
      <c r="XD23" s="157">
        <v>0</v>
      </c>
      <c r="XE23" s="158">
        <f t="shared" si="92"/>
        <v>0.99319727891156462</v>
      </c>
      <c r="XG23" s="157" t="s">
        <v>38</v>
      </c>
      <c r="XH23" s="157">
        <v>147</v>
      </c>
      <c r="XI23" s="157">
        <v>146</v>
      </c>
      <c r="XJ23" s="157">
        <v>1</v>
      </c>
      <c r="XK23" s="157">
        <v>0</v>
      </c>
      <c r="XL23" s="158">
        <f t="shared" si="93"/>
        <v>0.99319727891156462</v>
      </c>
      <c r="XM23" s="158">
        <f t="shared" si="94"/>
        <v>0</v>
      </c>
      <c r="XN23" s="157" t="s">
        <v>38</v>
      </c>
      <c r="XO23" s="157">
        <v>147</v>
      </c>
      <c r="XP23" s="157">
        <v>0</v>
      </c>
      <c r="XQ23" s="157">
        <v>0</v>
      </c>
      <c r="XR23" s="157">
        <v>147</v>
      </c>
      <c r="XS23" s="158">
        <v>0</v>
      </c>
      <c r="XT23" s="157"/>
      <c r="XU23" s="157" t="s">
        <v>38</v>
      </c>
      <c r="XV23" s="157">
        <v>147</v>
      </c>
      <c r="XW23" s="157">
        <v>146</v>
      </c>
      <c r="XX23" s="157">
        <v>1</v>
      </c>
      <c r="XY23" s="157">
        <v>0</v>
      </c>
      <c r="XZ23" s="158">
        <f t="shared" si="95"/>
        <v>0.99319727891156462</v>
      </c>
      <c r="YB23" s="157" t="s">
        <v>38</v>
      </c>
      <c r="YC23" s="157">
        <v>147</v>
      </c>
      <c r="YD23" s="157">
        <v>146</v>
      </c>
      <c r="YE23" s="157">
        <v>1</v>
      </c>
      <c r="YF23" s="157">
        <v>0</v>
      </c>
      <c r="YG23" s="158">
        <f t="shared" si="96"/>
        <v>0.99319727891156462</v>
      </c>
      <c r="YH23" s="158">
        <f t="shared" si="97"/>
        <v>0</v>
      </c>
      <c r="YI23" s="158"/>
      <c r="YJ23" s="157" t="s">
        <v>38</v>
      </c>
      <c r="YK23" s="157">
        <v>147</v>
      </c>
      <c r="YL23" s="157">
        <v>146</v>
      </c>
      <c r="YM23" s="157">
        <v>1</v>
      </c>
      <c r="YN23" s="157">
        <v>0</v>
      </c>
      <c r="YO23" s="158">
        <v>0.99</v>
      </c>
      <c r="YQ23" s="157" t="s">
        <v>38</v>
      </c>
      <c r="YR23" s="157">
        <v>147</v>
      </c>
      <c r="YS23" s="157">
        <v>146</v>
      </c>
      <c r="YT23" s="157">
        <v>1</v>
      </c>
      <c r="YU23" s="157">
        <v>0</v>
      </c>
      <c r="YV23" s="158">
        <f t="shared" si="98"/>
        <v>0.99319727891156462</v>
      </c>
      <c r="YX23" s="157" t="s">
        <v>38</v>
      </c>
      <c r="YY23" s="157">
        <v>147</v>
      </c>
      <c r="YZ23" s="157">
        <v>146</v>
      </c>
      <c r="ZA23" s="157">
        <v>1</v>
      </c>
      <c r="ZB23" s="157">
        <v>0</v>
      </c>
      <c r="ZC23" s="158">
        <v>0.99</v>
      </c>
      <c r="ZE23" s="157" t="s">
        <v>38</v>
      </c>
      <c r="ZF23" s="157">
        <v>147</v>
      </c>
      <c r="ZG23" s="157">
        <v>146</v>
      </c>
      <c r="ZH23" s="157">
        <v>1</v>
      </c>
      <c r="ZI23" s="157">
        <v>0</v>
      </c>
      <c r="ZJ23" s="158">
        <f t="shared" si="99"/>
        <v>0.99319727891156462</v>
      </c>
      <c r="ZK23" s="158">
        <f>ZJ23-YG23</f>
        <v>0</v>
      </c>
      <c r="ZM23" s="157" t="s">
        <v>38</v>
      </c>
      <c r="ZN23" s="157">
        <v>147</v>
      </c>
      <c r="ZO23" s="157">
        <v>146</v>
      </c>
      <c r="ZP23" s="157">
        <v>1</v>
      </c>
      <c r="ZQ23" s="157">
        <v>0</v>
      </c>
      <c r="ZR23" s="158">
        <f t="shared" si="100"/>
        <v>0.99319727891156462</v>
      </c>
    </row>
    <row r="24" spans="1:694" ht="17.25" thickBot="1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6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7"/>
        <v>0</v>
      </c>
      <c r="BT24" s="2" t="s">
        <v>39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8"/>
        <v>0</v>
      </c>
      <c r="CB24" s="2" t="s">
        <v>39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9"/>
        <v>0</v>
      </c>
      <c r="CJ24" s="2" t="s">
        <v>39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0"/>
        <v>0</v>
      </c>
      <c r="CR24" s="2" t="s">
        <v>39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1"/>
        <v>0</v>
      </c>
      <c r="CZ24" s="2" t="s">
        <v>39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2"/>
        <v>0</v>
      </c>
      <c r="DH24" s="2" t="s">
        <v>39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3"/>
        <v>0</v>
      </c>
      <c r="DP24" s="2" t="s">
        <v>39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4"/>
        <v>0</v>
      </c>
      <c r="DX24" s="2" t="s">
        <v>39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5"/>
        <v>0</v>
      </c>
      <c r="EF24" s="2" t="s">
        <v>39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6"/>
        <v>0</v>
      </c>
      <c r="EN24" s="2" t="s">
        <v>39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7"/>
        <v>0</v>
      </c>
      <c r="EV24" s="2" t="s">
        <v>39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18"/>
        <v>0</v>
      </c>
      <c r="FD24" s="2" t="s">
        <v>39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19"/>
        <v>0</v>
      </c>
      <c r="FL24" s="2" t="s">
        <v>39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4">
        <f t="shared" si="20"/>
        <v>0</v>
      </c>
      <c r="FT24" s="2" t="s">
        <v>39</v>
      </c>
      <c r="FU24" s="2">
        <v>12</v>
      </c>
      <c r="FV24" s="2">
        <v>12</v>
      </c>
      <c r="FW24" s="2">
        <v>0</v>
      </c>
      <c r="FX24" s="2">
        <v>0</v>
      </c>
      <c r="FY24" s="4">
        <v>1</v>
      </c>
      <c r="FZ24" s="4">
        <f t="shared" si="21"/>
        <v>0</v>
      </c>
      <c r="GB24" s="2" t="s">
        <v>39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4">
        <f t="shared" si="22"/>
        <v>0</v>
      </c>
      <c r="GJ24" s="2" t="s">
        <v>39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3"/>
        <v>0</v>
      </c>
      <c r="GR24" s="2" t="s">
        <v>39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111">
        <f t="shared" si="107"/>
        <v>0</v>
      </c>
      <c r="GZ24" s="2" t="s">
        <v>39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>HE24-'[1]ASUS MeMO Pad 8 K011'!ES24</f>
        <v>0</v>
      </c>
      <c r="HH24" s="2" t="s">
        <v>39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4"/>
        <v>0</v>
      </c>
      <c r="HP24" s="2" t="s">
        <v>39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5"/>
        <v>0</v>
      </c>
      <c r="HX24" s="2" t="s">
        <v>39</v>
      </c>
      <c r="HY24" s="2">
        <v>12</v>
      </c>
      <c r="HZ24" s="2">
        <v>12</v>
      </c>
      <c r="IA24" s="2">
        <v>0</v>
      </c>
      <c r="IB24" s="2">
        <v>0</v>
      </c>
      <c r="IC24" s="4">
        <f t="shared" si="101"/>
        <v>1</v>
      </c>
      <c r="ID24" s="4">
        <f t="shared" si="26"/>
        <v>0</v>
      </c>
      <c r="IF24" s="2" t="s">
        <v>39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102"/>
        <v>1</v>
      </c>
      <c r="IL24" s="4">
        <f t="shared" si="27"/>
        <v>0</v>
      </c>
      <c r="IN24" s="2" t="s">
        <v>39</v>
      </c>
      <c r="IO24" s="2">
        <v>12</v>
      </c>
      <c r="IP24" s="2">
        <v>12</v>
      </c>
      <c r="IQ24" s="2">
        <v>0</v>
      </c>
      <c r="IR24" s="2">
        <v>0</v>
      </c>
      <c r="IS24" s="4">
        <v>1</v>
      </c>
      <c r="IT24" s="4">
        <f t="shared" si="28"/>
        <v>0</v>
      </c>
      <c r="IV24" s="2" t="s">
        <v>39</v>
      </c>
      <c r="IW24" s="2">
        <v>12</v>
      </c>
      <c r="IX24" s="2">
        <v>12</v>
      </c>
      <c r="IY24" s="2">
        <v>0</v>
      </c>
      <c r="IZ24" s="2">
        <v>0</v>
      </c>
      <c r="JA24" s="4">
        <v>1</v>
      </c>
      <c r="JB24" s="4">
        <f t="shared" si="29"/>
        <v>0</v>
      </c>
      <c r="JD24" s="2" t="s">
        <v>39</v>
      </c>
      <c r="JE24" s="2">
        <v>12</v>
      </c>
      <c r="JF24" s="2">
        <v>12</v>
      </c>
      <c r="JG24" s="2">
        <v>0</v>
      </c>
      <c r="JH24" s="2">
        <v>0</v>
      </c>
      <c r="JI24" s="4">
        <v>1</v>
      </c>
      <c r="JJ24" s="4">
        <f t="shared" si="30"/>
        <v>0</v>
      </c>
      <c r="JL24" s="2" t="s">
        <v>39</v>
      </c>
      <c r="JM24" s="2">
        <v>12</v>
      </c>
      <c r="JN24" s="2">
        <v>12</v>
      </c>
      <c r="JO24" s="2">
        <v>0</v>
      </c>
      <c r="JP24" s="2">
        <v>0</v>
      </c>
      <c r="JQ24" s="4">
        <v>1</v>
      </c>
      <c r="JR24" s="4">
        <f t="shared" si="31"/>
        <v>0</v>
      </c>
      <c r="JT24" s="2" t="s">
        <v>39</v>
      </c>
      <c r="JU24" s="2">
        <v>12</v>
      </c>
      <c r="JV24" s="2">
        <v>12</v>
      </c>
      <c r="JW24" s="2">
        <v>0</v>
      </c>
      <c r="JX24" s="2">
        <v>0</v>
      </c>
      <c r="JY24" s="4">
        <v>1</v>
      </c>
      <c r="JZ24" s="4">
        <f t="shared" si="32"/>
        <v>0</v>
      </c>
      <c r="KB24" s="2" t="s">
        <v>39</v>
      </c>
      <c r="KC24" s="2">
        <v>12</v>
      </c>
      <c r="KD24" s="2">
        <v>12</v>
      </c>
      <c r="KE24" s="2">
        <v>0</v>
      </c>
      <c r="KF24" s="2">
        <v>0</v>
      </c>
      <c r="KG24" s="4">
        <v>1</v>
      </c>
      <c r="KH24" s="4">
        <f t="shared" si="33"/>
        <v>0</v>
      </c>
      <c r="KJ24" s="2" t="s">
        <v>39</v>
      </c>
      <c r="KK24" s="2">
        <v>12</v>
      </c>
      <c r="KL24" s="2">
        <v>12</v>
      </c>
      <c r="KM24" s="2">
        <v>0</v>
      </c>
      <c r="KN24" s="2">
        <v>0</v>
      </c>
      <c r="KO24" s="4">
        <f t="shared" si="103"/>
        <v>1</v>
      </c>
      <c r="KP24" s="4">
        <f t="shared" si="34"/>
        <v>0</v>
      </c>
      <c r="KQ24" s="4"/>
      <c r="KR24" s="116" t="s">
        <v>39</v>
      </c>
      <c r="KS24" s="116">
        <v>12</v>
      </c>
      <c r="KT24" s="117">
        <v>12</v>
      </c>
      <c r="KU24" s="117">
        <v>0</v>
      </c>
      <c r="KV24" s="117">
        <v>0</v>
      </c>
      <c r="KW24" s="118">
        <v>1</v>
      </c>
      <c r="KX24" s="118">
        <v>0</v>
      </c>
      <c r="KY24" s="116"/>
      <c r="KZ24" s="116" t="s">
        <v>39</v>
      </c>
      <c r="LA24" s="116">
        <v>12</v>
      </c>
      <c r="LB24" s="116">
        <v>12</v>
      </c>
      <c r="LC24" s="116">
        <v>0</v>
      </c>
      <c r="LD24" s="116">
        <v>0</v>
      </c>
      <c r="LE24" s="122">
        <v>1</v>
      </c>
      <c r="LF24" s="158">
        <f t="shared" si="35"/>
        <v>0</v>
      </c>
      <c r="LG24" s="158"/>
      <c r="LH24" s="156" t="s">
        <v>39</v>
      </c>
      <c r="LI24" s="156">
        <v>12</v>
      </c>
      <c r="LJ24" s="156">
        <v>12</v>
      </c>
      <c r="LK24" s="156">
        <v>0</v>
      </c>
      <c r="LL24" s="156">
        <v>0</v>
      </c>
      <c r="LM24" s="162">
        <v>1</v>
      </c>
      <c r="LN24" s="158">
        <f t="shared" si="36"/>
        <v>0</v>
      </c>
      <c r="LO24" s="157"/>
      <c r="LP24" s="2" t="s">
        <v>39</v>
      </c>
      <c r="LQ24" s="2">
        <v>12</v>
      </c>
      <c r="LR24" s="2">
        <v>12</v>
      </c>
      <c r="LS24" s="2">
        <v>0</v>
      </c>
      <c r="LT24" s="2">
        <v>0</v>
      </c>
      <c r="LU24" s="4">
        <f t="shared" si="104"/>
        <v>1</v>
      </c>
      <c r="LV24" s="4">
        <f t="shared" si="37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105"/>
        <v>1</v>
      </c>
      <c r="MD24" s="158">
        <f t="shared" si="38"/>
        <v>0</v>
      </c>
      <c r="MF24" s="156" t="s">
        <v>39</v>
      </c>
      <c r="MG24" s="156">
        <v>12</v>
      </c>
      <c r="MH24" s="156">
        <v>12</v>
      </c>
      <c r="MI24" s="156">
        <v>0</v>
      </c>
      <c r="MJ24" s="156">
        <v>0</v>
      </c>
      <c r="MK24" s="162">
        <f t="shared" si="39"/>
        <v>1</v>
      </c>
      <c r="ML24" s="158">
        <f t="shared" si="40"/>
        <v>0</v>
      </c>
      <c r="MM24" s="157"/>
      <c r="MN24" s="156" t="s">
        <v>39</v>
      </c>
      <c r="MO24" s="156">
        <v>12</v>
      </c>
      <c r="MP24" s="156">
        <v>12</v>
      </c>
      <c r="MQ24" s="156">
        <v>0</v>
      </c>
      <c r="MR24" s="156">
        <v>0</v>
      </c>
      <c r="MS24" s="162">
        <v>1</v>
      </c>
      <c r="MT24" s="158">
        <f t="shared" si="41"/>
        <v>0</v>
      </c>
      <c r="MU24" s="157"/>
      <c r="MV24" s="156" t="s">
        <v>39</v>
      </c>
      <c r="MW24" s="156">
        <v>12</v>
      </c>
      <c r="MX24" s="156">
        <v>12</v>
      </c>
      <c r="MY24" s="156">
        <v>0</v>
      </c>
      <c r="MZ24" s="156">
        <v>0</v>
      </c>
      <c r="NA24" s="162">
        <v>1</v>
      </c>
      <c r="NB24" s="158">
        <f t="shared" si="42"/>
        <v>0</v>
      </c>
      <c r="NC24" s="157"/>
      <c r="ND24" s="156" t="s">
        <v>39</v>
      </c>
      <c r="NE24" s="156">
        <v>12</v>
      </c>
      <c r="NF24" s="156">
        <v>12</v>
      </c>
      <c r="NG24" s="156">
        <v>0</v>
      </c>
      <c r="NH24" s="156">
        <v>0</v>
      </c>
      <c r="NI24" s="162">
        <v>1</v>
      </c>
      <c r="NJ24" s="158">
        <f t="shared" si="43"/>
        <v>0</v>
      </c>
      <c r="NK24" s="157"/>
      <c r="NL24" s="156" t="s">
        <v>39</v>
      </c>
      <c r="NM24" s="156">
        <v>12</v>
      </c>
      <c r="NN24" s="156">
        <v>12</v>
      </c>
      <c r="NO24" s="156">
        <v>0</v>
      </c>
      <c r="NP24" s="156">
        <v>0</v>
      </c>
      <c r="NQ24" s="162">
        <v>1</v>
      </c>
      <c r="NR24" s="158">
        <f t="shared" si="44"/>
        <v>0</v>
      </c>
      <c r="NS24" s="157"/>
      <c r="OO24" s="157" t="s">
        <v>39</v>
      </c>
      <c r="OP24" s="157">
        <v>12</v>
      </c>
      <c r="OQ24" s="157">
        <v>12</v>
      </c>
      <c r="OR24" s="157">
        <v>0</v>
      </c>
      <c r="OS24" s="157">
        <v>0</v>
      </c>
      <c r="OT24" s="158">
        <f t="shared" si="45"/>
        <v>1</v>
      </c>
      <c r="OU24" s="158">
        <f t="shared" si="46"/>
        <v>0</v>
      </c>
      <c r="OW24" s="157" t="s">
        <v>39</v>
      </c>
      <c r="OX24" s="157">
        <v>12</v>
      </c>
      <c r="OY24" s="157">
        <v>12</v>
      </c>
      <c r="OZ24" s="157">
        <v>0</v>
      </c>
      <c r="PA24" s="157">
        <v>0</v>
      </c>
      <c r="PB24" s="158">
        <f t="shared" si="106"/>
        <v>1</v>
      </c>
      <c r="PC24" s="158">
        <f t="shared" si="47"/>
        <v>0</v>
      </c>
      <c r="PE24" s="157" t="s">
        <v>39</v>
      </c>
      <c r="PF24" s="157">
        <v>12</v>
      </c>
      <c r="PG24" s="157">
        <v>12</v>
      </c>
      <c r="PH24" s="157">
        <v>0</v>
      </c>
      <c r="PI24" s="157">
        <v>0</v>
      </c>
      <c r="PJ24" s="158">
        <f t="shared" si="48"/>
        <v>1</v>
      </c>
      <c r="PK24" s="158">
        <f t="shared" si="49"/>
        <v>0</v>
      </c>
      <c r="PM24" s="157" t="s">
        <v>39</v>
      </c>
      <c r="PN24" s="157">
        <v>12</v>
      </c>
      <c r="PO24" s="157">
        <v>12</v>
      </c>
      <c r="PP24" s="157">
        <v>0</v>
      </c>
      <c r="PQ24" s="157">
        <v>0</v>
      </c>
      <c r="PR24" s="158">
        <f t="shared" si="50"/>
        <v>1</v>
      </c>
      <c r="PS24" s="158">
        <f t="shared" si="51"/>
        <v>0</v>
      </c>
      <c r="PU24" s="157" t="s">
        <v>39</v>
      </c>
      <c r="PV24" s="157">
        <v>12</v>
      </c>
      <c r="PW24" s="157">
        <v>12</v>
      </c>
      <c r="PX24" s="157">
        <v>0</v>
      </c>
      <c r="PY24" s="157">
        <v>0</v>
      </c>
      <c r="PZ24" s="158">
        <f t="shared" si="52"/>
        <v>1</v>
      </c>
      <c r="QA24" s="158">
        <f t="shared" si="53"/>
        <v>0</v>
      </c>
      <c r="QC24" s="157">
        <f t="shared" si="54"/>
        <v>0</v>
      </c>
      <c r="QD24" s="157" t="s">
        <v>39</v>
      </c>
      <c r="QE24" s="157">
        <v>12</v>
      </c>
      <c r="QF24" s="157">
        <v>12</v>
      </c>
      <c r="QG24" s="157">
        <v>0</v>
      </c>
      <c r="QH24" s="157">
        <v>0</v>
      </c>
      <c r="QI24" s="158">
        <f t="shared" si="55"/>
        <v>1</v>
      </c>
      <c r="QJ24" s="158">
        <f t="shared" si="56"/>
        <v>0</v>
      </c>
      <c r="QL24" s="157" t="s">
        <v>39</v>
      </c>
      <c r="QM24" s="157">
        <v>12</v>
      </c>
      <c r="QN24" s="157">
        <v>12</v>
      </c>
      <c r="QO24" s="157">
        <v>0</v>
      </c>
      <c r="QP24" s="157">
        <v>0</v>
      </c>
      <c r="QQ24" s="158">
        <f t="shared" si="57"/>
        <v>1</v>
      </c>
      <c r="QR24" s="158">
        <f t="shared" si="58"/>
        <v>0</v>
      </c>
      <c r="QT24" s="157">
        <f t="shared" si="59"/>
        <v>0</v>
      </c>
      <c r="QU24" s="157" t="s">
        <v>39</v>
      </c>
      <c r="QV24" s="157">
        <v>12</v>
      </c>
      <c r="QW24" s="157">
        <v>12</v>
      </c>
      <c r="QX24" s="157">
        <v>0</v>
      </c>
      <c r="QY24" s="157">
        <v>0</v>
      </c>
      <c r="QZ24" s="158">
        <f t="shared" si="60"/>
        <v>1</v>
      </c>
      <c r="RA24" s="158">
        <f t="shared" si="61"/>
        <v>0</v>
      </c>
      <c r="RC24" s="157" t="s">
        <v>39</v>
      </c>
      <c r="RD24" s="157">
        <v>12</v>
      </c>
      <c r="RE24" s="157">
        <v>12</v>
      </c>
      <c r="RF24" s="157">
        <v>0</v>
      </c>
      <c r="RG24" s="157">
        <v>0</v>
      </c>
      <c r="RH24" s="158">
        <f t="shared" si="62"/>
        <v>1</v>
      </c>
      <c r="RI24" s="158">
        <f t="shared" si="63"/>
        <v>0</v>
      </c>
      <c r="RK24" s="157" t="s">
        <v>39</v>
      </c>
      <c r="RL24" s="157">
        <v>12</v>
      </c>
      <c r="RM24" s="157">
        <v>12</v>
      </c>
      <c r="RN24" s="157">
        <v>0</v>
      </c>
      <c r="RO24" s="157">
        <v>0</v>
      </c>
      <c r="RP24" s="158">
        <v>1</v>
      </c>
      <c r="RR24" s="157" t="s">
        <v>39</v>
      </c>
      <c r="RS24" s="157">
        <v>12</v>
      </c>
      <c r="RT24" s="157">
        <v>12</v>
      </c>
      <c r="RU24" s="157">
        <v>0</v>
      </c>
      <c r="RV24" s="157">
        <v>0</v>
      </c>
      <c r="RW24" s="158">
        <f t="shared" si="64"/>
        <v>1</v>
      </c>
      <c r="RX24" s="158">
        <f t="shared" si="65"/>
        <v>1</v>
      </c>
      <c r="RZ24" s="157" t="s">
        <v>39</v>
      </c>
      <c r="SA24" s="157">
        <v>12</v>
      </c>
      <c r="SB24" s="157">
        <v>12</v>
      </c>
      <c r="SC24" s="157">
        <v>0</v>
      </c>
      <c r="SD24" s="157">
        <v>0</v>
      </c>
      <c r="SE24" s="158">
        <f t="shared" si="66"/>
        <v>1</v>
      </c>
      <c r="SF24" s="158">
        <f t="shared" si="67"/>
        <v>0</v>
      </c>
      <c r="SH24" s="157" t="s">
        <v>39</v>
      </c>
      <c r="SI24" s="157">
        <v>12</v>
      </c>
      <c r="SJ24" s="157">
        <v>12</v>
      </c>
      <c r="SK24" s="157">
        <v>0</v>
      </c>
      <c r="SL24" s="157">
        <v>0</v>
      </c>
      <c r="SM24" s="158">
        <f t="shared" si="68"/>
        <v>1</v>
      </c>
      <c r="SN24" s="158">
        <f t="shared" si="69"/>
        <v>0</v>
      </c>
      <c r="SP24" s="157" t="s">
        <v>39</v>
      </c>
      <c r="SQ24" s="157">
        <v>12</v>
      </c>
      <c r="SR24" s="157">
        <v>12</v>
      </c>
      <c r="SS24" s="157">
        <v>0</v>
      </c>
      <c r="ST24" s="157">
        <v>0</v>
      </c>
      <c r="SU24" s="158">
        <f t="shared" si="70"/>
        <v>1</v>
      </c>
      <c r="SV24" s="158">
        <f t="shared" si="71"/>
        <v>0</v>
      </c>
      <c r="SX24" s="157" t="s">
        <v>39</v>
      </c>
      <c r="SY24" s="157">
        <v>12</v>
      </c>
      <c r="SZ24" s="157">
        <v>12</v>
      </c>
      <c r="TA24" s="157">
        <v>0</v>
      </c>
      <c r="TB24" s="157">
        <v>0</v>
      </c>
      <c r="TC24" s="158">
        <f t="shared" si="72"/>
        <v>1</v>
      </c>
      <c r="TD24" s="158">
        <f t="shared" si="73"/>
        <v>0</v>
      </c>
      <c r="TF24" s="157" t="s">
        <v>39</v>
      </c>
      <c r="TG24" s="157">
        <v>12</v>
      </c>
      <c r="TH24" s="157">
        <v>12</v>
      </c>
      <c r="TI24" s="157">
        <v>0</v>
      </c>
      <c r="TJ24" s="157">
        <v>0</v>
      </c>
      <c r="TK24" s="158">
        <f t="shared" si="74"/>
        <v>1</v>
      </c>
      <c r="TL24" s="158">
        <f t="shared" si="75"/>
        <v>0</v>
      </c>
      <c r="TN24" s="157" t="s">
        <v>39</v>
      </c>
      <c r="TO24" s="157">
        <v>12</v>
      </c>
      <c r="TP24" s="157">
        <v>12</v>
      </c>
      <c r="TQ24" s="157">
        <v>0</v>
      </c>
      <c r="TR24" s="157">
        <v>0</v>
      </c>
      <c r="TS24" s="158">
        <f t="shared" si="76"/>
        <v>1</v>
      </c>
      <c r="TT24" s="158">
        <f t="shared" si="77"/>
        <v>0</v>
      </c>
      <c r="TV24" s="157" t="s">
        <v>39</v>
      </c>
      <c r="TW24" s="157">
        <v>12</v>
      </c>
      <c r="TX24" s="157">
        <v>12</v>
      </c>
      <c r="TY24" s="157">
        <v>0</v>
      </c>
      <c r="TZ24" s="157">
        <v>0</v>
      </c>
      <c r="UA24" s="158">
        <f t="shared" si="78"/>
        <v>1</v>
      </c>
      <c r="UB24" s="158">
        <f t="shared" si="79"/>
        <v>0</v>
      </c>
      <c r="UD24" s="157" t="s">
        <v>39</v>
      </c>
      <c r="UE24" s="157">
        <v>12</v>
      </c>
      <c r="UF24" s="157">
        <v>12</v>
      </c>
      <c r="UG24" s="157">
        <v>0</v>
      </c>
      <c r="UH24" s="157">
        <v>0</v>
      </c>
      <c r="UI24" s="158">
        <f t="shared" si="80"/>
        <v>1</v>
      </c>
      <c r="UJ24" s="158">
        <f t="shared" si="81"/>
        <v>0</v>
      </c>
      <c r="UL24" s="157" t="s">
        <v>39</v>
      </c>
      <c r="UM24" s="157">
        <v>12</v>
      </c>
      <c r="UN24" s="157">
        <v>12</v>
      </c>
      <c r="UO24" s="157">
        <v>0</v>
      </c>
      <c r="UP24" s="157">
        <v>0</v>
      </c>
      <c r="UQ24" s="158">
        <f t="shared" si="82"/>
        <v>1</v>
      </c>
      <c r="UR24" s="158">
        <f t="shared" si="83"/>
        <v>0</v>
      </c>
      <c r="UT24" s="157" t="s">
        <v>39</v>
      </c>
      <c r="UU24" s="157">
        <v>12</v>
      </c>
      <c r="UV24" s="157">
        <v>12</v>
      </c>
      <c r="UW24" s="157">
        <v>0</v>
      </c>
      <c r="UX24" s="157">
        <v>0</v>
      </c>
      <c r="UY24" s="158">
        <f t="shared" si="84"/>
        <v>1</v>
      </c>
      <c r="VA24" s="157" t="s">
        <v>39</v>
      </c>
      <c r="VB24" s="157">
        <v>12</v>
      </c>
      <c r="VC24" s="157">
        <v>12</v>
      </c>
      <c r="VD24" s="157">
        <v>0</v>
      </c>
      <c r="VE24" s="157">
        <v>0</v>
      </c>
      <c r="VF24" s="158">
        <f t="shared" si="85"/>
        <v>1</v>
      </c>
      <c r="VH24" s="157" t="s">
        <v>39</v>
      </c>
      <c r="VI24" s="157">
        <v>12</v>
      </c>
      <c r="VJ24" s="157">
        <v>12</v>
      </c>
      <c r="VK24" s="157">
        <v>0</v>
      </c>
      <c r="VL24" s="157">
        <v>0</v>
      </c>
      <c r="VM24" s="158">
        <f t="shared" si="86"/>
        <v>1</v>
      </c>
      <c r="VN24" s="158">
        <f t="shared" si="87"/>
        <v>0</v>
      </c>
      <c r="VQ24" s="157" t="s">
        <v>39</v>
      </c>
      <c r="VR24" s="157">
        <v>12</v>
      </c>
      <c r="VS24" s="157">
        <v>12</v>
      </c>
      <c r="VT24" s="157">
        <v>0</v>
      </c>
      <c r="VU24" s="157">
        <v>0</v>
      </c>
      <c r="VV24" s="158">
        <v>1</v>
      </c>
      <c r="VW24" s="158">
        <f t="shared" si="88"/>
        <v>0</v>
      </c>
      <c r="VX24" s="158"/>
      <c r="VY24" s="157" t="s">
        <v>39</v>
      </c>
      <c r="VZ24" s="157">
        <v>12</v>
      </c>
      <c r="WA24" s="157">
        <v>9</v>
      </c>
      <c r="WB24" s="159">
        <v>3</v>
      </c>
      <c r="WC24" s="157">
        <v>0</v>
      </c>
      <c r="WD24" s="158">
        <f t="shared" si="89"/>
        <v>0.75</v>
      </c>
      <c r="WF24" s="157" t="s">
        <v>39</v>
      </c>
      <c r="WG24" s="157">
        <v>12</v>
      </c>
      <c r="WH24" s="157">
        <v>9</v>
      </c>
      <c r="WI24" s="157">
        <v>3</v>
      </c>
      <c r="WJ24" s="157">
        <v>0</v>
      </c>
      <c r="WK24" s="158">
        <f t="shared" si="90"/>
        <v>0.75</v>
      </c>
      <c r="WL24" s="158">
        <f t="shared" si="91"/>
        <v>0</v>
      </c>
      <c r="WN24" s="157" t="s">
        <v>39</v>
      </c>
      <c r="WO24" s="157">
        <v>12</v>
      </c>
      <c r="WP24" s="157">
        <v>9</v>
      </c>
      <c r="WQ24" s="157">
        <v>3</v>
      </c>
      <c r="WR24" s="157">
        <v>0</v>
      </c>
      <c r="WS24" s="158">
        <v>0.75</v>
      </c>
      <c r="WU24" s="156"/>
      <c r="WV24" s="156"/>
      <c r="WW24" s="156"/>
      <c r="WX24" s="156"/>
      <c r="WY24" s="156"/>
      <c r="WZ24" s="157" t="s">
        <v>39</v>
      </c>
      <c r="XA24" s="157">
        <v>12</v>
      </c>
      <c r="XB24" s="157">
        <v>9</v>
      </c>
      <c r="XC24" s="157">
        <v>3</v>
      </c>
      <c r="XD24" s="157">
        <v>0</v>
      </c>
      <c r="XE24" s="158">
        <f t="shared" si="92"/>
        <v>0.75</v>
      </c>
      <c r="XG24" s="157" t="s">
        <v>39</v>
      </c>
      <c r="XH24" s="157">
        <v>12</v>
      </c>
      <c r="XI24" s="157">
        <v>9</v>
      </c>
      <c r="XJ24" s="157">
        <v>3</v>
      </c>
      <c r="XK24" s="157">
        <v>0</v>
      </c>
      <c r="XL24" s="158">
        <f t="shared" si="93"/>
        <v>0.75</v>
      </c>
      <c r="XM24" s="158">
        <f t="shared" si="94"/>
        <v>0</v>
      </c>
      <c r="XN24" s="157" t="s">
        <v>39</v>
      </c>
      <c r="XO24" s="157">
        <v>12</v>
      </c>
      <c r="XP24" s="157">
        <v>0</v>
      </c>
      <c r="XQ24" s="157">
        <v>0</v>
      </c>
      <c r="XR24" s="157">
        <v>12</v>
      </c>
      <c r="XS24" s="158">
        <v>0</v>
      </c>
      <c r="XT24" s="157"/>
      <c r="XU24" s="157" t="s">
        <v>39</v>
      </c>
      <c r="XV24" s="157">
        <v>12</v>
      </c>
      <c r="XW24" s="157">
        <v>9</v>
      </c>
      <c r="XX24" s="157">
        <v>3</v>
      </c>
      <c r="XY24" s="157">
        <v>0</v>
      </c>
      <c r="XZ24" s="158">
        <f t="shared" si="95"/>
        <v>0.75</v>
      </c>
      <c r="YB24" s="157" t="s">
        <v>39</v>
      </c>
      <c r="YC24" s="157">
        <v>12</v>
      </c>
      <c r="YD24" s="157">
        <v>9</v>
      </c>
      <c r="YE24" s="157">
        <v>3</v>
      </c>
      <c r="YF24" s="157">
        <v>0</v>
      </c>
      <c r="YG24" s="158">
        <f t="shared" si="96"/>
        <v>0.75</v>
      </c>
      <c r="YH24" s="158">
        <f t="shared" si="97"/>
        <v>0</v>
      </c>
      <c r="YI24" s="158"/>
      <c r="YJ24" s="157" t="s">
        <v>39</v>
      </c>
      <c r="YK24" s="157">
        <v>12</v>
      </c>
      <c r="YL24" s="157">
        <v>9</v>
      </c>
      <c r="YM24" s="157">
        <v>3</v>
      </c>
      <c r="YN24" s="157">
        <v>0</v>
      </c>
      <c r="YO24" s="158">
        <v>0.75</v>
      </c>
      <c r="YQ24" s="157" t="s">
        <v>39</v>
      </c>
      <c r="YR24" s="157">
        <v>12</v>
      </c>
      <c r="YS24" s="157">
        <v>9</v>
      </c>
      <c r="YT24" s="157">
        <v>3</v>
      </c>
      <c r="YU24" s="157">
        <v>0</v>
      </c>
      <c r="YV24" s="158">
        <f t="shared" si="98"/>
        <v>0.75</v>
      </c>
      <c r="YX24" s="157" t="s">
        <v>39</v>
      </c>
      <c r="YY24" s="157">
        <v>12</v>
      </c>
      <c r="YZ24" s="157">
        <v>9</v>
      </c>
      <c r="ZA24" s="157">
        <v>3</v>
      </c>
      <c r="ZB24" s="157">
        <v>0</v>
      </c>
      <c r="ZC24" s="158">
        <v>0.75</v>
      </c>
      <c r="ZE24" s="157" t="s">
        <v>39</v>
      </c>
      <c r="ZF24" s="157">
        <v>12</v>
      </c>
      <c r="ZG24" s="157">
        <v>9</v>
      </c>
      <c r="ZH24" s="157">
        <v>3</v>
      </c>
      <c r="ZI24" s="157">
        <v>0</v>
      </c>
      <c r="ZJ24" s="158">
        <f t="shared" si="99"/>
        <v>0.75</v>
      </c>
      <c r="ZK24" s="158">
        <f>ZJ24-YG24</f>
        <v>0</v>
      </c>
      <c r="ZM24" s="157" t="s">
        <v>39</v>
      </c>
      <c r="ZN24" s="157">
        <v>12</v>
      </c>
      <c r="ZO24" s="157">
        <v>9</v>
      </c>
      <c r="ZP24" s="157">
        <v>3</v>
      </c>
      <c r="ZQ24" s="157">
        <v>0</v>
      </c>
      <c r="ZR24" s="158">
        <f t="shared" si="100"/>
        <v>0.75</v>
      </c>
    </row>
    <row r="25" spans="1:694" ht="17.25" thickBot="1">
      <c r="A25" s="2" t="s">
        <v>40</v>
      </c>
      <c r="B25" s="39">
        <v>211</v>
      </c>
      <c r="C25" s="39">
        <v>203</v>
      </c>
      <c r="D25" s="39">
        <v>8</v>
      </c>
      <c r="E25" s="39">
        <v>0</v>
      </c>
      <c r="F25" s="23">
        <f>C25/B25</f>
        <v>0.96208530805687209</v>
      </c>
      <c r="H25" s="2" t="s">
        <v>40</v>
      </c>
      <c r="I25" s="39">
        <v>211</v>
      </c>
      <c r="J25" s="39">
        <v>203</v>
      </c>
      <c r="K25" s="39">
        <v>8</v>
      </c>
      <c r="L25" s="39">
        <v>0</v>
      </c>
      <c r="M25" s="23">
        <f>J25/I25</f>
        <v>0.96208530805687209</v>
      </c>
      <c r="N25" s="4">
        <f t="shared" si="0"/>
        <v>0</v>
      </c>
      <c r="P25" s="2" t="s">
        <v>40</v>
      </c>
      <c r="Q25" s="39">
        <v>211</v>
      </c>
      <c r="R25" s="39">
        <v>203</v>
      </c>
      <c r="S25" s="39">
        <v>8</v>
      </c>
      <c r="T25" s="39">
        <v>0</v>
      </c>
      <c r="U25" s="23">
        <f>R25/Q25</f>
        <v>0.96208530805687209</v>
      </c>
      <c r="V25" s="4">
        <f t="shared" si="1"/>
        <v>0</v>
      </c>
      <c r="X25" s="2" t="s">
        <v>40</v>
      </c>
      <c r="Y25" s="39">
        <v>211</v>
      </c>
      <c r="Z25" s="39">
        <v>203</v>
      </c>
      <c r="AA25" s="39">
        <v>8</v>
      </c>
      <c r="AB25" s="39">
        <v>0</v>
      </c>
      <c r="AC25" s="23">
        <f>Z25/Y25</f>
        <v>0.96208530805687209</v>
      </c>
      <c r="AD25" s="4">
        <f t="shared" si="2"/>
        <v>0</v>
      </c>
      <c r="AF25" s="2" t="s">
        <v>40</v>
      </c>
      <c r="AG25" s="39">
        <v>211</v>
      </c>
      <c r="AH25" s="39">
        <v>203</v>
      </c>
      <c r="AI25" s="39">
        <v>8</v>
      </c>
      <c r="AJ25" s="39">
        <v>0</v>
      </c>
      <c r="AK25" s="23">
        <f>AH25/AG25</f>
        <v>0.96208530805687209</v>
      </c>
      <c r="AL25" s="4">
        <f t="shared" si="3"/>
        <v>0</v>
      </c>
      <c r="AN25" s="2" t="s">
        <v>40</v>
      </c>
      <c r="AO25" s="39">
        <v>211</v>
      </c>
      <c r="AP25" s="39">
        <v>203</v>
      </c>
      <c r="AQ25" s="39">
        <v>8</v>
      </c>
      <c r="AR25" s="39">
        <v>0</v>
      </c>
      <c r="AS25" s="23">
        <f>AP25/AO25</f>
        <v>0.96208530805687209</v>
      </c>
      <c r="AT25" s="4">
        <f t="shared" si="4"/>
        <v>0</v>
      </c>
      <c r="AV25" s="2" t="s">
        <v>40</v>
      </c>
      <c r="AW25" s="39">
        <v>211</v>
      </c>
      <c r="AX25" s="39">
        <v>203</v>
      </c>
      <c r="AY25" s="39">
        <v>8</v>
      </c>
      <c r="AZ25" s="39">
        <v>0</v>
      </c>
      <c r="BA25" s="23">
        <f>AX25/AW25</f>
        <v>0.96208530805687209</v>
      </c>
      <c r="BB25" s="4">
        <f t="shared" si="5"/>
        <v>0</v>
      </c>
      <c r="BD25" s="2" t="s">
        <v>40</v>
      </c>
      <c r="BE25" s="39">
        <v>211</v>
      </c>
      <c r="BF25" s="39">
        <v>203</v>
      </c>
      <c r="BG25" s="39">
        <v>8</v>
      </c>
      <c r="BH25" s="39">
        <v>0</v>
      </c>
      <c r="BI25" s="23">
        <f>BF25/BE25</f>
        <v>0.96208530805687209</v>
      </c>
      <c r="BJ25" s="4">
        <f t="shared" si="6"/>
        <v>0</v>
      </c>
      <c r="BL25" s="2" t="s">
        <v>40</v>
      </c>
      <c r="BM25" s="39">
        <v>211</v>
      </c>
      <c r="BN25" s="39">
        <v>203</v>
      </c>
      <c r="BO25" s="39">
        <v>8</v>
      </c>
      <c r="BP25" s="39">
        <v>0</v>
      </c>
      <c r="BQ25" s="23">
        <f>BN25/BM25</f>
        <v>0.96208530805687209</v>
      </c>
      <c r="BR25" s="4">
        <f t="shared" si="7"/>
        <v>0</v>
      </c>
      <c r="BT25" s="2" t="s">
        <v>40</v>
      </c>
      <c r="BU25" s="39">
        <v>211</v>
      </c>
      <c r="BV25" s="39">
        <v>203</v>
      </c>
      <c r="BW25" s="39">
        <v>8</v>
      </c>
      <c r="BX25" s="39">
        <v>0</v>
      </c>
      <c r="BY25" s="23">
        <f>BV25/BU25</f>
        <v>0.96208530805687209</v>
      </c>
      <c r="BZ25" s="4">
        <f t="shared" si="8"/>
        <v>0</v>
      </c>
      <c r="CB25" s="2" t="s">
        <v>40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/>
      <c r="CJ25" s="2" t="s">
        <v>40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0"/>
        <v>0</v>
      </c>
      <c r="CR25" s="2" t="s">
        <v>40</v>
      </c>
      <c r="CS25" s="39">
        <v>211</v>
      </c>
      <c r="CT25" s="39">
        <v>203</v>
      </c>
      <c r="CU25" s="39">
        <v>8</v>
      </c>
      <c r="CV25" s="39">
        <v>0</v>
      </c>
      <c r="CW25" s="23">
        <f>CT25/CS25</f>
        <v>0.96208530805687209</v>
      </c>
      <c r="CX25" s="4">
        <f t="shared" si="11"/>
        <v>0.4720853080568721</v>
      </c>
      <c r="CZ25" s="2" t="s">
        <v>40</v>
      </c>
      <c r="DA25" s="39">
        <v>211</v>
      </c>
      <c r="DB25" s="39">
        <v>203</v>
      </c>
      <c r="DC25" s="39">
        <v>8</v>
      </c>
      <c r="DD25" s="39">
        <v>0</v>
      </c>
      <c r="DE25" s="23">
        <f>DB25/DA25</f>
        <v>0.96208530805687209</v>
      </c>
      <c r="DF25" s="4">
        <f t="shared" si="12"/>
        <v>0</v>
      </c>
      <c r="DH25" s="2" t="s">
        <v>40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3"/>
        <v>-0.4720853080568721</v>
      </c>
      <c r="DP25" s="2" t="s">
        <v>40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4"/>
        <v>0</v>
      </c>
      <c r="DX25" s="2" t="s">
        <v>40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4">
        <f t="shared" si="15"/>
        <v>0</v>
      </c>
      <c r="EF25" s="2" t="s">
        <v>40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6"/>
        <v>0</v>
      </c>
      <c r="EN25" s="2" t="s">
        <v>40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7"/>
        <v>0</v>
      </c>
      <c r="EV25" s="2" t="s">
        <v>40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18"/>
        <v>0</v>
      </c>
      <c r="FD25" s="2" t="s">
        <v>40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19"/>
        <v>0</v>
      </c>
      <c r="FL25" s="2" t="s">
        <v>40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4">
        <f t="shared" si="20"/>
        <v>0</v>
      </c>
      <c r="FT25" s="2" t="s">
        <v>40</v>
      </c>
      <c r="FU25" s="2">
        <v>211</v>
      </c>
      <c r="FV25" s="2">
        <v>104</v>
      </c>
      <c r="FW25" s="2">
        <v>0</v>
      </c>
      <c r="FX25" s="2">
        <v>107</v>
      </c>
      <c r="FY25" s="4">
        <v>0.49</v>
      </c>
      <c r="FZ25" s="4">
        <f t="shared" si="21"/>
        <v>0</v>
      </c>
      <c r="GB25" s="2" t="s">
        <v>40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4">
        <f t="shared" si="22"/>
        <v>0</v>
      </c>
      <c r="GJ25" s="2" t="s">
        <v>40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3"/>
        <v>0</v>
      </c>
      <c r="GR25" s="2" t="s">
        <v>40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111">
        <f t="shared" si="107"/>
        <v>0</v>
      </c>
      <c r="GZ25" s="2" t="s">
        <v>40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>HE25-'[1]ASUS MeMO Pad 8 K011'!ES25</f>
        <v>0</v>
      </c>
      <c r="HH25" s="2" t="s">
        <v>40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4"/>
        <v>0</v>
      </c>
      <c r="HP25" s="2" t="s">
        <v>40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5"/>
        <v>0</v>
      </c>
      <c r="HX25" s="2" t="s">
        <v>40</v>
      </c>
      <c r="HY25" s="2">
        <v>211</v>
      </c>
      <c r="HZ25" s="2">
        <v>104</v>
      </c>
      <c r="IA25" s="2">
        <v>0</v>
      </c>
      <c r="IB25" s="2">
        <v>107</v>
      </c>
      <c r="IC25" s="4">
        <f t="shared" si="101"/>
        <v>0.49289099526066349</v>
      </c>
      <c r="ID25" s="4">
        <f t="shared" si="26"/>
        <v>2.8909952606634981E-3</v>
      </c>
      <c r="IF25" s="2" t="s">
        <v>40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102"/>
        <v>0.49289099526066349</v>
      </c>
      <c r="IL25" s="4">
        <f t="shared" si="27"/>
        <v>0</v>
      </c>
      <c r="IN25" s="2" t="s">
        <v>40</v>
      </c>
      <c r="IO25" s="2">
        <v>211</v>
      </c>
      <c r="IP25" s="2">
        <v>104</v>
      </c>
      <c r="IQ25" s="2">
        <v>0</v>
      </c>
      <c r="IR25" s="2">
        <v>107</v>
      </c>
      <c r="IS25" s="4">
        <v>0.49</v>
      </c>
      <c r="IT25" s="4">
        <f t="shared" si="28"/>
        <v>-2.8909952606634981E-3</v>
      </c>
      <c r="IV25" s="2" t="s">
        <v>40</v>
      </c>
      <c r="IW25" s="2">
        <v>211</v>
      </c>
      <c r="IX25" s="2">
        <v>104</v>
      </c>
      <c r="IY25" s="2">
        <v>0</v>
      </c>
      <c r="IZ25" s="2">
        <v>107</v>
      </c>
      <c r="JA25" s="4">
        <v>0.49</v>
      </c>
      <c r="JB25" s="4">
        <f t="shared" si="29"/>
        <v>0</v>
      </c>
      <c r="JD25" s="2" t="s">
        <v>40</v>
      </c>
      <c r="JE25" s="2">
        <v>211</v>
      </c>
      <c r="JF25" s="2">
        <v>104</v>
      </c>
      <c r="JG25" s="2">
        <v>0</v>
      </c>
      <c r="JH25" s="2">
        <v>107</v>
      </c>
      <c r="JI25" s="4">
        <v>0.49</v>
      </c>
      <c r="JJ25" s="4">
        <f t="shared" si="30"/>
        <v>0</v>
      </c>
      <c r="JL25" s="2" t="s">
        <v>40</v>
      </c>
      <c r="JM25" s="2">
        <v>211</v>
      </c>
      <c r="JN25" s="2">
        <v>104</v>
      </c>
      <c r="JO25" s="2">
        <v>0</v>
      </c>
      <c r="JP25" s="2">
        <v>107</v>
      </c>
      <c r="JQ25" s="4">
        <v>0.49</v>
      </c>
      <c r="JR25" s="4">
        <f t="shared" si="31"/>
        <v>0</v>
      </c>
      <c r="JT25" s="2" t="s">
        <v>40</v>
      </c>
      <c r="JU25" s="2">
        <v>211</v>
      </c>
      <c r="JV25" s="2">
        <v>104</v>
      </c>
      <c r="JW25" s="2">
        <v>0</v>
      </c>
      <c r="JX25" s="2">
        <v>107</v>
      </c>
      <c r="JY25" s="4">
        <v>0.49</v>
      </c>
      <c r="JZ25" s="4">
        <f t="shared" si="32"/>
        <v>0</v>
      </c>
      <c r="KB25" s="2" t="s">
        <v>40</v>
      </c>
      <c r="KC25" s="2">
        <v>211</v>
      </c>
      <c r="KD25" s="2">
        <v>104</v>
      </c>
      <c r="KE25" s="2">
        <v>0</v>
      </c>
      <c r="KF25" s="2">
        <v>107</v>
      </c>
      <c r="KG25" s="4">
        <v>0.49</v>
      </c>
      <c r="KH25" s="4">
        <f t="shared" si="33"/>
        <v>0</v>
      </c>
      <c r="KJ25" s="2" t="s">
        <v>40</v>
      </c>
      <c r="KK25" s="2">
        <v>211</v>
      </c>
      <c r="KL25" s="2">
        <v>104</v>
      </c>
      <c r="KM25" s="2">
        <v>0</v>
      </c>
      <c r="KN25" s="2">
        <v>107</v>
      </c>
      <c r="KO25" s="4">
        <f t="shared" si="103"/>
        <v>0.49289099526066349</v>
      </c>
      <c r="KP25" s="4">
        <f t="shared" si="34"/>
        <v>2.8909952606634981E-3</v>
      </c>
      <c r="KQ25" s="4"/>
      <c r="KR25" s="116" t="s">
        <v>40</v>
      </c>
      <c r="KS25" s="116">
        <v>211</v>
      </c>
      <c r="KT25" s="117">
        <v>104</v>
      </c>
      <c r="KU25" s="117">
        <v>0</v>
      </c>
      <c r="KV25" s="117">
        <v>107</v>
      </c>
      <c r="KW25" s="118">
        <v>0.49</v>
      </c>
      <c r="KX25" s="118">
        <v>0</v>
      </c>
      <c r="KY25" s="116"/>
      <c r="KZ25" s="116" t="s">
        <v>40</v>
      </c>
      <c r="LA25" s="116">
        <v>211</v>
      </c>
      <c r="LB25" s="116">
        <v>104</v>
      </c>
      <c r="LC25" s="116">
        <v>0</v>
      </c>
      <c r="LD25" s="116">
        <v>107</v>
      </c>
      <c r="LE25" s="122">
        <v>0.49</v>
      </c>
      <c r="LF25" s="158">
        <f t="shared" si="35"/>
        <v>0</v>
      </c>
      <c r="LG25" s="158"/>
      <c r="LH25" s="156" t="s">
        <v>40</v>
      </c>
      <c r="LI25" s="156">
        <v>211</v>
      </c>
      <c r="LJ25" s="156">
        <v>104</v>
      </c>
      <c r="LK25" s="156">
        <v>0</v>
      </c>
      <c r="LL25" s="156">
        <v>107</v>
      </c>
      <c r="LM25" s="162">
        <v>0.49</v>
      </c>
      <c r="LN25" s="158">
        <f t="shared" si="36"/>
        <v>0</v>
      </c>
      <c r="LO25" s="157"/>
      <c r="LP25" s="2" t="s">
        <v>40</v>
      </c>
      <c r="LQ25" s="2">
        <v>211</v>
      </c>
      <c r="LR25" s="2">
        <v>104</v>
      </c>
      <c r="LS25" s="2">
        <v>0</v>
      </c>
      <c r="LT25" s="2">
        <v>107</v>
      </c>
      <c r="LU25" s="4">
        <f t="shared" si="104"/>
        <v>0.49289099526066349</v>
      </c>
      <c r="LV25" s="4">
        <f t="shared" si="37"/>
        <v>0</v>
      </c>
      <c r="LX25" s="157" t="s">
        <v>40</v>
      </c>
      <c r="LY25" s="157">
        <v>211</v>
      </c>
      <c r="LZ25" s="157">
        <v>104</v>
      </c>
      <c r="MA25" s="157">
        <v>0</v>
      </c>
      <c r="MB25" s="157">
        <v>107</v>
      </c>
      <c r="MC25" s="158">
        <f t="shared" si="105"/>
        <v>0.49289099526066349</v>
      </c>
      <c r="MD25" s="158">
        <f t="shared" si="38"/>
        <v>0</v>
      </c>
      <c r="MF25" s="156" t="s">
        <v>40</v>
      </c>
      <c r="MG25" s="156">
        <v>211</v>
      </c>
      <c r="MH25" s="156">
        <v>104</v>
      </c>
      <c r="MI25" s="156">
        <v>0</v>
      </c>
      <c r="MJ25" s="156">
        <v>107</v>
      </c>
      <c r="MK25" s="162">
        <f t="shared" si="39"/>
        <v>0.49289099526066349</v>
      </c>
      <c r="ML25" s="158">
        <f t="shared" si="40"/>
        <v>0</v>
      </c>
      <c r="MM25" s="157"/>
      <c r="MN25" s="156" t="s">
        <v>40</v>
      </c>
      <c r="MO25" s="156">
        <v>211</v>
      </c>
      <c r="MP25" s="156">
        <v>104</v>
      </c>
      <c r="MQ25" s="156">
        <v>0</v>
      </c>
      <c r="MR25" s="156">
        <v>107</v>
      </c>
      <c r="MS25" s="162">
        <v>0.49</v>
      </c>
      <c r="MT25" s="158">
        <f t="shared" si="41"/>
        <v>-2.8909952606634981E-3</v>
      </c>
      <c r="MU25" s="157"/>
      <c r="MV25" s="156" t="s">
        <v>40</v>
      </c>
      <c r="MW25" s="156">
        <v>211</v>
      </c>
      <c r="MX25" s="156">
        <v>104</v>
      </c>
      <c r="MY25" s="156">
        <v>0</v>
      </c>
      <c r="MZ25" s="156">
        <v>107</v>
      </c>
      <c r="NA25" s="162">
        <v>0.49</v>
      </c>
      <c r="NB25" s="158">
        <f t="shared" si="42"/>
        <v>0</v>
      </c>
      <c r="NC25" s="157"/>
      <c r="ND25" s="156" t="s">
        <v>40</v>
      </c>
      <c r="NE25" s="156">
        <v>211</v>
      </c>
      <c r="NF25" s="156">
        <v>104</v>
      </c>
      <c r="NG25" s="156">
        <v>0</v>
      </c>
      <c r="NH25" s="156">
        <v>107</v>
      </c>
      <c r="NI25" s="162">
        <v>0.49</v>
      </c>
      <c r="NJ25" s="158">
        <f t="shared" si="43"/>
        <v>0</v>
      </c>
      <c r="NK25" s="157"/>
      <c r="NL25" s="156" t="s">
        <v>40</v>
      </c>
      <c r="NM25" s="156">
        <v>211</v>
      </c>
      <c r="NN25" s="156">
        <v>104</v>
      </c>
      <c r="NO25" s="156">
        <v>0</v>
      </c>
      <c r="NP25" s="156">
        <v>107</v>
      </c>
      <c r="NQ25" s="162">
        <v>0.49</v>
      </c>
      <c r="NR25" s="158">
        <f t="shared" si="44"/>
        <v>0</v>
      </c>
      <c r="NS25" s="157"/>
      <c r="OO25" s="157" t="s">
        <v>40</v>
      </c>
      <c r="OP25" s="157">
        <v>211</v>
      </c>
      <c r="OQ25" s="157">
        <v>104</v>
      </c>
      <c r="OR25" s="157">
        <v>0</v>
      </c>
      <c r="OS25" s="157">
        <v>107</v>
      </c>
      <c r="OT25" s="158">
        <f t="shared" si="45"/>
        <v>0.49289099526066349</v>
      </c>
      <c r="OU25" s="158">
        <f t="shared" si="46"/>
        <v>2.8909952606634981E-3</v>
      </c>
      <c r="OW25" s="157" t="s">
        <v>40</v>
      </c>
      <c r="OX25" s="157">
        <v>211</v>
      </c>
      <c r="OY25" s="157">
        <v>104</v>
      </c>
      <c r="OZ25" s="157">
        <v>0</v>
      </c>
      <c r="PA25" s="157">
        <v>107</v>
      </c>
      <c r="PB25" s="158">
        <f t="shared" si="106"/>
        <v>0.49289099526066349</v>
      </c>
      <c r="PC25" s="158">
        <f t="shared" si="47"/>
        <v>0</v>
      </c>
      <c r="PE25" s="157" t="s">
        <v>40</v>
      </c>
      <c r="PF25" s="157">
        <v>211</v>
      </c>
      <c r="PG25" s="157">
        <v>104</v>
      </c>
      <c r="PH25" s="157">
        <v>0</v>
      </c>
      <c r="PI25" s="157">
        <v>107</v>
      </c>
      <c r="PJ25" s="158">
        <f t="shared" si="48"/>
        <v>0.49289099526066349</v>
      </c>
      <c r="PK25" s="158">
        <f t="shared" si="49"/>
        <v>0</v>
      </c>
      <c r="PM25" s="157" t="s">
        <v>40</v>
      </c>
      <c r="PN25" s="157">
        <v>211</v>
      </c>
      <c r="PO25" s="157">
        <v>104</v>
      </c>
      <c r="PP25" s="157">
        <v>0</v>
      </c>
      <c r="PQ25" s="157">
        <v>107</v>
      </c>
      <c r="PR25" s="158">
        <f t="shared" si="50"/>
        <v>0.49289099526066349</v>
      </c>
      <c r="PS25" s="158">
        <f t="shared" si="51"/>
        <v>0</v>
      </c>
      <c r="PU25" s="157" t="s">
        <v>40</v>
      </c>
      <c r="PV25" s="157">
        <v>211</v>
      </c>
      <c r="PW25" s="157">
        <v>104</v>
      </c>
      <c r="PX25" s="157">
        <v>0</v>
      </c>
      <c r="PY25" s="157">
        <v>107</v>
      </c>
      <c r="PZ25" s="158">
        <f t="shared" si="52"/>
        <v>0.49289099526066349</v>
      </c>
      <c r="QA25" s="158">
        <f t="shared" si="53"/>
        <v>0</v>
      </c>
      <c r="QC25" s="157">
        <f t="shared" si="54"/>
        <v>0</v>
      </c>
      <c r="QD25" s="157" t="s">
        <v>40</v>
      </c>
      <c r="QE25" s="157">
        <v>211</v>
      </c>
      <c r="QF25" s="157">
        <v>104</v>
      </c>
      <c r="QG25" s="157">
        <v>0</v>
      </c>
      <c r="QH25" s="157">
        <v>107</v>
      </c>
      <c r="QI25" s="158">
        <f t="shared" si="55"/>
        <v>0.49289099526066349</v>
      </c>
      <c r="QJ25" s="158">
        <f t="shared" si="56"/>
        <v>0</v>
      </c>
      <c r="QL25" s="157" t="s">
        <v>40</v>
      </c>
      <c r="QM25" s="157">
        <v>211</v>
      </c>
      <c r="QN25" s="157">
        <v>104</v>
      </c>
      <c r="QO25" s="157">
        <v>0</v>
      </c>
      <c r="QP25" s="157">
        <v>107</v>
      </c>
      <c r="QQ25" s="158">
        <f t="shared" si="57"/>
        <v>0.49289099526066349</v>
      </c>
      <c r="QR25" s="158">
        <f t="shared" si="58"/>
        <v>0</v>
      </c>
      <c r="QT25" s="157">
        <f t="shared" si="59"/>
        <v>0</v>
      </c>
      <c r="QU25" s="157" t="s">
        <v>40</v>
      </c>
      <c r="QV25" s="157">
        <v>211</v>
      </c>
      <c r="QW25" s="157">
        <v>104</v>
      </c>
      <c r="QX25" s="157">
        <v>0</v>
      </c>
      <c r="QY25" s="157">
        <v>107</v>
      </c>
      <c r="QZ25" s="158">
        <f t="shared" si="60"/>
        <v>0.49289099526066349</v>
      </c>
      <c r="RA25" s="158">
        <f t="shared" si="61"/>
        <v>0</v>
      </c>
      <c r="RC25" s="157" t="s">
        <v>40</v>
      </c>
      <c r="RD25" s="157">
        <v>211</v>
      </c>
      <c r="RE25" s="157">
        <v>104</v>
      </c>
      <c r="RF25" s="157">
        <v>0</v>
      </c>
      <c r="RG25" s="157">
        <v>107</v>
      </c>
      <c r="RH25" s="158">
        <f t="shared" si="62"/>
        <v>0.49289099526066349</v>
      </c>
      <c r="RI25" s="158">
        <f t="shared" si="63"/>
        <v>0</v>
      </c>
      <c r="RK25" s="157" t="s">
        <v>40</v>
      </c>
      <c r="RL25" s="157">
        <v>211</v>
      </c>
      <c r="RM25" s="157">
        <v>104</v>
      </c>
      <c r="RN25" s="157">
        <v>0</v>
      </c>
      <c r="RO25" s="157">
        <v>107</v>
      </c>
      <c r="RP25" s="158">
        <v>0.49</v>
      </c>
      <c r="RR25" s="157" t="s">
        <v>40</v>
      </c>
      <c r="RS25" s="157">
        <v>211</v>
      </c>
      <c r="RT25" s="157">
        <v>104</v>
      </c>
      <c r="RU25" s="157">
        <v>0</v>
      </c>
      <c r="RV25" s="157">
        <v>107</v>
      </c>
      <c r="RW25" s="158">
        <f t="shared" si="64"/>
        <v>0.49289099526066349</v>
      </c>
      <c r="RX25" s="158">
        <f t="shared" si="65"/>
        <v>-106.50710900473933</v>
      </c>
      <c r="RZ25" s="157" t="s">
        <v>40</v>
      </c>
      <c r="SA25" s="157">
        <v>211</v>
      </c>
      <c r="SB25" s="157">
        <v>104</v>
      </c>
      <c r="SC25" s="157">
        <v>0</v>
      </c>
      <c r="SD25" s="157">
        <v>107</v>
      </c>
      <c r="SE25" s="158">
        <f t="shared" si="66"/>
        <v>0.49289099526066349</v>
      </c>
      <c r="SF25" s="158">
        <f t="shared" si="67"/>
        <v>0</v>
      </c>
      <c r="SH25" s="157" t="s">
        <v>40</v>
      </c>
      <c r="SI25" s="157">
        <v>211</v>
      </c>
      <c r="SJ25" s="157">
        <v>104</v>
      </c>
      <c r="SK25" s="157">
        <v>0</v>
      </c>
      <c r="SL25" s="157">
        <v>107</v>
      </c>
      <c r="SM25" s="158">
        <f t="shared" si="68"/>
        <v>0.49289099526066349</v>
      </c>
      <c r="SN25" s="158">
        <f t="shared" si="69"/>
        <v>0</v>
      </c>
      <c r="SP25" s="157" t="s">
        <v>40</v>
      </c>
      <c r="SQ25" s="157">
        <v>211</v>
      </c>
      <c r="SR25" s="157">
        <v>104</v>
      </c>
      <c r="SS25" s="157">
        <v>0</v>
      </c>
      <c r="ST25" s="157">
        <v>107</v>
      </c>
      <c r="SU25" s="158">
        <f t="shared" si="70"/>
        <v>0.49289099526066349</v>
      </c>
      <c r="SV25" s="158">
        <f t="shared" si="71"/>
        <v>0</v>
      </c>
      <c r="SX25" s="157" t="s">
        <v>40</v>
      </c>
      <c r="SY25" s="157">
        <v>211</v>
      </c>
      <c r="SZ25" s="157">
        <v>104</v>
      </c>
      <c r="TA25" s="157">
        <v>0</v>
      </c>
      <c r="TB25" s="157">
        <v>107</v>
      </c>
      <c r="TC25" s="158">
        <f t="shared" si="72"/>
        <v>0.49289099526066349</v>
      </c>
      <c r="TD25" s="158">
        <f t="shared" si="73"/>
        <v>0</v>
      </c>
      <c r="TF25" s="157" t="s">
        <v>40</v>
      </c>
      <c r="TG25" s="157">
        <v>211</v>
      </c>
      <c r="TH25" s="157">
        <v>104</v>
      </c>
      <c r="TI25" s="157">
        <v>0</v>
      </c>
      <c r="TJ25" s="157">
        <v>107</v>
      </c>
      <c r="TK25" s="158">
        <f t="shared" si="74"/>
        <v>0.49289099526066349</v>
      </c>
      <c r="TL25" s="158">
        <f t="shared" si="75"/>
        <v>0</v>
      </c>
      <c r="TN25" s="157" t="s">
        <v>40</v>
      </c>
      <c r="TO25" s="157">
        <v>211</v>
      </c>
      <c r="TP25" s="157">
        <v>104</v>
      </c>
      <c r="TQ25" s="157">
        <v>0</v>
      </c>
      <c r="TR25" s="157">
        <v>107</v>
      </c>
      <c r="TS25" s="158">
        <f t="shared" si="76"/>
        <v>0.49289099526066349</v>
      </c>
      <c r="TT25" s="158">
        <f t="shared" si="77"/>
        <v>0</v>
      </c>
      <c r="TV25" s="157" t="s">
        <v>40</v>
      </c>
      <c r="TW25" s="157">
        <v>211</v>
      </c>
      <c r="TX25" s="157">
        <v>104</v>
      </c>
      <c r="TY25" s="157">
        <v>0</v>
      </c>
      <c r="TZ25" s="157">
        <v>107</v>
      </c>
      <c r="UA25" s="158">
        <f t="shared" si="78"/>
        <v>0.49289099526066349</v>
      </c>
      <c r="UB25" s="158">
        <f t="shared" si="79"/>
        <v>0</v>
      </c>
      <c r="UD25" s="157" t="s">
        <v>40</v>
      </c>
      <c r="UE25" s="157">
        <v>211</v>
      </c>
      <c r="UF25" s="157">
        <v>104</v>
      </c>
      <c r="UG25" s="157">
        <v>0</v>
      </c>
      <c r="UH25" s="157">
        <v>107</v>
      </c>
      <c r="UI25" s="158">
        <f t="shared" si="80"/>
        <v>0.49289099526066349</v>
      </c>
      <c r="UJ25" s="158">
        <f t="shared" si="81"/>
        <v>0</v>
      </c>
      <c r="UL25" s="157" t="s">
        <v>40</v>
      </c>
      <c r="UM25" s="157">
        <v>211</v>
      </c>
      <c r="UN25" s="157">
        <v>104</v>
      </c>
      <c r="UO25" s="157">
        <v>0</v>
      </c>
      <c r="UP25" s="157">
        <v>107</v>
      </c>
      <c r="UQ25" s="158">
        <f t="shared" si="82"/>
        <v>0.49289099526066349</v>
      </c>
      <c r="UR25" s="158">
        <f t="shared" si="83"/>
        <v>0</v>
      </c>
      <c r="UT25" s="157" t="s">
        <v>40</v>
      </c>
      <c r="UU25" s="157">
        <v>211</v>
      </c>
      <c r="UV25" s="157">
        <v>104</v>
      </c>
      <c r="UW25" s="157">
        <v>0</v>
      </c>
      <c r="UX25" s="157">
        <v>107</v>
      </c>
      <c r="UY25" s="158">
        <f t="shared" si="84"/>
        <v>0.49289099526066349</v>
      </c>
      <c r="VA25" s="157" t="s">
        <v>40</v>
      </c>
      <c r="VB25" s="157">
        <v>211</v>
      </c>
      <c r="VC25" s="157">
        <v>104</v>
      </c>
      <c r="VD25" s="157">
        <v>0</v>
      </c>
      <c r="VE25" s="157">
        <v>107</v>
      </c>
      <c r="VF25" s="158">
        <f t="shared" si="85"/>
        <v>0.49289099526066349</v>
      </c>
      <c r="VH25" s="157" t="s">
        <v>40</v>
      </c>
      <c r="VI25" s="157">
        <v>211</v>
      </c>
      <c r="VJ25" s="157">
        <v>104</v>
      </c>
      <c r="VK25" s="157">
        <v>0</v>
      </c>
      <c r="VL25" s="157">
        <v>107</v>
      </c>
      <c r="VM25" s="158">
        <f t="shared" si="86"/>
        <v>0.49289099526066349</v>
      </c>
      <c r="VN25" s="158">
        <f t="shared" si="87"/>
        <v>0</v>
      </c>
      <c r="VQ25" s="157" t="s">
        <v>40</v>
      </c>
      <c r="VR25" s="157">
        <v>211</v>
      </c>
      <c r="VS25" s="157">
        <v>104</v>
      </c>
      <c r="VT25" s="157">
        <v>0</v>
      </c>
      <c r="VU25" s="157">
        <v>107</v>
      </c>
      <c r="VV25" s="158">
        <v>0.49</v>
      </c>
      <c r="VW25" s="158">
        <f t="shared" si="88"/>
        <v>-2.8909952606634981E-3</v>
      </c>
      <c r="VX25" s="158"/>
      <c r="VY25" s="157" t="s">
        <v>40</v>
      </c>
      <c r="VZ25" s="157">
        <v>211</v>
      </c>
      <c r="WA25" s="157">
        <v>104</v>
      </c>
      <c r="WB25" s="157">
        <v>0</v>
      </c>
      <c r="WC25" s="157">
        <v>107</v>
      </c>
      <c r="WD25" s="158">
        <f t="shared" si="89"/>
        <v>0.49289099526066349</v>
      </c>
      <c r="WF25" s="157" t="s">
        <v>40</v>
      </c>
      <c r="WG25" s="157">
        <v>211</v>
      </c>
      <c r="WH25" s="157">
        <v>104</v>
      </c>
      <c r="WI25" s="157">
        <v>0</v>
      </c>
      <c r="WJ25" s="157">
        <v>107</v>
      </c>
      <c r="WK25" s="158">
        <f t="shared" si="90"/>
        <v>0.49289099526066349</v>
      </c>
      <c r="WL25" s="158">
        <f t="shared" si="91"/>
        <v>0</v>
      </c>
      <c r="WN25" s="157" t="s">
        <v>40</v>
      </c>
      <c r="WO25" s="157">
        <v>211</v>
      </c>
      <c r="WP25" s="157">
        <v>104</v>
      </c>
      <c r="WQ25" s="157">
        <v>0</v>
      </c>
      <c r="WR25" s="157">
        <v>107</v>
      </c>
      <c r="WS25" s="158">
        <v>0.49</v>
      </c>
      <c r="WU25" s="156"/>
      <c r="WV25" s="156"/>
      <c r="WW25" s="156"/>
      <c r="WX25" s="156"/>
      <c r="WY25" s="156"/>
      <c r="WZ25" s="157" t="s">
        <v>40</v>
      </c>
      <c r="XA25" s="157">
        <v>211</v>
      </c>
      <c r="XB25" s="157">
        <v>104</v>
      </c>
      <c r="XC25" s="157">
        <v>0</v>
      </c>
      <c r="XD25" s="157">
        <v>107</v>
      </c>
      <c r="XE25" s="158">
        <f t="shared" si="92"/>
        <v>0.49289099526066349</v>
      </c>
      <c r="XG25" s="157" t="s">
        <v>40</v>
      </c>
      <c r="XH25" s="157">
        <v>211</v>
      </c>
      <c r="XI25" s="157">
        <v>104</v>
      </c>
      <c r="XJ25" s="157">
        <v>0</v>
      </c>
      <c r="XK25" s="157">
        <v>107</v>
      </c>
      <c r="XL25" s="158">
        <f t="shared" si="93"/>
        <v>0.49289099526066349</v>
      </c>
      <c r="XM25" s="158">
        <f t="shared" si="94"/>
        <v>0</v>
      </c>
      <c r="XN25" s="157" t="s">
        <v>40</v>
      </c>
      <c r="XO25" s="157">
        <v>211</v>
      </c>
      <c r="XP25" s="157">
        <v>0</v>
      </c>
      <c r="XQ25" s="157">
        <v>0</v>
      </c>
      <c r="XR25" s="157">
        <v>211</v>
      </c>
      <c r="XS25" s="158">
        <v>0</v>
      </c>
      <c r="XT25" s="157"/>
      <c r="XU25" s="157" t="s">
        <v>40</v>
      </c>
      <c r="XV25" s="157">
        <v>211</v>
      </c>
      <c r="XW25" s="157">
        <v>104</v>
      </c>
      <c r="XX25" s="157">
        <v>0</v>
      </c>
      <c r="XY25" s="157">
        <v>107</v>
      </c>
      <c r="XZ25" s="158">
        <f t="shared" si="95"/>
        <v>0.49289099526066349</v>
      </c>
      <c r="YB25" s="157" t="s">
        <v>40</v>
      </c>
      <c r="YC25" s="157">
        <v>211</v>
      </c>
      <c r="YD25" s="157">
        <v>104</v>
      </c>
      <c r="YE25" s="157">
        <v>0</v>
      </c>
      <c r="YF25" s="157">
        <v>107</v>
      </c>
      <c r="YG25" s="158">
        <f t="shared" si="96"/>
        <v>0.49289099526066349</v>
      </c>
      <c r="YH25" s="158">
        <f t="shared" si="97"/>
        <v>0</v>
      </c>
      <c r="YI25" s="158"/>
      <c r="YJ25" s="157" t="s">
        <v>40</v>
      </c>
      <c r="YK25" s="157">
        <v>211</v>
      </c>
      <c r="YL25" s="157">
        <v>104</v>
      </c>
      <c r="YM25" s="157">
        <v>0</v>
      </c>
      <c r="YN25" s="157">
        <v>107</v>
      </c>
      <c r="YO25" s="158">
        <v>0.49</v>
      </c>
      <c r="YQ25" s="157" t="s">
        <v>40</v>
      </c>
      <c r="YR25" s="157">
        <v>211</v>
      </c>
      <c r="YS25" s="157">
        <v>104</v>
      </c>
      <c r="YT25" s="157">
        <v>0</v>
      </c>
      <c r="YU25" s="157">
        <v>107</v>
      </c>
      <c r="YV25" s="158">
        <f t="shared" si="98"/>
        <v>0.49289099526066349</v>
      </c>
      <c r="YX25" s="157" t="s">
        <v>40</v>
      </c>
      <c r="YY25" s="157">
        <v>211</v>
      </c>
      <c r="YZ25" s="157">
        <v>104</v>
      </c>
      <c r="ZA25" s="157">
        <v>0</v>
      </c>
      <c r="ZB25" s="157">
        <v>107</v>
      </c>
      <c r="ZC25" s="158">
        <v>0.49</v>
      </c>
      <c r="ZE25" s="157" t="s">
        <v>40</v>
      </c>
      <c r="ZF25" s="157">
        <v>211</v>
      </c>
      <c r="ZG25" s="157">
        <v>104</v>
      </c>
      <c r="ZH25" s="157">
        <v>0</v>
      </c>
      <c r="ZI25" s="157">
        <v>107</v>
      </c>
      <c r="ZJ25" s="158">
        <f t="shared" si="99"/>
        <v>0.49289099526066349</v>
      </c>
      <c r="ZK25" s="158">
        <f>ZJ25-YG25</f>
        <v>0</v>
      </c>
      <c r="ZM25" s="157" t="s">
        <v>40</v>
      </c>
      <c r="ZN25" s="157">
        <v>211</v>
      </c>
      <c r="ZO25" s="157">
        <v>104</v>
      </c>
      <c r="ZP25" s="157">
        <v>0</v>
      </c>
      <c r="ZQ25" s="157">
        <v>107</v>
      </c>
      <c r="ZR25" s="158">
        <f t="shared" si="100"/>
        <v>0.49289099526066349</v>
      </c>
    </row>
    <row r="26" spans="1:694" ht="17.25" thickBot="1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v>0.67</v>
      </c>
      <c r="N26" s="4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4">
        <f t="shared" si="1"/>
        <v>0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4">
        <f t="shared" si="2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4">
        <f t="shared" si="3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4">
        <f t="shared" si="4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4">
        <f t="shared" si="5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4">
        <f t="shared" si="6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v>0.67</v>
      </c>
      <c r="BR26" s="4">
        <f t="shared" si="7"/>
        <v>0</v>
      </c>
      <c r="BT26" s="2" t="s">
        <v>41</v>
      </c>
      <c r="BU26" s="2">
        <v>12</v>
      </c>
      <c r="BV26" s="2">
        <v>8</v>
      </c>
      <c r="BW26" s="2">
        <v>4</v>
      </c>
      <c r="BX26" s="2">
        <v>0</v>
      </c>
      <c r="BY26" s="4">
        <v>0.67</v>
      </c>
      <c r="BZ26" s="4">
        <f t="shared" si="8"/>
        <v>0</v>
      </c>
      <c r="CB26" s="2" t="s">
        <v>41</v>
      </c>
      <c r="CC26" s="2">
        <v>12</v>
      </c>
      <c r="CD26" s="2">
        <v>8</v>
      </c>
      <c r="CE26" s="2">
        <v>4</v>
      </c>
      <c r="CF26" s="2">
        <v>0</v>
      </c>
      <c r="CG26" s="4">
        <v>0.67</v>
      </c>
      <c r="CH26" s="4">
        <f t="shared" si="9"/>
        <v>0</v>
      </c>
      <c r="CJ26" s="2" t="s">
        <v>41</v>
      </c>
      <c r="CK26" s="2">
        <v>12</v>
      </c>
      <c r="CL26" s="2">
        <v>8</v>
      </c>
      <c r="CM26" s="2">
        <v>4</v>
      </c>
      <c r="CN26" s="2">
        <v>0</v>
      </c>
      <c r="CO26" s="4">
        <v>0.67</v>
      </c>
      <c r="CP26" s="4">
        <f t="shared" si="10"/>
        <v>0</v>
      </c>
      <c r="CR26" s="2" t="s">
        <v>41</v>
      </c>
      <c r="CS26" s="2">
        <v>12</v>
      </c>
      <c r="CT26" s="2">
        <v>8</v>
      </c>
      <c r="CU26" s="2">
        <v>4</v>
      </c>
      <c r="CV26" s="2">
        <v>0</v>
      </c>
      <c r="CW26" s="4">
        <v>0.67</v>
      </c>
      <c r="CX26" s="4">
        <f t="shared" si="11"/>
        <v>0</v>
      </c>
      <c r="CZ26" s="2" t="s">
        <v>41</v>
      </c>
      <c r="DA26" s="2">
        <v>12</v>
      </c>
      <c r="DB26" s="2">
        <v>8</v>
      </c>
      <c r="DC26" s="2">
        <v>4</v>
      </c>
      <c r="DD26" s="2">
        <v>0</v>
      </c>
      <c r="DE26" s="4">
        <v>0.67</v>
      </c>
      <c r="DF26" s="4">
        <f t="shared" si="12"/>
        <v>0</v>
      </c>
      <c r="DH26" s="2" t="s">
        <v>41</v>
      </c>
      <c r="DI26" s="2">
        <v>12</v>
      </c>
      <c r="DJ26" s="2">
        <v>8</v>
      </c>
      <c r="DK26" s="2">
        <v>4</v>
      </c>
      <c r="DL26" s="2">
        <v>0</v>
      </c>
      <c r="DM26" s="4">
        <v>0.67</v>
      </c>
      <c r="DN26" s="4">
        <f t="shared" si="13"/>
        <v>0</v>
      </c>
      <c r="DP26" s="2" t="s">
        <v>41</v>
      </c>
      <c r="DQ26" s="2">
        <v>12</v>
      </c>
      <c r="DR26" s="2">
        <v>8</v>
      </c>
      <c r="DS26" s="2">
        <v>4</v>
      </c>
      <c r="DT26" s="2">
        <v>0</v>
      </c>
      <c r="DU26" s="4">
        <v>0.67</v>
      </c>
      <c r="DV26" s="4">
        <f t="shared" si="14"/>
        <v>0</v>
      </c>
      <c r="DX26" s="2" t="s">
        <v>41</v>
      </c>
      <c r="DY26" s="2">
        <v>12</v>
      </c>
      <c r="DZ26" s="2">
        <v>8</v>
      </c>
      <c r="EA26" s="2">
        <v>4</v>
      </c>
      <c r="EB26" s="2">
        <v>0</v>
      </c>
      <c r="EC26" s="4">
        <v>0.67</v>
      </c>
      <c r="ED26" s="4">
        <f t="shared" si="15"/>
        <v>0</v>
      </c>
      <c r="EF26" s="2" t="s">
        <v>41</v>
      </c>
      <c r="EG26" s="2">
        <v>12</v>
      </c>
      <c r="EH26" s="2">
        <v>8</v>
      </c>
      <c r="EI26" s="2">
        <v>4</v>
      </c>
      <c r="EJ26" s="2">
        <v>0</v>
      </c>
      <c r="EK26" s="4">
        <v>0.67</v>
      </c>
      <c r="EL26" s="4">
        <f t="shared" si="16"/>
        <v>0</v>
      </c>
      <c r="EN26" s="2" t="s">
        <v>41</v>
      </c>
      <c r="EO26" s="2">
        <v>12</v>
      </c>
      <c r="EP26" s="2">
        <v>8</v>
      </c>
      <c r="EQ26" s="2">
        <v>4</v>
      </c>
      <c r="ER26" s="2">
        <v>0</v>
      </c>
      <c r="ES26" s="4">
        <v>0.67</v>
      </c>
      <c r="ET26" s="4">
        <f t="shared" si="17"/>
        <v>0</v>
      </c>
      <c r="EV26" s="2" t="s">
        <v>41</v>
      </c>
      <c r="EW26" s="2">
        <v>12</v>
      </c>
      <c r="EX26" s="2">
        <v>8</v>
      </c>
      <c r="EY26" s="2">
        <v>4</v>
      </c>
      <c r="EZ26" s="2">
        <v>0</v>
      </c>
      <c r="FA26" s="4">
        <v>0.67</v>
      </c>
      <c r="FB26" s="4">
        <f t="shared" si="18"/>
        <v>0</v>
      </c>
      <c r="FD26" s="2" t="s">
        <v>41</v>
      </c>
      <c r="FE26" s="2">
        <v>12</v>
      </c>
      <c r="FF26" s="2">
        <v>8</v>
      </c>
      <c r="FG26" s="2">
        <v>4</v>
      </c>
      <c r="FH26" s="2">
        <v>0</v>
      </c>
      <c r="FI26" s="4">
        <v>0.67</v>
      </c>
      <c r="FJ26" s="4">
        <f t="shared" si="19"/>
        <v>0</v>
      </c>
      <c r="FL26" s="2" t="s">
        <v>41</v>
      </c>
      <c r="FM26" s="2">
        <v>12</v>
      </c>
      <c r="FN26" s="2">
        <v>8</v>
      </c>
      <c r="FO26" s="2">
        <v>4</v>
      </c>
      <c r="FP26" s="2">
        <v>0</v>
      </c>
      <c r="FQ26" s="4">
        <v>0.67</v>
      </c>
      <c r="FR26" s="4">
        <f t="shared" si="20"/>
        <v>0</v>
      </c>
      <c r="FT26" s="2" t="s">
        <v>41</v>
      </c>
      <c r="FU26" s="2">
        <v>12</v>
      </c>
      <c r="FV26" s="2">
        <v>8</v>
      </c>
      <c r="FW26" s="2">
        <v>4</v>
      </c>
      <c r="FX26" s="2">
        <v>0</v>
      </c>
      <c r="FY26" s="4">
        <v>0.67</v>
      </c>
      <c r="FZ26" s="4">
        <f t="shared" si="21"/>
        <v>0</v>
      </c>
      <c r="GB26" s="2" t="s">
        <v>41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4">
        <f t="shared" si="22"/>
        <v>0</v>
      </c>
      <c r="GJ26" s="2" t="s">
        <v>41</v>
      </c>
      <c r="GK26" s="2">
        <v>12</v>
      </c>
      <c r="GL26" s="2">
        <v>8</v>
      </c>
      <c r="GM26" s="2">
        <v>4</v>
      </c>
      <c r="GN26" s="2">
        <v>0</v>
      </c>
      <c r="GO26" s="4">
        <v>0.67</v>
      </c>
      <c r="GP26" s="4">
        <f t="shared" si="23"/>
        <v>0</v>
      </c>
      <c r="GR26" s="2" t="s">
        <v>41</v>
      </c>
      <c r="GS26" s="2">
        <v>12</v>
      </c>
      <c r="GT26" s="2">
        <v>8</v>
      </c>
      <c r="GU26" s="2">
        <v>4</v>
      </c>
      <c r="GV26" s="2">
        <v>0</v>
      </c>
      <c r="GW26" s="4">
        <v>0.67</v>
      </c>
      <c r="GX26" s="111">
        <f t="shared" si="107"/>
        <v>0</v>
      </c>
      <c r="GZ26" s="2" t="s">
        <v>41</v>
      </c>
      <c r="HA26" s="2">
        <v>12</v>
      </c>
      <c r="HB26" s="2">
        <v>8</v>
      </c>
      <c r="HC26" s="2">
        <v>4</v>
      </c>
      <c r="HD26" s="2">
        <v>0</v>
      </c>
      <c r="HE26" s="4">
        <v>0.67</v>
      </c>
      <c r="HF26" s="4">
        <f>HE26-'[1]ASUS MeMO Pad 8 K011'!ES26</f>
        <v>9.000000000000008E-2</v>
      </c>
      <c r="HH26" s="2" t="s">
        <v>41</v>
      </c>
      <c r="HI26" s="2">
        <v>12</v>
      </c>
      <c r="HJ26" s="2">
        <v>8</v>
      </c>
      <c r="HK26" s="2">
        <v>4</v>
      </c>
      <c r="HL26" s="2">
        <v>0</v>
      </c>
      <c r="HM26" s="4">
        <v>0.67</v>
      </c>
      <c r="HN26" s="4">
        <f t="shared" si="24"/>
        <v>0</v>
      </c>
      <c r="HP26" s="2" t="s">
        <v>41</v>
      </c>
      <c r="HQ26" s="2">
        <v>12</v>
      </c>
      <c r="HR26" s="2">
        <v>8</v>
      </c>
      <c r="HS26" s="2">
        <v>4</v>
      </c>
      <c r="HT26" s="2">
        <v>0</v>
      </c>
      <c r="HU26" s="4">
        <v>0.67</v>
      </c>
      <c r="HV26" s="4">
        <f t="shared" si="25"/>
        <v>0</v>
      </c>
      <c r="HX26" s="2" t="s">
        <v>41</v>
      </c>
      <c r="HY26" s="2">
        <v>12</v>
      </c>
      <c r="HZ26" s="2">
        <v>8</v>
      </c>
      <c r="IA26" s="2">
        <v>4</v>
      </c>
      <c r="IB26" s="2">
        <v>0</v>
      </c>
      <c r="IC26" s="4">
        <f t="shared" si="101"/>
        <v>0.66666666666666663</v>
      </c>
      <c r="ID26" s="4">
        <f t="shared" si="26"/>
        <v>-3.3333333333334103E-3</v>
      </c>
      <c r="IF26" s="2" t="s">
        <v>41</v>
      </c>
      <c r="IG26" s="2">
        <v>12</v>
      </c>
      <c r="IH26" s="2">
        <v>8</v>
      </c>
      <c r="II26" s="2">
        <v>4</v>
      </c>
      <c r="IJ26" s="2">
        <v>0</v>
      </c>
      <c r="IK26" s="4">
        <f t="shared" si="102"/>
        <v>0.66666666666666663</v>
      </c>
      <c r="IL26" s="4">
        <f t="shared" si="27"/>
        <v>0</v>
      </c>
      <c r="IN26" s="2" t="s">
        <v>41</v>
      </c>
      <c r="IO26" s="2">
        <v>12</v>
      </c>
      <c r="IP26" s="2">
        <v>8</v>
      </c>
      <c r="IQ26" s="2">
        <v>4</v>
      </c>
      <c r="IR26" s="2">
        <v>0</v>
      </c>
      <c r="IS26" s="4">
        <v>0.67</v>
      </c>
      <c r="IT26" s="4">
        <f t="shared" si="28"/>
        <v>3.3333333333334103E-3</v>
      </c>
      <c r="IV26" s="2" t="s">
        <v>41</v>
      </c>
      <c r="IW26" s="2">
        <v>12</v>
      </c>
      <c r="IX26" s="2">
        <v>8</v>
      </c>
      <c r="IY26" s="2">
        <v>4</v>
      </c>
      <c r="IZ26" s="2">
        <v>0</v>
      </c>
      <c r="JA26" s="4">
        <v>0.67</v>
      </c>
      <c r="JB26" s="4">
        <f t="shared" si="29"/>
        <v>0</v>
      </c>
      <c r="JD26" s="2" t="s">
        <v>41</v>
      </c>
      <c r="JE26" s="2">
        <v>12</v>
      </c>
      <c r="JF26" s="2">
        <v>8</v>
      </c>
      <c r="JG26" s="2">
        <v>4</v>
      </c>
      <c r="JH26" s="2">
        <v>0</v>
      </c>
      <c r="JI26" s="4">
        <v>0.67</v>
      </c>
      <c r="JJ26" s="4">
        <f t="shared" si="30"/>
        <v>0</v>
      </c>
      <c r="JL26" s="2" t="s">
        <v>41</v>
      </c>
      <c r="JM26" s="2">
        <v>12</v>
      </c>
      <c r="JN26" s="2">
        <v>8</v>
      </c>
      <c r="JO26" s="2">
        <v>4</v>
      </c>
      <c r="JP26" s="2">
        <v>0</v>
      </c>
      <c r="JQ26" s="4">
        <v>0.67</v>
      </c>
      <c r="JR26" s="4">
        <f t="shared" si="31"/>
        <v>0</v>
      </c>
      <c r="JT26" s="2" t="s">
        <v>41</v>
      </c>
      <c r="JU26" s="2">
        <v>12</v>
      </c>
      <c r="JV26" s="2">
        <v>8</v>
      </c>
      <c r="JW26" s="2">
        <v>4</v>
      </c>
      <c r="JX26" s="2">
        <v>0</v>
      </c>
      <c r="JY26" s="4">
        <v>0.67</v>
      </c>
      <c r="JZ26" s="4">
        <f t="shared" si="32"/>
        <v>0</v>
      </c>
      <c r="KB26" s="2" t="s">
        <v>41</v>
      </c>
      <c r="KC26" s="2">
        <v>12</v>
      </c>
      <c r="KD26" s="2">
        <v>8</v>
      </c>
      <c r="KE26" s="2">
        <v>4</v>
      </c>
      <c r="KF26" s="2">
        <v>0</v>
      </c>
      <c r="KG26" s="4">
        <v>0.67</v>
      </c>
      <c r="KH26" s="4">
        <f t="shared" si="33"/>
        <v>0</v>
      </c>
      <c r="KJ26" s="2" t="s">
        <v>41</v>
      </c>
      <c r="KK26" s="2">
        <v>12</v>
      </c>
      <c r="KL26" s="2">
        <v>8</v>
      </c>
      <c r="KM26" s="2">
        <v>4</v>
      </c>
      <c r="KN26" s="2">
        <v>0</v>
      </c>
      <c r="KO26" s="4">
        <f t="shared" si="103"/>
        <v>0.66666666666666663</v>
      </c>
      <c r="KP26" s="4">
        <f t="shared" si="34"/>
        <v>-3.3333333333334103E-3</v>
      </c>
      <c r="KQ26" s="4"/>
      <c r="KR26" s="116" t="s">
        <v>41</v>
      </c>
      <c r="KS26" s="116">
        <v>12</v>
      </c>
      <c r="KT26" s="117">
        <v>8</v>
      </c>
      <c r="KU26" s="117">
        <v>4</v>
      </c>
      <c r="KV26" s="117">
        <v>0</v>
      </c>
      <c r="KW26" s="118">
        <v>0.67</v>
      </c>
      <c r="KX26" s="118">
        <v>0</v>
      </c>
      <c r="KY26" s="116"/>
      <c r="KZ26" s="116" t="s">
        <v>41</v>
      </c>
      <c r="LA26" s="116">
        <v>12</v>
      </c>
      <c r="LB26" s="116">
        <v>8</v>
      </c>
      <c r="LC26" s="116">
        <v>4</v>
      </c>
      <c r="LD26" s="116">
        <v>0</v>
      </c>
      <c r="LE26" s="122">
        <v>0.67</v>
      </c>
      <c r="LF26" s="158">
        <f t="shared" si="35"/>
        <v>0</v>
      </c>
      <c r="LG26" s="158"/>
      <c r="LH26" s="156" t="s">
        <v>41</v>
      </c>
      <c r="LI26" s="156">
        <v>12</v>
      </c>
      <c r="LJ26" s="156">
        <v>8</v>
      </c>
      <c r="LK26" s="156">
        <v>4</v>
      </c>
      <c r="LL26" s="156">
        <v>0</v>
      </c>
      <c r="LM26" s="162">
        <v>0.67</v>
      </c>
      <c r="LN26" s="158">
        <f t="shared" si="36"/>
        <v>0</v>
      </c>
      <c r="LO26" s="157"/>
      <c r="LP26" s="2" t="s">
        <v>41</v>
      </c>
      <c r="LQ26" s="2">
        <v>12</v>
      </c>
      <c r="LR26" s="2">
        <v>8</v>
      </c>
      <c r="LS26" s="2">
        <v>4</v>
      </c>
      <c r="LT26" s="2">
        <v>0</v>
      </c>
      <c r="LU26" s="4">
        <f t="shared" si="104"/>
        <v>0.66666666666666663</v>
      </c>
      <c r="LV26" s="4">
        <f t="shared" si="37"/>
        <v>0</v>
      </c>
      <c r="LX26" s="157" t="s">
        <v>41</v>
      </c>
      <c r="LY26" s="157">
        <v>12</v>
      </c>
      <c r="LZ26" s="157">
        <v>8</v>
      </c>
      <c r="MA26" s="157">
        <v>4</v>
      </c>
      <c r="MB26" s="157">
        <v>0</v>
      </c>
      <c r="MC26" s="158">
        <f t="shared" si="105"/>
        <v>0.66666666666666663</v>
      </c>
      <c r="MD26" s="158">
        <f t="shared" si="38"/>
        <v>0</v>
      </c>
      <c r="MF26" s="156" t="s">
        <v>41</v>
      </c>
      <c r="MG26" s="156">
        <v>12</v>
      </c>
      <c r="MH26" s="156">
        <v>8</v>
      </c>
      <c r="MI26" s="156">
        <v>4</v>
      </c>
      <c r="MJ26" s="156">
        <v>0</v>
      </c>
      <c r="MK26" s="162">
        <f t="shared" si="39"/>
        <v>0.66666666666666663</v>
      </c>
      <c r="ML26" s="158">
        <f t="shared" si="40"/>
        <v>0</v>
      </c>
      <c r="MM26" s="157"/>
      <c r="MN26" s="156" t="s">
        <v>41</v>
      </c>
      <c r="MO26" s="156">
        <v>12</v>
      </c>
      <c r="MP26" s="156">
        <v>8</v>
      </c>
      <c r="MQ26" s="156">
        <v>4</v>
      </c>
      <c r="MR26" s="156">
        <v>0</v>
      </c>
      <c r="MS26" s="162">
        <v>0.67</v>
      </c>
      <c r="MT26" s="158">
        <f t="shared" si="41"/>
        <v>3.3333333333334103E-3</v>
      </c>
      <c r="MU26" s="157"/>
      <c r="MV26" s="156" t="s">
        <v>41</v>
      </c>
      <c r="MW26" s="156">
        <v>12</v>
      </c>
      <c r="MX26" s="156">
        <v>8</v>
      </c>
      <c r="MY26" s="156">
        <v>4</v>
      </c>
      <c r="MZ26" s="156">
        <v>0</v>
      </c>
      <c r="NA26" s="162">
        <v>0.67</v>
      </c>
      <c r="NB26" s="158">
        <f t="shared" si="42"/>
        <v>0</v>
      </c>
      <c r="NC26" s="157"/>
      <c r="ND26" s="156" t="s">
        <v>41</v>
      </c>
      <c r="NE26" s="156">
        <v>12</v>
      </c>
      <c r="NF26" s="156">
        <v>8</v>
      </c>
      <c r="NG26" s="156">
        <v>4</v>
      </c>
      <c r="NH26" s="156">
        <v>0</v>
      </c>
      <c r="NI26" s="162">
        <v>0.67</v>
      </c>
      <c r="NJ26" s="158">
        <f t="shared" si="43"/>
        <v>0</v>
      </c>
      <c r="NK26" s="157"/>
      <c r="NL26" s="156" t="s">
        <v>41</v>
      </c>
      <c r="NM26" s="156">
        <v>12</v>
      </c>
      <c r="NN26" s="156">
        <v>8</v>
      </c>
      <c r="NO26" s="156">
        <v>4</v>
      </c>
      <c r="NP26" s="156">
        <v>0</v>
      </c>
      <c r="NQ26" s="162">
        <v>0.67</v>
      </c>
      <c r="NR26" s="158">
        <f t="shared" si="44"/>
        <v>0</v>
      </c>
      <c r="NS26" s="157"/>
      <c r="OO26" s="157" t="s">
        <v>41</v>
      </c>
      <c r="OP26" s="157">
        <v>12</v>
      </c>
      <c r="OQ26" s="157">
        <v>8</v>
      </c>
      <c r="OR26" s="157">
        <v>4</v>
      </c>
      <c r="OS26" s="157">
        <v>0</v>
      </c>
      <c r="OT26" s="158">
        <f t="shared" si="45"/>
        <v>0.66666666666666663</v>
      </c>
      <c r="OU26" s="158">
        <f t="shared" si="46"/>
        <v>-3.3333333333334103E-3</v>
      </c>
      <c r="OW26" s="157" t="s">
        <v>41</v>
      </c>
      <c r="OX26" s="157">
        <v>12</v>
      </c>
      <c r="OY26" s="157">
        <v>8</v>
      </c>
      <c r="OZ26" s="157">
        <v>4</v>
      </c>
      <c r="PA26" s="157">
        <v>0</v>
      </c>
      <c r="PB26" s="158">
        <f t="shared" si="106"/>
        <v>0.66666666666666663</v>
      </c>
      <c r="PC26" s="158">
        <f t="shared" si="47"/>
        <v>0</v>
      </c>
      <c r="PE26" s="157" t="s">
        <v>41</v>
      </c>
      <c r="PF26" s="157">
        <v>12</v>
      </c>
      <c r="PG26" s="157">
        <v>8</v>
      </c>
      <c r="PH26" s="157">
        <v>4</v>
      </c>
      <c r="PI26" s="157">
        <v>0</v>
      </c>
      <c r="PJ26" s="158">
        <f t="shared" si="48"/>
        <v>0.66666666666666663</v>
      </c>
      <c r="PK26" s="158">
        <f t="shared" si="49"/>
        <v>0</v>
      </c>
      <c r="PM26" s="157" t="s">
        <v>41</v>
      </c>
      <c r="PN26" s="157">
        <v>12</v>
      </c>
      <c r="PO26" s="157">
        <v>8</v>
      </c>
      <c r="PP26" s="157">
        <v>4</v>
      </c>
      <c r="PQ26" s="157">
        <v>0</v>
      </c>
      <c r="PR26" s="158">
        <f t="shared" si="50"/>
        <v>0.66666666666666663</v>
      </c>
      <c r="PS26" s="158">
        <f t="shared" si="51"/>
        <v>0</v>
      </c>
      <c r="PU26" s="157" t="s">
        <v>41</v>
      </c>
      <c r="PV26" s="159">
        <v>12</v>
      </c>
      <c r="PW26" s="159">
        <v>6</v>
      </c>
      <c r="PX26" s="159">
        <v>6</v>
      </c>
      <c r="PY26" s="159">
        <v>0</v>
      </c>
      <c r="PZ26" s="158">
        <f t="shared" si="52"/>
        <v>0.5</v>
      </c>
      <c r="QA26" s="158">
        <f t="shared" si="53"/>
        <v>-0.16666666666666663</v>
      </c>
      <c r="QC26" s="157">
        <f t="shared" si="54"/>
        <v>0</v>
      </c>
      <c r="QD26" s="157" t="s">
        <v>41</v>
      </c>
      <c r="QE26" s="157">
        <v>12</v>
      </c>
      <c r="QF26" s="157">
        <v>6</v>
      </c>
      <c r="QG26" s="157">
        <v>6</v>
      </c>
      <c r="QH26" s="157">
        <v>0</v>
      </c>
      <c r="QI26" s="158">
        <f t="shared" si="55"/>
        <v>0.5</v>
      </c>
      <c r="QJ26" s="158">
        <f t="shared" si="56"/>
        <v>0</v>
      </c>
      <c r="QL26" s="157" t="s">
        <v>41</v>
      </c>
      <c r="QM26" s="157">
        <v>12</v>
      </c>
      <c r="QN26" s="157">
        <v>6</v>
      </c>
      <c r="QO26" s="157">
        <v>6</v>
      </c>
      <c r="QP26" s="157">
        <v>0</v>
      </c>
      <c r="QQ26" s="158">
        <f t="shared" si="57"/>
        <v>0.5</v>
      </c>
      <c r="QR26" s="158">
        <f t="shared" si="58"/>
        <v>0</v>
      </c>
      <c r="QT26" s="157">
        <f t="shared" si="59"/>
        <v>0</v>
      </c>
      <c r="QU26" s="157" t="s">
        <v>41</v>
      </c>
      <c r="QV26" s="157">
        <v>12</v>
      </c>
      <c r="QW26" s="157">
        <v>6</v>
      </c>
      <c r="QX26" s="157">
        <v>6</v>
      </c>
      <c r="QY26" s="157">
        <v>0</v>
      </c>
      <c r="QZ26" s="158">
        <f t="shared" si="60"/>
        <v>0.5</v>
      </c>
      <c r="RA26" s="158">
        <f t="shared" si="61"/>
        <v>0</v>
      </c>
      <c r="RC26" s="157" t="s">
        <v>41</v>
      </c>
      <c r="RD26" s="157">
        <v>12</v>
      </c>
      <c r="RE26" s="157">
        <v>9</v>
      </c>
      <c r="RF26" s="157">
        <v>3</v>
      </c>
      <c r="RG26" s="157">
        <v>0</v>
      </c>
      <c r="RH26" s="158">
        <f t="shared" si="62"/>
        <v>0.75</v>
      </c>
      <c r="RI26" s="158">
        <f t="shared" si="63"/>
        <v>0.25</v>
      </c>
      <c r="RK26" s="157" t="s">
        <v>41</v>
      </c>
      <c r="RL26" s="157">
        <v>12</v>
      </c>
      <c r="RM26" s="157">
        <v>9</v>
      </c>
      <c r="RN26" s="157">
        <v>3</v>
      </c>
      <c r="RO26" s="157">
        <v>0</v>
      </c>
      <c r="RP26" s="158">
        <v>0.75</v>
      </c>
      <c r="RR26" s="157" t="s">
        <v>41</v>
      </c>
      <c r="RS26" s="157">
        <v>12</v>
      </c>
      <c r="RT26" s="157">
        <v>9</v>
      </c>
      <c r="RU26" s="157">
        <v>3</v>
      </c>
      <c r="RV26" s="157">
        <v>0</v>
      </c>
      <c r="RW26" s="158">
        <f t="shared" si="64"/>
        <v>0.75</v>
      </c>
      <c r="RX26" s="158">
        <f t="shared" si="65"/>
        <v>0.75</v>
      </c>
      <c r="RZ26" s="157" t="s">
        <v>41</v>
      </c>
      <c r="SA26" s="157">
        <v>12</v>
      </c>
      <c r="SB26" s="157">
        <v>9</v>
      </c>
      <c r="SC26" s="157">
        <v>3</v>
      </c>
      <c r="SD26" s="157">
        <v>0</v>
      </c>
      <c r="SE26" s="158">
        <f t="shared" si="66"/>
        <v>0.75</v>
      </c>
      <c r="SF26" s="158">
        <f t="shared" si="67"/>
        <v>0</v>
      </c>
      <c r="SH26" s="157" t="s">
        <v>41</v>
      </c>
      <c r="SI26" s="157">
        <v>12</v>
      </c>
      <c r="SJ26" s="157">
        <v>9</v>
      </c>
      <c r="SK26" s="157">
        <v>3</v>
      </c>
      <c r="SL26" s="157">
        <v>0</v>
      </c>
      <c r="SM26" s="158">
        <f t="shared" si="68"/>
        <v>0.75</v>
      </c>
      <c r="SN26" s="158">
        <f t="shared" si="69"/>
        <v>0</v>
      </c>
      <c r="SP26" s="157" t="s">
        <v>41</v>
      </c>
      <c r="SQ26" s="157">
        <v>12</v>
      </c>
      <c r="SR26" s="157">
        <v>9</v>
      </c>
      <c r="SS26" s="157">
        <v>3</v>
      </c>
      <c r="ST26" s="157">
        <v>0</v>
      </c>
      <c r="SU26" s="158">
        <f t="shared" si="70"/>
        <v>0.75</v>
      </c>
      <c r="SV26" s="158">
        <f t="shared" si="71"/>
        <v>0</v>
      </c>
      <c r="SX26" s="157" t="s">
        <v>41</v>
      </c>
      <c r="SY26" s="157">
        <v>12</v>
      </c>
      <c r="SZ26" s="157">
        <v>9</v>
      </c>
      <c r="TA26" s="157">
        <v>3</v>
      </c>
      <c r="TB26" s="157">
        <v>0</v>
      </c>
      <c r="TC26" s="158">
        <f t="shared" si="72"/>
        <v>0.75</v>
      </c>
      <c r="TD26" s="158">
        <f t="shared" si="73"/>
        <v>0</v>
      </c>
      <c r="TF26" s="157" t="s">
        <v>41</v>
      </c>
      <c r="TG26" s="157">
        <v>12</v>
      </c>
      <c r="TH26" s="157">
        <v>9</v>
      </c>
      <c r="TI26" s="157">
        <v>3</v>
      </c>
      <c r="TJ26" s="157">
        <v>0</v>
      </c>
      <c r="TK26" s="158">
        <f t="shared" si="74"/>
        <v>0.75</v>
      </c>
      <c r="TL26" s="158">
        <f t="shared" si="75"/>
        <v>0</v>
      </c>
      <c r="TN26" s="157" t="s">
        <v>41</v>
      </c>
      <c r="TO26" s="157">
        <v>12</v>
      </c>
      <c r="TP26" s="157">
        <v>9</v>
      </c>
      <c r="TQ26" s="157">
        <v>3</v>
      </c>
      <c r="TR26" s="157">
        <v>0</v>
      </c>
      <c r="TS26" s="158">
        <f t="shared" si="76"/>
        <v>0.75</v>
      </c>
      <c r="TT26" s="158">
        <f t="shared" si="77"/>
        <v>0</v>
      </c>
      <c r="TV26" s="157" t="s">
        <v>41</v>
      </c>
      <c r="TW26" s="157">
        <v>12</v>
      </c>
      <c r="TX26" s="157">
        <v>9</v>
      </c>
      <c r="TY26" s="157">
        <v>3</v>
      </c>
      <c r="TZ26" s="157">
        <v>0</v>
      </c>
      <c r="UA26" s="158">
        <f t="shared" si="78"/>
        <v>0.75</v>
      </c>
      <c r="UB26" s="158">
        <f t="shared" si="79"/>
        <v>0</v>
      </c>
      <c r="UD26" s="157" t="s">
        <v>41</v>
      </c>
      <c r="UE26" s="157">
        <v>12</v>
      </c>
      <c r="UF26" s="157">
        <v>9</v>
      </c>
      <c r="UG26" s="157">
        <v>3</v>
      </c>
      <c r="UH26" s="157">
        <v>0</v>
      </c>
      <c r="UI26" s="158">
        <f t="shared" si="80"/>
        <v>0.75</v>
      </c>
      <c r="UJ26" s="158">
        <f t="shared" si="81"/>
        <v>0</v>
      </c>
      <c r="UL26" s="157" t="s">
        <v>41</v>
      </c>
      <c r="UM26" s="157">
        <v>12</v>
      </c>
      <c r="UN26" s="157">
        <v>9</v>
      </c>
      <c r="UO26" s="157">
        <v>3</v>
      </c>
      <c r="UP26" s="157">
        <v>0</v>
      </c>
      <c r="UQ26" s="158">
        <f t="shared" si="82"/>
        <v>0.75</v>
      </c>
      <c r="UR26" s="158">
        <f t="shared" si="83"/>
        <v>0</v>
      </c>
      <c r="UT26" s="157" t="s">
        <v>41</v>
      </c>
      <c r="UU26" s="157">
        <v>12</v>
      </c>
      <c r="UV26" s="157">
        <v>9</v>
      </c>
      <c r="UW26" s="157">
        <v>3</v>
      </c>
      <c r="UX26" s="157">
        <v>0</v>
      </c>
      <c r="UY26" s="158">
        <f t="shared" si="84"/>
        <v>0.75</v>
      </c>
      <c r="VA26" s="157" t="s">
        <v>41</v>
      </c>
      <c r="VB26" s="157">
        <v>12</v>
      </c>
      <c r="VC26" s="157">
        <v>9</v>
      </c>
      <c r="VD26" s="157">
        <v>3</v>
      </c>
      <c r="VE26" s="157">
        <v>0</v>
      </c>
      <c r="VF26" s="158">
        <f t="shared" si="85"/>
        <v>0.75</v>
      </c>
      <c r="VH26" s="157" t="s">
        <v>41</v>
      </c>
      <c r="VI26" s="157">
        <v>12</v>
      </c>
      <c r="VJ26" s="157">
        <v>9</v>
      </c>
      <c r="VK26" s="157">
        <v>3</v>
      </c>
      <c r="VL26" s="157">
        <v>0</v>
      </c>
      <c r="VM26" s="158">
        <f t="shared" si="86"/>
        <v>0.75</v>
      </c>
      <c r="VN26" s="158">
        <f t="shared" si="87"/>
        <v>0</v>
      </c>
      <c r="VQ26" s="157" t="s">
        <v>41</v>
      </c>
      <c r="VR26" s="157">
        <v>12</v>
      </c>
      <c r="VS26" s="157">
        <v>9</v>
      </c>
      <c r="VT26" s="157">
        <v>3</v>
      </c>
      <c r="VU26" s="157">
        <v>0</v>
      </c>
      <c r="VV26" s="158">
        <v>0.75</v>
      </c>
      <c r="VW26" s="158">
        <f t="shared" si="88"/>
        <v>0</v>
      </c>
      <c r="VX26" s="158"/>
      <c r="VY26" s="157" t="s">
        <v>41</v>
      </c>
      <c r="VZ26" s="157">
        <v>12</v>
      </c>
      <c r="WA26" s="157">
        <v>9</v>
      </c>
      <c r="WB26" s="157">
        <v>3</v>
      </c>
      <c r="WC26" s="157">
        <v>0</v>
      </c>
      <c r="WD26" s="158">
        <f t="shared" si="89"/>
        <v>0.75</v>
      </c>
      <c r="WF26" s="157" t="s">
        <v>41</v>
      </c>
      <c r="WG26" s="157">
        <v>12</v>
      </c>
      <c r="WH26" s="157">
        <v>9</v>
      </c>
      <c r="WI26" s="157">
        <v>3</v>
      </c>
      <c r="WJ26" s="157">
        <v>0</v>
      </c>
      <c r="WK26" s="158">
        <f t="shared" si="90"/>
        <v>0.75</v>
      </c>
      <c r="WL26" s="158">
        <f t="shared" si="91"/>
        <v>0</v>
      </c>
      <c r="WN26" s="157" t="s">
        <v>41</v>
      </c>
      <c r="WO26" s="157">
        <v>12</v>
      </c>
      <c r="WP26" s="157">
        <v>9</v>
      </c>
      <c r="WQ26" s="157">
        <v>3</v>
      </c>
      <c r="WR26" s="157">
        <v>0</v>
      </c>
      <c r="WS26" s="158">
        <v>0.75</v>
      </c>
      <c r="WU26" s="156"/>
      <c r="WV26" s="156"/>
      <c r="WW26" s="156"/>
      <c r="WX26" s="156"/>
      <c r="WY26" s="156"/>
      <c r="WZ26" s="157" t="s">
        <v>41</v>
      </c>
      <c r="XA26" s="157">
        <v>12</v>
      </c>
      <c r="XB26" s="157">
        <v>9</v>
      </c>
      <c r="XC26" s="157">
        <v>3</v>
      </c>
      <c r="XD26" s="157">
        <v>0</v>
      </c>
      <c r="XE26" s="158">
        <f t="shared" si="92"/>
        <v>0.75</v>
      </c>
      <c r="XG26" s="157" t="s">
        <v>41</v>
      </c>
      <c r="XH26" s="157">
        <v>12</v>
      </c>
      <c r="XI26" s="157">
        <v>9</v>
      </c>
      <c r="XJ26" s="157">
        <v>3</v>
      </c>
      <c r="XK26" s="157">
        <v>0</v>
      </c>
      <c r="XL26" s="158">
        <f t="shared" si="93"/>
        <v>0.75</v>
      </c>
      <c r="XM26" s="158">
        <f t="shared" si="94"/>
        <v>0</v>
      </c>
      <c r="XN26" s="157" t="s">
        <v>41</v>
      </c>
      <c r="XO26" s="157">
        <v>12</v>
      </c>
      <c r="XP26" s="157">
        <v>0</v>
      </c>
      <c r="XQ26" s="157">
        <v>0</v>
      </c>
      <c r="XR26" s="157">
        <v>12</v>
      </c>
      <c r="XS26" s="158">
        <v>0</v>
      </c>
      <c r="XT26" s="157"/>
      <c r="XU26" s="157" t="s">
        <v>41</v>
      </c>
      <c r="XV26" s="157">
        <v>12</v>
      </c>
      <c r="XW26" s="157">
        <v>9</v>
      </c>
      <c r="XX26" s="157">
        <v>3</v>
      </c>
      <c r="XY26" s="157">
        <v>0</v>
      </c>
      <c r="XZ26" s="158">
        <f t="shared" si="95"/>
        <v>0.75</v>
      </c>
      <c r="YB26" s="157" t="s">
        <v>41</v>
      </c>
      <c r="YC26" s="157">
        <v>12</v>
      </c>
      <c r="YD26" s="157">
        <v>9</v>
      </c>
      <c r="YE26" s="157">
        <v>3</v>
      </c>
      <c r="YF26" s="157">
        <v>0</v>
      </c>
      <c r="YG26" s="158">
        <f t="shared" si="96"/>
        <v>0.75</v>
      </c>
      <c r="YH26" s="158">
        <f t="shared" si="97"/>
        <v>0</v>
      </c>
      <c r="YI26" s="158"/>
      <c r="YJ26" s="157" t="s">
        <v>41</v>
      </c>
      <c r="YK26" s="157">
        <v>12</v>
      </c>
      <c r="YL26" s="157">
        <v>9</v>
      </c>
      <c r="YM26" s="157">
        <v>3</v>
      </c>
      <c r="YN26" s="157">
        <v>0</v>
      </c>
      <c r="YO26" s="158">
        <v>0.75</v>
      </c>
      <c r="YQ26" s="157" t="s">
        <v>41</v>
      </c>
      <c r="YR26" s="157">
        <v>12</v>
      </c>
      <c r="YS26" s="157">
        <v>9</v>
      </c>
      <c r="YT26" s="157">
        <v>3</v>
      </c>
      <c r="YU26" s="157">
        <v>0</v>
      </c>
      <c r="YV26" s="158">
        <f t="shared" si="98"/>
        <v>0.75</v>
      </c>
      <c r="YX26" s="157" t="s">
        <v>41</v>
      </c>
      <c r="YY26" s="157">
        <v>12</v>
      </c>
      <c r="YZ26" s="157">
        <v>9</v>
      </c>
      <c r="ZA26" s="157">
        <v>3</v>
      </c>
      <c r="ZB26" s="157">
        <v>0</v>
      </c>
      <c r="ZC26" s="158">
        <v>0.75</v>
      </c>
      <c r="ZE26" s="157" t="s">
        <v>41</v>
      </c>
      <c r="ZF26" s="157">
        <v>12</v>
      </c>
      <c r="ZG26" s="157">
        <v>9</v>
      </c>
      <c r="ZH26" s="157">
        <v>3</v>
      </c>
      <c r="ZI26" s="157">
        <v>0</v>
      </c>
      <c r="ZJ26" s="158">
        <f t="shared" si="99"/>
        <v>0.75</v>
      </c>
      <c r="ZK26" s="158">
        <f>ZJ26-YG26</f>
        <v>0</v>
      </c>
      <c r="ZM26" s="157" t="s">
        <v>41</v>
      </c>
      <c r="ZN26" s="157">
        <v>12</v>
      </c>
      <c r="ZO26" s="157">
        <v>9</v>
      </c>
      <c r="ZP26" s="157">
        <v>3</v>
      </c>
      <c r="ZQ26" s="157">
        <v>0</v>
      </c>
      <c r="ZR26" s="158">
        <f t="shared" si="100"/>
        <v>0.75</v>
      </c>
    </row>
    <row r="27" spans="1:694" ht="17.25" thickBot="1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42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42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42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42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42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42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  <c r="BD27" s="2" t="s">
        <v>42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6"/>
        <v>0</v>
      </c>
      <c r="BL27" s="2" t="s">
        <v>42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7"/>
        <v>0</v>
      </c>
      <c r="BT27" s="2" t="s">
        <v>42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8"/>
        <v>0</v>
      </c>
      <c r="CB27" s="2" t="s">
        <v>42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9"/>
        <v>0</v>
      </c>
      <c r="CJ27" s="2" t="s">
        <v>42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0"/>
        <v>0</v>
      </c>
      <c r="CR27" s="2" t="s">
        <v>42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1"/>
        <v>0</v>
      </c>
      <c r="CZ27" s="2" t="s">
        <v>42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4">
        <f t="shared" si="12"/>
        <v>0</v>
      </c>
      <c r="DH27" s="2" t="s">
        <v>42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3"/>
        <v>0</v>
      </c>
      <c r="DP27" s="2" t="s">
        <v>42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4"/>
        <v>0</v>
      </c>
      <c r="DX27" s="2" t="s">
        <v>42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4">
        <f t="shared" si="15"/>
        <v>0</v>
      </c>
      <c r="EF27" s="2" t="s">
        <v>42</v>
      </c>
      <c r="EG27" s="2">
        <v>132</v>
      </c>
      <c r="EH27" s="2">
        <v>132</v>
      </c>
      <c r="EI27" s="2">
        <v>0</v>
      </c>
      <c r="EJ27" s="2">
        <v>0</v>
      </c>
      <c r="EK27" s="4">
        <v>1</v>
      </c>
      <c r="EL27" s="4">
        <f t="shared" si="16"/>
        <v>0</v>
      </c>
      <c r="EN27" s="2" t="s">
        <v>42</v>
      </c>
      <c r="EO27" s="2">
        <v>132</v>
      </c>
      <c r="EP27" s="2">
        <v>132</v>
      </c>
      <c r="EQ27" s="2">
        <v>0</v>
      </c>
      <c r="ER27" s="2">
        <v>0</v>
      </c>
      <c r="ES27" s="4">
        <v>1</v>
      </c>
      <c r="ET27" s="4">
        <f t="shared" si="17"/>
        <v>0</v>
      </c>
      <c r="EV27" s="2" t="s">
        <v>42</v>
      </c>
      <c r="EW27" s="2">
        <v>132</v>
      </c>
      <c r="EX27" s="2">
        <v>132</v>
      </c>
      <c r="EY27" s="2">
        <v>0</v>
      </c>
      <c r="EZ27" s="2">
        <v>0</v>
      </c>
      <c r="FA27" s="4">
        <v>1</v>
      </c>
      <c r="FB27" s="4">
        <f t="shared" si="18"/>
        <v>0</v>
      </c>
      <c r="FD27" s="2" t="s">
        <v>42</v>
      </c>
      <c r="FE27" s="2">
        <v>132</v>
      </c>
      <c r="FF27" s="2">
        <v>132</v>
      </c>
      <c r="FG27" s="2">
        <v>0</v>
      </c>
      <c r="FH27" s="2">
        <v>0</v>
      </c>
      <c r="FI27" s="4">
        <v>1</v>
      </c>
      <c r="FJ27" s="4">
        <f t="shared" si="19"/>
        <v>0</v>
      </c>
      <c r="FL27" s="2" t="s">
        <v>42</v>
      </c>
      <c r="FM27" s="2">
        <v>132</v>
      </c>
      <c r="FN27" s="2">
        <v>132</v>
      </c>
      <c r="FO27" s="2">
        <v>0</v>
      </c>
      <c r="FP27" s="2">
        <v>0</v>
      </c>
      <c r="FQ27" s="4">
        <v>1</v>
      </c>
      <c r="FR27" s="4">
        <f t="shared" si="20"/>
        <v>0</v>
      </c>
      <c r="FT27" s="2" t="s">
        <v>42</v>
      </c>
      <c r="FU27" s="2">
        <v>132</v>
      </c>
      <c r="FV27" s="2">
        <v>132</v>
      </c>
      <c r="FW27" s="2">
        <v>0</v>
      </c>
      <c r="FX27" s="2">
        <v>0</v>
      </c>
      <c r="FY27" s="4">
        <v>1</v>
      </c>
      <c r="FZ27" s="4">
        <f t="shared" si="21"/>
        <v>0</v>
      </c>
      <c r="GB27" s="2" t="s">
        <v>42</v>
      </c>
      <c r="GC27" s="2">
        <v>132</v>
      </c>
      <c r="GD27" s="2">
        <v>132</v>
      </c>
      <c r="GE27" s="2">
        <v>0</v>
      </c>
      <c r="GF27" s="2">
        <v>0</v>
      </c>
      <c r="GG27" s="4">
        <v>1</v>
      </c>
      <c r="GH27" s="4">
        <f t="shared" si="22"/>
        <v>0</v>
      </c>
      <c r="GJ27" s="2" t="s">
        <v>42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3"/>
        <v>0</v>
      </c>
      <c r="GR27" s="2" t="s">
        <v>42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111">
        <f t="shared" si="107"/>
        <v>0</v>
      </c>
      <c r="GZ27" s="2" t="s">
        <v>42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>HE27-'[1]ASUS MeMO Pad 8 K011'!ES27</f>
        <v>0</v>
      </c>
      <c r="HH27" s="2" t="s">
        <v>42</v>
      </c>
      <c r="HI27" s="2">
        <v>390</v>
      </c>
      <c r="HJ27" s="2">
        <v>390</v>
      </c>
      <c r="HK27" s="2">
        <v>0</v>
      </c>
      <c r="HL27" s="2">
        <v>0</v>
      </c>
      <c r="HM27" s="4">
        <v>1</v>
      </c>
      <c r="HN27" s="4">
        <f t="shared" si="24"/>
        <v>0</v>
      </c>
      <c r="HP27" s="2" t="s">
        <v>42</v>
      </c>
      <c r="HQ27" s="2">
        <v>390</v>
      </c>
      <c r="HR27" s="2">
        <v>390</v>
      </c>
      <c r="HS27" s="2">
        <v>0</v>
      </c>
      <c r="HT27" s="2">
        <v>0</v>
      </c>
      <c r="HU27" s="4">
        <v>1</v>
      </c>
      <c r="HV27" s="4">
        <f t="shared" si="25"/>
        <v>0</v>
      </c>
      <c r="HX27" s="2" t="s">
        <v>42</v>
      </c>
      <c r="HY27" s="2">
        <v>390</v>
      </c>
      <c r="HZ27" s="2">
        <v>390</v>
      </c>
      <c r="IA27" s="2">
        <v>0</v>
      </c>
      <c r="IB27" s="2">
        <v>0</v>
      </c>
      <c r="IC27" s="4">
        <f t="shared" si="101"/>
        <v>1</v>
      </c>
      <c r="ID27" s="4">
        <f t="shared" si="26"/>
        <v>0</v>
      </c>
      <c r="IF27" s="2" t="s">
        <v>42</v>
      </c>
      <c r="IG27" s="2">
        <v>390</v>
      </c>
      <c r="IH27" s="2">
        <v>390</v>
      </c>
      <c r="II27" s="2">
        <v>0</v>
      </c>
      <c r="IJ27" s="2">
        <v>0</v>
      </c>
      <c r="IK27" s="4">
        <f t="shared" si="102"/>
        <v>1</v>
      </c>
      <c r="IL27" s="4">
        <f t="shared" si="27"/>
        <v>0</v>
      </c>
      <c r="IN27" s="2" t="s">
        <v>42</v>
      </c>
      <c r="IO27" s="2">
        <v>390</v>
      </c>
      <c r="IP27" s="2">
        <v>390</v>
      </c>
      <c r="IQ27" s="2">
        <v>0</v>
      </c>
      <c r="IR27" s="2">
        <v>0</v>
      </c>
      <c r="IS27" s="4">
        <v>1</v>
      </c>
      <c r="IT27" s="4">
        <f t="shared" si="28"/>
        <v>0</v>
      </c>
      <c r="IV27" s="2" t="s">
        <v>42</v>
      </c>
      <c r="IW27" s="2">
        <v>390</v>
      </c>
      <c r="IX27" s="2">
        <v>390</v>
      </c>
      <c r="IY27" s="2">
        <v>0</v>
      </c>
      <c r="IZ27" s="2">
        <v>0</v>
      </c>
      <c r="JA27" s="4">
        <v>1</v>
      </c>
      <c r="JB27" s="4">
        <f t="shared" si="29"/>
        <v>0</v>
      </c>
      <c r="JD27" s="2" t="s">
        <v>42</v>
      </c>
      <c r="JE27" s="2">
        <v>390</v>
      </c>
      <c r="JF27" s="2">
        <v>390</v>
      </c>
      <c r="JG27" s="2">
        <v>0</v>
      </c>
      <c r="JH27" s="2">
        <v>0</v>
      </c>
      <c r="JI27" s="4">
        <v>1</v>
      </c>
      <c r="JJ27" s="4">
        <f t="shared" si="30"/>
        <v>0</v>
      </c>
      <c r="JL27" s="2" t="s">
        <v>42</v>
      </c>
      <c r="JM27" s="2">
        <v>391</v>
      </c>
      <c r="JN27" s="2">
        <v>390</v>
      </c>
      <c r="JO27" s="2">
        <v>1</v>
      </c>
      <c r="JP27" s="2">
        <v>0</v>
      </c>
      <c r="JQ27" s="4">
        <v>1</v>
      </c>
      <c r="JR27" s="4">
        <f t="shared" si="31"/>
        <v>0</v>
      </c>
      <c r="JT27" s="2" t="s">
        <v>42</v>
      </c>
      <c r="JU27" s="2">
        <v>391</v>
      </c>
      <c r="JV27" s="2">
        <v>390</v>
      </c>
      <c r="JW27" s="7">
        <v>1</v>
      </c>
      <c r="JX27" s="2">
        <v>0</v>
      </c>
      <c r="JY27" s="4">
        <v>1</v>
      </c>
      <c r="JZ27" s="4">
        <f t="shared" si="32"/>
        <v>0</v>
      </c>
      <c r="KA27" s="2" t="s">
        <v>243</v>
      </c>
      <c r="KB27" s="2" t="s">
        <v>42</v>
      </c>
      <c r="KC27" s="2">
        <v>391</v>
      </c>
      <c r="KD27" s="2">
        <v>390</v>
      </c>
      <c r="KE27" s="2">
        <v>1</v>
      </c>
      <c r="KF27" s="2">
        <v>0</v>
      </c>
      <c r="KG27" s="4">
        <v>1</v>
      </c>
      <c r="KH27" s="4">
        <f t="shared" si="33"/>
        <v>0</v>
      </c>
      <c r="KJ27" s="2" t="s">
        <v>42</v>
      </c>
      <c r="KK27" s="2">
        <v>391</v>
      </c>
      <c r="KL27" s="2">
        <v>390</v>
      </c>
      <c r="KM27" s="2">
        <v>1</v>
      </c>
      <c r="KN27" s="2">
        <v>0</v>
      </c>
      <c r="KO27" s="4">
        <f t="shared" si="103"/>
        <v>0.99744245524296671</v>
      </c>
      <c r="KP27" s="4">
        <f t="shared" si="34"/>
        <v>-2.5575447570332921E-3</v>
      </c>
      <c r="KQ27" s="4"/>
      <c r="KR27" s="116" t="s">
        <v>42</v>
      </c>
      <c r="KS27" s="116">
        <v>391</v>
      </c>
      <c r="KT27" s="117">
        <v>390</v>
      </c>
      <c r="KU27" s="117">
        <v>1</v>
      </c>
      <c r="KV27" s="117">
        <v>0</v>
      </c>
      <c r="KW27" s="118">
        <v>1</v>
      </c>
      <c r="KX27" s="118">
        <v>0</v>
      </c>
      <c r="KY27" s="116"/>
      <c r="KZ27" s="116" t="s">
        <v>42</v>
      </c>
      <c r="LA27" s="116">
        <v>391</v>
      </c>
      <c r="LB27" s="116">
        <v>390</v>
      </c>
      <c r="LC27" s="116">
        <v>1</v>
      </c>
      <c r="LD27" s="116">
        <v>0</v>
      </c>
      <c r="LE27" s="122">
        <v>1</v>
      </c>
      <c r="LF27" s="158">
        <f t="shared" si="35"/>
        <v>0</v>
      </c>
      <c r="LG27" s="158"/>
      <c r="LH27" s="156" t="s">
        <v>42</v>
      </c>
      <c r="LI27" s="156">
        <v>391</v>
      </c>
      <c r="LJ27" s="156">
        <v>390</v>
      </c>
      <c r="LK27" s="156">
        <v>1</v>
      </c>
      <c r="LL27" s="156">
        <v>0</v>
      </c>
      <c r="LM27" s="162">
        <v>1</v>
      </c>
      <c r="LN27" s="158">
        <f t="shared" si="36"/>
        <v>0</v>
      </c>
      <c r="LO27" s="157"/>
      <c r="LP27" s="2" t="s">
        <v>42</v>
      </c>
      <c r="LQ27" s="2">
        <v>392</v>
      </c>
      <c r="LR27" s="2">
        <v>391</v>
      </c>
      <c r="LS27" s="2">
        <v>1</v>
      </c>
      <c r="LT27" s="2">
        <v>0</v>
      </c>
      <c r="LU27" s="4">
        <f t="shared" si="104"/>
        <v>0.99744897959183676</v>
      </c>
      <c r="LV27" s="4">
        <f t="shared" si="37"/>
        <v>6.5243488700517105E-6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105"/>
        <v>0.99744897959183676</v>
      </c>
      <c r="MD27" s="158">
        <f t="shared" si="38"/>
        <v>0</v>
      </c>
      <c r="MF27" s="156" t="s">
        <v>42</v>
      </c>
      <c r="MG27" s="156">
        <v>392</v>
      </c>
      <c r="MH27" s="156">
        <v>391</v>
      </c>
      <c r="MI27" s="156">
        <v>1</v>
      </c>
      <c r="MJ27" s="156">
        <v>0</v>
      </c>
      <c r="MK27" s="162">
        <f t="shared" si="39"/>
        <v>0.99744897959183676</v>
      </c>
      <c r="ML27" s="158">
        <f t="shared" si="40"/>
        <v>0</v>
      </c>
      <c r="MM27" s="157"/>
      <c r="MN27" s="156" t="s">
        <v>42</v>
      </c>
      <c r="MO27" s="156">
        <v>392</v>
      </c>
      <c r="MP27" s="156">
        <v>391</v>
      </c>
      <c r="MQ27" s="156">
        <v>1</v>
      </c>
      <c r="MR27" s="156">
        <v>0</v>
      </c>
      <c r="MS27" s="162">
        <v>1</v>
      </c>
      <c r="MT27" s="158">
        <f t="shared" si="41"/>
        <v>2.5510204081632404E-3</v>
      </c>
      <c r="MU27" s="157"/>
      <c r="MV27" s="156" t="s">
        <v>42</v>
      </c>
      <c r="MW27" s="156">
        <v>392</v>
      </c>
      <c r="MX27" s="156">
        <v>391</v>
      </c>
      <c r="MY27" s="156">
        <v>1</v>
      </c>
      <c r="MZ27" s="156">
        <v>0</v>
      </c>
      <c r="NA27" s="162">
        <v>1</v>
      </c>
      <c r="NB27" s="158">
        <f t="shared" si="42"/>
        <v>0</v>
      </c>
      <c r="NC27" s="157"/>
      <c r="ND27" s="156" t="s">
        <v>42</v>
      </c>
      <c r="NE27" s="156">
        <v>392</v>
      </c>
      <c r="NF27" s="156">
        <v>391</v>
      </c>
      <c r="NG27" s="156">
        <v>1</v>
      </c>
      <c r="NH27" s="156">
        <v>0</v>
      </c>
      <c r="NI27" s="162">
        <v>1</v>
      </c>
      <c r="NJ27" s="158">
        <f t="shared" si="43"/>
        <v>0</v>
      </c>
      <c r="NK27" s="157"/>
      <c r="NL27" s="156" t="s">
        <v>42</v>
      </c>
      <c r="NM27" s="156">
        <v>392</v>
      </c>
      <c r="NN27" s="156">
        <v>391</v>
      </c>
      <c r="NO27" s="156">
        <v>1</v>
      </c>
      <c r="NP27" s="156">
        <v>0</v>
      </c>
      <c r="NQ27" s="162">
        <v>1</v>
      </c>
      <c r="NR27" s="158">
        <f t="shared" si="44"/>
        <v>0</v>
      </c>
      <c r="NS27" s="157"/>
      <c r="OO27" s="157" t="s">
        <v>42</v>
      </c>
      <c r="OP27" s="157">
        <v>392</v>
      </c>
      <c r="OQ27" s="157">
        <v>391</v>
      </c>
      <c r="OR27" s="157">
        <v>1</v>
      </c>
      <c r="OS27" s="157">
        <v>0</v>
      </c>
      <c r="OT27" s="158">
        <f t="shared" si="45"/>
        <v>0.99744897959183676</v>
      </c>
      <c r="OU27" s="158">
        <f t="shared" si="46"/>
        <v>-2.5510204081632404E-3</v>
      </c>
      <c r="OW27" s="157" t="s">
        <v>42</v>
      </c>
      <c r="OX27" s="157">
        <v>392</v>
      </c>
      <c r="OY27" s="157">
        <v>391</v>
      </c>
      <c r="OZ27" s="157">
        <v>1</v>
      </c>
      <c r="PA27" s="157">
        <v>0</v>
      </c>
      <c r="PB27" s="158">
        <f t="shared" si="106"/>
        <v>0.99744897959183676</v>
      </c>
      <c r="PC27" s="158">
        <f t="shared" si="47"/>
        <v>0</v>
      </c>
      <c r="PE27" s="157" t="s">
        <v>42</v>
      </c>
      <c r="PF27" s="157">
        <v>392</v>
      </c>
      <c r="PG27" s="157">
        <v>391</v>
      </c>
      <c r="PH27" s="157">
        <v>1</v>
      </c>
      <c r="PI27" s="157">
        <v>0</v>
      </c>
      <c r="PJ27" s="158">
        <f t="shared" si="48"/>
        <v>0.99744897959183676</v>
      </c>
      <c r="PK27" s="158">
        <f t="shared" si="49"/>
        <v>0</v>
      </c>
      <c r="PM27" s="157" t="s">
        <v>42</v>
      </c>
      <c r="PN27" s="157">
        <v>392</v>
      </c>
      <c r="PO27" s="157">
        <v>391</v>
      </c>
      <c r="PP27" s="157">
        <v>1</v>
      </c>
      <c r="PQ27" s="157">
        <v>0</v>
      </c>
      <c r="PR27" s="158">
        <f t="shared" si="50"/>
        <v>0.99744897959183676</v>
      </c>
      <c r="PS27" s="158">
        <f t="shared" si="51"/>
        <v>0</v>
      </c>
      <c r="PU27" s="157" t="s">
        <v>42</v>
      </c>
      <c r="PV27" s="157">
        <v>392</v>
      </c>
      <c r="PW27" s="157">
        <v>391</v>
      </c>
      <c r="PX27" s="157">
        <v>1</v>
      </c>
      <c r="PY27" s="157">
        <v>0</v>
      </c>
      <c r="PZ27" s="158">
        <f t="shared" si="52"/>
        <v>0.99744897959183676</v>
      </c>
      <c r="QA27" s="158">
        <f t="shared" si="53"/>
        <v>0</v>
      </c>
      <c r="QC27" s="157">
        <f t="shared" si="54"/>
        <v>0</v>
      </c>
      <c r="QD27" s="157" t="s">
        <v>42</v>
      </c>
      <c r="QE27" s="157">
        <v>392</v>
      </c>
      <c r="QF27" s="157">
        <v>391</v>
      </c>
      <c r="QG27" s="157">
        <v>1</v>
      </c>
      <c r="QH27" s="157">
        <v>0</v>
      </c>
      <c r="QI27" s="158">
        <f t="shared" si="55"/>
        <v>0.99744897959183676</v>
      </c>
      <c r="QJ27" s="158">
        <f t="shared" si="56"/>
        <v>0</v>
      </c>
      <c r="QL27" s="157" t="s">
        <v>42</v>
      </c>
      <c r="QM27" s="157">
        <v>392</v>
      </c>
      <c r="QN27" s="157">
        <v>391</v>
      </c>
      <c r="QO27" s="157">
        <v>1</v>
      </c>
      <c r="QP27" s="157">
        <v>0</v>
      </c>
      <c r="QQ27" s="158">
        <f t="shared" si="57"/>
        <v>0.99744897959183676</v>
      </c>
      <c r="QR27" s="158">
        <f t="shared" si="58"/>
        <v>0</v>
      </c>
      <c r="QT27" s="157">
        <f t="shared" si="59"/>
        <v>0</v>
      </c>
      <c r="QU27" s="157" t="s">
        <v>42</v>
      </c>
      <c r="QV27" s="157">
        <v>392</v>
      </c>
      <c r="QW27" s="157">
        <v>391</v>
      </c>
      <c r="QX27" s="157">
        <v>1</v>
      </c>
      <c r="QY27" s="157">
        <v>0</v>
      </c>
      <c r="QZ27" s="158">
        <f t="shared" si="60"/>
        <v>0.99744897959183676</v>
      </c>
      <c r="RA27" s="158">
        <f t="shared" si="61"/>
        <v>0</v>
      </c>
      <c r="RC27" s="157" t="s">
        <v>42</v>
      </c>
      <c r="RD27" s="157">
        <v>392</v>
      </c>
      <c r="RE27" s="157">
        <v>391</v>
      </c>
      <c r="RF27" s="157">
        <v>1</v>
      </c>
      <c r="RG27" s="157">
        <v>0</v>
      </c>
      <c r="RH27" s="158">
        <f t="shared" si="62"/>
        <v>0.99744897959183676</v>
      </c>
      <c r="RI27" s="158">
        <f t="shared" si="63"/>
        <v>0</v>
      </c>
      <c r="RK27" s="157" t="s">
        <v>42</v>
      </c>
      <c r="RL27" s="157">
        <v>392</v>
      </c>
      <c r="RM27" s="157">
        <v>391</v>
      </c>
      <c r="RN27" s="157">
        <v>1</v>
      </c>
      <c r="RO27" s="157">
        <v>0</v>
      </c>
      <c r="RP27" s="158">
        <v>1</v>
      </c>
      <c r="RR27" s="157" t="s">
        <v>42</v>
      </c>
      <c r="RS27" s="157">
        <v>392</v>
      </c>
      <c r="RT27" s="157">
        <v>391</v>
      </c>
      <c r="RU27" s="157">
        <v>1</v>
      </c>
      <c r="RV27" s="157">
        <v>0</v>
      </c>
      <c r="RW27" s="158">
        <f t="shared" si="64"/>
        <v>0.99744897959183676</v>
      </c>
      <c r="RX27" s="158">
        <f t="shared" si="65"/>
        <v>0.99744897959183676</v>
      </c>
      <c r="RZ27" s="157" t="s">
        <v>42</v>
      </c>
      <c r="SA27" s="157">
        <v>392</v>
      </c>
      <c r="SB27" s="157">
        <v>391</v>
      </c>
      <c r="SC27" s="157">
        <v>1</v>
      </c>
      <c r="SD27" s="157">
        <v>0</v>
      </c>
      <c r="SE27" s="158">
        <f t="shared" si="66"/>
        <v>0.99744897959183676</v>
      </c>
      <c r="SF27" s="158">
        <f t="shared" si="67"/>
        <v>0</v>
      </c>
      <c r="SH27" s="157" t="s">
        <v>42</v>
      </c>
      <c r="SI27" s="157">
        <v>392</v>
      </c>
      <c r="SJ27" s="157">
        <v>391</v>
      </c>
      <c r="SK27" s="157">
        <v>1</v>
      </c>
      <c r="SL27" s="157">
        <v>0</v>
      </c>
      <c r="SM27" s="158">
        <f t="shared" si="68"/>
        <v>0.99744897959183676</v>
      </c>
      <c r="SN27" s="158">
        <f t="shared" si="69"/>
        <v>0</v>
      </c>
      <c r="SP27" s="157" t="s">
        <v>42</v>
      </c>
      <c r="SQ27" s="157">
        <v>392</v>
      </c>
      <c r="SR27" s="157">
        <v>391</v>
      </c>
      <c r="SS27" s="157">
        <v>1</v>
      </c>
      <c r="ST27" s="157">
        <v>0</v>
      </c>
      <c r="SU27" s="158">
        <f t="shared" si="70"/>
        <v>0.99744897959183676</v>
      </c>
      <c r="SV27" s="158">
        <f t="shared" si="71"/>
        <v>0</v>
      </c>
      <c r="SX27" s="157" t="s">
        <v>42</v>
      </c>
      <c r="SY27" s="157">
        <v>392</v>
      </c>
      <c r="SZ27" s="157">
        <v>391</v>
      </c>
      <c r="TA27" s="157">
        <v>1</v>
      </c>
      <c r="TB27" s="157">
        <v>0</v>
      </c>
      <c r="TC27" s="158">
        <f t="shared" si="72"/>
        <v>0.99744897959183676</v>
      </c>
      <c r="TD27" s="158">
        <f t="shared" si="73"/>
        <v>0</v>
      </c>
      <c r="TF27" s="157" t="s">
        <v>42</v>
      </c>
      <c r="TG27" s="157">
        <v>392</v>
      </c>
      <c r="TH27" s="157">
        <v>391</v>
      </c>
      <c r="TI27" s="157">
        <v>1</v>
      </c>
      <c r="TJ27" s="157">
        <v>0</v>
      </c>
      <c r="TK27" s="158">
        <f t="shared" si="74"/>
        <v>0.99744897959183676</v>
      </c>
      <c r="TL27" s="158">
        <f t="shared" si="75"/>
        <v>0</v>
      </c>
      <c r="TN27" s="157" t="s">
        <v>42</v>
      </c>
      <c r="TO27" s="157">
        <v>392</v>
      </c>
      <c r="TP27" s="157">
        <v>391</v>
      </c>
      <c r="TQ27" s="157">
        <v>1</v>
      </c>
      <c r="TR27" s="157">
        <v>0</v>
      </c>
      <c r="TS27" s="158">
        <f t="shared" si="76"/>
        <v>0.99744897959183676</v>
      </c>
      <c r="TT27" s="158">
        <f t="shared" si="77"/>
        <v>0</v>
      </c>
      <c r="TV27" s="157" t="s">
        <v>42</v>
      </c>
      <c r="TW27" s="157">
        <v>392</v>
      </c>
      <c r="TX27" s="157">
        <v>391</v>
      </c>
      <c r="TY27" s="157">
        <v>1</v>
      </c>
      <c r="TZ27" s="157">
        <v>0</v>
      </c>
      <c r="UA27" s="158">
        <f t="shared" si="78"/>
        <v>0.99744897959183676</v>
      </c>
      <c r="UB27" s="158">
        <f t="shared" si="79"/>
        <v>0</v>
      </c>
      <c r="UD27" s="157" t="s">
        <v>42</v>
      </c>
      <c r="UE27" s="157">
        <v>392</v>
      </c>
      <c r="UF27" s="157">
        <v>391</v>
      </c>
      <c r="UG27" s="157">
        <v>1</v>
      </c>
      <c r="UH27" s="157">
        <v>0</v>
      </c>
      <c r="UI27" s="158">
        <f t="shared" si="80"/>
        <v>0.99744897959183676</v>
      </c>
      <c r="UJ27" s="158">
        <f t="shared" si="81"/>
        <v>0</v>
      </c>
      <c r="UL27" s="157" t="s">
        <v>42</v>
      </c>
      <c r="UM27" s="157">
        <v>392</v>
      </c>
      <c r="UN27" s="157">
        <v>391</v>
      </c>
      <c r="UO27" s="157">
        <v>1</v>
      </c>
      <c r="UP27" s="157">
        <v>0</v>
      </c>
      <c r="UQ27" s="158">
        <f t="shared" si="82"/>
        <v>0.99744897959183676</v>
      </c>
      <c r="UR27" s="158">
        <f t="shared" si="83"/>
        <v>0</v>
      </c>
      <c r="UT27" s="157" t="s">
        <v>42</v>
      </c>
      <c r="UU27" s="157">
        <v>392</v>
      </c>
      <c r="UV27" s="157">
        <v>391</v>
      </c>
      <c r="UW27" s="157">
        <v>1</v>
      </c>
      <c r="UX27" s="157">
        <v>0</v>
      </c>
      <c r="UY27" s="158">
        <f t="shared" si="84"/>
        <v>0.99744897959183676</v>
      </c>
      <c r="VA27" s="157" t="s">
        <v>42</v>
      </c>
      <c r="VB27" s="157">
        <v>392</v>
      </c>
      <c r="VC27" s="157">
        <v>391</v>
      </c>
      <c r="VD27" s="157">
        <v>1</v>
      </c>
      <c r="VE27" s="157">
        <v>0</v>
      </c>
      <c r="VF27" s="158">
        <f t="shared" si="85"/>
        <v>0.99744897959183676</v>
      </c>
      <c r="VH27" s="157" t="s">
        <v>42</v>
      </c>
      <c r="VI27" s="157">
        <v>392</v>
      </c>
      <c r="VJ27" s="157">
        <v>391</v>
      </c>
      <c r="VK27" s="157">
        <v>1</v>
      </c>
      <c r="VL27" s="157">
        <v>0</v>
      </c>
      <c r="VM27" s="158">
        <f t="shared" si="86"/>
        <v>0.99744897959183676</v>
      </c>
      <c r="VN27" s="158">
        <f t="shared" si="87"/>
        <v>0</v>
      </c>
      <c r="VQ27" s="157" t="s">
        <v>42</v>
      </c>
      <c r="VR27" s="157">
        <v>392</v>
      </c>
      <c r="VS27" s="157">
        <v>391</v>
      </c>
      <c r="VT27" s="157">
        <v>1</v>
      </c>
      <c r="VU27" s="157">
        <v>0</v>
      </c>
      <c r="VV27" s="158">
        <v>1</v>
      </c>
      <c r="VW27" s="158">
        <f t="shared" si="88"/>
        <v>2.5510204081632404E-3</v>
      </c>
      <c r="VX27" s="158"/>
      <c r="VY27" s="157" t="s">
        <v>42</v>
      </c>
      <c r="VZ27" s="157">
        <v>392</v>
      </c>
      <c r="WA27" s="157">
        <v>391</v>
      </c>
      <c r="WB27" s="157">
        <v>1</v>
      </c>
      <c r="WC27" s="157">
        <v>0</v>
      </c>
      <c r="WD27" s="158">
        <f t="shared" si="89"/>
        <v>0.99744897959183676</v>
      </c>
      <c r="WF27" s="157" t="s">
        <v>42</v>
      </c>
      <c r="WG27" s="157">
        <v>392</v>
      </c>
      <c r="WH27" s="157">
        <v>391</v>
      </c>
      <c r="WI27" s="157">
        <v>1</v>
      </c>
      <c r="WJ27" s="157">
        <v>0</v>
      </c>
      <c r="WK27" s="158">
        <f t="shared" si="90"/>
        <v>0.99744897959183676</v>
      </c>
      <c r="WL27" s="158">
        <f t="shared" si="91"/>
        <v>0</v>
      </c>
      <c r="WN27" s="157" t="s">
        <v>42</v>
      </c>
      <c r="WO27" s="157">
        <v>392</v>
      </c>
      <c r="WP27" s="157">
        <v>391</v>
      </c>
      <c r="WQ27" s="157">
        <v>1</v>
      </c>
      <c r="WR27" s="157">
        <v>0</v>
      </c>
      <c r="WS27" s="158">
        <v>1</v>
      </c>
      <c r="WU27" s="156"/>
      <c r="WV27" s="156"/>
      <c r="WW27" s="156"/>
      <c r="WX27" s="156"/>
      <c r="WY27" s="156"/>
      <c r="WZ27" s="157" t="s">
        <v>42</v>
      </c>
      <c r="XA27" s="157">
        <v>392</v>
      </c>
      <c r="XB27" s="157">
        <v>391</v>
      </c>
      <c r="XC27" s="157">
        <v>1</v>
      </c>
      <c r="XD27" s="157">
        <v>0</v>
      </c>
      <c r="XE27" s="158">
        <f t="shared" si="92"/>
        <v>0.99744897959183676</v>
      </c>
      <c r="XG27" s="157" t="s">
        <v>42</v>
      </c>
      <c r="XH27" s="157">
        <v>392</v>
      </c>
      <c r="XI27" s="157">
        <v>391</v>
      </c>
      <c r="XJ27" s="157">
        <v>1</v>
      </c>
      <c r="XK27" s="157">
        <v>0</v>
      </c>
      <c r="XL27" s="158">
        <f t="shared" si="93"/>
        <v>0.99744897959183676</v>
      </c>
      <c r="XM27" s="158">
        <f t="shared" si="94"/>
        <v>0</v>
      </c>
      <c r="XN27" s="157" t="s">
        <v>42</v>
      </c>
      <c r="XO27" s="157">
        <v>392</v>
      </c>
      <c r="XP27" s="157">
        <v>391</v>
      </c>
      <c r="XQ27" s="157">
        <v>1</v>
      </c>
      <c r="XR27" s="157">
        <v>0</v>
      </c>
      <c r="XS27" s="158">
        <v>1</v>
      </c>
      <c r="XT27" s="157"/>
      <c r="XU27" s="157" t="s">
        <v>42</v>
      </c>
      <c r="XV27" s="157">
        <v>392</v>
      </c>
      <c r="XW27" s="157">
        <v>391</v>
      </c>
      <c r="XX27" s="157">
        <v>1</v>
      </c>
      <c r="XY27" s="157">
        <v>0</v>
      </c>
      <c r="XZ27" s="158">
        <f t="shared" si="95"/>
        <v>0.99744897959183676</v>
      </c>
      <c r="YB27" s="157" t="s">
        <v>42</v>
      </c>
      <c r="YC27" s="157">
        <v>392</v>
      </c>
      <c r="YD27" s="157">
        <v>391</v>
      </c>
      <c r="YE27" s="157">
        <v>1</v>
      </c>
      <c r="YF27" s="157">
        <v>0</v>
      </c>
      <c r="YG27" s="158">
        <f t="shared" si="96"/>
        <v>0.99744897959183676</v>
      </c>
      <c r="YH27" s="158">
        <f t="shared" si="97"/>
        <v>0</v>
      </c>
      <c r="YI27" s="158"/>
      <c r="YJ27" s="157" t="s">
        <v>42</v>
      </c>
      <c r="YK27" s="157">
        <v>392</v>
      </c>
      <c r="YL27" s="157">
        <v>391</v>
      </c>
      <c r="YM27" s="157">
        <v>1</v>
      </c>
      <c r="YN27" s="157">
        <v>0</v>
      </c>
      <c r="YO27" s="158">
        <v>1</v>
      </c>
      <c r="YQ27" s="157" t="s">
        <v>42</v>
      </c>
      <c r="YR27" s="157">
        <v>392</v>
      </c>
      <c r="YS27" s="157">
        <v>391</v>
      </c>
      <c r="YT27" s="157">
        <v>1</v>
      </c>
      <c r="YU27" s="157">
        <v>0</v>
      </c>
      <c r="YV27" s="158">
        <f t="shared" si="98"/>
        <v>0.99744897959183676</v>
      </c>
      <c r="YX27" s="157" t="s">
        <v>42</v>
      </c>
      <c r="YY27" s="157">
        <v>392</v>
      </c>
      <c r="YZ27" s="157">
        <v>391</v>
      </c>
      <c r="ZA27" s="157">
        <v>1</v>
      </c>
      <c r="ZB27" s="157">
        <v>0</v>
      </c>
      <c r="ZC27" s="158">
        <v>1</v>
      </c>
      <c r="ZE27" s="157" t="s">
        <v>42</v>
      </c>
      <c r="ZF27" s="157">
        <v>392</v>
      </c>
      <c r="ZG27" s="157">
        <v>391</v>
      </c>
      <c r="ZH27" s="157">
        <v>1</v>
      </c>
      <c r="ZI27" s="157">
        <v>0</v>
      </c>
      <c r="ZJ27" s="158">
        <f t="shared" si="99"/>
        <v>0.99744897959183676</v>
      </c>
      <c r="ZK27" s="158">
        <f>ZJ27-YG27</f>
        <v>0</v>
      </c>
      <c r="ZM27" s="157" t="s">
        <v>42</v>
      </c>
      <c r="ZN27" s="157">
        <v>392</v>
      </c>
      <c r="ZO27" s="157">
        <v>391</v>
      </c>
      <c r="ZP27" s="157">
        <v>1</v>
      </c>
      <c r="ZQ27" s="157">
        <v>0</v>
      </c>
      <c r="ZR27" s="158">
        <f t="shared" si="100"/>
        <v>0.99744897959183676</v>
      </c>
    </row>
    <row r="28" spans="1:694" ht="17.25" thickBot="1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43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43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43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43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43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43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  <c r="BD28" s="2" t="s">
        <v>43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6"/>
        <v>0</v>
      </c>
      <c r="BL28" s="2" t="s">
        <v>43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7"/>
        <v>0</v>
      </c>
      <c r="BT28" s="2" t="s">
        <v>43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8"/>
        <v>0</v>
      </c>
      <c r="CB28" s="2" t="s">
        <v>43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9"/>
        <v>0</v>
      </c>
      <c r="CJ28" s="2" t="s">
        <v>43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0"/>
        <v>0</v>
      </c>
      <c r="CR28" s="2" t="s">
        <v>43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1"/>
        <v>0</v>
      </c>
      <c r="CZ28" s="2" t="s">
        <v>43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4">
        <f t="shared" si="12"/>
        <v>0</v>
      </c>
      <c r="DH28" s="2" t="s">
        <v>43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3"/>
        <v>0</v>
      </c>
      <c r="DP28" s="2" t="s">
        <v>43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4"/>
        <v>0</v>
      </c>
      <c r="DX28" s="2" t="s">
        <v>43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4">
        <f t="shared" si="15"/>
        <v>0</v>
      </c>
      <c r="EF28" s="2" t="s">
        <v>43</v>
      </c>
      <c r="EG28" s="2">
        <v>6</v>
      </c>
      <c r="EH28" s="2">
        <v>6</v>
      </c>
      <c r="EI28" s="2">
        <v>0</v>
      </c>
      <c r="EJ28" s="2">
        <v>0</v>
      </c>
      <c r="EK28" s="4">
        <v>1</v>
      </c>
      <c r="EL28" s="4">
        <f t="shared" si="16"/>
        <v>0</v>
      </c>
      <c r="EN28" s="2" t="s">
        <v>43</v>
      </c>
      <c r="EO28" s="2">
        <v>6</v>
      </c>
      <c r="EP28" s="2">
        <v>6</v>
      </c>
      <c r="EQ28" s="2">
        <v>0</v>
      </c>
      <c r="ER28" s="2">
        <v>0</v>
      </c>
      <c r="ES28" s="4">
        <v>1</v>
      </c>
      <c r="ET28" s="4">
        <f t="shared" si="17"/>
        <v>0</v>
      </c>
      <c r="EV28" s="2" t="s">
        <v>43</v>
      </c>
      <c r="EW28" s="2">
        <v>6</v>
      </c>
      <c r="EX28" s="2">
        <v>6</v>
      </c>
      <c r="EY28" s="2">
        <v>0</v>
      </c>
      <c r="EZ28" s="2">
        <v>0</v>
      </c>
      <c r="FA28" s="4">
        <v>1</v>
      </c>
      <c r="FB28" s="4">
        <f t="shared" si="18"/>
        <v>0</v>
      </c>
      <c r="FD28" s="2" t="s">
        <v>43</v>
      </c>
      <c r="FE28" s="2">
        <v>6</v>
      </c>
      <c r="FF28" s="2">
        <v>6</v>
      </c>
      <c r="FG28" s="2">
        <v>0</v>
      </c>
      <c r="FH28" s="2">
        <v>0</v>
      </c>
      <c r="FI28" s="4">
        <v>1</v>
      </c>
      <c r="FJ28" s="4">
        <f t="shared" si="19"/>
        <v>0</v>
      </c>
      <c r="FL28" s="2" t="s">
        <v>43</v>
      </c>
      <c r="FM28" s="2">
        <v>6</v>
      </c>
      <c r="FN28" s="2">
        <v>6</v>
      </c>
      <c r="FO28" s="2">
        <v>0</v>
      </c>
      <c r="FP28" s="2">
        <v>0</v>
      </c>
      <c r="FQ28" s="4">
        <v>1</v>
      </c>
      <c r="FR28" s="4">
        <f t="shared" si="20"/>
        <v>0</v>
      </c>
      <c r="FT28" s="2" t="s">
        <v>43</v>
      </c>
      <c r="FU28" s="2">
        <v>6</v>
      </c>
      <c r="FV28" s="2">
        <v>6</v>
      </c>
      <c r="FW28" s="2">
        <v>0</v>
      </c>
      <c r="FX28" s="2">
        <v>0</v>
      </c>
      <c r="FY28" s="4">
        <v>1</v>
      </c>
      <c r="FZ28" s="4">
        <f t="shared" si="21"/>
        <v>0</v>
      </c>
      <c r="GB28" s="2" t="s">
        <v>43</v>
      </c>
      <c r="GC28" s="2">
        <v>6</v>
      </c>
      <c r="GD28" s="2">
        <v>6</v>
      </c>
      <c r="GE28" s="2">
        <v>0</v>
      </c>
      <c r="GF28" s="2">
        <v>0</v>
      </c>
      <c r="GG28" s="4">
        <v>1</v>
      </c>
      <c r="GH28" s="4">
        <f t="shared" si="22"/>
        <v>0</v>
      </c>
      <c r="GJ28" s="2" t="s">
        <v>43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3"/>
        <v>0</v>
      </c>
      <c r="GR28" s="2" t="s">
        <v>43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111">
        <f t="shared" si="107"/>
        <v>0</v>
      </c>
      <c r="GZ28" s="2" t="s">
        <v>43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>HE28-'[1]ASUS MeMO Pad 8 K011'!ES28</f>
        <v>0</v>
      </c>
      <c r="HH28" s="2" t="s">
        <v>43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4"/>
        <v>0</v>
      </c>
      <c r="HP28" s="2" t="s">
        <v>43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5"/>
        <v>0</v>
      </c>
      <c r="HX28" s="2" t="s">
        <v>43</v>
      </c>
      <c r="HY28" s="2">
        <v>49</v>
      </c>
      <c r="HZ28" s="2">
        <v>49</v>
      </c>
      <c r="IA28" s="2">
        <v>0</v>
      </c>
      <c r="IB28" s="2">
        <v>0</v>
      </c>
      <c r="IC28" s="4">
        <f t="shared" si="101"/>
        <v>1</v>
      </c>
      <c r="ID28" s="4">
        <f t="shared" si="26"/>
        <v>0</v>
      </c>
      <c r="IF28" s="2" t="s">
        <v>43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102"/>
        <v>1</v>
      </c>
      <c r="IL28" s="4">
        <f t="shared" si="27"/>
        <v>0</v>
      </c>
      <c r="IN28" s="2" t="s">
        <v>43</v>
      </c>
      <c r="IO28" s="2">
        <v>49</v>
      </c>
      <c r="IP28" s="2">
        <v>49</v>
      </c>
      <c r="IQ28" s="2">
        <v>0</v>
      </c>
      <c r="IR28" s="2">
        <v>0</v>
      </c>
      <c r="IS28" s="4">
        <v>1</v>
      </c>
      <c r="IT28" s="4">
        <f t="shared" si="28"/>
        <v>0</v>
      </c>
      <c r="IV28" s="2" t="s">
        <v>43</v>
      </c>
      <c r="IW28" s="2">
        <v>49</v>
      </c>
      <c r="IX28" s="2">
        <v>49</v>
      </c>
      <c r="IY28" s="2">
        <v>0</v>
      </c>
      <c r="IZ28" s="2">
        <v>0</v>
      </c>
      <c r="JA28" s="4">
        <v>1</v>
      </c>
      <c r="JB28" s="4">
        <f t="shared" si="29"/>
        <v>0</v>
      </c>
      <c r="JD28" s="2" t="s">
        <v>43</v>
      </c>
      <c r="JE28" s="2">
        <v>49</v>
      </c>
      <c r="JF28" s="2">
        <v>49</v>
      </c>
      <c r="JG28" s="2">
        <v>0</v>
      </c>
      <c r="JH28" s="2">
        <v>0</v>
      </c>
      <c r="JI28" s="4">
        <v>1</v>
      </c>
      <c r="JJ28" s="4">
        <f t="shared" si="30"/>
        <v>0</v>
      </c>
      <c r="JL28" s="2" t="s">
        <v>43</v>
      </c>
      <c r="JM28" s="2">
        <v>49</v>
      </c>
      <c r="JN28" s="2">
        <v>49</v>
      </c>
      <c r="JO28" s="2">
        <v>0</v>
      </c>
      <c r="JP28" s="2">
        <v>0</v>
      </c>
      <c r="JQ28" s="4">
        <v>1</v>
      </c>
      <c r="JR28" s="4">
        <f t="shared" si="31"/>
        <v>0</v>
      </c>
      <c r="JT28" s="2" t="s">
        <v>43</v>
      </c>
      <c r="JU28" s="2">
        <v>49</v>
      </c>
      <c r="JV28" s="2">
        <v>49</v>
      </c>
      <c r="JW28" s="2">
        <v>0</v>
      </c>
      <c r="JX28" s="2">
        <v>0</v>
      </c>
      <c r="JY28" s="4">
        <v>1</v>
      </c>
      <c r="JZ28" s="4">
        <f t="shared" si="32"/>
        <v>0</v>
      </c>
      <c r="KB28" s="2" t="s">
        <v>43</v>
      </c>
      <c r="KC28" s="2">
        <v>49</v>
      </c>
      <c r="KD28" s="2">
        <v>49</v>
      </c>
      <c r="KE28" s="2">
        <v>0</v>
      </c>
      <c r="KF28" s="2">
        <v>0</v>
      </c>
      <c r="KG28" s="4">
        <v>1</v>
      </c>
      <c r="KH28" s="4">
        <f t="shared" si="33"/>
        <v>0</v>
      </c>
      <c r="KJ28" s="2" t="s">
        <v>43</v>
      </c>
      <c r="KK28" s="2">
        <v>49</v>
      </c>
      <c r="KL28" s="2">
        <v>49</v>
      </c>
      <c r="KM28" s="2">
        <v>0</v>
      </c>
      <c r="KN28" s="2">
        <v>0</v>
      </c>
      <c r="KO28" s="4">
        <f t="shared" si="103"/>
        <v>1</v>
      </c>
      <c r="KP28" s="4">
        <f t="shared" si="34"/>
        <v>0</v>
      </c>
      <c r="KQ28" s="4"/>
      <c r="KR28" s="116" t="s">
        <v>43</v>
      </c>
      <c r="KS28" s="116">
        <v>49</v>
      </c>
      <c r="KT28" s="117">
        <v>49</v>
      </c>
      <c r="KU28" s="117">
        <v>0</v>
      </c>
      <c r="KV28" s="117">
        <v>0</v>
      </c>
      <c r="KW28" s="118">
        <v>1</v>
      </c>
      <c r="KX28" s="118">
        <v>0</v>
      </c>
      <c r="KY28" s="116"/>
      <c r="KZ28" s="116" t="s">
        <v>43</v>
      </c>
      <c r="LA28" s="116">
        <v>49</v>
      </c>
      <c r="LB28" s="116">
        <v>49</v>
      </c>
      <c r="LC28" s="116">
        <v>0</v>
      </c>
      <c r="LD28" s="116">
        <v>0</v>
      </c>
      <c r="LE28" s="122">
        <v>1</v>
      </c>
      <c r="LF28" s="158">
        <f t="shared" si="35"/>
        <v>0</v>
      </c>
      <c r="LG28" s="158"/>
      <c r="LH28" s="156" t="s">
        <v>43</v>
      </c>
      <c r="LI28" s="156">
        <v>49</v>
      </c>
      <c r="LJ28" s="156">
        <v>49</v>
      </c>
      <c r="LK28" s="156">
        <v>0</v>
      </c>
      <c r="LL28" s="156">
        <v>0</v>
      </c>
      <c r="LM28" s="162">
        <v>1</v>
      </c>
      <c r="LN28" s="158">
        <f t="shared" si="36"/>
        <v>0</v>
      </c>
      <c r="LO28" s="157"/>
      <c r="LP28" s="2" t="s">
        <v>43</v>
      </c>
      <c r="LQ28" s="2">
        <v>49</v>
      </c>
      <c r="LR28" s="2">
        <v>49</v>
      </c>
      <c r="LS28" s="2">
        <v>0</v>
      </c>
      <c r="LT28" s="2">
        <v>0</v>
      </c>
      <c r="LU28" s="4">
        <f t="shared" si="104"/>
        <v>1</v>
      </c>
      <c r="LV28" s="4">
        <f t="shared" si="37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105"/>
        <v>1</v>
      </c>
      <c r="MD28" s="158">
        <f t="shared" si="38"/>
        <v>0</v>
      </c>
      <c r="MF28" s="156" t="s">
        <v>43</v>
      </c>
      <c r="MG28" s="156">
        <v>49</v>
      </c>
      <c r="MH28" s="156">
        <v>49</v>
      </c>
      <c r="MI28" s="156">
        <v>0</v>
      </c>
      <c r="MJ28" s="156">
        <v>0</v>
      </c>
      <c r="MK28" s="162">
        <f t="shared" si="39"/>
        <v>1</v>
      </c>
      <c r="ML28" s="158">
        <f t="shared" si="40"/>
        <v>0</v>
      </c>
      <c r="MM28" s="157"/>
      <c r="MN28" s="156" t="s">
        <v>43</v>
      </c>
      <c r="MO28" s="156">
        <v>49</v>
      </c>
      <c r="MP28" s="156">
        <v>49</v>
      </c>
      <c r="MQ28" s="156">
        <v>0</v>
      </c>
      <c r="MR28" s="156">
        <v>0</v>
      </c>
      <c r="MS28" s="162">
        <v>1</v>
      </c>
      <c r="MT28" s="158">
        <f t="shared" si="41"/>
        <v>0</v>
      </c>
      <c r="MU28" s="157"/>
      <c r="MV28" s="156" t="s">
        <v>43</v>
      </c>
      <c r="MW28" s="156">
        <v>49</v>
      </c>
      <c r="MX28" s="156">
        <v>49</v>
      </c>
      <c r="MY28" s="156">
        <v>0</v>
      </c>
      <c r="MZ28" s="156">
        <v>0</v>
      </c>
      <c r="NA28" s="162">
        <v>1</v>
      </c>
      <c r="NB28" s="158">
        <f t="shared" si="42"/>
        <v>0</v>
      </c>
      <c r="NC28" s="157"/>
      <c r="ND28" s="156" t="s">
        <v>43</v>
      </c>
      <c r="NE28" s="156">
        <v>49</v>
      </c>
      <c r="NF28" s="156">
        <v>49</v>
      </c>
      <c r="NG28" s="156">
        <v>0</v>
      </c>
      <c r="NH28" s="156">
        <v>0</v>
      </c>
      <c r="NI28" s="162">
        <v>1</v>
      </c>
      <c r="NJ28" s="158">
        <f t="shared" si="43"/>
        <v>0</v>
      </c>
      <c r="NK28" s="157"/>
      <c r="NL28" s="156" t="s">
        <v>43</v>
      </c>
      <c r="NM28" s="156">
        <v>49</v>
      </c>
      <c r="NN28" s="156">
        <v>49</v>
      </c>
      <c r="NO28" s="156">
        <v>0</v>
      </c>
      <c r="NP28" s="156">
        <v>0</v>
      </c>
      <c r="NQ28" s="162">
        <v>1</v>
      </c>
      <c r="NR28" s="158">
        <f t="shared" si="44"/>
        <v>0</v>
      </c>
      <c r="NS28" s="157"/>
      <c r="OO28" s="157" t="s">
        <v>43</v>
      </c>
      <c r="OP28" s="157">
        <v>49</v>
      </c>
      <c r="OQ28" s="157">
        <v>49</v>
      </c>
      <c r="OR28" s="157">
        <v>0</v>
      </c>
      <c r="OS28" s="157">
        <v>0</v>
      </c>
      <c r="OT28" s="158">
        <f t="shared" si="45"/>
        <v>1</v>
      </c>
      <c r="OU28" s="158">
        <f t="shared" si="46"/>
        <v>0</v>
      </c>
      <c r="OW28" s="157" t="s">
        <v>43</v>
      </c>
      <c r="OX28" s="157">
        <v>49</v>
      </c>
      <c r="OY28" s="157">
        <v>49</v>
      </c>
      <c r="OZ28" s="157">
        <v>0</v>
      </c>
      <c r="PA28" s="157">
        <v>0</v>
      </c>
      <c r="PB28" s="158">
        <f t="shared" si="106"/>
        <v>1</v>
      </c>
      <c r="PC28" s="158">
        <f t="shared" si="47"/>
        <v>0</v>
      </c>
      <c r="PE28" s="157" t="s">
        <v>43</v>
      </c>
      <c r="PF28" s="157">
        <v>49</v>
      </c>
      <c r="PG28" s="157">
        <v>49</v>
      </c>
      <c r="PH28" s="157">
        <v>0</v>
      </c>
      <c r="PI28" s="157">
        <v>0</v>
      </c>
      <c r="PJ28" s="158">
        <f t="shared" si="48"/>
        <v>1</v>
      </c>
      <c r="PK28" s="158">
        <f t="shared" si="49"/>
        <v>0</v>
      </c>
      <c r="PM28" s="157" t="s">
        <v>43</v>
      </c>
      <c r="PN28" s="157">
        <v>49</v>
      </c>
      <c r="PO28" s="157">
        <v>49</v>
      </c>
      <c r="PP28" s="157">
        <v>0</v>
      </c>
      <c r="PQ28" s="157">
        <v>0</v>
      </c>
      <c r="PR28" s="158">
        <f t="shared" si="50"/>
        <v>1</v>
      </c>
      <c r="PS28" s="158">
        <f t="shared" si="51"/>
        <v>0</v>
      </c>
      <c r="PU28" s="157" t="s">
        <v>43</v>
      </c>
      <c r="PV28" s="157">
        <v>49</v>
      </c>
      <c r="PW28" s="157">
        <v>49</v>
      </c>
      <c r="PX28" s="157">
        <v>0</v>
      </c>
      <c r="PY28" s="157">
        <v>0</v>
      </c>
      <c r="PZ28" s="158">
        <f t="shared" si="52"/>
        <v>1</v>
      </c>
      <c r="QA28" s="158">
        <f t="shared" si="53"/>
        <v>0</v>
      </c>
      <c r="QC28" s="157">
        <f t="shared" si="54"/>
        <v>0</v>
      </c>
      <c r="QD28" s="157" t="s">
        <v>43</v>
      </c>
      <c r="QE28" s="157">
        <v>49</v>
      </c>
      <c r="QF28" s="157">
        <v>49</v>
      </c>
      <c r="QG28" s="157">
        <v>0</v>
      </c>
      <c r="QH28" s="157">
        <v>0</v>
      </c>
      <c r="QI28" s="158">
        <f t="shared" si="55"/>
        <v>1</v>
      </c>
      <c r="QJ28" s="158">
        <f t="shared" si="56"/>
        <v>0</v>
      </c>
      <c r="QL28" s="157" t="s">
        <v>43</v>
      </c>
      <c r="QM28" s="157">
        <v>49</v>
      </c>
      <c r="QN28" s="157">
        <v>49</v>
      </c>
      <c r="QO28" s="157">
        <v>0</v>
      </c>
      <c r="QP28" s="157">
        <v>0</v>
      </c>
      <c r="QQ28" s="158">
        <f t="shared" si="57"/>
        <v>1</v>
      </c>
      <c r="QR28" s="158">
        <f t="shared" si="58"/>
        <v>0</v>
      </c>
      <c r="QT28" s="157">
        <f t="shared" si="59"/>
        <v>0</v>
      </c>
      <c r="QU28" s="157" t="s">
        <v>43</v>
      </c>
      <c r="QV28" s="157">
        <v>49</v>
      </c>
      <c r="QW28" s="157">
        <v>49</v>
      </c>
      <c r="QX28" s="157">
        <v>0</v>
      </c>
      <c r="QY28" s="157">
        <v>0</v>
      </c>
      <c r="QZ28" s="158">
        <f t="shared" si="60"/>
        <v>1</v>
      </c>
      <c r="RA28" s="158">
        <f t="shared" si="61"/>
        <v>0</v>
      </c>
      <c r="RC28" s="157" t="s">
        <v>43</v>
      </c>
      <c r="RD28" s="157">
        <v>49</v>
      </c>
      <c r="RE28" s="157">
        <v>49</v>
      </c>
      <c r="RF28" s="157">
        <v>0</v>
      </c>
      <c r="RG28" s="157">
        <v>0</v>
      </c>
      <c r="RH28" s="158">
        <f t="shared" si="62"/>
        <v>1</v>
      </c>
      <c r="RI28" s="158">
        <f t="shared" si="63"/>
        <v>0</v>
      </c>
      <c r="RK28" s="157" t="s">
        <v>43</v>
      </c>
      <c r="RL28" s="157">
        <v>49</v>
      </c>
      <c r="RM28" s="157">
        <v>49</v>
      </c>
      <c r="RN28" s="157">
        <v>0</v>
      </c>
      <c r="RO28" s="157">
        <v>0</v>
      </c>
      <c r="RP28" s="158">
        <v>1</v>
      </c>
      <c r="RR28" s="157" t="s">
        <v>43</v>
      </c>
      <c r="RS28" s="157">
        <v>49</v>
      </c>
      <c r="RT28" s="157">
        <v>49</v>
      </c>
      <c r="RU28" s="157">
        <v>0</v>
      </c>
      <c r="RV28" s="157">
        <v>0</v>
      </c>
      <c r="RW28" s="158">
        <f t="shared" si="64"/>
        <v>1</v>
      </c>
      <c r="RX28" s="158">
        <f t="shared" si="65"/>
        <v>1</v>
      </c>
      <c r="RZ28" s="157" t="s">
        <v>43</v>
      </c>
      <c r="SA28" s="157">
        <v>49</v>
      </c>
      <c r="SB28" s="157">
        <v>49</v>
      </c>
      <c r="SC28" s="157">
        <v>0</v>
      </c>
      <c r="SD28" s="157">
        <v>0</v>
      </c>
      <c r="SE28" s="158">
        <f t="shared" si="66"/>
        <v>1</v>
      </c>
      <c r="SF28" s="158">
        <f t="shared" si="67"/>
        <v>0</v>
      </c>
      <c r="SH28" s="157" t="s">
        <v>43</v>
      </c>
      <c r="SI28" s="157">
        <v>49</v>
      </c>
      <c r="SJ28" s="157">
        <v>49</v>
      </c>
      <c r="SK28" s="157">
        <v>0</v>
      </c>
      <c r="SL28" s="157">
        <v>0</v>
      </c>
      <c r="SM28" s="158">
        <f t="shared" si="68"/>
        <v>1</v>
      </c>
      <c r="SN28" s="158">
        <f t="shared" si="69"/>
        <v>0</v>
      </c>
      <c r="SP28" s="157" t="s">
        <v>43</v>
      </c>
      <c r="SQ28" s="157">
        <v>49</v>
      </c>
      <c r="SR28" s="157">
        <v>49</v>
      </c>
      <c r="SS28" s="157">
        <v>0</v>
      </c>
      <c r="ST28" s="157">
        <v>0</v>
      </c>
      <c r="SU28" s="158">
        <f t="shared" si="70"/>
        <v>1</v>
      </c>
      <c r="SV28" s="158">
        <f t="shared" si="71"/>
        <v>0</v>
      </c>
      <c r="SX28" s="157" t="s">
        <v>43</v>
      </c>
      <c r="SY28" s="157">
        <v>49</v>
      </c>
      <c r="SZ28" s="157">
        <v>49</v>
      </c>
      <c r="TA28" s="157">
        <v>0</v>
      </c>
      <c r="TB28" s="157">
        <v>0</v>
      </c>
      <c r="TC28" s="158">
        <f t="shared" si="72"/>
        <v>1</v>
      </c>
      <c r="TD28" s="158">
        <f t="shared" si="73"/>
        <v>0</v>
      </c>
      <c r="TF28" s="157" t="s">
        <v>43</v>
      </c>
      <c r="TG28" s="157">
        <v>49</v>
      </c>
      <c r="TH28" s="157">
        <v>49</v>
      </c>
      <c r="TI28" s="157">
        <v>0</v>
      </c>
      <c r="TJ28" s="157">
        <v>0</v>
      </c>
      <c r="TK28" s="158">
        <f t="shared" si="74"/>
        <v>1</v>
      </c>
      <c r="TL28" s="158">
        <f t="shared" si="75"/>
        <v>0</v>
      </c>
      <c r="TN28" s="157" t="s">
        <v>43</v>
      </c>
      <c r="TO28" s="157">
        <v>49</v>
      </c>
      <c r="TP28" s="157">
        <v>49</v>
      </c>
      <c r="TQ28" s="157">
        <v>0</v>
      </c>
      <c r="TR28" s="157">
        <v>0</v>
      </c>
      <c r="TS28" s="158">
        <f t="shared" si="76"/>
        <v>1</v>
      </c>
      <c r="TT28" s="158">
        <f t="shared" si="77"/>
        <v>0</v>
      </c>
      <c r="TV28" s="157" t="s">
        <v>43</v>
      </c>
      <c r="TW28" s="157">
        <v>49</v>
      </c>
      <c r="TX28" s="157">
        <v>49</v>
      </c>
      <c r="TY28" s="157">
        <v>0</v>
      </c>
      <c r="TZ28" s="157">
        <v>0</v>
      </c>
      <c r="UA28" s="158">
        <f t="shared" si="78"/>
        <v>1</v>
      </c>
      <c r="UB28" s="158">
        <f t="shared" si="79"/>
        <v>0</v>
      </c>
      <c r="UD28" s="157" t="s">
        <v>43</v>
      </c>
      <c r="UE28" s="157">
        <v>49</v>
      </c>
      <c r="UF28" s="157">
        <v>49</v>
      </c>
      <c r="UG28" s="157">
        <v>0</v>
      </c>
      <c r="UH28" s="157">
        <v>0</v>
      </c>
      <c r="UI28" s="158">
        <f t="shared" si="80"/>
        <v>1</v>
      </c>
      <c r="UJ28" s="158">
        <f t="shared" si="81"/>
        <v>0</v>
      </c>
      <c r="UL28" s="157" t="s">
        <v>43</v>
      </c>
      <c r="UM28" s="157">
        <v>49</v>
      </c>
      <c r="UN28" s="157">
        <v>49</v>
      </c>
      <c r="UO28" s="157">
        <v>0</v>
      </c>
      <c r="UP28" s="157">
        <v>0</v>
      </c>
      <c r="UQ28" s="158">
        <f t="shared" si="82"/>
        <v>1</v>
      </c>
      <c r="UR28" s="158">
        <f t="shared" si="83"/>
        <v>0</v>
      </c>
      <c r="UT28" s="157" t="s">
        <v>43</v>
      </c>
      <c r="UU28" s="157">
        <v>49</v>
      </c>
      <c r="UV28" s="157">
        <v>49</v>
      </c>
      <c r="UW28" s="157">
        <v>0</v>
      </c>
      <c r="UX28" s="157">
        <v>0</v>
      </c>
      <c r="UY28" s="158">
        <f t="shared" si="84"/>
        <v>1</v>
      </c>
      <c r="VA28" s="157" t="s">
        <v>43</v>
      </c>
      <c r="VB28" s="157">
        <v>49</v>
      </c>
      <c r="VC28" s="157">
        <v>49</v>
      </c>
      <c r="VD28" s="157">
        <v>0</v>
      </c>
      <c r="VE28" s="157">
        <v>0</v>
      </c>
      <c r="VF28" s="158">
        <f t="shared" si="85"/>
        <v>1</v>
      </c>
      <c r="VH28" s="157" t="s">
        <v>43</v>
      </c>
      <c r="VI28" s="157">
        <v>49</v>
      </c>
      <c r="VJ28" s="157">
        <v>49</v>
      </c>
      <c r="VK28" s="157">
        <v>0</v>
      </c>
      <c r="VL28" s="157">
        <v>0</v>
      </c>
      <c r="VM28" s="158">
        <f t="shared" si="86"/>
        <v>1</v>
      </c>
      <c r="VN28" s="158">
        <f t="shared" si="87"/>
        <v>0</v>
      </c>
      <c r="VQ28" s="157" t="s">
        <v>43</v>
      </c>
      <c r="VR28" s="157">
        <v>49</v>
      </c>
      <c r="VS28" s="157">
        <v>49</v>
      </c>
      <c r="VT28" s="157">
        <v>0</v>
      </c>
      <c r="VU28" s="157">
        <v>0</v>
      </c>
      <c r="VV28" s="158">
        <v>1</v>
      </c>
      <c r="VW28" s="158">
        <f t="shared" si="88"/>
        <v>0</v>
      </c>
      <c r="VX28" s="158"/>
      <c r="VY28" s="157" t="s">
        <v>43</v>
      </c>
      <c r="VZ28" s="157">
        <v>49</v>
      </c>
      <c r="WA28" s="157">
        <v>49</v>
      </c>
      <c r="WB28" s="157">
        <v>0</v>
      </c>
      <c r="WC28" s="157">
        <v>0</v>
      </c>
      <c r="WD28" s="158">
        <f t="shared" si="89"/>
        <v>1</v>
      </c>
      <c r="WF28" s="157" t="s">
        <v>43</v>
      </c>
      <c r="WG28" s="157">
        <v>49</v>
      </c>
      <c r="WH28" s="157">
        <v>49</v>
      </c>
      <c r="WI28" s="157">
        <v>0</v>
      </c>
      <c r="WJ28" s="157">
        <v>0</v>
      </c>
      <c r="WK28" s="158">
        <f t="shared" si="90"/>
        <v>1</v>
      </c>
      <c r="WL28" s="158">
        <f t="shared" si="91"/>
        <v>0</v>
      </c>
      <c r="WN28" s="157" t="s">
        <v>43</v>
      </c>
      <c r="WO28" s="157">
        <v>49</v>
      </c>
      <c r="WP28" s="157">
        <v>49</v>
      </c>
      <c r="WQ28" s="157">
        <v>0</v>
      </c>
      <c r="WR28" s="157">
        <v>0</v>
      </c>
      <c r="WS28" s="158">
        <v>1</v>
      </c>
      <c r="WU28" s="156"/>
      <c r="WV28" s="156"/>
      <c r="WW28" s="156"/>
      <c r="WX28" s="156"/>
      <c r="WY28" s="156"/>
      <c r="WZ28" s="157" t="s">
        <v>43</v>
      </c>
      <c r="XA28" s="157">
        <v>49</v>
      </c>
      <c r="XB28" s="157">
        <v>49</v>
      </c>
      <c r="XC28" s="157">
        <v>0</v>
      </c>
      <c r="XD28" s="157">
        <v>0</v>
      </c>
      <c r="XE28" s="158">
        <f t="shared" si="92"/>
        <v>1</v>
      </c>
      <c r="XG28" s="157" t="s">
        <v>43</v>
      </c>
      <c r="XH28" s="157">
        <v>49</v>
      </c>
      <c r="XI28" s="157">
        <v>49</v>
      </c>
      <c r="XJ28" s="157">
        <v>0</v>
      </c>
      <c r="XK28" s="157">
        <v>0</v>
      </c>
      <c r="XL28" s="158">
        <f t="shared" si="93"/>
        <v>1</v>
      </c>
      <c r="XM28" s="158">
        <f t="shared" si="94"/>
        <v>0</v>
      </c>
      <c r="XN28" s="157" t="s">
        <v>43</v>
      </c>
      <c r="XO28" s="157">
        <v>49</v>
      </c>
      <c r="XP28" s="157">
        <v>0</v>
      </c>
      <c r="XQ28" s="157">
        <v>0</v>
      </c>
      <c r="XR28" s="157">
        <v>49</v>
      </c>
      <c r="XS28" s="158">
        <v>0</v>
      </c>
      <c r="XT28" s="157"/>
      <c r="XU28" s="157" t="s">
        <v>43</v>
      </c>
      <c r="XV28" s="157">
        <v>49</v>
      </c>
      <c r="XW28" s="157">
        <v>49</v>
      </c>
      <c r="XX28" s="157">
        <v>0</v>
      </c>
      <c r="XY28" s="157">
        <v>0</v>
      </c>
      <c r="XZ28" s="158">
        <f t="shared" si="95"/>
        <v>1</v>
      </c>
      <c r="YB28" s="157" t="s">
        <v>43</v>
      </c>
      <c r="YC28" s="157">
        <v>49</v>
      </c>
      <c r="YD28" s="157">
        <v>49</v>
      </c>
      <c r="YE28" s="157">
        <v>0</v>
      </c>
      <c r="YF28" s="157">
        <v>0</v>
      </c>
      <c r="YG28" s="158">
        <f t="shared" si="96"/>
        <v>1</v>
      </c>
      <c r="YH28" s="158">
        <f t="shared" si="97"/>
        <v>0</v>
      </c>
      <c r="YI28" s="158"/>
      <c r="YJ28" s="157" t="s">
        <v>43</v>
      </c>
      <c r="YK28" s="157">
        <v>49</v>
      </c>
      <c r="YL28" s="157">
        <v>49</v>
      </c>
      <c r="YM28" s="157">
        <v>0</v>
      </c>
      <c r="YN28" s="157">
        <v>0</v>
      </c>
      <c r="YO28" s="158">
        <v>1</v>
      </c>
      <c r="YQ28" s="157" t="s">
        <v>43</v>
      </c>
      <c r="YR28" s="157">
        <v>49</v>
      </c>
      <c r="YS28" s="157">
        <v>49</v>
      </c>
      <c r="YT28" s="157">
        <v>0</v>
      </c>
      <c r="YU28" s="157">
        <v>0</v>
      </c>
      <c r="YV28" s="158">
        <f t="shared" si="98"/>
        <v>1</v>
      </c>
      <c r="YX28" s="157" t="s">
        <v>43</v>
      </c>
      <c r="YY28" s="157">
        <v>49</v>
      </c>
      <c r="YZ28" s="157">
        <v>49</v>
      </c>
      <c r="ZA28" s="157">
        <v>0</v>
      </c>
      <c r="ZB28" s="157">
        <v>0</v>
      </c>
      <c r="ZC28" s="158">
        <v>1</v>
      </c>
      <c r="ZE28" s="157" t="s">
        <v>43</v>
      </c>
      <c r="ZF28" s="157">
        <v>49</v>
      </c>
      <c r="ZG28" s="157">
        <v>49</v>
      </c>
      <c r="ZH28" s="157">
        <v>0</v>
      </c>
      <c r="ZI28" s="157">
        <v>0</v>
      </c>
      <c r="ZJ28" s="158">
        <f t="shared" si="99"/>
        <v>1</v>
      </c>
      <c r="ZK28" s="158">
        <f>ZJ28-YG28</f>
        <v>0</v>
      </c>
      <c r="ZM28" s="157" t="s">
        <v>43</v>
      </c>
      <c r="ZN28" s="157">
        <v>49</v>
      </c>
      <c r="ZO28" s="157">
        <v>49</v>
      </c>
      <c r="ZP28" s="157">
        <v>0</v>
      </c>
      <c r="ZQ28" s="157">
        <v>0</v>
      </c>
      <c r="ZR28" s="158">
        <f t="shared" si="100"/>
        <v>1</v>
      </c>
    </row>
    <row r="29" spans="1:694" ht="17.25" thickBot="1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6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7"/>
        <v>0</v>
      </c>
      <c r="BT29" s="2" t="s">
        <v>44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8"/>
        <v>0</v>
      </c>
      <c r="CB29" s="2" t="s">
        <v>44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9"/>
        <v>0</v>
      </c>
      <c r="CJ29" s="2" t="s">
        <v>44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0"/>
        <v>0</v>
      </c>
      <c r="CR29" s="2" t="s">
        <v>44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1"/>
        <v>0</v>
      </c>
      <c r="CZ29" s="2" t="s">
        <v>44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2"/>
        <v>0</v>
      </c>
      <c r="DH29" s="2" t="s">
        <v>44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3"/>
        <v>0</v>
      </c>
      <c r="DP29" s="2" t="s">
        <v>44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4"/>
        <v>0</v>
      </c>
      <c r="DX29" s="2" t="s">
        <v>44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5"/>
        <v>0</v>
      </c>
      <c r="EF29" s="2" t="s">
        <v>44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6"/>
        <v>0</v>
      </c>
      <c r="EN29" s="2" t="s">
        <v>44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7"/>
        <v>0</v>
      </c>
      <c r="EV29" s="2" t="s">
        <v>44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18"/>
        <v>0</v>
      </c>
      <c r="FD29" s="2" t="s">
        <v>44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19"/>
        <v>0</v>
      </c>
      <c r="FL29" s="2" t="s">
        <v>44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4">
        <f t="shared" si="20"/>
        <v>0</v>
      </c>
      <c r="FT29" s="2" t="s">
        <v>44</v>
      </c>
      <c r="FU29" s="2">
        <v>4</v>
      </c>
      <c r="FV29" s="2">
        <v>4</v>
      </c>
      <c r="FW29" s="2">
        <v>0</v>
      </c>
      <c r="FX29" s="2">
        <v>0</v>
      </c>
      <c r="FY29" s="4">
        <v>1</v>
      </c>
      <c r="FZ29" s="4">
        <f t="shared" si="21"/>
        <v>0</v>
      </c>
      <c r="GB29" s="2" t="s">
        <v>44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4">
        <f t="shared" si="22"/>
        <v>0</v>
      </c>
      <c r="GJ29" s="2" t="s">
        <v>44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3"/>
        <v>0</v>
      </c>
      <c r="GR29" s="2" t="s">
        <v>44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111">
        <f t="shared" si="107"/>
        <v>0</v>
      </c>
      <c r="GZ29" s="2" t="s">
        <v>44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>HE29-'[1]ASUS MeMO Pad 8 K011'!ES29</f>
        <v>0</v>
      </c>
      <c r="HH29" s="2" t="s">
        <v>44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4"/>
        <v>0</v>
      </c>
      <c r="HP29" s="2" t="s">
        <v>44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5"/>
        <v>0</v>
      </c>
      <c r="HX29" s="2" t="s">
        <v>44</v>
      </c>
      <c r="HY29" s="2">
        <v>4</v>
      </c>
      <c r="HZ29" s="2">
        <v>4</v>
      </c>
      <c r="IA29" s="2">
        <v>0</v>
      </c>
      <c r="IB29" s="2">
        <v>0</v>
      </c>
      <c r="IC29" s="4">
        <f t="shared" si="101"/>
        <v>1</v>
      </c>
      <c r="ID29" s="4">
        <f t="shared" si="26"/>
        <v>0</v>
      </c>
      <c r="IF29" s="2" t="s">
        <v>44</v>
      </c>
      <c r="IG29" s="2">
        <v>4</v>
      </c>
      <c r="IH29" s="2">
        <v>4</v>
      </c>
      <c r="II29" s="2">
        <v>0</v>
      </c>
      <c r="IJ29" s="2">
        <v>0</v>
      </c>
      <c r="IK29" s="4">
        <f t="shared" si="102"/>
        <v>1</v>
      </c>
      <c r="IL29" s="4">
        <f t="shared" si="27"/>
        <v>0</v>
      </c>
      <c r="IN29" s="2" t="s">
        <v>44</v>
      </c>
      <c r="IO29" s="2">
        <v>4</v>
      </c>
      <c r="IP29" s="2">
        <v>4</v>
      </c>
      <c r="IQ29" s="2">
        <v>0</v>
      </c>
      <c r="IR29" s="2">
        <v>0</v>
      </c>
      <c r="IS29" s="4">
        <v>1</v>
      </c>
      <c r="IT29" s="4">
        <f t="shared" si="28"/>
        <v>0</v>
      </c>
      <c r="IV29" s="2" t="s">
        <v>44</v>
      </c>
      <c r="IW29" s="2">
        <v>4</v>
      </c>
      <c r="IX29" s="2">
        <v>4</v>
      </c>
      <c r="IY29" s="2">
        <v>0</v>
      </c>
      <c r="IZ29" s="2">
        <v>0</v>
      </c>
      <c r="JA29" s="4">
        <v>1</v>
      </c>
      <c r="JB29" s="4">
        <f t="shared" si="29"/>
        <v>0</v>
      </c>
      <c r="JD29" s="2" t="s">
        <v>44</v>
      </c>
      <c r="JE29" s="2">
        <v>4</v>
      </c>
      <c r="JF29" s="2">
        <v>4</v>
      </c>
      <c r="JG29" s="2">
        <v>0</v>
      </c>
      <c r="JH29" s="2">
        <v>0</v>
      </c>
      <c r="JI29" s="4">
        <v>1</v>
      </c>
      <c r="JJ29" s="4">
        <f t="shared" si="30"/>
        <v>0</v>
      </c>
      <c r="JL29" s="2" t="s">
        <v>44</v>
      </c>
      <c r="JM29" s="2">
        <v>4</v>
      </c>
      <c r="JN29" s="2">
        <v>4</v>
      </c>
      <c r="JO29" s="2">
        <v>0</v>
      </c>
      <c r="JP29" s="2">
        <v>0</v>
      </c>
      <c r="JQ29" s="4">
        <v>1</v>
      </c>
      <c r="JR29" s="4">
        <f t="shared" si="31"/>
        <v>0</v>
      </c>
      <c r="JT29" s="2" t="s">
        <v>44</v>
      </c>
      <c r="JU29" s="2">
        <v>4</v>
      </c>
      <c r="JV29" s="2">
        <v>4</v>
      </c>
      <c r="JW29" s="2">
        <v>0</v>
      </c>
      <c r="JX29" s="2">
        <v>0</v>
      </c>
      <c r="JY29" s="4">
        <v>1</v>
      </c>
      <c r="JZ29" s="4">
        <f t="shared" si="32"/>
        <v>0</v>
      </c>
      <c r="KB29" s="2" t="s">
        <v>44</v>
      </c>
      <c r="KC29" s="2">
        <v>4</v>
      </c>
      <c r="KD29" s="2">
        <v>4</v>
      </c>
      <c r="KE29" s="2">
        <v>0</v>
      </c>
      <c r="KF29" s="2">
        <v>0</v>
      </c>
      <c r="KG29" s="4">
        <v>1</v>
      </c>
      <c r="KH29" s="4">
        <f t="shared" si="33"/>
        <v>0</v>
      </c>
      <c r="KJ29" s="2" t="s">
        <v>44</v>
      </c>
      <c r="KK29" s="2">
        <v>4</v>
      </c>
      <c r="KL29" s="2">
        <v>4</v>
      </c>
      <c r="KM29" s="2">
        <v>0</v>
      </c>
      <c r="KN29" s="2">
        <v>0</v>
      </c>
      <c r="KO29" s="4">
        <f t="shared" si="103"/>
        <v>1</v>
      </c>
      <c r="KP29" s="4">
        <f t="shared" si="34"/>
        <v>0</v>
      </c>
      <c r="KQ29" s="4"/>
      <c r="KR29" s="116" t="s">
        <v>44</v>
      </c>
      <c r="KS29" s="116">
        <v>4</v>
      </c>
      <c r="KT29" s="117">
        <v>4</v>
      </c>
      <c r="KU29" s="117">
        <v>0</v>
      </c>
      <c r="KV29" s="117">
        <v>0</v>
      </c>
      <c r="KW29" s="118">
        <v>1</v>
      </c>
      <c r="KX29" s="118">
        <v>0</v>
      </c>
      <c r="KY29" s="116"/>
      <c r="KZ29" s="116" t="s">
        <v>44</v>
      </c>
      <c r="LA29" s="116">
        <v>4</v>
      </c>
      <c r="LB29" s="116">
        <v>4</v>
      </c>
      <c r="LC29" s="116">
        <v>0</v>
      </c>
      <c r="LD29" s="116">
        <v>0</v>
      </c>
      <c r="LE29" s="122">
        <v>1</v>
      </c>
      <c r="LF29" s="158">
        <f t="shared" si="35"/>
        <v>0</v>
      </c>
      <c r="LG29" s="158"/>
      <c r="LH29" s="156" t="s">
        <v>44</v>
      </c>
      <c r="LI29" s="156">
        <v>4</v>
      </c>
      <c r="LJ29" s="156">
        <v>4</v>
      </c>
      <c r="LK29" s="156">
        <v>0</v>
      </c>
      <c r="LL29" s="156">
        <v>0</v>
      </c>
      <c r="LM29" s="162">
        <v>1</v>
      </c>
      <c r="LN29" s="158">
        <f t="shared" si="36"/>
        <v>0</v>
      </c>
      <c r="LO29" s="157"/>
      <c r="LP29" s="2" t="s">
        <v>44</v>
      </c>
      <c r="LQ29" s="2">
        <v>4</v>
      </c>
      <c r="LR29" s="2">
        <v>4</v>
      </c>
      <c r="LS29" s="2">
        <v>0</v>
      </c>
      <c r="LT29" s="2">
        <v>0</v>
      </c>
      <c r="LU29" s="4">
        <f t="shared" si="104"/>
        <v>1</v>
      </c>
      <c r="LV29" s="4">
        <f t="shared" si="37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105"/>
        <v>1</v>
      </c>
      <c r="MD29" s="158">
        <f t="shared" si="38"/>
        <v>0</v>
      </c>
      <c r="MF29" s="156" t="s">
        <v>44</v>
      </c>
      <c r="MG29" s="156">
        <v>4</v>
      </c>
      <c r="MH29" s="156">
        <v>4</v>
      </c>
      <c r="MI29" s="156">
        <v>0</v>
      </c>
      <c r="MJ29" s="156">
        <v>0</v>
      </c>
      <c r="MK29" s="162">
        <f t="shared" si="39"/>
        <v>1</v>
      </c>
      <c r="ML29" s="158">
        <f t="shared" si="40"/>
        <v>0</v>
      </c>
      <c r="MM29" s="157"/>
      <c r="MN29" s="156" t="s">
        <v>44</v>
      </c>
      <c r="MO29" s="156">
        <v>4</v>
      </c>
      <c r="MP29" s="156">
        <v>4</v>
      </c>
      <c r="MQ29" s="156">
        <v>0</v>
      </c>
      <c r="MR29" s="156">
        <v>0</v>
      </c>
      <c r="MS29" s="162">
        <v>1</v>
      </c>
      <c r="MT29" s="158">
        <f t="shared" si="41"/>
        <v>0</v>
      </c>
      <c r="MU29" s="157"/>
      <c r="MV29" s="156" t="s">
        <v>44</v>
      </c>
      <c r="MW29" s="156">
        <v>4</v>
      </c>
      <c r="MX29" s="156">
        <v>4</v>
      </c>
      <c r="MY29" s="156">
        <v>0</v>
      </c>
      <c r="MZ29" s="156">
        <v>0</v>
      </c>
      <c r="NA29" s="162">
        <v>1</v>
      </c>
      <c r="NB29" s="158">
        <f t="shared" si="42"/>
        <v>0</v>
      </c>
      <c r="NC29" s="157"/>
      <c r="ND29" s="156" t="s">
        <v>44</v>
      </c>
      <c r="NE29" s="156">
        <v>4</v>
      </c>
      <c r="NF29" s="156">
        <v>4</v>
      </c>
      <c r="NG29" s="156">
        <v>0</v>
      </c>
      <c r="NH29" s="156">
        <v>0</v>
      </c>
      <c r="NI29" s="162">
        <v>1</v>
      </c>
      <c r="NJ29" s="158">
        <f t="shared" si="43"/>
        <v>0</v>
      </c>
      <c r="NK29" s="157"/>
      <c r="NL29" s="156" t="s">
        <v>44</v>
      </c>
      <c r="NM29" s="156">
        <v>4</v>
      </c>
      <c r="NN29" s="156">
        <v>4</v>
      </c>
      <c r="NO29" s="156">
        <v>0</v>
      </c>
      <c r="NP29" s="156">
        <v>0</v>
      </c>
      <c r="NQ29" s="162">
        <v>1</v>
      </c>
      <c r="NR29" s="158">
        <f t="shared" si="44"/>
        <v>0</v>
      </c>
      <c r="NS29" s="157"/>
      <c r="OO29" s="157" t="s">
        <v>44</v>
      </c>
      <c r="OP29" s="157">
        <v>4</v>
      </c>
      <c r="OQ29" s="157">
        <v>4</v>
      </c>
      <c r="OR29" s="157">
        <v>0</v>
      </c>
      <c r="OS29" s="157">
        <v>0</v>
      </c>
      <c r="OT29" s="158">
        <f t="shared" si="45"/>
        <v>1</v>
      </c>
      <c r="OU29" s="158">
        <f t="shared" si="46"/>
        <v>0</v>
      </c>
      <c r="OW29" s="157" t="s">
        <v>44</v>
      </c>
      <c r="OX29" s="157">
        <v>4</v>
      </c>
      <c r="OY29" s="157">
        <v>4</v>
      </c>
      <c r="OZ29" s="157">
        <v>0</v>
      </c>
      <c r="PA29" s="157">
        <v>0</v>
      </c>
      <c r="PB29" s="158">
        <f t="shared" si="106"/>
        <v>1</v>
      </c>
      <c r="PC29" s="158">
        <f t="shared" si="47"/>
        <v>0</v>
      </c>
      <c r="PE29" s="157" t="s">
        <v>44</v>
      </c>
      <c r="PF29" s="157">
        <v>4</v>
      </c>
      <c r="PG29" s="157">
        <v>4</v>
      </c>
      <c r="PH29" s="157">
        <v>0</v>
      </c>
      <c r="PI29" s="157">
        <v>0</v>
      </c>
      <c r="PJ29" s="158">
        <f t="shared" si="48"/>
        <v>1</v>
      </c>
      <c r="PK29" s="158">
        <f t="shared" si="49"/>
        <v>0</v>
      </c>
      <c r="PM29" s="157" t="s">
        <v>44</v>
      </c>
      <c r="PN29" s="157">
        <v>4</v>
      </c>
      <c r="PO29" s="157">
        <v>4</v>
      </c>
      <c r="PP29" s="157">
        <v>0</v>
      </c>
      <c r="PQ29" s="157">
        <v>0</v>
      </c>
      <c r="PR29" s="158">
        <f t="shared" si="50"/>
        <v>1</v>
      </c>
      <c r="PS29" s="158">
        <f t="shared" si="51"/>
        <v>0</v>
      </c>
      <c r="PU29" s="157" t="s">
        <v>44</v>
      </c>
      <c r="PV29" s="157">
        <v>4</v>
      </c>
      <c r="PW29" s="157">
        <v>4</v>
      </c>
      <c r="PX29" s="157">
        <v>0</v>
      </c>
      <c r="PY29" s="157">
        <v>0</v>
      </c>
      <c r="PZ29" s="158">
        <f t="shared" si="52"/>
        <v>1</v>
      </c>
      <c r="QA29" s="158">
        <f t="shared" si="53"/>
        <v>0</v>
      </c>
      <c r="QC29" s="157">
        <f t="shared" si="54"/>
        <v>0</v>
      </c>
      <c r="QD29" s="157" t="s">
        <v>44</v>
      </c>
      <c r="QE29" s="157">
        <v>4</v>
      </c>
      <c r="QF29" s="157">
        <v>4</v>
      </c>
      <c r="QG29" s="157">
        <v>0</v>
      </c>
      <c r="QH29" s="157">
        <v>0</v>
      </c>
      <c r="QI29" s="158">
        <f t="shared" si="55"/>
        <v>1</v>
      </c>
      <c r="QJ29" s="158">
        <f t="shared" si="56"/>
        <v>0</v>
      </c>
      <c r="QL29" s="157" t="s">
        <v>44</v>
      </c>
      <c r="QM29" s="157">
        <v>4</v>
      </c>
      <c r="QN29" s="157">
        <v>4</v>
      </c>
      <c r="QO29" s="157">
        <v>0</v>
      </c>
      <c r="QP29" s="157">
        <v>0</v>
      </c>
      <c r="QQ29" s="158">
        <f t="shared" si="57"/>
        <v>1</v>
      </c>
      <c r="QR29" s="158">
        <f t="shared" si="58"/>
        <v>0</v>
      </c>
      <c r="QT29" s="157">
        <f t="shared" si="59"/>
        <v>0</v>
      </c>
      <c r="QU29" s="157" t="s">
        <v>44</v>
      </c>
      <c r="QV29" s="157">
        <v>4</v>
      </c>
      <c r="QW29" s="157">
        <v>4</v>
      </c>
      <c r="QX29" s="157">
        <v>0</v>
      </c>
      <c r="QY29" s="157">
        <v>0</v>
      </c>
      <c r="QZ29" s="158">
        <f t="shared" si="60"/>
        <v>1</v>
      </c>
      <c r="RA29" s="158">
        <f t="shared" si="61"/>
        <v>0</v>
      </c>
      <c r="RC29" s="157" t="s">
        <v>44</v>
      </c>
      <c r="RD29" s="157">
        <v>4</v>
      </c>
      <c r="RE29" s="157">
        <v>4</v>
      </c>
      <c r="RF29" s="157">
        <v>0</v>
      </c>
      <c r="RG29" s="157">
        <v>0</v>
      </c>
      <c r="RH29" s="158">
        <f t="shared" si="62"/>
        <v>1</v>
      </c>
      <c r="RI29" s="158">
        <f t="shared" si="63"/>
        <v>0</v>
      </c>
      <c r="RK29" s="157" t="s">
        <v>44</v>
      </c>
      <c r="RL29" s="157">
        <v>4</v>
      </c>
      <c r="RM29" s="157">
        <v>4</v>
      </c>
      <c r="RN29" s="157">
        <v>0</v>
      </c>
      <c r="RO29" s="157">
        <v>0</v>
      </c>
      <c r="RP29" s="158">
        <v>1</v>
      </c>
      <c r="RR29" s="157" t="s">
        <v>44</v>
      </c>
      <c r="RS29" s="157">
        <v>4</v>
      </c>
      <c r="RT29" s="157">
        <v>4</v>
      </c>
      <c r="RU29" s="157">
        <v>0</v>
      </c>
      <c r="RV29" s="157">
        <v>0</v>
      </c>
      <c r="RW29" s="158">
        <f t="shared" si="64"/>
        <v>1</v>
      </c>
      <c r="RX29" s="158">
        <f t="shared" si="65"/>
        <v>1</v>
      </c>
      <c r="RZ29" s="157" t="s">
        <v>44</v>
      </c>
      <c r="SA29" s="157">
        <v>4</v>
      </c>
      <c r="SB29" s="157">
        <v>4</v>
      </c>
      <c r="SC29" s="157">
        <v>0</v>
      </c>
      <c r="SD29" s="157">
        <v>0</v>
      </c>
      <c r="SE29" s="158">
        <f t="shared" si="66"/>
        <v>1</v>
      </c>
      <c r="SF29" s="158">
        <f t="shared" si="67"/>
        <v>0</v>
      </c>
      <c r="SH29" s="157" t="s">
        <v>44</v>
      </c>
      <c r="SI29" s="157">
        <v>4</v>
      </c>
      <c r="SJ29" s="157">
        <v>4</v>
      </c>
      <c r="SK29" s="157">
        <v>0</v>
      </c>
      <c r="SL29" s="157">
        <v>0</v>
      </c>
      <c r="SM29" s="158">
        <f t="shared" si="68"/>
        <v>1</v>
      </c>
      <c r="SN29" s="158">
        <f t="shared" si="69"/>
        <v>0</v>
      </c>
      <c r="SP29" s="157" t="s">
        <v>44</v>
      </c>
      <c r="SQ29" s="157">
        <v>4</v>
      </c>
      <c r="SR29" s="157">
        <v>4</v>
      </c>
      <c r="SS29" s="157">
        <v>0</v>
      </c>
      <c r="ST29" s="157">
        <v>0</v>
      </c>
      <c r="SU29" s="158">
        <f t="shared" si="70"/>
        <v>1</v>
      </c>
      <c r="SV29" s="158">
        <f t="shared" si="71"/>
        <v>0</v>
      </c>
      <c r="SX29" s="157" t="s">
        <v>44</v>
      </c>
      <c r="SY29" s="157">
        <v>4</v>
      </c>
      <c r="SZ29" s="157">
        <v>4</v>
      </c>
      <c r="TA29" s="157">
        <v>0</v>
      </c>
      <c r="TB29" s="157">
        <v>0</v>
      </c>
      <c r="TC29" s="158">
        <f t="shared" si="72"/>
        <v>1</v>
      </c>
      <c r="TD29" s="158">
        <f t="shared" si="73"/>
        <v>0</v>
      </c>
      <c r="TF29" s="157" t="s">
        <v>44</v>
      </c>
      <c r="TG29" s="157">
        <v>4</v>
      </c>
      <c r="TH29" s="157">
        <v>4</v>
      </c>
      <c r="TI29" s="157">
        <v>0</v>
      </c>
      <c r="TJ29" s="157">
        <v>0</v>
      </c>
      <c r="TK29" s="158">
        <f t="shared" si="74"/>
        <v>1</v>
      </c>
      <c r="TL29" s="158">
        <f t="shared" si="75"/>
        <v>0</v>
      </c>
      <c r="TN29" s="157" t="s">
        <v>44</v>
      </c>
      <c r="TO29" s="157">
        <v>4</v>
      </c>
      <c r="TP29" s="157">
        <v>4</v>
      </c>
      <c r="TQ29" s="157">
        <v>0</v>
      </c>
      <c r="TR29" s="157">
        <v>0</v>
      </c>
      <c r="TS29" s="158">
        <f t="shared" si="76"/>
        <v>1</v>
      </c>
      <c r="TT29" s="158">
        <f t="shared" si="77"/>
        <v>0</v>
      </c>
      <c r="TV29" s="157" t="s">
        <v>44</v>
      </c>
      <c r="TW29" s="157">
        <v>4</v>
      </c>
      <c r="TX29" s="157">
        <v>4</v>
      </c>
      <c r="TY29" s="157">
        <v>0</v>
      </c>
      <c r="TZ29" s="157">
        <v>0</v>
      </c>
      <c r="UA29" s="158">
        <f t="shared" si="78"/>
        <v>1</v>
      </c>
      <c r="UB29" s="158">
        <f t="shared" si="79"/>
        <v>0</v>
      </c>
      <c r="UD29" s="157" t="s">
        <v>44</v>
      </c>
      <c r="UE29" s="157">
        <v>4</v>
      </c>
      <c r="UF29" s="157">
        <v>4</v>
      </c>
      <c r="UG29" s="157">
        <v>0</v>
      </c>
      <c r="UH29" s="157">
        <v>0</v>
      </c>
      <c r="UI29" s="158">
        <f t="shared" si="80"/>
        <v>1</v>
      </c>
      <c r="UJ29" s="158">
        <f t="shared" si="81"/>
        <v>0</v>
      </c>
      <c r="UL29" s="157" t="s">
        <v>44</v>
      </c>
      <c r="UM29" s="157">
        <v>4</v>
      </c>
      <c r="UN29" s="157">
        <v>4</v>
      </c>
      <c r="UO29" s="157">
        <v>0</v>
      </c>
      <c r="UP29" s="157">
        <v>0</v>
      </c>
      <c r="UQ29" s="158">
        <f t="shared" si="82"/>
        <v>1</v>
      </c>
      <c r="UR29" s="158">
        <f t="shared" si="83"/>
        <v>0</v>
      </c>
      <c r="UT29" s="157" t="s">
        <v>44</v>
      </c>
      <c r="UU29" s="157">
        <v>4</v>
      </c>
      <c r="UV29" s="157">
        <v>4</v>
      </c>
      <c r="UW29" s="157">
        <v>0</v>
      </c>
      <c r="UX29" s="157">
        <v>0</v>
      </c>
      <c r="UY29" s="158">
        <f t="shared" si="84"/>
        <v>1</v>
      </c>
      <c r="VA29" s="157" t="s">
        <v>44</v>
      </c>
      <c r="VB29" s="157">
        <v>4</v>
      </c>
      <c r="VC29" s="157">
        <v>4</v>
      </c>
      <c r="VD29" s="157">
        <v>0</v>
      </c>
      <c r="VE29" s="157">
        <v>0</v>
      </c>
      <c r="VF29" s="158">
        <f t="shared" si="85"/>
        <v>1</v>
      </c>
      <c r="VH29" s="157" t="s">
        <v>44</v>
      </c>
      <c r="VI29" s="157">
        <v>4</v>
      </c>
      <c r="VJ29" s="157">
        <v>4</v>
      </c>
      <c r="VK29" s="157">
        <v>0</v>
      </c>
      <c r="VL29" s="157">
        <v>0</v>
      </c>
      <c r="VM29" s="158">
        <f t="shared" si="86"/>
        <v>1</v>
      </c>
      <c r="VN29" s="158">
        <f t="shared" si="87"/>
        <v>0</v>
      </c>
      <c r="VQ29" s="157" t="s">
        <v>44</v>
      </c>
      <c r="VR29" s="157">
        <v>4</v>
      </c>
      <c r="VS29" s="157">
        <v>4</v>
      </c>
      <c r="VT29" s="157">
        <v>0</v>
      </c>
      <c r="VU29" s="157">
        <v>0</v>
      </c>
      <c r="VV29" s="158">
        <v>1</v>
      </c>
      <c r="VW29" s="158">
        <f t="shared" si="88"/>
        <v>0</v>
      </c>
      <c r="VX29" s="158"/>
      <c r="VY29" s="157" t="s">
        <v>44</v>
      </c>
      <c r="VZ29" s="157">
        <v>4</v>
      </c>
      <c r="WA29" s="157">
        <v>4</v>
      </c>
      <c r="WB29" s="157">
        <v>0</v>
      </c>
      <c r="WC29" s="157">
        <v>0</v>
      </c>
      <c r="WD29" s="158">
        <f t="shared" si="89"/>
        <v>1</v>
      </c>
      <c r="WF29" s="157" t="s">
        <v>44</v>
      </c>
      <c r="WG29" s="157">
        <v>4</v>
      </c>
      <c r="WH29" s="157">
        <v>4</v>
      </c>
      <c r="WI29" s="157">
        <v>0</v>
      </c>
      <c r="WJ29" s="157">
        <v>0</v>
      </c>
      <c r="WK29" s="158">
        <f t="shared" si="90"/>
        <v>1</v>
      </c>
      <c r="WL29" s="158">
        <f t="shared" si="91"/>
        <v>0</v>
      </c>
      <c r="WN29" s="157" t="s">
        <v>44</v>
      </c>
      <c r="WO29" s="157">
        <v>4</v>
      </c>
      <c r="WP29" s="157">
        <v>4</v>
      </c>
      <c r="WQ29" s="157">
        <v>0</v>
      </c>
      <c r="WR29" s="157">
        <v>0</v>
      </c>
      <c r="WS29" s="158">
        <v>1</v>
      </c>
      <c r="WU29" s="156"/>
      <c r="WV29" s="156"/>
      <c r="WW29" s="156"/>
      <c r="WX29" s="156"/>
      <c r="WY29" s="156"/>
      <c r="WZ29" s="157" t="s">
        <v>44</v>
      </c>
      <c r="XA29" s="157">
        <v>4</v>
      </c>
      <c r="XB29" s="157">
        <v>4</v>
      </c>
      <c r="XC29" s="157">
        <v>0</v>
      </c>
      <c r="XD29" s="157">
        <v>0</v>
      </c>
      <c r="XE29" s="158">
        <f t="shared" si="92"/>
        <v>1</v>
      </c>
      <c r="XG29" s="157" t="s">
        <v>44</v>
      </c>
      <c r="XH29" s="157">
        <v>4</v>
      </c>
      <c r="XI29" s="157">
        <v>4</v>
      </c>
      <c r="XJ29" s="157">
        <v>0</v>
      </c>
      <c r="XK29" s="157">
        <v>0</v>
      </c>
      <c r="XL29" s="158">
        <f t="shared" si="93"/>
        <v>1</v>
      </c>
      <c r="XM29" s="158">
        <f t="shared" si="94"/>
        <v>0</v>
      </c>
      <c r="XN29" s="157" t="s">
        <v>44</v>
      </c>
      <c r="XO29" s="157">
        <v>4</v>
      </c>
      <c r="XP29" s="157">
        <v>0</v>
      </c>
      <c r="XQ29" s="157">
        <v>0</v>
      </c>
      <c r="XR29" s="157">
        <v>4</v>
      </c>
      <c r="XS29" s="158">
        <v>0</v>
      </c>
      <c r="XT29" s="157"/>
      <c r="XU29" s="157" t="s">
        <v>44</v>
      </c>
      <c r="XV29" s="157">
        <v>4</v>
      </c>
      <c r="XW29" s="157">
        <v>4</v>
      </c>
      <c r="XX29" s="157">
        <v>0</v>
      </c>
      <c r="XY29" s="157">
        <v>0</v>
      </c>
      <c r="XZ29" s="158">
        <f t="shared" si="95"/>
        <v>1</v>
      </c>
      <c r="YB29" s="157" t="s">
        <v>44</v>
      </c>
      <c r="YC29" s="157">
        <v>4</v>
      </c>
      <c r="YD29" s="157">
        <v>4</v>
      </c>
      <c r="YE29" s="157">
        <v>0</v>
      </c>
      <c r="YF29" s="157">
        <v>0</v>
      </c>
      <c r="YG29" s="158">
        <f t="shared" si="96"/>
        <v>1</v>
      </c>
      <c r="YH29" s="158">
        <f t="shared" si="97"/>
        <v>0</v>
      </c>
      <c r="YI29" s="158"/>
      <c r="YJ29" s="157" t="s">
        <v>44</v>
      </c>
      <c r="YK29" s="157">
        <v>4</v>
      </c>
      <c r="YL29" s="157">
        <v>4</v>
      </c>
      <c r="YM29" s="157">
        <v>0</v>
      </c>
      <c r="YN29" s="157">
        <v>0</v>
      </c>
      <c r="YO29" s="158">
        <v>1</v>
      </c>
      <c r="YQ29" s="157" t="s">
        <v>44</v>
      </c>
      <c r="YR29" s="157">
        <v>4</v>
      </c>
      <c r="YS29" s="157">
        <v>4</v>
      </c>
      <c r="YT29" s="157">
        <v>0</v>
      </c>
      <c r="YU29" s="157">
        <v>0</v>
      </c>
      <c r="YV29" s="158">
        <f t="shared" si="98"/>
        <v>1</v>
      </c>
      <c r="YX29" s="157" t="s">
        <v>44</v>
      </c>
      <c r="YY29" s="157">
        <v>4</v>
      </c>
      <c r="YZ29" s="157">
        <v>4</v>
      </c>
      <c r="ZA29" s="157">
        <v>0</v>
      </c>
      <c r="ZB29" s="157">
        <v>0</v>
      </c>
      <c r="ZC29" s="158">
        <v>1</v>
      </c>
      <c r="ZE29" s="157" t="s">
        <v>44</v>
      </c>
      <c r="ZF29" s="157">
        <v>4</v>
      </c>
      <c r="ZG29" s="157">
        <v>4</v>
      </c>
      <c r="ZH29" s="157">
        <v>0</v>
      </c>
      <c r="ZI29" s="157">
        <v>0</v>
      </c>
      <c r="ZJ29" s="158">
        <f t="shared" si="99"/>
        <v>1</v>
      </c>
      <c r="ZK29" s="158">
        <f>ZJ29-YG29</f>
        <v>0</v>
      </c>
      <c r="ZM29" s="157" t="s">
        <v>44</v>
      </c>
      <c r="ZN29" s="157">
        <v>4</v>
      </c>
      <c r="ZO29" s="157">
        <v>4</v>
      </c>
      <c r="ZP29" s="157">
        <v>0</v>
      </c>
      <c r="ZQ29" s="157">
        <v>0</v>
      </c>
      <c r="ZR29" s="158">
        <f t="shared" si="100"/>
        <v>1</v>
      </c>
    </row>
    <row r="30" spans="1:694" ht="17.25" thickBot="1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6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7"/>
        <v>0</v>
      </c>
      <c r="BT30" s="2" t="s">
        <v>45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8"/>
        <v>0</v>
      </c>
      <c r="CB30" s="2" t="s">
        <v>45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9"/>
        <v>0</v>
      </c>
      <c r="CJ30" s="2" t="s">
        <v>45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0"/>
        <v>0</v>
      </c>
      <c r="CR30" s="2" t="s">
        <v>45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1"/>
        <v>0</v>
      </c>
      <c r="CZ30" s="2" t="s">
        <v>45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2"/>
        <v>0</v>
      </c>
      <c r="DH30" s="2" t="s">
        <v>45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3"/>
        <v>0</v>
      </c>
      <c r="DP30" s="2" t="s">
        <v>45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4"/>
        <v>0</v>
      </c>
      <c r="DX30" s="2" t="s">
        <v>45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5"/>
        <v>0</v>
      </c>
      <c r="EF30" s="2" t="s">
        <v>45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6"/>
        <v>0</v>
      </c>
      <c r="EN30" s="2" t="s">
        <v>45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7"/>
        <v>0</v>
      </c>
      <c r="EV30" s="2" t="s">
        <v>45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18"/>
        <v>0</v>
      </c>
      <c r="FD30" s="2" t="s">
        <v>45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19"/>
        <v>0</v>
      </c>
      <c r="FL30" s="2" t="s">
        <v>45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4">
        <f t="shared" si="20"/>
        <v>0</v>
      </c>
      <c r="FT30" s="2" t="s">
        <v>45</v>
      </c>
      <c r="FU30" s="2">
        <v>52</v>
      </c>
      <c r="FV30" s="2">
        <v>52</v>
      </c>
      <c r="FW30" s="2">
        <v>0</v>
      </c>
      <c r="FX30" s="2">
        <v>0</v>
      </c>
      <c r="FY30" s="4">
        <v>1</v>
      </c>
      <c r="FZ30" s="4">
        <f t="shared" si="21"/>
        <v>0</v>
      </c>
      <c r="GB30" s="2" t="s">
        <v>45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4">
        <f t="shared" si="22"/>
        <v>0</v>
      </c>
      <c r="GJ30" s="2" t="s">
        <v>45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3"/>
        <v>0</v>
      </c>
      <c r="GR30" s="2" t="s">
        <v>45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111">
        <f t="shared" si="107"/>
        <v>0</v>
      </c>
      <c r="GZ30" s="2" t="s">
        <v>45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>HE30-'[1]ASUS MeMO Pad 8 K011'!ES30</f>
        <v>0</v>
      </c>
      <c r="HH30" s="2" t="s">
        <v>45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4"/>
        <v>0</v>
      </c>
      <c r="HP30" s="2" t="s">
        <v>45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5"/>
        <v>0</v>
      </c>
      <c r="HX30" s="2" t="s">
        <v>45</v>
      </c>
      <c r="HY30" s="2">
        <v>52</v>
      </c>
      <c r="HZ30" s="2">
        <v>52</v>
      </c>
      <c r="IA30" s="2">
        <v>0</v>
      </c>
      <c r="IB30" s="2">
        <v>0</v>
      </c>
      <c r="IC30" s="4">
        <f t="shared" si="101"/>
        <v>1</v>
      </c>
      <c r="ID30" s="4">
        <f t="shared" si="26"/>
        <v>0</v>
      </c>
      <c r="IF30" s="2" t="s">
        <v>45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102"/>
        <v>1</v>
      </c>
      <c r="IL30" s="4">
        <f t="shared" si="27"/>
        <v>0</v>
      </c>
      <c r="IN30" s="2" t="s">
        <v>45</v>
      </c>
      <c r="IO30" s="2">
        <v>52</v>
      </c>
      <c r="IP30" s="2">
        <v>52</v>
      </c>
      <c r="IQ30" s="2">
        <v>0</v>
      </c>
      <c r="IR30" s="2">
        <v>0</v>
      </c>
      <c r="IS30" s="4">
        <v>1</v>
      </c>
      <c r="IT30" s="4">
        <f t="shared" si="28"/>
        <v>0</v>
      </c>
      <c r="IV30" s="2" t="s">
        <v>45</v>
      </c>
      <c r="IW30" s="2">
        <v>52</v>
      </c>
      <c r="IX30" s="2">
        <v>52</v>
      </c>
      <c r="IY30" s="2">
        <v>0</v>
      </c>
      <c r="IZ30" s="2">
        <v>0</v>
      </c>
      <c r="JA30" s="4">
        <v>1</v>
      </c>
      <c r="JB30" s="4">
        <f t="shared" si="29"/>
        <v>0</v>
      </c>
      <c r="JD30" s="2" t="s">
        <v>45</v>
      </c>
      <c r="JE30" s="2">
        <v>52</v>
      </c>
      <c r="JF30" s="2">
        <v>52</v>
      </c>
      <c r="JG30" s="2">
        <v>0</v>
      </c>
      <c r="JH30" s="2">
        <v>0</v>
      </c>
      <c r="JI30" s="4">
        <v>1</v>
      </c>
      <c r="JJ30" s="4">
        <f t="shared" si="30"/>
        <v>0</v>
      </c>
      <c r="JL30" s="2" t="s">
        <v>45</v>
      </c>
      <c r="JM30" s="2">
        <v>52</v>
      </c>
      <c r="JN30" s="2">
        <v>52</v>
      </c>
      <c r="JO30" s="2">
        <v>0</v>
      </c>
      <c r="JP30" s="2">
        <v>0</v>
      </c>
      <c r="JQ30" s="4">
        <v>1</v>
      </c>
      <c r="JR30" s="4">
        <f t="shared" si="31"/>
        <v>0</v>
      </c>
      <c r="JT30" s="2" t="s">
        <v>45</v>
      </c>
      <c r="JU30" s="2">
        <v>52</v>
      </c>
      <c r="JV30" s="2">
        <v>52</v>
      </c>
      <c r="JW30" s="2">
        <v>0</v>
      </c>
      <c r="JX30" s="2">
        <v>0</v>
      </c>
      <c r="JY30" s="4">
        <v>1</v>
      </c>
      <c r="JZ30" s="4">
        <f t="shared" si="32"/>
        <v>0</v>
      </c>
      <c r="KB30" s="2" t="s">
        <v>45</v>
      </c>
      <c r="KC30" s="2">
        <v>52</v>
      </c>
      <c r="KD30" s="2">
        <v>52</v>
      </c>
      <c r="KE30" s="2">
        <v>0</v>
      </c>
      <c r="KF30" s="2">
        <v>0</v>
      </c>
      <c r="KG30" s="4">
        <v>1</v>
      </c>
      <c r="KH30" s="4">
        <f t="shared" si="33"/>
        <v>0</v>
      </c>
      <c r="KJ30" s="2" t="s">
        <v>45</v>
      </c>
      <c r="KK30" s="2">
        <v>52</v>
      </c>
      <c r="KL30" s="2">
        <v>52</v>
      </c>
      <c r="KM30" s="2">
        <v>0</v>
      </c>
      <c r="KN30" s="2">
        <v>0</v>
      </c>
      <c r="KO30" s="4">
        <f t="shared" si="103"/>
        <v>1</v>
      </c>
      <c r="KP30" s="4">
        <f t="shared" si="34"/>
        <v>0</v>
      </c>
      <c r="KQ30" s="4"/>
      <c r="KR30" s="116" t="s">
        <v>45</v>
      </c>
      <c r="KS30" s="116">
        <v>52</v>
      </c>
      <c r="KT30" s="117">
        <v>52</v>
      </c>
      <c r="KU30" s="117">
        <v>0</v>
      </c>
      <c r="KV30" s="117">
        <v>0</v>
      </c>
      <c r="KW30" s="118">
        <v>1</v>
      </c>
      <c r="KX30" s="118">
        <v>0</v>
      </c>
      <c r="KY30" s="116"/>
      <c r="KZ30" s="116" t="s">
        <v>45</v>
      </c>
      <c r="LA30" s="116">
        <v>52</v>
      </c>
      <c r="LB30" s="116">
        <v>52</v>
      </c>
      <c r="LC30" s="116">
        <v>0</v>
      </c>
      <c r="LD30" s="116">
        <v>0</v>
      </c>
      <c r="LE30" s="122">
        <v>1</v>
      </c>
      <c r="LF30" s="158">
        <f t="shared" si="35"/>
        <v>0</v>
      </c>
      <c r="LG30" s="158"/>
      <c r="LH30" s="156" t="s">
        <v>45</v>
      </c>
      <c r="LI30" s="156">
        <v>52</v>
      </c>
      <c r="LJ30" s="156">
        <v>52</v>
      </c>
      <c r="LK30" s="156">
        <v>0</v>
      </c>
      <c r="LL30" s="156">
        <v>0</v>
      </c>
      <c r="LM30" s="162">
        <v>1</v>
      </c>
      <c r="LN30" s="158">
        <f t="shared" si="36"/>
        <v>0</v>
      </c>
      <c r="LO30" s="157"/>
      <c r="LP30" s="2" t="s">
        <v>45</v>
      </c>
      <c r="LQ30" s="2">
        <v>52</v>
      </c>
      <c r="LR30" s="2">
        <v>52</v>
      </c>
      <c r="LS30" s="2">
        <v>0</v>
      </c>
      <c r="LT30" s="2">
        <v>0</v>
      </c>
      <c r="LU30" s="4">
        <f t="shared" si="104"/>
        <v>1</v>
      </c>
      <c r="LV30" s="4">
        <f t="shared" si="37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105"/>
        <v>1</v>
      </c>
      <c r="MD30" s="158">
        <f t="shared" si="38"/>
        <v>0</v>
      </c>
      <c r="MF30" s="156" t="s">
        <v>45</v>
      </c>
      <c r="MG30" s="156">
        <v>52</v>
      </c>
      <c r="MH30" s="156">
        <v>52</v>
      </c>
      <c r="MI30" s="156">
        <v>0</v>
      </c>
      <c r="MJ30" s="156">
        <v>0</v>
      </c>
      <c r="MK30" s="162">
        <f t="shared" si="39"/>
        <v>1</v>
      </c>
      <c r="ML30" s="158">
        <f t="shared" si="40"/>
        <v>0</v>
      </c>
      <c r="MM30" s="157"/>
      <c r="MN30" s="156" t="s">
        <v>45</v>
      </c>
      <c r="MO30" s="156">
        <v>52</v>
      </c>
      <c r="MP30" s="156">
        <v>52</v>
      </c>
      <c r="MQ30" s="156">
        <v>0</v>
      </c>
      <c r="MR30" s="156">
        <v>0</v>
      </c>
      <c r="MS30" s="162">
        <v>1</v>
      </c>
      <c r="MT30" s="158">
        <f t="shared" si="41"/>
        <v>0</v>
      </c>
      <c r="MU30" s="157"/>
      <c r="MV30" s="156" t="s">
        <v>45</v>
      </c>
      <c r="MW30" s="156">
        <v>52</v>
      </c>
      <c r="MX30" s="156">
        <v>52</v>
      </c>
      <c r="MY30" s="156">
        <v>0</v>
      </c>
      <c r="MZ30" s="156">
        <v>0</v>
      </c>
      <c r="NA30" s="162">
        <v>1</v>
      </c>
      <c r="NB30" s="158">
        <f t="shared" si="42"/>
        <v>0</v>
      </c>
      <c r="NC30" s="157"/>
      <c r="ND30" s="156" t="s">
        <v>45</v>
      </c>
      <c r="NE30" s="156">
        <v>52</v>
      </c>
      <c r="NF30" s="156">
        <v>52</v>
      </c>
      <c r="NG30" s="156">
        <v>0</v>
      </c>
      <c r="NH30" s="156">
        <v>0</v>
      </c>
      <c r="NI30" s="162">
        <v>1</v>
      </c>
      <c r="NJ30" s="158">
        <f t="shared" si="43"/>
        <v>0</v>
      </c>
      <c r="NK30" s="157"/>
      <c r="NL30" s="156" t="s">
        <v>45</v>
      </c>
      <c r="NM30" s="156">
        <v>52</v>
      </c>
      <c r="NN30" s="156">
        <v>52</v>
      </c>
      <c r="NO30" s="156">
        <v>0</v>
      </c>
      <c r="NP30" s="156">
        <v>0</v>
      </c>
      <c r="NQ30" s="162">
        <v>1</v>
      </c>
      <c r="NR30" s="158">
        <f t="shared" si="44"/>
        <v>0</v>
      </c>
      <c r="NS30" s="157"/>
      <c r="OO30" s="157" t="s">
        <v>45</v>
      </c>
      <c r="OP30" s="157">
        <v>52</v>
      </c>
      <c r="OQ30" s="157">
        <v>52</v>
      </c>
      <c r="OR30" s="157">
        <v>0</v>
      </c>
      <c r="OS30" s="157">
        <v>0</v>
      </c>
      <c r="OT30" s="158">
        <f t="shared" si="45"/>
        <v>1</v>
      </c>
      <c r="OU30" s="158">
        <f t="shared" si="46"/>
        <v>0</v>
      </c>
      <c r="OW30" s="157" t="s">
        <v>45</v>
      </c>
      <c r="OX30" s="157">
        <v>52</v>
      </c>
      <c r="OY30" s="157">
        <v>52</v>
      </c>
      <c r="OZ30" s="157">
        <v>0</v>
      </c>
      <c r="PA30" s="157">
        <v>0</v>
      </c>
      <c r="PB30" s="158">
        <f t="shared" si="106"/>
        <v>1</v>
      </c>
      <c r="PC30" s="158">
        <f t="shared" si="47"/>
        <v>0</v>
      </c>
      <c r="PE30" s="157" t="s">
        <v>45</v>
      </c>
      <c r="PF30" s="157">
        <v>52</v>
      </c>
      <c r="PG30" s="157">
        <v>52</v>
      </c>
      <c r="PH30" s="157">
        <v>0</v>
      </c>
      <c r="PI30" s="157">
        <v>0</v>
      </c>
      <c r="PJ30" s="158">
        <f t="shared" si="48"/>
        <v>1</v>
      </c>
      <c r="PK30" s="158">
        <f t="shared" si="49"/>
        <v>0</v>
      </c>
      <c r="PM30" s="157" t="s">
        <v>45</v>
      </c>
      <c r="PN30" s="157">
        <v>52</v>
      </c>
      <c r="PO30" s="157">
        <v>52</v>
      </c>
      <c r="PP30" s="157">
        <v>0</v>
      </c>
      <c r="PQ30" s="157">
        <v>0</v>
      </c>
      <c r="PR30" s="158">
        <f t="shared" si="50"/>
        <v>1</v>
      </c>
      <c r="PS30" s="158">
        <f t="shared" si="51"/>
        <v>0</v>
      </c>
      <c r="PU30" s="157" t="s">
        <v>45</v>
      </c>
      <c r="PV30" s="157">
        <v>52</v>
      </c>
      <c r="PW30" s="157">
        <v>52</v>
      </c>
      <c r="PX30" s="157">
        <v>0</v>
      </c>
      <c r="PY30" s="157">
        <v>0</v>
      </c>
      <c r="PZ30" s="158">
        <f t="shared" si="52"/>
        <v>1</v>
      </c>
      <c r="QA30" s="158">
        <f t="shared" si="53"/>
        <v>0</v>
      </c>
      <c r="QC30" s="157">
        <f t="shared" si="54"/>
        <v>0</v>
      </c>
      <c r="QD30" s="157" t="s">
        <v>45</v>
      </c>
      <c r="QE30" s="157">
        <v>52</v>
      </c>
      <c r="QF30" s="157">
        <v>52</v>
      </c>
      <c r="QG30" s="157">
        <v>0</v>
      </c>
      <c r="QH30" s="157">
        <v>0</v>
      </c>
      <c r="QI30" s="158">
        <f t="shared" si="55"/>
        <v>1</v>
      </c>
      <c r="QJ30" s="158">
        <f t="shared" si="56"/>
        <v>0</v>
      </c>
      <c r="QL30" s="157" t="s">
        <v>45</v>
      </c>
      <c r="QM30" s="157">
        <v>52</v>
      </c>
      <c r="QN30" s="157">
        <v>52</v>
      </c>
      <c r="QO30" s="157">
        <v>0</v>
      </c>
      <c r="QP30" s="157">
        <v>0</v>
      </c>
      <c r="QQ30" s="158">
        <f t="shared" si="57"/>
        <v>1</v>
      </c>
      <c r="QR30" s="158">
        <f t="shared" si="58"/>
        <v>0</v>
      </c>
      <c r="QT30" s="157">
        <f t="shared" si="59"/>
        <v>0</v>
      </c>
      <c r="QU30" s="157" t="s">
        <v>45</v>
      </c>
      <c r="QV30" s="157">
        <v>52</v>
      </c>
      <c r="QW30" s="157">
        <v>52</v>
      </c>
      <c r="QX30" s="157">
        <v>0</v>
      </c>
      <c r="QY30" s="157">
        <v>0</v>
      </c>
      <c r="QZ30" s="158">
        <f t="shared" si="60"/>
        <v>1</v>
      </c>
      <c r="RA30" s="158">
        <f t="shared" si="61"/>
        <v>0</v>
      </c>
      <c r="RC30" s="157" t="s">
        <v>45</v>
      </c>
      <c r="RD30" s="157">
        <v>52</v>
      </c>
      <c r="RE30" s="157">
        <v>52</v>
      </c>
      <c r="RF30" s="157">
        <v>0</v>
      </c>
      <c r="RG30" s="157">
        <v>0</v>
      </c>
      <c r="RH30" s="158">
        <f t="shared" si="62"/>
        <v>1</v>
      </c>
      <c r="RI30" s="158">
        <f t="shared" si="63"/>
        <v>0</v>
      </c>
      <c r="RK30" s="157" t="s">
        <v>45</v>
      </c>
      <c r="RL30" s="157">
        <v>52</v>
      </c>
      <c r="RM30" s="157">
        <v>52</v>
      </c>
      <c r="RN30" s="157">
        <v>0</v>
      </c>
      <c r="RO30" s="157">
        <v>0</v>
      </c>
      <c r="RP30" s="158">
        <v>1</v>
      </c>
      <c r="RR30" s="157" t="s">
        <v>45</v>
      </c>
      <c r="RS30" s="157">
        <v>52</v>
      </c>
      <c r="RT30" s="157">
        <v>52</v>
      </c>
      <c r="RU30" s="157">
        <v>0</v>
      </c>
      <c r="RV30" s="157">
        <v>0</v>
      </c>
      <c r="RW30" s="158">
        <f t="shared" si="64"/>
        <v>1</v>
      </c>
      <c r="RX30" s="158">
        <f t="shared" si="65"/>
        <v>1</v>
      </c>
      <c r="RZ30" s="157" t="s">
        <v>45</v>
      </c>
      <c r="SA30" s="157">
        <v>52</v>
      </c>
      <c r="SB30" s="157">
        <v>52</v>
      </c>
      <c r="SC30" s="157">
        <v>0</v>
      </c>
      <c r="SD30" s="157">
        <v>0</v>
      </c>
      <c r="SE30" s="158">
        <f t="shared" si="66"/>
        <v>1</v>
      </c>
      <c r="SF30" s="158">
        <f t="shared" si="67"/>
        <v>0</v>
      </c>
      <c r="SH30" s="157" t="s">
        <v>45</v>
      </c>
      <c r="SI30" s="157">
        <v>52</v>
      </c>
      <c r="SJ30" s="157">
        <v>52</v>
      </c>
      <c r="SK30" s="157">
        <v>0</v>
      </c>
      <c r="SL30" s="157">
        <v>0</v>
      </c>
      <c r="SM30" s="158">
        <f t="shared" si="68"/>
        <v>1</v>
      </c>
      <c r="SN30" s="158">
        <f t="shared" si="69"/>
        <v>0</v>
      </c>
      <c r="SP30" s="157" t="s">
        <v>45</v>
      </c>
      <c r="SQ30" s="157">
        <v>52</v>
      </c>
      <c r="SR30" s="157">
        <v>52</v>
      </c>
      <c r="SS30" s="157">
        <v>0</v>
      </c>
      <c r="ST30" s="157">
        <v>0</v>
      </c>
      <c r="SU30" s="158">
        <f t="shared" si="70"/>
        <v>1</v>
      </c>
      <c r="SV30" s="158">
        <f t="shared" si="71"/>
        <v>0</v>
      </c>
      <c r="SX30" s="157" t="s">
        <v>45</v>
      </c>
      <c r="SY30" s="157">
        <v>52</v>
      </c>
      <c r="SZ30" s="157">
        <v>52</v>
      </c>
      <c r="TA30" s="157">
        <v>0</v>
      </c>
      <c r="TB30" s="157">
        <v>0</v>
      </c>
      <c r="TC30" s="158">
        <f t="shared" si="72"/>
        <v>1</v>
      </c>
      <c r="TD30" s="158">
        <f t="shared" si="73"/>
        <v>0</v>
      </c>
      <c r="TF30" s="157" t="s">
        <v>45</v>
      </c>
      <c r="TG30" s="157">
        <v>52</v>
      </c>
      <c r="TH30" s="157">
        <v>52</v>
      </c>
      <c r="TI30" s="157">
        <v>0</v>
      </c>
      <c r="TJ30" s="157">
        <v>0</v>
      </c>
      <c r="TK30" s="158">
        <f t="shared" si="74"/>
        <v>1</v>
      </c>
      <c r="TL30" s="158">
        <f t="shared" si="75"/>
        <v>0</v>
      </c>
      <c r="TN30" s="157" t="s">
        <v>45</v>
      </c>
      <c r="TO30" s="157">
        <v>52</v>
      </c>
      <c r="TP30" s="157">
        <v>52</v>
      </c>
      <c r="TQ30" s="157">
        <v>0</v>
      </c>
      <c r="TR30" s="157">
        <v>0</v>
      </c>
      <c r="TS30" s="158">
        <f t="shared" si="76"/>
        <v>1</v>
      </c>
      <c r="TT30" s="158">
        <f t="shared" si="77"/>
        <v>0</v>
      </c>
      <c r="TV30" s="157" t="s">
        <v>45</v>
      </c>
      <c r="TW30" s="157">
        <v>52</v>
      </c>
      <c r="TX30" s="157">
        <v>52</v>
      </c>
      <c r="TY30" s="157">
        <v>0</v>
      </c>
      <c r="TZ30" s="157">
        <v>0</v>
      </c>
      <c r="UA30" s="158">
        <f t="shared" si="78"/>
        <v>1</v>
      </c>
      <c r="UB30" s="158">
        <f t="shared" si="79"/>
        <v>0</v>
      </c>
      <c r="UD30" s="157" t="s">
        <v>45</v>
      </c>
      <c r="UE30" s="157">
        <v>52</v>
      </c>
      <c r="UF30" s="157">
        <v>52</v>
      </c>
      <c r="UG30" s="157">
        <v>0</v>
      </c>
      <c r="UH30" s="157">
        <v>0</v>
      </c>
      <c r="UI30" s="158">
        <f t="shared" si="80"/>
        <v>1</v>
      </c>
      <c r="UJ30" s="158">
        <f t="shared" si="81"/>
        <v>0</v>
      </c>
      <c r="UL30" s="157" t="s">
        <v>45</v>
      </c>
      <c r="UM30" s="157">
        <v>52</v>
      </c>
      <c r="UN30" s="157">
        <v>52</v>
      </c>
      <c r="UO30" s="157">
        <v>0</v>
      </c>
      <c r="UP30" s="157">
        <v>0</v>
      </c>
      <c r="UQ30" s="158">
        <f t="shared" si="82"/>
        <v>1</v>
      </c>
      <c r="UR30" s="158">
        <f t="shared" si="83"/>
        <v>0</v>
      </c>
      <c r="UT30" s="157" t="s">
        <v>45</v>
      </c>
      <c r="UU30" s="157">
        <v>52</v>
      </c>
      <c r="UV30" s="157">
        <v>52</v>
      </c>
      <c r="UW30" s="157">
        <v>0</v>
      </c>
      <c r="UX30" s="157">
        <v>0</v>
      </c>
      <c r="UY30" s="158">
        <f t="shared" si="84"/>
        <v>1</v>
      </c>
      <c r="VA30" s="157" t="s">
        <v>45</v>
      </c>
      <c r="VB30" s="157">
        <v>52</v>
      </c>
      <c r="VC30" s="157">
        <v>52</v>
      </c>
      <c r="VD30" s="157">
        <v>0</v>
      </c>
      <c r="VE30" s="157">
        <v>0</v>
      </c>
      <c r="VF30" s="158">
        <f t="shared" si="85"/>
        <v>1</v>
      </c>
      <c r="VH30" s="157" t="s">
        <v>45</v>
      </c>
      <c r="VI30" s="157">
        <v>52</v>
      </c>
      <c r="VJ30" s="157">
        <v>52</v>
      </c>
      <c r="VK30" s="157">
        <v>0</v>
      </c>
      <c r="VL30" s="157">
        <v>0</v>
      </c>
      <c r="VM30" s="158">
        <f t="shared" si="86"/>
        <v>1</v>
      </c>
      <c r="VN30" s="158">
        <f t="shared" si="87"/>
        <v>0</v>
      </c>
      <c r="VQ30" s="109" t="s">
        <v>45</v>
      </c>
      <c r="VR30" s="159">
        <v>52</v>
      </c>
      <c r="VS30" s="159">
        <v>49</v>
      </c>
      <c r="VT30" s="159">
        <v>3</v>
      </c>
      <c r="VU30" s="157">
        <v>0</v>
      </c>
      <c r="VV30" s="158">
        <v>0.94</v>
      </c>
      <c r="VW30" s="158">
        <f t="shared" si="88"/>
        <v>-6.0000000000000053E-2</v>
      </c>
      <c r="VX30" s="158"/>
      <c r="VY30" s="157" t="s">
        <v>45</v>
      </c>
      <c r="VZ30" s="157">
        <v>52</v>
      </c>
      <c r="WA30" s="157">
        <v>52</v>
      </c>
      <c r="WB30" s="157">
        <v>0</v>
      </c>
      <c r="WC30" s="157">
        <v>0</v>
      </c>
      <c r="WD30" s="158">
        <f t="shared" si="89"/>
        <v>1</v>
      </c>
      <c r="WF30" s="157" t="s">
        <v>45</v>
      </c>
      <c r="WG30" s="157">
        <v>52</v>
      </c>
      <c r="WH30" s="157">
        <v>52</v>
      </c>
      <c r="WI30" s="157">
        <v>0</v>
      </c>
      <c r="WJ30" s="157">
        <v>0</v>
      </c>
      <c r="WK30" s="158">
        <f t="shared" si="90"/>
        <v>1</v>
      </c>
      <c r="WL30" s="158">
        <f t="shared" si="91"/>
        <v>0</v>
      </c>
      <c r="WN30" s="157" t="s">
        <v>45</v>
      </c>
      <c r="WO30" s="157">
        <v>52</v>
      </c>
      <c r="WP30" s="157">
        <v>49</v>
      </c>
      <c r="WQ30" s="157">
        <v>3</v>
      </c>
      <c r="WR30" s="157">
        <v>0</v>
      </c>
      <c r="WS30" s="158">
        <v>0.94</v>
      </c>
      <c r="WU30" s="156"/>
      <c r="WV30" s="156"/>
      <c r="WW30" s="156"/>
      <c r="WX30" s="156"/>
      <c r="WY30" s="156"/>
      <c r="WZ30" s="157" t="s">
        <v>45</v>
      </c>
      <c r="XA30" s="157">
        <v>52</v>
      </c>
      <c r="XB30" s="157">
        <v>52</v>
      </c>
      <c r="XC30" s="157">
        <v>0</v>
      </c>
      <c r="XD30" s="157">
        <v>0</v>
      </c>
      <c r="XE30" s="158">
        <f t="shared" si="92"/>
        <v>1</v>
      </c>
      <c r="XG30" s="157" t="s">
        <v>45</v>
      </c>
      <c r="XH30" s="157">
        <v>52</v>
      </c>
      <c r="XI30" s="157">
        <v>52</v>
      </c>
      <c r="XJ30" s="157">
        <v>0</v>
      </c>
      <c r="XK30" s="157">
        <v>0</v>
      </c>
      <c r="XL30" s="158">
        <f t="shared" si="93"/>
        <v>1</v>
      </c>
      <c r="XM30" s="158">
        <f t="shared" si="94"/>
        <v>0</v>
      </c>
      <c r="XN30" s="157" t="s">
        <v>45</v>
      </c>
      <c r="XO30" s="157">
        <v>52</v>
      </c>
      <c r="XP30" s="157">
        <v>0</v>
      </c>
      <c r="XQ30" s="157">
        <v>0</v>
      </c>
      <c r="XR30" s="157">
        <v>52</v>
      </c>
      <c r="XS30" s="158">
        <v>0</v>
      </c>
      <c r="XT30" s="157"/>
      <c r="XU30" s="157" t="s">
        <v>45</v>
      </c>
      <c r="XV30" s="157">
        <v>52</v>
      </c>
      <c r="XW30" s="157">
        <v>52</v>
      </c>
      <c r="XX30" s="157">
        <v>0</v>
      </c>
      <c r="XY30" s="157">
        <v>0</v>
      </c>
      <c r="XZ30" s="158">
        <f t="shared" si="95"/>
        <v>1</v>
      </c>
      <c r="YB30" s="157" t="s">
        <v>45</v>
      </c>
      <c r="YC30" s="157">
        <v>52</v>
      </c>
      <c r="YD30" s="157">
        <v>52</v>
      </c>
      <c r="YE30" s="157">
        <v>0</v>
      </c>
      <c r="YF30" s="157">
        <v>0</v>
      </c>
      <c r="YG30" s="158">
        <f t="shared" si="96"/>
        <v>1</v>
      </c>
      <c r="YH30" s="158">
        <f t="shared" si="97"/>
        <v>0</v>
      </c>
      <c r="YI30" s="158"/>
      <c r="YJ30" s="157" t="s">
        <v>45</v>
      </c>
      <c r="YK30" s="157">
        <v>52</v>
      </c>
      <c r="YL30" s="157">
        <v>49</v>
      </c>
      <c r="YM30" s="157">
        <v>3</v>
      </c>
      <c r="YN30" s="157">
        <v>0</v>
      </c>
      <c r="YO30" s="158">
        <v>0.94</v>
      </c>
      <c r="YQ30" s="157" t="s">
        <v>45</v>
      </c>
      <c r="YR30" s="157">
        <v>52</v>
      </c>
      <c r="YS30" s="157">
        <v>52</v>
      </c>
      <c r="YT30" s="157">
        <v>0</v>
      </c>
      <c r="YU30" s="157">
        <v>0</v>
      </c>
      <c r="YV30" s="158">
        <f t="shared" si="98"/>
        <v>1</v>
      </c>
      <c r="YX30" s="157" t="s">
        <v>45</v>
      </c>
      <c r="YY30" s="157">
        <v>52</v>
      </c>
      <c r="YZ30" s="157">
        <v>52</v>
      </c>
      <c r="ZA30" s="157">
        <v>0</v>
      </c>
      <c r="ZB30" s="157">
        <v>0</v>
      </c>
      <c r="ZC30" s="158">
        <v>1</v>
      </c>
      <c r="ZE30" s="157" t="s">
        <v>45</v>
      </c>
      <c r="ZF30" s="157">
        <v>52</v>
      </c>
      <c r="ZG30" s="157">
        <v>52</v>
      </c>
      <c r="ZH30" s="157">
        <v>0</v>
      </c>
      <c r="ZI30" s="157">
        <v>0</v>
      </c>
      <c r="ZJ30" s="158">
        <f t="shared" si="99"/>
        <v>1</v>
      </c>
      <c r="ZK30" s="158">
        <f>ZJ30-YG30</f>
        <v>0</v>
      </c>
      <c r="ZM30" s="157" t="s">
        <v>45</v>
      </c>
      <c r="ZN30" s="157">
        <v>52</v>
      </c>
      <c r="ZO30" s="157">
        <v>52</v>
      </c>
      <c r="ZP30" s="157">
        <v>0</v>
      </c>
      <c r="ZQ30" s="157">
        <v>0</v>
      </c>
      <c r="ZR30" s="158">
        <f t="shared" si="100"/>
        <v>1</v>
      </c>
    </row>
    <row r="31" spans="1:694" ht="17.25" thickBot="1">
      <c r="A31" s="2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2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2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2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2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66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66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  <c r="BD31" s="66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6"/>
        <v>0</v>
      </c>
      <c r="BL31" s="66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7"/>
        <v>0</v>
      </c>
      <c r="BT31" s="66" t="s">
        <v>46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8"/>
        <v>0</v>
      </c>
      <c r="CB31" s="66" t="s">
        <v>46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9"/>
        <v>0</v>
      </c>
      <c r="CJ31" s="66" t="s">
        <v>46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0"/>
        <v>0</v>
      </c>
      <c r="CR31" s="66" t="s">
        <v>46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1"/>
        <v>0</v>
      </c>
      <c r="CZ31" s="66" t="s">
        <v>46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2"/>
        <v>0</v>
      </c>
      <c r="DH31" s="66" t="s">
        <v>46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3"/>
        <v>0</v>
      </c>
      <c r="DP31" s="66" t="s">
        <v>46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4"/>
        <v>0</v>
      </c>
      <c r="DX31" s="66" t="s">
        <v>46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5"/>
        <v>0</v>
      </c>
      <c r="EF31" s="66" t="s">
        <v>46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6"/>
        <v>0</v>
      </c>
      <c r="EN31" s="66" t="s">
        <v>46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7"/>
        <v>0</v>
      </c>
      <c r="EV31" s="66" t="s">
        <v>46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18"/>
        <v>0</v>
      </c>
      <c r="FD31" s="66" t="s">
        <v>46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19"/>
        <v>0</v>
      </c>
      <c r="FL31" s="66" t="s">
        <v>46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4">
        <f t="shared" si="20"/>
        <v>0</v>
      </c>
      <c r="FT31" s="66" t="s">
        <v>46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1"/>
        <v>0</v>
      </c>
      <c r="GB31" s="66" t="s">
        <v>46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2"/>
        <v>0</v>
      </c>
      <c r="GJ31" s="66" t="s">
        <v>46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4">
        <f t="shared" si="23"/>
        <v>0</v>
      </c>
      <c r="GR31" s="66" t="s">
        <v>46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111">
        <f t="shared" si="107"/>
        <v>0</v>
      </c>
      <c r="GZ31" s="66" t="s">
        <v>46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4">
        <f>HE31-'[1]ASUS MeMO Pad 8 K011'!ES31</f>
        <v>0</v>
      </c>
      <c r="HH31" s="66" t="s">
        <v>46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4">
        <f t="shared" si="24"/>
        <v>0</v>
      </c>
      <c r="HP31" s="66" t="s">
        <v>46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4">
        <f t="shared" si="25"/>
        <v>0</v>
      </c>
      <c r="HX31" s="66" t="s">
        <v>46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4">
        <f t="shared" si="26"/>
        <v>0</v>
      </c>
      <c r="IF31" s="66" t="s">
        <v>46</v>
      </c>
      <c r="IG31" s="2">
        <v>141</v>
      </c>
      <c r="IH31" s="2">
        <v>141</v>
      </c>
      <c r="II31" s="2">
        <v>0</v>
      </c>
      <c r="IJ31" s="2">
        <v>0</v>
      </c>
      <c r="IK31" s="4">
        <v>1</v>
      </c>
      <c r="IL31" s="4">
        <f t="shared" si="27"/>
        <v>0</v>
      </c>
      <c r="IN31" s="65" t="s">
        <v>46</v>
      </c>
      <c r="IO31" s="2">
        <v>141</v>
      </c>
      <c r="IP31" s="2">
        <v>141</v>
      </c>
      <c r="IQ31" s="2">
        <v>0</v>
      </c>
      <c r="IR31" s="2">
        <v>0</v>
      </c>
      <c r="IS31" s="4">
        <v>1</v>
      </c>
      <c r="IT31" s="4">
        <f t="shared" si="28"/>
        <v>0</v>
      </c>
      <c r="IV31" s="65" t="s">
        <v>46</v>
      </c>
      <c r="IW31" s="2">
        <v>141</v>
      </c>
      <c r="IX31" s="2">
        <v>141</v>
      </c>
      <c r="IY31" s="2">
        <v>0</v>
      </c>
      <c r="IZ31" s="2">
        <v>0</v>
      </c>
      <c r="JA31" s="4">
        <v>1</v>
      </c>
      <c r="JB31" s="4">
        <f t="shared" si="29"/>
        <v>0</v>
      </c>
      <c r="JD31" s="114" t="s">
        <v>46</v>
      </c>
      <c r="JE31" s="2">
        <v>141</v>
      </c>
      <c r="JF31" s="2">
        <v>141</v>
      </c>
      <c r="JG31" s="2">
        <v>0</v>
      </c>
      <c r="JH31" s="2">
        <v>0</v>
      </c>
      <c r="JI31" s="4">
        <v>1</v>
      </c>
      <c r="JJ31" s="4">
        <f t="shared" si="30"/>
        <v>0</v>
      </c>
      <c r="JL31" s="114" t="s">
        <v>46</v>
      </c>
      <c r="JM31" s="2">
        <v>141</v>
      </c>
      <c r="JN31" s="2">
        <v>141</v>
      </c>
      <c r="JO31" s="2">
        <v>0</v>
      </c>
      <c r="JP31" s="2">
        <v>0</v>
      </c>
      <c r="JQ31" s="4">
        <v>1</v>
      </c>
      <c r="JR31" s="4">
        <f t="shared" si="31"/>
        <v>0</v>
      </c>
      <c r="JT31" s="114" t="s">
        <v>46</v>
      </c>
      <c r="JU31" s="2">
        <v>141</v>
      </c>
      <c r="JV31" s="2">
        <v>141</v>
      </c>
      <c r="JW31" s="2">
        <v>0</v>
      </c>
      <c r="JX31" s="2">
        <v>0</v>
      </c>
      <c r="JY31" s="4">
        <v>1</v>
      </c>
      <c r="JZ31" s="4">
        <f t="shared" si="32"/>
        <v>0</v>
      </c>
      <c r="KB31" s="114" t="s">
        <v>46</v>
      </c>
      <c r="KC31" s="2">
        <v>141</v>
      </c>
      <c r="KD31" s="2">
        <v>141</v>
      </c>
      <c r="KE31" s="2">
        <v>0</v>
      </c>
      <c r="KF31" s="2">
        <v>0</v>
      </c>
      <c r="KG31" s="4">
        <v>1</v>
      </c>
      <c r="KH31" s="4">
        <f t="shared" si="33"/>
        <v>0</v>
      </c>
      <c r="KJ31" s="114" t="s">
        <v>46</v>
      </c>
      <c r="KK31" s="2">
        <v>141</v>
      </c>
      <c r="KL31" s="2">
        <v>141</v>
      </c>
      <c r="KM31" s="2">
        <v>0</v>
      </c>
      <c r="KN31" s="2">
        <v>0</v>
      </c>
      <c r="KO31" s="4">
        <v>1</v>
      </c>
      <c r="KP31" s="4">
        <f t="shared" si="34"/>
        <v>0</v>
      </c>
      <c r="KQ31" s="4"/>
      <c r="KR31" s="123" t="s">
        <v>46</v>
      </c>
      <c r="KS31" s="117">
        <v>141</v>
      </c>
      <c r="KT31" s="117">
        <v>141</v>
      </c>
      <c r="KU31" s="117">
        <v>0</v>
      </c>
      <c r="KV31" s="117">
        <v>0</v>
      </c>
      <c r="KW31" s="118">
        <v>1</v>
      </c>
      <c r="KX31" s="118">
        <v>0</v>
      </c>
      <c r="KY31" s="116"/>
      <c r="KZ31" s="123" t="s">
        <v>46</v>
      </c>
      <c r="LA31" s="117">
        <v>141</v>
      </c>
      <c r="LB31" s="117">
        <v>141</v>
      </c>
      <c r="LC31" s="117">
        <v>0</v>
      </c>
      <c r="LD31" s="117">
        <v>0</v>
      </c>
      <c r="LE31" s="118">
        <v>1</v>
      </c>
      <c r="LF31" s="158">
        <f t="shared" si="35"/>
        <v>0</v>
      </c>
      <c r="LG31" s="158"/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v>1</v>
      </c>
      <c r="LN31" s="158">
        <f t="shared" si="36"/>
        <v>0</v>
      </c>
      <c r="LO31" s="157"/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v>1</v>
      </c>
      <c r="LV31" s="4">
        <f t="shared" si="37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105"/>
        <v>1</v>
      </c>
      <c r="MD31" s="158">
        <f t="shared" si="38"/>
        <v>0</v>
      </c>
      <c r="MF31" s="163" t="s">
        <v>46</v>
      </c>
      <c r="MG31" s="157">
        <v>141</v>
      </c>
      <c r="MH31" s="157">
        <v>141</v>
      </c>
      <c r="MI31" s="157">
        <v>0</v>
      </c>
      <c r="MJ31" s="157">
        <v>0</v>
      </c>
      <c r="MK31" s="162">
        <f t="shared" si="39"/>
        <v>1</v>
      </c>
      <c r="ML31" s="158">
        <f t="shared" si="40"/>
        <v>0</v>
      </c>
      <c r="MM31" s="157"/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v>1</v>
      </c>
      <c r="MT31" s="158">
        <f t="shared" si="41"/>
        <v>0</v>
      </c>
      <c r="MU31" s="157"/>
      <c r="MV31" s="163" t="s">
        <v>46</v>
      </c>
      <c r="MW31" s="156">
        <v>141</v>
      </c>
      <c r="MX31" s="156">
        <v>141</v>
      </c>
      <c r="MY31" s="156">
        <v>0</v>
      </c>
      <c r="MZ31" s="156">
        <v>0</v>
      </c>
      <c r="NA31" s="162">
        <v>1</v>
      </c>
      <c r="NB31" s="158">
        <f t="shared" si="42"/>
        <v>0</v>
      </c>
      <c r="NC31" s="157"/>
      <c r="ND31" s="163" t="s">
        <v>46</v>
      </c>
      <c r="NE31" s="156">
        <v>141</v>
      </c>
      <c r="NF31" s="156">
        <v>141</v>
      </c>
      <c r="NG31" s="156">
        <v>0</v>
      </c>
      <c r="NH31" s="156">
        <v>0</v>
      </c>
      <c r="NI31" s="162">
        <v>1</v>
      </c>
      <c r="NJ31" s="158">
        <f t="shared" si="43"/>
        <v>0</v>
      </c>
      <c r="NK31" s="157"/>
      <c r="NL31" s="163" t="s">
        <v>46</v>
      </c>
      <c r="NM31" s="156">
        <v>141</v>
      </c>
      <c r="NN31" s="156">
        <v>141</v>
      </c>
      <c r="NO31" s="156">
        <v>0</v>
      </c>
      <c r="NP31" s="156">
        <v>0</v>
      </c>
      <c r="NQ31" s="162">
        <v>1</v>
      </c>
      <c r="NR31" s="158">
        <f t="shared" si="44"/>
        <v>0</v>
      </c>
      <c r="NS31" s="157"/>
      <c r="OO31" s="163" t="s">
        <v>46</v>
      </c>
      <c r="OP31" s="156">
        <v>141</v>
      </c>
      <c r="OQ31" s="156">
        <v>141</v>
      </c>
      <c r="OR31" s="156">
        <v>0</v>
      </c>
      <c r="OS31" s="156">
        <v>0</v>
      </c>
      <c r="OT31" s="162">
        <v>1</v>
      </c>
      <c r="OU31" s="158">
        <f t="shared" si="46"/>
        <v>0</v>
      </c>
      <c r="OW31" s="163" t="s">
        <v>46</v>
      </c>
      <c r="OX31" s="156">
        <v>141</v>
      </c>
      <c r="OY31" s="156">
        <v>141</v>
      </c>
      <c r="OZ31" s="156">
        <v>0</v>
      </c>
      <c r="PA31" s="156">
        <v>0</v>
      </c>
      <c r="PB31" s="162">
        <v>1</v>
      </c>
      <c r="PC31" s="158">
        <f t="shared" si="47"/>
        <v>0</v>
      </c>
      <c r="PE31" s="163" t="s">
        <v>46</v>
      </c>
      <c r="PF31" s="156">
        <v>141</v>
      </c>
      <c r="PG31" s="156">
        <v>141</v>
      </c>
      <c r="PH31" s="156">
        <v>0</v>
      </c>
      <c r="PI31" s="156">
        <v>0</v>
      </c>
      <c r="PJ31" s="158">
        <f t="shared" si="48"/>
        <v>1</v>
      </c>
      <c r="PK31" s="158">
        <f t="shared" si="49"/>
        <v>0</v>
      </c>
      <c r="PM31" s="163" t="s">
        <v>46</v>
      </c>
      <c r="PN31" s="156">
        <v>141</v>
      </c>
      <c r="PO31" s="156">
        <v>141</v>
      </c>
      <c r="PP31" s="156">
        <v>0</v>
      </c>
      <c r="PQ31" s="156">
        <v>0</v>
      </c>
      <c r="PR31" s="158">
        <f t="shared" si="50"/>
        <v>1</v>
      </c>
      <c r="PS31" s="158">
        <f t="shared" si="51"/>
        <v>0</v>
      </c>
      <c r="PU31" s="163" t="s">
        <v>46</v>
      </c>
      <c r="PV31" s="156">
        <v>141</v>
      </c>
      <c r="PW31" s="156">
        <v>141</v>
      </c>
      <c r="PX31" s="156">
        <v>0</v>
      </c>
      <c r="PY31" s="156">
        <v>0</v>
      </c>
      <c r="PZ31" s="158">
        <f t="shared" si="52"/>
        <v>1</v>
      </c>
      <c r="QA31" s="158">
        <f t="shared" si="53"/>
        <v>0</v>
      </c>
      <c r="QC31" s="157">
        <f t="shared" si="54"/>
        <v>0</v>
      </c>
      <c r="QD31" s="163" t="s">
        <v>46</v>
      </c>
      <c r="QE31" s="156">
        <v>141</v>
      </c>
      <c r="QF31" s="156">
        <v>141</v>
      </c>
      <c r="QG31" s="156">
        <v>0</v>
      </c>
      <c r="QH31" s="156">
        <v>0</v>
      </c>
      <c r="QI31" s="158">
        <f t="shared" si="55"/>
        <v>1</v>
      </c>
      <c r="QJ31" s="158">
        <f t="shared" si="56"/>
        <v>0</v>
      </c>
      <c r="QL31" s="163" t="s">
        <v>46</v>
      </c>
      <c r="QM31" s="156">
        <v>141</v>
      </c>
      <c r="QN31" s="156">
        <v>141</v>
      </c>
      <c r="QO31" s="156">
        <v>0</v>
      </c>
      <c r="QP31" s="156">
        <v>0</v>
      </c>
      <c r="QQ31" s="158">
        <f t="shared" si="57"/>
        <v>1</v>
      </c>
      <c r="QR31" s="158">
        <f t="shared" si="58"/>
        <v>0</v>
      </c>
      <c r="QT31" s="157">
        <f t="shared" si="59"/>
        <v>0</v>
      </c>
      <c r="QU31" s="163" t="s">
        <v>46</v>
      </c>
      <c r="QV31" s="156">
        <v>141</v>
      </c>
      <c r="QW31" s="156">
        <v>141</v>
      </c>
      <c r="QX31" s="156">
        <v>0</v>
      </c>
      <c r="QY31" s="156">
        <v>0</v>
      </c>
      <c r="QZ31" s="158">
        <f t="shared" si="60"/>
        <v>1</v>
      </c>
      <c r="RA31" s="158">
        <f t="shared" si="61"/>
        <v>0</v>
      </c>
      <c r="RC31" s="163" t="s">
        <v>46</v>
      </c>
      <c r="RD31" s="156">
        <v>141</v>
      </c>
      <c r="RE31" s="156">
        <v>141</v>
      </c>
      <c r="RF31" s="156">
        <v>0</v>
      </c>
      <c r="RG31" s="156">
        <v>0</v>
      </c>
      <c r="RH31" s="158">
        <f t="shared" si="62"/>
        <v>1</v>
      </c>
      <c r="RI31" s="158">
        <f t="shared" si="63"/>
        <v>0</v>
      </c>
      <c r="RK31" s="157" t="s">
        <v>46</v>
      </c>
      <c r="RL31" s="157">
        <v>145</v>
      </c>
      <c r="RM31" s="157">
        <v>141</v>
      </c>
      <c r="RN31" s="157">
        <v>0</v>
      </c>
      <c r="RO31" s="157">
        <v>4</v>
      </c>
      <c r="RP31" s="158">
        <v>0.97</v>
      </c>
      <c r="RR31" s="163" t="s">
        <v>46</v>
      </c>
      <c r="RS31" s="156">
        <v>141</v>
      </c>
      <c r="RT31" s="156">
        <v>141</v>
      </c>
      <c r="RU31" s="157">
        <v>0</v>
      </c>
      <c r="RV31" s="157">
        <v>0</v>
      </c>
      <c r="RW31" s="158">
        <f t="shared" si="64"/>
        <v>1</v>
      </c>
      <c r="RX31" s="158">
        <f t="shared" si="65"/>
        <v>-3</v>
      </c>
      <c r="RZ31" s="163" t="s">
        <v>46</v>
      </c>
      <c r="SA31" s="156">
        <v>141</v>
      </c>
      <c r="SB31" s="156">
        <v>141</v>
      </c>
      <c r="SC31" s="157">
        <v>0</v>
      </c>
      <c r="SD31" s="157">
        <v>0</v>
      </c>
      <c r="SE31" s="158">
        <f t="shared" si="66"/>
        <v>1</v>
      </c>
      <c r="SF31" s="158">
        <f t="shared" si="67"/>
        <v>0</v>
      </c>
      <c r="SH31" s="163" t="s">
        <v>46</v>
      </c>
      <c r="SI31" s="157">
        <v>141</v>
      </c>
      <c r="SJ31" s="157">
        <v>141</v>
      </c>
      <c r="SK31" s="157">
        <v>0</v>
      </c>
      <c r="SL31" s="157">
        <v>0</v>
      </c>
      <c r="SM31" s="158">
        <f t="shared" si="68"/>
        <v>1</v>
      </c>
      <c r="SN31" s="158">
        <f t="shared" si="69"/>
        <v>0</v>
      </c>
      <c r="SP31" s="163" t="s">
        <v>46</v>
      </c>
      <c r="SQ31" s="157">
        <v>141</v>
      </c>
      <c r="SR31" s="157">
        <v>141</v>
      </c>
      <c r="SS31" s="157">
        <v>0</v>
      </c>
      <c r="ST31" s="157">
        <v>0</v>
      </c>
      <c r="SU31" s="158">
        <f t="shared" si="70"/>
        <v>1</v>
      </c>
      <c r="SV31" s="158">
        <f t="shared" si="71"/>
        <v>0</v>
      </c>
      <c r="SX31" s="163" t="s">
        <v>46</v>
      </c>
      <c r="SY31" s="157">
        <v>141</v>
      </c>
      <c r="SZ31" s="157">
        <v>141</v>
      </c>
      <c r="TA31" s="157">
        <v>0</v>
      </c>
      <c r="TB31" s="157">
        <v>0</v>
      </c>
      <c r="TC31" s="158">
        <f t="shared" si="72"/>
        <v>1</v>
      </c>
      <c r="TD31" s="158">
        <f t="shared" si="73"/>
        <v>0</v>
      </c>
      <c r="TF31" s="163" t="s">
        <v>46</v>
      </c>
      <c r="TG31" s="157">
        <v>141</v>
      </c>
      <c r="TH31" s="157">
        <v>141</v>
      </c>
      <c r="TI31" s="157">
        <v>0</v>
      </c>
      <c r="TJ31" s="157">
        <v>0</v>
      </c>
      <c r="TK31" s="158">
        <f t="shared" si="74"/>
        <v>1</v>
      </c>
      <c r="TL31" s="158">
        <f t="shared" si="75"/>
        <v>0</v>
      </c>
      <c r="TN31" s="163" t="s">
        <v>46</v>
      </c>
      <c r="TO31" s="157">
        <v>141</v>
      </c>
      <c r="TP31" s="157">
        <v>141</v>
      </c>
      <c r="TQ31" s="157">
        <v>0</v>
      </c>
      <c r="TR31" s="157">
        <v>0</v>
      </c>
      <c r="TS31" s="158">
        <f t="shared" si="76"/>
        <v>1</v>
      </c>
      <c r="TT31" s="158">
        <f t="shared" si="77"/>
        <v>0</v>
      </c>
      <c r="TV31" s="163" t="s">
        <v>46</v>
      </c>
      <c r="TW31" s="157">
        <v>141</v>
      </c>
      <c r="TX31" s="157">
        <v>141</v>
      </c>
      <c r="TY31" s="157">
        <v>0</v>
      </c>
      <c r="TZ31" s="157">
        <v>0</v>
      </c>
      <c r="UA31" s="158">
        <f t="shared" si="78"/>
        <v>1</v>
      </c>
      <c r="UB31" s="158">
        <f t="shared" si="79"/>
        <v>0</v>
      </c>
      <c r="UD31" s="163" t="s">
        <v>46</v>
      </c>
      <c r="UE31" s="157">
        <v>141</v>
      </c>
      <c r="UF31" s="157">
        <v>141</v>
      </c>
      <c r="UG31" s="157">
        <v>0</v>
      </c>
      <c r="UH31" s="157">
        <v>0</v>
      </c>
      <c r="UI31" s="158">
        <f t="shared" si="80"/>
        <v>1</v>
      </c>
      <c r="UJ31" s="158">
        <f t="shared" si="81"/>
        <v>0</v>
      </c>
      <c r="UL31" s="163" t="s">
        <v>46</v>
      </c>
      <c r="UM31" s="157">
        <v>141</v>
      </c>
      <c r="UN31" s="157">
        <v>141</v>
      </c>
      <c r="UO31" s="157">
        <v>0</v>
      </c>
      <c r="UP31" s="157">
        <v>0</v>
      </c>
      <c r="UQ31" s="158">
        <f t="shared" si="82"/>
        <v>1</v>
      </c>
      <c r="UR31" s="158">
        <f t="shared" si="83"/>
        <v>0</v>
      </c>
      <c r="UT31" s="163" t="s">
        <v>46</v>
      </c>
      <c r="UU31" s="157">
        <v>141</v>
      </c>
      <c r="UV31" s="157">
        <v>141</v>
      </c>
      <c r="UW31" s="157">
        <v>0</v>
      </c>
      <c r="UX31" s="157">
        <v>0</v>
      </c>
      <c r="UY31" s="158">
        <f t="shared" si="84"/>
        <v>1</v>
      </c>
      <c r="VA31" s="163" t="s">
        <v>46</v>
      </c>
      <c r="VB31" s="157">
        <v>141</v>
      </c>
      <c r="VC31" s="157">
        <v>141</v>
      </c>
      <c r="VD31" s="157">
        <v>0</v>
      </c>
      <c r="VE31" s="157">
        <v>0</v>
      </c>
      <c r="VF31" s="158">
        <f t="shared" si="85"/>
        <v>1</v>
      </c>
      <c r="VH31" s="163" t="s">
        <v>46</v>
      </c>
      <c r="VI31" s="157">
        <v>141</v>
      </c>
      <c r="VJ31" s="157">
        <v>141</v>
      </c>
      <c r="VK31" s="157">
        <v>0</v>
      </c>
      <c r="VL31" s="157">
        <v>0</v>
      </c>
      <c r="VM31" s="158">
        <f t="shared" si="86"/>
        <v>1</v>
      </c>
      <c r="VN31" s="158">
        <f t="shared" si="87"/>
        <v>0</v>
      </c>
      <c r="VQ31" s="161" t="s">
        <v>46</v>
      </c>
      <c r="VR31" s="157">
        <v>145</v>
      </c>
      <c r="VS31" s="157">
        <v>141</v>
      </c>
      <c r="VT31" s="157">
        <v>4</v>
      </c>
      <c r="VU31" s="157">
        <v>0</v>
      </c>
      <c r="VV31" s="158">
        <v>0.97</v>
      </c>
      <c r="VW31" s="158">
        <f t="shared" si="88"/>
        <v>-3.0000000000000027E-2</v>
      </c>
      <c r="VX31" s="158"/>
      <c r="VY31" s="163" t="s">
        <v>46</v>
      </c>
      <c r="VZ31" s="157">
        <v>141</v>
      </c>
      <c r="WA31" s="157">
        <v>141</v>
      </c>
      <c r="WB31" s="157">
        <v>0</v>
      </c>
      <c r="WC31" s="157">
        <v>0</v>
      </c>
      <c r="WD31" s="158">
        <f t="shared" si="89"/>
        <v>1</v>
      </c>
      <c r="WF31" s="163" t="s">
        <v>46</v>
      </c>
      <c r="WG31" s="157">
        <v>141</v>
      </c>
      <c r="WH31" s="157">
        <v>141</v>
      </c>
      <c r="WI31" s="157">
        <v>0</v>
      </c>
      <c r="WJ31" s="157">
        <v>0</v>
      </c>
      <c r="WK31" s="158">
        <f t="shared" si="90"/>
        <v>1</v>
      </c>
      <c r="WL31" s="158">
        <f t="shared" si="91"/>
        <v>0</v>
      </c>
      <c r="WN31" s="157" t="s">
        <v>46</v>
      </c>
      <c r="WO31" s="157">
        <v>145</v>
      </c>
      <c r="WP31" s="157">
        <v>141</v>
      </c>
      <c r="WQ31" s="157">
        <v>4</v>
      </c>
      <c r="WR31" s="157">
        <v>0</v>
      </c>
      <c r="WS31" s="158">
        <v>0.97</v>
      </c>
      <c r="WU31" s="182" t="s">
        <v>46</v>
      </c>
      <c r="WV31" s="17">
        <v>145</v>
      </c>
      <c r="WW31" s="17">
        <v>141</v>
      </c>
      <c r="WX31" s="17">
        <v>4</v>
      </c>
      <c r="WY31" s="17">
        <v>0</v>
      </c>
      <c r="WZ31" s="182" t="s">
        <v>46</v>
      </c>
      <c r="XA31" s="17">
        <v>145</v>
      </c>
      <c r="XB31" s="17">
        <v>141</v>
      </c>
      <c r="XC31" s="17">
        <v>4</v>
      </c>
      <c r="XD31" s="17">
        <v>0</v>
      </c>
      <c r="XE31" s="158">
        <f t="shared" si="92"/>
        <v>0.97241379310344822</v>
      </c>
      <c r="XG31" s="163" t="s">
        <v>46</v>
      </c>
      <c r="XH31" s="157">
        <v>141</v>
      </c>
      <c r="XI31" s="157">
        <v>141</v>
      </c>
      <c r="XJ31" s="157">
        <v>0</v>
      </c>
      <c r="XK31" s="157">
        <v>0</v>
      </c>
      <c r="XL31" s="158">
        <f t="shared" si="93"/>
        <v>1</v>
      </c>
      <c r="XM31" s="158">
        <f t="shared" si="94"/>
        <v>0</v>
      </c>
      <c r="XN31" s="157" t="s">
        <v>46</v>
      </c>
      <c r="XO31" s="157">
        <v>145</v>
      </c>
      <c r="XP31" s="157">
        <v>0</v>
      </c>
      <c r="XQ31" s="157">
        <v>0</v>
      </c>
      <c r="XR31" s="157">
        <v>145</v>
      </c>
      <c r="XS31" s="158">
        <v>0</v>
      </c>
      <c r="XT31" s="157"/>
      <c r="XU31" s="182" t="s">
        <v>46</v>
      </c>
      <c r="XV31" s="17">
        <v>145</v>
      </c>
      <c r="XW31" s="17">
        <v>141</v>
      </c>
      <c r="XX31" s="17">
        <v>4</v>
      </c>
      <c r="XY31" s="17">
        <v>0</v>
      </c>
      <c r="XZ31" s="158">
        <f t="shared" si="95"/>
        <v>0.97241379310344822</v>
      </c>
      <c r="YB31" s="163" t="s">
        <v>46</v>
      </c>
      <c r="YC31" s="157">
        <v>141</v>
      </c>
      <c r="YD31" s="157">
        <v>141</v>
      </c>
      <c r="YE31" s="157">
        <v>0</v>
      </c>
      <c r="YF31" s="157">
        <v>0</v>
      </c>
      <c r="YG31" s="158">
        <f t="shared" si="96"/>
        <v>1</v>
      </c>
      <c r="YH31" s="158">
        <f t="shared" si="97"/>
        <v>0</v>
      </c>
      <c r="YI31" s="158"/>
      <c r="YJ31" s="157" t="s">
        <v>46</v>
      </c>
      <c r="YK31" s="157">
        <v>145</v>
      </c>
      <c r="YL31" s="157">
        <v>141</v>
      </c>
      <c r="YM31" s="157">
        <v>4</v>
      </c>
      <c r="YN31" s="157">
        <v>0</v>
      </c>
      <c r="YO31" s="158">
        <v>0.97</v>
      </c>
      <c r="YQ31" s="182" t="s">
        <v>46</v>
      </c>
      <c r="YR31" s="17">
        <v>145</v>
      </c>
      <c r="YS31" s="17">
        <v>141</v>
      </c>
      <c r="YT31" s="17">
        <v>4</v>
      </c>
      <c r="YU31" s="17">
        <v>0</v>
      </c>
      <c r="YV31" s="158">
        <f t="shared" si="98"/>
        <v>0.97241379310344822</v>
      </c>
      <c r="YX31" s="157" t="s">
        <v>46</v>
      </c>
      <c r="YY31" s="157">
        <v>145</v>
      </c>
      <c r="YZ31" s="157">
        <v>141</v>
      </c>
      <c r="ZA31" s="157">
        <v>0</v>
      </c>
      <c r="ZB31" s="157">
        <v>4</v>
      </c>
      <c r="ZC31" s="158">
        <v>0.97</v>
      </c>
      <c r="ZE31" s="163" t="s">
        <v>46</v>
      </c>
      <c r="ZF31" s="157">
        <v>141</v>
      </c>
      <c r="ZG31" s="157">
        <v>141</v>
      </c>
      <c r="ZH31" s="157">
        <v>0</v>
      </c>
      <c r="ZI31" s="157">
        <v>0</v>
      </c>
      <c r="ZJ31" s="158">
        <f t="shared" si="99"/>
        <v>1</v>
      </c>
      <c r="ZK31" s="158">
        <f>ZJ31-YG31</f>
        <v>0</v>
      </c>
      <c r="ZM31" s="182" t="s">
        <v>46</v>
      </c>
      <c r="ZN31" s="17">
        <v>145</v>
      </c>
      <c r="ZO31" s="17">
        <v>141</v>
      </c>
      <c r="ZP31" s="17">
        <v>4</v>
      </c>
      <c r="ZQ31" s="17">
        <v>0</v>
      </c>
      <c r="ZR31" s="158">
        <f t="shared" si="100"/>
        <v>0.97241379310344822</v>
      </c>
    </row>
    <row r="32" spans="1:694" ht="17.25" thickBot="1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6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7"/>
        <v>0</v>
      </c>
      <c r="BT32" s="2" t="s">
        <v>47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8"/>
        <v>0</v>
      </c>
      <c r="CB32" s="2" t="s">
        <v>47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9"/>
        <v>0</v>
      </c>
      <c r="CJ32" s="2" t="s">
        <v>47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0"/>
        <v>0</v>
      </c>
      <c r="CR32" s="2" t="s">
        <v>47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1"/>
        <v>0</v>
      </c>
      <c r="CZ32" s="2" t="s">
        <v>47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2"/>
        <v>0</v>
      </c>
      <c r="DH32" s="2" t="s">
        <v>47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3"/>
        <v>0</v>
      </c>
      <c r="DP32" s="2" t="s">
        <v>47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4"/>
        <v>0</v>
      </c>
      <c r="DX32" s="2" t="s">
        <v>47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5"/>
        <v>0</v>
      </c>
      <c r="EF32" s="2" t="s">
        <v>47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6"/>
        <v>0</v>
      </c>
      <c r="EN32" s="2" t="s">
        <v>47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7"/>
        <v>0</v>
      </c>
      <c r="EV32" s="2" t="s">
        <v>47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18"/>
        <v>0</v>
      </c>
      <c r="FD32" s="2" t="s">
        <v>47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19"/>
        <v>0</v>
      </c>
      <c r="FL32" s="2" t="s">
        <v>47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4">
        <f t="shared" si="20"/>
        <v>0</v>
      </c>
      <c r="FT32" s="2" t="s">
        <v>47</v>
      </c>
      <c r="FU32" s="2">
        <v>45</v>
      </c>
      <c r="FV32" s="2">
        <v>45</v>
      </c>
      <c r="FW32" s="2">
        <v>0</v>
      </c>
      <c r="FX32" s="2">
        <v>0</v>
      </c>
      <c r="FY32" s="4">
        <v>1</v>
      </c>
      <c r="FZ32" s="4">
        <f t="shared" si="21"/>
        <v>0</v>
      </c>
      <c r="GB32" s="2" t="s">
        <v>47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4">
        <f t="shared" si="22"/>
        <v>0</v>
      </c>
      <c r="GJ32" s="2" t="s">
        <v>47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3"/>
        <v>0</v>
      </c>
      <c r="GR32" s="2" t="s">
        <v>47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111">
        <f t="shared" si="107"/>
        <v>0</v>
      </c>
      <c r="GZ32" s="2" t="s">
        <v>47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>HE32-'[1]ASUS MeMO Pad 8 K011'!ES32</f>
        <v>0</v>
      </c>
      <c r="HH32" s="2" t="s">
        <v>47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4"/>
        <v>0</v>
      </c>
      <c r="HP32" s="2" t="s">
        <v>47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5"/>
        <v>0</v>
      </c>
      <c r="HX32" s="2" t="s">
        <v>47</v>
      </c>
      <c r="HY32" s="2">
        <v>45</v>
      </c>
      <c r="HZ32" s="2">
        <v>45</v>
      </c>
      <c r="IA32" s="2">
        <v>0</v>
      </c>
      <c r="IB32" s="2">
        <v>0</v>
      </c>
      <c r="IC32" s="4">
        <f t="shared" si="101"/>
        <v>1</v>
      </c>
      <c r="ID32" s="4">
        <f t="shared" si="26"/>
        <v>0</v>
      </c>
      <c r="IF32" s="2" t="s">
        <v>47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102"/>
        <v>1</v>
      </c>
      <c r="IL32" s="4">
        <f t="shared" si="27"/>
        <v>0</v>
      </c>
      <c r="IN32" s="2" t="s">
        <v>47</v>
      </c>
      <c r="IO32" s="2">
        <v>45</v>
      </c>
      <c r="IP32" s="2">
        <v>45</v>
      </c>
      <c r="IQ32" s="2">
        <v>0</v>
      </c>
      <c r="IR32" s="2">
        <v>0</v>
      </c>
      <c r="IS32" s="4">
        <v>1</v>
      </c>
      <c r="IT32" s="4">
        <f t="shared" si="28"/>
        <v>0</v>
      </c>
      <c r="IV32" s="2" t="s">
        <v>47</v>
      </c>
      <c r="IW32" s="2">
        <v>45</v>
      </c>
      <c r="IX32" s="2">
        <v>45</v>
      </c>
      <c r="IY32" s="2">
        <v>0</v>
      </c>
      <c r="IZ32" s="2">
        <v>0</v>
      </c>
      <c r="JA32" s="4">
        <v>1</v>
      </c>
      <c r="JB32" s="4">
        <f t="shared" si="29"/>
        <v>0</v>
      </c>
      <c r="JD32" s="2" t="s">
        <v>47</v>
      </c>
      <c r="JE32" s="2">
        <v>45</v>
      </c>
      <c r="JF32" s="2">
        <v>45</v>
      </c>
      <c r="JG32" s="2">
        <v>0</v>
      </c>
      <c r="JH32" s="2">
        <v>0</v>
      </c>
      <c r="JI32" s="4">
        <v>1</v>
      </c>
      <c r="JJ32" s="4">
        <f t="shared" si="30"/>
        <v>0</v>
      </c>
      <c r="JL32" s="2" t="s">
        <v>47</v>
      </c>
      <c r="JM32" s="2">
        <v>45</v>
      </c>
      <c r="JN32" s="2">
        <v>45</v>
      </c>
      <c r="JO32" s="2">
        <v>0</v>
      </c>
      <c r="JP32" s="2">
        <v>0</v>
      </c>
      <c r="JQ32" s="4">
        <v>1</v>
      </c>
      <c r="JR32" s="4">
        <f t="shared" si="31"/>
        <v>0</v>
      </c>
      <c r="JT32" s="2" t="s">
        <v>47</v>
      </c>
      <c r="JU32" s="2">
        <v>45</v>
      </c>
      <c r="JV32" s="2">
        <v>45</v>
      </c>
      <c r="JW32" s="2">
        <v>0</v>
      </c>
      <c r="JX32" s="2">
        <v>0</v>
      </c>
      <c r="JY32" s="4">
        <v>1</v>
      </c>
      <c r="JZ32" s="4">
        <f t="shared" si="32"/>
        <v>0</v>
      </c>
      <c r="KB32" s="2" t="s">
        <v>47</v>
      </c>
      <c r="KC32" s="2">
        <v>45</v>
      </c>
      <c r="KD32" s="2">
        <v>45</v>
      </c>
      <c r="KE32" s="2">
        <v>0</v>
      </c>
      <c r="KF32" s="2">
        <v>0</v>
      </c>
      <c r="KG32" s="4">
        <v>1</v>
      </c>
      <c r="KH32" s="4">
        <f t="shared" si="33"/>
        <v>0</v>
      </c>
      <c r="KJ32" s="2" t="s">
        <v>47</v>
      </c>
      <c r="KK32" s="2">
        <v>45</v>
      </c>
      <c r="KL32" s="2">
        <v>45</v>
      </c>
      <c r="KM32" s="2">
        <v>0</v>
      </c>
      <c r="KN32" s="2">
        <v>0</v>
      </c>
      <c r="KO32" s="4">
        <f t="shared" si="103"/>
        <v>1</v>
      </c>
      <c r="KP32" s="4">
        <f t="shared" si="34"/>
        <v>0</v>
      </c>
      <c r="KQ32" s="4"/>
      <c r="KR32" s="116" t="s">
        <v>47</v>
      </c>
      <c r="KS32" s="116">
        <v>45</v>
      </c>
      <c r="KT32" s="117">
        <v>45</v>
      </c>
      <c r="KU32" s="117">
        <v>0</v>
      </c>
      <c r="KV32" s="117">
        <v>0</v>
      </c>
      <c r="KW32" s="118">
        <v>1</v>
      </c>
      <c r="KX32" s="118">
        <v>0</v>
      </c>
      <c r="KY32" s="116"/>
      <c r="KZ32" s="116" t="s">
        <v>47</v>
      </c>
      <c r="LA32" s="116">
        <v>45</v>
      </c>
      <c r="LB32" s="116">
        <v>45</v>
      </c>
      <c r="LC32" s="116">
        <v>0</v>
      </c>
      <c r="LD32" s="116">
        <v>0</v>
      </c>
      <c r="LE32" s="122">
        <v>1</v>
      </c>
      <c r="LF32" s="158">
        <f t="shared" si="35"/>
        <v>0</v>
      </c>
      <c r="LG32" s="158"/>
      <c r="LH32" s="156" t="s">
        <v>47</v>
      </c>
      <c r="LI32" s="156">
        <v>45</v>
      </c>
      <c r="LJ32" s="156">
        <v>45</v>
      </c>
      <c r="LK32" s="156">
        <v>0</v>
      </c>
      <c r="LL32" s="156">
        <v>0</v>
      </c>
      <c r="LM32" s="162">
        <v>1</v>
      </c>
      <c r="LN32" s="158">
        <f t="shared" si="36"/>
        <v>0</v>
      </c>
      <c r="LO32" s="157"/>
      <c r="LP32" s="2" t="s">
        <v>47</v>
      </c>
      <c r="LQ32" s="2">
        <v>45</v>
      </c>
      <c r="LR32" s="2">
        <v>45</v>
      </c>
      <c r="LS32" s="2">
        <v>0</v>
      </c>
      <c r="LT32" s="2">
        <v>0</v>
      </c>
      <c r="LU32" s="4">
        <f t="shared" si="104"/>
        <v>1</v>
      </c>
      <c r="LV32" s="4">
        <f t="shared" si="37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105"/>
        <v>1</v>
      </c>
      <c r="MD32" s="158">
        <f t="shared" si="38"/>
        <v>0</v>
      </c>
      <c r="MF32" s="156" t="s">
        <v>47</v>
      </c>
      <c r="MG32" s="156">
        <v>45</v>
      </c>
      <c r="MH32" s="156">
        <v>45</v>
      </c>
      <c r="MI32" s="156">
        <v>0</v>
      </c>
      <c r="MJ32" s="156">
        <v>0</v>
      </c>
      <c r="MK32" s="162">
        <f t="shared" si="39"/>
        <v>1</v>
      </c>
      <c r="ML32" s="158">
        <f t="shared" si="40"/>
        <v>0</v>
      </c>
      <c r="MM32" s="157"/>
      <c r="MN32" s="156" t="s">
        <v>47</v>
      </c>
      <c r="MO32" s="156">
        <v>45</v>
      </c>
      <c r="MP32" s="156">
        <v>45</v>
      </c>
      <c r="MQ32" s="156">
        <v>0</v>
      </c>
      <c r="MR32" s="156">
        <v>0</v>
      </c>
      <c r="MS32" s="162">
        <v>1</v>
      </c>
      <c r="MT32" s="158">
        <f t="shared" si="41"/>
        <v>0</v>
      </c>
      <c r="MU32" s="157"/>
      <c r="MV32" s="156" t="s">
        <v>47</v>
      </c>
      <c r="MW32" s="156">
        <v>45</v>
      </c>
      <c r="MX32" s="156">
        <v>45</v>
      </c>
      <c r="MY32" s="156">
        <v>0</v>
      </c>
      <c r="MZ32" s="156">
        <v>0</v>
      </c>
      <c r="NA32" s="162">
        <v>1</v>
      </c>
      <c r="NB32" s="158">
        <f t="shared" si="42"/>
        <v>0</v>
      </c>
      <c r="NC32" s="157"/>
      <c r="ND32" s="156" t="s">
        <v>47</v>
      </c>
      <c r="NE32" s="156">
        <v>45</v>
      </c>
      <c r="NF32" s="156">
        <v>45</v>
      </c>
      <c r="NG32" s="156">
        <v>0</v>
      </c>
      <c r="NH32" s="156">
        <v>0</v>
      </c>
      <c r="NI32" s="162">
        <v>1</v>
      </c>
      <c r="NJ32" s="158">
        <f t="shared" si="43"/>
        <v>0</v>
      </c>
      <c r="NK32" s="157"/>
      <c r="NL32" s="156" t="s">
        <v>47</v>
      </c>
      <c r="NM32" s="156">
        <v>45</v>
      </c>
      <c r="NN32" s="156">
        <v>45</v>
      </c>
      <c r="NO32" s="156">
        <v>0</v>
      </c>
      <c r="NP32" s="156">
        <v>0</v>
      </c>
      <c r="NQ32" s="162">
        <v>1</v>
      </c>
      <c r="NR32" s="158">
        <f t="shared" si="44"/>
        <v>0</v>
      </c>
      <c r="NS32" s="157"/>
      <c r="OO32" s="157" t="s">
        <v>47</v>
      </c>
      <c r="OP32" s="157">
        <v>45</v>
      </c>
      <c r="OQ32" s="157">
        <v>45</v>
      </c>
      <c r="OR32" s="157">
        <v>0</v>
      </c>
      <c r="OS32" s="157">
        <v>0</v>
      </c>
      <c r="OT32" s="158">
        <f t="shared" si="45"/>
        <v>1</v>
      </c>
      <c r="OU32" s="158">
        <f t="shared" si="46"/>
        <v>0</v>
      </c>
      <c r="OW32" s="157" t="s">
        <v>47</v>
      </c>
      <c r="OX32" s="157">
        <v>45</v>
      </c>
      <c r="OY32" s="157">
        <v>45</v>
      </c>
      <c r="OZ32" s="157">
        <v>0</v>
      </c>
      <c r="PA32" s="157">
        <v>0</v>
      </c>
      <c r="PB32" s="158">
        <f t="shared" si="106"/>
        <v>1</v>
      </c>
      <c r="PC32" s="158">
        <f t="shared" si="47"/>
        <v>0</v>
      </c>
      <c r="PE32" s="157" t="s">
        <v>47</v>
      </c>
      <c r="PF32" s="157">
        <v>45</v>
      </c>
      <c r="PG32" s="157">
        <v>45</v>
      </c>
      <c r="PH32" s="157">
        <v>0</v>
      </c>
      <c r="PI32" s="157">
        <v>0</v>
      </c>
      <c r="PJ32" s="158">
        <f t="shared" si="48"/>
        <v>1</v>
      </c>
      <c r="PK32" s="158">
        <f t="shared" si="49"/>
        <v>0</v>
      </c>
      <c r="PM32" s="157" t="s">
        <v>47</v>
      </c>
      <c r="PN32" s="157">
        <v>45</v>
      </c>
      <c r="PO32" s="157">
        <v>45</v>
      </c>
      <c r="PP32" s="157">
        <v>0</v>
      </c>
      <c r="PQ32" s="157">
        <v>0</v>
      </c>
      <c r="PR32" s="158">
        <f t="shared" si="50"/>
        <v>1</v>
      </c>
      <c r="PS32" s="158">
        <f t="shared" si="51"/>
        <v>0</v>
      </c>
      <c r="PU32" s="157" t="s">
        <v>47</v>
      </c>
      <c r="PV32" s="157">
        <v>45</v>
      </c>
      <c r="PW32" s="157">
        <v>45</v>
      </c>
      <c r="PX32" s="157">
        <v>0</v>
      </c>
      <c r="PY32" s="157">
        <v>0</v>
      </c>
      <c r="PZ32" s="158">
        <f t="shared" si="52"/>
        <v>1</v>
      </c>
      <c r="QA32" s="158">
        <f t="shared" si="53"/>
        <v>0</v>
      </c>
      <c r="QC32" s="157">
        <f t="shared" si="54"/>
        <v>0</v>
      </c>
      <c r="QD32" s="157" t="s">
        <v>47</v>
      </c>
      <c r="QE32" s="157">
        <v>45</v>
      </c>
      <c r="QF32" s="157">
        <v>45</v>
      </c>
      <c r="QG32" s="157">
        <v>0</v>
      </c>
      <c r="QH32" s="157">
        <v>0</v>
      </c>
      <c r="QI32" s="158">
        <f t="shared" si="55"/>
        <v>1</v>
      </c>
      <c r="QJ32" s="158">
        <f t="shared" si="56"/>
        <v>0</v>
      </c>
      <c r="QL32" s="157" t="s">
        <v>47</v>
      </c>
      <c r="QM32" s="157">
        <v>45</v>
      </c>
      <c r="QN32" s="157">
        <v>45</v>
      </c>
      <c r="QO32" s="157">
        <v>0</v>
      </c>
      <c r="QP32" s="157">
        <v>0</v>
      </c>
      <c r="QQ32" s="158">
        <f t="shared" si="57"/>
        <v>1</v>
      </c>
      <c r="QR32" s="158">
        <f t="shared" si="58"/>
        <v>0</v>
      </c>
      <c r="QT32" s="157">
        <f t="shared" si="59"/>
        <v>0</v>
      </c>
      <c r="QU32" s="157" t="s">
        <v>47</v>
      </c>
      <c r="QV32" s="157">
        <v>45</v>
      </c>
      <c r="QW32" s="157">
        <v>45</v>
      </c>
      <c r="QX32" s="157">
        <v>0</v>
      </c>
      <c r="QY32" s="157">
        <v>0</v>
      </c>
      <c r="QZ32" s="158">
        <f t="shared" si="60"/>
        <v>1</v>
      </c>
      <c r="RA32" s="158">
        <f t="shared" si="61"/>
        <v>0</v>
      </c>
      <c r="RC32" s="157" t="s">
        <v>47</v>
      </c>
      <c r="RD32" s="157">
        <v>45</v>
      </c>
      <c r="RE32" s="157">
        <v>45</v>
      </c>
      <c r="RF32" s="157">
        <v>0</v>
      </c>
      <c r="RG32" s="157">
        <v>0</v>
      </c>
      <c r="RH32" s="158">
        <f t="shared" si="62"/>
        <v>1</v>
      </c>
      <c r="RI32" s="158">
        <f t="shared" si="63"/>
        <v>0</v>
      </c>
      <c r="RK32" s="157" t="s">
        <v>47</v>
      </c>
      <c r="RL32" s="157">
        <v>45</v>
      </c>
      <c r="RM32" s="157">
        <v>45</v>
      </c>
      <c r="RN32" s="157">
        <v>0</v>
      </c>
      <c r="RO32" s="157">
        <v>0</v>
      </c>
      <c r="RP32" s="158">
        <v>1</v>
      </c>
      <c r="RR32" s="157" t="s">
        <v>47</v>
      </c>
      <c r="RS32" s="157">
        <v>45</v>
      </c>
      <c r="RT32" s="157">
        <v>45</v>
      </c>
      <c r="RU32" s="157">
        <v>0</v>
      </c>
      <c r="RV32" s="157">
        <v>0</v>
      </c>
      <c r="RW32" s="158">
        <f t="shared" si="64"/>
        <v>1</v>
      </c>
      <c r="RX32" s="158">
        <f t="shared" si="65"/>
        <v>1</v>
      </c>
      <c r="RZ32" s="157" t="s">
        <v>47</v>
      </c>
      <c r="SA32" s="157">
        <v>45</v>
      </c>
      <c r="SB32" s="157">
        <v>45</v>
      </c>
      <c r="SC32" s="157">
        <v>0</v>
      </c>
      <c r="SD32" s="157">
        <v>0</v>
      </c>
      <c r="SE32" s="158">
        <f t="shared" si="66"/>
        <v>1</v>
      </c>
      <c r="SF32" s="158">
        <f t="shared" si="67"/>
        <v>0</v>
      </c>
      <c r="SH32" s="157" t="s">
        <v>47</v>
      </c>
      <c r="SI32" s="157">
        <v>45</v>
      </c>
      <c r="SJ32" s="157">
        <v>45</v>
      </c>
      <c r="SK32" s="157">
        <v>0</v>
      </c>
      <c r="SL32" s="157">
        <v>0</v>
      </c>
      <c r="SM32" s="158">
        <f t="shared" si="68"/>
        <v>1</v>
      </c>
      <c r="SN32" s="158">
        <f t="shared" si="69"/>
        <v>0</v>
      </c>
      <c r="SP32" s="157" t="s">
        <v>47</v>
      </c>
      <c r="SQ32" s="157">
        <v>45</v>
      </c>
      <c r="SR32" s="157">
        <v>45</v>
      </c>
      <c r="SS32" s="157">
        <v>0</v>
      </c>
      <c r="ST32" s="157">
        <v>0</v>
      </c>
      <c r="SU32" s="158">
        <f t="shared" si="70"/>
        <v>1</v>
      </c>
      <c r="SV32" s="158">
        <f t="shared" si="71"/>
        <v>0</v>
      </c>
      <c r="SX32" s="157" t="s">
        <v>47</v>
      </c>
      <c r="SY32" s="157">
        <v>45</v>
      </c>
      <c r="SZ32" s="157">
        <v>45</v>
      </c>
      <c r="TA32" s="157">
        <v>0</v>
      </c>
      <c r="TB32" s="157">
        <v>0</v>
      </c>
      <c r="TC32" s="158">
        <f t="shared" si="72"/>
        <v>1</v>
      </c>
      <c r="TD32" s="158">
        <f t="shared" si="73"/>
        <v>0</v>
      </c>
      <c r="TF32" s="157" t="s">
        <v>47</v>
      </c>
      <c r="TG32" s="157">
        <v>45</v>
      </c>
      <c r="TH32" s="157">
        <v>45</v>
      </c>
      <c r="TI32" s="157">
        <v>0</v>
      </c>
      <c r="TJ32" s="157">
        <v>0</v>
      </c>
      <c r="TK32" s="158">
        <f t="shared" si="74"/>
        <v>1</v>
      </c>
      <c r="TL32" s="158">
        <f t="shared" si="75"/>
        <v>0</v>
      </c>
      <c r="TN32" s="157" t="s">
        <v>47</v>
      </c>
      <c r="TO32" s="157">
        <v>45</v>
      </c>
      <c r="TP32" s="157">
        <v>45</v>
      </c>
      <c r="TQ32" s="157">
        <v>0</v>
      </c>
      <c r="TR32" s="157">
        <v>0</v>
      </c>
      <c r="TS32" s="158">
        <f t="shared" si="76"/>
        <v>1</v>
      </c>
      <c r="TT32" s="158">
        <f t="shared" si="77"/>
        <v>0</v>
      </c>
      <c r="TV32" s="157" t="s">
        <v>47</v>
      </c>
      <c r="TW32" s="157">
        <v>45</v>
      </c>
      <c r="TX32" s="157">
        <v>45</v>
      </c>
      <c r="TY32" s="157">
        <v>0</v>
      </c>
      <c r="TZ32" s="157">
        <v>0</v>
      </c>
      <c r="UA32" s="158">
        <f t="shared" si="78"/>
        <v>1</v>
      </c>
      <c r="UB32" s="158">
        <f t="shared" si="79"/>
        <v>0</v>
      </c>
      <c r="UD32" s="157" t="s">
        <v>47</v>
      </c>
      <c r="UE32" s="157">
        <v>45</v>
      </c>
      <c r="UF32" s="157">
        <v>45</v>
      </c>
      <c r="UG32" s="157">
        <v>0</v>
      </c>
      <c r="UH32" s="157">
        <v>0</v>
      </c>
      <c r="UI32" s="158">
        <f t="shared" si="80"/>
        <v>1</v>
      </c>
      <c r="UJ32" s="158">
        <f t="shared" si="81"/>
        <v>0</v>
      </c>
      <c r="UL32" s="157" t="s">
        <v>47</v>
      </c>
      <c r="UM32" s="157">
        <v>45</v>
      </c>
      <c r="UN32" s="157">
        <v>45</v>
      </c>
      <c r="UO32" s="157">
        <v>0</v>
      </c>
      <c r="UP32" s="157">
        <v>0</v>
      </c>
      <c r="UQ32" s="158">
        <f t="shared" si="82"/>
        <v>1</v>
      </c>
      <c r="UR32" s="158">
        <f t="shared" si="83"/>
        <v>0</v>
      </c>
      <c r="UT32" s="157" t="s">
        <v>47</v>
      </c>
      <c r="UU32" s="157">
        <v>45</v>
      </c>
      <c r="UV32" s="157">
        <v>45</v>
      </c>
      <c r="UW32" s="157">
        <v>0</v>
      </c>
      <c r="UX32" s="157">
        <v>0</v>
      </c>
      <c r="UY32" s="158">
        <f t="shared" si="84"/>
        <v>1</v>
      </c>
      <c r="VA32" s="157" t="s">
        <v>47</v>
      </c>
      <c r="VB32" s="157">
        <v>45</v>
      </c>
      <c r="VC32" s="157">
        <v>45</v>
      </c>
      <c r="VD32" s="157">
        <v>0</v>
      </c>
      <c r="VE32" s="157">
        <v>0</v>
      </c>
      <c r="VF32" s="158">
        <f t="shared" si="85"/>
        <v>1</v>
      </c>
      <c r="VH32" s="157" t="s">
        <v>47</v>
      </c>
      <c r="VI32" s="157">
        <v>45</v>
      </c>
      <c r="VJ32" s="157">
        <v>45</v>
      </c>
      <c r="VK32" s="157">
        <v>0</v>
      </c>
      <c r="VL32" s="157">
        <v>0</v>
      </c>
      <c r="VM32" s="158">
        <f t="shared" si="86"/>
        <v>1</v>
      </c>
      <c r="VN32" s="158">
        <f t="shared" si="87"/>
        <v>0</v>
      </c>
      <c r="VQ32" s="109" t="s">
        <v>47</v>
      </c>
      <c r="VR32" s="159">
        <v>45</v>
      </c>
      <c r="VS32" s="159">
        <v>44</v>
      </c>
      <c r="VT32" s="159">
        <v>0</v>
      </c>
      <c r="VU32" s="159">
        <v>1</v>
      </c>
      <c r="VV32" s="158">
        <v>0.98</v>
      </c>
      <c r="VW32" s="158">
        <f t="shared" si="88"/>
        <v>-2.0000000000000018E-2</v>
      </c>
      <c r="VX32" s="158"/>
      <c r="VY32" s="157" t="s">
        <v>47</v>
      </c>
      <c r="VZ32" s="157">
        <v>45</v>
      </c>
      <c r="WA32" s="157">
        <v>45</v>
      </c>
      <c r="WB32" s="157">
        <v>0</v>
      </c>
      <c r="WC32" s="157">
        <v>0</v>
      </c>
      <c r="WD32" s="158">
        <f t="shared" si="89"/>
        <v>1</v>
      </c>
      <c r="WF32" s="157" t="s">
        <v>47</v>
      </c>
      <c r="WG32" s="157">
        <v>45</v>
      </c>
      <c r="WH32" s="157">
        <v>45</v>
      </c>
      <c r="WI32" s="157">
        <v>0</v>
      </c>
      <c r="WJ32" s="157">
        <v>0</v>
      </c>
      <c r="WK32" s="158">
        <f t="shared" si="90"/>
        <v>1</v>
      </c>
      <c r="WL32" s="158">
        <f t="shared" si="91"/>
        <v>0</v>
      </c>
      <c r="WN32" s="157" t="s">
        <v>47</v>
      </c>
      <c r="WO32" s="157">
        <v>45</v>
      </c>
      <c r="WP32" s="157">
        <v>44</v>
      </c>
      <c r="WQ32" s="157">
        <v>0</v>
      </c>
      <c r="WR32" s="157">
        <v>1</v>
      </c>
      <c r="WS32" s="158">
        <v>0.98</v>
      </c>
      <c r="WU32" s="156"/>
      <c r="WV32" s="156"/>
      <c r="WW32" s="156"/>
      <c r="WX32" s="156"/>
      <c r="WY32" s="156"/>
      <c r="WZ32" s="157" t="s">
        <v>47</v>
      </c>
      <c r="XA32" s="157">
        <v>45</v>
      </c>
      <c r="XB32" s="157">
        <v>45</v>
      </c>
      <c r="XC32" s="157">
        <v>0</v>
      </c>
      <c r="XD32" s="157">
        <v>0</v>
      </c>
      <c r="XE32" s="158">
        <f t="shared" si="92"/>
        <v>1</v>
      </c>
      <c r="XG32" s="157" t="s">
        <v>47</v>
      </c>
      <c r="XH32" s="157">
        <v>45</v>
      </c>
      <c r="XI32" s="157">
        <v>45</v>
      </c>
      <c r="XJ32" s="157">
        <v>0</v>
      </c>
      <c r="XK32" s="157">
        <v>0</v>
      </c>
      <c r="XL32" s="158">
        <f t="shared" si="93"/>
        <v>1</v>
      </c>
      <c r="XM32" s="158">
        <f t="shared" si="94"/>
        <v>0</v>
      </c>
      <c r="XN32" s="157" t="s">
        <v>47</v>
      </c>
      <c r="XO32" s="157">
        <v>45</v>
      </c>
      <c r="XP32" s="157">
        <v>44</v>
      </c>
      <c r="XQ32" s="157">
        <v>0</v>
      </c>
      <c r="XR32" s="157">
        <v>1</v>
      </c>
      <c r="XS32" s="158">
        <v>0.98</v>
      </c>
      <c r="XT32" s="157"/>
      <c r="XU32" s="157" t="s">
        <v>47</v>
      </c>
      <c r="XV32" s="157">
        <v>45</v>
      </c>
      <c r="XW32" s="157">
        <v>45</v>
      </c>
      <c r="XX32" s="157">
        <v>0</v>
      </c>
      <c r="XY32" s="157">
        <v>0</v>
      </c>
      <c r="XZ32" s="158">
        <f t="shared" si="95"/>
        <v>1</v>
      </c>
      <c r="YB32" s="157" t="s">
        <v>47</v>
      </c>
      <c r="YC32" s="157">
        <v>45</v>
      </c>
      <c r="YD32" s="157">
        <v>45</v>
      </c>
      <c r="YE32" s="157">
        <v>0</v>
      </c>
      <c r="YF32" s="157">
        <v>0</v>
      </c>
      <c r="YG32" s="158">
        <f t="shared" si="96"/>
        <v>1</v>
      </c>
      <c r="YH32" s="158">
        <f t="shared" si="97"/>
        <v>0</v>
      </c>
      <c r="YI32" s="158"/>
      <c r="YJ32" s="157" t="s">
        <v>47</v>
      </c>
      <c r="YK32" s="157">
        <v>45</v>
      </c>
      <c r="YL32" s="157">
        <v>44</v>
      </c>
      <c r="YM32" s="157">
        <v>0</v>
      </c>
      <c r="YN32" s="157">
        <v>1</v>
      </c>
      <c r="YO32" s="158">
        <v>0.98</v>
      </c>
      <c r="YQ32" s="157" t="s">
        <v>47</v>
      </c>
      <c r="YR32" s="157">
        <v>45</v>
      </c>
      <c r="YS32" s="157">
        <v>45</v>
      </c>
      <c r="YT32" s="157">
        <v>0</v>
      </c>
      <c r="YU32" s="157">
        <v>0</v>
      </c>
      <c r="YV32" s="158">
        <f t="shared" si="98"/>
        <v>1</v>
      </c>
      <c r="YX32" s="157" t="s">
        <v>47</v>
      </c>
      <c r="YY32" s="157">
        <v>45</v>
      </c>
      <c r="YZ32" s="157">
        <v>45</v>
      </c>
      <c r="ZA32" s="157">
        <v>0</v>
      </c>
      <c r="ZB32" s="157">
        <v>0</v>
      </c>
      <c r="ZC32" s="158">
        <v>1</v>
      </c>
      <c r="ZE32" s="157" t="s">
        <v>47</v>
      </c>
      <c r="ZF32" s="157">
        <v>45</v>
      </c>
      <c r="ZG32" s="157">
        <v>45</v>
      </c>
      <c r="ZH32" s="157">
        <v>0</v>
      </c>
      <c r="ZI32" s="157">
        <v>0</v>
      </c>
      <c r="ZJ32" s="158">
        <f t="shared" si="99"/>
        <v>1</v>
      </c>
      <c r="ZK32" s="158">
        <f>ZJ32-YG32</f>
        <v>0</v>
      </c>
      <c r="ZM32" s="157" t="s">
        <v>47</v>
      </c>
      <c r="ZN32" s="157">
        <v>45</v>
      </c>
      <c r="ZO32" s="157">
        <v>45</v>
      </c>
      <c r="ZP32" s="157">
        <v>0</v>
      </c>
      <c r="ZQ32" s="157">
        <v>0</v>
      </c>
      <c r="ZR32" s="158">
        <f t="shared" si="100"/>
        <v>1</v>
      </c>
    </row>
    <row r="33" spans="1:694" ht="17.25" thickBot="1">
      <c r="A33" s="2" t="s">
        <v>48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48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48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48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48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48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48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  <c r="BD33" s="2" t="s">
        <v>48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6"/>
        <v>0</v>
      </c>
      <c r="BL33" s="2" t="s">
        <v>48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7"/>
        <v>0</v>
      </c>
      <c r="BT33" s="2" t="s">
        <v>48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8"/>
        <v>0</v>
      </c>
      <c r="CB33" s="2" t="s">
        <v>48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9"/>
        <v>0</v>
      </c>
      <c r="CJ33" s="2" t="s">
        <v>48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0"/>
        <v>0</v>
      </c>
      <c r="CR33" s="2" t="s">
        <v>48</v>
      </c>
      <c r="CS33" s="2">
        <v>12</v>
      </c>
      <c r="CT33" s="2">
        <v>3</v>
      </c>
      <c r="CU33" s="2">
        <v>9</v>
      </c>
      <c r="CV33" s="2">
        <v>0</v>
      </c>
      <c r="CW33" s="4">
        <v>0.25</v>
      </c>
      <c r="CX33" s="4">
        <f t="shared" si="11"/>
        <v>0</v>
      </c>
      <c r="CZ33" s="2" t="s">
        <v>48</v>
      </c>
      <c r="DA33" s="2">
        <v>12</v>
      </c>
      <c r="DB33" s="2">
        <v>3</v>
      </c>
      <c r="DC33" s="2">
        <v>9</v>
      </c>
      <c r="DD33" s="2">
        <v>0</v>
      </c>
      <c r="DE33" s="4">
        <v>0.25</v>
      </c>
      <c r="DF33" s="4">
        <f t="shared" si="12"/>
        <v>0</v>
      </c>
      <c r="DH33" s="2" t="s">
        <v>48</v>
      </c>
      <c r="DI33" s="2">
        <v>12</v>
      </c>
      <c r="DJ33" s="2">
        <v>3</v>
      </c>
      <c r="DK33" s="2">
        <v>9</v>
      </c>
      <c r="DL33" s="2">
        <v>0</v>
      </c>
      <c r="DM33" s="4">
        <v>0.25</v>
      </c>
      <c r="DN33" s="4">
        <f t="shared" si="13"/>
        <v>0</v>
      </c>
      <c r="DP33" s="2" t="s">
        <v>48</v>
      </c>
      <c r="DQ33" s="2">
        <v>12</v>
      </c>
      <c r="DR33" s="2">
        <v>3</v>
      </c>
      <c r="DS33" s="2">
        <v>9</v>
      </c>
      <c r="DT33" s="2">
        <v>0</v>
      </c>
      <c r="DU33" s="4">
        <v>0.25</v>
      </c>
      <c r="DV33" s="4">
        <f t="shared" si="14"/>
        <v>0</v>
      </c>
      <c r="DX33" s="2" t="s">
        <v>48</v>
      </c>
      <c r="DY33" s="2">
        <v>12</v>
      </c>
      <c r="DZ33" s="2">
        <v>3</v>
      </c>
      <c r="EA33" s="2">
        <v>9</v>
      </c>
      <c r="EB33" s="2">
        <v>0</v>
      </c>
      <c r="EC33" s="4">
        <v>0.25</v>
      </c>
      <c r="ED33" s="4">
        <f t="shared" si="15"/>
        <v>0</v>
      </c>
      <c r="EF33" s="2" t="s">
        <v>48</v>
      </c>
      <c r="EG33" s="2">
        <v>12</v>
      </c>
      <c r="EH33" s="2">
        <v>3</v>
      </c>
      <c r="EI33" s="2">
        <v>9</v>
      </c>
      <c r="EJ33" s="2">
        <v>0</v>
      </c>
      <c r="EK33" s="4">
        <v>0.25</v>
      </c>
      <c r="EL33" s="4">
        <f t="shared" si="16"/>
        <v>0</v>
      </c>
      <c r="EN33" s="2" t="s">
        <v>48</v>
      </c>
      <c r="EO33" s="2">
        <v>12</v>
      </c>
      <c r="EP33" s="2">
        <v>3</v>
      </c>
      <c r="EQ33" s="2">
        <v>9</v>
      </c>
      <c r="ER33" s="2">
        <v>0</v>
      </c>
      <c r="ES33" s="4">
        <v>0.25</v>
      </c>
      <c r="ET33" s="4">
        <f t="shared" si="17"/>
        <v>0</v>
      </c>
      <c r="EV33" s="2" t="s">
        <v>48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18"/>
        <v>0.25</v>
      </c>
      <c r="FD33" s="2" t="s">
        <v>48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19"/>
        <v>0</v>
      </c>
      <c r="FL33" s="2" t="s">
        <v>48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4">
        <f t="shared" si="20"/>
        <v>0</v>
      </c>
      <c r="FT33" s="2" t="s">
        <v>48</v>
      </c>
      <c r="FU33" s="2">
        <v>4</v>
      </c>
      <c r="FV33" s="2">
        <v>2</v>
      </c>
      <c r="FW33" s="2">
        <v>2</v>
      </c>
      <c r="FX33" s="2">
        <v>0</v>
      </c>
      <c r="FY33" s="4">
        <v>0.5</v>
      </c>
      <c r="FZ33" s="4">
        <f t="shared" si="21"/>
        <v>0</v>
      </c>
      <c r="GB33" s="2" t="s">
        <v>48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4">
        <f t="shared" si="22"/>
        <v>0</v>
      </c>
      <c r="GJ33" s="2" t="s">
        <v>48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3"/>
        <v>0</v>
      </c>
      <c r="GR33" s="2" t="s">
        <v>48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111">
        <f t="shared" si="107"/>
        <v>0</v>
      </c>
      <c r="GZ33" s="2" t="s">
        <v>48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>HE33-'[1]ASUS MeMO Pad 8 K011'!ES33</f>
        <v>0</v>
      </c>
      <c r="HH33" s="2" t="s">
        <v>48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4"/>
        <v>0</v>
      </c>
      <c r="HP33" s="2" t="s">
        <v>48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5"/>
        <v>0</v>
      </c>
      <c r="HX33" s="2" t="s">
        <v>48</v>
      </c>
      <c r="HY33" s="2">
        <v>4</v>
      </c>
      <c r="HZ33" s="2">
        <v>2</v>
      </c>
      <c r="IA33" s="2">
        <v>2</v>
      </c>
      <c r="IB33" s="2">
        <v>0</v>
      </c>
      <c r="IC33" s="4">
        <f t="shared" si="101"/>
        <v>0.5</v>
      </c>
      <c r="ID33" s="4">
        <f t="shared" si="26"/>
        <v>0</v>
      </c>
      <c r="IF33" s="2" t="s">
        <v>48</v>
      </c>
      <c r="IG33" s="2">
        <v>4</v>
      </c>
      <c r="IH33" s="2">
        <v>2</v>
      </c>
      <c r="II33" s="2">
        <v>2</v>
      </c>
      <c r="IJ33" s="2">
        <v>0</v>
      </c>
      <c r="IK33" s="4">
        <f t="shared" si="102"/>
        <v>0.5</v>
      </c>
      <c r="IL33" s="4">
        <f t="shared" si="27"/>
        <v>0</v>
      </c>
      <c r="IN33" s="2" t="s">
        <v>48</v>
      </c>
      <c r="IO33" s="2">
        <v>4</v>
      </c>
      <c r="IP33" s="2">
        <v>2</v>
      </c>
      <c r="IQ33" s="2">
        <v>2</v>
      </c>
      <c r="IR33" s="2">
        <v>0</v>
      </c>
      <c r="IS33" s="4">
        <v>0.5</v>
      </c>
      <c r="IT33" s="4">
        <f t="shared" si="28"/>
        <v>0</v>
      </c>
      <c r="IV33" s="2" t="s">
        <v>48</v>
      </c>
      <c r="IW33" s="2">
        <v>4</v>
      </c>
      <c r="IX33" s="2">
        <v>2</v>
      </c>
      <c r="IY33" s="2">
        <v>2</v>
      </c>
      <c r="IZ33" s="2">
        <v>0</v>
      </c>
      <c r="JA33" s="4">
        <v>0.5</v>
      </c>
      <c r="JB33" s="4">
        <f t="shared" si="29"/>
        <v>0</v>
      </c>
      <c r="JD33" s="2" t="s">
        <v>48</v>
      </c>
      <c r="JE33" s="2">
        <v>4</v>
      </c>
      <c r="JF33" s="2">
        <v>2</v>
      </c>
      <c r="JG33" s="2">
        <v>2</v>
      </c>
      <c r="JH33" s="2">
        <v>0</v>
      </c>
      <c r="JI33" s="4">
        <v>0.5</v>
      </c>
      <c r="JJ33" s="4">
        <f t="shared" si="30"/>
        <v>0</v>
      </c>
      <c r="JL33" s="2" t="s">
        <v>48</v>
      </c>
      <c r="JM33" s="2">
        <v>4</v>
      </c>
      <c r="JN33" s="2">
        <v>2</v>
      </c>
      <c r="JO33" s="2">
        <v>2</v>
      </c>
      <c r="JP33" s="2">
        <v>0</v>
      </c>
      <c r="JQ33" s="4">
        <v>0.5</v>
      </c>
      <c r="JR33" s="4">
        <f t="shared" si="31"/>
        <v>0</v>
      </c>
      <c r="JT33" s="2" t="s">
        <v>48</v>
      </c>
      <c r="JU33" s="2">
        <v>4</v>
      </c>
      <c r="JV33" s="2">
        <v>2</v>
      </c>
      <c r="JW33" s="2">
        <v>2</v>
      </c>
      <c r="JX33" s="2">
        <v>0</v>
      </c>
      <c r="JY33" s="4">
        <v>0.5</v>
      </c>
      <c r="JZ33" s="4">
        <f t="shared" si="32"/>
        <v>0</v>
      </c>
      <c r="KB33" s="2" t="s">
        <v>48</v>
      </c>
      <c r="KC33" s="2">
        <v>4</v>
      </c>
      <c r="KD33" s="2">
        <v>2</v>
      </c>
      <c r="KE33" s="2">
        <v>2</v>
      </c>
      <c r="KF33" s="2">
        <v>0</v>
      </c>
      <c r="KG33" s="4">
        <v>0.5</v>
      </c>
      <c r="KH33" s="4">
        <f t="shared" si="33"/>
        <v>0</v>
      </c>
      <c r="KJ33" s="2" t="s">
        <v>48</v>
      </c>
      <c r="KK33" s="2">
        <v>4</v>
      </c>
      <c r="KL33" s="2">
        <v>2</v>
      </c>
      <c r="KM33" s="2">
        <v>2</v>
      </c>
      <c r="KN33" s="2">
        <v>0</v>
      </c>
      <c r="KO33" s="4">
        <f t="shared" si="103"/>
        <v>0.5</v>
      </c>
      <c r="KP33" s="4">
        <f t="shared" si="34"/>
        <v>0</v>
      </c>
      <c r="KQ33" s="4"/>
      <c r="KR33" s="116" t="s">
        <v>48</v>
      </c>
      <c r="KS33" s="116">
        <v>4</v>
      </c>
      <c r="KT33" s="117">
        <v>2</v>
      </c>
      <c r="KU33" s="117">
        <v>2</v>
      </c>
      <c r="KV33" s="117">
        <v>0</v>
      </c>
      <c r="KW33" s="118">
        <v>0.5</v>
      </c>
      <c r="KX33" s="118">
        <v>0</v>
      </c>
      <c r="KY33" s="116"/>
      <c r="KZ33" s="116" t="s">
        <v>48</v>
      </c>
      <c r="LA33" s="116">
        <v>4</v>
      </c>
      <c r="LB33" s="116">
        <v>2</v>
      </c>
      <c r="LC33" s="116">
        <v>2</v>
      </c>
      <c r="LD33" s="116">
        <v>0</v>
      </c>
      <c r="LE33" s="122">
        <v>0.5</v>
      </c>
      <c r="LF33" s="158">
        <f t="shared" si="35"/>
        <v>0</v>
      </c>
      <c r="LG33" s="158"/>
      <c r="LH33" s="156" t="s">
        <v>48</v>
      </c>
      <c r="LI33" s="156">
        <v>4</v>
      </c>
      <c r="LJ33" s="156">
        <v>2</v>
      </c>
      <c r="LK33" s="156">
        <v>2</v>
      </c>
      <c r="LL33" s="156">
        <v>0</v>
      </c>
      <c r="LM33" s="162">
        <v>0.5</v>
      </c>
      <c r="LN33" s="158">
        <f t="shared" si="36"/>
        <v>0</v>
      </c>
      <c r="LO33" s="157"/>
      <c r="LP33" s="2" t="s">
        <v>48</v>
      </c>
      <c r="LQ33" s="2">
        <v>4</v>
      </c>
      <c r="LR33" s="2">
        <v>2</v>
      </c>
      <c r="LS33" s="2">
        <v>2</v>
      </c>
      <c r="LT33" s="2">
        <v>0</v>
      </c>
      <c r="LU33" s="4">
        <f t="shared" si="104"/>
        <v>0.5</v>
      </c>
      <c r="LV33" s="4">
        <f t="shared" si="37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105"/>
        <v>0.5</v>
      </c>
      <c r="MD33" s="158">
        <f t="shared" si="38"/>
        <v>0</v>
      </c>
      <c r="MF33" s="156" t="s">
        <v>48</v>
      </c>
      <c r="MG33" s="156">
        <v>4</v>
      </c>
      <c r="MH33" s="156">
        <v>2</v>
      </c>
      <c r="MI33" s="156">
        <v>2</v>
      </c>
      <c r="MJ33" s="156">
        <v>0</v>
      </c>
      <c r="MK33" s="162">
        <f t="shared" si="39"/>
        <v>0.5</v>
      </c>
      <c r="ML33" s="158">
        <f t="shared" si="40"/>
        <v>0</v>
      </c>
      <c r="MM33" s="157"/>
      <c r="MN33" s="156" t="s">
        <v>48</v>
      </c>
      <c r="MO33" s="156">
        <v>4</v>
      </c>
      <c r="MP33" s="156">
        <v>2</v>
      </c>
      <c r="MQ33" s="156">
        <v>2</v>
      </c>
      <c r="MR33" s="156">
        <v>0</v>
      </c>
      <c r="MS33" s="162">
        <v>0.5</v>
      </c>
      <c r="MT33" s="158">
        <f t="shared" si="41"/>
        <v>0</v>
      </c>
      <c r="MU33" s="157"/>
      <c r="MV33" s="156" t="s">
        <v>48</v>
      </c>
      <c r="MW33" s="156">
        <v>4</v>
      </c>
      <c r="MX33" s="156">
        <v>2</v>
      </c>
      <c r="MY33" s="156">
        <v>2</v>
      </c>
      <c r="MZ33" s="156">
        <v>0</v>
      </c>
      <c r="NA33" s="162">
        <v>0.5</v>
      </c>
      <c r="NB33" s="158">
        <f t="shared" si="42"/>
        <v>0</v>
      </c>
      <c r="NC33" s="157"/>
      <c r="ND33" s="156" t="s">
        <v>48</v>
      </c>
      <c r="NE33" s="156">
        <v>4</v>
      </c>
      <c r="NF33" s="156">
        <v>2</v>
      </c>
      <c r="NG33" s="156">
        <v>2</v>
      </c>
      <c r="NH33" s="156">
        <v>0</v>
      </c>
      <c r="NI33" s="162">
        <v>0.5</v>
      </c>
      <c r="NJ33" s="158">
        <f t="shared" si="43"/>
        <v>0</v>
      </c>
      <c r="NK33" s="157"/>
      <c r="NL33" s="156" t="s">
        <v>48</v>
      </c>
      <c r="NM33" s="156">
        <v>4</v>
      </c>
      <c r="NN33" s="156">
        <v>2</v>
      </c>
      <c r="NO33" s="156">
        <v>2</v>
      </c>
      <c r="NP33" s="156">
        <v>0</v>
      </c>
      <c r="NQ33" s="162">
        <v>0.5</v>
      </c>
      <c r="NR33" s="158">
        <f t="shared" si="44"/>
        <v>0</v>
      </c>
      <c r="NS33" s="157"/>
      <c r="OO33" s="157" t="s">
        <v>48</v>
      </c>
      <c r="OP33" s="157">
        <v>4</v>
      </c>
      <c r="OQ33" s="157">
        <v>2</v>
      </c>
      <c r="OR33" s="157">
        <v>2</v>
      </c>
      <c r="OS33" s="157">
        <v>0</v>
      </c>
      <c r="OT33" s="158">
        <f t="shared" si="45"/>
        <v>0.5</v>
      </c>
      <c r="OU33" s="158">
        <f t="shared" si="46"/>
        <v>0</v>
      </c>
      <c r="OW33" s="157" t="s">
        <v>48</v>
      </c>
      <c r="OX33" s="157">
        <v>4</v>
      </c>
      <c r="OY33" s="157">
        <v>2</v>
      </c>
      <c r="OZ33" s="157">
        <v>2</v>
      </c>
      <c r="PA33" s="157">
        <v>0</v>
      </c>
      <c r="PB33" s="158">
        <f t="shared" si="106"/>
        <v>0.5</v>
      </c>
      <c r="PC33" s="158">
        <f t="shared" si="47"/>
        <v>0</v>
      </c>
      <c r="PE33" s="157" t="s">
        <v>48</v>
      </c>
      <c r="PF33" s="157">
        <v>4</v>
      </c>
      <c r="PG33" s="157">
        <v>2</v>
      </c>
      <c r="PH33" s="157">
        <v>2</v>
      </c>
      <c r="PI33" s="157">
        <v>0</v>
      </c>
      <c r="PJ33" s="158">
        <f t="shared" si="48"/>
        <v>0.5</v>
      </c>
      <c r="PK33" s="158">
        <f t="shared" si="49"/>
        <v>0</v>
      </c>
      <c r="PM33" s="157" t="s">
        <v>48</v>
      </c>
      <c r="PN33" s="157">
        <v>4</v>
      </c>
      <c r="PO33" s="157">
        <v>2</v>
      </c>
      <c r="PP33" s="157">
        <v>2</v>
      </c>
      <c r="PQ33" s="157">
        <v>0</v>
      </c>
      <c r="PR33" s="158">
        <f t="shared" si="50"/>
        <v>0.5</v>
      </c>
      <c r="PS33" s="158">
        <f t="shared" si="51"/>
        <v>0</v>
      </c>
      <c r="PU33" s="157" t="s">
        <v>48</v>
      </c>
      <c r="PV33" s="157">
        <v>4</v>
      </c>
      <c r="PW33" s="157">
        <v>2</v>
      </c>
      <c r="PX33" s="157">
        <v>2</v>
      </c>
      <c r="PY33" s="157">
        <v>0</v>
      </c>
      <c r="PZ33" s="158">
        <f t="shared" si="52"/>
        <v>0.5</v>
      </c>
      <c r="QA33" s="158">
        <f t="shared" si="53"/>
        <v>0</v>
      </c>
      <c r="QC33" s="157">
        <f t="shared" si="54"/>
        <v>0</v>
      </c>
      <c r="QD33" s="157" t="s">
        <v>48</v>
      </c>
      <c r="QE33" s="157">
        <v>4</v>
      </c>
      <c r="QF33" s="157">
        <v>2</v>
      </c>
      <c r="QG33" s="157">
        <v>2</v>
      </c>
      <c r="QH33" s="157">
        <v>0</v>
      </c>
      <c r="QI33" s="158">
        <f t="shared" si="55"/>
        <v>0.5</v>
      </c>
      <c r="QJ33" s="158">
        <f t="shared" si="56"/>
        <v>0</v>
      </c>
      <c r="QL33" s="157" t="s">
        <v>48</v>
      </c>
      <c r="QM33" s="157">
        <v>4</v>
      </c>
      <c r="QN33" s="157">
        <v>2</v>
      </c>
      <c r="QO33" s="157">
        <v>2</v>
      </c>
      <c r="QP33" s="157">
        <v>0</v>
      </c>
      <c r="QQ33" s="158">
        <f t="shared" si="57"/>
        <v>0.5</v>
      </c>
      <c r="QR33" s="158">
        <f t="shared" si="58"/>
        <v>0</v>
      </c>
      <c r="QT33" s="157">
        <f t="shared" si="59"/>
        <v>0</v>
      </c>
      <c r="QU33" s="157" t="s">
        <v>48</v>
      </c>
      <c r="QV33" s="157">
        <v>4</v>
      </c>
      <c r="QW33" s="157">
        <v>2</v>
      </c>
      <c r="QX33" s="157">
        <v>2</v>
      </c>
      <c r="QY33" s="157">
        <v>0</v>
      </c>
      <c r="QZ33" s="158">
        <f t="shared" si="60"/>
        <v>0.5</v>
      </c>
      <c r="RA33" s="158">
        <f t="shared" si="61"/>
        <v>0</v>
      </c>
      <c r="RC33" s="157" t="s">
        <v>48</v>
      </c>
      <c r="RD33" s="157">
        <v>4</v>
      </c>
      <c r="RE33" s="157">
        <v>2</v>
      </c>
      <c r="RF33" s="157">
        <v>2</v>
      </c>
      <c r="RG33" s="157">
        <v>0</v>
      </c>
      <c r="RH33" s="158">
        <f t="shared" si="62"/>
        <v>0.5</v>
      </c>
      <c r="RI33" s="158">
        <f t="shared" si="63"/>
        <v>0</v>
      </c>
      <c r="RK33" s="157" t="s">
        <v>48</v>
      </c>
      <c r="RL33" s="157">
        <v>4</v>
      </c>
      <c r="RM33" s="157">
        <v>2</v>
      </c>
      <c r="RN33" s="157">
        <v>2</v>
      </c>
      <c r="RO33" s="157">
        <v>0</v>
      </c>
      <c r="RP33" s="158">
        <v>0.5</v>
      </c>
      <c r="RR33" s="157" t="s">
        <v>48</v>
      </c>
      <c r="RS33" s="157">
        <v>4</v>
      </c>
      <c r="RT33" s="157">
        <v>2</v>
      </c>
      <c r="RU33" s="157">
        <v>2</v>
      </c>
      <c r="RV33" s="157">
        <v>0</v>
      </c>
      <c r="RW33" s="158">
        <f t="shared" si="64"/>
        <v>0.5</v>
      </c>
      <c r="RX33" s="158">
        <f t="shared" si="65"/>
        <v>0.5</v>
      </c>
      <c r="RZ33" s="157" t="s">
        <v>48</v>
      </c>
      <c r="SA33" s="157">
        <v>4</v>
      </c>
      <c r="SB33" s="157">
        <v>2</v>
      </c>
      <c r="SC33" s="157">
        <v>2</v>
      </c>
      <c r="SD33" s="157">
        <v>0</v>
      </c>
      <c r="SE33" s="158">
        <f t="shared" si="66"/>
        <v>0.5</v>
      </c>
      <c r="SF33" s="158">
        <f t="shared" si="67"/>
        <v>0</v>
      </c>
      <c r="SH33" s="157" t="s">
        <v>48</v>
      </c>
      <c r="SI33" s="157">
        <v>4</v>
      </c>
      <c r="SJ33" s="157">
        <v>2</v>
      </c>
      <c r="SK33" s="157">
        <v>2</v>
      </c>
      <c r="SL33" s="157">
        <v>0</v>
      </c>
      <c r="SM33" s="158">
        <f t="shared" si="68"/>
        <v>0.5</v>
      </c>
      <c r="SN33" s="158">
        <f t="shared" si="69"/>
        <v>0</v>
      </c>
      <c r="SP33" s="157" t="s">
        <v>48</v>
      </c>
      <c r="SQ33" s="157">
        <v>4</v>
      </c>
      <c r="SR33" s="157">
        <v>2</v>
      </c>
      <c r="SS33" s="157">
        <v>2</v>
      </c>
      <c r="ST33" s="157">
        <v>0</v>
      </c>
      <c r="SU33" s="158">
        <f t="shared" si="70"/>
        <v>0.5</v>
      </c>
      <c r="SV33" s="158">
        <f t="shared" si="71"/>
        <v>0</v>
      </c>
      <c r="SX33" s="157" t="s">
        <v>48</v>
      </c>
      <c r="SY33" s="157">
        <v>4</v>
      </c>
      <c r="SZ33" s="157">
        <v>2</v>
      </c>
      <c r="TA33" s="157">
        <v>2</v>
      </c>
      <c r="TB33" s="157">
        <v>0</v>
      </c>
      <c r="TC33" s="158">
        <f t="shared" si="72"/>
        <v>0.5</v>
      </c>
      <c r="TD33" s="158">
        <f t="shared" si="73"/>
        <v>0</v>
      </c>
      <c r="TF33" s="157" t="s">
        <v>48</v>
      </c>
      <c r="TG33" s="157">
        <v>4</v>
      </c>
      <c r="TH33" s="157">
        <v>2</v>
      </c>
      <c r="TI33" s="157">
        <v>2</v>
      </c>
      <c r="TJ33" s="157">
        <v>0</v>
      </c>
      <c r="TK33" s="158">
        <f t="shared" si="74"/>
        <v>0.5</v>
      </c>
      <c r="TL33" s="158">
        <f t="shared" si="75"/>
        <v>0</v>
      </c>
      <c r="TN33" s="157" t="s">
        <v>48</v>
      </c>
      <c r="TO33" s="157">
        <v>4</v>
      </c>
      <c r="TP33" s="157">
        <v>2</v>
      </c>
      <c r="TQ33" s="157">
        <v>2</v>
      </c>
      <c r="TR33" s="157">
        <v>0</v>
      </c>
      <c r="TS33" s="158">
        <f t="shared" si="76"/>
        <v>0.5</v>
      </c>
      <c r="TT33" s="158">
        <f t="shared" si="77"/>
        <v>0</v>
      </c>
      <c r="TV33" s="157" t="s">
        <v>48</v>
      </c>
      <c r="TW33" s="157">
        <v>4</v>
      </c>
      <c r="TX33" s="157">
        <v>2</v>
      </c>
      <c r="TY33" s="157">
        <v>2</v>
      </c>
      <c r="TZ33" s="157">
        <v>0</v>
      </c>
      <c r="UA33" s="158">
        <f t="shared" si="78"/>
        <v>0.5</v>
      </c>
      <c r="UB33" s="158">
        <f t="shared" si="79"/>
        <v>0</v>
      </c>
      <c r="UD33" s="157" t="s">
        <v>48</v>
      </c>
      <c r="UE33" s="157">
        <v>4</v>
      </c>
      <c r="UF33" s="157">
        <v>2</v>
      </c>
      <c r="UG33" s="157">
        <v>2</v>
      </c>
      <c r="UH33" s="157">
        <v>0</v>
      </c>
      <c r="UI33" s="158">
        <f t="shared" si="80"/>
        <v>0.5</v>
      </c>
      <c r="UJ33" s="158">
        <f t="shared" si="81"/>
        <v>0</v>
      </c>
      <c r="UL33" s="157" t="s">
        <v>48</v>
      </c>
      <c r="UM33" s="157">
        <v>4</v>
      </c>
      <c r="UN33" s="157">
        <v>2</v>
      </c>
      <c r="UO33" s="157">
        <v>2</v>
      </c>
      <c r="UP33" s="157">
        <v>0</v>
      </c>
      <c r="UQ33" s="158">
        <f t="shared" si="82"/>
        <v>0.5</v>
      </c>
      <c r="UR33" s="158">
        <f t="shared" si="83"/>
        <v>0</v>
      </c>
      <c r="UT33" s="157" t="s">
        <v>48</v>
      </c>
      <c r="UU33" s="157">
        <v>4</v>
      </c>
      <c r="UV33" s="157">
        <v>2</v>
      </c>
      <c r="UW33" s="157">
        <v>2</v>
      </c>
      <c r="UX33" s="157">
        <v>0</v>
      </c>
      <c r="UY33" s="158">
        <f t="shared" si="84"/>
        <v>0.5</v>
      </c>
      <c r="VA33" s="157" t="s">
        <v>48</v>
      </c>
      <c r="VB33" s="157">
        <v>4</v>
      </c>
      <c r="VC33" s="157">
        <v>2</v>
      </c>
      <c r="VD33" s="157">
        <v>2</v>
      </c>
      <c r="VE33" s="157">
        <v>0</v>
      </c>
      <c r="VF33" s="158">
        <f t="shared" si="85"/>
        <v>0.5</v>
      </c>
      <c r="VH33" s="157" t="s">
        <v>48</v>
      </c>
      <c r="VI33" s="157">
        <v>4</v>
      </c>
      <c r="VJ33" s="157">
        <v>2</v>
      </c>
      <c r="VK33" s="157">
        <v>2</v>
      </c>
      <c r="VL33" s="157">
        <v>0</v>
      </c>
      <c r="VM33" s="158">
        <f t="shared" si="86"/>
        <v>0.5</v>
      </c>
      <c r="VN33" s="158">
        <f t="shared" si="87"/>
        <v>0</v>
      </c>
      <c r="VQ33" s="157" t="s">
        <v>48</v>
      </c>
      <c r="VR33" s="157">
        <v>4</v>
      </c>
      <c r="VS33" s="157">
        <v>2</v>
      </c>
      <c r="VT33" s="157">
        <v>2</v>
      </c>
      <c r="VU33" s="157">
        <v>0</v>
      </c>
      <c r="VV33" s="158">
        <v>0.5</v>
      </c>
      <c r="VW33" s="158">
        <f t="shared" si="88"/>
        <v>0</v>
      </c>
      <c r="VX33" s="158"/>
      <c r="VY33" s="157" t="s">
        <v>48</v>
      </c>
      <c r="VZ33" s="157">
        <v>4</v>
      </c>
      <c r="WA33" s="157">
        <v>2</v>
      </c>
      <c r="WB33" s="157">
        <v>2</v>
      </c>
      <c r="WC33" s="157">
        <v>0</v>
      </c>
      <c r="WD33" s="158">
        <f t="shared" si="89"/>
        <v>0.5</v>
      </c>
      <c r="WF33" s="157" t="s">
        <v>48</v>
      </c>
      <c r="WG33" s="157">
        <v>4</v>
      </c>
      <c r="WH33" s="157">
        <v>2</v>
      </c>
      <c r="WI33" s="157">
        <v>2</v>
      </c>
      <c r="WJ33" s="157">
        <v>0</v>
      </c>
      <c r="WK33" s="158">
        <f t="shared" si="90"/>
        <v>0.5</v>
      </c>
      <c r="WL33" s="158">
        <f t="shared" si="91"/>
        <v>0</v>
      </c>
      <c r="WN33" s="157" t="s">
        <v>48</v>
      </c>
      <c r="WO33" s="157">
        <v>4</v>
      </c>
      <c r="WP33" s="157">
        <v>2</v>
      </c>
      <c r="WQ33" s="157">
        <v>2</v>
      </c>
      <c r="WR33" s="157">
        <v>0</v>
      </c>
      <c r="WS33" s="158">
        <v>0.5</v>
      </c>
      <c r="WU33" s="156"/>
      <c r="WV33" s="156"/>
      <c r="WW33" s="156"/>
      <c r="WX33" s="156"/>
      <c r="WY33" s="156"/>
      <c r="WZ33" s="157" t="s">
        <v>48</v>
      </c>
      <c r="XA33" s="157">
        <v>4</v>
      </c>
      <c r="XB33" s="157">
        <v>2</v>
      </c>
      <c r="XC33" s="157">
        <v>2</v>
      </c>
      <c r="XD33" s="157">
        <v>0</v>
      </c>
      <c r="XE33" s="158">
        <f t="shared" si="92"/>
        <v>0.5</v>
      </c>
      <c r="XG33" s="157" t="s">
        <v>48</v>
      </c>
      <c r="XH33" s="157">
        <v>4</v>
      </c>
      <c r="XI33" s="157">
        <v>2</v>
      </c>
      <c r="XJ33" s="157">
        <v>2</v>
      </c>
      <c r="XK33" s="157">
        <v>0</v>
      </c>
      <c r="XL33" s="158">
        <f t="shared" si="93"/>
        <v>0.5</v>
      </c>
      <c r="XM33" s="158">
        <f t="shared" si="94"/>
        <v>0</v>
      </c>
      <c r="XN33" s="157" t="s">
        <v>48</v>
      </c>
      <c r="XO33" s="157">
        <v>4</v>
      </c>
      <c r="XP33" s="157">
        <v>0</v>
      </c>
      <c r="XQ33" s="157">
        <v>0</v>
      </c>
      <c r="XR33" s="157">
        <v>4</v>
      </c>
      <c r="XS33" s="158">
        <v>0</v>
      </c>
      <c r="XT33" s="157"/>
      <c r="XU33" s="157" t="s">
        <v>48</v>
      </c>
      <c r="XV33" s="157">
        <v>4</v>
      </c>
      <c r="XW33" s="157">
        <v>2</v>
      </c>
      <c r="XX33" s="157">
        <v>2</v>
      </c>
      <c r="XY33" s="157">
        <v>0</v>
      </c>
      <c r="XZ33" s="158">
        <f t="shared" si="95"/>
        <v>0.5</v>
      </c>
      <c r="YB33" s="157" t="s">
        <v>48</v>
      </c>
      <c r="YC33" s="157">
        <v>4</v>
      </c>
      <c r="YD33" s="157">
        <v>2</v>
      </c>
      <c r="YE33" s="157">
        <v>2</v>
      </c>
      <c r="YF33" s="157">
        <v>0</v>
      </c>
      <c r="YG33" s="158">
        <f t="shared" si="96"/>
        <v>0.5</v>
      </c>
      <c r="YH33" s="158">
        <f t="shared" si="97"/>
        <v>0</v>
      </c>
      <c r="YI33" s="158"/>
      <c r="YJ33" s="157" t="s">
        <v>48</v>
      </c>
      <c r="YK33" s="157">
        <v>4</v>
      </c>
      <c r="YL33" s="157">
        <v>2</v>
      </c>
      <c r="YM33" s="157">
        <v>2</v>
      </c>
      <c r="YN33" s="157">
        <v>0</v>
      </c>
      <c r="YO33" s="158">
        <v>0.5</v>
      </c>
      <c r="YQ33" s="157" t="s">
        <v>48</v>
      </c>
      <c r="YR33" s="157">
        <v>4</v>
      </c>
      <c r="YS33" s="157">
        <v>2</v>
      </c>
      <c r="YT33" s="157">
        <v>2</v>
      </c>
      <c r="YU33" s="157">
        <v>0</v>
      </c>
      <c r="YV33" s="158">
        <f t="shared" si="98"/>
        <v>0.5</v>
      </c>
      <c r="YX33" s="157" t="s">
        <v>48</v>
      </c>
      <c r="YY33" s="157">
        <v>4</v>
      </c>
      <c r="YZ33" s="157">
        <v>2</v>
      </c>
      <c r="ZA33" s="157">
        <v>2</v>
      </c>
      <c r="ZB33" s="157">
        <v>0</v>
      </c>
      <c r="ZC33" s="158">
        <v>0.5</v>
      </c>
      <c r="ZE33" s="157" t="s">
        <v>48</v>
      </c>
      <c r="ZF33" s="157">
        <v>4</v>
      </c>
      <c r="ZG33" s="157">
        <v>2</v>
      </c>
      <c r="ZH33" s="157">
        <v>2</v>
      </c>
      <c r="ZI33" s="157">
        <v>0</v>
      </c>
      <c r="ZJ33" s="158">
        <f t="shared" si="99"/>
        <v>0.5</v>
      </c>
      <c r="ZK33" s="158">
        <f>ZJ33-YG33</f>
        <v>0</v>
      </c>
      <c r="ZM33" s="157" t="s">
        <v>48</v>
      </c>
      <c r="ZN33" s="157">
        <v>4</v>
      </c>
      <c r="ZO33" s="157">
        <v>2</v>
      </c>
      <c r="ZP33" s="157">
        <v>2</v>
      </c>
      <c r="ZQ33" s="157">
        <v>0</v>
      </c>
      <c r="ZR33" s="158">
        <f t="shared" si="100"/>
        <v>0.5</v>
      </c>
    </row>
    <row r="34" spans="1:694" ht="17.25" thickBot="1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6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7"/>
        <v>0</v>
      </c>
      <c r="BT34" s="2" t="s">
        <v>49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8"/>
        <v>0</v>
      </c>
      <c r="CB34" s="2" t="s">
        <v>49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9"/>
        <v>0</v>
      </c>
      <c r="CJ34" s="2" t="s">
        <v>49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0"/>
        <v>0</v>
      </c>
      <c r="CR34" s="2" t="s">
        <v>49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1"/>
        <v>0</v>
      </c>
      <c r="CZ34" s="2" t="s">
        <v>49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2"/>
        <v>0</v>
      </c>
      <c r="DH34" s="2" t="s">
        <v>49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3"/>
        <v>0</v>
      </c>
      <c r="DP34" s="2" t="s">
        <v>49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4"/>
        <v>0</v>
      </c>
      <c r="DX34" s="2" t="s">
        <v>49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5"/>
        <v>0</v>
      </c>
      <c r="EF34" s="2" t="s">
        <v>49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6"/>
        <v>0</v>
      </c>
      <c r="EN34" s="2" t="s">
        <v>49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7"/>
        <v>0</v>
      </c>
      <c r="EV34" s="2" t="s">
        <v>49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18"/>
        <v>0</v>
      </c>
      <c r="FD34" s="2" t="s">
        <v>49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19"/>
        <v>0</v>
      </c>
      <c r="FL34" s="2" t="s">
        <v>49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4">
        <f t="shared" si="20"/>
        <v>0</v>
      </c>
      <c r="FT34" s="2" t="s">
        <v>49</v>
      </c>
      <c r="FU34" s="2">
        <v>15</v>
      </c>
      <c r="FV34" s="2">
        <v>15</v>
      </c>
      <c r="FW34" s="2">
        <v>0</v>
      </c>
      <c r="FX34" s="2">
        <v>0</v>
      </c>
      <c r="FY34" s="4">
        <v>1</v>
      </c>
      <c r="FZ34" s="4">
        <f t="shared" si="21"/>
        <v>0</v>
      </c>
      <c r="GB34" s="2" t="s">
        <v>49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4">
        <f t="shared" si="22"/>
        <v>0</v>
      </c>
      <c r="GJ34" s="2" t="s">
        <v>49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3"/>
        <v>0</v>
      </c>
      <c r="GR34" s="2" t="s">
        <v>49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111">
        <f t="shared" si="107"/>
        <v>0</v>
      </c>
      <c r="GZ34" s="2" t="s">
        <v>49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>HE34-'[1]ASUS MeMO Pad 8 K011'!ES34</f>
        <v>0</v>
      </c>
      <c r="HH34" s="2" t="s">
        <v>49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4"/>
        <v>0</v>
      </c>
      <c r="HP34" s="2" t="s">
        <v>49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5"/>
        <v>0</v>
      </c>
      <c r="HX34" s="2" t="s">
        <v>49</v>
      </c>
      <c r="HY34" s="2">
        <v>15</v>
      </c>
      <c r="HZ34" s="2">
        <v>15</v>
      </c>
      <c r="IA34" s="2">
        <v>0</v>
      </c>
      <c r="IB34" s="2">
        <v>0</v>
      </c>
      <c r="IC34" s="4">
        <f t="shared" si="101"/>
        <v>1</v>
      </c>
      <c r="ID34" s="4">
        <f t="shared" si="26"/>
        <v>0</v>
      </c>
      <c r="IF34" s="2" t="s">
        <v>49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102"/>
        <v>1</v>
      </c>
      <c r="IL34" s="4">
        <f t="shared" si="27"/>
        <v>0</v>
      </c>
      <c r="IN34" s="2" t="s">
        <v>49</v>
      </c>
      <c r="IO34" s="2">
        <v>15</v>
      </c>
      <c r="IP34" s="2">
        <v>15</v>
      </c>
      <c r="IQ34" s="2">
        <v>0</v>
      </c>
      <c r="IR34" s="2">
        <v>0</v>
      </c>
      <c r="IS34" s="4">
        <v>1</v>
      </c>
      <c r="IT34" s="4">
        <f t="shared" si="28"/>
        <v>0</v>
      </c>
      <c r="IV34" s="2" t="s">
        <v>49</v>
      </c>
      <c r="IW34" s="2">
        <v>15</v>
      </c>
      <c r="IX34" s="2">
        <v>15</v>
      </c>
      <c r="IY34" s="2">
        <v>0</v>
      </c>
      <c r="IZ34" s="2">
        <v>0</v>
      </c>
      <c r="JA34" s="4">
        <v>1</v>
      </c>
      <c r="JB34" s="4">
        <f t="shared" si="29"/>
        <v>0</v>
      </c>
      <c r="JD34" s="2" t="s">
        <v>49</v>
      </c>
      <c r="JE34" s="2">
        <v>15</v>
      </c>
      <c r="JF34" s="2">
        <v>15</v>
      </c>
      <c r="JG34" s="2">
        <v>0</v>
      </c>
      <c r="JH34" s="2">
        <v>0</v>
      </c>
      <c r="JI34" s="4">
        <v>1</v>
      </c>
      <c r="JJ34" s="4">
        <f t="shared" si="30"/>
        <v>0</v>
      </c>
      <c r="JL34" s="2" t="s">
        <v>49</v>
      </c>
      <c r="JM34" s="2">
        <v>15</v>
      </c>
      <c r="JN34" s="2">
        <v>15</v>
      </c>
      <c r="JO34" s="2">
        <v>0</v>
      </c>
      <c r="JP34" s="2">
        <v>0</v>
      </c>
      <c r="JQ34" s="4">
        <v>1</v>
      </c>
      <c r="JR34" s="4">
        <f t="shared" si="31"/>
        <v>0</v>
      </c>
      <c r="JT34" s="2" t="s">
        <v>49</v>
      </c>
      <c r="JU34" s="2">
        <v>15</v>
      </c>
      <c r="JV34" s="2">
        <v>15</v>
      </c>
      <c r="JW34" s="2">
        <v>0</v>
      </c>
      <c r="JX34" s="2">
        <v>0</v>
      </c>
      <c r="JY34" s="4">
        <v>1</v>
      </c>
      <c r="JZ34" s="4">
        <f t="shared" si="32"/>
        <v>0</v>
      </c>
      <c r="KB34" s="2" t="s">
        <v>49</v>
      </c>
      <c r="KC34" s="2">
        <v>15</v>
      </c>
      <c r="KD34" s="2">
        <v>15</v>
      </c>
      <c r="KE34" s="2">
        <v>0</v>
      </c>
      <c r="KF34" s="2">
        <v>0</v>
      </c>
      <c r="KG34" s="4">
        <v>1</v>
      </c>
      <c r="KH34" s="4">
        <f t="shared" si="33"/>
        <v>0</v>
      </c>
      <c r="KJ34" s="2" t="s">
        <v>49</v>
      </c>
      <c r="KK34" s="2">
        <v>15</v>
      </c>
      <c r="KL34" s="2">
        <v>15</v>
      </c>
      <c r="KM34" s="2">
        <v>0</v>
      </c>
      <c r="KN34" s="2">
        <v>0</v>
      </c>
      <c r="KO34" s="4">
        <f t="shared" si="103"/>
        <v>1</v>
      </c>
      <c r="KP34" s="4">
        <f t="shared" si="34"/>
        <v>0</v>
      </c>
      <c r="KQ34" s="4"/>
      <c r="KR34" s="116" t="s">
        <v>49</v>
      </c>
      <c r="KS34" s="116">
        <v>15</v>
      </c>
      <c r="KT34" s="117">
        <v>15</v>
      </c>
      <c r="KU34" s="117">
        <v>0</v>
      </c>
      <c r="KV34" s="117">
        <v>0</v>
      </c>
      <c r="KW34" s="118">
        <v>1</v>
      </c>
      <c r="KX34" s="118">
        <v>0</v>
      </c>
      <c r="KY34" s="116"/>
      <c r="KZ34" s="116" t="s">
        <v>49</v>
      </c>
      <c r="LA34" s="116">
        <v>15</v>
      </c>
      <c r="LB34" s="116">
        <v>15</v>
      </c>
      <c r="LC34" s="116">
        <v>0</v>
      </c>
      <c r="LD34" s="116">
        <v>0</v>
      </c>
      <c r="LE34" s="122">
        <v>1</v>
      </c>
      <c r="LF34" s="158">
        <f t="shared" si="35"/>
        <v>0</v>
      </c>
      <c r="LG34" s="158"/>
      <c r="LH34" s="156" t="s">
        <v>49</v>
      </c>
      <c r="LI34" s="156">
        <v>15</v>
      </c>
      <c r="LJ34" s="156">
        <v>15</v>
      </c>
      <c r="LK34" s="156">
        <v>0</v>
      </c>
      <c r="LL34" s="156">
        <v>0</v>
      </c>
      <c r="LM34" s="162">
        <v>1</v>
      </c>
      <c r="LN34" s="158">
        <f t="shared" si="36"/>
        <v>0</v>
      </c>
      <c r="LO34" s="157"/>
      <c r="LP34" s="2" t="s">
        <v>49</v>
      </c>
      <c r="LQ34" s="2">
        <v>15</v>
      </c>
      <c r="LR34" s="2">
        <v>15</v>
      </c>
      <c r="LS34" s="2">
        <v>0</v>
      </c>
      <c r="LT34" s="2">
        <v>0</v>
      </c>
      <c r="LU34" s="4">
        <f t="shared" si="104"/>
        <v>1</v>
      </c>
      <c r="LV34" s="4">
        <f t="shared" si="37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105"/>
        <v>1</v>
      </c>
      <c r="MD34" s="158">
        <f t="shared" si="38"/>
        <v>0</v>
      </c>
      <c r="MF34" s="156" t="s">
        <v>49</v>
      </c>
      <c r="MG34" s="156">
        <v>15</v>
      </c>
      <c r="MH34" s="156">
        <v>15</v>
      </c>
      <c r="MI34" s="156">
        <v>0</v>
      </c>
      <c r="MJ34" s="156">
        <v>0</v>
      </c>
      <c r="MK34" s="162">
        <f t="shared" si="39"/>
        <v>1</v>
      </c>
      <c r="ML34" s="158">
        <f t="shared" si="40"/>
        <v>0</v>
      </c>
      <c r="MM34" s="157"/>
      <c r="MN34" s="156" t="s">
        <v>49</v>
      </c>
      <c r="MO34" s="156">
        <v>15</v>
      </c>
      <c r="MP34" s="156">
        <v>15</v>
      </c>
      <c r="MQ34" s="156">
        <v>0</v>
      </c>
      <c r="MR34" s="156">
        <v>0</v>
      </c>
      <c r="MS34" s="162">
        <v>1</v>
      </c>
      <c r="MT34" s="158">
        <f t="shared" si="41"/>
        <v>0</v>
      </c>
      <c r="MU34" s="157"/>
      <c r="MV34" s="156" t="s">
        <v>49</v>
      </c>
      <c r="MW34" s="156">
        <v>15</v>
      </c>
      <c r="MX34" s="156">
        <v>15</v>
      </c>
      <c r="MY34" s="156">
        <v>0</v>
      </c>
      <c r="MZ34" s="156">
        <v>0</v>
      </c>
      <c r="NA34" s="162">
        <v>1</v>
      </c>
      <c r="NB34" s="158">
        <f t="shared" si="42"/>
        <v>0</v>
      </c>
      <c r="NC34" s="157"/>
      <c r="ND34" s="156" t="s">
        <v>49</v>
      </c>
      <c r="NE34" s="156">
        <v>15</v>
      </c>
      <c r="NF34" s="156">
        <v>15</v>
      </c>
      <c r="NG34" s="156">
        <v>0</v>
      </c>
      <c r="NH34" s="156">
        <v>0</v>
      </c>
      <c r="NI34" s="162">
        <v>1</v>
      </c>
      <c r="NJ34" s="158">
        <f t="shared" si="43"/>
        <v>0</v>
      </c>
      <c r="NK34" s="157"/>
      <c r="NL34" s="156" t="s">
        <v>49</v>
      </c>
      <c r="NM34" s="156">
        <v>15</v>
      </c>
      <c r="NN34" s="156">
        <v>15</v>
      </c>
      <c r="NO34" s="156">
        <v>0</v>
      </c>
      <c r="NP34" s="156">
        <v>0</v>
      </c>
      <c r="NQ34" s="162">
        <v>1</v>
      </c>
      <c r="NR34" s="158">
        <f t="shared" si="44"/>
        <v>0</v>
      </c>
      <c r="NS34" s="157"/>
      <c r="OO34" s="157" t="s">
        <v>49</v>
      </c>
      <c r="OP34" s="157">
        <v>15</v>
      </c>
      <c r="OQ34" s="157">
        <v>13</v>
      </c>
      <c r="OR34" s="157">
        <v>0</v>
      </c>
      <c r="OS34" s="157">
        <v>2</v>
      </c>
      <c r="OT34" s="158">
        <f t="shared" si="45"/>
        <v>0.8666666666666667</v>
      </c>
      <c r="OU34" s="158">
        <f t="shared" si="46"/>
        <v>-0.1333333333333333</v>
      </c>
      <c r="OV34" s="2" t="s">
        <v>119</v>
      </c>
      <c r="OW34" s="157" t="s">
        <v>49</v>
      </c>
      <c r="OX34" s="157">
        <v>15</v>
      </c>
      <c r="OY34" s="157">
        <v>15</v>
      </c>
      <c r="OZ34" s="157">
        <v>0</v>
      </c>
      <c r="PA34" s="157">
        <v>0</v>
      </c>
      <c r="PB34" s="158">
        <f t="shared" si="106"/>
        <v>1</v>
      </c>
      <c r="PC34" s="158">
        <f t="shared" si="47"/>
        <v>0.1333333333333333</v>
      </c>
      <c r="PE34" s="157" t="s">
        <v>49</v>
      </c>
      <c r="PF34" s="157">
        <v>15</v>
      </c>
      <c r="PG34" s="157">
        <v>15</v>
      </c>
      <c r="PH34" s="157">
        <v>0</v>
      </c>
      <c r="PI34" s="157">
        <v>0</v>
      </c>
      <c r="PJ34" s="158">
        <f t="shared" si="48"/>
        <v>1</v>
      </c>
      <c r="PK34" s="158">
        <f t="shared" si="49"/>
        <v>0</v>
      </c>
      <c r="PM34" s="157" t="s">
        <v>49</v>
      </c>
      <c r="PN34" s="157">
        <v>15</v>
      </c>
      <c r="PO34" s="157">
        <v>15</v>
      </c>
      <c r="PP34" s="157">
        <v>0</v>
      </c>
      <c r="PQ34" s="157">
        <v>0</v>
      </c>
      <c r="PR34" s="158">
        <f t="shared" si="50"/>
        <v>1</v>
      </c>
      <c r="PS34" s="158">
        <f t="shared" si="51"/>
        <v>0</v>
      </c>
      <c r="PU34" s="157" t="s">
        <v>49</v>
      </c>
      <c r="PV34" s="157">
        <v>15</v>
      </c>
      <c r="PW34" s="157">
        <v>15</v>
      </c>
      <c r="PX34" s="157">
        <v>0</v>
      </c>
      <c r="PY34" s="157">
        <v>0</v>
      </c>
      <c r="PZ34" s="158">
        <f t="shared" si="52"/>
        <v>1</v>
      </c>
      <c r="QA34" s="158">
        <f t="shared" si="53"/>
        <v>0</v>
      </c>
      <c r="QC34" s="157">
        <f t="shared" si="54"/>
        <v>0</v>
      </c>
      <c r="QD34" s="157" t="s">
        <v>49</v>
      </c>
      <c r="QE34" s="157">
        <v>15</v>
      </c>
      <c r="QF34" s="157">
        <v>15</v>
      </c>
      <c r="QG34" s="157">
        <v>0</v>
      </c>
      <c r="QH34" s="157">
        <v>0</v>
      </c>
      <c r="QI34" s="158">
        <f t="shared" si="55"/>
        <v>1</v>
      </c>
      <c r="QJ34" s="158">
        <f t="shared" si="56"/>
        <v>0</v>
      </c>
      <c r="QL34" s="157" t="s">
        <v>49</v>
      </c>
      <c r="QM34" s="157">
        <v>15</v>
      </c>
      <c r="QN34" s="157">
        <v>15</v>
      </c>
      <c r="QO34" s="157">
        <v>0</v>
      </c>
      <c r="QP34" s="157">
        <v>0</v>
      </c>
      <c r="QQ34" s="158">
        <f t="shared" si="57"/>
        <v>1</v>
      </c>
      <c r="QR34" s="158">
        <f t="shared" si="58"/>
        <v>0</v>
      </c>
      <c r="QT34" s="157">
        <f t="shared" si="59"/>
        <v>0</v>
      </c>
      <c r="QU34" s="157" t="s">
        <v>49</v>
      </c>
      <c r="QV34" s="157">
        <v>15</v>
      </c>
      <c r="QW34" s="157">
        <v>15</v>
      </c>
      <c r="QX34" s="157">
        <v>0</v>
      </c>
      <c r="QY34" s="157">
        <v>0</v>
      </c>
      <c r="QZ34" s="158">
        <f t="shared" si="60"/>
        <v>1</v>
      </c>
      <c r="RA34" s="158">
        <f t="shared" si="61"/>
        <v>0</v>
      </c>
      <c r="RC34" s="157" t="s">
        <v>49</v>
      </c>
      <c r="RD34" s="157">
        <v>15</v>
      </c>
      <c r="RE34" s="157">
        <v>15</v>
      </c>
      <c r="RF34" s="157">
        <v>0</v>
      </c>
      <c r="RG34" s="157">
        <v>0</v>
      </c>
      <c r="RH34" s="158">
        <f t="shared" si="62"/>
        <v>1</v>
      </c>
      <c r="RI34" s="158">
        <f t="shared" si="63"/>
        <v>0</v>
      </c>
      <c r="RK34" s="157" t="s">
        <v>49</v>
      </c>
      <c r="RL34" s="157">
        <v>15</v>
      </c>
      <c r="RM34" s="157">
        <v>15</v>
      </c>
      <c r="RN34" s="157">
        <v>0</v>
      </c>
      <c r="RO34" s="157">
        <v>0</v>
      </c>
      <c r="RP34" s="158">
        <v>1</v>
      </c>
      <c r="RR34" s="157" t="s">
        <v>49</v>
      </c>
      <c r="RS34" s="157">
        <v>15</v>
      </c>
      <c r="RT34" s="157">
        <v>15</v>
      </c>
      <c r="RU34" s="157">
        <v>0</v>
      </c>
      <c r="RV34" s="157">
        <v>0</v>
      </c>
      <c r="RW34" s="158">
        <f t="shared" si="64"/>
        <v>1</v>
      </c>
      <c r="RX34" s="158">
        <f t="shared" si="65"/>
        <v>1</v>
      </c>
      <c r="RZ34" s="157" t="s">
        <v>49</v>
      </c>
      <c r="SA34" s="157">
        <v>15</v>
      </c>
      <c r="SB34" s="157">
        <v>15</v>
      </c>
      <c r="SC34" s="157">
        <v>0</v>
      </c>
      <c r="SD34" s="157">
        <v>0</v>
      </c>
      <c r="SE34" s="158">
        <f t="shared" si="66"/>
        <v>1</v>
      </c>
      <c r="SF34" s="158">
        <f t="shared" si="67"/>
        <v>0</v>
      </c>
      <c r="SH34" s="157" t="s">
        <v>49</v>
      </c>
      <c r="SI34" s="157">
        <v>15</v>
      </c>
      <c r="SJ34" s="157">
        <v>15</v>
      </c>
      <c r="SK34" s="157">
        <v>0</v>
      </c>
      <c r="SL34" s="157">
        <v>0</v>
      </c>
      <c r="SM34" s="158">
        <f t="shared" si="68"/>
        <v>1</v>
      </c>
      <c r="SN34" s="158">
        <f t="shared" si="69"/>
        <v>0</v>
      </c>
      <c r="SP34" s="157" t="s">
        <v>49</v>
      </c>
      <c r="SQ34" s="157">
        <v>15</v>
      </c>
      <c r="SR34" s="157">
        <v>15</v>
      </c>
      <c r="SS34" s="157">
        <v>0</v>
      </c>
      <c r="ST34" s="157">
        <v>0</v>
      </c>
      <c r="SU34" s="158">
        <f t="shared" si="70"/>
        <v>1</v>
      </c>
      <c r="SV34" s="158">
        <f t="shared" si="71"/>
        <v>0</v>
      </c>
      <c r="SX34" s="157" t="s">
        <v>49</v>
      </c>
      <c r="SY34" s="157">
        <v>15</v>
      </c>
      <c r="SZ34" s="157">
        <v>15</v>
      </c>
      <c r="TA34" s="157">
        <v>0</v>
      </c>
      <c r="TB34" s="157">
        <v>0</v>
      </c>
      <c r="TC34" s="158">
        <f t="shared" si="72"/>
        <v>1</v>
      </c>
      <c r="TD34" s="158">
        <f t="shared" si="73"/>
        <v>0</v>
      </c>
      <c r="TF34" s="157" t="s">
        <v>49</v>
      </c>
      <c r="TG34" s="157">
        <v>15</v>
      </c>
      <c r="TH34" s="157">
        <v>15</v>
      </c>
      <c r="TI34" s="157">
        <v>0</v>
      </c>
      <c r="TJ34" s="157">
        <v>0</v>
      </c>
      <c r="TK34" s="158">
        <f t="shared" si="74"/>
        <v>1</v>
      </c>
      <c r="TL34" s="158">
        <f t="shared" si="75"/>
        <v>0</v>
      </c>
      <c r="TN34" s="157" t="s">
        <v>49</v>
      </c>
      <c r="TO34" s="157">
        <v>15</v>
      </c>
      <c r="TP34" s="157">
        <v>15</v>
      </c>
      <c r="TQ34" s="157">
        <v>0</v>
      </c>
      <c r="TR34" s="157">
        <v>0</v>
      </c>
      <c r="TS34" s="158">
        <f t="shared" si="76"/>
        <v>1</v>
      </c>
      <c r="TT34" s="158">
        <f t="shared" si="77"/>
        <v>0</v>
      </c>
      <c r="TV34" s="157" t="s">
        <v>49</v>
      </c>
      <c r="TW34" s="157">
        <v>15</v>
      </c>
      <c r="TX34" s="157">
        <v>15</v>
      </c>
      <c r="TY34" s="157">
        <v>0</v>
      </c>
      <c r="TZ34" s="157">
        <v>0</v>
      </c>
      <c r="UA34" s="158">
        <f t="shared" si="78"/>
        <v>1</v>
      </c>
      <c r="UB34" s="158">
        <f t="shared" si="79"/>
        <v>0</v>
      </c>
      <c r="UD34" s="157" t="s">
        <v>49</v>
      </c>
      <c r="UE34" s="157">
        <v>15</v>
      </c>
      <c r="UF34" s="157">
        <v>15</v>
      </c>
      <c r="UG34" s="157">
        <v>0</v>
      </c>
      <c r="UH34" s="157">
        <v>0</v>
      </c>
      <c r="UI34" s="158">
        <f t="shared" si="80"/>
        <v>1</v>
      </c>
      <c r="UJ34" s="158">
        <f t="shared" si="81"/>
        <v>0</v>
      </c>
      <c r="UL34" s="157" t="s">
        <v>49</v>
      </c>
      <c r="UM34" s="157">
        <v>15</v>
      </c>
      <c r="UN34" s="157">
        <v>15</v>
      </c>
      <c r="UO34" s="157">
        <v>0</v>
      </c>
      <c r="UP34" s="157">
        <v>0</v>
      </c>
      <c r="UQ34" s="158">
        <f t="shared" si="82"/>
        <v>1</v>
      </c>
      <c r="UR34" s="158">
        <f t="shared" si="83"/>
        <v>0</v>
      </c>
      <c r="UT34" s="157" t="s">
        <v>49</v>
      </c>
      <c r="UU34" s="157">
        <v>15</v>
      </c>
      <c r="UV34" s="157">
        <v>15</v>
      </c>
      <c r="UW34" s="157">
        <v>0</v>
      </c>
      <c r="UX34" s="157">
        <v>0</v>
      </c>
      <c r="UY34" s="158">
        <f t="shared" si="84"/>
        <v>1</v>
      </c>
      <c r="VA34" s="157" t="s">
        <v>49</v>
      </c>
      <c r="VB34" s="157">
        <v>15</v>
      </c>
      <c r="VC34" s="157">
        <v>15</v>
      </c>
      <c r="VD34" s="157">
        <v>0</v>
      </c>
      <c r="VE34" s="157">
        <v>0</v>
      </c>
      <c r="VF34" s="158">
        <f t="shared" si="85"/>
        <v>1</v>
      </c>
      <c r="VH34" s="157" t="s">
        <v>49</v>
      </c>
      <c r="VI34" s="157">
        <v>15</v>
      </c>
      <c r="VJ34" s="157">
        <v>15</v>
      </c>
      <c r="VK34" s="157">
        <v>0</v>
      </c>
      <c r="VL34" s="157">
        <v>0</v>
      </c>
      <c r="VM34" s="158">
        <f t="shared" si="86"/>
        <v>1</v>
      </c>
      <c r="VN34" s="158">
        <f t="shared" si="87"/>
        <v>0</v>
      </c>
      <c r="VQ34" s="157" t="s">
        <v>49</v>
      </c>
      <c r="VR34" s="157">
        <v>15</v>
      </c>
      <c r="VS34" s="157">
        <v>15</v>
      </c>
      <c r="VT34" s="157">
        <v>0</v>
      </c>
      <c r="VU34" s="157">
        <v>0</v>
      </c>
      <c r="VV34" s="158">
        <v>1</v>
      </c>
      <c r="VW34" s="158">
        <f t="shared" si="88"/>
        <v>0</v>
      </c>
      <c r="VX34" s="158"/>
      <c r="VY34" s="157" t="s">
        <v>49</v>
      </c>
      <c r="VZ34" s="157">
        <v>15</v>
      </c>
      <c r="WA34" s="157">
        <v>15</v>
      </c>
      <c r="WB34" s="159">
        <v>0</v>
      </c>
      <c r="WC34" s="157">
        <v>0</v>
      </c>
      <c r="WD34" s="158">
        <f t="shared" si="89"/>
        <v>1</v>
      </c>
      <c r="WF34" s="157" t="s">
        <v>49</v>
      </c>
      <c r="WG34" s="157">
        <v>15</v>
      </c>
      <c r="WH34" s="157">
        <v>15</v>
      </c>
      <c r="WI34" s="157">
        <v>0</v>
      </c>
      <c r="WJ34" s="157">
        <v>0</v>
      </c>
      <c r="WK34" s="158">
        <f t="shared" si="90"/>
        <v>1</v>
      </c>
      <c r="WL34" s="158">
        <f t="shared" si="91"/>
        <v>0</v>
      </c>
      <c r="WN34" s="157" t="s">
        <v>49</v>
      </c>
      <c r="WO34" s="157">
        <v>15</v>
      </c>
      <c r="WP34" s="157">
        <v>15</v>
      </c>
      <c r="WQ34" s="157">
        <v>0</v>
      </c>
      <c r="WR34" s="157">
        <v>0</v>
      </c>
      <c r="WS34" s="158">
        <v>1</v>
      </c>
      <c r="WU34" s="156"/>
      <c r="WV34" s="156"/>
      <c r="WW34" s="156"/>
      <c r="WX34" s="156"/>
      <c r="WY34" s="156"/>
      <c r="WZ34" s="157" t="s">
        <v>49</v>
      </c>
      <c r="XA34" s="157">
        <v>15</v>
      </c>
      <c r="XB34" s="157">
        <v>15</v>
      </c>
      <c r="XC34" s="157">
        <v>0</v>
      </c>
      <c r="XD34" s="157">
        <v>0</v>
      </c>
      <c r="XE34" s="158">
        <f t="shared" si="92"/>
        <v>1</v>
      </c>
      <c r="XG34" s="157" t="s">
        <v>49</v>
      </c>
      <c r="XH34" s="157">
        <v>15</v>
      </c>
      <c r="XI34" s="157">
        <v>15</v>
      </c>
      <c r="XJ34" s="159">
        <v>0</v>
      </c>
      <c r="XK34" s="157">
        <v>0</v>
      </c>
      <c r="XL34" s="158">
        <f t="shared" si="93"/>
        <v>1</v>
      </c>
      <c r="XM34" s="158">
        <f t="shared" si="94"/>
        <v>0</v>
      </c>
      <c r="XN34" s="157" t="s">
        <v>49</v>
      </c>
      <c r="XO34" s="157">
        <v>15</v>
      </c>
      <c r="XP34" s="157">
        <v>0</v>
      </c>
      <c r="XQ34" s="157">
        <v>0</v>
      </c>
      <c r="XR34" s="157">
        <v>15</v>
      </c>
      <c r="XS34" s="158">
        <v>0</v>
      </c>
      <c r="XT34" s="157"/>
      <c r="XU34" s="157" t="s">
        <v>49</v>
      </c>
      <c r="XV34" s="157">
        <v>15</v>
      </c>
      <c r="XW34" s="157">
        <v>15</v>
      </c>
      <c r="XX34" s="159">
        <v>0</v>
      </c>
      <c r="XY34" s="157">
        <v>0</v>
      </c>
      <c r="XZ34" s="158">
        <f t="shared" si="95"/>
        <v>1</v>
      </c>
      <c r="YB34" s="157" t="s">
        <v>49</v>
      </c>
      <c r="YC34" s="157">
        <v>15</v>
      </c>
      <c r="YD34" s="157">
        <v>15</v>
      </c>
      <c r="YE34" s="157">
        <v>0</v>
      </c>
      <c r="YF34" s="157">
        <v>0</v>
      </c>
      <c r="YG34" s="158">
        <f t="shared" si="96"/>
        <v>1</v>
      </c>
      <c r="YH34" s="158">
        <f t="shared" si="97"/>
        <v>0</v>
      </c>
      <c r="YI34" s="158"/>
      <c r="YJ34" s="157" t="s">
        <v>49</v>
      </c>
      <c r="YK34" s="157">
        <v>15</v>
      </c>
      <c r="YL34" s="157">
        <v>15</v>
      </c>
      <c r="YM34" s="157">
        <v>0</v>
      </c>
      <c r="YN34" s="157">
        <v>0</v>
      </c>
      <c r="YO34" s="158">
        <v>1</v>
      </c>
      <c r="YQ34" s="157" t="s">
        <v>49</v>
      </c>
      <c r="YR34" s="157">
        <v>15</v>
      </c>
      <c r="YS34" s="157">
        <v>15</v>
      </c>
      <c r="YT34" s="157">
        <v>0</v>
      </c>
      <c r="YU34" s="157">
        <v>0</v>
      </c>
      <c r="YV34" s="158">
        <f t="shared" si="98"/>
        <v>1</v>
      </c>
      <c r="YX34" s="157" t="s">
        <v>49</v>
      </c>
      <c r="YY34" s="157">
        <v>15</v>
      </c>
      <c r="YZ34" s="157">
        <v>15</v>
      </c>
      <c r="ZA34" s="157">
        <v>0</v>
      </c>
      <c r="ZB34" s="157">
        <v>0</v>
      </c>
      <c r="ZC34" s="158">
        <v>1</v>
      </c>
      <c r="ZE34" s="157" t="s">
        <v>49</v>
      </c>
      <c r="ZF34" s="157">
        <v>15</v>
      </c>
      <c r="ZG34" s="157">
        <v>15</v>
      </c>
      <c r="ZH34" s="157">
        <v>0</v>
      </c>
      <c r="ZI34" s="157">
        <v>0</v>
      </c>
      <c r="ZJ34" s="158">
        <f t="shared" si="99"/>
        <v>1</v>
      </c>
      <c r="ZK34" s="158">
        <f>ZJ34-YG34</f>
        <v>0</v>
      </c>
      <c r="ZM34" s="157" t="s">
        <v>49</v>
      </c>
      <c r="ZN34" s="157">
        <v>15</v>
      </c>
      <c r="ZO34" s="157">
        <v>15</v>
      </c>
      <c r="ZP34" s="157">
        <v>0</v>
      </c>
      <c r="ZQ34" s="157">
        <v>0</v>
      </c>
      <c r="ZR34" s="158">
        <f t="shared" si="100"/>
        <v>1</v>
      </c>
    </row>
    <row r="35" spans="1:694" ht="17.25" thickBot="1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ref="N35:N66" si="108">M35-F35</f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6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7"/>
        <v>0</v>
      </c>
      <c r="BT35" s="2" t="s">
        <v>50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8"/>
        <v>0</v>
      </c>
      <c r="CB35" s="2" t="s">
        <v>50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9"/>
        <v>0</v>
      </c>
      <c r="CJ35" s="2" t="s">
        <v>50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0"/>
        <v>0</v>
      </c>
      <c r="CR35" s="2" t="s">
        <v>50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1"/>
        <v>0</v>
      </c>
      <c r="CZ35" s="2" t="s">
        <v>50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2"/>
        <v>0</v>
      </c>
      <c r="DH35" s="2" t="s">
        <v>50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3"/>
        <v>0</v>
      </c>
      <c r="DP35" s="2" t="s">
        <v>50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4"/>
        <v>0</v>
      </c>
      <c r="DX35" s="2" t="s">
        <v>50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5"/>
        <v>0</v>
      </c>
      <c r="EF35" s="2" t="s">
        <v>50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6"/>
        <v>0</v>
      </c>
      <c r="EN35" s="2" t="s">
        <v>50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7"/>
        <v>0</v>
      </c>
      <c r="EV35" s="2" t="s">
        <v>50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18"/>
        <v>0</v>
      </c>
      <c r="FD35" s="2" t="s">
        <v>50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19"/>
        <v>0</v>
      </c>
      <c r="FL35" s="2" t="s">
        <v>50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4">
        <f t="shared" si="20"/>
        <v>0</v>
      </c>
      <c r="FT35" s="2" t="s">
        <v>50</v>
      </c>
      <c r="FU35" s="2">
        <v>18</v>
      </c>
      <c r="FV35" s="2">
        <v>18</v>
      </c>
      <c r="FW35" s="2">
        <v>0</v>
      </c>
      <c r="FX35" s="2">
        <v>0</v>
      </c>
      <c r="FY35" s="4">
        <v>1</v>
      </c>
      <c r="FZ35" s="4">
        <f t="shared" si="21"/>
        <v>0</v>
      </c>
      <c r="GB35" s="2" t="s">
        <v>50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4">
        <f t="shared" si="22"/>
        <v>0</v>
      </c>
      <c r="GJ35" s="2" t="s">
        <v>50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3"/>
        <v>0</v>
      </c>
      <c r="GR35" s="2" t="s">
        <v>50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111">
        <f t="shared" si="107"/>
        <v>0</v>
      </c>
      <c r="GZ35" s="2" t="s">
        <v>50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>HE35-'[1]ASUS MeMO Pad 8 K011'!ES35</f>
        <v>0</v>
      </c>
      <c r="HH35" s="2" t="s">
        <v>50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4"/>
        <v>0</v>
      </c>
      <c r="HP35" s="2" t="s">
        <v>50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5"/>
        <v>0</v>
      </c>
      <c r="HX35" s="2" t="s">
        <v>50</v>
      </c>
      <c r="HY35" s="2">
        <v>18</v>
      </c>
      <c r="HZ35" s="2">
        <v>18</v>
      </c>
      <c r="IA35" s="2">
        <v>0</v>
      </c>
      <c r="IB35" s="2">
        <v>0</v>
      </c>
      <c r="IC35" s="4">
        <f t="shared" si="101"/>
        <v>1</v>
      </c>
      <c r="ID35" s="4">
        <f t="shared" si="26"/>
        <v>0</v>
      </c>
      <c r="IF35" s="2" t="s">
        <v>50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102"/>
        <v>1</v>
      </c>
      <c r="IL35" s="4">
        <f t="shared" si="27"/>
        <v>0</v>
      </c>
      <c r="IN35" s="2" t="s">
        <v>50</v>
      </c>
      <c r="IO35" s="2">
        <v>18</v>
      </c>
      <c r="IP35" s="2">
        <v>18</v>
      </c>
      <c r="IQ35" s="2">
        <v>0</v>
      </c>
      <c r="IR35" s="2">
        <v>0</v>
      </c>
      <c r="IS35" s="4">
        <v>1</v>
      </c>
      <c r="IT35" s="4">
        <f t="shared" si="28"/>
        <v>0</v>
      </c>
      <c r="IV35" s="2" t="s">
        <v>50</v>
      </c>
      <c r="IW35" s="2">
        <v>18</v>
      </c>
      <c r="IX35" s="2">
        <v>18</v>
      </c>
      <c r="IY35" s="2">
        <v>0</v>
      </c>
      <c r="IZ35" s="2">
        <v>0</v>
      </c>
      <c r="JA35" s="4">
        <v>1</v>
      </c>
      <c r="JB35" s="4">
        <f t="shared" si="29"/>
        <v>0</v>
      </c>
      <c r="JD35" s="2" t="s">
        <v>50</v>
      </c>
      <c r="JE35" s="2">
        <v>18</v>
      </c>
      <c r="JF35" s="2">
        <v>18</v>
      </c>
      <c r="JG35" s="2">
        <v>0</v>
      </c>
      <c r="JH35" s="2">
        <v>0</v>
      </c>
      <c r="JI35" s="4">
        <v>1</v>
      </c>
      <c r="JJ35" s="4">
        <f t="shared" si="30"/>
        <v>0</v>
      </c>
      <c r="JL35" s="2" t="s">
        <v>50</v>
      </c>
      <c r="JM35" s="2">
        <v>18</v>
      </c>
      <c r="JN35" s="2">
        <v>18</v>
      </c>
      <c r="JO35" s="2">
        <v>0</v>
      </c>
      <c r="JP35" s="2">
        <v>0</v>
      </c>
      <c r="JQ35" s="4">
        <v>1</v>
      </c>
      <c r="JR35" s="4">
        <f t="shared" si="31"/>
        <v>0</v>
      </c>
      <c r="JT35" s="2" t="s">
        <v>50</v>
      </c>
      <c r="JU35" s="2">
        <v>18</v>
      </c>
      <c r="JV35" s="2">
        <v>18</v>
      </c>
      <c r="JW35" s="2">
        <v>0</v>
      </c>
      <c r="JX35" s="2">
        <v>0</v>
      </c>
      <c r="JY35" s="4">
        <v>1</v>
      </c>
      <c r="JZ35" s="4">
        <f t="shared" si="32"/>
        <v>0</v>
      </c>
      <c r="KB35" s="2" t="s">
        <v>50</v>
      </c>
      <c r="KC35" s="2">
        <v>18</v>
      </c>
      <c r="KD35" s="2">
        <v>18</v>
      </c>
      <c r="KE35" s="2">
        <v>0</v>
      </c>
      <c r="KF35" s="2">
        <v>0</v>
      </c>
      <c r="KG35" s="4">
        <v>1</v>
      </c>
      <c r="KH35" s="4">
        <f t="shared" si="33"/>
        <v>0</v>
      </c>
      <c r="KJ35" s="2" t="s">
        <v>50</v>
      </c>
      <c r="KK35" s="2">
        <v>18</v>
      </c>
      <c r="KL35" s="2">
        <v>18</v>
      </c>
      <c r="KM35" s="2">
        <v>0</v>
      </c>
      <c r="KN35" s="2">
        <v>0</v>
      </c>
      <c r="KO35" s="4">
        <f t="shared" si="103"/>
        <v>1</v>
      </c>
      <c r="KP35" s="4">
        <f t="shared" si="34"/>
        <v>0</v>
      </c>
      <c r="KQ35" s="4"/>
      <c r="KR35" s="116" t="s">
        <v>50</v>
      </c>
      <c r="KS35" s="116">
        <v>18</v>
      </c>
      <c r="KT35" s="117">
        <v>18</v>
      </c>
      <c r="KU35" s="117">
        <v>0</v>
      </c>
      <c r="KV35" s="117">
        <v>0</v>
      </c>
      <c r="KW35" s="118">
        <v>1</v>
      </c>
      <c r="KX35" s="118">
        <v>0</v>
      </c>
      <c r="KY35" s="116"/>
      <c r="KZ35" s="116" t="s">
        <v>50</v>
      </c>
      <c r="LA35" s="116">
        <v>18</v>
      </c>
      <c r="LB35" s="116">
        <v>18</v>
      </c>
      <c r="LC35" s="116">
        <v>0</v>
      </c>
      <c r="LD35" s="116">
        <v>0</v>
      </c>
      <c r="LE35" s="122">
        <v>1</v>
      </c>
      <c r="LF35" s="158">
        <f t="shared" si="35"/>
        <v>0</v>
      </c>
      <c r="LG35" s="158"/>
      <c r="LH35" s="156" t="s">
        <v>50</v>
      </c>
      <c r="LI35" s="156">
        <v>18</v>
      </c>
      <c r="LJ35" s="156">
        <v>18</v>
      </c>
      <c r="LK35" s="156">
        <v>0</v>
      </c>
      <c r="LL35" s="156">
        <v>0</v>
      </c>
      <c r="LM35" s="162">
        <v>1</v>
      </c>
      <c r="LN35" s="158">
        <f t="shared" si="36"/>
        <v>0</v>
      </c>
      <c r="LO35" s="157"/>
      <c r="LP35" s="2" t="s">
        <v>50</v>
      </c>
      <c r="LQ35" s="2">
        <v>18</v>
      </c>
      <c r="LR35" s="2">
        <v>18</v>
      </c>
      <c r="LS35" s="2">
        <v>0</v>
      </c>
      <c r="LT35" s="2">
        <v>0</v>
      </c>
      <c r="LU35" s="4">
        <f t="shared" si="104"/>
        <v>1</v>
      </c>
      <c r="LV35" s="4">
        <f t="shared" si="37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105"/>
        <v>1</v>
      </c>
      <c r="MD35" s="158">
        <f t="shared" si="38"/>
        <v>0</v>
      </c>
      <c r="MF35" s="156" t="s">
        <v>50</v>
      </c>
      <c r="MG35" s="156">
        <v>18</v>
      </c>
      <c r="MH35" s="156">
        <v>18</v>
      </c>
      <c r="MI35" s="156">
        <v>0</v>
      </c>
      <c r="MJ35" s="156">
        <v>0</v>
      </c>
      <c r="MK35" s="162">
        <f t="shared" si="39"/>
        <v>1</v>
      </c>
      <c r="ML35" s="158">
        <f t="shared" si="40"/>
        <v>0</v>
      </c>
      <c r="MM35" s="157"/>
      <c r="MN35" s="156" t="s">
        <v>50</v>
      </c>
      <c r="MO35" s="156">
        <v>18</v>
      </c>
      <c r="MP35" s="156">
        <v>18</v>
      </c>
      <c r="MQ35" s="156">
        <v>0</v>
      </c>
      <c r="MR35" s="156">
        <v>0</v>
      </c>
      <c r="MS35" s="162">
        <v>1</v>
      </c>
      <c r="MT35" s="158">
        <f t="shared" si="41"/>
        <v>0</v>
      </c>
      <c r="MU35" s="157"/>
      <c r="MV35" s="156" t="s">
        <v>50</v>
      </c>
      <c r="MW35" s="156">
        <v>18</v>
      </c>
      <c r="MX35" s="156">
        <v>18</v>
      </c>
      <c r="MY35" s="156">
        <v>0</v>
      </c>
      <c r="MZ35" s="156">
        <v>0</v>
      </c>
      <c r="NA35" s="162">
        <v>1</v>
      </c>
      <c r="NB35" s="158">
        <f t="shared" si="42"/>
        <v>0</v>
      </c>
      <c r="NC35" s="157"/>
      <c r="ND35" s="156" t="s">
        <v>50</v>
      </c>
      <c r="NE35" s="156">
        <v>18</v>
      </c>
      <c r="NF35" s="156">
        <v>18</v>
      </c>
      <c r="NG35" s="156">
        <v>0</v>
      </c>
      <c r="NH35" s="156">
        <v>0</v>
      </c>
      <c r="NI35" s="162">
        <v>1</v>
      </c>
      <c r="NJ35" s="158">
        <f t="shared" si="43"/>
        <v>0</v>
      </c>
      <c r="NK35" s="157"/>
      <c r="NL35" s="156" t="s">
        <v>50</v>
      </c>
      <c r="NM35" s="156">
        <v>18</v>
      </c>
      <c r="NN35" s="156">
        <v>18</v>
      </c>
      <c r="NO35" s="156">
        <v>0</v>
      </c>
      <c r="NP35" s="156">
        <v>0</v>
      </c>
      <c r="NQ35" s="162">
        <v>1</v>
      </c>
      <c r="NR35" s="158">
        <f t="shared" si="44"/>
        <v>0</v>
      </c>
      <c r="NS35" s="157"/>
      <c r="OO35" s="157" t="s">
        <v>50</v>
      </c>
      <c r="OP35" s="157">
        <v>18</v>
      </c>
      <c r="OQ35" s="157">
        <v>18</v>
      </c>
      <c r="OR35" s="157">
        <v>0</v>
      </c>
      <c r="OS35" s="157">
        <v>0</v>
      </c>
      <c r="OT35" s="158">
        <f t="shared" si="45"/>
        <v>1</v>
      </c>
      <c r="OU35" s="158">
        <f t="shared" si="46"/>
        <v>0</v>
      </c>
      <c r="OW35" s="157" t="s">
        <v>50</v>
      </c>
      <c r="OX35" s="157">
        <v>18</v>
      </c>
      <c r="OY35" s="157">
        <v>18</v>
      </c>
      <c r="OZ35" s="157">
        <v>0</v>
      </c>
      <c r="PA35" s="157">
        <v>0</v>
      </c>
      <c r="PB35" s="158">
        <f t="shared" si="106"/>
        <v>1</v>
      </c>
      <c r="PC35" s="158">
        <f t="shared" si="47"/>
        <v>0</v>
      </c>
      <c r="PE35" s="157" t="s">
        <v>50</v>
      </c>
      <c r="PF35" s="157">
        <v>18</v>
      </c>
      <c r="PG35" s="157">
        <v>18</v>
      </c>
      <c r="PH35" s="157">
        <v>0</v>
      </c>
      <c r="PI35" s="157">
        <v>0</v>
      </c>
      <c r="PJ35" s="158">
        <f t="shared" si="48"/>
        <v>1</v>
      </c>
      <c r="PK35" s="158">
        <f t="shared" si="49"/>
        <v>0</v>
      </c>
      <c r="PM35" s="157" t="s">
        <v>50</v>
      </c>
      <c r="PN35" s="157">
        <v>18</v>
      </c>
      <c r="PO35" s="157">
        <v>18</v>
      </c>
      <c r="PP35" s="157">
        <v>0</v>
      </c>
      <c r="PQ35" s="157">
        <v>0</v>
      </c>
      <c r="PR35" s="158">
        <f t="shared" si="50"/>
        <v>1</v>
      </c>
      <c r="PS35" s="158">
        <f t="shared" si="51"/>
        <v>0</v>
      </c>
      <c r="PU35" s="157" t="s">
        <v>50</v>
      </c>
      <c r="PV35" s="157">
        <v>18</v>
      </c>
      <c r="PW35" s="157">
        <v>18</v>
      </c>
      <c r="PX35" s="157">
        <v>0</v>
      </c>
      <c r="PY35" s="157">
        <v>0</v>
      </c>
      <c r="PZ35" s="158">
        <f t="shared" si="52"/>
        <v>1</v>
      </c>
      <c r="QA35" s="158">
        <f t="shared" si="53"/>
        <v>0</v>
      </c>
      <c r="QC35" s="157">
        <f t="shared" si="54"/>
        <v>0</v>
      </c>
      <c r="QD35" s="157" t="s">
        <v>50</v>
      </c>
      <c r="QE35" s="157">
        <v>18</v>
      </c>
      <c r="QF35" s="157">
        <v>18</v>
      </c>
      <c r="QG35" s="157">
        <v>0</v>
      </c>
      <c r="QH35" s="157">
        <v>0</v>
      </c>
      <c r="QI35" s="158">
        <f t="shared" si="55"/>
        <v>1</v>
      </c>
      <c r="QJ35" s="158">
        <f t="shared" si="56"/>
        <v>0</v>
      </c>
      <c r="QL35" s="157" t="s">
        <v>50</v>
      </c>
      <c r="QM35" s="157">
        <v>18</v>
      </c>
      <c r="QN35" s="157">
        <v>18</v>
      </c>
      <c r="QO35" s="157">
        <v>0</v>
      </c>
      <c r="QP35" s="157">
        <v>0</v>
      </c>
      <c r="QQ35" s="158">
        <f t="shared" si="57"/>
        <v>1</v>
      </c>
      <c r="QR35" s="158">
        <f t="shared" si="58"/>
        <v>0</v>
      </c>
      <c r="QT35" s="157">
        <f t="shared" si="59"/>
        <v>0</v>
      </c>
      <c r="QU35" s="157" t="s">
        <v>50</v>
      </c>
      <c r="QV35" s="157">
        <v>18</v>
      </c>
      <c r="QW35" s="157">
        <v>18</v>
      </c>
      <c r="QX35" s="157">
        <v>0</v>
      </c>
      <c r="QY35" s="157">
        <v>0</v>
      </c>
      <c r="QZ35" s="158">
        <f t="shared" si="60"/>
        <v>1</v>
      </c>
      <c r="RA35" s="158">
        <f t="shared" si="61"/>
        <v>0</v>
      </c>
      <c r="RC35" s="157" t="s">
        <v>50</v>
      </c>
      <c r="RD35" s="157">
        <v>18</v>
      </c>
      <c r="RE35" s="157">
        <v>18</v>
      </c>
      <c r="RF35" s="157">
        <v>0</v>
      </c>
      <c r="RG35" s="157">
        <v>0</v>
      </c>
      <c r="RH35" s="158">
        <f t="shared" si="62"/>
        <v>1</v>
      </c>
      <c r="RI35" s="158">
        <f t="shared" si="63"/>
        <v>0</v>
      </c>
      <c r="RK35" s="157" t="s">
        <v>50</v>
      </c>
      <c r="RL35" s="157">
        <v>18</v>
      </c>
      <c r="RM35" s="157">
        <v>18</v>
      </c>
      <c r="RN35" s="157">
        <v>0</v>
      </c>
      <c r="RO35" s="157">
        <v>0</v>
      </c>
      <c r="RP35" s="158">
        <v>1</v>
      </c>
      <c r="RR35" s="157" t="s">
        <v>50</v>
      </c>
      <c r="RS35" s="157">
        <v>18</v>
      </c>
      <c r="RT35" s="157">
        <v>18</v>
      </c>
      <c r="RU35" s="157">
        <v>0</v>
      </c>
      <c r="RV35" s="157">
        <v>0</v>
      </c>
      <c r="RW35" s="158">
        <f t="shared" si="64"/>
        <v>1</v>
      </c>
      <c r="RX35" s="158">
        <f t="shared" si="65"/>
        <v>1</v>
      </c>
      <c r="RZ35" s="157" t="s">
        <v>50</v>
      </c>
      <c r="SA35" s="157">
        <v>18</v>
      </c>
      <c r="SB35" s="157">
        <v>18</v>
      </c>
      <c r="SC35" s="157">
        <v>0</v>
      </c>
      <c r="SD35" s="157">
        <v>0</v>
      </c>
      <c r="SE35" s="158">
        <f t="shared" si="66"/>
        <v>1</v>
      </c>
      <c r="SF35" s="158">
        <f t="shared" si="67"/>
        <v>0</v>
      </c>
      <c r="SH35" s="157" t="s">
        <v>50</v>
      </c>
      <c r="SI35" s="157">
        <v>18</v>
      </c>
      <c r="SJ35" s="157">
        <v>18</v>
      </c>
      <c r="SK35" s="157">
        <v>0</v>
      </c>
      <c r="SL35" s="157">
        <v>0</v>
      </c>
      <c r="SM35" s="158">
        <f t="shared" si="68"/>
        <v>1</v>
      </c>
      <c r="SN35" s="158">
        <f t="shared" si="69"/>
        <v>0</v>
      </c>
      <c r="SP35" s="157" t="s">
        <v>50</v>
      </c>
      <c r="SQ35" s="157">
        <v>18</v>
      </c>
      <c r="SR35" s="157">
        <v>18</v>
      </c>
      <c r="SS35" s="157">
        <v>0</v>
      </c>
      <c r="ST35" s="157">
        <v>0</v>
      </c>
      <c r="SU35" s="158">
        <f t="shared" si="70"/>
        <v>1</v>
      </c>
      <c r="SV35" s="158">
        <f t="shared" si="71"/>
        <v>0</v>
      </c>
      <c r="SX35" s="157" t="s">
        <v>50</v>
      </c>
      <c r="SY35" s="157">
        <v>18</v>
      </c>
      <c r="SZ35" s="157">
        <v>18</v>
      </c>
      <c r="TA35" s="157">
        <v>0</v>
      </c>
      <c r="TB35" s="157">
        <v>0</v>
      </c>
      <c r="TC35" s="158">
        <f t="shared" si="72"/>
        <v>1</v>
      </c>
      <c r="TD35" s="158">
        <f t="shared" si="73"/>
        <v>0</v>
      </c>
      <c r="TF35" s="157" t="s">
        <v>50</v>
      </c>
      <c r="TG35" s="157">
        <v>18</v>
      </c>
      <c r="TH35" s="157">
        <v>18</v>
      </c>
      <c r="TI35" s="157">
        <v>0</v>
      </c>
      <c r="TJ35" s="157">
        <v>0</v>
      </c>
      <c r="TK35" s="158">
        <f t="shared" si="74"/>
        <v>1</v>
      </c>
      <c r="TL35" s="158">
        <f t="shared" si="75"/>
        <v>0</v>
      </c>
      <c r="TN35" s="157" t="s">
        <v>50</v>
      </c>
      <c r="TO35" s="157">
        <v>18</v>
      </c>
      <c r="TP35" s="157">
        <v>18</v>
      </c>
      <c r="TQ35" s="157">
        <v>0</v>
      </c>
      <c r="TR35" s="157">
        <v>0</v>
      </c>
      <c r="TS35" s="158">
        <f t="shared" si="76"/>
        <v>1</v>
      </c>
      <c r="TT35" s="158">
        <f t="shared" si="77"/>
        <v>0</v>
      </c>
      <c r="TV35" s="157" t="s">
        <v>50</v>
      </c>
      <c r="TW35" s="157">
        <v>18</v>
      </c>
      <c r="TX35" s="157">
        <v>18</v>
      </c>
      <c r="TY35" s="157">
        <v>0</v>
      </c>
      <c r="TZ35" s="157">
        <v>0</v>
      </c>
      <c r="UA35" s="158">
        <f t="shared" si="78"/>
        <v>1</v>
      </c>
      <c r="UB35" s="158">
        <f t="shared" si="79"/>
        <v>0</v>
      </c>
      <c r="UD35" s="157" t="s">
        <v>50</v>
      </c>
      <c r="UE35" s="157">
        <v>18</v>
      </c>
      <c r="UF35" s="157">
        <v>18</v>
      </c>
      <c r="UG35" s="157">
        <v>0</v>
      </c>
      <c r="UH35" s="157">
        <v>0</v>
      </c>
      <c r="UI35" s="158">
        <f t="shared" si="80"/>
        <v>1</v>
      </c>
      <c r="UJ35" s="158">
        <f t="shared" si="81"/>
        <v>0</v>
      </c>
      <c r="UL35" s="157" t="s">
        <v>50</v>
      </c>
      <c r="UM35" s="157">
        <v>18</v>
      </c>
      <c r="UN35" s="157">
        <v>18</v>
      </c>
      <c r="UO35" s="157">
        <v>0</v>
      </c>
      <c r="UP35" s="157">
        <v>0</v>
      </c>
      <c r="UQ35" s="158">
        <f t="shared" si="82"/>
        <v>1</v>
      </c>
      <c r="UR35" s="158">
        <f t="shared" si="83"/>
        <v>0</v>
      </c>
      <c r="UT35" s="157" t="s">
        <v>50</v>
      </c>
      <c r="UU35" s="157">
        <v>18</v>
      </c>
      <c r="UV35" s="157">
        <v>18</v>
      </c>
      <c r="UW35" s="157">
        <v>0</v>
      </c>
      <c r="UX35" s="157">
        <v>0</v>
      </c>
      <c r="UY35" s="158">
        <f t="shared" si="84"/>
        <v>1</v>
      </c>
      <c r="VA35" s="157" t="s">
        <v>50</v>
      </c>
      <c r="VB35" s="157">
        <v>18</v>
      </c>
      <c r="VC35" s="157">
        <v>18</v>
      </c>
      <c r="VD35" s="157">
        <v>0</v>
      </c>
      <c r="VE35" s="157">
        <v>0</v>
      </c>
      <c r="VF35" s="158">
        <f t="shared" si="85"/>
        <v>1</v>
      </c>
      <c r="VH35" s="157" t="s">
        <v>50</v>
      </c>
      <c r="VI35" s="157">
        <v>18</v>
      </c>
      <c r="VJ35" s="157">
        <v>18</v>
      </c>
      <c r="VK35" s="157">
        <v>0</v>
      </c>
      <c r="VL35" s="157">
        <v>0</v>
      </c>
      <c r="VM35" s="158">
        <f t="shared" si="86"/>
        <v>1</v>
      </c>
      <c r="VN35" s="158">
        <f t="shared" si="87"/>
        <v>0</v>
      </c>
      <c r="VQ35" s="157" t="s">
        <v>50</v>
      </c>
      <c r="VR35" s="157">
        <v>18</v>
      </c>
      <c r="VS35" s="157">
        <v>18</v>
      </c>
      <c r="VT35" s="157">
        <v>0</v>
      </c>
      <c r="VU35" s="157">
        <v>0</v>
      </c>
      <c r="VV35" s="158">
        <v>1</v>
      </c>
      <c r="VW35" s="158">
        <f t="shared" si="88"/>
        <v>0</v>
      </c>
      <c r="VX35" s="158"/>
      <c r="VY35" s="157" t="s">
        <v>50</v>
      </c>
      <c r="VZ35" s="157">
        <v>18</v>
      </c>
      <c r="WA35" s="157">
        <v>18</v>
      </c>
      <c r="WB35" s="157">
        <v>0</v>
      </c>
      <c r="WC35" s="157">
        <v>0</v>
      </c>
      <c r="WD35" s="158">
        <f t="shared" si="89"/>
        <v>1</v>
      </c>
      <c r="WF35" s="157" t="s">
        <v>50</v>
      </c>
      <c r="WG35" s="157">
        <v>18</v>
      </c>
      <c r="WH35" s="157">
        <v>18</v>
      </c>
      <c r="WI35" s="157">
        <v>0</v>
      </c>
      <c r="WJ35" s="157">
        <v>0</v>
      </c>
      <c r="WK35" s="158">
        <f t="shared" si="90"/>
        <v>1</v>
      </c>
      <c r="WL35" s="158">
        <f t="shared" si="91"/>
        <v>0</v>
      </c>
      <c r="WN35" s="157" t="s">
        <v>50</v>
      </c>
      <c r="WO35" s="157">
        <v>18</v>
      </c>
      <c r="WP35" s="157">
        <v>18</v>
      </c>
      <c r="WQ35" s="157">
        <v>0</v>
      </c>
      <c r="WR35" s="157">
        <v>0</v>
      </c>
      <c r="WS35" s="158">
        <v>1</v>
      </c>
      <c r="WU35" s="156"/>
      <c r="WV35" s="156"/>
      <c r="WW35" s="156"/>
      <c r="WX35" s="156"/>
      <c r="WY35" s="156"/>
      <c r="WZ35" s="157" t="s">
        <v>50</v>
      </c>
      <c r="XA35" s="157">
        <v>18</v>
      </c>
      <c r="XB35" s="157">
        <v>18</v>
      </c>
      <c r="XC35" s="157">
        <v>0</v>
      </c>
      <c r="XD35" s="157">
        <v>0</v>
      </c>
      <c r="XE35" s="158">
        <f t="shared" si="92"/>
        <v>1</v>
      </c>
      <c r="XG35" s="157" t="s">
        <v>50</v>
      </c>
      <c r="XH35" s="157">
        <v>18</v>
      </c>
      <c r="XI35" s="157">
        <v>18</v>
      </c>
      <c r="XJ35" s="157">
        <v>0</v>
      </c>
      <c r="XK35" s="157">
        <v>0</v>
      </c>
      <c r="XL35" s="158">
        <f t="shared" si="93"/>
        <v>1</v>
      </c>
      <c r="XM35" s="158">
        <f t="shared" si="94"/>
        <v>0</v>
      </c>
      <c r="XN35" s="157" t="s">
        <v>50</v>
      </c>
      <c r="XO35" s="157">
        <v>18</v>
      </c>
      <c r="XP35" s="157">
        <v>18</v>
      </c>
      <c r="XQ35" s="157">
        <v>0</v>
      </c>
      <c r="XR35" s="157">
        <v>0</v>
      </c>
      <c r="XS35" s="158">
        <v>1</v>
      </c>
      <c r="XT35" s="157"/>
      <c r="XU35" s="157" t="s">
        <v>50</v>
      </c>
      <c r="XV35" s="157">
        <v>18</v>
      </c>
      <c r="XW35" s="157">
        <v>18</v>
      </c>
      <c r="XX35" s="157">
        <v>0</v>
      </c>
      <c r="XY35" s="157">
        <v>0</v>
      </c>
      <c r="XZ35" s="158">
        <f t="shared" si="95"/>
        <v>1</v>
      </c>
      <c r="YB35" s="157" t="s">
        <v>50</v>
      </c>
      <c r="YC35" s="157">
        <v>18</v>
      </c>
      <c r="YD35" s="157">
        <v>18</v>
      </c>
      <c r="YE35" s="157">
        <v>0</v>
      </c>
      <c r="YF35" s="157">
        <v>0</v>
      </c>
      <c r="YG35" s="158">
        <f t="shared" si="96"/>
        <v>1</v>
      </c>
      <c r="YH35" s="158">
        <f t="shared" si="97"/>
        <v>0</v>
      </c>
      <c r="YI35" s="158"/>
      <c r="YJ35" s="157" t="s">
        <v>50</v>
      </c>
      <c r="YK35" s="157">
        <v>18</v>
      </c>
      <c r="YL35" s="157">
        <v>18</v>
      </c>
      <c r="YM35" s="157">
        <v>0</v>
      </c>
      <c r="YN35" s="157">
        <v>0</v>
      </c>
      <c r="YO35" s="158">
        <v>1</v>
      </c>
      <c r="YQ35" s="157" t="s">
        <v>50</v>
      </c>
      <c r="YR35" s="157">
        <v>18</v>
      </c>
      <c r="YS35" s="157">
        <v>18</v>
      </c>
      <c r="YT35" s="157">
        <v>0</v>
      </c>
      <c r="YU35" s="157">
        <v>0</v>
      </c>
      <c r="YV35" s="158">
        <f t="shared" si="98"/>
        <v>1</v>
      </c>
      <c r="YX35" s="157" t="s">
        <v>50</v>
      </c>
      <c r="YY35" s="157">
        <v>18</v>
      </c>
      <c r="YZ35" s="157">
        <v>18</v>
      </c>
      <c r="ZA35" s="157">
        <v>0</v>
      </c>
      <c r="ZB35" s="157">
        <v>0</v>
      </c>
      <c r="ZC35" s="158">
        <v>1</v>
      </c>
      <c r="ZE35" s="157" t="s">
        <v>50</v>
      </c>
      <c r="ZF35" s="157">
        <v>18</v>
      </c>
      <c r="ZG35" s="157">
        <v>18</v>
      </c>
      <c r="ZH35" s="157">
        <v>0</v>
      </c>
      <c r="ZI35" s="157">
        <v>0</v>
      </c>
      <c r="ZJ35" s="158">
        <f t="shared" si="99"/>
        <v>1</v>
      </c>
      <c r="ZK35" s="158">
        <f>ZJ35-YG35</f>
        <v>0</v>
      </c>
      <c r="ZM35" s="157" t="s">
        <v>50</v>
      </c>
      <c r="ZN35" s="157">
        <v>18</v>
      </c>
      <c r="ZO35" s="157">
        <v>18</v>
      </c>
      <c r="ZP35" s="157">
        <v>0</v>
      </c>
      <c r="ZQ35" s="157">
        <v>0</v>
      </c>
      <c r="ZR35" s="158">
        <f t="shared" si="100"/>
        <v>1</v>
      </c>
    </row>
    <row r="36" spans="1:694" ht="17.25" thickBot="1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51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108"/>
        <v>0</v>
      </c>
      <c r="P36" s="2" t="s">
        <v>51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51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51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51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51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  <c r="BD36" s="2" t="s">
        <v>51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6"/>
        <v>0</v>
      </c>
      <c r="BL36" s="2" t="s">
        <v>51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7"/>
        <v>0</v>
      </c>
      <c r="BT36" s="2" t="s">
        <v>51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8"/>
        <v>0</v>
      </c>
      <c r="CB36" s="2" t="s">
        <v>51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9"/>
        <v>0</v>
      </c>
      <c r="CJ36" s="2" t="s">
        <v>51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0"/>
        <v>0</v>
      </c>
      <c r="CR36" s="2" t="s">
        <v>51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1"/>
        <v>0</v>
      </c>
      <c r="CZ36" s="2" t="s">
        <v>51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4">
        <f t="shared" si="12"/>
        <v>0</v>
      </c>
      <c r="DH36" s="2" t="s">
        <v>51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3"/>
        <v>0</v>
      </c>
      <c r="DP36" s="2" t="s">
        <v>51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4"/>
        <v>0</v>
      </c>
      <c r="DX36" s="2" t="s">
        <v>51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4">
        <f t="shared" si="15"/>
        <v>0</v>
      </c>
      <c r="EF36" s="2" t="s">
        <v>51</v>
      </c>
      <c r="EG36" s="2">
        <v>45</v>
      </c>
      <c r="EH36" s="2">
        <v>40</v>
      </c>
      <c r="EI36" s="2">
        <v>5</v>
      </c>
      <c r="EJ36" s="2">
        <v>0</v>
      </c>
      <c r="EK36" s="4">
        <v>0.89</v>
      </c>
      <c r="EL36" s="4">
        <f t="shared" si="16"/>
        <v>0</v>
      </c>
      <c r="EN36" s="2" t="s">
        <v>51</v>
      </c>
      <c r="EO36" s="2">
        <v>45</v>
      </c>
      <c r="EP36" s="2">
        <v>40</v>
      </c>
      <c r="EQ36" s="2">
        <v>5</v>
      </c>
      <c r="ER36" s="2">
        <v>0</v>
      </c>
      <c r="ES36" s="4">
        <v>0.89</v>
      </c>
      <c r="ET36" s="4">
        <f t="shared" si="17"/>
        <v>0</v>
      </c>
      <c r="EV36" s="2" t="s">
        <v>51</v>
      </c>
      <c r="EW36" s="2">
        <v>45</v>
      </c>
      <c r="EX36" s="2">
        <v>40</v>
      </c>
      <c r="EY36" s="2">
        <v>5</v>
      </c>
      <c r="EZ36" s="2">
        <v>0</v>
      </c>
      <c r="FA36" s="4">
        <v>0.89</v>
      </c>
      <c r="FB36" s="4">
        <f t="shared" si="18"/>
        <v>0</v>
      </c>
      <c r="FD36" s="2" t="s">
        <v>51</v>
      </c>
      <c r="FE36" s="2">
        <v>45</v>
      </c>
      <c r="FF36" s="2">
        <v>40</v>
      </c>
      <c r="FG36" s="2">
        <v>5</v>
      </c>
      <c r="FH36" s="2">
        <v>0</v>
      </c>
      <c r="FI36" s="4">
        <v>0.89</v>
      </c>
      <c r="FJ36" s="4">
        <f t="shared" si="19"/>
        <v>0</v>
      </c>
      <c r="FL36" s="2" t="s">
        <v>51</v>
      </c>
      <c r="FM36" s="2">
        <v>45</v>
      </c>
      <c r="FN36" s="2">
        <v>40</v>
      </c>
      <c r="FO36" s="2">
        <v>5</v>
      </c>
      <c r="FP36" s="2">
        <v>0</v>
      </c>
      <c r="FQ36" s="4">
        <v>0.89</v>
      </c>
      <c r="FR36" s="4">
        <f t="shared" si="20"/>
        <v>0</v>
      </c>
      <c r="FT36" s="2" t="s">
        <v>51</v>
      </c>
      <c r="FU36" s="2">
        <v>45</v>
      </c>
      <c r="FV36" s="2">
        <v>40</v>
      </c>
      <c r="FW36" s="2">
        <v>5</v>
      </c>
      <c r="FX36" s="2">
        <v>0</v>
      </c>
      <c r="FY36" s="4">
        <v>0.89</v>
      </c>
      <c r="FZ36" s="4">
        <f t="shared" si="21"/>
        <v>0</v>
      </c>
      <c r="GB36" s="2" t="s">
        <v>51</v>
      </c>
      <c r="GC36" s="2">
        <v>45</v>
      </c>
      <c r="GD36" s="2">
        <v>40</v>
      </c>
      <c r="GE36" s="2">
        <v>5</v>
      </c>
      <c r="GF36" s="2">
        <v>0</v>
      </c>
      <c r="GG36" s="4">
        <v>0.89</v>
      </c>
      <c r="GH36" s="4">
        <f t="shared" si="22"/>
        <v>0</v>
      </c>
      <c r="GP36" s="4"/>
      <c r="GR36" s="2" t="s">
        <v>51</v>
      </c>
      <c r="GV36" s="7"/>
      <c r="GX36" s="111">
        <f t="shared" si="107"/>
        <v>0</v>
      </c>
      <c r="GY36" s="2" t="s">
        <v>119</v>
      </c>
      <c r="GZ36" s="2" t="s">
        <v>51</v>
      </c>
      <c r="HF36" s="4">
        <f>HE36-'[1]ASUS MeMO Pad 8 K011'!ES36</f>
        <v>0</v>
      </c>
      <c r="HG36" s="2" t="s">
        <v>119</v>
      </c>
      <c r="HN36" s="4"/>
      <c r="HP36" s="2" t="s">
        <v>51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5"/>
        <v>1</v>
      </c>
      <c r="HX36" s="2" t="s">
        <v>51</v>
      </c>
      <c r="HY36" s="2">
        <v>59</v>
      </c>
      <c r="HZ36" s="2">
        <v>59</v>
      </c>
      <c r="IA36" s="2">
        <v>0</v>
      </c>
      <c r="IB36" s="2">
        <v>0</v>
      </c>
      <c r="IC36" s="4">
        <f t="shared" si="101"/>
        <v>1</v>
      </c>
      <c r="ID36" s="4">
        <f t="shared" si="26"/>
        <v>0</v>
      </c>
      <c r="IF36" s="2" t="s">
        <v>51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102"/>
        <v>1</v>
      </c>
      <c r="IL36" s="4">
        <f t="shared" si="27"/>
        <v>0</v>
      </c>
      <c r="IN36" s="2" t="s">
        <v>51</v>
      </c>
      <c r="IO36" s="2">
        <v>59</v>
      </c>
      <c r="IP36" s="2">
        <v>59</v>
      </c>
      <c r="IQ36" s="2">
        <v>0</v>
      </c>
      <c r="IR36" s="2">
        <v>0</v>
      </c>
      <c r="IS36" s="4">
        <v>1</v>
      </c>
      <c r="IT36" s="4">
        <f t="shared" si="28"/>
        <v>0</v>
      </c>
      <c r="IV36" s="2" t="s">
        <v>51</v>
      </c>
      <c r="IW36" s="2">
        <v>59</v>
      </c>
      <c r="IX36" s="2">
        <v>59</v>
      </c>
      <c r="IY36" s="2">
        <v>0</v>
      </c>
      <c r="IZ36" s="2">
        <v>0</v>
      </c>
      <c r="JA36" s="4">
        <v>1</v>
      </c>
      <c r="JB36" s="4">
        <f t="shared" si="29"/>
        <v>0</v>
      </c>
      <c r="JD36" s="2" t="s">
        <v>51</v>
      </c>
      <c r="JE36" s="2">
        <v>59</v>
      </c>
      <c r="JF36" s="2">
        <v>59</v>
      </c>
      <c r="JG36" s="2">
        <v>0</v>
      </c>
      <c r="JH36" s="2">
        <v>0</v>
      </c>
      <c r="JI36" s="4">
        <v>1</v>
      </c>
      <c r="JJ36" s="4">
        <f t="shared" si="30"/>
        <v>0</v>
      </c>
      <c r="JL36" s="2" t="s">
        <v>51</v>
      </c>
      <c r="JM36" s="2">
        <v>59</v>
      </c>
      <c r="JN36" s="2">
        <v>59</v>
      </c>
      <c r="JO36" s="2">
        <v>0</v>
      </c>
      <c r="JP36" s="2">
        <v>0</v>
      </c>
      <c r="JQ36" s="4">
        <v>1</v>
      </c>
      <c r="JR36" s="4">
        <f t="shared" si="31"/>
        <v>0</v>
      </c>
      <c r="JT36" s="2" t="s">
        <v>51</v>
      </c>
      <c r="JU36" s="2">
        <v>59</v>
      </c>
      <c r="JV36" s="2">
        <v>59</v>
      </c>
      <c r="JW36" s="2">
        <v>0</v>
      </c>
      <c r="JX36" s="2">
        <v>0</v>
      </c>
      <c r="JY36" s="4">
        <v>1</v>
      </c>
      <c r="JZ36" s="4">
        <f t="shared" si="32"/>
        <v>0</v>
      </c>
      <c r="KB36" s="2" t="s">
        <v>51</v>
      </c>
      <c r="KC36" s="2">
        <v>59</v>
      </c>
      <c r="KD36" s="2">
        <v>59</v>
      </c>
      <c r="KE36" s="2">
        <v>0</v>
      </c>
      <c r="KF36" s="2">
        <v>0</v>
      </c>
      <c r="KG36" s="4">
        <v>1</v>
      </c>
      <c r="KH36" s="4">
        <f t="shared" si="33"/>
        <v>0</v>
      </c>
      <c r="KJ36" s="2" t="s">
        <v>51</v>
      </c>
      <c r="KK36" s="2">
        <v>59</v>
      </c>
      <c r="KL36" s="2">
        <v>59</v>
      </c>
      <c r="KM36" s="2">
        <v>0</v>
      </c>
      <c r="KN36" s="2">
        <v>0</v>
      </c>
      <c r="KO36" s="4">
        <f t="shared" si="103"/>
        <v>1</v>
      </c>
      <c r="KP36" s="4">
        <f t="shared" si="34"/>
        <v>0</v>
      </c>
      <c r="KQ36" s="4"/>
      <c r="KR36" s="116" t="s">
        <v>51</v>
      </c>
      <c r="KS36" s="116">
        <v>59</v>
      </c>
      <c r="KT36" s="117">
        <v>59</v>
      </c>
      <c r="KU36" s="117">
        <v>0</v>
      </c>
      <c r="KV36" s="117">
        <v>0</v>
      </c>
      <c r="KW36" s="118">
        <v>1</v>
      </c>
      <c r="KX36" s="118">
        <v>0</v>
      </c>
      <c r="KY36" s="116"/>
      <c r="KZ36" s="116" t="s">
        <v>51</v>
      </c>
      <c r="LA36" s="116">
        <v>59</v>
      </c>
      <c r="LB36" s="116">
        <v>59</v>
      </c>
      <c r="LC36" s="116">
        <v>0</v>
      </c>
      <c r="LD36" s="116">
        <v>0</v>
      </c>
      <c r="LE36" s="122">
        <v>1</v>
      </c>
      <c r="LF36" s="158">
        <f t="shared" si="35"/>
        <v>0</v>
      </c>
      <c r="LG36" s="158"/>
      <c r="LH36" s="156" t="s">
        <v>51</v>
      </c>
      <c r="LI36" s="156">
        <v>59</v>
      </c>
      <c r="LJ36" s="156">
        <v>59</v>
      </c>
      <c r="LK36" s="156">
        <v>0</v>
      </c>
      <c r="LL36" s="156">
        <v>0</v>
      </c>
      <c r="LM36" s="162">
        <v>1</v>
      </c>
      <c r="LN36" s="158">
        <f t="shared" si="36"/>
        <v>0</v>
      </c>
      <c r="LO36" s="157"/>
      <c r="LP36" s="2" t="s">
        <v>51</v>
      </c>
      <c r="LQ36" s="2">
        <v>59</v>
      </c>
      <c r="LR36" s="2">
        <v>59</v>
      </c>
      <c r="LS36" s="2">
        <v>0</v>
      </c>
      <c r="LT36" s="2">
        <v>0</v>
      </c>
      <c r="LU36" s="4">
        <f t="shared" si="104"/>
        <v>1</v>
      </c>
      <c r="LV36" s="4">
        <f t="shared" si="37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105"/>
        <v>1</v>
      </c>
      <c r="MD36" s="158">
        <f t="shared" si="38"/>
        <v>0</v>
      </c>
      <c r="MF36" s="156" t="s">
        <v>51</v>
      </c>
      <c r="MG36" s="156">
        <v>59</v>
      </c>
      <c r="MH36" s="156">
        <v>59</v>
      </c>
      <c r="MI36" s="156">
        <v>0</v>
      </c>
      <c r="MJ36" s="156">
        <v>0</v>
      </c>
      <c r="MK36" s="162">
        <f t="shared" si="39"/>
        <v>1</v>
      </c>
      <c r="ML36" s="158">
        <f t="shared" si="40"/>
        <v>0</v>
      </c>
      <c r="MM36" s="157"/>
      <c r="MN36" s="156" t="s">
        <v>51</v>
      </c>
      <c r="MO36" s="156">
        <v>59</v>
      </c>
      <c r="MP36" s="156">
        <v>59</v>
      </c>
      <c r="MQ36" s="156">
        <v>0</v>
      </c>
      <c r="MR36" s="156">
        <v>0</v>
      </c>
      <c r="MS36" s="162">
        <v>1</v>
      </c>
      <c r="MT36" s="158">
        <f t="shared" si="41"/>
        <v>0</v>
      </c>
      <c r="MU36" s="157"/>
      <c r="MV36" s="156" t="s">
        <v>51</v>
      </c>
      <c r="MW36" s="156">
        <v>59</v>
      </c>
      <c r="MX36" s="156">
        <v>59</v>
      </c>
      <c r="MY36" s="156">
        <v>0</v>
      </c>
      <c r="MZ36" s="156">
        <v>0</v>
      </c>
      <c r="NA36" s="162">
        <v>1</v>
      </c>
      <c r="NB36" s="158">
        <f t="shared" si="42"/>
        <v>0</v>
      </c>
      <c r="NC36" s="157"/>
      <c r="ND36" s="156" t="s">
        <v>51</v>
      </c>
      <c r="NE36" s="156">
        <v>59</v>
      </c>
      <c r="NF36" s="156">
        <v>59</v>
      </c>
      <c r="NG36" s="156">
        <v>0</v>
      </c>
      <c r="NH36" s="156">
        <v>0</v>
      </c>
      <c r="NI36" s="162">
        <v>1</v>
      </c>
      <c r="NJ36" s="158">
        <f t="shared" si="43"/>
        <v>0</v>
      </c>
      <c r="NK36" s="157"/>
      <c r="NL36" s="156" t="s">
        <v>51</v>
      </c>
      <c r="NM36" s="156">
        <v>59</v>
      </c>
      <c r="NN36" s="156">
        <v>59</v>
      </c>
      <c r="NO36" s="156">
        <v>0</v>
      </c>
      <c r="NP36" s="156">
        <v>0</v>
      </c>
      <c r="NQ36" s="162">
        <v>1</v>
      </c>
      <c r="NR36" s="158">
        <f t="shared" si="44"/>
        <v>0</v>
      </c>
      <c r="NS36" s="157"/>
      <c r="OO36" s="157" t="s">
        <v>51</v>
      </c>
      <c r="OP36" s="157">
        <v>59</v>
      </c>
      <c r="OQ36" s="157">
        <v>59</v>
      </c>
      <c r="OR36" s="157">
        <v>0</v>
      </c>
      <c r="OS36" s="157">
        <v>0</v>
      </c>
      <c r="OT36" s="158">
        <f t="shared" si="45"/>
        <v>1</v>
      </c>
      <c r="OU36" s="158">
        <f t="shared" si="46"/>
        <v>0</v>
      </c>
      <c r="OW36" s="157" t="s">
        <v>51</v>
      </c>
      <c r="OX36" s="157">
        <v>59</v>
      </c>
      <c r="OY36" s="157">
        <v>59</v>
      </c>
      <c r="OZ36" s="157">
        <v>0</v>
      </c>
      <c r="PA36" s="157">
        <v>0</v>
      </c>
      <c r="PB36" s="158">
        <f t="shared" si="106"/>
        <v>1</v>
      </c>
      <c r="PC36" s="158">
        <f t="shared" si="47"/>
        <v>0</v>
      </c>
      <c r="PE36" s="157" t="s">
        <v>51</v>
      </c>
      <c r="PF36" s="157">
        <v>59</v>
      </c>
      <c r="PG36" s="157">
        <v>59</v>
      </c>
      <c r="PH36" s="157">
        <v>0</v>
      </c>
      <c r="PI36" s="157">
        <v>0</v>
      </c>
      <c r="PJ36" s="158">
        <f t="shared" si="48"/>
        <v>1</v>
      </c>
      <c r="PK36" s="158">
        <f t="shared" si="49"/>
        <v>0</v>
      </c>
      <c r="PM36" s="157" t="s">
        <v>51</v>
      </c>
      <c r="PN36" s="157">
        <v>59</v>
      </c>
      <c r="PO36" s="157">
        <v>59</v>
      </c>
      <c r="PP36" s="157">
        <v>0</v>
      </c>
      <c r="PQ36" s="157">
        <v>0</v>
      </c>
      <c r="PR36" s="158">
        <f t="shared" si="50"/>
        <v>1</v>
      </c>
      <c r="PS36" s="158">
        <f t="shared" si="51"/>
        <v>0</v>
      </c>
      <c r="PU36" s="157" t="s">
        <v>51</v>
      </c>
      <c r="PV36" s="157">
        <v>59</v>
      </c>
      <c r="PW36" s="157">
        <v>59</v>
      </c>
      <c r="PX36" s="157">
        <v>0</v>
      </c>
      <c r="PY36" s="157">
        <v>0</v>
      </c>
      <c r="PZ36" s="158">
        <f t="shared" si="52"/>
        <v>1</v>
      </c>
      <c r="QA36" s="158">
        <f t="shared" si="53"/>
        <v>0</v>
      </c>
      <c r="QC36" s="157">
        <f t="shared" si="54"/>
        <v>0</v>
      </c>
      <c r="QD36" s="157" t="s">
        <v>51</v>
      </c>
      <c r="QE36" s="157">
        <v>59</v>
      </c>
      <c r="QF36" s="157">
        <v>59</v>
      </c>
      <c r="QG36" s="157">
        <v>0</v>
      </c>
      <c r="QH36" s="157">
        <v>0</v>
      </c>
      <c r="QI36" s="158">
        <f t="shared" si="55"/>
        <v>1</v>
      </c>
      <c r="QJ36" s="158">
        <f t="shared" si="56"/>
        <v>0</v>
      </c>
      <c r="QL36" s="157" t="s">
        <v>51</v>
      </c>
      <c r="QM36" s="157">
        <v>59</v>
      </c>
      <c r="QN36" s="157">
        <v>59</v>
      </c>
      <c r="QO36" s="157">
        <v>0</v>
      </c>
      <c r="QP36" s="157">
        <v>0</v>
      </c>
      <c r="QQ36" s="158">
        <f t="shared" si="57"/>
        <v>1</v>
      </c>
      <c r="QR36" s="158">
        <f t="shared" si="58"/>
        <v>0</v>
      </c>
      <c r="QT36" s="157">
        <f t="shared" si="59"/>
        <v>0</v>
      </c>
      <c r="QU36" s="157" t="s">
        <v>51</v>
      </c>
      <c r="QV36" s="157">
        <v>59</v>
      </c>
      <c r="QW36" s="157">
        <v>59</v>
      </c>
      <c r="QX36" s="157">
        <v>0</v>
      </c>
      <c r="QY36" s="157">
        <v>0</v>
      </c>
      <c r="QZ36" s="158">
        <f t="shared" si="60"/>
        <v>1</v>
      </c>
      <c r="RA36" s="158">
        <f t="shared" si="61"/>
        <v>0</v>
      </c>
      <c r="RC36" s="157" t="s">
        <v>51</v>
      </c>
      <c r="RD36" s="157">
        <v>59</v>
      </c>
      <c r="RE36" s="157">
        <v>59</v>
      </c>
      <c r="RF36" s="157">
        <v>0</v>
      </c>
      <c r="RG36" s="157">
        <v>0</v>
      </c>
      <c r="RH36" s="158">
        <f t="shared" si="62"/>
        <v>1</v>
      </c>
      <c r="RI36" s="158">
        <f t="shared" si="63"/>
        <v>0</v>
      </c>
      <c r="RK36" s="157" t="s">
        <v>51</v>
      </c>
      <c r="RL36" s="157">
        <v>59</v>
      </c>
      <c r="RM36" s="157">
        <v>59</v>
      </c>
      <c r="RN36" s="157">
        <v>0</v>
      </c>
      <c r="RO36" s="157">
        <v>0</v>
      </c>
      <c r="RP36" s="158">
        <v>1</v>
      </c>
      <c r="RR36" s="157" t="s">
        <v>51</v>
      </c>
      <c r="RS36" s="157">
        <v>59</v>
      </c>
      <c r="RT36" s="157">
        <v>59</v>
      </c>
      <c r="RU36" s="157">
        <v>0</v>
      </c>
      <c r="RV36" s="157">
        <v>0</v>
      </c>
      <c r="RW36" s="158">
        <f t="shared" si="64"/>
        <v>1</v>
      </c>
      <c r="RX36" s="158">
        <f t="shared" si="65"/>
        <v>1</v>
      </c>
      <c r="RZ36" s="157" t="s">
        <v>51</v>
      </c>
      <c r="SA36" s="157">
        <v>59</v>
      </c>
      <c r="SB36" s="157">
        <v>59</v>
      </c>
      <c r="SC36" s="157">
        <v>0</v>
      </c>
      <c r="SD36" s="157">
        <v>0</v>
      </c>
      <c r="SE36" s="158">
        <f t="shared" si="66"/>
        <v>1</v>
      </c>
      <c r="SF36" s="158">
        <f t="shared" si="67"/>
        <v>0</v>
      </c>
      <c r="SH36" s="157" t="s">
        <v>51</v>
      </c>
      <c r="SI36" s="157">
        <v>59</v>
      </c>
      <c r="SJ36" s="157">
        <v>59</v>
      </c>
      <c r="SK36" s="157">
        <v>0</v>
      </c>
      <c r="SL36" s="157">
        <v>0</v>
      </c>
      <c r="SM36" s="158">
        <f t="shared" si="68"/>
        <v>1</v>
      </c>
      <c r="SN36" s="158">
        <f t="shared" si="69"/>
        <v>0</v>
      </c>
      <c r="SP36" s="157" t="s">
        <v>51</v>
      </c>
      <c r="SQ36" s="157">
        <v>59</v>
      </c>
      <c r="SR36" s="157">
        <v>59</v>
      </c>
      <c r="SS36" s="157">
        <v>0</v>
      </c>
      <c r="ST36" s="157">
        <v>0</v>
      </c>
      <c r="SU36" s="158">
        <f t="shared" si="70"/>
        <v>1</v>
      </c>
      <c r="SV36" s="158">
        <f t="shared" si="71"/>
        <v>0</v>
      </c>
      <c r="SX36" s="157" t="s">
        <v>51</v>
      </c>
      <c r="SY36" s="157">
        <v>59</v>
      </c>
      <c r="SZ36" s="157">
        <v>59</v>
      </c>
      <c r="TA36" s="157">
        <v>0</v>
      </c>
      <c r="TB36" s="157">
        <v>0</v>
      </c>
      <c r="TC36" s="158">
        <f t="shared" si="72"/>
        <v>1</v>
      </c>
      <c r="TD36" s="158">
        <f t="shared" si="73"/>
        <v>0</v>
      </c>
      <c r="TF36" s="157" t="s">
        <v>51</v>
      </c>
      <c r="TG36" s="157">
        <v>59</v>
      </c>
      <c r="TH36" s="157">
        <v>59</v>
      </c>
      <c r="TI36" s="157">
        <v>0</v>
      </c>
      <c r="TJ36" s="157">
        <v>0</v>
      </c>
      <c r="TK36" s="158">
        <f t="shared" si="74"/>
        <v>1</v>
      </c>
      <c r="TL36" s="158">
        <f t="shared" si="75"/>
        <v>0</v>
      </c>
      <c r="TN36" s="157" t="s">
        <v>51</v>
      </c>
      <c r="TO36" s="157">
        <v>59</v>
      </c>
      <c r="TP36" s="157">
        <v>59</v>
      </c>
      <c r="TQ36" s="157">
        <v>0</v>
      </c>
      <c r="TR36" s="157">
        <v>0</v>
      </c>
      <c r="TS36" s="158">
        <f t="shared" si="76"/>
        <v>1</v>
      </c>
      <c r="TT36" s="158">
        <f t="shared" si="77"/>
        <v>0</v>
      </c>
      <c r="TV36" s="157" t="s">
        <v>51</v>
      </c>
      <c r="TW36" s="157">
        <v>59</v>
      </c>
      <c r="TX36" s="157">
        <v>59</v>
      </c>
      <c r="TY36" s="157">
        <v>0</v>
      </c>
      <c r="TZ36" s="157">
        <v>0</v>
      </c>
      <c r="UA36" s="158">
        <f t="shared" si="78"/>
        <v>1</v>
      </c>
      <c r="UB36" s="158">
        <f t="shared" si="79"/>
        <v>0</v>
      </c>
      <c r="UD36" s="157" t="s">
        <v>51</v>
      </c>
      <c r="UE36" s="157">
        <v>59</v>
      </c>
      <c r="UF36" s="157">
        <v>59</v>
      </c>
      <c r="UG36" s="157">
        <v>0</v>
      </c>
      <c r="UH36" s="157">
        <v>0</v>
      </c>
      <c r="UI36" s="158">
        <f t="shared" si="80"/>
        <v>1</v>
      </c>
      <c r="UJ36" s="158">
        <f t="shared" si="81"/>
        <v>0</v>
      </c>
      <c r="UL36" s="157" t="s">
        <v>51</v>
      </c>
      <c r="UM36" s="157">
        <v>59</v>
      </c>
      <c r="UN36" s="157">
        <v>59</v>
      </c>
      <c r="UO36" s="157">
        <v>0</v>
      </c>
      <c r="UP36" s="157">
        <v>0</v>
      </c>
      <c r="UQ36" s="158">
        <f t="shared" si="82"/>
        <v>1</v>
      </c>
      <c r="UR36" s="158">
        <f t="shared" si="83"/>
        <v>0</v>
      </c>
      <c r="UT36" s="157" t="s">
        <v>51</v>
      </c>
      <c r="UU36" s="157">
        <v>59</v>
      </c>
      <c r="UV36" s="157">
        <v>59</v>
      </c>
      <c r="UW36" s="157">
        <v>0</v>
      </c>
      <c r="UX36" s="157">
        <v>0</v>
      </c>
      <c r="UY36" s="158">
        <f t="shared" si="84"/>
        <v>1</v>
      </c>
      <c r="VA36" s="157" t="s">
        <v>51</v>
      </c>
      <c r="VB36" s="157">
        <v>59</v>
      </c>
      <c r="VC36" s="157">
        <v>59</v>
      </c>
      <c r="VD36" s="157">
        <v>0</v>
      </c>
      <c r="VE36" s="157">
        <v>0</v>
      </c>
      <c r="VF36" s="158">
        <f t="shared" si="85"/>
        <v>1</v>
      </c>
      <c r="VH36" s="157" t="s">
        <v>51</v>
      </c>
      <c r="VI36" s="157">
        <v>59</v>
      </c>
      <c r="VJ36" s="157">
        <v>59</v>
      </c>
      <c r="VK36" s="157">
        <v>0</v>
      </c>
      <c r="VL36" s="157">
        <v>0</v>
      </c>
      <c r="VM36" s="158">
        <f t="shared" si="86"/>
        <v>1</v>
      </c>
      <c r="VN36" s="158">
        <f t="shared" si="87"/>
        <v>0</v>
      </c>
      <c r="VQ36" s="157" t="s">
        <v>51</v>
      </c>
      <c r="VR36" s="157">
        <v>59</v>
      </c>
      <c r="VS36" s="157">
        <v>59</v>
      </c>
      <c r="VT36" s="157">
        <v>0</v>
      </c>
      <c r="VU36" s="157">
        <v>0</v>
      </c>
      <c r="VV36" s="158">
        <v>1</v>
      </c>
      <c r="VW36" s="158">
        <f t="shared" si="88"/>
        <v>0</v>
      </c>
      <c r="VX36" s="158"/>
      <c r="VY36" s="157" t="s">
        <v>51</v>
      </c>
      <c r="VZ36" s="157">
        <v>58</v>
      </c>
      <c r="WA36" s="157">
        <v>58</v>
      </c>
      <c r="WB36" s="157">
        <v>0</v>
      </c>
      <c r="WC36" s="157">
        <v>0</v>
      </c>
      <c r="WD36" s="158">
        <f t="shared" si="89"/>
        <v>1</v>
      </c>
      <c r="WF36" s="157" t="s">
        <v>51</v>
      </c>
      <c r="WG36" s="157">
        <v>58</v>
      </c>
      <c r="WH36" s="157">
        <v>58</v>
      </c>
      <c r="WI36" s="157">
        <v>0</v>
      </c>
      <c r="WJ36" s="157">
        <v>0</v>
      </c>
      <c r="WK36" s="158">
        <f t="shared" si="90"/>
        <v>1</v>
      </c>
      <c r="WL36" s="158">
        <f t="shared" si="91"/>
        <v>0</v>
      </c>
      <c r="WN36" s="157" t="s">
        <v>51</v>
      </c>
      <c r="WO36" s="157">
        <v>58</v>
      </c>
      <c r="WP36" s="157">
        <v>58</v>
      </c>
      <c r="WQ36" s="157">
        <v>0</v>
      </c>
      <c r="WR36" s="157">
        <v>0</v>
      </c>
      <c r="WS36" s="158">
        <v>1</v>
      </c>
      <c r="WU36" s="156"/>
      <c r="WV36" s="156"/>
      <c r="WW36" s="156"/>
      <c r="WX36" s="156"/>
      <c r="WY36" s="156"/>
      <c r="WZ36" s="157" t="s">
        <v>51</v>
      </c>
      <c r="XA36" s="157">
        <v>58</v>
      </c>
      <c r="XB36" s="157">
        <v>58</v>
      </c>
      <c r="XC36" s="157">
        <v>0</v>
      </c>
      <c r="XD36" s="157">
        <v>0</v>
      </c>
      <c r="XE36" s="158">
        <f t="shared" si="92"/>
        <v>1</v>
      </c>
      <c r="XG36" s="157" t="s">
        <v>51</v>
      </c>
      <c r="XH36" s="157">
        <v>58</v>
      </c>
      <c r="XI36" s="157">
        <v>58</v>
      </c>
      <c r="XJ36" s="157">
        <v>0</v>
      </c>
      <c r="XK36" s="157">
        <v>0</v>
      </c>
      <c r="XL36" s="158">
        <f t="shared" si="93"/>
        <v>1</v>
      </c>
      <c r="XM36" s="158">
        <f t="shared" si="94"/>
        <v>0</v>
      </c>
      <c r="XN36" s="157" t="s">
        <v>51</v>
      </c>
      <c r="XO36" s="157">
        <v>58</v>
      </c>
      <c r="XP36" s="157">
        <v>58</v>
      </c>
      <c r="XQ36" s="157">
        <v>0</v>
      </c>
      <c r="XR36" s="157">
        <v>0</v>
      </c>
      <c r="XS36" s="158">
        <v>1</v>
      </c>
      <c r="XT36" s="157"/>
      <c r="XU36" s="157" t="s">
        <v>51</v>
      </c>
      <c r="XV36" s="157">
        <v>58</v>
      </c>
      <c r="XW36" s="157">
        <v>58</v>
      </c>
      <c r="XX36" s="157">
        <v>0</v>
      </c>
      <c r="XY36" s="157">
        <v>0</v>
      </c>
      <c r="XZ36" s="158">
        <f t="shared" si="95"/>
        <v>1</v>
      </c>
      <c r="YB36" s="157" t="s">
        <v>51</v>
      </c>
      <c r="YC36" s="157">
        <v>58</v>
      </c>
      <c r="YD36" s="157">
        <v>58</v>
      </c>
      <c r="YE36" s="157">
        <v>0</v>
      </c>
      <c r="YF36" s="157">
        <v>0</v>
      </c>
      <c r="YG36" s="158">
        <f t="shared" si="96"/>
        <v>1</v>
      </c>
      <c r="YH36" s="158">
        <f t="shared" si="97"/>
        <v>0</v>
      </c>
      <c r="YI36" s="158"/>
      <c r="YJ36" s="157" t="s">
        <v>51</v>
      </c>
      <c r="YK36" s="157">
        <v>58</v>
      </c>
      <c r="YL36" s="157">
        <v>58</v>
      </c>
      <c r="YM36" s="157">
        <v>0</v>
      </c>
      <c r="YN36" s="157">
        <v>0</v>
      </c>
      <c r="YO36" s="158">
        <v>1</v>
      </c>
      <c r="YQ36" s="157" t="s">
        <v>51</v>
      </c>
      <c r="YR36" s="157">
        <v>58</v>
      </c>
      <c r="YS36" s="157">
        <v>58</v>
      </c>
      <c r="YT36" s="157">
        <v>0</v>
      </c>
      <c r="YU36" s="157">
        <v>0</v>
      </c>
      <c r="YV36" s="158">
        <f t="shared" si="98"/>
        <v>1</v>
      </c>
      <c r="YX36" s="157" t="s">
        <v>51</v>
      </c>
      <c r="YY36" s="157">
        <v>58</v>
      </c>
      <c r="YZ36" s="157">
        <v>58</v>
      </c>
      <c r="ZA36" s="157">
        <v>0</v>
      </c>
      <c r="ZB36" s="157">
        <v>0</v>
      </c>
      <c r="ZC36" s="158">
        <v>1</v>
      </c>
      <c r="ZE36" s="157" t="s">
        <v>51</v>
      </c>
      <c r="ZF36" s="157">
        <v>58</v>
      </c>
      <c r="ZG36" s="157">
        <v>58</v>
      </c>
      <c r="ZH36" s="157">
        <v>0</v>
      </c>
      <c r="ZI36" s="157">
        <v>0</v>
      </c>
      <c r="ZJ36" s="158">
        <f t="shared" si="99"/>
        <v>1</v>
      </c>
      <c r="ZK36" s="158">
        <f>ZJ36-YG36</f>
        <v>0</v>
      </c>
      <c r="ZM36" s="157" t="s">
        <v>51</v>
      </c>
      <c r="ZN36" s="157">
        <v>58</v>
      </c>
      <c r="ZO36" s="157">
        <v>58</v>
      </c>
      <c r="ZP36" s="157">
        <v>0</v>
      </c>
      <c r="ZQ36" s="157">
        <v>0</v>
      </c>
      <c r="ZR36" s="158">
        <f t="shared" si="100"/>
        <v>1</v>
      </c>
    </row>
    <row r="37" spans="1:694" ht="17.25" thickBot="1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52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108"/>
        <v>0</v>
      </c>
      <c r="P37" s="2" t="s">
        <v>52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52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52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52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52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  <c r="BD37" s="2" t="s">
        <v>52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6"/>
        <v>0</v>
      </c>
      <c r="BL37" s="2" t="s">
        <v>52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7"/>
        <v>0</v>
      </c>
      <c r="BT37" s="2" t="s">
        <v>52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8"/>
        <v>0</v>
      </c>
      <c r="CB37" s="2" t="s">
        <v>52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9"/>
        <v>0</v>
      </c>
      <c r="CJ37" s="2" t="s">
        <v>52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0"/>
        <v>0</v>
      </c>
      <c r="CR37" s="2" t="s">
        <v>52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1"/>
        <v>0</v>
      </c>
      <c r="CZ37" s="2" t="s">
        <v>52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4">
        <f t="shared" si="12"/>
        <v>0</v>
      </c>
      <c r="DH37" s="2" t="s">
        <v>52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3"/>
        <v>0</v>
      </c>
      <c r="DP37" s="2" t="s">
        <v>52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4"/>
        <v>0</v>
      </c>
      <c r="DX37" s="2" t="s">
        <v>52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4">
        <f t="shared" si="15"/>
        <v>0</v>
      </c>
      <c r="EF37" s="2" t="s">
        <v>52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6"/>
        <v>0</v>
      </c>
      <c r="EN37" s="2" t="s">
        <v>52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7"/>
        <v>0</v>
      </c>
      <c r="EV37" s="2" t="s">
        <v>52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18"/>
        <v>0</v>
      </c>
      <c r="FD37" s="2" t="s">
        <v>52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19"/>
        <v>0</v>
      </c>
      <c r="FL37" s="2" t="s">
        <v>52</v>
      </c>
      <c r="FM37" s="2">
        <v>14</v>
      </c>
      <c r="FN37" s="2">
        <v>10</v>
      </c>
      <c r="FO37" s="2">
        <v>3</v>
      </c>
      <c r="FP37" s="2">
        <v>1</v>
      </c>
      <c r="FQ37" s="4">
        <v>0.71</v>
      </c>
      <c r="FR37" s="4">
        <f t="shared" si="20"/>
        <v>0</v>
      </c>
      <c r="FT37" s="2" t="s">
        <v>52</v>
      </c>
      <c r="FU37" s="2">
        <v>14</v>
      </c>
      <c r="FV37" s="2">
        <v>10</v>
      </c>
      <c r="FW37" s="2">
        <v>3</v>
      </c>
      <c r="FX37" s="2">
        <v>1</v>
      </c>
      <c r="FY37" s="4">
        <v>0.71</v>
      </c>
      <c r="FZ37" s="4">
        <f t="shared" si="21"/>
        <v>0</v>
      </c>
      <c r="GB37" s="2" t="s">
        <v>52</v>
      </c>
      <c r="GC37" s="2">
        <v>14</v>
      </c>
      <c r="GD37" s="2">
        <v>10</v>
      </c>
      <c r="GE37" s="2">
        <v>3</v>
      </c>
      <c r="GF37" s="2">
        <v>1</v>
      </c>
      <c r="GG37" s="4">
        <v>0.71</v>
      </c>
      <c r="GH37" s="4">
        <f t="shared" si="22"/>
        <v>0</v>
      </c>
      <c r="GJ37" s="2" t="s">
        <v>52</v>
      </c>
      <c r="GK37" s="2">
        <v>14</v>
      </c>
      <c r="GL37" s="2">
        <v>10</v>
      </c>
      <c r="GM37" s="2">
        <v>3</v>
      </c>
      <c r="GN37" s="2">
        <v>1</v>
      </c>
      <c r="GO37" s="4">
        <v>0.71</v>
      </c>
      <c r="GP37" s="4">
        <f t="shared" si="23"/>
        <v>0</v>
      </c>
      <c r="GR37" s="2" t="s">
        <v>52</v>
      </c>
      <c r="GS37" s="2">
        <v>14</v>
      </c>
      <c r="GT37" s="2">
        <v>10</v>
      </c>
      <c r="GU37" s="2">
        <v>3</v>
      </c>
      <c r="GV37" s="2">
        <v>1</v>
      </c>
      <c r="GW37" s="4">
        <v>0.71</v>
      </c>
      <c r="GX37" s="111">
        <f t="shared" si="107"/>
        <v>0</v>
      </c>
      <c r="GZ37" s="2" t="s">
        <v>52</v>
      </c>
      <c r="HA37" s="2">
        <v>14</v>
      </c>
      <c r="HB37" s="2">
        <v>10</v>
      </c>
      <c r="HC37" s="2">
        <v>3</v>
      </c>
      <c r="HD37" s="2">
        <v>1</v>
      </c>
      <c r="HE37" s="4">
        <v>0.71</v>
      </c>
      <c r="HF37" s="4">
        <f>HE37-'[1]ASUS MeMO Pad 8 K011'!ES37</f>
        <v>0</v>
      </c>
      <c r="HH37" s="2" t="s">
        <v>52</v>
      </c>
      <c r="HI37" s="2">
        <v>14</v>
      </c>
      <c r="HJ37" s="2">
        <v>10</v>
      </c>
      <c r="HK37" s="2">
        <v>3</v>
      </c>
      <c r="HL37" s="2">
        <v>1</v>
      </c>
      <c r="HM37" s="4">
        <v>0.71</v>
      </c>
      <c r="HN37" s="4">
        <f t="shared" si="24"/>
        <v>0</v>
      </c>
      <c r="HP37" s="2" t="s">
        <v>52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5"/>
        <v>0.15000000000000002</v>
      </c>
      <c r="HX37" s="2" t="s">
        <v>52</v>
      </c>
      <c r="HY37" s="2">
        <v>14</v>
      </c>
      <c r="HZ37" s="2">
        <v>12</v>
      </c>
      <c r="IA37" s="2">
        <v>0</v>
      </c>
      <c r="IB37" s="2">
        <v>2</v>
      </c>
      <c r="IC37" s="4">
        <f t="shared" si="101"/>
        <v>0.8571428571428571</v>
      </c>
      <c r="ID37" s="4">
        <f t="shared" si="26"/>
        <v>-2.8571428571428914E-3</v>
      </c>
      <c r="IF37" s="2" t="s">
        <v>52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102"/>
        <v>0.8571428571428571</v>
      </c>
      <c r="IL37" s="4">
        <f t="shared" si="27"/>
        <v>0</v>
      </c>
      <c r="IN37" s="2" t="s">
        <v>52</v>
      </c>
      <c r="IO37" s="2">
        <v>14</v>
      </c>
      <c r="IP37" s="2">
        <v>12</v>
      </c>
      <c r="IQ37" s="2">
        <v>0</v>
      </c>
      <c r="IR37" s="2">
        <v>2</v>
      </c>
      <c r="IS37" s="4">
        <v>0.86</v>
      </c>
      <c r="IT37" s="4">
        <f t="shared" si="28"/>
        <v>2.8571428571428914E-3</v>
      </c>
      <c r="IV37" s="2" t="s">
        <v>52</v>
      </c>
      <c r="IW37" s="2">
        <v>14</v>
      </c>
      <c r="IX37" s="2">
        <v>12</v>
      </c>
      <c r="IY37" s="2">
        <v>0</v>
      </c>
      <c r="IZ37" s="2">
        <v>2</v>
      </c>
      <c r="JA37" s="4">
        <v>0.86</v>
      </c>
      <c r="JB37" s="4">
        <f t="shared" si="29"/>
        <v>0</v>
      </c>
      <c r="JD37" s="2" t="s">
        <v>52</v>
      </c>
      <c r="JE37" s="2">
        <v>14</v>
      </c>
      <c r="JF37" s="2">
        <v>12</v>
      </c>
      <c r="JG37" s="2">
        <v>0</v>
      </c>
      <c r="JH37" s="2">
        <v>2</v>
      </c>
      <c r="JI37" s="4">
        <v>0.86</v>
      </c>
      <c r="JJ37" s="4">
        <f t="shared" si="30"/>
        <v>0</v>
      </c>
      <c r="JL37" s="2" t="s">
        <v>52</v>
      </c>
      <c r="JM37" s="2">
        <v>14</v>
      </c>
      <c r="JN37" s="2">
        <v>12</v>
      </c>
      <c r="JO37" s="2">
        <v>0</v>
      </c>
      <c r="JP37" s="2">
        <v>2</v>
      </c>
      <c r="JQ37" s="4">
        <v>0.86</v>
      </c>
      <c r="JR37" s="4">
        <f>JQ37-JI37</f>
        <v>0</v>
      </c>
      <c r="JT37" s="2" t="s">
        <v>52</v>
      </c>
      <c r="JU37" s="2">
        <v>14</v>
      </c>
      <c r="JV37" s="2">
        <v>12</v>
      </c>
      <c r="JW37" s="2">
        <v>0</v>
      </c>
      <c r="JX37" s="2">
        <v>2</v>
      </c>
      <c r="JY37" s="4">
        <v>0.86</v>
      </c>
      <c r="JZ37" s="4">
        <f t="shared" si="32"/>
        <v>0</v>
      </c>
      <c r="KB37" s="2" t="s">
        <v>52</v>
      </c>
      <c r="KC37" s="2">
        <v>14</v>
      </c>
      <c r="KD37" s="2">
        <v>12</v>
      </c>
      <c r="KE37" s="2">
        <v>0</v>
      </c>
      <c r="KF37" s="2">
        <v>2</v>
      </c>
      <c r="KG37" s="4">
        <v>0.86</v>
      </c>
      <c r="KH37" s="4">
        <f t="shared" si="33"/>
        <v>0</v>
      </c>
      <c r="KJ37" s="2" t="s">
        <v>52</v>
      </c>
      <c r="KK37" s="2">
        <v>14</v>
      </c>
      <c r="KL37" s="2">
        <v>12</v>
      </c>
      <c r="KM37" s="2">
        <v>0</v>
      </c>
      <c r="KN37" s="2">
        <v>2</v>
      </c>
      <c r="KO37" s="4">
        <f t="shared" si="103"/>
        <v>0.8571428571428571</v>
      </c>
      <c r="KP37" s="4">
        <f t="shared" si="34"/>
        <v>-2.8571428571428914E-3</v>
      </c>
      <c r="KQ37" s="4"/>
      <c r="KR37" s="116" t="s">
        <v>52</v>
      </c>
      <c r="KS37" s="116">
        <v>14</v>
      </c>
      <c r="KT37" s="117">
        <v>12</v>
      </c>
      <c r="KU37" s="117">
        <v>0</v>
      </c>
      <c r="KV37" s="117">
        <v>2</v>
      </c>
      <c r="KW37" s="118">
        <v>0.86</v>
      </c>
      <c r="KX37" s="118">
        <v>0</v>
      </c>
      <c r="KY37" s="116"/>
      <c r="KZ37" s="116" t="s">
        <v>52</v>
      </c>
      <c r="LA37" s="116">
        <v>14</v>
      </c>
      <c r="LB37" s="116">
        <v>12</v>
      </c>
      <c r="LC37" s="116">
        <v>0</v>
      </c>
      <c r="LD37" s="116">
        <v>2</v>
      </c>
      <c r="LE37" s="122">
        <v>0.86</v>
      </c>
      <c r="LF37" s="158">
        <f t="shared" si="35"/>
        <v>0</v>
      </c>
      <c r="LG37" s="158"/>
      <c r="LH37" s="156" t="s">
        <v>52</v>
      </c>
      <c r="LI37" s="156">
        <v>14</v>
      </c>
      <c r="LJ37" s="156">
        <v>12</v>
      </c>
      <c r="LK37" s="156">
        <v>0</v>
      </c>
      <c r="LL37" s="156">
        <v>2</v>
      </c>
      <c r="LM37" s="162">
        <v>0.86</v>
      </c>
      <c r="LN37" s="158">
        <f t="shared" si="36"/>
        <v>0</v>
      </c>
      <c r="LO37" s="157"/>
      <c r="LP37" s="2" t="s">
        <v>52</v>
      </c>
      <c r="LQ37" s="2">
        <v>14</v>
      </c>
      <c r="LR37" s="2">
        <v>12</v>
      </c>
      <c r="LS37" s="2">
        <v>0</v>
      </c>
      <c r="LT37" s="2">
        <v>2</v>
      </c>
      <c r="LU37" s="4">
        <f t="shared" si="104"/>
        <v>0.8571428571428571</v>
      </c>
      <c r="LV37" s="4">
        <f t="shared" si="37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105"/>
        <v>0.8571428571428571</v>
      </c>
      <c r="MD37" s="158">
        <f t="shared" si="38"/>
        <v>0</v>
      </c>
      <c r="MF37" s="156" t="s">
        <v>52</v>
      </c>
      <c r="MG37" s="156">
        <v>14</v>
      </c>
      <c r="MH37" s="156">
        <v>12</v>
      </c>
      <c r="MI37" s="156">
        <v>0</v>
      </c>
      <c r="MJ37" s="156">
        <v>2</v>
      </c>
      <c r="MK37" s="162">
        <f t="shared" si="39"/>
        <v>0.8571428571428571</v>
      </c>
      <c r="ML37" s="158">
        <f t="shared" si="40"/>
        <v>0</v>
      </c>
      <c r="MM37" s="157"/>
      <c r="MN37" s="156" t="s">
        <v>52</v>
      </c>
      <c r="MO37" s="156">
        <v>14</v>
      </c>
      <c r="MP37" s="156">
        <v>12</v>
      </c>
      <c r="MQ37" s="156">
        <v>0</v>
      </c>
      <c r="MR37" s="156">
        <v>2</v>
      </c>
      <c r="MS37" s="162">
        <v>0.86</v>
      </c>
      <c r="MT37" s="158">
        <f t="shared" si="41"/>
        <v>2.8571428571428914E-3</v>
      </c>
      <c r="MU37" s="157"/>
      <c r="MV37" s="156" t="s">
        <v>52</v>
      </c>
      <c r="MW37" s="156">
        <v>14</v>
      </c>
      <c r="MX37" s="156">
        <v>12</v>
      </c>
      <c r="MY37" s="156">
        <v>0</v>
      </c>
      <c r="MZ37" s="156">
        <v>2</v>
      </c>
      <c r="NA37" s="162">
        <v>0.86</v>
      </c>
      <c r="NB37" s="158">
        <f t="shared" si="42"/>
        <v>0</v>
      </c>
      <c r="NC37" s="157"/>
      <c r="ND37" s="156" t="s">
        <v>52</v>
      </c>
      <c r="NE37" s="156">
        <v>14</v>
      </c>
      <c r="NF37" s="156">
        <v>12</v>
      </c>
      <c r="NG37" s="156">
        <v>0</v>
      </c>
      <c r="NH37" s="156">
        <v>2</v>
      </c>
      <c r="NI37" s="162">
        <v>0.86</v>
      </c>
      <c r="NJ37" s="158">
        <f t="shared" si="43"/>
        <v>0</v>
      </c>
      <c r="NK37" s="157"/>
      <c r="NL37" s="156" t="s">
        <v>52</v>
      </c>
      <c r="NM37" s="156">
        <v>14</v>
      </c>
      <c r="NN37" s="156">
        <v>12</v>
      </c>
      <c r="NO37" s="156">
        <v>0</v>
      </c>
      <c r="NP37" s="156">
        <v>2</v>
      </c>
      <c r="NQ37" s="162">
        <v>0.86</v>
      </c>
      <c r="NR37" s="158">
        <f t="shared" si="44"/>
        <v>0</v>
      </c>
      <c r="NS37" s="157"/>
      <c r="OO37" s="157" t="s">
        <v>52</v>
      </c>
      <c r="OP37" s="157">
        <v>14</v>
      </c>
      <c r="OQ37" s="157">
        <v>12</v>
      </c>
      <c r="OR37" s="157">
        <v>0</v>
      </c>
      <c r="OS37" s="157">
        <v>2</v>
      </c>
      <c r="OT37" s="158">
        <f t="shared" si="45"/>
        <v>0.8571428571428571</v>
      </c>
      <c r="OU37" s="158">
        <f t="shared" si="46"/>
        <v>-2.8571428571428914E-3</v>
      </c>
      <c r="OW37" s="157" t="s">
        <v>52</v>
      </c>
      <c r="OX37" s="157">
        <v>14</v>
      </c>
      <c r="OY37" s="157">
        <v>12</v>
      </c>
      <c r="OZ37" s="157">
        <v>0</v>
      </c>
      <c r="PA37" s="157">
        <v>2</v>
      </c>
      <c r="PB37" s="158">
        <f t="shared" si="106"/>
        <v>0.8571428571428571</v>
      </c>
      <c r="PC37" s="158">
        <f t="shared" si="47"/>
        <v>0</v>
      </c>
      <c r="PE37" s="157" t="s">
        <v>52</v>
      </c>
      <c r="PF37" s="157">
        <v>14</v>
      </c>
      <c r="PG37" s="157">
        <v>12</v>
      </c>
      <c r="PH37" s="157">
        <v>0</v>
      </c>
      <c r="PI37" s="157">
        <v>2</v>
      </c>
      <c r="PJ37" s="158">
        <f t="shared" si="48"/>
        <v>0.8571428571428571</v>
      </c>
      <c r="PK37" s="158">
        <f t="shared" si="49"/>
        <v>0</v>
      </c>
      <c r="PM37" s="157" t="s">
        <v>52</v>
      </c>
      <c r="PN37" s="157">
        <v>14</v>
      </c>
      <c r="PO37" s="157">
        <v>12</v>
      </c>
      <c r="PP37" s="157">
        <v>0</v>
      </c>
      <c r="PQ37" s="157">
        <v>2</v>
      </c>
      <c r="PR37" s="158">
        <f t="shared" si="50"/>
        <v>0.8571428571428571</v>
      </c>
      <c r="PS37" s="158">
        <f t="shared" si="51"/>
        <v>0</v>
      </c>
      <c r="PU37" s="157" t="s">
        <v>52</v>
      </c>
      <c r="PV37" s="157">
        <v>14</v>
      </c>
      <c r="PW37" s="157">
        <v>12</v>
      </c>
      <c r="PX37" s="157">
        <v>0</v>
      </c>
      <c r="PY37" s="157">
        <v>2</v>
      </c>
      <c r="PZ37" s="158">
        <f t="shared" si="52"/>
        <v>0.8571428571428571</v>
      </c>
      <c r="QA37" s="158">
        <f t="shared" si="53"/>
        <v>0</v>
      </c>
      <c r="QC37" s="157">
        <f t="shared" si="54"/>
        <v>0</v>
      </c>
      <c r="QD37" s="157" t="s">
        <v>52</v>
      </c>
      <c r="QE37" s="157">
        <v>14</v>
      </c>
      <c r="QF37" s="157">
        <v>12</v>
      </c>
      <c r="QG37" s="157">
        <v>0</v>
      </c>
      <c r="QH37" s="157">
        <v>2</v>
      </c>
      <c r="QI37" s="158">
        <f t="shared" si="55"/>
        <v>0.8571428571428571</v>
      </c>
      <c r="QJ37" s="158">
        <f t="shared" si="56"/>
        <v>0</v>
      </c>
      <c r="QL37" s="157" t="s">
        <v>52</v>
      </c>
      <c r="QM37" s="157">
        <v>14</v>
      </c>
      <c r="QN37" s="157">
        <v>12</v>
      </c>
      <c r="QO37" s="157">
        <v>0</v>
      </c>
      <c r="QP37" s="157">
        <v>2</v>
      </c>
      <c r="QQ37" s="158">
        <f t="shared" si="57"/>
        <v>0.8571428571428571</v>
      </c>
      <c r="QR37" s="158">
        <f t="shared" si="58"/>
        <v>0</v>
      </c>
      <c r="QT37" s="157">
        <f t="shared" si="59"/>
        <v>0</v>
      </c>
      <c r="QU37" s="157" t="s">
        <v>52</v>
      </c>
      <c r="QV37" s="157">
        <v>14</v>
      </c>
      <c r="QW37" s="157">
        <v>12</v>
      </c>
      <c r="QX37" s="157">
        <v>0</v>
      </c>
      <c r="QY37" s="157">
        <v>2</v>
      </c>
      <c r="QZ37" s="158">
        <f t="shared" si="60"/>
        <v>0.8571428571428571</v>
      </c>
      <c r="RA37" s="158">
        <f t="shared" si="61"/>
        <v>0</v>
      </c>
      <c r="RC37" s="157" t="s">
        <v>52</v>
      </c>
      <c r="RD37" s="157">
        <v>14</v>
      </c>
      <c r="RE37" s="157">
        <v>12</v>
      </c>
      <c r="RF37" s="157">
        <v>0</v>
      </c>
      <c r="RG37" s="157">
        <v>2</v>
      </c>
      <c r="RH37" s="158">
        <f t="shared" si="62"/>
        <v>0.8571428571428571</v>
      </c>
      <c r="RI37" s="158">
        <f t="shared" si="63"/>
        <v>0</v>
      </c>
      <c r="RK37" s="157" t="s">
        <v>52</v>
      </c>
      <c r="RL37" s="157">
        <v>14</v>
      </c>
      <c r="RM37" s="157">
        <v>12</v>
      </c>
      <c r="RN37" s="157">
        <v>0</v>
      </c>
      <c r="RO37" s="157">
        <v>2</v>
      </c>
      <c r="RP37" s="158">
        <v>0.86</v>
      </c>
      <c r="RR37" s="157" t="s">
        <v>52</v>
      </c>
      <c r="RS37" s="157">
        <v>14</v>
      </c>
      <c r="RT37" s="157">
        <v>12</v>
      </c>
      <c r="RU37" s="157">
        <v>0</v>
      </c>
      <c r="RV37" s="157">
        <v>2</v>
      </c>
      <c r="RW37" s="158">
        <f t="shared" si="64"/>
        <v>0.8571428571428571</v>
      </c>
      <c r="RX37" s="158">
        <f t="shared" si="65"/>
        <v>-1.1428571428571428</v>
      </c>
      <c r="RZ37" s="157" t="s">
        <v>52</v>
      </c>
      <c r="SA37" s="157">
        <v>14</v>
      </c>
      <c r="SB37" s="157">
        <v>12</v>
      </c>
      <c r="SC37" s="157">
        <v>0</v>
      </c>
      <c r="SD37" s="157">
        <v>2</v>
      </c>
      <c r="SE37" s="158">
        <f t="shared" si="66"/>
        <v>0.8571428571428571</v>
      </c>
      <c r="SF37" s="158">
        <f t="shared" si="67"/>
        <v>0</v>
      </c>
      <c r="SH37" s="157" t="s">
        <v>52</v>
      </c>
      <c r="SI37" s="157">
        <v>14</v>
      </c>
      <c r="SJ37" s="157">
        <v>12</v>
      </c>
      <c r="SK37" s="157">
        <v>0</v>
      </c>
      <c r="SL37" s="157">
        <v>2</v>
      </c>
      <c r="SM37" s="158">
        <f t="shared" si="68"/>
        <v>0.8571428571428571</v>
      </c>
      <c r="SN37" s="158">
        <f t="shared" si="69"/>
        <v>0</v>
      </c>
      <c r="SP37" s="157" t="s">
        <v>52</v>
      </c>
      <c r="SQ37" s="157">
        <v>14</v>
      </c>
      <c r="SR37" s="157">
        <v>12</v>
      </c>
      <c r="SS37" s="157">
        <v>0</v>
      </c>
      <c r="ST37" s="157">
        <v>2</v>
      </c>
      <c r="SU37" s="158">
        <f t="shared" si="70"/>
        <v>0.8571428571428571</v>
      </c>
      <c r="SV37" s="158">
        <f t="shared" si="71"/>
        <v>0</v>
      </c>
      <c r="SX37" s="157" t="s">
        <v>52</v>
      </c>
      <c r="SY37" s="157">
        <v>14</v>
      </c>
      <c r="SZ37" s="157">
        <v>12</v>
      </c>
      <c r="TA37" s="157">
        <v>0</v>
      </c>
      <c r="TB37" s="157">
        <v>2</v>
      </c>
      <c r="TC37" s="158">
        <f t="shared" si="72"/>
        <v>0.8571428571428571</v>
      </c>
      <c r="TD37" s="158">
        <f t="shared" si="73"/>
        <v>0</v>
      </c>
      <c r="TF37" s="157" t="s">
        <v>52</v>
      </c>
      <c r="TG37" s="157">
        <v>14</v>
      </c>
      <c r="TH37" s="157">
        <v>12</v>
      </c>
      <c r="TI37" s="157">
        <v>0</v>
      </c>
      <c r="TJ37" s="157">
        <v>2</v>
      </c>
      <c r="TK37" s="158">
        <f t="shared" si="74"/>
        <v>0.8571428571428571</v>
      </c>
      <c r="TL37" s="158">
        <f t="shared" si="75"/>
        <v>0</v>
      </c>
      <c r="TN37" s="157" t="s">
        <v>52</v>
      </c>
      <c r="TO37" s="157">
        <v>14</v>
      </c>
      <c r="TP37" s="157">
        <v>12</v>
      </c>
      <c r="TQ37" s="157">
        <v>0</v>
      </c>
      <c r="TR37" s="157">
        <v>2</v>
      </c>
      <c r="TS37" s="158">
        <f t="shared" si="76"/>
        <v>0.8571428571428571</v>
      </c>
      <c r="TT37" s="158">
        <f t="shared" si="77"/>
        <v>0</v>
      </c>
      <c r="TV37" s="157" t="s">
        <v>52</v>
      </c>
      <c r="TW37" s="157">
        <v>14</v>
      </c>
      <c r="TX37" s="157">
        <v>12</v>
      </c>
      <c r="TY37" s="157">
        <v>0</v>
      </c>
      <c r="TZ37" s="157">
        <v>2</v>
      </c>
      <c r="UA37" s="158">
        <f t="shared" si="78"/>
        <v>0.8571428571428571</v>
      </c>
      <c r="UB37" s="158">
        <f t="shared" si="79"/>
        <v>0</v>
      </c>
      <c r="UD37" s="157" t="s">
        <v>52</v>
      </c>
      <c r="UE37" s="157">
        <v>14</v>
      </c>
      <c r="UF37" s="157">
        <v>12</v>
      </c>
      <c r="UG37" s="157">
        <v>0</v>
      </c>
      <c r="UH37" s="157">
        <v>2</v>
      </c>
      <c r="UI37" s="158">
        <f t="shared" si="80"/>
        <v>0.8571428571428571</v>
      </c>
      <c r="UJ37" s="158">
        <f t="shared" si="81"/>
        <v>0</v>
      </c>
      <c r="UL37" s="157" t="s">
        <v>52</v>
      </c>
      <c r="UM37" s="157">
        <v>14</v>
      </c>
      <c r="UN37" s="157">
        <v>12</v>
      </c>
      <c r="UO37" s="157">
        <v>0</v>
      </c>
      <c r="UP37" s="157">
        <v>2</v>
      </c>
      <c r="UQ37" s="158">
        <f t="shared" si="82"/>
        <v>0.8571428571428571</v>
      </c>
      <c r="UR37" s="158">
        <f t="shared" si="83"/>
        <v>0</v>
      </c>
      <c r="UT37" s="157" t="s">
        <v>52</v>
      </c>
      <c r="UU37" s="157">
        <v>14</v>
      </c>
      <c r="UV37" s="157">
        <v>12</v>
      </c>
      <c r="UW37" s="157">
        <v>0</v>
      </c>
      <c r="UX37" s="157">
        <v>2</v>
      </c>
      <c r="UY37" s="158">
        <f t="shared" si="84"/>
        <v>0.8571428571428571</v>
      </c>
      <c r="VA37" s="157" t="s">
        <v>52</v>
      </c>
      <c r="VB37" s="157">
        <v>14</v>
      </c>
      <c r="VC37" s="157">
        <v>12</v>
      </c>
      <c r="VD37" s="157">
        <v>0</v>
      </c>
      <c r="VE37" s="157">
        <v>2</v>
      </c>
      <c r="VF37" s="158">
        <f t="shared" si="85"/>
        <v>0.8571428571428571</v>
      </c>
      <c r="VH37" s="157" t="s">
        <v>52</v>
      </c>
      <c r="VI37" s="157">
        <v>14</v>
      </c>
      <c r="VJ37" s="157">
        <v>12</v>
      </c>
      <c r="VK37" s="157">
        <v>0</v>
      </c>
      <c r="VL37" s="157">
        <v>2</v>
      </c>
      <c r="VM37" s="158">
        <f t="shared" si="86"/>
        <v>0.8571428571428571</v>
      </c>
      <c r="VN37" s="158">
        <f t="shared" si="87"/>
        <v>0</v>
      </c>
      <c r="VQ37" s="157" t="s">
        <v>52</v>
      </c>
      <c r="VR37" s="157">
        <v>14</v>
      </c>
      <c r="VS37" s="157">
        <v>12</v>
      </c>
      <c r="VT37" s="157">
        <v>0</v>
      </c>
      <c r="VU37" s="157">
        <v>2</v>
      </c>
      <c r="VV37" s="158">
        <v>0.86</v>
      </c>
      <c r="VW37" s="158">
        <f t="shared" si="88"/>
        <v>2.8571428571428914E-3</v>
      </c>
      <c r="VX37" s="158"/>
      <c r="VY37" s="157" t="s">
        <v>52</v>
      </c>
      <c r="VZ37" s="157">
        <v>14</v>
      </c>
      <c r="WA37" s="157">
        <v>12</v>
      </c>
      <c r="WB37" s="157">
        <v>0</v>
      </c>
      <c r="WC37" s="157">
        <v>2</v>
      </c>
      <c r="WD37" s="158">
        <f t="shared" si="89"/>
        <v>0.8571428571428571</v>
      </c>
      <c r="WF37" s="157" t="s">
        <v>52</v>
      </c>
      <c r="WG37" s="157">
        <v>14</v>
      </c>
      <c r="WH37" s="157">
        <v>12</v>
      </c>
      <c r="WI37" s="157">
        <v>0</v>
      </c>
      <c r="WJ37" s="157">
        <v>2</v>
      </c>
      <c r="WK37" s="158">
        <f t="shared" si="90"/>
        <v>0.8571428571428571</v>
      </c>
      <c r="WL37" s="158">
        <f t="shared" si="91"/>
        <v>0</v>
      </c>
      <c r="WN37" s="157" t="s">
        <v>52</v>
      </c>
      <c r="WO37" s="157">
        <v>14</v>
      </c>
      <c r="WP37" s="157">
        <v>12</v>
      </c>
      <c r="WQ37" s="157">
        <v>0</v>
      </c>
      <c r="WR37" s="157">
        <v>2</v>
      </c>
      <c r="WS37" s="158">
        <v>0.86</v>
      </c>
      <c r="WU37" s="156"/>
      <c r="WV37" s="156"/>
      <c r="WW37" s="156"/>
      <c r="WX37" s="156"/>
      <c r="WY37" s="156"/>
      <c r="WZ37" s="157" t="s">
        <v>52</v>
      </c>
      <c r="XA37" s="157">
        <v>14</v>
      </c>
      <c r="XB37" s="157">
        <v>12</v>
      </c>
      <c r="XC37" s="157">
        <v>0</v>
      </c>
      <c r="XD37" s="157">
        <v>2</v>
      </c>
      <c r="XE37" s="158">
        <f t="shared" si="92"/>
        <v>0.8571428571428571</v>
      </c>
      <c r="XG37" s="157" t="s">
        <v>52</v>
      </c>
      <c r="XH37" s="157">
        <v>14</v>
      </c>
      <c r="XI37" s="157">
        <v>12</v>
      </c>
      <c r="XJ37" s="157">
        <v>0</v>
      </c>
      <c r="XK37" s="157">
        <v>2</v>
      </c>
      <c r="XL37" s="158">
        <f t="shared" si="93"/>
        <v>0.8571428571428571</v>
      </c>
      <c r="XM37" s="158">
        <f t="shared" si="94"/>
        <v>0</v>
      </c>
      <c r="XN37" s="157" t="s">
        <v>52</v>
      </c>
      <c r="XO37" s="157">
        <v>14</v>
      </c>
      <c r="XP37" s="157">
        <v>12</v>
      </c>
      <c r="XQ37" s="157">
        <v>0</v>
      </c>
      <c r="XR37" s="157">
        <v>2</v>
      </c>
      <c r="XS37" s="158">
        <v>0.86</v>
      </c>
      <c r="XT37" s="157"/>
      <c r="XU37" s="157" t="s">
        <v>52</v>
      </c>
      <c r="XV37" s="157">
        <v>14</v>
      </c>
      <c r="XW37" s="157">
        <v>12</v>
      </c>
      <c r="XX37" s="157">
        <v>0</v>
      </c>
      <c r="XY37" s="157">
        <v>2</v>
      </c>
      <c r="XZ37" s="158">
        <f t="shared" si="95"/>
        <v>0.8571428571428571</v>
      </c>
      <c r="YB37" s="157" t="s">
        <v>52</v>
      </c>
      <c r="YC37" s="157">
        <v>14</v>
      </c>
      <c r="YD37" s="157">
        <v>12</v>
      </c>
      <c r="YE37" s="157">
        <v>0</v>
      </c>
      <c r="YF37" s="157">
        <v>2</v>
      </c>
      <c r="YG37" s="158">
        <f t="shared" si="96"/>
        <v>0.8571428571428571</v>
      </c>
      <c r="YH37" s="158">
        <f t="shared" si="97"/>
        <v>0</v>
      </c>
      <c r="YI37" s="158"/>
      <c r="YJ37" s="157" t="s">
        <v>52</v>
      </c>
      <c r="YK37" s="157">
        <v>14</v>
      </c>
      <c r="YL37" s="157">
        <v>12</v>
      </c>
      <c r="YM37" s="157">
        <v>0</v>
      </c>
      <c r="YN37" s="157">
        <v>2</v>
      </c>
      <c r="YO37" s="158">
        <v>0.86</v>
      </c>
      <c r="YQ37" s="157" t="s">
        <v>52</v>
      </c>
      <c r="YR37" s="157">
        <v>14</v>
      </c>
      <c r="YS37" s="157">
        <v>12</v>
      </c>
      <c r="YT37" s="157">
        <v>0</v>
      </c>
      <c r="YU37" s="157">
        <v>2</v>
      </c>
      <c r="YV37" s="158">
        <f t="shared" si="98"/>
        <v>0.8571428571428571</v>
      </c>
      <c r="YX37" s="157" t="s">
        <v>52</v>
      </c>
      <c r="YY37" s="157">
        <v>14</v>
      </c>
      <c r="YZ37" s="157">
        <v>12</v>
      </c>
      <c r="ZA37" s="157">
        <v>0</v>
      </c>
      <c r="ZB37" s="157">
        <v>2</v>
      </c>
      <c r="ZC37" s="158">
        <v>0.86</v>
      </c>
      <c r="ZE37" s="157" t="s">
        <v>52</v>
      </c>
      <c r="ZF37" s="157">
        <v>14</v>
      </c>
      <c r="ZG37" s="157">
        <v>12</v>
      </c>
      <c r="ZH37" s="157">
        <v>0</v>
      </c>
      <c r="ZI37" s="157">
        <v>2</v>
      </c>
      <c r="ZJ37" s="158">
        <f t="shared" si="99"/>
        <v>0.8571428571428571</v>
      </c>
      <c r="ZK37" s="158">
        <f>ZJ37-YG37</f>
        <v>0</v>
      </c>
      <c r="ZM37" s="157" t="s">
        <v>52</v>
      </c>
      <c r="ZN37" s="157">
        <v>14</v>
      </c>
      <c r="ZO37" s="157">
        <v>12</v>
      </c>
      <c r="ZP37" s="157">
        <v>0</v>
      </c>
      <c r="ZQ37" s="157">
        <v>2</v>
      </c>
      <c r="ZR37" s="158">
        <f t="shared" si="100"/>
        <v>0.8571428571428571</v>
      </c>
    </row>
    <row r="38" spans="1:694" ht="17.25" thickBot="1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54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108"/>
        <v>0</v>
      </c>
      <c r="P38" s="2" t="s">
        <v>54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54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54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54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54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  <c r="BD38" s="2" t="s">
        <v>54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6"/>
        <v>0</v>
      </c>
      <c r="BL38" s="2" t="s">
        <v>54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7"/>
        <v>0</v>
      </c>
      <c r="BT38" s="2" t="s">
        <v>54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8"/>
        <v>0</v>
      </c>
      <c r="CB38" s="2" t="s">
        <v>54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9"/>
        <v>0</v>
      </c>
      <c r="CJ38" s="2" t="s">
        <v>54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0"/>
        <v>0</v>
      </c>
      <c r="CR38" s="2" t="s">
        <v>54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1"/>
        <v>0</v>
      </c>
      <c r="CZ38" s="2" t="s">
        <v>54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4">
        <f t="shared" si="12"/>
        <v>0</v>
      </c>
      <c r="DH38" s="2" t="s">
        <v>54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3"/>
        <v>0</v>
      </c>
      <c r="DP38" s="2" t="s">
        <v>54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4"/>
        <v>0</v>
      </c>
      <c r="DX38" s="2" t="s">
        <v>54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4">
        <f t="shared" si="15"/>
        <v>0</v>
      </c>
      <c r="EF38" s="2" t="s">
        <v>54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6"/>
        <v>0</v>
      </c>
      <c r="EN38" s="2" t="s">
        <v>54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7"/>
        <v>0</v>
      </c>
      <c r="EV38" s="2" t="s">
        <v>54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18"/>
        <v>0</v>
      </c>
      <c r="FD38" s="2" t="s">
        <v>54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19"/>
        <v>0</v>
      </c>
      <c r="FL38" s="2" t="s">
        <v>54</v>
      </c>
      <c r="FM38" s="2">
        <v>36</v>
      </c>
      <c r="FN38" s="2">
        <v>36</v>
      </c>
      <c r="FO38" s="2">
        <v>0</v>
      </c>
      <c r="FP38" s="2">
        <v>0</v>
      </c>
      <c r="FQ38" s="4">
        <v>1</v>
      </c>
      <c r="FR38" s="4">
        <f t="shared" si="20"/>
        <v>0</v>
      </c>
      <c r="FT38" s="2" t="s">
        <v>54</v>
      </c>
      <c r="FU38" s="2">
        <v>36</v>
      </c>
      <c r="FV38" s="2">
        <v>36</v>
      </c>
      <c r="FW38" s="2">
        <v>0</v>
      </c>
      <c r="FX38" s="2">
        <v>0</v>
      </c>
      <c r="FY38" s="4">
        <v>1</v>
      </c>
      <c r="FZ38" s="4">
        <f t="shared" si="21"/>
        <v>0</v>
      </c>
      <c r="GB38" s="2" t="s">
        <v>54</v>
      </c>
      <c r="GC38" s="2">
        <v>36</v>
      </c>
      <c r="GD38" s="2">
        <v>36</v>
      </c>
      <c r="GE38" s="2">
        <v>0</v>
      </c>
      <c r="GF38" s="2">
        <v>0</v>
      </c>
      <c r="GG38" s="4">
        <v>1</v>
      </c>
      <c r="GH38" s="4">
        <f t="shared" si="22"/>
        <v>0</v>
      </c>
      <c r="GJ38" s="2" t="s">
        <v>54</v>
      </c>
      <c r="GK38" s="2">
        <v>36</v>
      </c>
      <c r="GL38" s="2">
        <v>36</v>
      </c>
      <c r="GM38" s="2">
        <v>0</v>
      </c>
      <c r="GN38" s="2">
        <v>0</v>
      </c>
      <c r="GO38" s="4">
        <v>1</v>
      </c>
      <c r="GP38" s="4">
        <f t="shared" si="23"/>
        <v>0</v>
      </c>
      <c r="GR38" s="2" t="s">
        <v>54</v>
      </c>
      <c r="GS38" s="2">
        <v>36</v>
      </c>
      <c r="GT38" s="2">
        <v>36</v>
      </c>
      <c r="GU38" s="2">
        <v>0</v>
      </c>
      <c r="GV38" s="2">
        <v>0</v>
      </c>
      <c r="GW38" s="4">
        <v>1</v>
      </c>
      <c r="GX38" s="111">
        <f t="shared" si="107"/>
        <v>0</v>
      </c>
      <c r="GZ38" s="2" t="s">
        <v>54</v>
      </c>
      <c r="HA38" s="2">
        <v>36</v>
      </c>
      <c r="HB38" s="2">
        <v>36</v>
      </c>
      <c r="HC38" s="2">
        <v>0</v>
      </c>
      <c r="HD38" s="2">
        <v>0</v>
      </c>
      <c r="HE38" s="4">
        <v>1</v>
      </c>
      <c r="HF38" s="4">
        <f>HE38-'[1]ASUS MeMO Pad 8 K011'!ES38</f>
        <v>0</v>
      </c>
      <c r="HH38" s="2" t="s">
        <v>54</v>
      </c>
      <c r="HI38" s="2">
        <v>36</v>
      </c>
      <c r="HJ38" s="2">
        <v>36</v>
      </c>
      <c r="HK38" s="2">
        <v>0</v>
      </c>
      <c r="HL38" s="2">
        <v>0</v>
      </c>
      <c r="HM38" s="4">
        <v>1</v>
      </c>
      <c r="HN38" s="4">
        <f t="shared" si="24"/>
        <v>0</v>
      </c>
      <c r="HP38" s="2" t="s">
        <v>54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5"/>
        <v>0</v>
      </c>
      <c r="HX38" s="2" t="s">
        <v>54</v>
      </c>
      <c r="HY38" s="2">
        <v>72</v>
      </c>
      <c r="HZ38" s="2">
        <v>72</v>
      </c>
      <c r="IA38" s="2">
        <v>0</v>
      </c>
      <c r="IB38" s="2">
        <v>0</v>
      </c>
      <c r="IC38" s="4">
        <f t="shared" si="101"/>
        <v>1</v>
      </c>
      <c r="ID38" s="4">
        <f t="shared" si="26"/>
        <v>0</v>
      </c>
      <c r="IF38" s="2" t="s">
        <v>54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102"/>
        <v>1</v>
      </c>
      <c r="IL38" s="4">
        <f t="shared" si="27"/>
        <v>0</v>
      </c>
      <c r="IN38" s="2" t="s">
        <v>54</v>
      </c>
      <c r="IO38" s="2">
        <v>72</v>
      </c>
      <c r="IP38" s="2">
        <v>72</v>
      </c>
      <c r="IQ38" s="2">
        <v>0</v>
      </c>
      <c r="IR38" s="2">
        <v>0</v>
      </c>
      <c r="IS38" s="4">
        <v>1</v>
      </c>
      <c r="IT38" s="4">
        <f t="shared" si="28"/>
        <v>0</v>
      </c>
      <c r="IV38" s="2" t="s">
        <v>54</v>
      </c>
      <c r="IW38" s="2">
        <v>72</v>
      </c>
      <c r="IX38" s="2">
        <v>72</v>
      </c>
      <c r="IY38" s="2">
        <v>0</v>
      </c>
      <c r="IZ38" s="2">
        <v>0</v>
      </c>
      <c r="JA38" s="4">
        <v>1</v>
      </c>
      <c r="JB38" s="4">
        <f t="shared" si="29"/>
        <v>0</v>
      </c>
      <c r="JD38" s="2" t="s">
        <v>54</v>
      </c>
      <c r="JE38" s="2">
        <v>72</v>
      </c>
      <c r="JF38" s="2">
        <v>72</v>
      </c>
      <c r="JG38" s="2">
        <v>0</v>
      </c>
      <c r="JH38" s="2">
        <v>0</v>
      </c>
      <c r="JI38" s="4">
        <v>1</v>
      </c>
      <c r="JJ38" s="4">
        <f t="shared" si="30"/>
        <v>0</v>
      </c>
      <c r="JL38" s="2" t="s">
        <v>54</v>
      </c>
      <c r="JM38" s="2">
        <v>72</v>
      </c>
      <c r="JN38" s="2">
        <v>72</v>
      </c>
      <c r="JO38" s="2">
        <v>0</v>
      </c>
      <c r="JP38" s="2">
        <v>0</v>
      </c>
      <c r="JQ38" s="4">
        <v>1</v>
      </c>
      <c r="JR38" s="4">
        <f t="shared" ref="JR38:JR73" si="109">JQ38-JI38</f>
        <v>0</v>
      </c>
      <c r="JT38" s="2" t="s">
        <v>54</v>
      </c>
      <c r="JU38" s="2">
        <v>72</v>
      </c>
      <c r="JV38" s="2">
        <v>72</v>
      </c>
      <c r="JW38" s="2">
        <v>0</v>
      </c>
      <c r="JX38" s="2">
        <v>0</v>
      </c>
      <c r="JY38" s="4">
        <v>1</v>
      </c>
      <c r="JZ38" s="4">
        <f t="shared" si="32"/>
        <v>0</v>
      </c>
      <c r="KB38" s="2" t="s">
        <v>54</v>
      </c>
      <c r="KC38" s="2">
        <v>72</v>
      </c>
      <c r="KD38" s="2">
        <v>72</v>
      </c>
      <c r="KE38" s="2">
        <v>0</v>
      </c>
      <c r="KF38" s="2">
        <v>0</v>
      </c>
      <c r="KG38" s="4">
        <v>1</v>
      </c>
      <c r="KH38" s="4">
        <f t="shared" si="33"/>
        <v>0</v>
      </c>
      <c r="KJ38" s="2" t="s">
        <v>54</v>
      </c>
      <c r="KK38" s="2">
        <v>72</v>
      </c>
      <c r="KL38" s="2">
        <v>72</v>
      </c>
      <c r="KM38" s="2">
        <v>0</v>
      </c>
      <c r="KN38" s="2">
        <v>0</v>
      </c>
      <c r="KO38" s="4">
        <f t="shared" si="103"/>
        <v>1</v>
      </c>
      <c r="KP38" s="4">
        <f t="shared" si="34"/>
        <v>0</v>
      </c>
      <c r="KQ38" s="4"/>
      <c r="KR38" s="116" t="s">
        <v>54</v>
      </c>
      <c r="KS38" s="116">
        <v>72</v>
      </c>
      <c r="KT38" s="117">
        <v>72</v>
      </c>
      <c r="KU38" s="117">
        <v>0</v>
      </c>
      <c r="KV38" s="117">
        <v>0</v>
      </c>
      <c r="KW38" s="118">
        <v>1</v>
      </c>
      <c r="KX38" s="118">
        <v>0</v>
      </c>
      <c r="KY38" s="116"/>
      <c r="KZ38" s="116" t="s">
        <v>54</v>
      </c>
      <c r="LA38" s="116">
        <v>72</v>
      </c>
      <c r="LB38" s="116">
        <v>72</v>
      </c>
      <c r="LC38" s="116">
        <v>0</v>
      </c>
      <c r="LD38" s="116">
        <v>0</v>
      </c>
      <c r="LE38" s="122">
        <v>1</v>
      </c>
      <c r="LF38" s="158">
        <f t="shared" si="35"/>
        <v>0</v>
      </c>
      <c r="LG38" s="158"/>
      <c r="LH38" s="156" t="s">
        <v>54</v>
      </c>
      <c r="LI38" s="156">
        <v>72</v>
      </c>
      <c r="LJ38" s="156">
        <v>72</v>
      </c>
      <c r="LK38" s="156">
        <v>0</v>
      </c>
      <c r="LL38" s="156">
        <v>0</v>
      </c>
      <c r="LM38" s="162">
        <v>1</v>
      </c>
      <c r="LN38" s="158">
        <f t="shared" si="36"/>
        <v>0</v>
      </c>
      <c r="LO38" s="157"/>
      <c r="LP38" s="2" t="s">
        <v>54</v>
      </c>
      <c r="LQ38" s="2">
        <v>72</v>
      </c>
      <c r="LR38" s="2">
        <v>72</v>
      </c>
      <c r="LS38" s="2">
        <v>0</v>
      </c>
      <c r="LT38" s="2">
        <v>0</v>
      </c>
      <c r="LU38" s="4">
        <f t="shared" si="104"/>
        <v>1</v>
      </c>
      <c r="LV38" s="4">
        <f t="shared" si="37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105"/>
        <v>1</v>
      </c>
      <c r="MD38" s="158">
        <f t="shared" si="38"/>
        <v>0</v>
      </c>
      <c r="MF38" s="156" t="s">
        <v>54</v>
      </c>
      <c r="MG38" s="156">
        <v>72</v>
      </c>
      <c r="MH38" s="156">
        <v>72</v>
      </c>
      <c r="MI38" s="156">
        <v>0</v>
      </c>
      <c r="MJ38" s="156">
        <v>0</v>
      </c>
      <c r="MK38" s="162">
        <f t="shared" si="39"/>
        <v>1</v>
      </c>
      <c r="ML38" s="158">
        <f t="shared" si="40"/>
        <v>0</v>
      </c>
      <c r="MM38" s="157"/>
      <c r="MN38" s="156" t="s">
        <v>54</v>
      </c>
      <c r="MO38" s="156">
        <v>72</v>
      </c>
      <c r="MP38" s="156">
        <v>72</v>
      </c>
      <c r="MQ38" s="156">
        <v>0</v>
      </c>
      <c r="MR38" s="156">
        <v>0</v>
      </c>
      <c r="MS38" s="162">
        <v>1</v>
      </c>
      <c r="MT38" s="158">
        <f t="shared" si="41"/>
        <v>0</v>
      </c>
      <c r="MU38" s="157"/>
      <c r="MV38" s="156" t="s">
        <v>54</v>
      </c>
      <c r="MW38" s="156">
        <v>72</v>
      </c>
      <c r="MX38" s="156">
        <v>72</v>
      </c>
      <c r="MY38" s="156">
        <v>0</v>
      </c>
      <c r="MZ38" s="156">
        <v>0</v>
      </c>
      <c r="NA38" s="162">
        <v>1</v>
      </c>
      <c r="NB38" s="158">
        <f t="shared" si="42"/>
        <v>0</v>
      </c>
      <c r="NC38" s="157"/>
      <c r="ND38" s="156" t="s">
        <v>54</v>
      </c>
      <c r="NE38" s="156">
        <v>72</v>
      </c>
      <c r="NF38" s="156">
        <v>72</v>
      </c>
      <c r="NG38" s="156">
        <v>0</v>
      </c>
      <c r="NH38" s="156">
        <v>0</v>
      </c>
      <c r="NI38" s="162">
        <v>1</v>
      </c>
      <c r="NJ38" s="158">
        <f t="shared" si="43"/>
        <v>0</v>
      </c>
      <c r="NK38" s="157"/>
      <c r="NL38" s="156" t="s">
        <v>54</v>
      </c>
      <c r="NM38" s="156">
        <v>72</v>
      </c>
      <c r="NN38" s="156">
        <v>72</v>
      </c>
      <c r="NO38" s="156">
        <v>0</v>
      </c>
      <c r="NP38" s="156">
        <v>0</v>
      </c>
      <c r="NQ38" s="162">
        <v>1</v>
      </c>
      <c r="NR38" s="158">
        <f t="shared" si="44"/>
        <v>0</v>
      </c>
      <c r="NS38" s="157"/>
      <c r="OO38" s="157" t="s">
        <v>54</v>
      </c>
      <c r="OP38" s="157">
        <v>72</v>
      </c>
      <c r="OQ38" s="157">
        <v>72</v>
      </c>
      <c r="OR38" s="157">
        <v>0</v>
      </c>
      <c r="OS38" s="157">
        <v>0</v>
      </c>
      <c r="OT38" s="158">
        <f t="shared" si="45"/>
        <v>1</v>
      </c>
      <c r="OU38" s="158">
        <f t="shared" si="46"/>
        <v>0</v>
      </c>
      <c r="OW38" s="157" t="s">
        <v>54</v>
      </c>
      <c r="OX38" s="157">
        <v>72</v>
      </c>
      <c r="OY38" s="157">
        <v>72</v>
      </c>
      <c r="OZ38" s="157">
        <v>0</v>
      </c>
      <c r="PA38" s="157">
        <v>0</v>
      </c>
      <c r="PB38" s="158">
        <f t="shared" si="106"/>
        <v>1</v>
      </c>
      <c r="PC38" s="158">
        <f t="shared" si="47"/>
        <v>0</v>
      </c>
      <c r="PE38" s="157" t="s">
        <v>54</v>
      </c>
      <c r="PF38" s="157">
        <v>72</v>
      </c>
      <c r="PG38" s="157">
        <v>72</v>
      </c>
      <c r="PH38" s="157">
        <v>0</v>
      </c>
      <c r="PI38" s="157">
        <v>0</v>
      </c>
      <c r="PJ38" s="158">
        <f t="shared" si="48"/>
        <v>1</v>
      </c>
      <c r="PK38" s="158">
        <f t="shared" si="49"/>
        <v>0</v>
      </c>
      <c r="PM38" s="157" t="s">
        <v>54</v>
      </c>
      <c r="PN38" s="157">
        <v>72</v>
      </c>
      <c r="PO38" s="157">
        <v>72</v>
      </c>
      <c r="PP38" s="157">
        <v>0</v>
      </c>
      <c r="PQ38" s="157">
        <v>0</v>
      </c>
      <c r="PR38" s="158">
        <f t="shared" si="50"/>
        <v>1</v>
      </c>
      <c r="PS38" s="158">
        <f t="shared" si="51"/>
        <v>0</v>
      </c>
      <c r="PU38" s="157" t="s">
        <v>54</v>
      </c>
      <c r="PV38" s="157">
        <v>72</v>
      </c>
      <c r="PW38" s="157">
        <v>72</v>
      </c>
      <c r="PX38" s="157">
        <v>0</v>
      </c>
      <c r="PY38" s="157">
        <v>0</v>
      </c>
      <c r="PZ38" s="158">
        <f t="shared" si="52"/>
        <v>1</v>
      </c>
      <c r="QA38" s="158">
        <f t="shared" si="53"/>
        <v>0</v>
      </c>
      <c r="QC38" s="157">
        <f t="shared" si="54"/>
        <v>0</v>
      </c>
      <c r="QD38" s="157" t="s">
        <v>54</v>
      </c>
      <c r="QE38" s="157">
        <v>72</v>
      </c>
      <c r="QF38" s="157">
        <v>72</v>
      </c>
      <c r="QG38" s="157">
        <v>0</v>
      </c>
      <c r="QH38" s="157">
        <v>0</v>
      </c>
      <c r="QI38" s="158">
        <f t="shared" si="55"/>
        <v>1</v>
      </c>
      <c r="QJ38" s="158">
        <f t="shared" si="56"/>
        <v>0</v>
      </c>
      <c r="QL38" s="157" t="s">
        <v>54</v>
      </c>
      <c r="QM38" s="157">
        <v>72</v>
      </c>
      <c r="QN38" s="157">
        <v>72</v>
      </c>
      <c r="QO38" s="157">
        <v>0</v>
      </c>
      <c r="QP38" s="157">
        <v>0</v>
      </c>
      <c r="QQ38" s="158">
        <f t="shared" si="57"/>
        <v>1</v>
      </c>
      <c r="QR38" s="158">
        <f t="shared" si="58"/>
        <v>0</v>
      </c>
      <c r="QT38" s="157">
        <f t="shared" si="59"/>
        <v>0</v>
      </c>
      <c r="QU38" s="157" t="s">
        <v>54</v>
      </c>
      <c r="QV38" s="157">
        <v>72</v>
      </c>
      <c r="QW38" s="157">
        <v>72</v>
      </c>
      <c r="QX38" s="157">
        <v>0</v>
      </c>
      <c r="QY38" s="157">
        <v>0</v>
      </c>
      <c r="QZ38" s="158">
        <f t="shared" si="60"/>
        <v>1</v>
      </c>
      <c r="RA38" s="158">
        <f t="shared" si="61"/>
        <v>0</v>
      </c>
      <c r="RC38" s="157" t="s">
        <v>54</v>
      </c>
      <c r="RD38" s="157">
        <v>72</v>
      </c>
      <c r="RE38" s="157">
        <v>72</v>
      </c>
      <c r="RF38" s="157">
        <v>0</v>
      </c>
      <c r="RG38" s="157">
        <v>0</v>
      </c>
      <c r="RH38" s="158">
        <f t="shared" si="62"/>
        <v>1</v>
      </c>
      <c r="RI38" s="158">
        <f t="shared" si="63"/>
        <v>0</v>
      </c>
      <c r="RK38" s="157" t="s">
        <v>54</v>
      </c>
      <c r="RL38" s="157">
        <v>72</v>
      </c>
      <c r="RM38" s="157">
        <v>72</v>
      </c>
      <c r="RN38" s="157">
        <v>0</v>
      </c>
      <c r="RO38" s="157">
        <v>0</v>
      </c>
      <c r="RP38" s="158">
        <v>1</v>
      </c>
      <c r="RR38" s="157" t="s">
        <v>54</v>
      </c>
      <c r="RS38" s="157">
        <v>72</v>
      </c>
      <c r="RT38" s="157">
        <v>72</v>
      </c>
      <c r="RU38" s="157">
        <v>0</v>
      </c>
      <c r="RV38" s="157">
        <v>0</v>
      </c>
      <c r="RW38" s="158">
        <f t="shared" si="64"/>
        <v>1</v>
      </c>
      <c r="RX38" s="158">
        <f t="shared" si="65"/>
        <v>1</v>
      </c>
      <c r="RZ38" s="157" t="s">
        <v>54</v>
      </c>
      <c r="SA38" s="157">
        <v>72</v>
      </c>
      <c r="SB38" s="157">
        <v>72</v>
      </c>
      <c r="SC38" s="157">
        <v>0</v>
      </c>
      <c r="SD38" s="157">
        <v>0</v>
      </c>
      <c r="SE38" s="158">
        <f t="shared" si="66"/>
        <v>1</v>
      </c>
      <c r="SF38" s="158">
        <f t="shared" si="67"/>
        <v>0</v>
      </c>
      <c r="SH38" s="157" t="s">
        <v>54</v>
      </c>
      <c r="SI38" s="157">
        <v>72</v>
      </c>
      <c r="SJ38" s="157">
        <v>72</v>
      </c>
      <c r="SK38" s="157">
        <v>0</v>
      </c>
      <c r="SL38" s="157">
        <v>0</v>
      </c>
      <c r="SM38" s="158">
        <f t="shared" si="68"/>
        <v>1</v>
      </c>
      <c r="SN38" s="158">
        <f t="shared" si="69"/>
        <v>0</v>
      </c>
      <c r="SP38" s="157" t="s">
        <v>54</v>
      </c>
      <c r="SQ38" s="157">
        <v>72</v>
      </c>
      <c r="SR38" s="157">
        <v>72</v>
      </c>
      <c r="SS38" s="157">
        <v>0</v>
      </c>
      <c r="ST38" s="157">
        <v>0</v>
      </c>
      <c r="SU38" s="158">
        <f t="shared" si="70"/>
        <v>1</v>
      </c>
      <c r="SV38" s="158">
        <f t="shared" si="71"/>
        <v>0</v>
      </c>
      <c r="SX38" s="157" t="s">
        <v>54</v>
      </c>
      <c r="SY38" s="157">
        <v>72</v>
      </c>
      <c r="SZ38" s="157">
        <v>72</v>
      </c>
      <c r="TA38" s="157">
        <v>0</v>
      </c>
      <c r="TB38" s="157">
        <v>0</v>
      </c>
      <c r="TC38" s="158">
        <f t="shared" si="72"/>
        <v>1</v>
      </c>
      <c r="TD38" s="158">
        <f t="shared" si="73"/>
        <v>0</v>
      </c>
      <c r="TF38" s="157" t="s">
        <v>54</v>
      </c>
      <c r="TG38" s="157">
        <v>72</v>
      </c>
      <c r="TH38" s="157">
        <v>72</v>
      </c>
      <c r="TI38" s="157">
        <v>0</v>
      </c>
      <c r="TJ38" s="157">
        <v>0</v>
      </c>
      <c r="TK38" s="158">
        <f t="shared" si="74"/>
        <v>1</v>
      </c>
      <c r="TL38" s="158">
        <f t="shared" si="75"/>
        <v>0</v>
      </c>
      <c r="TN38" s="157" t="s">
        <v>54</v>
      </c>
      <c r="TO38" s="157">
        <v>72</v>
      </c>
      <c r="TP38" s="157">
        <v>72</v>
      </c>
      <c r="TQ38" s="157">
        <v>0</v>
      </c>
      <c r="TR38" s="157">
        <v>0</v>
      </c>
      <c r="TS38" s="158">
        <f t="shared" si="76"/>
        <v>1</v>
      </c>
      <c r="TT38" s="158">
        <f t="shared" si="77"/>
        <v>0</v>
      </c>
      <c r="TV38" s="157" t="s">
        <v>54</v>
      </c>
      <c r="TW38" s="157">
        <v>72</v>
      </c>
      <c r="TX38" s="157">
        <v>72</v>
      </c>
      <c r="TY38" s="157">
        <v>0</v>
      </c>
      <c r="TZ38" s="157">
        <v>0</v>
      </c>
      <c r="UA38" s="158">
        <f t="shared" si="78"/>
        <v>1</v>
      </c>
      <c r="UB38" s="158">
        <f t="shared" si="79"/>
        <v>0</v>
      </c>
      <c r="UD38" s="157" t="s">
        <v>54</v>
      </c>
      <c r="UE38" s="157">
        <v>72</v>
      </c>
      <c r="UF38" s="157">
        <v>72</v>
      </c>
      <c r="UG38" s="157">
        <v>0</v>
      </c>
      <c r="UH38" s="157">
        <v>0</v>
      </c>
      <c r="UI38" s="158">
        <f t="shared" si="80"/>
        <v>1</v>
      </c>
      <c r="UJ38" s="158">
        <f t="shared" si="81"/>
        <v>0</v>
      </c>
      <c r="UL38" s="157" t="s">
        <v>54</v>
      </c>
      <c r="UM38" s="157">
        <v>72</v>
      </c>
      <c r="UN38" s="157">
        <v>72</v>
      </c>
      <c r="UO38" s="157">
        <v>0</v>
      </c>
      <c r="UP38" s="157">
        <v>0</v>
      </c>
      <c r="UQ38" s="158">
        <f t="shared" si="82"/>
        <v>1</v>
      </c>
      <c r="UR38" s="158">
        <f t="shared" si="83"/>
        <v>0</v>
      </c>
      <c r="UT38" s="157" t="s">
        <v>54</v>
      </c>
      <c r="UU38" s="157">
        <v>72</v>
      </c>
      <c r="UV38" s="157">
        <v>72</v>
      </c>
      <c r="UW38" s="157">
        <v>0</v>
      </c>
      <c r="UX38" s="157">
        <v>0</v>
      </c>
      <c r="UY38" s="158">
        <f t="shared" si="84"/>
        <v>1</v>
      </c>
      <c r="VA38" s="157" t="s">
        <v>54</v>
      </c>
      <c r="VB38" s="157">
        <v>72</v>
      </c>
      <c r="VC38" s="157">
        <v>72</v>
      </c>
      <c r="VD38" s="157">
        <v>0</v>
      </c>
      <c r="VE38" s="157">
        <v>0</v>
      </c>
      <c r="VF38" s="158">
        <f t="shared" si="85"/>
        <v>1</v>
      </c>
      <c r="VH38" s="157" t="s">
        <v>54</v>
      </c>
      <c r="VI38" s="157">
        <v>72</v>
      </c>
      <c r="VJ38" s="157">
        <v>72</v>
      </c>
      <c r="VK38" s="157">
        <v>0</v>
      </c>
      <c r="VL38" s="157">
        <v>0</v>
      </c>
      <c r="VM38" s="158">
        <f t="shared" si="86"/>
        <v>1</v>
      </c>
      <c r="VN38" s="158">
        <f t="shared" si="87"/>
        <v>0</v>
      </c>
      <c r="VQ38" s="157" t="s">
        <v>54</v>
      </c>
      <c r="VR38" s="157">
        <v>72</v>
      </c>
      <c r="VS38" s="157">
        <v>72</v>
      </c>
      <c r="VT38" s="157">
        <v>0</v>
      </c>
      <c r="VU38" s="157">
        <v>0</v>
      </c>
      <c r="VV38" s="158">
        <v>1</v>
      </c>
      <c r="VW38" s="158">
        <f t="shared" si="88"/>
        <v>0</v>
      </c>
      <c r="VX38" s="158"/>
      <c r="VY38" s="157" t="s">
        <v>54</v>
      </c>
      <c r="VZ38" s="157">
        <v>72</v>
      </c>
      <c r="WA38" s="157">
        <v>72</v>
      </c>
      <c r="WB38" s="157">
        <v>0</v>
      </c>
      <c r="WC38" s="157">
        <v>0</v>
      </c>
      <c r="WD38" s="158">
        <f t="shared" si="89"/>
        <v>1</v>
      </c>
      <c r="WF38" s="157" t="s">
        <v>54</v>
      </c>
      <c r="WG38" s="157">
        <v>72</v>
      </c>
      <c r="WH38" s="157">
        <v>72</v>
      </c>
      <c r="WI38" s="157">
        <v>0</v>
      </c>
      <c r="WJ38" s="157">
        <v>0</v>
      </c>
      <c r="WK38" s="158">
        <f t="shared" si="90"/>
        <v>1</v>
      </c>
      <c r="WL38" s="158">
        <f t="shared" si="91"/>
        <v>0</v>
      </c>
      <c r="WN38" s="157" t="s">
        <v>54</v>
      </c>
      <c r="WO38" s="157">
        <v>72</v>
      </c>
      <c r="WP38" s="157">
        <v>72</v>
      </c>
      <c r="WQ38" s="157">
        <v>0</v>
      </c>
      <c r="WR38" s="157">
        <v>0</v>
      </c>
      <c r="WS38" s="158">
        <v>1</v>
      </c>
      <c r="WU38" s="156"/>
      <c r="WV38" s="156"/>
      <c r="WW38" s="156"/>
      <c r="WX38" s="156"/>
      <c r="WY38" s="156"/>
      <c r="WZ38" s="157" t="s">
        <v>54</v>
      </c>
      <c r="XA38" s="157">
        <v>72</v>
      </c>
      <c r="XB38" s="157">
        <v>72</v>
      </c>
      <c r="XC38" s="157">
        <v>0</v>
      </c>
      <c r="XD38" s="157">
        <v>0</v>
      </c>
      <c r="XE38" s="158">
        <f t="shared" si="92"/>
        <v>1</v>
      </c>
      <c r="XG38" s="157" t="s">
        <v>54</v>
      </c>
      <c r="XH38" s="157">
        <v>72</v>
      </c>
      <c r="XI38" s="157">
        <v>72</v>
      </c>
      <c r="XJ38" s="157">
        <v>0</v>
      </c>
      <c r="XK38" s="157">
        <v>0</v>
      </c>
      <c r="XL38" s="158">
        <f t="shared" si="93"/>
        <v>1</v>
      </c>
      <c r="XM38" s="158">
        <f t="shared" si="94"/>
        <v>0</v>
      </c>
      <c r="XN38" s="157" t="s">
        <v>54</v>
      </c>
      <c r="XO38" s="157">
        <v>72</v>
      </c>
      <c r="XP38" s="157">
        <v>72</v>
      </c>
      <c r="XQ38" s="157">
        <v>0</v>
      </c>
      <c r="XR38" s="157">
        <v>0</v>
      </c>
      <c r="XS38" s="158">
        <v>1</v>
      </c>
      <c r="XT38" s="157"/>
      <c r="XU38" s="157" t="s">
        <v>54</v>
      </c>
      <c r="XV38" s="157">
        <v>72</v>
      </c>
      <c r="XW38" s="157">
        <v>72</v>
      </c>
      <c r="XX38" s="157">
        <v>0</v>
      </c>
      <c r="XY38" s="157">
        <v>0</v>
      </c>
      <c r="XZ38" s="158">
        <f t="shared" si="95"/>
        <v>1</v>
      </c>
      <c r="YB38" s="157" t="s">
        <v>54</v>
      </c>
      <c r="YC38" s="157">
        <v>72</v>
      </c>
      <c r="YD38" s="157">
        <v>72</v>
      </c>
      <c r="YE38" s="157">
        <v>0</v>
      </c>
      <c r="YF38" s="157">
        <v>0</v>
      </c>
      <c r="YG38" s="158">
        <f t="shared" si="96"/>
        <v>1</v>
      </c>
      <c r="YH38" s="158">
        <f t="shared" si="97"/>
        <v>0</v>
      </c>
      <c r="YI38" s="158"/>
      <c r="YJ38" s="157" t="s">
        <v>54</v>
      </c>
      <c r="YK38" s="157">
        <v>72</v>
      </c>
      <c r="YL38" s="157">
        <v>72</v>
      </c>
      <c r="YM38" s="157">
        <v>0</v>
      </c>
      <c r="YN38" s="157">
        <v>0</v>
      </c>
      <c r="YO38" s="158">
        <v>1</v>
      </c>
      <c r="YQ38" s="157" t="s">
        <v>54</v>
      </c>
      <c r="YR38" s="157">
        <v>72</v>
      </c>
      <c r="YS38" s="157">
        <v>72</v>
      </c>
      <c r="YT38" s="157">
        <v>0</v>
      </c>
      <c r="YU38" s="157">
        <v>0</v>
      </c>
      <c r="YV38" s="158">
        <f t="shared" si="98"/>
        <v>1</v>
      </c>
      <c r="YX38" s="157" t="s">
        <v>54</v>
      </c>
      <c r="YY38" s="157">
        <v>72</v>
      </c>
      <c r="YZ38" s="157">
        <v>72</v>
      </c>
      <c r="ZA38" s="157">
        <v>0</v>
      </c>
      <c r="ZB38" s="157">
        <v>0</v>
      </c>
      <c r="ZC38" s="158">
        <v>1</v>
      </c>
      <c r="ZE38" s="157" t="s">
        <v>54</v>
      </c>
      <c r="ZF38" s="157">
        <v>72</v>
      </c>
      <c r="ZG38" s="157">
        <v>72</v>
      </c>
      <c r="ZH38" s="157">
        <v>0</v>
      </c>
      <c r="ZI38" s="157">
        <v>0</v>
      </c>
      <c r="ZJ38" s="158">
        <f t="shared" si="99"/>
        <v>1</v>
      </c>
      <c r="ZK38" s="158">
        <f>ZJ38-YG38</f>
        <v>0</v>
      </c>
      <c r="ZM38" s="157" t="s">
        <v>54</v>
      </c>
      <c r="ZN38" s="157">
        <v>72</v>
      </c>
      <c r="ZO38" s="157">
        <v>72</v>
      </c>
      <c r="ZP38" s="157">
        <v>0</v>
      </c>
      <c r="ZQ38" s="157">
        <v>0</v>
      </c>
      <c r="ZR38" s="158">
        <f t="shared" si="100"/>
        <v>1</v>
      </c>
    </row>
    <row r="39" spans="1:694" ht="17.25" thickBot="1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55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108"/>
        <v>0</v>
      </c>
      <c r="P39" s="2" t="s">
        <v>55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55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55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55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55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  <c r="BD39" s="2" t="s">
        <v>55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6"/>
        <v>0</v>
      </c>
      <c r="BL39" s="2" t="s">
        <v>55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7"/>
        <v>0</v>
      </c>
      <c r="BT39" s="2" t="s">
        <v>55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8"/>
        <v>0</v>
      </c>
      <c r="CB39" s="2" t="s">
        <v>55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9"/>
        <v>0</v>
      </c>
      <c r="CJ39" s="2" t="s">
        <v>55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0"/>
        <v>0</v>
      </c>
      <c r="CR39" s="2" t="s">
        <v>55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1"/>
        <v>0</v>
      </c>
      <c r="CZ39" s="2" t="s">
        <v>55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4">
        <f t="shared" si="12"/>
        <v>0</v>
      </c>
      <c r="DH39" s="2" t="s">
        <v>55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3"/>
        <v>0</v>
      </c>
      <c r="DP39" s="2" t="s">
        <v>55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4"/>
        <v>0</v>
      </c>
      <c r="DX39" s="2" t="s">
        <v>55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4">
        <f t="shared" si="15"/>
        <v>0</v>
      </c>
      <c r="EF39" s="2" t="s">
        <v>55</v>
      </c>
      <c r="EG39" s="2">
        <v>74</v>
      </c>
      <c r="EH39" s="2">
        <v>24</v>
      </c>
      <c r="EI39" s="2">
        <v>50</v>
      </c>
      <c r="EJ39" s="2">
        <v>0</v>
      </c>
      <c r="EK39" s="4">
        <v>0.32</v>
      </c>
      <c r="EL39" s="4">
        <f t="shared" si="16"/>
        <v>0</v>
      </c>
      <c r="EN39" s="2" t="s">
        <v>55</v>
      </c>
      <c r="EO39" s="2">
        <v>74</v>
      </c>
      <c r="EP39" s="2">
        <v>24</v>
      </c>
      <c r="EQ39" s="2">
        <v>50</v>
      </c>
      <c r="ER39" s="2">
        <v>0</v>
      </c>
      <c r="ES39" s="4">
        <v>0.32</v>
      </c>
      <c r="ET39" s="4">
        <f t="shared" si="17"/>
        <v>0</v>
      </c>
      <c r="EV39" s="2" t="s">
        <v>55</v>
      </c>
      <c r="EW39" s="2">
        <v>74</v>
      </c>
      <c r="EX39" s="2">
        <v>24</v>
      </c>
      <c r="EY39" s="2">
        <v>50</v>
      </c>
      <c r="EZ39" s="2">
        <v>0</v>
      </c>
      <c r="FA39" s="4">
        <v>0.32</v>
      </c>
      <c r="FB39" s="4">
        <f t="shared" si="18"/>
        <v>0</v>
      </c>
      <c r="FD39" s="2" t="s">
        <v>55</v>
      </c>
      <c r="FE39" s="2">
        <v>74</v>
      </c>
      <c r="FF39" s="2">
        <v>24</v>
      </c>
      <c r="FG39" s="2">
        <v>50</v>
      </c>
      <c r="FH39" s="2">
        <v>0</v>
      </c>
      <c r="FI39" s="4">
        <v>0.32</v>
      </c>
      <c r="FJ39" s="4">
        <f t="shared" si="19"/>
        <v>0</v>
      </c>
      <c r="FL39" s="2" t="s">
        <v>55</v>
      </c>
      <c r="FM39" s="2">
        <v>74</v>
      </c>
      <c r="FN39" s="2">
        <v>24</v>
      </c>
      <c r="FO39" s="2">
        <v>50</v>
      </c>
      <c r="FP39" s="2">
        <v>0</v>
      </c>
      <c r="FQ39" s="4">
        <v>0.32</v>
      </c>
      <c r="FR39" s="4">
        <f t="shared" si="20"/>
        <v>0</v>
      </c>
      <c r="FT39" s="2" t="s">
        <v>55</v>
      </c>
      <c r="FU39" s="2">
        <v>74</v>
      </c>
      <c r="FV39" s="2">
        <v>24</v>
      </c>
      <c r="FW39" s="2">
        <v>50</v>
      </c>
      <c r="FX39" s="2">
        <v>0</v>
      </c>
      <c r="FY39" s="4">
        <v>0.32</v>
      </c>
      <c r="FZ39" s="4">
        <f t="shared" si="21"/>
        <v>0</v>
      </c>
      <c r="GB39" s="2" t="s">
        <v>55</v>
      </c>
      <c r="GC39" s="2">
        <v>74</v>
      </c>
      <c r="GD39" s="2">
        <v>24</v>
      </c>
      <c r="GE39" s="2">
        <v>50</v>
      </c>
      <c r="GF39" s="2">
        <v>0</v>
      </c>
      <c r="GG39" s="4">
        <v>0.32</v>
      </c>
      <c r="GH39" s="4">
        <f t="shared" si="22"/>
        <v>0</v>
      </c>
      <c r="GJ39" s="2" t="s">
        <v>55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3"/>
        <v>8.9999999999999969E-2</v>
      </c>
      <c r="GR39" s="2" t="s">
        <v>55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111">
        <f t="shared" si="107"/>
        <v>0</v>
      </c>
      <c r="GZ39" s="2" t="s">
        <v>55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>HE39-'[1]ASUS MeMO Pad 8 K011'!ES39</f>
        <v>0</v>
      </c>
      <c r="HH39" s="2" t="s">
        <v>55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4"/>
        <v>0</v>
      </c>
      <c r="HP39" s="2" t="s">
        <v>55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5"/>
        <v>0</v>
      </c>
      <c r="HX39" s="2" t="s">
        <v>55</v>
      </c>
      <c r="HY39" s="2">
        <v>85</v>
      </c>
      <c r="HZ39" s="2">
        <v>35</v>
      </c>
      <c r="IA39" s="2">
        <v>50</v>
      </c>
      <c r="IB39" s="2">
        <v>0</v>
      </c>
      <c r="IC39" s="4">
        <f t="shared" si="101"/>
        <v>0.41176470588235292</v>
      </c>
      <c r="ID39" s="4">
        <f t="shared" si="26"/>
        <v>1.764705882352946E-3</v>
      </c>
      <c r="IF39" s="2" t="s">
        <v>55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102"/>
        <v>0.41176470588235292</v>
      </c>
      <c r="IL39" s="4">
        <f t="shared" si="27"/>
        <v>0</v>
      </c>
      <c r="IN39" s="2" t="s">
        <v>55</v>
      </c>
      <c r="IO39" s="2">
        <v>85</v>
      </c>
      <c r="IP39" s="2">
        <v>35</v>
      </c>
      <c r="IQ39" s="2">
        <v>50</v>
      </c>
      <c r="IR39" s="2">
        <v>0</v>
      </c>
      <c r="IS39" s="4">
        <v>0.41</v>
      </c>
      <c r="IT39" s="4">
        <f t="shared" si="28"/>
        <v>-1.764705882352946E-3</v>
      </c>
      <c r="IV39" s="2" t="s">
        <v>55</v>
      </c>
      <c r="IW39" s="2">
        <v>85</v>
      </c>
      <c r="IX39" s="2">
        <v>35</v>
      </c>
      <c r="IY39" s="2">
        <v>50</v>
      </c>
      <c r="IZ39" s="2">
        <v>0</v>
      </c>
      <c r="JA39" s="4">
        <v>0.41</v>
      </c>
      <c r="JB39" s="4">
        <f t="shared" si="29"/>
        <v>0</v>
      </c>
      <c r="JD39" s="2" t="s">
        <v>55</v>
      </c>
      <c r="JE39" s="2">
        <v>85</v>
      </c>
      <c r="JF39" s="2">
        <v>35</v>
      </c>
      <c r="JG39" s="2">
        <v>50</v>
      </c>
      <c r="JH39" s="2">
        <v>0</v>
      </c>
      <c r="JI39" s="4">
        <v>0.41</v>
      </c>
      <c r="JJ39" s="4">
        <f t="shared" si="30"/>
        <v>0</v>
      </c>
      <c r="JL39" s="2" t="s">
        <v>55</v>
      </c>
      <c r="JM39" s="2">
        <v>85</v>
      </c>
      <c r="JN39" s="2">
        <v>35</v>
      </c>
      <c r="JO39" s="2">
        <v>50</v>
      </c>
      <c r="JP39" s="2">
        <v>0</v>
      </c>
      <c r="JQ39" s="4">
        <v>0.41</v>
      </c>
      <c r="JR39" s="4">
        <f t="shared" si="109"/>
        <v>0</v>
      </c>
      <c r="JT39" s="2" t="s">
        <v>55</v>
      </c>
      <c r="JU39" s="2">
        <v>85</v>
      </c>
      <c r="JV39" s="2">
        <v>35</v>
      </c>
      <c r="JW39" s="2">
        <v>50</v>
      </c>
      <c r="JX39" s="2">
        <v>0</v>
      </c>
      <c r="JY39" s="4">
        <v>0.41</v>
      </c>
      <c r="JZ39" s="4">
        <f t="shared" si="32"/>
        <v>0</v>
      </c>
      <c r="KB39" s="2" t="s">
        <v>55</v>
      </c>
      <c r="KC39" s="2">
        <v>85</v>
      </c>
      <c r="KD39" s="2">
        <v>35</v>
      </c>
      <c r="KE39" s="2">
        <v>50</v>
      </c>
      <c r="KF39" s="2">
        <v>0</v>
      </c>
      <c r="KG39" s="4">
        <v>0.41</v>
      </c>
      <c r="KH39" s="4">
        <f t="shared" si="33"/>
        <v>0</v>
      </c>
      <c r="KJ39" s="2" t="s">
        <v>55</v>
      </c>
      <c r="KK39" s="2">
        <v>85</v>
      </c>
      <c r="KL39" s="2">
        <v>35</v>
      </c>
      <c r="KM39" s="2">
        <v>50</v>
      </c>
      <c r="KN39" s="2">
        <v>0</v>
      </c>
      <c r="KO39" s="4">
        <f t="shared" si="103"/>
        <v>0.41176470588235292</v>
      </c>
      <c r="KP39" s="4">
        <f t="shared" si="34"/>
        <v>1.764705882352946E-3</v>
      </c>
      <c r="KQ39" s="4"/>
      <c r="KR39" s="116" t="s">
        <v>55</v>
      </c>
      <c r="KS39" s="116">
        <v>85</v>
      </c>
      <c r="KT39" s="117">
        <v>35</v>
      </c>
      <c r="KU39" s="117">
        <v>50</v>
      </c>
      <c r="KV39" s="117">
        <v>0</v>
      </c>
      <c r="KW39" s="118">
        <v>0.41</v>
      </c>
      <c r="KX39" s="118">
        <v>0</v>
      </c>
      <c r="KY39" s="116"/>
      <c r="KZ39" s="116" t="s">
        <v>55</v>
      </c>
      <c r="LA39" s="116">
        <v>85</v>
      </c>
      <c r="LB39" s="116">
        <v>35</v>
      </c>
      <c r="LC39" s="116">
        <v>50</v>
      </c>
      <c r="LD39" s="116">
        <v>0</v>
      </c>
      <c r="LE39" s="122">
        <v>0.41</v>
      </c>
      <c r="LF39" s="158">
        <f t="shared" si="35"/>
        <v>0</v>
      </c>
      <c r="LG39" s="158"/>
      <c r="LH39" s="156" t="s">
        <v>55</v>
      </c>
      <c r="LI39" s="156">
        <v>85</v>
      </c>
      <c r="LJ39" s="156">
        <v>35</v>
      </c>
      <c r="LK39" s="156">
        <v>50</v>
      </c>
      <c r="LL39" s="156">
        <v>0</v>
      </c>
      <c r="LM39" s="162">
        <v>0.41</v>
      </c>
      <c r="LN39" s="158">
        <f t="shared" si="36"/>
        <v>0</v>
      </c>
      <c r="LO39" s="157"/>
      <c r="LP39" s="2" t="s">
        <v>55</v>
      </c>
      <c r="LQ39" s="2">
        <v>85</v>
      </c>
      <c r="LR39" s="2">
        <v>35</v>
      </c>
      <c r="LS39" s="2">
        <v>50</v>
      </c>
      <c r="LT39" s="2">
        <v>0</v>
      </c>
      <c r="LU39" s="4">
        <f t="shared" si="104"/>
        <v>0.41176470588235292</v>
      </c>
      <c r="LV39" s="4">
        <f t="shared" si="37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105"/>
        <v>0.41176470588235292</v>
      </c>
      <c r="MD39" s="158">
        <f t="shared" si="38"/>
        <v>0</v>
      </c>
      <c r="MF39" s="156" t="s">
        <v>55</v>
      </c>
      <c r="MG39" s="156">
        <v>85</v>
      </c>
      <c r="MH39" s="156">
        <v>35</v>
      </c>
      <c r="MI39" s="156">
        <v>50</v>
      </c>
      <c r="MJ39" s="156">
        <v>0</v>
      </c>
      <c r="MK39" s="162">
        <f t="shared" si="39"/>
        <v>0.41176470588235292</v>
      </c>
      <c r="ML39" s="158">
        <f t="shared" si="40"/>
        <v>0</v>
      </c>
      <c r="MM39" s="157"/>
      <c r="MN39" s="156" t="s">
        <v>55</v>
      </c>
      <c r="MO39" s="156">
        <v>85</v>
      </c>
      <c r="MP39" s="156">
        <v>35</v>
      </c>
      <c r="MQ39" s="156">
        <v>50</v>
      </c>
      <c r="MR39" s="156">
        <v>0</v>
      </c>
      <c r="MS39" s="162">
        <v>0.41</v>
      </c>
      <c r="MT39" s="158">
        <f t="shared" si="41"/>
        <v>-1.764705882352946E-3</v>
      </c>
      <c r="MU39" s="157"/>
      <c r="MV39" s="156" t="s">
        <v>55</v>
      </c>
      <c r="MW39" s="156">
        <v>85</v>
      </c>
      <c r="MX39" s="156">
        <v>35</v>
      </c>
      <c r="MY39" s="156">
        <v>50</v>
      </c>
      <c r="MZ39" s="156">
        <v>0</v>
      </c>
      <c r="NA39" s="162">
        <v>0.41</v>
      </c>
      <c r="NB39" s="158">
        <f t="shared" si="42"/>
        <v>0</v>
      </c>
      <c r="NC39" s="157"/>
      <c r="ND39" s="156" t="s">
        <v>55</v>
      </c>
      <c r="NE39" s="156">
        <v>85</v>
      </c>
      <c r="NF39" s="156">
        <v>35</v>
      </c>
      <c r="NG39" s="156">
        <v>50</v>
      </c>
      <c r="NH39" s="156">
        <v>0</v>
      </c>
      <c r="NI39" s="162">
        <v>0.41</v>
      </c>
      <c r="NJ39" s="158">
        <f t="shared" si="43"/>
        <v>0</v>
      </c>
      <c r="NK39" s="157"/>
      <c r="NL39" s="156" t="s">
        <v>55</v>
      </c>
      <c r="NM39" s="156">
        <v>85</v>
      </c>
      <c r="NN39" s="156">
        <v>35</v>
      </c>
      <c r="NO39" s="156">
        <v>50</v>
      </c>
      <c r="NP39" s="156">
        <v>0</v>
      </c>
      <c r="NQ39" s="162">
        <v>0.41</v>
      </c>
      <c r="NR39" s="158">
        <f t="shared" si="44"/>
        <v>0</v>
      </c>
      <c r="NS39" s="157"/>
      <c r="OO39" s="157" t="s">
        <v>55</v>
      </c>
      <c r="OP39" s="157">
        <v>85</v>
      </c>
      <c r="OQ39" s="157">
        <v>35</v>
      </c>
      <c r="OR39" s="157">
        <v>50</v>
      </c>
      <c r="OS39" s="157">
        <v>0</v>
      </c>
      <c r="OT39" s="158">
        <f t="shared" si="45"/>
        <v>0.41176470588235292</v>
      </c>
      <c r="OU39" s="158">
        <f t="shared" si="46"/>
        <v>1.764705882352946E-3</v>
      </c>
      <c r="OW39" s="157" t="s">
        <v>55</v>
      </c>
      <c r="OX39" s="157">
        <v>85</v>
      </c>
      <c r="OY39" s="157">
        <v>35</v>
      </c>
      <c r="OZ39" s="157">
        <v>50</v>
      </c>
      <c r="PA39" s="157">
        <v>0</v>
      </c>
      <c r="PB39" s="158">
        <f t="shared" si="106"/>
        <v>0.41176470588235292</v>
      </c>
      <c r="PC39" s="158">
        <f t="shared" si="47"/>
        <v>0</v>
      </c>
      <c r="PE39" s="157" t="s">
        <v>55</v>
      </c>
      <c r="PF39" s="157">
        <v>85</v>
      </c>
      <c r="PG39" s="157">
        <v>35</v>
      </c>
      <c r="PH39" s="157">
        <v>50</v>
      </c>
      <c r="PI39" s="157">
        <v>0</v>
      </c>
      <c r="PJ39" s="158">
        <f t="shared" si="48"/>
        <v>0.41176470588235292</v>
      </c>
      <c r="PK39" s="158">
        <f t="shared" si="49"/>
        <v>0</v>
      </c>
      <c r="PM39" s="157" t="s">
        <v>55</v>
      </c>
      <c r="PN39" s="157">
        <v>85</v>
      </c>
      <c r="PO39" s="157">
        <v>35</v>
      </c>
      <c r="PP39" s="157">
        <v>50</v>
      </c>
      <c r="PQ39" s="157">
        <v>0</v>
      </c>
      <c r="PR39" s="158">
        <f t="shared" si="50"/>
        <v>0.41176470588235292</v>
      </c>
      <c r="PS39" s="158">
        <f t="shared" si="51"/>
        <v>0</v>
      </c>
      <c r="PU39" s="157" t="s">
        <v>55</v>
      </c>
      <c r="PV39" s="157">
        <v>85</v>
      </c>
      <c r="PW39" s="157">
        <v>35</v>
      </c>
      <c r="PX39" s="157">
        <v>50</v>
      </c>
      <c r="PY39" s="157">
        <v>0</v>
      </c>
      <c r="PZ39" s="158">
        <f t="shared" si="52"/>
        <v>0.41176470588235292</v>
      </c>
      <c r="QA39" s="158">
        <f t="shared" si="53"/>
        <v>0</v>
      </c>
      <c r="QC39" s="157">
        <f t="shared" si="54"/>
        <v>0</v>
      </c>
      <c r="QD39" s="157" t="s">
        <v>55</v>
      </c>
      <c r="QE39" s="157">
        <v>85</v>
      </c>
      <c r="QF39" s="157">
        <v>35</v>
      </c>
      <c r="QG39" s="157">
        <v>50</v>
      </c>
      <c r="QH39" s="157">
        <v>0</v>
      </c>
      <c r="QI39" s="158">
        <f t="shared" si="55"/>
        <v>0.41176470588235292</v>
      </c>
      <c r="QJ39" s="158">
        <f t="shared" si="56"/>
        <v>0</v>
      </c>
      <c r="QL39" s="157" t="s">
        <v>55</v>
      </c>
      <c r="QM39" s="157">
        <v>85</v>
      </c>
      <c r="QN39" s="157">
        <v>35</v>
      </c>
      <c r="QO39" s="157">
        <v>50</v>
      </c>
      <c r="QP39" s="157">
        <v>0</v>
      </c>
      <c r="QQ39" s="158">
        <f t="shared" si="57"/>
        <v>0.41176470588235292</v>
      </c>
      <c r="QR39" s="158">
        <f t="shared" si="58"/>
        <v>0</v>
      </c>
      <c r="QT39" s="157">
        <f t="shared" si="59"/>
        <v>0</v>
      </c>
      <c r="QU39" s="157" t="s">
        <v>55</v>
      </c>
      <c r="QV39" s="157">
        <v>85</v>
      </c>
      <c r="QW39" s="157">
        <v>35</v>
      </c>
      <c r="QX39" s="157">
        <v>50</v>
      </c>
      <c r="QY39" s="157">
        <v>0</v>
      </c>
      <c r="QZ39" s="158">
        <f t="shared" si="60"/>
        <v>0.41176470588235292</v>
      </c>
      <c r="RA39" s="158">
        <f t="shared" si="61"/>
        <v>0</v>
      </c>
      <c r="RC39" s="157" t="s">
        <v>55</v>
      </c>
      <c r="RD39" s="157">
        <v>85</v>
      </c>
      <c r="RE39" s="157">
        <v>35</v>
      </c>
      <c r="RF39" s="157">
        <v>50</v>
      </c>
      <c r="RG39" s="157">
        <v>0</v>
      </c>
      <c r="RH39" s="158">
        <f t="shared" si="62"/>
        <v>0.41176470588235292</v>
      </c>
      <c r="RI39" s="158">
        <f t="shared" si="63"/>
        <v>0</v>
      </c>
      <c r="RK39" s="157" t="s">
        <v>55</v>
      </c>
      <c r="RL39" s="157">
        <v>85</v>
      </c>
      <c r="RM39" s="157">
        <v>35</v>
      </c>
      <c r="RN39" s="157">
        <v>50</v>
      </c>
      <c r="RO39" s="157">
        <v>0</v>
      </c>
      <c r="RP39" s="158">
        <v>0.41</v>
      </c>
      <c r="RR39" s="157" t="s">
        <v>55</v>
      </c>
      <c r="RS39" s="157">
        <v>85</v>
      </c>
      <c r="RT39" s="157">
        <v>35</v>
      </c>
      <c r="RU39" s="157">
        <v>50</v>
      </c>
      <c r="RV39" s="157">
        <v>0</v>
      </c>
      <c r="RW39" s="158">
        <f t="shared" si="64"/>
        <v>0.41176470588235292</v>
      </c>
      <c r="RX39" s="158">
        <f t="shared" si="65"/>
        <v>0.41176470588235292</v>
      </c>
      <c r="RZ39" s="157" t="s">
        <v>55</v>
      </c>
      <c r="SA39" s="157">
        <v>85</v>
      </c>
      <c r="SB39" s="157">
        <v>35</v>
      </c>
      <c r="SC39" s="157">
        <v>50</v>
      </c>
      <c r="SD39" s="157">
        <v>0</v>
      </c>
      <c r="SE39" s="158">
        <f t="shared" si="66"/>
        <v>0.41176470588235292</v>
      </c>
      <c r="SF39" s="158">
        <f t="shared" si="67"/>
        <v>0</v>
      </c>
      <c r="SH39" s="157" t="s">
        <v>55</v>
      </c>
      <c r="SI39" s="157">
        <v>85</v>
      </c>
      <c r="SJ39" s="157">
        <v>35</v>
      </c>
      <c r="SK39" s="157">
        <v>50</v>
      </c>
      <c r="SL39" s="157">
        <v>0</v>
      </c>
      <c r="SM39" s="158">
        <f t="shared" si="68"/>
        <v>0.41176470588235292</v>
      </c>
      <c r="SN39" s="158">
        <f t="shared" si="69"/>
        <v>0</v>
      </c>
      <c r="SP39" s="157" t="s">
        <v>55</v>
      </c>
      <c r="SQ39" s="157">
        <v>85</v>
      </c>
      <c r="SR39" s="157">
        <v>35</v>
      </c>
      <c r="SS39" s="157">
        <v>50</v>
      </c>
      <c r="ST39" s="157">
        <v>0</v>
      </c>
      <c r="SU39" s="158">
        <f t="shared" si="70"/>
        <v>0.41176470588235292</v>
      </c>
      <c r="SV39" s="158">
        <f t="shared" si="71"/>
        <v>0</v>
      </c>
      <c r="SX39" s="157" t="s">
        <v>55</v>
      </c>
      <c r="SY39" s="157">
        <v>85</v>
      </c>
      <c r="SZ39" s="157">
        <v>35</v>
      </c>
      <c r="TA39" s="157">
        <v>50</v>
      </c>
      <c r="TB39" s="157">
        <v>0</v>
      </c>
      <c r="TC39" s="158">
        <f t="shared" si="72"/>
        <v>0.41176470588235292</v>
      </c>
      <c r="TD39" s="158">
        <f t="shared" si="73"/>
        <v>0</v>
      </c>
      <c r="TF39" s="157" t="s">
        <v>55</v>
      </c>
      <c r="TG39" s="157">
        <v>85</v>
      </c>
      <c r="TH39" s="157">
        <v>35</v>
      </c>
      <c r="TI39" s="157">
        <v>50</v>
      </c>
      <c r="TJ39" s="157">
        <v>0</v>
      </c>
      <c r="TK39" s="158">
        <f t="shared" si="74"/>
        <v>0.41176470588235292</v>
      </c>
      <c r="TL39" s="158">
        <f t="shared" si="75"/>
        <v>0</v>
      </c>
      <c r="TN39" s="157" t="s">
        <v>55</v>
      </c>
      <c r="TO39" s="157">
        <v>85</v>
      </c>
      <c r="TP39" s="157">
        <v>35</v>
      </c>
      <c r="TQ39" s="157">
        <v>50</v>
      </c>
      <c r="TR39" s="157">
        <v>0</v>
      </c>
      <c r="TS39" s="158">
        <f t="shared" si="76"/>
        <v>0.41176470588235292</v>
      </c>
      <c r="TT39" s="158">
        <f t="shared" si="77"/>
        <v>0</v>
      </c>
      <c r="TV39" s="157" t="s">
        <v>55</v>
      </c>
      <c r="TW39" s="157">
        <v>85</v>
      </c>
      <c r="TX39" s="157">
        <v>35</v>
      </c>
      <c r="TY39" s="157">
        <v>50</v>
      </c>
      <c r="TZ39" s="157">
        <v>0</v>
      </c>
      <c r="UA39" s="158">
        <f t="shared" si="78"/>
        <v>0.41176470588235292</v>
      </c>
      <c r="UB39" s="158">
        <f t="shared" si="79"/>
        <v>0</v>
      </c>
      <c r="UD39" s="157" t="s">
        <v>55</v>
      </c>
      <c r="UE39" s="157">
        <v>85</v>
      </c>
      <c r="UF39" s="157">
        <v>35</v>
      </c>
      <c r="UG39" s="157">
        <v>50</v>
      </c>
      <c r="UH39" s="157">
        <v>0</v>
      </c>
      <c r="UI39" s="158">
        <f t="shared" si="80"/>
        <v>0.41176470588235292</v>
      </c>
      <c r="UJ39" s="158">
        <f t="shared" si="81"/>
        <v>0</v>
      </c>
      <c r="UL39" s="157" t="s">
        <v>55</v>
      </c>
      <c r="UM39" s="157">
        <v>85</v>
      </c>
      <c r="UN39" s="157">
        <v>35</v>
      </c>
      <c r="UO39" s="157">
        <v>50</v>
      </c>
      <c r="UP39" s="157">
        <v>0</v>
      </c>
      <c r="UQ39" s="158">
        <f t="shared" si="82"/>
        <v>0.41176470588235292</v>
      </c>
      <c r="UR39" s="158">
        <f t="shared" si="83"/>
        <v>0</v>
      </c>
      <c r="UT39" s="157" t="s">
        <v>55</v>
      </c>
      <c r="UU39" s="157">
        <v>85</v>
      </c>
      <c r="UV39" s="157">
        <v>35</v>
      </c>
      <c r="UW39" s="157">
        <v>50</v>
      </c>
      <c r="UX39" s="157">
        <v>0</v>
      </c>
      <c r="UY39" s="158">
        <f t="shared" si="84"/>
        <v>0.41176470588235292</v>
      </c>
      <c r="VA39" s="157" t="s">
        <v>55</v>
      </c>
      <c r="VB39" s="157">
        <v>85</v>
      </c>
      <c r="VC39" s="157">
        <v>35</v>
      </c>
      <c r="VD39" s="157">
        <v>50</v>
      </c>
      <c r="VE39" s="157">
        <v>0</v>
      </c>
      <c r="VF39" s="158">
        <f t="shared" si="85"/>
        <v>0.41176470588235292</v>
      </c>
      <c r="VH39" s="157" t="s">
        <v>55</v>
      </c>
      <c r="VI39" s="157">
        <v>85</v>
      </c>
      <c r="VJ39" s="157">
        <v>35</v>
      </c>
      <c r="VK39" s="157">
        <v>50</v>
      </c>
      <c r="VL39" s="157">
        <v>0</v>
      </c>
      <c r="VM39" s="158">
        <f t="shared" si="86"/>
        <v>0.41176470588235292</v>
      </c>
      <c r="VN39" s="158">
        <f t="shared" si="87"/>
        <v>0</v>
      </c>
      <c r="VQ39" s="109" t="s">
        <v>55</v>
      </c>
      <c r="VR39" s="159">
        <v>85</v>
      </c>
      <c r="VS39" s="159">
        <v>34</v>
      </c>
      <c r="VT39" s="159">
        <v>50</v>
      </c>
      <c r="VU39" s="159">
        <v>1</v>
      </c>
      <c r="VV39" s="158">
        <v>0.4</v>
      </c>
      <c r="VW39" s="158">
        <f t="shared" si="88"/>
        <v>-1.1764705882352899E-2</v>
      </c>
      <c r="VX39" s="158"/>
      <c r="VY39" s="157" t="s">
        <v>55</v>
      </c>
      <c r="VZ39" s="157">
        <v>85</v>
      </c>
      <c r="WA39" s="157">
        <v>35</v>
      </c>
      <c r="WB39" s="157">
        <v>50</v>
      </c>
      <c r="WC39" s="157">
        <v>0</v>
      </c>
      <c r="WD39" s="158">
        <f t="shared" si="89"/>
        <v>0.41176470588235292</v>
      </c>
      <c r="WF39" s="157" t="s">
        <v>55</v>
      </c>
      <c r="WG39" s="157">
        <v>85</v>
      </c>
      <c r="WH39" s="157">
        <v>35</v>
      </c>
      <c r="WI39" s="157">
        <v>50</v>
      </c>
      <c r="WJ39" s="157">
        <v>0</v>
      </c>
      <c r="WK39" s="158">
        <f t="shared" si="90"/>
        <v>0.41176470588235292</v>
      </c>
      <c r="WL39" s="158">
        <f t="shared" si="91"/>
        <v>0</v>
      </c>
      <c r="WN39" s="157" t="s">
        <v>55</v>
      </c>
      <c r="WO39" s="157">
        <v>85</v>
      </c>
      <c r="WP39" s="157">
        <v>34</v>
      </c>
      <c r="WQ39" s="157">
        <v>50</v>
      </c>
      <c r="WR39" s="157">
        <v>1</v>
      </c>
      <c r="WS39" s="158">
        <v>0.4</v>
      </c>
      <c r="WU39" s="156"/>
      <c r="WV39" s="156"/>
      <c r="WW39" s="156"/>
      <c r="WX39" s="156"/>
      <c r="WY39" s="156"/>
      <c r="WZ39" s="157" t="s">
        <v>55</v>
      </c>
      <c r="XA39" s="157">
        <v>85</v>
      </c>
      <c r="XB39" s="157">
        <v>35</v>
      </c>
      <c r="XC39" s="157">
        <v>50</v>
      </c>
      <c r="XD39" s="157">
        <v>0</v>
      </c>
      <c r="XE39" s="158">
        <f t="shared" si="92"/>
        <v>0.41176470588235292</v>
      </c>
      <c r="XG39" s="157" t="s">
        <v>55</v>
      </c>
      <c r="XH39" s="157">
        <v>85</v>
      </c>
      <c r="XI39" s="157">
        <v>35</v>
      </c>
      <c r="XJ39" s="157">
        <v>50</v>
      </c>
      <c r="XK39" s="157">
        <v>0</v>
      </c>
      <c r="XL39" s="158">
        <f t="shared" si="93"/>
        <v>0.41176470588235292</v>
      </c>
      <c r="XM39" s="158">
        <f t="shared" si="94"/>
        <v>0</v>
      </c>
      <c r="XN39" s="157" t="s">
        <v>55</v>
      </c>
      <c r="XO39" s="157">
        <v>85</v>
      </c>
      <c r="XP39" s="157">
        <v>34</v>
      </c>
      <c r="XQ39" s="157">
        <v>50</v>
      </c>
      <c r="XR39" s="157">
        <v>1</v>
      </c>
      <c r="XS39" s="158">
        <v>0.4</v>
      </c>
      <c r="XT39" s="157"/>
      <c r="XU39" s="157" t="s">
        <v>55</v>
      </c>
      <c r="XV39" s="157">
        <v>85</v>
      </c>
      <c r="XW39" s="157">
        <v>35</v>
      </c>
      <c r="XX39" s="157">
        <v>50</v>
      </c>
      <c r="XY39" s="157">
        <v>0</v>
      </c>
      <c r="XZ39" s="158">
        <f t="shared" si="95"/>
        <v>0.41176470588235292</v>
      </c>
      <c r="YB39" s="157" t="s">
        <v>55</v>
      </c>
      <c r="YC39" s="157">
        <v>85</v>
      </c>
      <c r="YD39" s="157">
        <v>35</v>
      </c>
      <c r="YE39" s="157">
        <v>50</v>
      </c>
      <c r="YF39" s="157">
        <v>0</v>
      </c>
      <c r="YG39" s="158">
        <f t="shared" si="96"/>
        <v>0.41176470588235292</v>
      </c>
      <c r="YH39" s="158">
        <f t="shared" si="97"/>
        <v>0</v>
      </c>
      <c r="YI39" s="158"/>
      <c r="YJ39" s="157" t="s">
        <v>55</v>
      </c>
      <c r="YK39" s="157">
        <v>85</v>
      </c>
      <c r="YL39" s="157">
        <v>34</v>
      </c>
      <c r="YM39" s="157">
        <v>50</v>
      </c>
      <c r="YN39" s="157">
        <v>1</v>
      </c>
      <c r="YO39" s="158">
        <v>0.4</v>
      </c>
      <c r="YQ39" s="157" t="s">
        <v>55</v>
      </c>
      <c r="YR39" s="157">
        <v>85</v>
      </c>
      <c r="YS39" s="157">
        <v>35</v>
      </c>
      <c r="YT39" s="157">
        <v>50</v>
      </c>
      <c r="YU39" s="157">
        <v>0</v>
      </c>
      <c r="YV39" s="158">
        <f t="shared" si="98"/>
        <v>0.41176470588235292</v>
      </c>
      <c r="YX39" s="157" t="s">
        <v>55</v>
      </c>
      <c r="YY39" s="157">
        <v>85</v>
      </c>
      <c r="YZ39" s="157">
        <v>35</v>
      </c>
      <c r="ZA39" s="157">
        <v>50</v>
      </c>
      <c r="ZB39" s="157">
        <v>0</v>
      </c>
      <c r="ZC39" s="158">
        <v>0.41</v>
      </c>
      <c r="ZE39" s="157" t="s">
        <v>55</v>
      </c>
      <c r="ZF39" s="157">
        <v>85</v>
      </c>
      <c r="ZG39" s="157">
        <v>35</v>
      </c>
      <c r="ZH39" s="157">
        <v>50</v>
      </c>
      <c r="ZI39" s="157">
        <v>0</v>
      </c>
      <c r="ZJ39" s="158">
        <f t="shared" si="99"/>
        <v>0.41176470588235292</v>
      </c>
      <c r="ZK39" s="158">
        <f>ZJ39-YG39</f>
        <v>0</v>
      </c>
      <c r="ZM39" s="157" t="s">
        <v>55</v>
      </c>
      <c r="ZN39" s="157">
        <v>85</v>
      </c>
      <c r="ZO39" s="157">
        <v>35</v>
      </c>
      <c r="ZP39" s="157">
        <v>50</v>
      </c>
      <c r="ZQ39" s="157">
        <v>0</v>
      </c>
      <c r="ZR39" s="158">
        <f t="shared" si="100"/>
        <v>0.41176470588235292</v>
      </c>
    </row>
    <row r="40" spans="1:694" ht="17.25" thickBot="1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56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108"/>
        <v>0</v>
      </c>
      <c r="P40" s="2" t="s">
        <v>56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56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56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56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56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  <c r="BD40" s="2" t="s">
        <v>56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6"/>
        <v>0</v>
      </c>
      <c r="BL40" s="2" t="s">
        <v>56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7"/>
        <v>0</v>
      </c>
      <c r="BT40" s="2" t="s">
        <v>56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8"/>
        <v>0</v>
      </c>
      <c r="CB40" s="2" t="s">
        <v>56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9"/>
        <v>0</v>
      </c>
      <c r="CJ40" s="2" t="s">
        <v>56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0"/>
        <v>0</v>
      </c>
      <c r="CR40" s="2" t="s">
        <v>56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1"/>
        <v>0</v>
      </c>
      <c r="CZ40" s="2" t="s">
        <v>56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4">
        <f t="shared" si="12"/>
        <v>0</v>
      </c>
      <c r="DH40" s="2" t="s">
        <v>56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3"/>
        <v>0</v>
      </c>
      <c r="DP40" s="2" t="s">
        <v>56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4"/>
        <v>0</v>
      </c>
      <c r="DX40" s="2" t="s">
        <v>56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4">
        <f t="shared" si="15"/>
        <v>0</v>
      </c>
      <c r="EF40" s="2" t="s">
        <v>56</v>
      </c>
      <c r="EG40" s="2">
        <v>110</v>
      </c>
      <c r="EH40" s="2">
        <v>110</v>
      </c>
      <c r="EI40" s="2">
        <v>0</v>
      </c>
      <c r="EJ40" s="2">
        <v>0</v>
      </c>
      <c r="EK40" s="4">
        <v>1</v>
      </c>
      <c r="EL40" s="4">
        <f t="shared" si="16"/>
        <v>0</v>
      </c>
      <c r="EN40" s="2" t="s">
        <v>56</v>
      </c>
      <c r="EO40" s="2">
        <v>110</v>
      </c>
      <c r="EP40" s="2">
        <v>110</v>
      </c>
      <c r="EQ40" s="2">
        <v>0</v>
      </c>
      <c r="ER40" s="2">
        <v>0</v>
      </c>
      <c r="ES40" s="4">
        <v>1</v>
      </c>
      <c r="ET40" s="4">
        <f t="shared" si="17"/>
        <v>0</v>
      </c>
      <c r="EV40" s="2" t="s">
        <v>56</v>
      </c>
      <c r="EW40" s="2">
        <v>110</v>
      </c>
      <c r="EX40" s="2">
        <v>110</v>
      </c>
      <c r="EY40" s="2">
        <v>0</v>
      </c>
      <c r="EZ40" s="2">
        <v>0</v>
      </c>
      <c r="FA40" s="4">
        <v>1</v>
      </c>
      <c r="FB40" s="4">
        <f t="shared" si="18"/>
        <v>0</v>
      </c>
      <c r="FD40" s="2" t="s">
        <v>56</v>
      </c>
      <c r="FE40" s="2">
        <v>110</v>
      </c>
      <c r="FF40" s="2">
        <v>110</v>
      </c>
      <c r="FG40" s="2">
        <v>0</v>
      </c>
      <c r="FH40" s="2">
        <v>0</v>
      </c>
      <c r="FI40" s="4">
        <v>1</v>
      </c>
      <c r="FJ40" s="4">
        <f t="shared" si="19"/>
        <v>0</v>
      </c>
      <c r="FL40" s="2" t="s">
        <v>56</v>
      </c>
      <c r="FM40" s="2">
        <v>110</v>
      </c>
      <c r="FN40" s="2">
        <v>110</v>
      </c>
      <c r="FO40" s="2">
        <v>0</v>
      </c>
      <c r="FP40" s="2">
        <v>0</v>
      </c>
      <c r="FQ40" s="4">
        <v>1</v>
      </c>
      <c r="FR40" s="4">
        <f t="shared" si="20"/>
        <v>0</v>
      </c>
      <c r="FT40" s="2" t="s">
        <v>56</v>
      </c>
      <c r="FU40" s="2">
        <v>110</v>
      </c>
      <c r="FV40" s="2">
        <v>110</v>
      </c>
      <c r="FW40" s="2">
        <v>0</v>
      </c>
      <c r="FX40" s="2">
        <v>0</v>
      </c>
      <c r="FY40" s="4">
        <v>1</v>
      </c>
      <c r="FZ40" s="4">
        <f t="shared" si="21"/>
        <v>0</v>
      </c>
      <c r="GB40" s="2" t="s">
        <v>56</v>
      </c>
      <c r="GC40" s="2">
        <v>110</v>
      </c>
      <c r="GD40" s="2">
        <v>110</v>
      </c>
      <c r="GE40" s="2">
        <v>0</v>
      </c>
      <c r="GF40" s="2">
        <v>0</v>
      </c>
      <c r="GG40" s="4">
        <v>1</v>
      </c>
      <c r="GH40" s="4">
        <f t="shared" si="22"/>
        <v>0</v>
      </c>
      <c r="GJ40" s="2" t="s">
        <v>56</v>
      </c>
      <c r="GK40" s="2">
        <v>152</v>
      </c>
      <c r="GL40" s="2">
        <v>142</v>
      </c>
      <c r="GM40" s="7">
        <v>2</v>
      </c>
      <c r="GN40" s="7">
        <v>8</v>
      </c>
      <c r="GO40" s="4">
        <f>GL40/GK40</f>
        <v>0.93421052631578949</v>
      </c>
      <c r="GP40" s="4">
        <f t="shared" si="23"/>
        <v>-6.5789473684210509E-2</v>
      </c>
      <c r="GQ40" s="2" t="s">
        <v>119</v>
      </c>
      <c r="GR40" s="2" t="s">
        <v>56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111">
        <f t="shared" si="107"/>
        <v>5.57894736842105E-2</v>
      </c>
      <c r="GZ40" s="2" t="s">
        <v>56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>HE40-'[1]ASUS MeMO Pad 8 K011'!ES40</f>
        <v>0</v>
      </c>
      <c r="HH40" s="2" t="s">
        <v>56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4"/>
        <v>0</v>
      </c>
      <c r="HP40" s="2" t="s">
        <v>56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5"/>
        <v>0</v>
      </c>
      <c r="HX40" s="2" t="s">
        <v>56</v>
      </c>
      <c r="HY40" s="2">
        <v>152</v>
      </c>
      <c r="HZ40" s="2">
        <v>151</v>
      </c>
      <c r="IA40" s="2">
        <v>1</v>
      </c>
      <c r="IB40" s="2">
        <v>0</v>
      </c>
      <c r="IC40" s="4">
        <f t="shared" si="101"/>
        <v>0.99342105263157898</v>
      </c>
      <c r="ID40" s="4">
        <f t="shared" si="26"/>
        <v>3.4210526315789913E-3</v>
      </c>
      <c r="IF40" s="2" t="s">
        <v>56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102"/>
        <v>0.99342105263157898</v>
      </c>
      <c r="IL40" s="4">
        <f t="shared" si="27"/>
        <v>0</v>
      </c>
      <c r="IN40" s="2" t="s">
        <v>56</v>
      </c>
      <c r="IO40" s="2">
        <v>152</v>
      </c>
      <c r="IP40" s="2">
        <v>151</v>
      </c>
      <c r="IQ40" s="2">
        <v>1</v>
      </c>
      <c r="IR40" s="2">
        <v>0</v>
      </c>
      <c r="IS40" s="4">
        <v>0.99</v>
      </c>
      <c r="IT40" s="4">
        <f t="shared" si="28"/>
        <v>-3.4210526315789913E-3</v>
      </c>
      <c r="IV40" s="2" t="s">
        <v>56</v>
      </c>
      <c r="IW40" s="2">
        <v>152</v>
      </c>
      <c r="IX40" s="2">
        <v>151</v>
      </c>
      <c r="IY40" s="2">
        <v>1</v>
      </c>
      <c r="IZ40" s="2">
        <v>0</v>
      </c>
      <c r="JA40" s="4">
        <v>0.99</v>
      </c>
      <c r="JB40" s="4">
        <f t="shared" si="29"/>
        <v>0</v>
      </c>
      <c r="JD40" s="2" t="s">
        <v>56</v>
      </c>
      <c r="JE40" s="2">
        <v>152</v>
      </c>
      <c r="JF40" s="2">
        <v>151</v>
      </c>
      <c r="JG40" s="2">
        <v>1</v>
      </c>
      <c r="JH40" s="2">
        <v>0</v>
      </c>
      <c r="JI40" s="4">
        <v>0.99</v>
      </c>
      <c r="JJ40" s="4">
        <f t="shared" si="30"/>
        <v>0</v>
      </c>
      <c r="JL40" s="2" t="s">
        <v>56</v>
      </c>
      <c r="JM40" s="2">
        <v>152</v>
      </c>
      <c r="JN40" s="2">
        <v>151</v>
      </c>
      <c r="JO40" s="2">
        <v>1</v>
      </c>
      <c r="JP40" s="2">
        <v>0</v>
      </c>
      <c r="JQ40" s="4">
        <v>0.99</v>
      </c>
      <c r="JR40" s="4">
        <f t="shared" si="109"/>
        <v>0</v>
      </c>
      <c r="JT40" s="2" t="s">
        <v>56</v>
      </c>
      <c r="JU40" s="2">
        <v>152</v>
      </c>
      <c r="JV40" s="2">
        <v>151</v>
      </c>
      <c r="JW40" s="2">
        <v>1</v>
      </c>
      <c r="JX40" s="2">
        <v>0</v>
      </c>
      <c r="JY40" s="4">
        <v>0.99</v>
      </c>
      <c r="JZ40" s="4">
        <f t="shared" si="32"/>
        <v>0</v>
      </c>
      <c r="KB40" s="2" t="s">
        <v>56</v>
      </c>
      <c r="KC40" s="2">
        <v>152</v>
      </c>
      <c r="KD40" s="2">
        <v>151</v>
      </c>
      <c r="KE40" s="2">
        <v>1</v>
      </c>
      <c r="KF40" s="2">
        <v>0</v>
      </c>
      <c r="KG40" s="4">
        <v>0.99</v>
      </c>
      <c r="KH40" s="4">
        <f t="shared" si="33"/>
        <v>0</v>
      </c>
      <c r="KJ40" s="2" t="s">
        <v>56</v>
      </c>
      <c r="KK40" s="2">
        <v>152</v>
      </c>
      <c r="KL40" s="2">
        <v>151</v>
      </c>
      <c r="KM40" s="2">
        <v>1</v>
      </c>
      <c r="KN40" s="2">
        <v>0</v>
      </c>
      <c r="KO40" s="4">
        <f t="shared" si="103"/>
        <v>0.99342105263157898</v>
      </c>
      <c r="KP40" s="4">
        <f t="shared" si="34"/>
        <v>3.4210526315789913E-3</v>
      </c>
      <c r="KQ40" s="4"/>
      <c r="KR40" s="116" t="s">
        <v>56</v>
      </c>
      <c r="KS40" s="116">
        <v>152</v>
      </c>
      <c r="KT40" s="117">
        <v>151</v>
      </c>
      <c r="KU40" s="117">
        <v>1</v>
      </c>
      <c r="KV40" s="117">
        <v>0</v>
      </c>
      <c r="KW40" s="118">
        <v>0.99</v>
      </c>
      <c r="KX40" s="118">
        <v>0</v>
      </c>
      <c r="KY40" s="116"/>
      <c r="KZ40" s="116" t="s">
        <v>56</v>
      </c>
      <c r="LA40" s="116">
        <v>152</v>
      </c>
      <c r="LB40" s="116">
        <v>151</v>
      </c>
      <c r="LC40" s="116">
        <v>1</v>
      </c>
      <c r="LD40" s="116">
        <v>0</v>
      </c>
      <c r="LE40" s="122">
        <v>0.99</v>
      </c>
      <c r="LF40" s="158">
        <f t="shared" si="35"/>
        <v>0</v>
      </c>
      <c r="LG40" s="158"/>
      <c r="LH40" s="156" t="s">
        <v>56</v>
      </c>
      <c r="LI40" s="156">
        <v>152</v>
      </c>
      <c r="LJ40" s="156">
        <v>151</v>
      </c>
      <c r="LK40" s="156">
        <v>1</v>
      </c>
      <c r="LL40" s="156">
        <v>0</v>
      </c>
      <c r="LM40" s="162">
        <v>0.99</v>
      </c>
      <c r="LN40" s="158">
        <f t="shared" si="36"/>
        <v>0</v>
      </c>
      <c r="LO40" s="157"/>
      <c r="LP40" s="2" t="s">
        <v>56</v>
      </c>
      <c r="LQ40" s="2">
        <v>152</v>
      </c>
      <c r="LR40" s="2">
        <v>151</v>
      </c>
      <c r="LS40" s="2">
        <v>1</v>
      </c>
      <c r="LT40" s="2">
        <v>0</v>
      </c>
      <c r="LU40" s="4">
        <f t="shared" si="104"/>
        <v>0.99342105263157898</v>
      </c>
      <c r="LV40" s="4">
        <f t="shared" si="37"/>
        <v>0</v>
      </c>
      <c r="LX40" s="157" t="s">
        <v>56</v>
      </c>
      <c r="LY40" s="157">
        <v>152</v>
      </c>
      <c r="LZ40" s="157">
        <v>151</v>
      </c>
      <c r="MA40" s="157">
        <v>1</v>
      </c>
      <c r="MB40" s="157">
        <v>0</v>
      </c>
      <c r="MC40" s="158">
        <f t="shared" si="105"/>
        <v>0.99342105263157898</v>
      </c>
      <c r="MD40" s="158">
        <f t="shared" si="38"/>
        <v>0</v>
      </c>
      <c r="MF40" s="156" t="s">
        <v>56</v>
      </c>
      <c r="MG40" s="156">
        <v>152</v>
      </c>
      <c r="MH40" s="156">
        <v>151</v>
      </c>
      <c r="MI40" s="156">
        <v>1</v>
      </c>
      <c r="MJ40" s="156">
        <v>0</v>
      </c>
      <c r="MK40" s="162">
        <f t="shared" si="39"/>
        <v>0.99342105263157898</v>
      </c>
      <c r="ML40" s="158">
        <f t="shared" si="40"/>
        <v>0</v>
      </c>
      <c r="MM40" s="157"/>
      <c r="MN40" s="156" t="s">
        <v>56</v>
      </c>
      <c r="MO40" s="156">
        <v>152</v>
      </c>
      <c r="MP40" s="156">
        <v>151</v>
      </c>
      <c r="MQ40" s="156">
        <v>1</v>
      </c>
      <c r="MR40" s="156">
        <v>0</v>
      </c>
      <c r="MS40" s="162">
        <v>0.99</v>
      </c>
      <c r="MT40" s="158">
        <f t="shared" si="41"/>
        <v>-3.4210526315789913E-3</v>
      </c>
      <c r="MU40" s="157"/>
      <c r="MV40" s="156" t="s">
        <v>56</v>
      </c>
      <c r="MW40" s="156">
        <v>153</v>
      </c>
      <c r="MX40" s="156">
        <v>152</v>
      </c>
      <c r="MY40" s="156">
        <v>1</v>
      </c>
      <c r="MZ40" s="156">
        <v>0</v>
      </c>
      <c r="NA40" s="162">
        <v>0.99</v>
      </c>
      <c r="NB40" s="158">
        <f t="shared" si="42"/>
        <v>0</v>
      </c>
      <c r="NC40" s="157"/>
      <c r="ND40" s="156" t="s">
        <v>56</v>
      </c>
      <c r="NE40" s="167">
        <v>153</v>
      </c>
      <c r="NF40" s="156">
        <v>152</v>
      </c>
      <c r="NG40" s="156">
        <v>1</v>
      </c>
      <c r="NH40" s="156">
        <v>0</v>
      </c>
      <c r="NI40" s="162">
        <v>0.99</v>
      </c>
      <c r="NJ40" s="158">
        <f t="shared" si="43"/>
        <v>0</v>
      </c>
      <c r="NK40" s="157"/>
      <c r="NL40" s="156" t="s">
        <v>56</v>
      </c>
      <c r="NM40" s="170">
        <v>153</v>
      </c>
      <c r="NN40" s="156">
        <v>152</v>
      </c>
      <c r="NO40" s="156">
        <v>1</v>
      </c>
      <c r="NP40" s="156">
        <v>0</v>
      </c>
      <c r="NQ40" s="162">
        <v>0.99</v>
      </c>
      <c r="NR40" s="158">
        <f t="shared" si="44"/>
        <v>0</v>
      </c>
      <c r="NS40" s="157"/>
      <c r="OO40" s="157" t="s">
        <v>56</v>
      </c>
      <c r="OP40" s="157">
        <v>153</v>
      </c>
      <c r="OQ40" s="157">
        <v>152</v>
      </c>
      <c r="OR40" s="157">
        <v>1</v>
      </c>
      <c r="OS40" s="157">
        <v>0</v>
      </c>
      <c r="OT40" s="158">
        <f t="shared" si="45"/>
        <v>0.99346405228758172</v>
      </c>
      <c r="OU40" s="158">
        <f t="shared" si="46"/>
        <v>3.4640522875817314E-3</v>
      </c>
      <c r="OW40" s="157" t="s">
        <v>56</v>
      </c>
      <c r="OX40" s="157">
        <v>153</v>
      </c>
      <c r="OY40" s="157">
        <v>152</v>
      </c>
      <c r="OZ40" s="157">
        <v>1</v>
      </c>
      <c r="PA40" s="157">
        <v>0</v>
      </c>
      <c r="PB40" s="158">
        <f t="shared" si="106"/>
        <v>0.99346405228758172</v>
      </c>
      <c r="PC40" s="158">
        <f t="shared" si="47"/>
        <v>0</v>
      </c>
      <c r="PE40" s="157" t="s">
        <v>56</v>
      </c>
      <c r="PF40" s="157">
        <v>153</v>
      </c>
      <c r="PG40" s="157">
        <v>152</v>
      </c>
      <c r="PH40" s="157">
        <v>1</v>
      </c>
      <c r="PI40" s="157">
        <v>0</v>
      </c>
      <c r="PJ40" s="158">
        <f t="shared" si="48"/>
        <v>0.99346405228758172</v>
      </c>
      <c r="PK40" s="158">
        <f t="shared" si="49"/>
        <v>0</v>
      </c>
      <c r="PM40" s="157" t="s">
        <v>56</v>
      </c>
      <c r="PN40" s="157">
        <v>153</v>
      </c>
      <c r="PO40" s="157">
        <v>152</v>
      </c>
      <c r="PP40" s="157">
        <v>1</v>
      </c>
      <c r="PQ40" s="157">
        <v>0</v>
      </c>
      <c r="PR40" s="158">
        <f t="shared" si="50"/>
        <v>0.99346405228758172</v>
      </c>
      <c r="PS40" s="158">
        <f t="shared" si="51"/>
        <v>0</v>
      </c>
      <c r="PU40" s="157" t="s">
        <v>56</v>
      </c>
      <c r="PV40" s="157">
        <v>153</v>
      </c>
      <c r="PW40" s="157">
        <v>152</v>
      </c>
      <c r="PX40" s="157">
        <v>1</v>
      </c>
      <c r="PY40" s="157">
        <v>0</v>
      </c>
      <c r="PZ40" s="158">
        <f t="shared" si="52"/>
        <v>0.99346405228758172</v>
      </c>
      <c r="QA40" s="158">
        <f t="shared" si="53"/>
        <v>0</v>
      </c>
      <c r="QC40" s="157">
        <f t="shared" si="54"/>
        <v>0</v>
      </c>
      <c r="QD40" s="157" t="s">
        <v>56</v>
      </c>
      <c r="QE40" s="157">
        <v>153</v>
      </c>
      <c r="QF40" s="157">
        <v>152</v>
      </c>
      <c r="QG40" s="157">
        <v>1</v>
      </c>
      <c r="QH40" s="157">
        <v>0</v>
      </c>
      <c r="QI40" s="158">
        <f t="shared" si="55"/>
        <v>0.99346405228758172</v>
      </c>
      <c r="QJ40" s="158">
        <f t="shared" si="56"/>
        <v>0</v>
      </c>
      <c r="QL40" s="157" t="s">
        <v>56</v>
      </c>
      <c r="QM40" s="157">
        <v>153</v>
      </c>
      <c r="QN40" s="157">
        <v>152</v>
      </c>
      <c r="QO40" s="157">
        <v>1</v>
      </c>
      <c r="QP40" s="157">
        <v>0</v>
      </c>
      <c r="QQ40" s="158">
        <f t="shared" si="57"/>
        <v>0.99346405228758172</v>
      </c>
      <c r="QR40" s="158">
        <f t="shared" si="58"/>
        <v>0</v>
      </c>
      <c r="QT40" s="157">
        <f t="shared" si="59"/>
        <v>0</v>
      </c>
      <c r="QU40" s="157" t="s">
        <v>56</v>
      </c>
      <c r="QV40" s="157">
        <v>153</v>
      </c>
      <c r="QW40" s="157">
        <v>152</v>
      </c>
      <c r="QX40" s="157">
        <v>1</v>
      </c>
      <c r="QY40" s="157">
        <v>0</v>
      </c>
      <c r="QZ40" s="158">
        <f t="shared" si="60"/>
        <v>0.99346405228758172</v>
      </c>
      <c r="RA40" s="158">
        <f t="shared" si="61"/>
        <v>0</v>
      </c>
      <c r="RC40" s="157" t="s">
        <v>56</v>
      </c>
      <c r="RD40" s="157">
        <v>153</v>
      </c>
      <c r="RE40" s="157">
        <v>152</v>
      </c>
      <c r="RF40" s="157">
        <v>1</v>
      </c>
      <c r="RG40" s="157">
        <v>0</v>
      </c>
      <c r="RH40" s="158">
        <f t="shared" si="62"/>
        <v>0.99346405228758172</v>
      </c>
      <c r="RI40" s="158">
        <f t="shared" si="63"/>
        <v>0</v>
      </c>
      <c r="RK40" s="157" t="s">
        <v>56</v>
      </c>
      <c r="RL40" s="157">
        <v>153</v>
      </c>
      <c r="RM40" s="157">
        <v>152</v>
      </c>
      <c r="RN40" s="157">
        <v>1</v>
      </c>
      <c r="RO40" s="157">
        <v>0</v>
      </c>
      <c r="RP40" s="158">
        <v>0.99</v>
      </c>
      <c r="RR40" s="157" t="s">
        <v>56</v>
      </c>
      <c r="RS40" s="157">
        <v>153</v>
      </c>
      <c r="RT40" s="157">
        <v>152</v>
      </c>
      <c r="RU40" s="157">
        <v>1</v>
      </c>
      <c r="RV40" s="157">
        <v>0</v>
      </c>
      <c r="RW40" s="158">
        <f t="shared" si="64"/>
        <v>0.99346405228758172</v>
      </c>
      <c r="RX40" s="158">
        <f t="shared" si="65"/>
        <v>0.99346405228758172</v>
      </c>
      <c r="RZ40" s="157" t="s">
        <v>56</v>
      </c>
      <c r="SA40" s="157">
        <v>153</v>
      </c>
      <c r="SB40" s="157">
        <v>152</v>
      </c>
      <c r="SC40" s="157">
        <v>1</v>
      </c>
      <c r="SD40" s="157">
        <v>0</v>
      </c>
      <c r="SE40" s="158">
        <f t="shared" si="66"/>
        <v>0.99346405228758172</v>
      </c>
      <c r="SF40" s="158">
        <f t="shared" si="67"/>
        <v>0</v>
      </c>
      <c r="SH40" s="157" t="s">
        <v>56</v>
      </c>
      <c r="SI40" s="157">
        <v>153</v>
      </c>
      <c r="SJ40" s="157">
        <v>152</v>
      </c>
      <c r="SK40" s="157">
        <v>1</v>
      </c>
      <c r="SL40" s="157">
        <v>0</v>
      </c>
      <c r="SM40" s="158">
        <f t="shared" si="68"/>
        <v>0.99346405228758172</v>
      </c>
      <c r="SN40" s="158">
        <f t="shared" si="69"/>
        <v>0</v>
      </c>
      <c r="SP40" s="157" t="s">
        <v>56</v>
      </c>
      <c r="SQ40" s="157">
        <v>153</v>
      </c>
      <c r="SR40" s="157">
        <v>152</v>
      </c>
      <c r="SS40" s="157">
        <v>1</v>
      </c>
      <c r="ST40" s="157">
        <v>0</v>
      </c>
      <c r="SU40" s="158">
        <f t="shared" si="70"/>
        <v>0.99346405228758172</v>
      </c>
      <c r="SV40" s="158">
        <f t="shared" si="71"/>
        <v>0</v>
      </c>
      <c r="SX40" s="157" t="s">
        <v>56</v>
      </c>
      <c r="SY40" s="157">
        <v>153</v>
      </c>
      <c r="SZ40" s="157">
        <v>152</v>
      </c>
      <c r="TA40" s="157">
        <v>1</v>
      </c>
      <c r="TB40" s="157">
        <v>0</v>
      </c>
      <c r="TC40" s="158">
        <f t="shared" si="72"/>
        <v>0.99346405228758172</v>
      </c>
      <c r="TD40" s="158">
        <f t="shared" si="73"/>
        <v>0</v>
      </c>
      <c r="TF40" s="157" t="s">
        <v>56</v>
      </c>
      <c r="TG40" s="157">
        <v>153</v>
      </c>
      <c r="TH40" s="157">
        <v>152</v>
      </c>
      <c r="TI40" s="157">
        <v>1</v>
      </c>
      <c r="TJ40" s="157">
        <v>0</v>
      </c>
      <c r="TK40" s="158">
        <f t="shared" si="74"/>
        <v>0.99346405228758172</v>
      </c>
      <c r="TL40" s="158">
        <f t="shared" si="75"/>
        <v>0</v>
      </c>
      <c r="TN40" s="157" t="s">
        <v>56</v>
      </c>
      <c r="TO40" s="157">
        <v>153</v>
      </c>
      <c r="TP40" s="157">
        <v>152</v>
      </c>
      <c r="TQ40" s="157">
        <v>1</v>
      </c>
      <c r="TR40" s="157">
        <v>0</v>
      </c>
      <c r="TS40" s="158">
        <f t="shared" si="76"/>
        <v>0.99346405228758172</v>
      </c>
      <c r="TT40" s="158">
        <f t="shared" si="77"/>
        <v>0</v>
      </c>
      <c r="TV40" s="157" t="s">
        <v>56</v>
      </c>
      <c r="TW40" s="157">
        <v>153</v>
      </c>
      <c r="TX40" s="157">
        <v>152</v>
      </c>
      <c r="TY40" s="157">
        <v>1</v>
      </c>
      <c r="TZ40" s="157">
        <v>0</v>
      </c>
      <c r="UA40" s="158">
        <f t="shared" si="78"/>
        <v>0.99346405228758172</v>
      </c>
      <c r="UB40" s="158">
        <f t="shared" si="79"/>
        <v>0</v>
      </c>
      <c r="UD40" s="157" t="s">
        <v>56</v>
      </c>
      <c r="UE40" s="157">
        <v>153</v>
      </c>
      <c r="UF40" s="157">
        <v>152</v>
      </c>
      <c r="UG40" s="157">
        <v>1</v>
      </c>
      <c r="UH40" s="157">
        <v>0</v>
      </c>
      <c r="UI40" s="158">
        <f t="shared" si="80"/>
        <v>0.99346405228758172</v>
      </c>
      <c r="UJ40" s="158">
        <f t="shared" si="81"/>
        <v>0</v>
      </c>
      <c r="UL40" s="157" t="s">
        <v>56</v>
      </c>
      <c r="UM40" s="157">
        <v>153</v>
      </c>
      <c r="UN40" s="157">
        <v>152</v>
      </c>
      <c r="UO40" s="157">
        <v>1</v>
      </c>
      <c r="UP40" s="157">
        <v>0</v>
      </c>
      <c r="UQ40" s="158">
        <f t="shared" si="82"/>
        <v>0.99346405228758172</v>
      </c>
      <c r="UR40" s="158">
        <f t="shared" si="83"/>
        <v>0</v>
      </c>
      <c r="UT40" s="157" t="s">
        <v>56</v>
      </c>
      <c r="UU40" s="157">
        <v>153</v>
      </c>
      <c r="UV40" s="157">
        <v>152</v>
      </c>
      <c r="UW40" s="157">
        <v>1</v>
      </c>
      <c r="UX40" s="157">
        <v>0</v>
      </c>
      <c r="UY40" s="158">
        <f t="shared" si="84"/>
        <v>0.99346405228758172</v>
      </c>
      <c r="VA40" s="157" t="s">
        <v>56</v>
      </c>
      <c r="VB40" s="157">
        <v>153</v>
      </c>
      <c r="VC40" s="157">
        <v>152</v>
      </c>
      <c r="VD40" s="157">
        <v>1</v>
      </c>
      <c r="VE40" s="157">
        <v>0</v>
      </c>
      <c r="VF40" s="158">
        <f t="shared" si="85"/>
        <v>0.99346405228758172</v>
      </c>
      <c r="VH40" s="157" t="s">
        <v>56</v>
      </c>
      <c r="VI40" s="157">
        <v>153</v>
      </c>
      <c r="VJ40" s="157">
        <v>152</v>
      </c>
      <c r="VK40" s="157">
        <v>1</v>
      </c>
      <c r="VL40" s="157">
        <v>0</v>
      </c>
      <c r="VM40" s="158">
        <f t="shared" si="86"/>
        <v>0.99346405228758172</v>
      </c>
      <c r="VN40" s="158">
        <f t="shared" si="87"/>
        <v>0</v>
      </c>
      <c r="VQ40" s="157" t="s">
        <v>56</v>
      </c>
      <c r="VR40" s="157">
        <v>153</v>
      </c>
      <c r="VS40" s="157">
        <v>151</v>
      </c>
      <c r="VT40" s="157">
        <v>2</v>
      </c>
      <c r="VU40" s="157">
        <v>0</v>
      </c>
      <c r="VV40" s="158">
        <v>0.99</v>
      </c>
      <c r="VW40" s="158">
        <f t="shared" si="88"/>
        <v>-3.4640522875817314E-3</v>
      </c>
      <c r="VX40" s="158"/>
      <c r="VY40" s="157" t="s">
        <v>56</v>
      </c>
      <c r="VZ40" s="157">
        <v>153</v>
      </c>
      <c r="WA40" s="157">
        <v>152</v>
      </c>
      <c r="WB40" s="157">
        <v>1</v>
      </c>
      <c r="WC40" s="157">
        <v>0</v>
      </c>
      <c r="WD40" s="158">
        <f t="shared" si="89"/>
        <v>0.99346405228758172</v>
      </c>
      <c r="WF40" s="157" t="s">
        <v>56</v>
      </c>
      <c r="WG40" s="157">
        <v>153</v>
      </c>
      <c r="WH40" s="157">
        <v>152</v>
      </c>
      <c r="WI40" s="157">
        <v>1</v>
      </c>
      <c r="WJ40" s="157">
        <v>0</v>
      </c>
      <c r="WK40" s="158">
        <f t="shared" si="90"/>
        <v>0.99346405228758172</v>
      </c>
      <c r="WL40" s="158">
        <f t="shared" si="91"/>
        <v>0</v>
      </c>
      <c r="WN40" s="157" t="s">
        <v>56</v>
      </c>
      <c r="WO40" s="157">
        <v>153</v>
      </c>
      <c r="WP40" s="157">
        <v>151</v>
      </c>
      <c r="WQ40" s="157">
        <v>2</v>
      </c>
      <c r="WR40" s="157">
        <v>0</v>
      </c>
      <c r="WS40" s="158">
        <v>0.99</v>
      </c>
      <c r="WU40" s="156"/>
      <c r="WV40" s="156"/>
      <c r="WW40" s="156"/>
      <c r="WX40" s="156"/>
      <c r="WY40" s="156"/>
      <c r="WZ40" s="157" t="s">
        <v>56</v>
      </c>
      <c r="XA40" s="157">
        <v>153</v>
      </c>
      <c r="XB40" s="157">
        <v>152</v>
      </c>
      <c r="XC40" s="157">
        <v>1</v>
      </c>
      <c r="XD40" s="157">
        <v>0</v>
      </c>
      <c r="XE40" s="158">
        <f t="shared" si="92"/>
        <v>0.99346405228758172</v>
      </c>
      <c r="XG40" s="157" t="s">
        <v>56</v>
      </c>
      <c r="XH40" s="157">
        <v>153</v>
      </c>
      <c r="XI40" s="157">
        <v>152</v>
      </c>
      <c r="XJ40" s="157">
        <v>1</v>
      </c>
      <c r="XK40" s="157">
        <v>0</v>
      </c>
      <c r="XL40" s="158">
        <f t="shared" si="93"/>
        <v>0.99346405228758172</v>
      </c>
      <c r="XM40" s="158">
        <f t="shared" si="94"/>
        <v>0</v>
      </c>
      <c r="XN40" s="157" t="s">
        <v>56</v>
      </c>
      <c r="XO40" s="157">
        <v>153</v>
      </c>
      <c r="XP40" s="157">
        <v>151</v>
      </c>
      <c r="XQ40" s="157">
        <v>2</v>
      </c>
      <c r="XR40" s="157">
        <v>0</v>
      </c>
      <c r="XS40" s="158">
        <v>0.99</v>
      </c>
      <c r="XT40" s="157"/>
      <c r="XU40" s="157" t="s">
        <v>56</v>
      </c>
      <c r="XV40" s="157">
        <v>153</v>
      </c>
      <c r="XW40" s="157">
        <v>152</v>
      </c>
      <c r="XX40" s="157">
        <v>1</v>
      </c>
      <c r="XY40" s="157">
        <v>0</v>
      </c>
      <c r="XZ40" s="158">
        <f t="shared" si="95"/>
        <v>0.99346405228758172</v>
      </c>
      <c r="YB40" s="157" t="s">
        <v>56</v>
      </c>
      <c r="YC40" s="157">
        <v>153</v>
      </c>
      <c r="YD40" s="157">
        <v>152</v>
      </c>
      <c r="YE40" s="157">
        <v>1</v>
      </c>
      <c r="YF40" s="157">
        <v>0</v>
      </c>
      <c r="YG40" s="158">
        <f t="shared" si="96"/>
        <v>0.99346405228758172</v>
      </c>
      <c r="YH40" s="158">
        <f t="shared" si="97"/>
        <v>0</v>
      </c>
      <c r="YI40" s="158"/>
      <c r="YJ40" s="157" t="s">
        <v>56</v>
      </c>
      <c r="YK40" s="157">
        <v>153</v>
      </c>
      <c r="YL40" s="157">
        <v>151</v>
      </c>
      <c r="YM40" s="157">
        <v>2</v>
      </c>
      <c r="YN40" s="157">
        <v>0</v>
      </c>
      <c r="YO40" s="158">
        <v>0.99</v>
      </c>
      <c r="YQ40" s="157" t="s">
        <v>56</v>
      </c>
      <c r="YR40" s="157">
        <v>153</v>
      </c>
      <c r="YS40" s="157">
        <v>152</v>
      </c>
      <c r="YT40" s="157">
        <v>1</v>
      </c>
      <c r="YU40" s="157">
        <v>0</v>
      </c>
      <c r="YV40" s="158">
        <f t="shared" si="98"/>
        <v>0.99346405228758172</v>
      </c>
      <c r="YX40" s="157" t="s">
        <v>56</v>
      </c>
      <c r="YY40" s="157">
        <v>153</v>
      </c>
      <c r="YZ40" s="157">
        <v>152</v>
      </c>
      <c r="ZA40" s="157">
        <v>1</v>
      </c>
      <c r="ZB40" s="157">
        <v>0</v>
      </c>
      <c r="ZC40" s="158">
        <v>0.99</v>
      </c>
      <c r="ZE40" s="157" t="s">
        <v>56</v>
      </c>
      <c r="ZF40" s="157">
        <v>153</v>
      </c>
      <c r="ZG40" s="157">
        <v>152</v>
      </c>
      <c r="ZH40" s="157">
        <v>1</v>
      </c>
      <c r="ZI40" s="157">
        <v>0</v>
      </c>
      <c r="ZJ40" s="158">
        <f t="shared" si="99"/>
        <v>0.99346405228758172</v>
      </c>
      <c r="ZK40" s="158">
        <f>ZJ40-YG40</f>
        <v>0</v>
      </c>
      <c r="ZM40" s="157" t="s">
        <v>56</v>
      </c>
      <c r="ZN40" s="157">
        <v>153</v>
      </c>
      <c r="ZO40" s="157">
        <v>152</v>
      </c>
      <c r="ZP40" s="157">
        <v>1</v>
      </c>
      <c r="ZQ40" s="157">
        <v>0</v>
      </c>
      <c r="ZR40" s="158">
        <f t="shared" si="100"/>
        <v>0.99346405228758172</v>
      </c>
    </row>
    <row r="41" spans="1:694" ht="17.25" thickBot="1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57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108"/>
        <v>0</v>
      </c>
      <c r="P41" s="2" t="s">
        <v>57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57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57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57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57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  <c r="BD41" s="2" t="s">
        <v>57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6"/>
        <v>0</v>
      </c>
      <c r="BL41" s="2" t="s">
        <v>57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7"/>
        <v>0</v>
      </c>
      <c r="BT41" s="2" t="s">
        <v>57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8"/>
        <v>0</v>
      </c>
      <c r="CB41" s="2" t="s">
        <v>57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9"/>
        <v>0</v>
      </c>
      <c r="CJ41" s="2" t="s">
        <v>57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0"/>
        <v>0</v>
      </c>
      <c r="CR41" s="2" t="s">
        <v>57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1"/>
        <v>0</v>
      </c>
      <c r="CZ41" s="2" t="s">
        <v>57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4">
        <f t="shared" si="12"/>
        <v>0</v>
      </c>
      <c r="DH41" s="2" t="s">
        <v>57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3"/>
        <v>0</v>
      </c>
      <c r="DP41" s="2" t="s">
        <v>57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4"/>
        <v>0</v>
      </c>
      <c r="DX41" s="2" t="s">
        <v>57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4">
        <f t="shared" si="15"/>
        <v>0</v>
      </c>
      <c r="EF41" s="2" t="s">
        <v>57</v>
      </c>
      <c r="EG41" s="2">
        <v>56</v>
      </c>
      <c r="EH41" s="2">
        <v>44</v>
      </c>
      <c r="EI41" s="2">
        <v>11</v>
      </c>
      <c r="EJ41" s="2">
        <v>1</v>
      </c>
      <c r="EK41" s="4">
        <v>0.79</v>
      </c>
      <c r="EL41" s="4">
        <f t="shared" si="16"/>
        <v>0</v>
      </c>
      <c r="EN41" s="2" t="s">
        <v>57</v>
      </c>
      <c r="EO41" s="2">
        <v>56</v>
      </c>
      <c r="EP41" s="2">
        <v>44</v>
      </c>
      <c r="EQ41" s="2">
        <v>11</v>
      </c>
      <c r="ER41" s="2">
        <v>1</v>
      </c>
      <c r="ES41" s="4">
        <v>0.79</v>
      </c>
      <c r="ET41" s="4">
        <f t="shared" si="17"/>
        <v>0</v>
      </c>
      <c r="EV41" s="2" t="s">
        <v>57</v>
      </c>
      <c r="EW41" s="2">
        <v>56</v>
      </c>
      <c r="EX41" s="2">
        <v>44</v>
      </c>
      <c r="EY41" s="2">
        <v>11</v>
      </c>
      <c r="EZ41" s="2">
        <v>1</v>
      </c>
      <c r="FA41" s="4">
        <v>0.79</v>
      </c>
      <c r="FB41" s="4">
        <f t="shared" si="18"/>
        <v>0</v>
      </c>
      <c r="FD41" s="2" t="s">
        <v>57</v>
      </c>
      <c r="FE41" s="2">
        <v>56</v>
      </c>
      <c r="FF41" s="2">
        <v>44</v>
      </c>
      <c r="FG41" s="2">
        <v>11</v>
      </c>
      <c r="FH41" s="2">
        <v>1</v>
      </c>
      <c r="FI41" s="4">
        <v>0.79</v>
      </c>
      <c r="FJ41" s="4">
        <f t="shared" si="19"/>
        <v>0</v>
      </c>
      <c r="FL41" s="2" t="s">
        <v>57</v>
      </c>
      <c r="FM41" s="2">
        <v>56</v>
      </c>
      <c r="FN41" s="2">
        <v>44</v>
      </c>
      <c r="FO41" s="2">
        <v>11</v>
      </c>
      <c r="FP41" s="2">
        <v>1</v>
      </c>
      <c r="FQ41" s="4">
        <v>0.79</v>
      </c>
      <c r="FR41" s="4">
        <f t="shared" si="20"/>
        <v>0</v>
      </c>
      <c r="FT41" s="2" t="s">
        <v>57</v>
      </c>
      <c r="FU41" s="2">
        <v>56</v>
      </c>
      <c r="FV41" s="2">
        <v>44</v>
      </c>
      <c r="FW41" s="2">
        <v>11</v>
      </c>
      <c r="FX41" s="2">
        <v>1</v>
      </c>
      <c r="FY41" s="4">
        <v>0.79</v>
      </c>
      <c r="FZ41" s="4">
        <f t="shared" si="21"/>
        <v>0</v>
      </c>
      <c r="GB41" s="2" t="s">
        <v>57</v>
      </c>
      <c r="GC41" s="2">
        <v>56</v>
      </c>
      <c r="GD41" s="2">
        <v>44</v>
      </c>
      <c r="GE41" s="2">
        <v>11</v>
      </c>
      <c r="GF41" s="2">
        <v>1</v>
      </c>
      <c r="GG41" s="4">
        <v>0.79</v>
      </c>
      <c r="GH41" s="4">
        <f t="shared" si="22"/>
        <v>0</v>
      </c>
      <c r="GP41" s="4"/>
      <c r="GX41" s="111">
        <f t="shared" si="107"/>
        <v>0</v>
      </c>
      <c r="GZ41" s="2" t="s">
        <v>57</v>
      </c>
      <c r="HF41" s="4">
        <f>HE41-'[1]ASUS MeMO Pad 8 K011'!ES41</f>
        <v>0</v>
      </c>
      <c r="HG41" s="2" t="s">
        <v>119</v>
      </c>
      <c r="HN41" s="4"/>
      <c r="HP41" s="2" t="s">
        <v>57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5"/>
        <v>0.82</v>
      </c>
      <c r="HX41" s="2" t="s">
        <v>57</v>
      </c>
      <c r="HY41" s="2">
        <v>67</v>
      </c>
      <c r="HZ41" s="2">
        <v>55</v>
      </c>
      <c r="IA41" s="2">
        <v>11</v>
      </c>
      <c r="IB41" s="2">
        <v>1</v>
      </c>
      <c r="IC41" s="4">
        <f t="shared" si="101"/>
        <v>0.82089552238805974</v>
      </c>
      <c r="ID41" s="4">
        <f t="shared" si="26"/>
        <v>8.9552238805978845E-4</v>
      </c>
      <c r="IF41" s="2" t="s">
        <v>57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102"/>
        <v>0.82089552238805974</v>
      </c>
      <c r="IL41" s="4">
        <f t="shared" si="27"/>
        <v>0</v>
      </c>
      <c r="IN41" s="2" t="s">
        <v>57</v>
      </c>
      <c r="IO41" s="2">
        <v>67</v>
      </c>
      <c r="IP41" s="2">
        <v>55</v>
      </c>
      <c r="IQ41" s="2">
        <v>11</v>
      </c>
      <c r="IR41" s="2">
        <v>1</v>
      </c>
      <c r="IS41" s="4">
        <v>0.82</v>
      </c>
      <c r="IT41" s="4">
        <f t="shared" si="28"/>
        <v>-8.9552238805978845E-4</v>
      </c>
      <c r="IV41" s="2" t="s">
        <v>57</v>
      </c>
      <c r="IW41" s="2">
        <v>67</v>
      </c>
      <c r="IX41" s="2">
        <v>55</v>
      </c>
      <c r="IY41" s="2">
        <v>11</v>
      </c>
      <c r="IZ41" s="2">
        <v>1</v>
      </c>
      <c r="JA41" s="4">
        <v>0.82</v>
      </c>
      <c r="JB41" s="4">
        <f t="shared" si="29"/>
        <v>0</v>
      </c>
      <c r="JD41" s="2" t="s">
        <v>57</v>
      </c>
      <c r="JE41" s="2">
        <v>67</v>
      </c>
      <c r="JF41" s="2">
        <v>55</v>
      </c>
      <c r="JG41" s="2">
        <v>11</v>
      </c>
      <c r="JH41" s="2">
        <v>1</v>
      </c>
      <c r="JI41" s="4">
        <v>0.82</v>
      </c>
      <c r="JJ41" s="4">
        <f t="shared" si="30"/>
        <v>0</v>
      </c>
      <c r="JL41" s="2" t="s">
        <v>57</v>
      </c>
      <c r="JM41" s="2">
        <v>67</v>
      </c>
      <c r="JN41" s="2">
        <v>55</v>
      </c>
      <c r="JO41" s="2">
        <v>11</v>
      </c>
      <c r="JP41" s="2">
        <v>1</v>
      </c>
      <c r="JQ41" s="4">
        <v>0.82</v>
      </c>
      <c r="JR41" s="4">
        <f t="shared" si="109"/>
        <v>0</v>
      </c>
      <c r="JT41" s="2" t="s">
        <v>57</v>
      </c>
      <c r="JU41" s="2">
        <v>67</v>
      </c>
      <c r="JV41" s="2">
        <v>55</v>
      </c>
      <c r="JW41" s="2">
        <v>11</v>
      </c>
      <c r="JX41" s="2">
        <v>1</v>
      </c>
      <c r="JY41" s="4">
        <v>0.82</v>
      </c>
      <c r="JZ41" s="4">
        <f t="shared" si="32"/>
        <v>0</v>
      </c>
      <c r="KB41" s="2" t="s">
        <v>57</v>
      </c>
      <c r="KC41" s="2">
        <v>67</v>
      </c>
      <c r="KD41" s="2">
        <v>55</v>
      </c>
      <c r="KE41" s="2">
        <v>11</v>
      </c>
      <c r="KF41" s="2">
        <v>1</v>
      </c>
      <c r="KG41" s="4">
        <v>0.82</v>
      </c>
      <c r="KH41" s="4">
        <f t="shared" si="33"/>
        <v>0</v>
      </c>
      <c r="KJ41" s="2" t="s">
        <v>57</v>
      </c>
      <c r="KK41" s="2">
        <v>67</v>
      </c>
      <c r="KL41" s="2">
        <v>55</v>
      </c>
      <c r="KM41" s="2">
        <v>11</v>
      </c>
      <c r="KN41" s="2">
        <v>1</v>
      </c>
      <c r="KO41" s="4">
        <f t="shared" si="103"/>
        <v>0.82089552238805974</v>
      </c>
      <c r="KP41" s="4">
        <f t="shared" si="34"/>
        <v>8.9552238805978845E-4</v>
      </c>
      <c r="KQ41" s="4"/>
      <c r="KR41" s="116" t="s">
        <v>57</v>
      </c>
      <c r="KS41" s="116">
        <v>67</v>
      </c>
      <c r="KT41" s="117">
        <v>55</v>
      </c>
      <c r="KU41" s="117">
        <v>11</v>
      </c>
      <c r="KV41" s="117">
        <v>1</v>
      </c>
      <c r="KW41" s="118">
        <v>0.82</v>
      </c>
      <c r="KX41" s="118">
        <v>0</v>
      </c>
      <c r="KY41" s="116"/>
      <c r="KZ41" s="116" t="s">
        <v>57</v>
      </c>
      <c r="LA41" s="116">
        <v>67</v>
      </c>
      <c r="LB41" s="116">
        <v>55</v>
      </c>
      <c r="LC41" s="116">
        <v>11</v>
      </c>
      <c r="LD41" s="116">
        <v>1</v>
      </c>
      <c r="LE41" s="122">
        <v>0.82</v>
      </c>
      <c r="LF41" s="158">
        <f t="shared" si="35"/>
        <v>0</v>
      </c>
      <c r="LG41" s="158"/>
      <c r="LH41" s="156" t="s">
        <v>57</v>
      </c>
      <c r="LI41" s="156">
        <v>67</v>
      </c>
      <c r="LJ41" s="156">
        <v>55</v>
      </c>
      <c r="LK41" s="156">
        <v>11</v>
      </c>
      <c r="LL41" s="156">
        <v>1</v>
      </c>
      <c r="LM41" s="162">
        <v>0.82</v>
      </c>
      <c r="LN41" s="158">
        <f t="shared" si="36"/>
        <v>0</v>
      </c>
      <c r="LO41" s="157"/>
      <c r="LP41" s="2" t="s">
        <v>57</v>
      </c>
      <c r="LQ41" s="2">
        <v>67</v>
      </c>
      <c r="LR41" s="2">
        <v>55</v>
      </c>
      <c r="LS41" s="2">
        <v>11</v>
      </c>
      <c r="LT41" s="2">
        <v>1</v>
      </c>
      <c r="LU41" s="4">
        <f t="shared" si="104"/>
        <v>0.82089552238805974</v>
      </c>
      <c r="LV41" s="4">
        <f t="shared" si="37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105"/>
        <v>0.82089552238805974</v>
      </c>
      <c r="MD41" s="158">
        <f t="shared" si="38"/>
        <v>0</v>
      </c>
      <c r="MF41" s="156" t="s">
        <v>57</v>
      </c>
      <c r="MG41" s="156">
        <v>67</v>
      </c>
      <c r="MH41" s="156">
        <v>55</v>
      </c>
      <c r="MI41" s="156">
        <v>11</v>
      </c>
      <c r="MJ41" s="156">
        <v>1</v>
      </c>
      <c r="MK41" s="162">
        <f t="shared" si="39"/>
        <v>0.82089552238805974</v>
      </c>
      <c r="ML41" s="158">
        <f t="shared" si="40"/>
        <v>0</v>
      </c>
      <c r="MM41" s="157"/>
      <c r="MN41" s="156" t="s">
        <v>57</v>
      </c>
      <c r="MO41" s="156">
        <v>67</v>
      </c>
      <c r="MP41" s="156">
        <v>55</v>
      </c>
      <c r="MQ41" s="156">
        <v>11</v>
      </c>
      <c r="MR41" s="156">
        <v>1</v>
      </c>
      <c r="MS41" s="162">
        <v>0.82</v>
      </c>
      <c r="MT41" s="158">
        <f t="shared" si="41"/>
        <v>-8.9552238805978845E-4</v>
      </c>
      <c r="MU41" s="157"/>
      <c r="MV41" s="156" t="s">
        <v>57</v>
      </c>
      <c r="MW41" s="156">
        <v>67</v>
      </c>
      <c r="MX41" s="156">
        <v>55</v>
      </c>
      <c r="MY41" s="156">
        <v>11</v>
      </c>
      <c r="MZ41" s="156">
        <v>1</v>
      </c>
      <c r="NA41" s="162">
        <v>0.82</v>
      </c>
      <c r="NB41" s="158">
        <f t="shared" si="42"/>
        <v>0</v>
      </c>
      <c r="NC41" s="157"/>
      <c r="ND41" s="156" t="s">
        <v>57</v>
      </c>
      <c r="NE41" s="156">
        <v>67</v>
      </c>
      <c r="NF41" s="156">
        <v>55</v>
      </c>
      <c r="NG41" s="156">
        <v>11</v>
      </c>
      <c r="NH41" s="156">
        <v>1</v>
      </c>
      <c r="NI41" s="162">
        <v>0.82</v>
      </c>
      <c r="NJ41" s="158">
        <f t="shared" si="43"/>
        <v>0</v>
      </c>
      <c r="NK41" s="157"/>
      <c r="NL41" s="156" t="s">
        <v>57</v>
      </c>
      <c r="NM41" s="156">
        <v>67</v>
      </c>
      <c r="NN41" s="156">
        <v>55</v>
      </c>
      <c r="NO41" s="156">
        <v>11</v>
      </c>
      <c r="NP41" s="156">
        <v>1</v>
      </c>
      <c r="NQ41" s="162">
        <v>0.82</v>
      </c>
      <c r="NR41" s="158">
        <f t="shared" si="44"/>
        <v>0</v>
      </c>
      <c r="NS41" s="157"/>
      <c r="OO41" s="157" t="s">
        <v>57</v>
      </c>
      <c r="OP41" s="157">
        <v>67</v>
      </c>
      <c r="OQ41" s="157">
        <v>55</v>
      </c>
      <c r="OR41" s="157">
        <v>11</v>
      </c>
      <c r="OS41" s="157">
        <v>1</v>
      </c>
      <c r="OT41" s="158">
        <f t="shared" si="45"/>
        <v>0.82089552238805974</v>
      </c>
      <c r="OU41" s="158">
        <f t="shared" si="46"/>
        <v>8.9552238805978845E-4</v>
      </c>
      <c r="OW41" s="157" t="s">
        <v>57</v>
      </c>
      <c r="OX41" s="157">
        <v>67</v>
      </c>
      <c r="OY41" s="157">
        <v>55</v>
      </c>
      <c r="OZ41" s="157">
        <v>11</v>
      </c>
      <c r="PA41" s="157">
        <v>1</v>
      </c>
      <c r="PB41" s="158">
        <f t="shared" si="106"/>
        <v>0.82089552238805974</v>
      </c>
      <c r="PC41" s="158">
        <f t="shared" si="47"/>
        <v>0</v>
      </c>
      <c r="PE41" s="157" t="s">
        <v>57</v>
      </c>
      <c r="PF41" s="157">
        <v>67</v>
      </c>
      <c r="PG41" s="157">
        <v>55</v>
      </c>
      <c r="PH41" s="157">
        <v>11</v>
      </c>
      <c r="PI41" s="157">
        <v>1</v>
      </c>
      <c r="PJ41" s="158">
        <f t="shared" si="48"/>
        <v>0.82089552238805974</v>
      </c>
      <c r="PK41" s="158">
        <f t="shared" si="49"/>
        <v>0</v>
      </c>
      <c r="PM41" s="157" t="s">
        <v>57</v>
      </c>
      <c r="PN41" s="157">
        <v>67</v>
      </c>
      <c r="PO41" s="157">
        <v>55</v>
      </c>
      <c r="PP41" s="157">
        <v>11</v>
      </c>
      <c r="PQ41" s="157">
        <v>1</v>
      </c>
      <c r="PR41" s="158">
        <f t="shared" si="50"/>
        <v>0.82089552238805974</v>
      </c>
      <c r="PS41" s="158">
        <f t="shared" si="51"/>
        <v>0</v>
      </c>
      <c r="PU41" s="157" t="s">
        <v>57</v>
      </c>
      <c r="PV41" s="157">
        <v>67</v>
      </c>
      <c r="PW41" s="157">
        <v>55</v>
      </c>
      <c r="PX41" s="157">
        <v>11</v>
      </c>
      <c r="PY41" s="157">
        <v>1</v>
      </c>
      <c r="PZ41" s="158">
        <f t="shared" si="52"/>
        <v>0.82089552238805974</v>
      </c>
      <c r="QA41" s="158">
        <f t="shared" si="53"/>
        <v>0</v>
      </c>
      <c r="QC41" s="157">
        <f t="shared" si="54"/>
        <v>0</v>
      </c>
      <c r="QD41" s="157" t="s">
        <v>57</v>
      </c>
      <c r="QE41" s="157">
        <v>67</v>
      </c>
      <c r="QF41" s="157">
        <v>55</v>
      </c>
      <c r="QG41" s="157">
        <v>11</v>
      </c>
      <c r="QH41" s="157">
        <v>1</v>
      </c>
      <c r="QI41" s="158">
        <f t="shared" si="55"/>
        <v>0.82089552238805974</v>
      </c>
      <c r="QJ41" s="158">
        <f t="shared" si="56"/>
        <v>0</v>
      </c>
      <c r="QL41" s="157" t="s">
        <v>57</v>
      </c>
      <c r="QM41" s="157">
        <v>67</v>
      </c>
      <c r="QN41" s="157">
        <v>55</v>
      </c>
      <c r="QO41" s="157">
        <v>11</v>
      </c>
      <c r="QP41" s="157">
        <v>1</v>
      </c>
      <c r="QQ41" s="158">
        <f t="shared" si="57"/>
        <v>0.82089552238805974</v>
      </c>
      <c r="QR41" s="158">
        <f t="shared" si="58"/>
        <v>0</v>
      </c>
      <c r="QT41" s="157">
        <f t="shared" si="59"/>
        <v>0</v>
      </c>
      <c r="QU41" s="157" t="s">
        <v>57</v>
      </c>
      <c r="QV41" s="157">
        <v>67</v>
      </c>
      <c r="QW41" s="157">
        <v>55</v>
      </c>
      <c r="QX41" s="157">
        <v>11</v>
      </c>
      <c r="QY41" s="157">
        <v>1</v>
      </c>
      <c r="QZ41" s="158">
        <f t="shared" si="60"/>
        <v>0.82089552238805974</v>
      </c>
      <c r="RA41" s="158">
        <f t="shared" si="61"/>
        <v>0</v>
      </c>
      <c r="RC41" s="157" t="s">
        <v>57</v>
      </c>
      <c r="RD41" s="157">
        <v>67</v>
      </c>
      <c r="RE41" s="157">
        <v>55</v>
      </c>
      <c r="RF41" s="157">
        <v>11</v>
      </c>
      <c r="RG41" s="157">
        <v>1</v>
      </c>
      <c r="RH41" s="158">
        <f t="shared" si="62"/>
        <v>0.82089552238805974</v>
      </c>
      <c r="RI41" s="158">
        <f t="shared" si="63"/>
        <v>0</v>
      </c>
      <c r="RK41" s="157" t="s">
        <v>57</v>
      </c>
      <c r="RL41" s="157">
        <v>67</v>
      </c>
      <c r="RM41" s="157">
        <v>55</v>
      </c>
      <c r="RN41" s="157">
        <v>11</v>
      </c>
      <c r="RO41" s="157">
        <v>1</v>
      </c>
      <c r="RP41" s="158">
        <v>0.82</v>
      </c>
      <c r="RR41" s="157" t="s">
        <v>57</v>
      </c>
      <c r="RS41" s="157">
        <v>67</v>
      </c>
      <c r="RT41" s="157">
        <v>55</v>
      </c>
      <c r="RU41" s="157">
        <v>11</v>
      </c>
      <c r="RV41" s="157">
        <v>1</v>
      </c>
      <c r="RW41" s="158">
        <f t="shared" si="64"/>
        <v>0.82089552238805974</v>
      </c>
      <c r="RX41" s="158">
        <f t="shared" si="65"/>
        <v>-0.17910447761194026</v>
      </c>
      <c r="RZ41" s="157" t="s">
        <v>57</v>
      </c>
      <c r="SA41" s="157">
        <v>67</v>
      </c>
      <c r="SB41" s="157">
        <v>55</v>
      </c>
      <c r="SC41" s="157">
        <v>11</v>
      </c>
      <c r="SD41" s="157">
        <v>1</v>
      </c>
      <c r="SE41" s="158">
        <f t="shared" si="66"/>
        <v>0.82089552238805974</v>
      </c>
      <c r="SF41" s="158">
        <f t="shared" si="67"/>
        <v>0</v>
      </c>
      <c r="SH41" s="157" t="s">
        <v>57</v>
      </c>
      <c r="SI41" s="157">
        <v>67</v>
      </c>
      <c r="SJ41" s="157">
        <v>55</v>
      </c>
      <c r="SK41" s="157">
        <v>11</v>
      </c>
      <c r="SL41" s="157">
        <v>1</v>
      </c>
      <c r="SM41" s="158">
        <f t="shared" si="68"/>
        <v>0.82089552238805974</v>
      </c>
      <c r="SN41" s="158">
        <f t="shared" si="69"/>
        <v>0</v>
      </c>
      <c r="SP41" s="157" t="s">
        <v>57</v>
      </c>
      <c r="SQ41" s="157">
        <v>67</v>
      </c>
      <c r="SR41" s="157">
        <v>55</v>
      </c>
      <c r="SS41" s="157">
        <v>11</v>
      </c>
      <c r="ST41" s="157">
        <v>1</v>
      </c>
      <c r="SU41" s="158">
        <f t="shared" si="70"/>
        <v>0.82089552238805974</v>
      </c>
      <c r="SV41" s="158">
        <f t="shared" si="71"/>
        <v>0</v>
      </c>
      <c r="SX41" s="157" t="s">
        <v>57</v>
      </c>
      <c r="SY41" s="157">
        <v>67</v>
      </c>
      <c r="SZ41" s="157">
        <v>55</v>
      </c>
      <c r="TA41" s="157">
        <v>11</v>
      </c>
      <c r="TB41" s="157">
        <v>1</v>
      </c>
      <c r="TC41" s="158">
        <f t="shared" si="72"/>
        <v>0.82089552238805974</v>
      </c>
      <c r="TD41" s="158">
        <f t="shared" si="73"/>
        <v>0</v>
      </c>
      <c r="TF41" s="157" t="s">
        <v>57</v>
      </c>
      <c r="TG41" s="157">
        <v>67</v>
      </c>
      <c r="TH41" s="157">
        <v>55</v>
      </c>
      <c r="TI41" s="157">
        <v>11</v>
      </c>
      <c r="TJ41" s="157">
        <v>1</v>
      </c>
      <c r="TK41" s="158">
        <f t="shared" si="74"/>
        <v>0.82089552238805974</v>
      </c>
      <c r="TL41" s="158">
        <f t="shared" si="75"/>
        <v>0</v>
      </c>
      <c r="TN41" s="157" t="s">
        <v>57</v>
      </c>
      <c r="TO41" s="157">
        <v>67</v>
      </c>
      <c r="TP41" s="157">
        <v>55</v>
      </c>
      <c r="TQ41" s="157">
        <v>11</v>
      </c>
      <c r="TR41" s="157">
        <v>1</v>
      </c>
      <c r="TS41" s="158">
        <f t="shared" si="76"/>
        <v>0.82089552238805974</v>
      </c>
      <c r="TT41" s="158">
        <f t="shared" si="77"/>
        <v>0</v>
      </c>
      <c r="TV41" s="157" t="s">
        <v>57</v>
      </c>
      <c r="TW41" s="157">
        <v>67</v>
      </c>
      <c r="TX41" s="157">
        <v>55</v>
      </c>
      <c r="TY41" s="157">
        <v>11</v>
      </c>
      <c r="TZ41" s="157">
        <v>1</v>
      </c>
      <c r="UA41" s="158">
        <f t="shared" si="78"/>
        <v>0.82089552238805974</v>
      </c>
      <c r="UB41" s="158">
        <f t="shared" si="79"/>
        <v>0</v>
      </c>
      <c r="UD41" s="157" t="s">
        <v>57</v>
      </c>
      <c r="UE41" s="157">
        <v>67</v>
      </c>
      <c r="UF41" s="157">
        <v>55</v>
      </c>
      <c r="UG41" s="157">
        <v>11</v>
      </c>
      <c r="UH41" s="157">
        <v>1</v>
      </c>
      <c r="UI41" s="158">
        <f t="shared" si="80"/>
        <v>0.82089552238805974</v>
      </c>
      <c r="UJ41" s="158">
        <f t="shared" si="81"/>
        <v>0</v>
      </c>
      <c r="UL41" s="157" t="s">
        <v>57</v>
      </c>
      <c r="UM41" s="157">
        <v>67</v>
      </c>
      <c r="UN41" s="157">
        <v>55</v>
      </c>
      <c r="UO41" s="157">
        <v>11</v>
      </c>
      <c r="UP41" s="157">
        <v>1</v>
      </c>
      <c r="UQ41" s="158">
        <f t="shared" si="82"/>
        <v>0.82089552238805974</v>
      </c>
      <c r="UR41" s="158">
        <f t="shared" si="83"/>
        <v>0</v>
      </c>
      <c r="UT41" s="157" t="s">
        <v>57</v>
      </c>
      <c r="UU41" s="157">
        <v>67</v>
      </c>
      <c r="UV41" s="157">
        <v>55</v>
      </c>
      <c r="UW41" s="157">
        <v>11</v>
      </c>
      <c r="UX41" s="157">
        <v>1</v>
      </c>
      <c r="UY41" s="158">
        <f t="shared" si="84"/>
        <v>0.82089552238805974</v>
      </c>
      <c r="VA41" s="157" t="s">
        <v>57</v>
      </c>
      <c r="VB41" s="157">
        <v>67</v>
      </c>
      <c r="VC41" s="157">
        <v>55</v>
      </c>
      <c r="VD41" s="157">
        <v>11</v>
      </c>
      <c r="VE41" s="157">
        <v>1</v>
      </c>
      <c r="VF41" s="158">
        <f t="shared" si="85"/>
        <v>0.82089552238805974</v>
      </c>
      <c r="VH41" s="157" t="s">
        <v>57</v>
      </c>
      <c r="VI41" s="157">
        <v>67</v>
      </c>
      <c r="VJ41" s="157">
        <v>55</v>
      </c>
      <c r="VK41" s="157">
        <v>11</v>
      </c>
      <c r="VL41" s="157">
        <v>1</v>
      </c>
      <c r="VM41" s="158">
        <f t="shared" si="86"/>
        <v>0.82089552238805974</v>
      </c>
      <c r="VN41" s="158">
        <f t="shared" si="87"/>
        <v>0</v>
      </c>
      <c r="VQ41" s="157" t="s">
        <v>57</v>
      </c>
      <c r="VR41" s="157">
        <v>67</v>
      </c>
      <c r="VS41" s="157">
        <v>56</v>
      </c>
      <c r="VT41" s="157">
        <v>11</v>
      </c>
      <c r="VU41" s="157">
        <v>0</v>
      </c>
      <c r="VV41" s="158">
        <v>0.84</v>
      </c>
      <c r="VW41" s="158">
        <f t="shared" si="88"/>
        <v>1.9104477611940229E-2</v>
      </c>
      <c r="VX41" s="158"/>
      <c r="VY41" s="157" t="s">
        <v>57</v>
      </c>
      <c r="VZ41" s="157">
        <v>67</v>
      </c>
      <c r="WA41" s="157">
        <v>55</v>
      </c>
      <c r="WB41" s="157">
        <v>11</v>
      </c>
      <c r="WC41" s="157">
        <v>1</v>
      </c>
      <c r="WD41" s="158">
        <f t="shared" si="89"/>
        <v>0.82089552238805974</v>
      </c>
      <c r="WF41" s="157" t="s">
        <v>57</v>
      </c>
      <c r="WG41" s="157">
        <v>67</v>
      </c>
      <c r="WH41" s="157">
        <v>55</v>
      </c>
      <c r="WI41" s="157">
        <v>11</v>
      </c>
      <c r="WJ41" s="157">
        <v>1</v>
      </c>
      <c r="WK41" s="158">
        <f t="shared" si="90"/>
        <v>0.82089552238805974</v>
      </c>
      <c r="WL41" s="158">
        <f t="shared" si="91"/>
        <v>0</v>
      </c>
      <c r="WN41" s="157" t="s">
        <v>57</v>
      </c>
      <c r="WO41" s="157">
        <v>67</v>
      </c>
      <c r="WP41" s="157">
        <v>56</v>
      </c>
      <c r="WQ41" s="157">
        <v>11</v>
      </c>
      <c r="WR41" s="157">
        <v>0</v>
      </c>
      <c r="WS41" s="158">
        <v>0.84</v>
      </c>
      <c r="WU41" s="156"/>
      <c r="WV41" s="156"/>
      <c r="WW41" s="156"/>
      <c r="WX41" s="156"/>
      <c r="WY41" s="156"/>
      <c r="WZ41" s="157" t="s">
        <v>57</v>
      </c>
      <c r="XA41" s="157">
        <v>67</v>
      </c>
      <c r="XB41" s="157">
        <v>55</v>
      </c>
      <c r="XC41" s="157">
        <v>11</v>
      </c>
      <c r="XD41" s="157">
        <v>1</v>
      </c>
      <c r="XE41" s="158">
        <f t="shared" si="92"/>
        <v>0.82089552238805974</v>
      </c>
      <c r="XG41" s="157" t="s">
        <v>57</v>
      </c>
      <c r="XH41" s="157">
        <v>67</v>
      </c>
      <c r="XI41" s="157">
        <v>55</v>
      </c>
      <c r="XJ41" s="157">
        <v>11</v>
      </c>
      <c r="XK41" s="157">
        <v>1</v>
      </c>
      <c r="XL41" s="158">
        <f t="shared" si="93"/>
        <v>0.82089552238805974</v>
      </c>
      <c r="XM41" s="158">
        <f t="shared" si="94"/>
        <v>0</v>
      </c>
      <c r="XN41" s="157" t="s">
        <v>57</v>
      </c>
      <c r="XO41" s="157">
        <v>67</v>
      </c>
      <c r="XP41" s="157">
        <v>56</v>
      </c>
      <c r="XQ41" s="157">
        <v>11</v>
      </c>
      <c r="XR41" s="157">
        <v>0</v>
      </c>
      <c r="XS41" s="158">
        <v>0.84</v>
      </c>
      <c r="XT41" s="157"/>
      <c r="XU41" s="157" t="s">
        <v>57</v>
      </c>
      <c r="XV41" s="157">
        <v>67</v>
      </c>
      <c r="XW41" s="157">
        <v>55</v>
      </c>
      <c r="XX41" s="157">
        <v>11</v>
      </c>
      <c r="XY41" s="157">
        <v>1</v>
      </c>
      <c r="XZ41" s="158">
        <f t="shared" si="95"/>
        <v>0.82089552238805974</v>
      </c>
      <c r="YB41" s="157" t="s">
        <v>57</v>
      </c>
      <c r="YC41" s="157">
        <v>67</v>
      </c>
      <c r="YD41" s="157">
        <v>55</v>
      </c>
      <c r="YE41" s="157">
        <v>11</v>
      </c>
      <c r="YF41" s="157">
        <v>1</v>
      </c>
      <c r="YG41" s="158">
        <f t="shared" si="96"/>
        <v>0.82089552238805974</v>
      </c>
      <c r="YH41" s="158">
        <f t="shared" si="97"/>
        <v>0</v>
      </c>
      <c r="YI41" s="158"/>
      <c r="YJ41" s="157" t="s">
        <v>57</v>
      </c>
      <c r="YK41" s="157">
        <v>67</v>
      </c>
      <c r="YL41" s="157">
        <v>56</v>
      </c>
      <c r="YM41" s="157">
        <v>11</v>
      </c>
      <c r="YN41" s="157">
        <v>0</v>
      </c>
      <c r="YO41" s="158">
        <v>0.84</v>
      </c>
      <c r="YQ41" s="157" t="s">
        <v>57</v>
      </c>
      <c r="YR41" s="157">
        <v>67</v>
      </c>
      <c r="YS41" s="157">
        <v>55</v>
      </c>
      <c r="YT41" s="157">
        <v>11</v>
      </c>
      <c r="YU41" s="157">
        <v>1</v>
      </c>
      <c r="YV41" s="158">
        <f t="shared" si="98"/>
        <v>0.82089552238805974</v>
      </c>
      <c r="YX41" s="157" t="s">
        <v>57</v>
      </c>
      <c r="YY41" s="157">
        <v>67</v>
      </c>
      <c r="YZ41" s="157">
        <v>55</v>
      </c>
      <c r="ZA41" s="157">
        <v>11</v>
      </c>
      <c r="ZB41" s="157">
        <v>1</v>
      </c>
      <c r="ZC41" s="158">
        <v>0.82</v>
      </c>
      <c r="ZE41" s="157" t="s">
        <v>57</v>
      </c>
      <c r="ZF41" s="157">
        <v>67</v>
      </c>
      <c r="ZG41" s="157">
        <v>55</v>
      </c>
      <c r="ZH41" s="157">
        <v>11</v>
      </c>
      <c r="ZI41" s="157">
        <v>1</v>
      </c>
      <c r="ZJ41" s="158">
        <f t="shared" si="99"/>
        <v>0.82089552238805974</v>
      </c>
      <c r="ZK41" s="158">
        <f>ZJ41-YG41</f>
        <v>0</v>
      </c>
      <c r="ZM41" s="157" t="s">
        <v>57</v>
      </c>
      <c r="ZN41" s="157">
        <v>67</v>
      </c>
      <c r="ZO41" s="157">
        <v>55</v>
      </c>
      <c r="ZP41" s="157">
        <v>11</v>
      </c>
      <c r="ZQ41" s="157">
        <v>1</v>
      </c>
      <c r="ZR41" s="158">
        <f t="shared" si="100"/>
        <v>0.82089552238805974</v>
      </c>
    </row>
    <row r="42" spans="1:694" ht="17.25" thickBot="1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108"/>
        <v>0</v>
      </c>
      <c r="P42" s="66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66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66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66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4"/>
        <v>0</v>
      </c>
      <c r="AV42" s="66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5"/>
        <v>0</v>
      </c>
      <c r="BD42" s="66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6"/>
        <v>0</v>
      </c>
      <c r="BL42" s="66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7"/>
        <v>0</v>
      </c>
      <c r="BT42" s="66" t="s">
        <v>58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8"/>
        <v>0</v>
      </c>
      <c r="CB42" s="66" t="s">
        <v>58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9"/>
        <v>0</v>
      </c>
      <c r="CJ42" s="77" t="s">
        <v>58</v>
      </c>
      <c r="CK42" s="2">
        <v>3</v>
      </c>
      <c r="CL42" s="2">
        <v>0</v>
      </c>
      <c r="CM42" s="2">
        <v>3</v>
      </c>
      <c r="CN42" s="2">
        <v>0</v>
      </c>
      <c r="CO42" s="4">
        <v>0</v>
      </c>
      <c r="CP42" s="4">
        <f t="shared" si="10"/>
        <v>-1</v>
      </c>
      <c r="CR42" s="77" t="s">
        <v>58</v>
      </c>
      <c r="CS42" s="2">
        <v>3</v>
      </c>
      <c r="CT42" s="2">
        <v>0</v>
      </c>
      <c r="CU42" s="2">
        <v>3</v>
      </c>
      <c r="CV42" s="2">
        <v>0</v>
      </c>
      <c r="CW42" s="4">
        <v>0</v>
      </c>
      <c r="CX42" s="4">
        <f t="shared" si="11"/>
        <v>0</v>
      </c>
      <c r="CZ42" s="77" t="s">
        <v>58</v>
      </c>
      <c r="DA42" s="2">
        <v>3</v>
      </c>
      <c r="DB42" s="2">
        <v>0</v>
      </c>
      <c r="DC42" s="2">
        <v>3</v>
      </c>
      <c r="DD42" s="2">
        <v>0</v>
      </c>
      <c r="DE42" s="4">
        <v>0</v>
      </c>
      <c r="DF42" s="4">
        <f t="shared" si="12"/>
        <v>0</v>
      </c>
      <c r="DH42" s="77" t="s">
        <v>58</v>
      </c>
      <c r="DI42" s="2">
        <v>3</v>
      </c>
      <c r="DJ42" s="2">
        <v>0</v>
      </c>
      <c r="DK42" s="2">
        <v>3</v>
      </c>
      <c r="DL42" s="2">
        <v>0</v>
      </c>
      <c r="DM42" s="4">
        <v>0</v>
      </c>
      <c r="DN42" s="4">
        <f t="shared" si="13"/>
        <v>0</v>
      </c>
      <c r="DP42" s="77" t="s">
        <v>58</v>
      </c>
      <c r="DQ42" s="2">
        <v>3</v>
      </c>
      <c r="DR42" s="2">
        <v>0</v>
      </c>
      <c r="DS42" s="2">
        <v>3</v>
      </c>
      <c r="DT42" s="2">
        <v>0</v>
      </c>
      <c r="DU42" s="4">
        <v>0</v>
      </c>
      <c r="DV42" s="4">
        <f t="shared" si="14"/>
        <v>0</v>
      </c>
      <c r="DX42" s="77" t="s">
        <v>58</v>
      </c>
      <c r="DY42" s="2">
        <v>3</v>
      </c>
      <c r="DZ42" s="2">
        <v>0</v>
      </c>
      <c r="EA42" s="2">
        <v>3</v>
      </c>
      <c r="EB42" s="2">
        <v>0</v>
      </c>
      <c r="EC42" s="4">
        <v>0</v>
      </c>
      <c r="ED42" s="4">
        <f t="shared" si="15"/>
        <v>0</v>
      </c>
      <c r="EF42" s="66" t="s">
        <v>58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6"/>
        <v>1</v>
      </c>
      <c r="EN42" s="66" t="s">
        <v>58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7"/>
        <v>0</v>
      </c>
      <c r="EV42" s="66" t="s">
        <v>58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18"/>
        <v>0</v>
      </c>
      <c r="FD42" s="66" t="s">
        <v>58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19"/>
        <v>0</v>
      </c>
      <c r="FL42" s="66" t="s">
        <v>58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4">
        <f t="shared" si="20"/>
        <v>0</v>
      </c>
      <c r="FT42" s="66" t="s">
        <v>58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1"/>
        <v>0</v>
      </c>
      <c r="GB42" s="66" t="s">
        <v>58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2"/>
        <v>0</v>
      </c>
      <c r="GJ42" s="66" t="s">
        <v>58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3"/>
        <v>0</v>
      </c>
      <c r="GR42" s="66" t="s">
        <v>58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111">
        <f t="shared" si="107"/>
        <v>0</v>
      </c>
      <c r="GZ42" s="66" t="s">
        <v>58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>HE42-'[1]ASUS MeMO Pad 8 K011'!ES42</f>
        <v>0</v>
      </c>
      <c r="HH42" s="66" t="s">
        <v>58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4"/>
        <v>0</v>
      </c>
      <c r="HP42" s="66" t="s">
        <v>58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5"/>
        <v>0</v>
      </c>
      <c r="HX42" s="66" t="s">
        <v>58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6"/>
        <v>0</v>
      </c>
      <c r="IF42" s="66" t="s">
        <v>58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7"/>
        <v>0</v>
      </c>
      <c r="IN42" s="65" t="s">
        <v>58</v>
      </c>
      <c r="IO42" s="2">
        <v>3</v>
      </c>
      <c r="IP42" s="2">
        <v>3</v>
      </c>
      <c r="IQ42" s="2">
        <v>0</v>
      </c>
      <c r="IR42" s="2">
        <v>0</v>
      </c>
      <c r="IS42" s="4">
        <v>1</v>
      </c>
      <c r="IT42" s="4">
        <f t="shared" si="28"/>
        <v>0</v>
      </c>
      <c r="IV42" s="65" t="s">
        <v>58</v>
      </c>
      <c r="IW42" s="2">
        <v>3</v>
      </c>
      <c r="IX42" s="2">
        <v>3</v>
      </c>
      <c r="IY42" s="2">
        <v>0</v>
      </c>
      <c r="IZ42" s="2">
        <v>0</v>
      </c>
      <c r="JA42" s="4">
        <v>1</v>
      </c>
      <c r="JB42" s="4">
        <f t="shared" si="29"/>
        <v>0</v>
      </c>
      <c r="JD42" s="114" t="s">
        <v>58</v>
      </c>
      <c r="JE42" s="2">
        <v>3</v>
      </c>
      <c r="JF42" s="2">
        <v>3</v>
      </c>
      <c r="JG42" s="2">
        <v>0</v>
      </c>
      <c r="JH42" s="2">
        <v>0</v>
      </c>
      <c r="JI42" s="4">
        <v>1</v>
      </c>
      <c r="JJ42" s="4">
        <f t="shared" si="30"/>
        <v>0</v>
      </c>
      <c r="JL42" s="114" t="s">
        <v>58</v>
      </c>
      <c r="JM42" s="2">
        <v>3</v>
      </c>
      <c r="JN42" s="2">
        <v>3</v>
      </c>
      <c r="JO42" s="2">
        <v>0</v>
      </c>
      <c r="JP42" s="2">
        <v>0</v>
      </c>
      <c r="JQ42" s="4">
        <v>1</v>
      </c>
      <c r="JR42" s="4">
        <f t="shared" si="109"/>
        <v>0</v>
      </c>
      <c r="JT42" s="114" t="s">
        <v>58</v>
      </c>
      <c r="JU42" s="2">
        <v>3</v>
      </c>
      <c r="JV42" s="2">
        <v>3</v>
      </c>
      <c r="JW42" s="2">
        <v>0</v>
      </c>
      <c r="JX42" s="2">
        <v>0</v>
      </c>
      <c r="JY42" s="4">
        <v>1</v>
      </c>
      <c r="JZ42" s="4">
        <f t="shared" si="32"/>
        <v>0</v>
      </c>
      <c r="KB42" s="114" t="s">
        <v>58</v>
      </c>
      <c r="KC42" s="2">
        <v>3</v>
      </c>
      <c r="KD42" s="2">
        <v>3</v>
      </c>
      <c r="KE42" s="2">
        <v>0</v>
      </c>
      <c r="KF42" s="2">
        <v>0</v>
      </c>
      <c r="KG42" s="4">
        <v>1</v>
      </c>
      <c r="KH42" s="4">
        <f t="shared" si="33"/>
        <v>0</v>
      </c>
      <c r="KJ42" s="114" t="s">
        <v>58</v>
      </c>
      <c r="KK42" s="2">
        <v>3</v>
      </c>
      <c r="KL42" s="2">
        <v>3</v>
      </c>
      <c r="KM42" s="2">
        <v>0</v>
      </c>
      <c r="KN42" s="2">
        <v>0</v>
      </c>
      <c r="KO42" s="4">
        <v>1</v>
      </c>
      <c r="KP42" s="4">
        <f t="shared" si="34"/>
        <v>0</v>
      </c>
      <c r="KQ42" s="4"/>
      <c r="KR42" s="123" t="s">
        <v>58</v>
      </c>
      <c r="KS42" s="117">
        <v>3</v>
      </c>
      <c r="KT42" s="117">
        <v>3</v>
      </c>
      <c r="KU42" s="117">
        <v>0</v>
      </c>
      <c r="KV42" s="117">
        <v>0</v>
      </c>
      <c r="KW42" s="118">
        <v>1</v>
      </c>
      <c r="KX42" s="118">
        <v>0</v>
      </c>
      <c r="KY42" s="116"/>
      <c r="KZ42" s="123" t="s">
        <v>58</v>
      </c>
      <c r="LA42" s="117">
        <v>3</v>
      </c>
      <c r="LB42" s="117">
        <v>3</v>
      </c>
      <c r="LC42" s="117">
        <v>0</v>
      </c>
      <c r="LD42" s="117">
        <v>0</v>
      </c>
      <c r="LE42" s="118">
        <v>1</v>
      </c>
      <c r="LF42" s="158">
        <f t="shared" si="35"/>
        <v>0</v>
      </c>
      <c r="LG42" s="158"/>
      <c r="LH42" s="163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v>1</v>
      </c>
      <c r="LN42" s="158">
        <f t="shared" si="36"/>
        <v>0</v>
      </c>
      <c r="LO42" s="157"/>
      <c r="LP42" s="163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v>1</v>
      </c>
      <c r="LV42" s="4">
        <f t="shared" si="37"/>
        <v>0</v>
      </c>
      <c r="LX42" s="163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105"/>
        <v>1</v>
      </c>
      <c r="MD42" s="158">
        <f t="shared" si="38"/>
        <v>0</v>
      </c>
      <c r="MF42" s="163" t="s">
        <v>58</v>
      </c>
      <c r="MG42" s="157">
        <v>3</v>
      </c>
      <c r="MH42" s="157">
        <v>3</v>
      </c>
      <c r="MI42" s="157">
        <v>0</v>
      </c>
      <c r="MJ42" s="157">
        <v>0</v>
      </c>
      <c r="MK42" s="162">
        <f t="shared" si="39"/>
        <v>1</v>
      </c>
      <c r="ML42" s="158">
        <f t="shared" si="40"/>
        <v>0</v>
      </c>
      <c r="MM42" s="157"/>
      <c r="MN42" s="163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v>1</v>
      </c>
      <c r="MT42" s="158">
        <f t="shared" si="41"/>
        <v>0</v>
      </c>
      <c r="MU42" s="157"/>
      <c r="MV42" s="163" t="s">
        <v>58</v>
      </c>
      <c r="MW42" s="156">
        <v>3</v>
      </c>
      <c r="MX42" s="156">
        <v>3</v>
      </c>
      <c r="MY42" s="156">
        <v>0</v>
      </c>
      <c r="MZ42" s="156">
        <v>0</v>
      </c>
      <c r="NA42" s="162">
        <v>1</v>
      </c>
      <c r="NB42" s="158">
        <f t="shared" si="42"/>
        <v>0</v>
      </c>
      <c r="NC42" s="157"/>
      <c r="ND42" s="163" t="s">
        <v>58</v>
      </c>
      <c r="NE42" s="156">
        <v>3</v>
      </c>
      <c r="NF42" s="156">
        <v>3</v>
      </c>
      <c r="NG42" s="156">
        <v>0</v>
      </c>
      <c r="NH42" s="156">
        <v>0</v>
      </c>
      <c r="NI42" s="162">
        <v>1</v>
      </c>
      <c r="NJ42" s="158">
        <f t="shared" si="43"/>
        <v>0</v>
      </c>
      <c r="NK42" s="157"/>
      <c r="NL42" s="163" t="s">
        <v>58</v>
      </c>
      <c r="NM42" s="156">
        <v>3</v>
      </c>
      <c r="NN42" s="156">
        <v>3</v>
      </c>
      <c r="NO42" s="156">
        <v>0</v>
      </c>
      <c r="NP42" s="156">
        <v>0</v>
      </c>
      <c r="NQ42" s="162">
        <v>1</v>
      </c>
      <c r="NR42" s="158">
        <f t="shared" si="44"/>
        <v>0</v>
      </c>
      <c r="NS42" s="157"/>
      <c r="OO42" s="163" t="s">
        <v>58</v>
      </c>
      <c r="OP42" s="156">
        <v>3</v>
      </c>
      <c r="OQ42" s="156">
        <v>3</v>
      </c>
      <c r="OR42" s="156">
        <v>0</v>
      </c>
      <c r="OS42" s="156">
        <v>0</v>
      </c>
      <c r="OT42" s="162">
        <v>1</v>
      </c>
      <c r="OU42" s="158">
        <f t="shared" si="46"/>
        <v>0</v>
      </c>
      <c r="OW42" s="163" t="s">
        <v>58</v>
      </c>
      <c r="OX42" s="156">
        <v>3</v>
      </c>
      <c r="OY42" s="156">
        <v>3</v>
      </c>
      <c r="OZ42" s="156">
        <v>0</v>
      </c>
      <c r="PA42" s="156">
        <v>0</v>
      </c>
      <c r="PB42" s="162">
        <v>1</v>
      </c>
      <c r="PC42" s="158">
        <f t="shared" si="47"/>
        <v>0</v>
      </c>
      <c r="PE42" s="163" t="s">
        <v>58</v>
      </c>
      <c r="PF42" s="156">
        <v>3</v>
      </c>
      <c r="PG42" s="156">
        <v>3</v>
      </c>
      <c r="PH42" s="156">
        <v>0</v>
      </c>
      <c r="PI42" s="156">
        <v>0</v>
      </c>
      <c r="PJ42" s="158">
        <f t="shared" si="48"/>
        <v>1</v>
      </c>
      <c r="PK42" s="158">
        <f t="shared" si="49"/>
        <v>0</v>
      </c>
      <c r="PM42" s="163" t="s">
        <v>58</v>
      </c>
      <c r="PN42" s="156">
        <v>3</v>
      </c>
      <c r="PO42" s="156">
        <v>3</v>
      </c>
      <c r="PP42" s="156">
        <v>0</v>
      </c>
      <c r="PQ42" s="156">
        <v>0</v>
      </c>
      <c r="PR42" s="158">
        <f t="shared" si="50"/>
        <v>1</v>
      </c>
      <c r="PS42" s="158">
        <f t="shared" si="51"/>
        <v>0</v>
      </c>
      <c r="PU42" s="163" t="s">
        <v>58</v>
      </c>
      <c r="PV42" s="156">
        <v>3</v>
      </c>
      <c r="PW42" s="156">
        <v>3</v>
      </c>
      <c r="PX42" s="156">
        <v>0</v>
      </c>
      <c r="PY42" s="156">
        <v>0</v>
      </c>
      <c r="PZ42" s="158">
        <f t="shared" si="52"/>
        <v>1</v>
      </c>
      <c r="QA42" s="158">
        <f t="shared" si="53"/>
        <v>0</v>
      </c>
      <c r="QC42" s="157">
        <f t="shared" si="54"/>
        <v>0</v>
      </c>
      <c r="QD42" s="163" t="s">
        <v>58</v>
      </c>
      <c r="QE42" s="156">
        <v>3</v>
      </c>
      <c r="QF42" s="156">
        <v>3</v>
      </c>
      <c r="QG42" s="156">
        <v>0</v>
      </c>
      <c r="QH42" s="156">
        <v>0</v>
      </c>
      <c r="QI42" s="158">
        <f t="shared" si="55"/>
        <v>1</v>
      </c>
      <c r="QJ42" s="158">
        <f t="shared" si="56"/>
        <v>0</v>
      </c>
      <c r="QL42" s="161" t="s">
        <v>58</v>
      </c>
      <c r="QM42" s="157">
        <v>3</v>
      </c>
      <c r="QN42" s="157">
        <v>3</v>
      </c>
      <c r="QO42" s="157">
        <v>0</v>
      </c>
      <c r="QP42" s="159">
        <v>0</v>
      </c>
      <c r="QQ42" s="158">
        <f t="shared" si="57"/>
        <v>1</v>
      </c>
      <c r="QR42" s="158">
        <f t="shared" si="58"/>
        <v>0</v>
      </c>
      <c r="QS42" s="2" t="s">
        <v>119</v>
      </c>
      <c r="QT42" s="157">
        <f t="shared" si="59"/>
        <v>0</v>
      </c>
      <c r="QU42" s="161" t="s">
        <v>58</v>
      </c>
      <c r="QV42" s="157">
        <v>3</v>
      </c>
      <c r="QW42" s="157">
        <v>3</v>
      </c>
      <c r="QX42" s="157">
        <v>0</v>
      </c>
      <c r="QY42" s="159">
        <v>0</v>
      </c>
      <c r="QZ42" s="158">
        <f t="shared" si="60"/>
        <v>1</v>
      </c>
      <c r="RA42" s="158">
        <f t="shared" si="61"/>
        <v>0</v>
      </c>
      <c r="RC42" s="161" t="s">
        <v>58</v>
      </c>
      <c r="RD42" s="157">
        <v>3</v>
      </c>
      <c r="RE42" s="157">
        <v>3</v>
      </c>
      <c r="RF42" s="157">
        <v>0</v>
      </c>
      <c r="RG42" s="159">
        <v>0</v>
      </c>
      <c r="RH42" s="158">
        <f t="shared" si="62"/>
        <v>1</v>
      </c>
      <c r="RI42" s="158">
        <f t="shared" si="63"/>
        <v>0</v>
      </c>
      <c r="RK42" s="157" t="s">
        <v>58</v>
      </c>
      <c r="RL42" s="157">
        <v>9</v>
      </c>
      <c r="RM42" s="157">
        <v>3</v>
      </c>
      <c r="RN42" s="157">
        <v>0</v>
      </c>
      <c r="RO42" s="157">
        <v>6</v>
      </c>
      <c r="RP42" s="158">
        <v>0.33</v>
      </c>
      <c r="RR42" s="161" t="s">
        <v>58</v>
      </c>
      <c r="RS42" s="157">
        <v>3</v>
      </c>
      <c r="RT42" s="157">
        <v>3</v>
      </c>
      <c r="RU42" s="157">
        <v>0</v>
      </c>
      <c r="RV42" s="157">
        <v>0</v>
      </c>
      <c r="RW42" s="158">
        <f t="shared" si="64"/>
        <v>1</v>
      </c>
      <c r="RX42" s="158">
        <f t="shared" si="65"/>
        <v>-5</v>
      </c>
      <c r="RZ42" s="161" t="s">
        <v>58</v>
      </c>
      <c r="SA42" s="157">
        <v>3</v>
      </c>
      <c r="SB42" s="157">
        <v>3</v>
      </c>
      <c r="SC42" s="157">
        <v>0</v>
      </c>
      <c r="SD42" s="157">
        <v>0</v>
      </c>
      <c r="SE42" s="158">
        <f t="shared" si="66"/>
        <v>1</v>
      </c>
      <c r="SF42" s="158">
        <f t="shared" si="67"/>
        <v>0</v>
      </c>
      <c r="SH42" s="161" t="s">
        <v>58</v>
      </c>
      <c r="SI42" s="157">
        <v>3</v>
      </c>
      <c r="SJ42" s="157">
        <v>3</v>
      </c>
      <c r="SK42" s="157">
        <v>0</v>
      </c>
      <c r="SL42" s="157">
        <v>0</v>
      </c>
      <c r="SM42" s="158">
        <f t="shared" si="68"/>
        <v>1</v>
      </c>
      <c r="SN42" s="158">
        <f t="shared" si="69"/>
        <v>0</v>
      </c>
      <c r="SP42" s="161" t="s">
        <v>58</v>
      </c>
      <c r="SQ42" s="157">
        <v>3</v>
      </c>
      <c r="SR42" s="157">
        <v>3</v>
      </c>
      <c r="SS42" s="157">
        <v>0</v>
      </c>
      <c r="ST42" s="157">
        <v>0</v>
      </c>
      <c r="SU42" s="158">
        <f t="shared" si="70"/>
        <v>1</v>
      </c>
      <c r="SV42" s="158">
        <f t="shared" si="71"/>
        <v>0</v>
      </c>
      <c r="SX42" s="161" t="s">
        <v>58</v>
      </c>
      <c r="SY42" s="157">
        <v>3</v>
      </c>
      <c r="SZ42" s="157">
        <v>3</v>
      </c>
      <c r="TA42" s="157">
        <v>0</v>
      </c>
      <c r="TB42" s="157">
        <v>0</v>
      </c>
      <c r="TC42" s="158">
        <f t="shared" si="72"/>
        <v>1</v>
      </c>
      <c r="TD42" s="158">
        <f t="shared" si="73"/>
        <v>0</v>
      </c>
      <c r="TF42" s="161" t="s">
        <v>58</v>
      </c>
      <c r="TG42" s="157">
        <v>3</v>
      </c>
      <c r="TH42" s="157">
        <v>3</v>
      </c>
      <c r="TI42" s="157">
        <v>0</v>
      </c>
      <c r="TJ42" s="157">
        <v>0</v>
      </c>
      <c r="TK42" s="158">
        <f t="shared" si="74"/>
        <v>1</v>
      </c>
      <c r="TL42" s="158">
        <f t="shared" si="75"/>
        <v>0</v>
      </c>
      <c r="TN42" s="161" t="s">
        <v>58</v>
      </c>
      <c r="TO42" s="157">
        <v>3</v>
      </c>
      <c r="TP42" s="157">
        <v>3</v>
      </c>
      <c r="TQ42" s="157">
        <v>0</v>
      </c>
      <c r="TR42" s="157">
        <v>0</v>
      </c>
      <c r="TS42" s="158">
        <f t="shared" si="76"/>
        <v>1</v>
      </c>
      <c r="TT42" s="158">
        <f t="shared" si="77"/>
        <v>0</v>
      </c>
      <c r="TV42" s="161" t="s">
        <v>58</v>
      </c>
      <c r="TW42" s="157">
        <v>3</v>
      </c>
      <c r="TX42" s="157">
        <v>3</v>
      </c>
      <c r="TY42" s="157">
        <v>0</v>
      </c>
      <c r="TZ42" s="157">
        <v>0</v>
      </c>
      <c r="UA42" s="158">
        <f t="shared" si="78"/>
        <v>1</v>
      </c>
      <c r="UB42" s="158">
        <f t="shared" si="79"/>
        <v>0</v>
      </c>
      <c r="UD42" s="161" t="s">
        <v>58</v>
      </c>
      <c r="UE42" s="157">
        <v>3</v>
      </c>
      <c r="UF42" s="157">
        <v>3</v>
      </c>
      <c r="UG42" s="157">
        <v>0</v>
      </c>
      <c r="UH42" s="157">
        <v>0</v>
      </c>
      <c r="UI42" s="158">
        <f t="shared" si="80"/>
        <v>1</v>
      </c>
      <c r="UJ42" s="158">
        <f t="shared" si="81"/>
        <v>0</v>
      </c>
      <c r="UL42" s="161" t="s">
        <v>58</v>
      </c>
      <c r="UM42" s="157">
        <v>3</v>
      </c>
      <c r="UN42" s="157">
        <v>3</v>
      </c>
      <c r="UO42" s="157">
        <v>0</v>
      </c>
      <c r="UP42" s="157">
        <v>0</v>
      </c>
      <c r="UQ42" s="158">
        <f t="shared" si="82"/>
        <v>1</v>
      </c>
      <c r="UR42" s="158">
        <f t="shared" si="83"/>
        <v>0</v>
      </c>
      <c r="UT42" s="161" t="s">
        <v>58</v>
      </c>
      <c r="UU42" s="157">
        <v>3</v>
      </c>
      <c r="UV42" s="157">
        <v>3</v>
      </c>
      <c r="UW42" s="157">
        <v>0</v>
      </c>
      <c r="UX42" s="157">
        <v>0</v>
      </c>
      <c r="UY42" s="158">
        <f t="shared" si="84"/>
        <v>1</v>
      </c>
      <c r="VA42" s="161" t="s">
        <v>58</v>
      </c>
      <c r="VB42" s="157">
        <v>3</v>
      </c>
      <c r="VC42" s="157">
        <v>3</v>
      </c>
      <c r="VD42" s="157">
        <v>0</v>
      </c>
      <c r="VE42" s="157">
        <v>0</v>
      </c>
      <c r="VF42" s="158">
        <f t="shared" si="85"/>
        <v>1</v>
      </c>
      <c r="VH42" s="161" t="s">
        <v>58</v>
      </c>
      <c r="VI42" s="157">
        <v>3</v>
      </c>
      <c r="VJ42" s="157">
        <v>3</v>
      </c>
      <c r="VK42" s="157">
        <v>0</v>
      </c>
      <c r="VL42" s="157">
        <v>0</v>
      </c>
      <c r="VM42" s="158">
        <f t="shared" si="86"/>
        <v>1</v>
      </c>
      <c r="VN42" s="158">
        <f t="shared" si="87"/>
        <v>0</v>
      </c>
      <c r="VQ42" s="161" t="s">
        <v>58</v>
      </c>
      <c r="VR42" s="157">
        <v>9</v>
      </c>
      <c r="VS42" s="157">
        <v>3</v>
      </c>
      <c r="VT42" s="157">
        <v>6</v>
      </c>
      <c r="VU42" s="157">
        <v>0</v>
      </c>
      <c r="VV42" s="158">
        <v>0.33</v>
      </c>
      <c r="VW42" s="158">
        <f t="shared" si="88"/>
        <v>-0.66999999999999993</v>
      </c>
      <c r="VX42" s="158"/>
      <c r="VY42" s="161" t="s">
        <v>58</v>
      </c>
      <c r="VZ42" s="157">
        <v>3</v>
      </c>
      <c r="WA42" s="157">
        <v>3</v>
      </c>
      <c r="WB42" s="157">
        <v>0</v>
      </c>
      <c r="WC42" s="157">
        <v>0</v>
      </c>
      <c r="WD42" s="158">
        <f t="shared" si="89"/>
        <v>1</v>
      </c>
      <c r="WF42" s="161" t="s">
        <v>58</v>
      </c>
      <c r="WG42" s="157">
        <v>3</v>
      </c>
      <c r="WH42" s="157">
        <v>3</v>
      </c>
      <c r="WI42" s="157">
        <v>0</v>
      </c>
      <c r="WJ42" s="157">
        <v>0</v>
      </c>
      <c r="WK42" s="158">
        <f t="shared" si="90"/>
        <v>1</v>
      </c>
      <c r="WL42" s="158">
        <f t="shared" si="91"/>
        <v>0</v>
      </c>
      <c r="WN42" s="157" t="s">
        <v>58</v>
      </c>
      <c r="WO42" s="157">
        <v>9</v>
      </c>
      <c r="WP42" s="157">
        <v>3</v>
      </c>
      <c r="WQ42" s="157">
        <v>6</v>
      </c>
      <c r="WR42" s="157">
        <v>0</v>
      </c>
      <c r="WS42" s="158">
        <v>0.33</v>
      </c>
      <c r="WU42" s="182" t="s">
        <v>58</v>
      </c>
      <c r="WV42" s="182">
        <v>9</v>
      </c>
      <c r="WW42" s="182">
        <v>3</v>
      </c>
      <c r="WX42" s="182">
        <v>6</v>
      </c>
      <c r="WY42" s="182">
        <v>0</v>
      </c>
      <c r="WZ42" s="182" t="s">
        <v>58</v>
      </c>
      <c r="XA42" s="182">
        <v>9</v>
      </c>
      <c r="XB42" s="182">
        <v>3</v>
      </c>
      <c r="XC42" s="182">
        <v>6</v>
      </c>
      <c r="XD42" s="182">
        <v>0</v>
      </c>
      <c r="XE42" s="158">
        <f t="shared" si="92"/>
        <v>0.33333333333333331</v>
      </c>
      <c r="XG42" s="161" t="s">
        <v>58</v>
      </c>
      <c r="XH42" s="157">
        <v>3</v>
      </c>
      <c r="XI42" s="157">
        <v>3</v>
      </c>
      <c r="XJ42" s="157">
        <v>0</v>
      </c>
      <c r="XK42" s="157">
        <v>0</v>
      </c>
      <c r="XL42" s="158">
        <f t="shared" si="93"/>
        <v>1</v>
      </c>
      <c r="XM42" s="158">
        <f t="shared" si="94"/>
        <v>0</v>
      </c>
      <c r="XN42" s="157" t="s">
        <v>58</v>
      </c>
      <c r="XO42" s="157">
        <v>9</v>
      </c>
      <c r="XP42" s="157">
        <v>0</v>
      </c>
      <c r="XQ42" s="157">
        <v>0</v>
      </c>
      <c r="XR42" s="157">
        <v>9</v>
      </c>
      <c r="XS42" s="158">
        <v>0</v>
      </c>
      <c r="XT42" s="157"/>
      <c r="XU42" s="182" t="s">
        <v>58</v>
      </c>
      <c r="XV42" s="182">
        <v>9</v>
      </c>
      <c r="XW42" s="182">
        <v>3</v>
      </c>
      <c r="XX42" s="182">
        <v>6</v>
      </c>
      <c r="XY42" s="182">
        <v>0</v>
      </c>
      <c r="XZ42" s="158">
        <f t="shared" si="95"/>
        <v>0.33333333333333331</v>
      </c>
      <c r="YB42" s="161" t="s">
        <v>58</v>
      </c>
      <c r="YC42" s="157">
        <v>3</v>
      </c>
      <c r="YD42" s="157">
        <v>3</v>
      </c>
      <c r="YE42" s="157">
        <v>0</v>
      </c>
      <c r="YF42" s="157">
        <v>0</v>
      </c>
      <c r="YG42" s="158">
        <f t="shared" si="96"/>
        <v>1</v>
      </c>
      <c r="YH42" s="158">
        <f t="shared" si="97"/>
        <v>0</v>
      </c>
      <c r="YI42" s="158"/>
      <c r="YJ42" s="157" t="s">
        <v>58</v>
      </c>
      <c r="YK42" s="157">
        <v>9</v>
      </c>
      <c r="YL42" s="157">
        <v>3</v>
      </c>
      <c r="YM42" s="157">
        <v>6</v>
      </c>
      <c r="YN42" s="157">
        <v>0</v>
      </c>
      <c r="YO42" s="158">
        <v>0.33</v>
      </c>
      <c r="YQ42" s="182" t="s">
        <v>58</v>
      </c>
      <c r="YR42" s="182">
        <v>9</v>
      </c>
      <c r="YS42" s="182">
        <v>3</v>
      </c>
      <c r="YT42" s="182">
        <v>6</v>
      </c>
      <c r="YU42" s="182">
        <v>0</v>
      </c>
      <c r="YV42" s="158">
        <f t="shared" si="98"/>
        <v>0.33333333333333331</v>
      </c>
      <c r="YX42" s="157" t="s">
        <v>58</v>
      </c>
      <c r="YY42" s="157">
        <v>9</v>
      </c>
      <c r="YZ42" s="157">
        <v>3</v>
      </c>
      <c r="ZA42" s="157">
        <v>0</v>
      </c>
      <c r="ZB42" s="157">
        <v>6</v>
      </c>
      <c r="ZC42" s="158">
        <v>0.33</v>
      </c>
      <c r="ZE42" s="161" t="s">
        <v>58</v>
      </c>
      <c r="ZF42" s="157">
        <v>3</v>
      </c>
      <c r="ZG42" s="157">
        <v>3</v>
      </c>
      <c r="ZH42" s="157">
        <v>0</v>
      </c>
      <c r="ZI42" s="157">
        <v>0</v>
      </c>
      <c r="ZJ42" s="158">
        <f t="shared" si="99"/>
        <v>1</v>
      </c>
      <c r="ZK42" s="158">
        <f>ZJ42-YG42</f>
        <v>0</v>
      </c>
      <c r="ZM42" s="182" t="s">
        <v>58</v>
      </c>
      <c r="ZN42" s="182">
        <v>9</v>
      </c>
      <c r="ZO42" s="182">
        <v>3</v>
      </c>
      <c r="ZP42" s="182">
        <v>6</v>
      </c>
      <c r="ZQ42" s="182">
        <v>0</v>
      </c>
      <c r="ZR42" s="158">
        <f t="shared" si="100"/>
        <v>0.33333333333333331</v>
      </c>
    </row>
    <row r="43" spans="1:694" ht="17.25" thickBot="1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59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108"/>
        <v>0</v>
      </c>
      <c r="P43" s="2" t="s">
        <v>59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59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59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59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59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  <c r="BD43" s="2" t="s">
        <v>59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6"/>
        <v>0</v>
      </c>
      <c r="BL43" s="2" t="s">
        <v>59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7"/>
        <v>0</v>
      </c>
      <c r="BT43" s="2" t="s">
        <v>59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8"/>
        <v>0</v>
      </c>
      <c r="CB43" s="2" t="s">
        <v>59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9"/>
        <v>0</v>
      </c>
      <c r="CJ43" s="2" t="s">
        <v>59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0"/>
        <v>0</v>
      </c>
      <c r="CR43" s="2" t="s">
        <v>59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1"/>
        <v>0</v>
      </c>
      <c r="CZ43" s="2" t="s">
        <v>59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4">
        <f t="shared" si="12"/>
        <v>0</v>
      </c>
      <c r="DH43" s="2" t="s">
        <v>59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3"/>
        <v>0</v>
      </c>
      <c r="DP43" s="2" t="s">
        <v>59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4"/>
        <v>0</v>
      </c>
      <c r="DX43" s="2" t="s">
        <v>59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4">
        <f t="shared" si="15"/>
        <v>0</v>
      </c>
      <c r="EF43" s="2" t="s">
        <v>59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6"/>
        <v>0</v>
      </c>
      <c r="EN43" s="2" t="s">
        <v>59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7"/>
        <v>0</v>
      </c>
      <c r="EV43" s="2" t="s">
        <v>59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18"/>
        <v>0</v>
      </c>
      <c r="FD43" s="2" t="s">
        <v>59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19"/>
        <v>0</v>
      </c>
      <c r="FL43" s="2" t="s">
        <v>59</v>
      </c>
      <c r="FM43" s="2">
        <v>23</v>
      </c>
      <c r="FN43" s="2">
        <v>22</v>
      </c>
      <c r="FO43" s="2">
        <v>1</v>
      </c>
      <c r="FP43" s="2">
        <v>0</v>
      </c>
      <c r="FQ43" s="4">
        <v>0.96</v>
      </c>
      <c r="FR43" s="4">
        <f t="shared" si="20"/>
        <v>0</v>
      </c>
      <c r="FT43" s="2" t="s">
        <v>59</v>
      </c>
      <c r="FU43" s="2">
        <v>23</v>
      </c>
      <c r="FV43" s="2">
        <v>22</v>
      </c>
      <c r="FW43" s="2">
        <v>1</v>
      </c>
      <c r="FX43" s="2">
        <v>0</v>
      </c>
      <c r="FY43" s="4">
        <v>0.96</v>
      </c>
      <c r="FZ43" s="4">
        <f t="shared" si="21"/>
        <v>0</v>
      </c>
      <c r="GB43" s="2" t="s">
        <v>59</v>
      </c>
      <c r="GC43" s="2">
        <v>23</v>
      </c>
      <c r="GD43" s="2">
        <v>22</v>
      </c>
      <c r="GE43" s="2">
        <v>1</v>
      </c>
      <c r="GF43" s="2">
        <v>0</v>
      </c>
      <c r="GG43" s="4">
        <v>0.96</v>
      </c>
      <c r="GH43" s="4">
        <f t="shared" si="22"/>
        <v>0</v>
      </c>
      <c r="GJ43" s="2" t="s">
        <v>59</v>
      </c>
      <c r="GK43" s="2">
        <v>23</v>
      </c>
      <c r="GL43" s="2">
        <v>22</v>
      </c>
      <c r="GM43" s="2">
        <v>1</v>
      </c>
      <c r="GN43" s="2">
        <v>0</v>
      </c>
      <c r="GO43" s="4">
        <v>0.96</v>
      </c>
      <c r="GP43" s="4">
        <f t="shared" si="23"/>
        <v>0</v>
      </c>
      <c r="GR43" s="2" t="s">
        <v>59</v>
      </c>
      <c r="GS43" s="2">
        <v>23</v>
      </c>
      <c r="GT43" s="2">
        <v>22</v>
      </c>
      <c r="GU43" s="2">
        <v>1</v>
      </c>
      <c r="GV43" s="2">
        <v>0</v>
      </c>
      <c r="GW43" s="4">
        <v>0.96</v>
      </c>
      <c r="GX43" s="111">
        <f t="shared" si="107"/>
        <v>0</v>
      </c>
      <c r="GZ43" s="2" t="s">
        <v>59</v>
      </c>
      <c r="HA43" s="2">
        <v>23</v>
      </c>
      <c r="HB43" s="2">
        <v>22</v>
      </c>
      <c r="HC43" s="2">
        <v>1</v>
      </c>
      <c r="HD43" s="2">
        <v>0</v>
      </c>
      <c r="HE43" s="4">
        <v>0.96</v>
      </c>
      <c r="HF43" s="4">
        <f>HE43-'[1]ASUS MeMO Pad 8 K011'!ES43</f>
        <v>0</v>
      </c>
      <c r="HH43" s="2" t="s">
        <v>59</v>
      </c>
      <c r="HI43" s="2">
        <v>23</v>
      </c>
      <c r="HJ43" s="2">
        <v>22</v>
      </c>
      <c r="HK43" s="2">
        <v>1</v>
      </c>
      <c r="HL43" s="2">
        <v>0</v>
      </c>
      <c r="HM43" s="4">
        <v>0.96</v>
      </c>
      <c r="HN43" s="4">
        <f t="shared" si="24"/>
        <v>0</v>
      </c>
      <c r="HP43" s="65" t="s">
        <v>59</v>
      </c>
      <c r="HQ43" s="2">
        <v>27</v>
      </c>
      <c r="HR43" s="2">
        <v>26</v>
      </c>
      <c r="HS43" s="2">
        <v>1</v>
      </c>
      <c r="HT43" s="11">
        <v>0</v>
      </c>
      <c r="HU43" s="4">
        <v>0.9</v>
      </c>
      <c r="HV43" s="4">
        <f t="shared" si="25"/>
        <v>-5.9999999999999942E-2</v>
      </c>
      <c r="HX43" s="65" t="s">
        <v>59</v>
      </c>
      <c r="HY43" s="2">
        <v>27</v>
      </c>
      <c r="HZ43" s="2">
        <v>26</v>
      </c>
      <c r="IA43" s="2">
        <v>1</v>
      </c>
      <c r="IB43" s="11">
        <v>0</v>
      </c>
      <c r="IC43" s="4">
        <f t="shared" si="101"/>
        <v>0.96296296296296291</v>
      </c>
      <c r="ID43" s="4">
        <f t="shared" si="26"/>
        <v>6.2962962962962887E-2</v>
      </c>
      <c r="IF43" s="65" t="s">
        <v>59</v>
      </c>
      <c r="IG43" s="2">
        <v>27</v>
      </c>
      <c r="IH43" s="2">
        <v>26</v>
      </c>
      <c r="II43" s="2">
        <v>1</v>
      </c>
      <c r="IJ43" s="2">
        <v>0</v>
      </c>
      <c r="IK43" s="4">
        <f t="shared" si="102"/>
        <v>0.96296296296296291</v>
      </c>
      <c r="IL43" s="4">
        <f t="shared" si="27"/>
        <v>0</v>
      </c>
      <c r="IN43" s="65" t="s">
        <v>59</v>
      </c>
      <c r="IO43" s="2">
        <v>27</v>
      </c>
      <c r="IP43" s="2">
        <v>26</v>
      </c>
      <c r="IQ43" s="2">
        <v>1</v>
      </c>
      <c r="IR43" s="2">
        <v>0</v>
      </c>
      <c r="IS43" s="4">
        <f>IP43/IO43</f>
        <v>0.96296296296296291</v>
      </c>
      <c r="IT43" s="4">
        <f t="shared" si="28"/>
        <v>0</v>
      </c>
      <c r="IV43" s="65" t="s">
        <v>59</v>
      </c>
      <c r="IW43" s="2">
        <v>27</v>
      </c>
      <c r="IX43" s="2">
        <v>26</v>
      </c>
      <c r="IY43" s="2">
        <v>1</v>
      </c>
      <c r="IZ43" s="2">
        <v>0</v>
      </c>
      <c r="JA43" s="4">
        <f>IX43/IW43</f>
        <v>0.96296296296296291</v>
      </c>
      <c r="JB43" s="4">
        <f t="shared" si="29"/>
        <v>0</v>
      </c>
      <c r="JD43" s="114" t="s">
        <v>59</v>
      </c>
      <c r="JE43" s="2">
        <v>27</v>
      </c>
      <c r="JF43" s="2">
        <v>26</v>
      </c>
      <c r="JG43" s="2">
        <v>1</v>
      </c>
      <c r="JH43" s="2">
        <v>0</v>
      </c>
      <c r="JI43" s="4">
        <f>JF43/JE43</f>
        <v>0.96296296296296291</v>
      </c>
      <c r="JJ43" s="4">
        <f t="shared" si="30"/>
        <v>0</v>
      </c>
      <c r="JL43" s="114" t="s">
        <v>59</v>
      </c>
      <c r="JM43" s="2">
        <v>27</v>
      </c>
      <c r="JN43" s="2">
        <v>26</v>
      </c>
      <c r="JO43" s="2">
        <v>1</v>
      </c>
      <c r="JP43" s="2">
        <v>0</v>
      </c>
      <c r="JQ43" s="4">
        <f>JN43/JM43</f>
        <v>0.96296296296296291</v>
      </c>
      <c r="JR43" s="4">
        <f t="shared" si="109"/>
        <v>0</v>
      </c>
      <c r="JT43" s="114" t="s">
        <v>59</v>
      </c>
      <c r="JU43" s="2">
        <v>27</v>
      </c>
      <c r="JV43" s="2">
        <v>26</v>
      </c>
      <c r="JW43" s="2">
        <v>1</v>
      </c>
      <c r="JX43" s="2">
        <v>0</v>
      </c>
      <c r="JY43" s="4">
        <f>JV43/JU43</f>
        <v>0.96296296296296291</v>
      </c>
      <c r="JZ43" s="4">
        <f t="shared" si="32"/>
        <v>0</v>
      </c>
      <c r="KB43" s="114" t="s">
        <v>59</v>
      </c>
      <c r="KC43" s="2">
        <v>27</v>
      </c>
      <c r="KD43" s="2">
        <v>26</v>
      </c>
      <c r="KE43" s="2">
        <v>1</v>
      </c>
      <c r="KF43" s="2">
        <v>0</v>
      </c>
      <c r="KG43" s="4">
        <f>KD43/KC43</f>
        <v>0.96296296296296291</v>
      </c>
      <c r="KH43" s="4">
        <f t="shared" si="33"/>
        <v>0</v>
      </c>
      <c r="KJ43" s="114" t="s">
        <v>59</v>
      </c>
      <c r="KK43" s="2">
        <v>27</v>
      </c>
      <c r="KL43" s="2">
        <v>26</v>
      </c>
      <c r="KM43" s="2">
        <v>1</v>
      </c>
      <c r="KN43" s="2">
        <v>0</v>
      </c>
      <c r="KO43" s="4">
        <f>KL43/KK43</f>
        <v>0.96296296296296291</v>
      </c>
      <c r="KP43" s="4">
        <f t="shared" si="34"/>
        <v>0</v>
      </c>
      <c r="KQ43" s="4"/>
      <c r="KR43" s="123" t="s">
        <v>59</v>
      </c>
      <c r="KS43" s="117">
        <v>27</v>
      </c>
      <c r="KT43" s="117">
        <v>26</v>
      </c>
      <c r="KU43" s="117">
        <v>1</v>
      </c>
      <c r="KV43" s="117">
        <v>0</v>
      </c>
      <c r="KW43" s="118">
        <v>0.96296296296296291</v>
      </c>
      <c r="KX43" s="118">
        <v>0</v>
      </c>
      <c r="KY43" s="116"/>
      <c r="KZ43" s="123" t="s">
        <v>59</v>
      </c>
      <c r="LA43" s="117">
        <v>27</v>
      </c>
      <c r="LB43" s="117">
        <v>26</v>
      </c>
      <c r="LC43" s="117">
        <v>1</v>
      </c>
      <c r="LD43" s="117">
        <v>0</v>
      </c>
      <c r="LE43" s="118">
        <v>0.96296296296296291</v>
      </c>
      <c r="LF43" s="158">
        <f t="shared" si="35"/>
        <v>0</v>
      </c>
      <c r="LG43" s="158"/>
      <c r="LH43" s="163" t="s">
        <v>59</v>
      </c>
      <c r="LI43" s="156">
        <v>27</v>
      </c>
      <c r="LJ43" s="156">
        <v>26</v>
      </c>
      <c r="LK43" s="156">
        <v>1</v>
      </c>
      <c r="LL43" s="156">
        <v>0</v>
      </c>
      <c r="LM43" s="162">
        <v>0.96</v>
      </c>
      <c r="LN43" s="158">
        <f t="shared" si="36"/>
        <v>-2.962962962962945E-3</v>
      </c>
      <c r="LO43" s="157"/>
      <c r="LP43" s="163" t="s">
        <v>59</v>
      </c>
      <c r="LQ43" s="157">
        <v>27</v>
      </c>
      <c r="LR43" s="157">
        <v>26</v>
      </c>
      <c r="LS43" s="157">
        <v>1</v>
      </c>
      <c r="LT43" s="157">
        <v>0</v>
      </c>
      <c r="LU43" s="158">
        <v>0.96296296296296291</v>
      </c>
      <c r="LV43" s="4">
        <f t="shared" si="37"/>
        <v>0</v>
      </c>
      <c r="LX43" s="163" t="s">
        <v>59</v>
      </c>
      <c r="LY43" s="157">
        <v>27</v>
      </c>
      <c r="LZ43" s="157">
        <v>26</v>
      </c>
      <c r="MA43" s="157">
        <v>1</v>
      </c>
      <c r="MB43" s="157">
        <v>0</v>
      </c>
      <c r="MC43" s="158">
        <f t="shared" si="105"/>
        <v>0.96296296296296291</v>
      </c>
      <c r="MD43" s="158">
        <f t="shared" si="38"/>
        <v>0</v>
      </c>
      <c r="MF43" s="163" t="s">
        <v>59</v>
      </c>
      <c r="MG43" s="156">
        <v>27</v>
      </c>
      <c r="MH43" s="156">
        <v>26</v>
      </c>
      <c r="MI43" s="156">
        <v>1</v>
      </c>
      <c r="MJ43" s="156">
        <v>0</v>
      </c>
      <c r="MK43" s="162">
        <f t="shared" si="39"/>
        <v>0.96296296296296291</v>
      </c>
      <c r="ML43" s="158">
        <f t="shared" si="40"/>
        <v>0</v>
      </c>
      <c r="MM43" s="157"/>
      <c r="MN43" s="163" t="s">
        <v>59</v>
      </c>
      <c r="MO43" s="156">
        <v>27</v>
      </c>
      <c r="MP43" s="156">
        <v>26</v>
      </c>
      <c r="MQ43" s="156">
        <v>1</v>
      </c>
      <c r="MR43" s="156">
        <v>0</v>
      </c>
      <c r="MS43" s="162">
        <v>0.96</v>
      </c>
      <c r="MT43" s="158">
        <f t="shared" si="41"/>
        <v>-2.962962962962945E-3</v>
      </c>
      <c r="MU43" s="157"/>
      <c r="MV43" s="163" t="s">
        <v>59</v>
      </c>
      <c r="MW43" s="156">
        <v>27</v>
      </c>
      <c r="MX43" s="156">
        <v>26</v>
      </c>
      <c r="MY43" s="156">
        <v>1</v>
      </c>
      <c r="MZ43" s="156">
        <v>0</v>
      </c>
      <c r="NA43" s="162">
        <v>0.96</v>
      </c>
      <c r="NB43" s="158">
        <f t="shared" si="42"/>
        <v>0</v>
      </c>
      <c r="NC43" s="157"/>
      <c r="ND43" s="163" t="s">
        <v>59</v>
      </c>
      <c r="NE43" s="156">
        <v>27</v>
      </c>
      <c r="NF43" s="156">
        <v>26</v>
      </c>
      <c r="NG43" s="156">
        <v>1</v>
      </c>
      <c r="NH43" s="156">
        <v>0</v>
      </c>
      <c r="NI43" s="162">
        <v>0.96</v>
      </c>
      <c r="NJ43" s="158">
        <f t="shared" si="43"/>
        <v>0</v>
      </c>
      <c r="NK43" s="157"/>
      <c r="NL43" s="163" t="s">
        <v>59</v>
      </c>
      <c r="NM43" s="156">
        <v>27</v>
      </c>
      <c r="NN43" s="156">
        <v>26</v>
      </c>
      <c r="NO43" s="156">
        <v>1</v>
      </c>
      <c r="NP43" s="156">
        <v>0</v>
      </c>
      <c r="NQ43" s="162">
        <v>0.96</v>
      </c>
      <c r="NR43" s="158">
        <f t="shared" si="44"/>
        <v>0</v>
      </c>
      <c r="NS43" s="157"/>
      <c r="OO43" s="163" t="s">
        <v>59</v>
      </c>
      <c r="OP43" s="156">
        <v>27</v>
      </c>
      <c r="OQ43" s="156">
        <v>26</v>
      </c>
      <c r="OR43" s="156">
        <v>1</v>
      </c>
      <c r="OS43" s="156">
        <v>0</v>
      </c>
      <c r="OT43" s="162">
        <v>0.96</v>
      </c>
      <c r="OU43" s="158">
        <f t="shared" si="46"/>
        <v>0</v>
      </c>
      <c r="OW43" s="163" t="s">
        <v>59</v>
      </c>
      <c r="OX43" s="156">
        <v>27</v>
      </c>
      <c r="OY43" s="156">
        <v>26</v>
      </c>
      <c r="OZ43" s="156">
        <v>1</v>
      </c>
      <c r="PA43" s="156">
        <v>0</v>
      </c>
      <c r="PB43" s="162">
        <v>0.96</v>
      </c>
      <c r="PC43" s="158">
        <f t="shared" si="47"/>
        <v>0</v>
      </c>
      <c r="PE43" s="163" t="s">
        <v>59</v>
      </c>
      <c r="PF43" s="156">
        <v>27</v>
      </c>
      <c r="PG43" s="156">
        <v>26</v>
      </c>
      <c r="PH43" s="156">
        <v>1</v>
      </c>
      <c r="PI43" s="156">
        <v>0</v>
      </c>
      <c r="PJ43" s="158">
        <f t="shared" si="48"/>
        <v>0.96296296296296291</v>
      </c>
      <c r="PK43" s="158">
        <f t="shared" si="49"/>
        <v>2.962962962962945E-3</v>
      </c>
      <c r="PM43" s="163" t="s">
        <v>59</v>
      </c>
      <c r="PN43" s="156">
        <v>27</v>
      </c>
      <c r="PO43" s="156">
        <v>26</v>
      </c>
      <c r="PP43" s="156">
        <v>1</v>
      </c>
      <c r="PQ43" s="156">
        <v>0</v>
      </c>
      <c r="PR43" s="158">
        <f t="shared" si="50"/>
        <v>0.96296296296296291</v>
      </c>
      <c r="PS43" s="158">
        <f t="shared" si="51"/>
        <v>0</v>
      </c>
      <c r="PU43" s="163" t="s">
        <v>59</v>
      </c>
      <c r="PV43" s="156">
        <v>27</v>
      </c>
      <c r="PW43" s="156">
        <v>26</v>
      </c>
      <c r="PX43" s="156">
        <v>1</v>
      </c>
      <c r="PY43" s="156">
        <v>0</v>
      </c>
      <c r="PZ43" s="158">
        <f t="shared" si="52"/>
        <v>0.96296296296296291</v>
      </c>
      <c r="QA43" s="158">
        <f t="shared" si="53"/>
        <v>0</v>
      </c>
      <c r="QC43" s="157">
        <f t="shared" si="54"/>
        <v>0</v>
      </c>
      <c r="QD43" s="163" t="s">
        <v>59</v>
      </c>
      <c r="QE43" s="156">
        <v>27</v>
      </c>
      <c r="QF43" s="156">
        <v>26</v>
      </c>
      <c r="QG43" s="156">
        <v>1</v>
      </c>
      <c r="QH43" s="156">
        <v>0</v>
      </c>
      <c r="QI43" s="158">
        <f t="shared" si="55"/>
        <v>0.96296296296296291</v>
      </c>
      <c r="QJ43" s="158">
        <f t="shared" si="56"/>
        <v>0</v>
      </c>
      <c r="QL43" s="163" t="s">
        <v>59</v>
      </c>
      <c r="QM43" s="156">
        <v>27</v>
      </c>
      <c r="QN43" s="156">
        <v>26</v>
      </c>
      <c r="QO43" s="156">
        <v>1</v>
      </c>
      <c r="QP43" s="156">
        <v>0</v>
      </c>
      <c r="QQ43" s="158">
        <f t="shared" si="57"/>
        <v>0.96296296296296291</v>
      </c>
      <c r="QR43" s="158">
        <f t="shared" si="58"/>
        <v>0</v>
      </c>
      <c r="QT43" s="157">
        <f t="shared" si="59"/>
        <v>0</v>
      </c>
      <c r="QU43" s="163" t="s">
        <v>59</v>
      </c>
      <c r="QV43" s="156">
        <v>27</v>
      </c>
      <c r="QW43" s="156">
        <v>26</v>
      </c>
      <c r="QX43" s="156">
        <v>1</v>
      </c>
      <c r="QY43" s="156">
        <v>0</v>
      </c>
      <c r="QZ43" s="158">
        <f t="shared" si="60"/>
        <v>0.96296296296296291</v>
      </c>
      <c r="RA43" s="158">
        <f t="shared" si="61"/>
        <v>0</v>
      </c>
      <c r="RC43" s="163" t="s">
        <v>59</v>
      </c>
      <c r="RD43" s="156">
        <v>27</v>
      </c>
      <c r="RE43" s="156">
        <v>26</v>
      </c>
      <c r="RF43" s="156">
        <v>1</v>
      </c>
      <c r="RG43" s="156">
        <v>0</v>
      </c>
      <c r="RH43" s="158">
        <f t="shared" si="62"/>
        <v>0.96296296296296291</v>
      </c>
      <c r="RI43" s="158">
        <f t="shared" si="63"/>
        <v>0</v>
      </c>
      <c r="RK43" s="157" t="s">
        <v>59</v>
      </c>
      <c r="RL43" s="157">
        <v>29</v>
      </c>
      <c r="RM43" s="157">
        <v>26</v>
      </c>
      <c r="RN43" s="157">
        <v>1</v>
      </c>
      <c r="RO43" s="157">
        <v>2</v>
      </c>
      <c r="RP43" s="158">
        <v>0.9</v>
      </c>
      <c r="RR43" s="163" t="s">
        <v>59</v>
      </c>
      <c r="RS43" s="156">
        <v>27</v>
      </c>
      <c r="RT43" s="156">
        <v>26</v>
      </c>
      <c r="RU43" s="157">
        <v>1</v>
      </c>
      <c r="RV43" s="157">
        <v>0</v>
      </c>
      <c r="RW43" s="158">
        <f t="shared" si="64"/>
        <v>0.96296296296296291</v>
      </c>
      <c r="RX43" s="158">
        <f t="shared" si="65"/>
        <v>-1.0370370370370372</v>
      </c>
      <c r="RZ43" s="163" t="s">
        <v>59</v>
      </c>
      <c r="SA43" s="156">
        <v>27</v>
      </c>
      <c r="SB43" s="156">
        <v>26</v>
      </c>
      <c r="SC43" s="157">
        <v>1</v>
      </c>
      <c r="SD43" s="157">
        <v>0</v>
      </c>
      <c r="SE43" s="158">
        <f t="shared" si="66"/>
        <v>0.96296296296296291</v>
      </c>
      <c r="SF43" s="158">
        <f t="shared" si="67"/>
        <v>0</v>
      </c>
      <c r="SH43" s="163" t="s">
        <v>59</v>
      </c>
      <c r="SI43" s="157">
        <v>27</v>
      </c>
      <c r="SJ43" s="157">
        <v>26</v>
      </c>
      <c r="SK43" s="157">
        <v>1</v>
      </c>
      <c r="SL43" s="157">
        <v>0</v>
      </c>
      <c r="SM43" s="158">
        <f t="shared" si="68"/>
        <v>0.96296296296296291</v>
      </c>
      <c r="SN43" s="158">
        <f t="shared" si="69"/>
        <v>0</v>
      </c>
      <c r="SP43" s="163" t="s">
        <v>59</v>
      </c>
      <c r="SQ43" s="157">
        <v>27</v>
      </c>
      <c r="SR43" s="157">
        <v>26</v>
      </c>
      <c r="SS43" s="157">
        <v>1</v>
      </c>
      <c r="ST43" s="157">
        <v>0</v>
      </c>
      <c r="SU43" s="158">
        <f t="shared" si="70"/>
        <v>0.96296296296296291</v>
      </c>
      <c r="SV43" s="158">
        <f t="shared" si="71"/>
        <v>0</v>
      </c>
      <c r="SX43" s="163" t="s">
        <v>59</v>
      </c>
      <c r="SY43" s="157">
        <v>27</v>
      </c>
      <c r="SZ43" s="157">
        <v>26</v>
      </c>
      <c r="TA43" s="157">
        <v>1</v>
      </c>
      <c r="TB43" s="157">
        <v>0</v>
      </c>
      <c r="TC43" s="158">
        <f t="shared" si="72"/>
        <v>0.96296296296296291</v>
      </c>
      <c r="TD43" s="158">
        <f t="shared" si="73"/>
        <v>0</v>
      </c>
      <c r="TF43" s="163" t="s">
        <v>59</v>
      </c>
      <c r="TG43" s="157">
        <v>27</v>
      </c>
      <c r="TH43" s="157">
        <v>26</v>
      </c>
      <c r="TI43" s="157">
        <v>1</v>
      </c>
      <c r="TJ43" s="157">
        <v>0</v>
      </c>
      <c r="TK43" s="158">
        <f t="shared" si="74"/>
        <v>0.96296296296296291</v>
      </c>
      <c r="TL43" s="158">
        <f t="shared" si="75"/>
        <v>0</v>
      </c>
      <c r="TN43" s="163" t="s">
        <v>59</v>
      </c>
      <c r="TO43" s="157">
        <v>27</v>
      </c>
      <c r="TP43" s="157">
        <v>26</v>
      </c>
      <c r="TQ43" s="157">
        <v>1</v>
      </c>
      <c r="TR43" s="157">
        <v>0</v>
      </c>
      <c r="TS43" s="158">
        <f t="shared" si="76"/>
        <v>0.96296296296296291</v>
      </c>
      <c r="TT43" s="158">
        <f t="shared" si="77"/>
        <v>0</v>
      </c>
      <c r="TV43" s="163" t="s">
        <v>59</v>
      </c>
      <c r="TW43" s="157">
        <v>27</v>
      </c>
      <c r="TX43" s="157">
        <v>26</v>
      </c>
      <c r="TY43" s="157">
        <v>1</v>
      </c>
      <c r="TZ43" s="157">
        <v>0</v>
      </c>
      <c r="UA43" s="158">
        <f t="shared" si="78"/>
        <v>0.96296296296296291</v>
      </c>
      <c r="UB43" s="158">
        <f t="shared" si="79"/>
        <v>0</v>
      </c>
      <c r="UD43" s="163" t="s">
        <v>59</v>
      </c>
      <c r="UE43" s="157">
        <v>27</v>
      </c>
      <c r="UF43" s="157">
        <v>26</v>
      </c>
      <c r="UG43" s="157">
        <v>1</v>
      </c>
      <c r="UH43" s="157">
        <v>0</v>
      </c>
      <c r="UI43" s="158">
        <f t="shared" si="80"/>
        <v>0.96296296296296291</v>
      </c>
      <c r="UJ43" s="158">
        <f t="shared" si="81"/>
        <v>0</v>
      </c>
      <c r="UL43" s="163" t="s">
        <v>59</v>
      </c>
      <c r="UM43" s="157">
        <v>27</v>
      </c>
      <c r="UN43" s="157">
        <v>26</v>
      </c>
      <c r="UO43" s="157">
        <v>1</v>
      </c>
      <c r="UP43" s="157">
        <v>0</v>
      </c>
      <c r="UQ43" s="158">
        <f t="shared" si="82"/>
        <v>0.96296296296296291</v>
      </c>
      <c r="UR43" s="158">
        <f t="shared" si="83"/>
        <v>0</v>
      </c>
      <c r="UT43" s="163" t="s">
        <v>59</v>
      </c>
      <c r="UU43" s="157">
        <v>27</v>
      </c>
      <c r="UV43" s="157">
        <v>26</v>
      </c>
      <c r="UW43" s="157">
        <v>1</v>
      </c>
      <c r="UX43" s="157">
        <v>0</v>
      </c>
      <c r="UY43" s="158">
        <f t="shared" si="84"/>
        <v>0.96296296296296291</v>
      </c>
      <c r="VA43" s="163" t="s">
        <v>59</v>
      </c>
      <c r="VB43" s="157">
        <v>27</v>
      </c>
      <c r="VC43" s="157">
        <v>26</v>
      </c>
      <c r="VD43" s="157">
        <v>1</v>
      </c>
      <c r="VE43" s="157">
        <v>0</v>
      </c>
      <c r="VF43" s="158">
        <f t="shared" si="85"/>
        <v>0.96296296296296291</v>
      </c>
      <c r="VH43" s="163" t="s">
        <v>59</v>
      </c>
      <c r="VI43" s="157">
        <v>27</v>
      </c>
      <c r="VJ43" s="157">
        <v>26</v>
      </c>
      <c r="VK43" s="157">
        <v>1</v>
      </c>
      <c r="VL43" s="157">
        <v>0</v>
      </c>
      <c r="VM43" s="158">
        <f t="shared" si="86"/>
        <v>0.96296296296296291</v>
      </c>
      <c r="VN43" s="158">
        <f t="shared" si="87"/>
        <v>0</v>
      </c>
      <c r="VQ43" s="161" t="s">
        <v>59</v>
      </c>
      <c r="VR43" s="157">
        <v>32</v>
      </c>
      <c r="VS43" s="157">
        <v>31</v>
      </c>
      <c r="VT43" s="157">
        <v>1</v>
      </c>
      <c r="VU43" s="157">
        <v>0</v>
      </c>
      <c r="VV43" s="158">
        <v>0.97</v>
      </c>
      <c r="VW43" s="158">
        <f t="shared" si="88"/>
        <v>7.0370370370370638E-3</v>
      </c>
      <c r="VX43" s="158"/>
      <c r="VY43" s="161" t="s">
        <v>59</v>
      </c>
      <c r="VZ43" s="157">
        <v>27</v>
      </c>
      <c r="WA43" s="157">
        <v>26</v>
      </c>
      <c r="WB43" s="157">
        <v>1</v>
      </c>
      <c r="WC43" s="157">
        <v>0</v>
      </c>
      <c r="WD43" s="158">
        <f t="shared" si="89"/>
        <v>0.96296296296296291</v>
      </c>
      <c r="WF43" s="161" t="s">
        <v>59</v>
      </c>
      <c r="WG43" s="157">
        <v>27</v>
      </c>
      <c r="WH43" s="157">
        <v>26</v>
      </c>
      <c r="WI43" s="157">
        <v>1</v>
      </c>
      <c r="WJ43" s="157">
        <v>0</v>
      </c>
      <c r="WK43" s="158">
        <f t="shared" si="90"/>
        <v>0.96296296296296291</v>
      </c>
      <c r="WL43" s="158">
        <f t="shared" si="91"/>
        <v>0</v>
      </c>
      <c r="WN43" s="157" t="s">
        <v>59</v>
      </c>
      <c r="WO43" s="157">
        <v>32</v>
      </c>
      <c r="WP43" s="157">
        <v>31</v>
      </c>
      <c r="WQ43" s="157">
        <v>1</v>
      </c>
      <c r="WR43" s="157">
        <v>0</v>
      </c>
      <c r="WS43" s="158">
        <v>0.97</v>
      </c>
      <c r="WU43" s="182" t="s">
        <v>59</v>
      </c>
      <c r="WV43" s="17">
        <v>32</v>
      </c>
      <c r="WW43" s="17">
        <v>31</v>
      </c>
      <c r="WX43" s="17">
        <v>1</v>
      </c>
      <c r="WY43" s="17">
        <v>0</v>
      </c>
      <c r="WZ43" s="182" t="s">
        <v>59</v>
      </c>
      <c r="XA43" s="17">
        <v>32</v>
      </c>
      <c r="XB43" s="17">
        <v>31</v>
      </c>
      <c r="XC43" s="17">
        <v>1</v>
      </c>
      <c r="XD43" s="17">
        <v>0</v>
      </c>
      <c r="XE43" s="158">
        <f t="shared" si="92"/>
        <v>0.96875</v>
      </c>
      <c r="XG43" s="161" t="s">
        <v>59</v>
      </c>
      <c r="XH43" s="157">
        <v>27</v>
      </c>
      <c r="XI43" s="157">
        <v>26</v>
      </c>
      <c r="XJ43" s="157">
        <v>1</v>
      </c>
      <c r="XK43" s="157">
        <v>0</v>
      </c>
      <c r="XL43" s="158">
        <f t="shared" si="93"/>
        <v>0.96296296296296291</v>
      </c>
      <c r="XM43" s="158">
        <f t="shared" si="94"/>
        <v>0</v>
      </c>
      <c r="XN43" s="157" t="s">
        <v>59</v>
      </c>
      <c r="XO43" s="157">
        <v>32</v>
      </c>
      <c r="XP43" s="157">
        <v>31</v>
      </c>
      <c r="XQ43" s="157">
        <v>1</v>
      </c>
      <c r="XR43" s="157">
        <v>0</v>
      </c>
      <c r="XS43" s="158">
        <v>0.97</v>
      </c>
      <c r="XT43" s="157"/>
      <c r="XU43" s="182" t="s">
        <v>59</v>
      </c>
      <c r="XV43" s="17">
        <v>32</v>
      </c>
      <c r="XW43" s="17">
        <v>31</v>
      </c>
      <c r="XX43" s="17">
        <v>1</v>
      </c>
      <c r="XY43" s="17">
        <v>0</v>
      </c>
      <c r="XZ43" s="158">
        <f t="shared" si="95"/>
        <v>0.96875</v>
      </c>
      <c r="YB43" s="161" t="s">
        <v>59</v>
      </c>
      <c r="YC43" s="157">
        <v>27</v>
      </c>
      <c r="YD43" s="157">
        <v>26</v>
      </c>
      <c r="YE43" s="157">
        <v>1</v>
      </c>
      <c r="YF43" s="157">
        <v>0</v>
      </c>
      <c r="YG43" s="158">
        <f t="shared" si="96"/>
        <v>0.96296296296296291</v>
      </c>
      <c r="YH43" s="158">
        <f t="shared" si="97"/>
        <v>0</v>
      </c>
      <c r="YI43" s="158"/>
      <c r="YJ43" s="157" t="s">
        <v>59</v>
      </c>
      <c r="YK43" s="157">
        <v>32</v>
      </c>
      <c r="YL43" s="157">
        <v>31</v>
      </c>
      <c r="YM43" s="157">
        <v>1</v>
      </c>
      <c r="YN43" s="157">
        <v>0</v>
      </c>
      <c r="YO43" s="158">
        <v>0.97</v>
      </c>
      <c r="YQ43" s="182" t="s">
        <v>59</v>
      </c>
      <c r="YR43" s="17">
        <v>32</v>
      </c>
      <c r="YS43" s="17">
        <v>31</v>
      </c>
      <c r="YT43" s="17">
        <v>1</v>
      </c>
      <c r="YU43" s="17">
        <v>0</v>
      </c>
      <c r="YV43" s="158">
        <f t="shared" si="98"/>
        <v>0.96875</v>
      </c>
      <c r="YX43" s="157" t="s">
        <v>59</v>
      </c>
      <c r="YY43" s="157">
        <v>32</v>
      </c>
      <c r="YZ43" s="157">
        <v>26</v>
      </c>
      <c r="ZA43" s="157">
        <v>1</v>
      </c>
      <c r="ZB43" s="157">
        <v>5</v>
      </c>
      <c r="ZC43" s="158">
        <v>0.81</v>
      </c>
      <c r="ZE43" s="161" t="s">
        <v>59</v>
      </c>
      <c r="ZF43" s="157">
        <v>27</v>
      </c>
      <c r="ZG43" s="157">
        <v>26</v>
      </c>
      <c r="ZH43" s="157">
        <v>1</v>
      </c>
      <c r="ZI43" s="157">
        <v>0</v>
      </c>
      <c r="ZJ43" s="158">
        <f t="shared" si="99"/>
        <v>0.96296296296296291</v>
      </c>
      <c r="ZK43" s="158">
        <f>ZJ43-YG43</f>
        <v>0</v>
      </c>
      <c r="ZM43" s="182" t="s">
        <v>59</v>
      </c>
      <c r="ZN43" s="17">
        <v>32</v>
      </c>
      <c r="ZO43" s="17">
        <v>31</v>
      </c>
      <c r="ZP43" s="17">
        <v>1</v>
      </c>
      <c r="ZQ43" s="17">
        <v>0</v>
      </c>
      <c r="ZR43" s="158">
        <f t="shared" si="100"/>
        <v>0.96875</v>
      </c>
    </row>
    <row r="44" spans="1:694" ht="17.25" thickBot="1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60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108"/>
        <v>0</v>
      </c>
      <c r="P44" s="2" t="s">
        <v>60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60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60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60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60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  <c r="BD44" s="2" t="s">
        <v>60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6"/>
        <v>0</v>
      </c>
      <c r="BL44" s="2" t="s">
        <v>60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7"/>
        <v>0</v>
      </c>
      <c r="BT44" s="2" t="s">
        <v>60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8"/>
        <v>0</v>
      </c>
      <c r="CB44" s="2" t="s">
        <v>60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9"/>
        <v>0</v>
      </c>
      <c r="CJ44" s="2" t="s">
        <v>60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0"/>
        <v>0</v>
      </c>
      <c r="CR44" s="2" t="s">
        <v>60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1"/>
        <v>0</v>
      </c>
      <c r="CZ44" s="2" t="s">
        <v>60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4">
        <f t="shared" si="12"/>
        <v>0</v>
      </c>
      <c r="DH44" s="2" t="s">
        <v>60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3"/>
        <v>0</v>
      </c>
      <c r="DP44" s="2" t="s">
        <v>60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4"/>
        <v>0</v>
      </c>
      <c r="DX44" s="2" t="s">
        <v>60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4">
        <f t="shared" si="15"/>
        <v>0</v>
      </c>
      <c r="EF44" s="2" t="s">
        <v>60</v>
      </c>
      <c r="EG44" s="2">
        <v>12</v>
      </c>
      <c r="EH44" s="2">
        <v>12</v>
      </c>
      <c r="EI44" s="2">
        <v>0</v>
      </c>
      <c r="EJ44" s="2">
        <v>0</v>
      </c>
      <c r="EK44" s="4">
        <v>1</v>
      </c>
      <c r="EL44" s="4">
        <f t="shared" si="16"/>
        <v>0</v>
      </c>
      <c r="EN44" s="2" t="s">
        <v>60</v>
      </c>
      <c r="EO44" s="2">
        <v>12</v>
      </c>
      <c r="EP44" s="2">
        <v>12</v>
      </c>
      <c r="EQ44" s="2">
        <v>0</v>
      </c>
      <c r="ER44" s="2">
        <v>0</v>
      </c>
      <c r="ES44" s="4">
        <v>1</v>
      </c>
      <c r="ET44" s="4">
        <f t="shared" si="17"/>
        <v>0</v>
      </c>
      <c r="EV44" s="2" t="s">
        <v>60</v>
      </c>
      <c r="EW44" s="2">
        <v>12</v>
      </c>
      <c r="EX44" s="2">
        <v>12</v>
      </c>
      <c r="EY44" s="2">
        <v>0</v>
      </c>
      <c r="EZ44" s="2">
        <v>0</v>
      </c>
      <c r="FA44" s="4">
        <v>1</v>
      </c>
      <c r="FB44" s="4">
        <f t="shared" si="18"/>
        <v>0</v>
      </c>
      <c r="FD44" s="2" t="s">
        <v>60</v>
      </c>
      <c r="FE44" s="2">
        <v>12</v>
      </c>
      <c r="FF44" s="2">
        <v>12</v>
      </c>
      <c r="FG44" s="2">
        <v>0</v>
      </c>
      <c r="FH44" s="2">
        <v>0</v>
      </c>
      <c r="FI44" s="4">
        <v>1</v>
      </c>
      <c r="FJ44" s="4">
        <f t="shared" si="19"/>
        <v>0</v>
      </c>
      <c r="FL44" s="2" t="s">
        <v>60</v>
      </c>
      <c r="FM44" s="2">
        <v>12</v>
      </c>
      <c r="FN44" s="2">
        <v>12</v>
      </c>
      <c r="FO44" s="2">
        <v>0</v>
      </c>
      <c r="FP44" s="2">
        <v>0</v>
      </c>
      <c r="FQ44" s="4">
        <v>1</v>
      </c>
      <c r="FR44" s="4">
        <f t="shared" si="20"/>
        <v>0</v>
      </c>
      <c r="FT44" s="2" t="s">
        <v>60</v>
      </c>
      <c r="FU44" s="2">
        <v>12</v>
      </c>
      <c r="FV44" s="2">
        <v>12</v>
      </c>
      <c r="FW44" s="2">
        <v>0</v>
      </c>
      <c r="FX44" s="2">
        <v>0</v>
      </c>
      <c r="FY44" s="4">
        <v>1</v>
      </c>
      <c r="FZ44" s="4">
        <f t="shared" si="21"/>
        <v>0</v>
      </c>
      <c r="GB44" s="2" t="s">
        <v>60</v>
      </c>
      <c r="GC44" s="2">
        <v>12</v>
      </c>
      <c r="GD44" s="2">
        <v>12</v>
      </c>
      <c r="GE44" s="2">
        <v>0</v>
      </c>
      <c r="GF44" s="2">
        <v>0</v>
      </c>
      <c r="GG44" s="4">
        <v>1</v>
      </c>
      <c r="GH44" s="4">
        <f t="shared" si="22"/>
        <v>0</v>
      </c>
      <c r="GJ44" s="2" t="s">
        <v>60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3"/>
        <v>0</v>
      </c>
      <c r="GR44" s="2" t="s">
        <v>60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111">
        <f t="shared" si="107"/>
        <v>0</v>
      </c>
      <c r="GZ44" s="2" t="s">
        <v>60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>HE44-'[1]ASUS MeMO Pad 8 K011'!ES44</f>
        <v>0</v>
      </c>
      <c r="HH44" s="2" t="s">
        <v>60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4"/>
        <v>0</v>
      </c>
      <c r="HP44" s="2" t="s">
        <v>60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5"/>
        <v>0</v>
      </c>
      <c r="HX44" s="2" t="s">
        <v>60</v>
      </c>
      <c r="HY44" s="2">
        <v>16</v>
      </c>
      <c r="HZ44" s="2">
        <v>16</v>
      </c>
      <c r="IA44" s="2">
        <v>0</v>
      </c>
      <c r="IB44" s="2">
        <v>0</v>
      </c>
      <c r="IC44" s="4">
        <f t="shared" si="101"/>
        <v>1</v>
      </c>
      <c r="ID44" s="4">
        <f t="shared" si="26"/>
        <v>0</v>
      </c>
      <c r="IF44" s="2" t="s">
        <v>60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102"/>
        <v>1</v>
      </c>
      <c r="IL44" s="4">
        <f t="shared" si="27"/>
        <v>0</v>
      </c>
      <c r="IN44" s="2" t="s">
        <v>60</v>
      </c>
      <c r="IO44" s="2">
        <v>16</v>
      </c>
      <c r="IP44" s="2">
        <v>16</v>
      </c>
      <c r="IQ44" s="2">
        <v>0</v>
      </c>
      <c r="IR44" s="2">
        <v>0</v>
      </c>
      <c r="IS44" s="4">
        <v>1</v>
      </c>
      <c r="IT44" s="4">
        <f t="shared" si="28"/>
        <v>0</v>
      </c>
      <c r="IV44" s="2" t="s">
        <v>60</v>
      </c>
      <c r="IW44" s="2">
        <v>16</v>
      </c>
      <c r="IX44" s="2">
        <v>16</v>
      </c>
      <c r="IY44" s="2">
        <v>0</v>
      </c>
      <c r="IZ44" s="2">
        <v>0</v>
      </c>
      <c r="JA44" s="4">
        <v>1</v>
      </c>
      <c r="JB44" s="4">
        <f t="shared" si="29"/>
        <v>0</v>
      </c>
      <c r="JD44" s="2" t="s">
        <v>60</v>
      </c>
      <c r="JE44" s="2">
        <v>16</v>
      </c>
      <c r="JF44" s="2">
        <v>16</v>
      </c>
      <c r="JG44" s="2">
        <v>0</v>
      </c>
      <c r="JH44" s="2">
        <v>0</v>
      </c>
      <c r="JI44" s="4">
        <v>1</v>
      </c>
      <c r="JJ44" s="4">
        <f t="shared" si="30"/>
        <v>0</v>
      </c>
      <c r="JL44" s="2" t="s">
        <v>60</v>
      </c>
      <c r="JM44" s="2">
        <v>16</v>
      </c>
      <c r="JN44" s="2">
        <v>16</v>
      </c>
      <c r="JO44" s="2">
        <v>0</v>
      </c>
      <c r="JP44" s="2">
        <v>0</v>
      </c>
      <c r="JQ44" s="4">
        <v>1</v>
      </c>
      <c r="JR44" s="4">
        <f t="shared" si="109"/>
        <v>0</v>
      </c>
      <c r="JT44" s="2" t="s">
        <v>60</v>
      </c>
      <c r="JU44" s="2">
        <v>16</v>
      </c>
      <c r="JV44" s="2">
        <v>16</v>
      </c>
      <c r="JW44" s="2">
        <v>0</v>
      </c>
      <c r="JX44" s="2">
        <v>0</v>
      </c>
      <c r="JY44" s="4">
        <v>1</v>
      </c>
      <c r="JZ44" s="4">
        <f t="shared" si="32"/>
        <v>0</v>
      </c>
      <c r="KB44" s="2" t="s">
        <v>60</v>
      </c>
      <c r="KC44" s="2">
        <v>16</v>
      </c>
      <c r="KD44" s="2">
        <v>16</v>
      </c>
      <c r="KE44" s="2">
        <v>0</v>
      </c>
      <c r="KF44" s="2">
        <v>0</v>
      </c>
      <c r="KG44" s="4">
        <v>1</v>
      </c>
      <c r="KH44" s="4">
        <f t="shared" si="33"/>
        <v>0</v>
      </c>
      <c r="KJ44" s="2" t="s">
        <v>60</v>
      </c>
      <c r="KK44" s="2">
        <v>16</v>
      </c>
      <c r="KL44" s="2">
        <v>16</v>
      </c>
      <c r="KM44" s="2">
        <v>0</v>
      </c>
      <c r="KN44" s="2">
        <v>0</v>
      </c>
      <c r="KO44" s="4">
        <f t="shared" si="103"/>
        <v>1</v>
      </c>
      <c r="KP44" s="4">
        <f t="shared" si="34"/>
        <v>0</v>
      </c>
      <c r="KQ44" s="4"/>
      <c r="KR44" s="116" t="s">
        <v>60</v>
      </c>
      <c r="KS44" s="116">
        <v>16</v>
      </c>
      <c r="KT44" s="117">
        <v>16</v>
      </c>
      <c r="KU44" s="117">
        <v>0</v>
      </c>
      <c r="KV44" s="117">
        <v>0</v>
      </c>
      <c r="KW44" s="118">
        <v>1</v>
      </c>
      <c r="KX44" s="118">
        <v>0</v>
      </c>
      <c r="KY44" s="116"/>
      <c r="KZ44" s="116" t="s">
        <v>60</v>
      </c>
      <c r="LA44" s="116">
        <v>16</v>
      </c>
      <c r="LB44" s="116">
        <v>16</v>
      </c>
      <c r="LC44" s="116">
        <v>0</v>
      </c>
      <c r="LD44" s="116">
        <v>0</v>
      </c>
      <c r="LE44" s="122">
        <v>1</v>
      </c>
      <c r="LF44" s="158">
        <f t="shared" si="35"/>
        <v>0</v>
      </c>
      <c r="LG44" s="158"/>
      <c r="LH44" s="156" t="s">
        <v>60</v>
      </c>
      <c r="LI44" s="156">
        <v>16</v>
      </c>
      <c r="LJ44" s="156">
        <v>16</v>
      </c>
      <c r="LK44" s="156">
        <v>0</v>
      </c>
      <c r="LL44" s="156">
        <v>0</v>
      </c>
      <c r="LM44" s="162">
        <v>1</v>
      </c>
      <c r="LN44" s="158">
        <f t="shared" si="36"/>
        <v>0</v>
      </c>
      <c r="LO44" s="157"/>
      <c r="LP44" s="2" t="s">
        <v>60</v>
      </c>
      <c r="LQ44" s="2">
        <v>16</v>
      </c>
      <c r="LR44" s="2">
        <v>16</v>
      </c>
      <c r="LS44" s="2">
        <v>0</v>
      </c>
      <c r="LT44" s="2">
        <v>0</v>
      </c>
      <c r="LU44" s="4">
        <f t="shared" si="104"/>
        <v>1</v>
      </c>
      <c r="LV44" s="4">
        <f t="shared" si="37"/>
        <v>0</v>
      </c>
      <c r="LX44" s="157" t="s">
        <v>60</v>
      </c>
      <c r="LY44" s="157">
        <v>16</v>
      </c>
      <c r="LZ44" s="157">
        <v>16</v>
      </c>
      <c r="MA44" s="157">
        <v>0</v>
      </c>
      <c r="MB44" s="157">
        <v>0</v>
      </c>
      <c r="MC44" s="158">
        <f t="shared" si="105"/>
        <v>1</v>
      </c>
      <c r="MD44" s="158">
        <f t="shared" si="38"/>
        <v>0</v>
      </c>
      <c r="MF44" s="156" t="s">
        <v>60</v>
      </c>
      <c r="MG44" s="156">
        <v>16</v>
      </c>
      <c r="MH44" s="156">
        <v>16</v>
      </c>
      <c r="MI44" s="156">
        <v>0</v>
      </c>
      <c r="MJ44" s="156">
        <v>0</v>
      </c>
      <c r="MK44" s="162">
        <f t="shared" si="39"/>
        <v>1</v>
      </c>
      <c r="ML44" s="158">
        <f t="shared" si="40"/>
        <v>0</v>
      </c>
      <c r="MM44" s="157"/>
      <c r="MN44" s="156" t="s">
        <v>60</v>
      </c>
      <c r="MO44" s="156">
        <v>16</v>
      </c>
      <c r="MP44" s="156">
        <v>16</v>
      </c>
      <c r="MQ44" s="156">
        <v>0</v>
      </c>
      <c r="MR44" s="156">
        <v>0</v>
      </c>
      <c r="MS44" s="162">
        <v>1</v>
      </c>
      <c r="MT44" s="158">
        <f t="shared" si="41"/>
        <v>0</v>
      </c>
      <c r="MU44" s="157"/>
      <c r="MV44" s="156" t="s">
        <v>60</v>
      </c>
      <c r="MW44" s="156">
        <v>16</v>
      </c>
      <c r="MX44" s="156">
        <v>16</v>
      </c>
      <c r="MY44" s="156">
        <v>0</v>
      </c>
      <c r="MZ44" s="156">
        <v>0</v>
      </c>
      <c r="NA44" s="162">
        <v>1</v>
      </c>
      <c r="NB44" s="158">
        <f t="shared" si="42"/>
        <v>0</v>
      </c>
      <c r="NC44" s="157"/>
      <c r="ND44" s="156" t="s">
        <v>60</v>
      </c>
      <c r="NE44" s="156">
        <v>16</v>
      </c>
      <c r="NF44" s="156">
        <v>16</v>
      </c>
      <c r="NG44" s="156">
        <v>0</v>
      </c>
      <c r="NH44" s="156">
        <v>0</v>
      </c>
      <c r="NI44" s="162">
        <v>1</v>
      </c>
      <c r="NJ44" s="158">
        <f t="shared" si="43"/>
        <v>0</v>
      </c>
      <c r="NK44" s="157"/>
      <c r="NL44" s="156" t="s">
        <v>60</v>
      </c>
      <c r="NM44" s="156">
        <v>16</v>
      </c>
      <c r="NN44" s="156">
        <v>16</v>
      </c>
      <c r="NO44" s="156">
        <v>0</v>
      </c>
      <c r="NP44" s="156">
        <v>0</v>
      </c>
      <c r="NQ44" s="162">
        <v>1</v>
      </c>
      <c r="NR44" s="158">
        <f t="shared" si="44"/>
        <v>0</v>
      </c>
      <c r="NS44" s="157"/>
      <c r="OO44" s="157" t="s">
        <v>60</v>
      </c>
      <c r="OP44" s="157">
        <v>16</v>
      </c>
      <c r="OQ44" s="157">
        <v>16</v>
      </c>
      <c r="OR44" s="157">
        <v>0</v>
      </c>
      <c r="OS44" s="157">
        <v>0</v>
      </c>
      <c r="OT44" s="158">
        <f t="shared" si="45"/>
        <v>1</v>
      </c>
      <c r="OU44" s="158">
        <f t="shared" si="46"/>
        <v>0</v>
      </c>
      <c r="OW44" s="157" t="s">
        <v>60</v>
      </c>
      <c r="OX44" s="157">
        <v>16</v>
      </c>
      <c r="OY44" s="157">
        <v>16</v>
      </c>
      <c r="OZ44" s="157">
        <v>0</v>
      </c>
      <c r="PA44" s="157">
        <v>0</v>
      </c>
      <c r="PB44" s="158">
        <f t="shared" si="106"/>
        <v>1</v>
      </c>
      <c r="PC44" s="158">
        <f t="shared" si="47"/>
        <v>0</v>
      </c>
      <c r="PE44" s="157" t="s">
        <v>60</v>
      </c>
      <c r="PF44" s="157">
        <v>16</v>
      </c>
      <c r="PG44" s="157">
        <v>16</v>
      </c>
      <c r="PH44" s="157">
        <v>0</v>
      </c>
      <c r="PI44" s="157">
        <v>0</v>
      </c>
      <c r="PJ44" s="158">
        <f t="shared" si="48"/>
        <v>1</v>
      </c>
      <c r="PK44" s="158">
        <f t="shared" si="49"/>
        <v>0</v>
      </c>
      <c r="PM44" s="157" t="s">
        <v>60</v>
      </c>
      <c r="PN44" s="157">
        <v>16</v>
      </c>
      <c r="PO44" s="157">
        <v>16</v>
      </c>
      <c r="PP44" s="157">
        <v>0</v>
      </c>
      <c r="PQ44" s="157">
        <v>0</v>
      </c>
      <c r="PR44" s="158">
        <f t="shared" si="50"/>
        <v>1</v>
      </c>
      <c r="PS44" s="158">
        <f t="shared" si="51"/>
        <v>0</v>
      </c>
      <c r="PU44" s="157" t="s">
        <v>60</v>
      </c>
      <c r="PV44" s="157">
        <v>6</v>
      </c>
      <c r="PW44" s="157">
        <v>6</v>
      </c>
      <c r="PX44" s="157">
        <v>0</v>
      </c>
      <c r="PY44" s="157">
        <v>0</v>
      </c>
      <c r="PZ44" s="158">
        <f t="shared" si="52"/>
        <v>1</v>
      </c>
      <c r="QA44" s="158">
        <f t="shared" si="53"/>
        <v>0</v>
      </c>
      <c r="QC44" s="157">
        <f t="shared" si="54"/>
        <v>-10</v>
      </c>
      <c r="QD44" s="157" t="s">
        <v>60</v>
      </c>
      <c r="QE44" s="157">
        <v>6</v>
      </c>
      <c r="QF44" s="157">
        <v>6</v>
      </c>
      <c r="QG44" s="157">
        <v>0</v>
      </c>
      <c r="QH44" s="157">
        <v>0</v>
      </c>
      <c r="QI44" s="158">
        <f t="shared" si="55"/>
        <v>1</v>
      </c>
      <c r="QJ44" s="158">
        <f t="shared" si="56"/>
        <v>0</v>
      </c>
      <c r="QL44" s="157" t="s">
        <v>60</v>
      </c>
      <c r="QM44" s="157">
        <v>6</v>
      </c>
      <c r="QN44" s="157">
        <v>6</v>
      </c>
      <c r="QO44" s="157">
        <v>0</v>
      </c>
      <c r="QP44" s="157">
        <v>0</v>
      </c>
      <c r="QQ44" s="158">
        <f t="shared" si="57"/>
        <v>1</v>
      </c>
      <c r="QR44" s="158">
        <f t="shared" si="58"/>
        <v>0</v>
      </c>
      <c r="QT44" s="157">
        <f t="shared" si="59"/>
        <v>0</v>
      </c>
      <c r="QU44" s="157" t="s">
        <v>60</v>
      </c>
      <c r="QV44" s="157">
        <v>6</v>
      </c>
      <c r="QW44" s="157">
        <v>6</v>
      </c>
      <c r="QX44" s="157">
        <v>0</v>
      </c>
      <c r="QY44" s="157">
        <v>0</v>
      </c>
      <c r="QZ44" s="158">
        <f t="shared" si="60"/>
        <v>1</v>
      </c>
      <c r="RA44" s="158">
        <f t="shared" si="61"/>
        <v>0</v>
      </c>
      <c r="RC44" s="157" t="s">
        <v>60</v>
      </c>
      <c r="RD44" s="157">
        <v>6</v>
      </c>
      <c r="RE44" s="157">
        <v>6</v>
      </c>
      <c r="RF44" s="157">
        <v>0</v>
      </c>
      <c r="RG44" s="157">
        <v>0</v>
      </c>
      <c r="RH44" s="158">
        <f t="shared" si="62"/>
        <v>1</v>
      </c>
      <c r="RI44" s="158">
        <f t="shared" si="63"/>
        <v>0</v>
      </c>
      <c r="RK44" s="157" t="s">
        <v>60</v>
      </c>
      <c r="RL44" s="157">
        <v>6</v>
      </c>
      <c r="RM44" s="157">
        <v>6</v>
      </c>
      <c r="RN44" s="157">
        <v>0</v>
      </c>
      <c r="RO44" s="157">
        <v>0</v>
      </c>
      <c r="RP44" s="158">
        <v>1</v>
      </c>
      <c r="RR44" s="157" t="s">
        <v>60</v>
      </c>
      <c r="RS44" s="157">
        <v>6</v>
      </c>
      <c r="RT44" s="157">
        <v>6</v>
      </c>
      <c r="RU44" s="157">
        <v>0</v>
      </c>
      <c r="RV44" s="157">
        <v>0</v>
      </c>
      <c r="RW44" s="158">
        <f t="shared" si="64"/>
        <v>1</v>
      </c>
      <c r="RX44" s="158">
        <f t="shared" si="65"/>
        <v>1</v>
      </c>
      <c r="RZ44" s="157" t="s">
        <v>60</v>
      </c>
      <c r="SA44" s="157">
        <v>6</v>
      </c>
      <c r="SB44" s="157">
        <v>6</v>
      </c>
      <c r="SC44" s="157">
        <v>0</v>
      </c>
      <c r="SD44" s="157">
        <v>0</v>
      </c>
      <c r="SE44" s="158">
        <f t="shared" si="66"/>
        <v>1</v>
      </c>
      <c r="SF44" s="158">
        <f t="shared" si="67"/>
        <v>0</v>
      </c>
      <c r="SH44" s="157" t="s">
        <v>60</v>
      </c>
      <c r="SI44" s="157">
        <v>6</v>
      </c>
      <c r="SJ44" s="157">
        <v>6</v>
      </c>
      <c r="SK44" s="157">
        <v>0</v>
      </c>
      <c r="SL44" s="157">
        <v>0</v>
      </c>
      <c r="SM44" s="158">
        <f t="shared" si="68"/>
        <v>1</v>
      </c>
      <c r="SN44" s="158">
        <f t="shared" si="69"/>
        <v>0</v>
      </c>
      <c r="SP44" s="157" t="s">
        <v>60</v>
      </c>
      <c r="SQ44" s="157">
        <v>6</v>
      </c>
      <c r="SR44" s="157">
        <v>6</v>
      </c>
      <c r="SS44" s="157">
        <v>0</v>
      </c>
      <c r="ST44" s="157">
        <v>0</v>
      </c>
      <c r="SU44" s="158">
        <f t="shared" si="70"/>
        <v>1</v>
      </c>
      <c r="SV44" s="158">
        <f t="shared" si="71"/>
        <v>0</v>
      </c>
      <c r="SX44" s="157" t="s">
        <v>60</v>
      </c>
      <c r="SY44" s="157">
        <v>6</v>
      </c>
      <c r="SZ44" s="157">
        <v>6</v>
      </c>
      <c r="TA44" s="157">
        <v>0</v>
      </c>
      <c r="TB44" s="157">
        <v>0</v>
      </c>
      <c r="TC44" s="158">
        <f t="shared" si="72"/>
        <v>1</v>
      </c>
      <c r="TD44" s="158">
        <f t="shared" si="73"/>
        <v>0</v>
      </c>
      <c r="TF44" s="157" t="s">
        <v>60</v>
      </c>
      <c r="TG44" s="157">
        <v>6</v>
      </c>
      <c r="TH44" s="157">
        <v>6</v>
      </c>
      <c r="TI44" s="157">
        <v>0</v>
      </c>
      <c r="TJ44" s="157">
        <v>0</v>
      </c>
      <c r="TK44" s="158">
        <f t="shared" si="74"/>
        <v>1</v>
      </c>
      <c r="TL44" s="158">
        <f t="shared" si="75"/>
        <v>0</v>
      </c>
      <c r="TN44" s="157" t="s">
        <v>60</v>
      </c>
      <c r="TO44" s="157">
        <v>6</v>
      </c>
      <c r="TP44" s="157">
        <v>6</v>
      </c>
      <c r="TQ44" s="157">
        <v>0</v>
      </c>
      <c r="TR44" s="157">
        <v>0</v>
      </c>
      <c r="TS44" s="158">
        <f t="shared" si="76"/>
        <v>1</v>
      </c>
      <c r="TT44" s="158">
        <f t="shared" si="77"/>
        <v>0</v>
      </c>
      <c r="TV44" s="157" t="s">
        <v>60</v>
      </c>
      <c r="TW44" s="157">
        <v>6</v>
      </c>
      <c r="TX44" s="157">
        <v>6</v>
      </c>
      <c r="TY44" s="157">
        <v>0</v>
      </c>
      <c r="TZ44" s="157">
        <v>0</v>
      </c>
      <c r="UA44" s="158">
        <f t="shared" si="78"/>
        <v>1</v>
      </c>
      <c r="UB44" s="158">
        <f t="shared" si="79"/>
        <v>0</v>
      </c>
      <c r="UD44" s="157" t="s">
        <v>60</v>
      </c>
      <c r="UE44" s="157">
        <v>6</v>
      </c>
      <c r="UF44" s="157">
        <v>6</v>
      </c>
      <c r="UG44" s="157">
        <v>0</v>
      </c>
      <c r="UH44" s="157">
        <v>0</v>
      </c>
      <c r="UI44" s="158">
        <f t="shared" si="80"/>
        <v>1</v>
      </c>
      <c r="UJ44" s="158">
        <f t="shared" si="81"/>
        <v>0</v>
      </c>
      <c r="UL44" s="157" t="s">
        <v>60</v>
      </c>
      <c r="UM44" s="157">
        <v>6</v>
      </c>
      <c r="UN44" s="157">
        <v>6</v>
      </c>
      <c r="UO44" s="157">
        <v>0</v>
      </c>
      <c r="UP44" s="157">
        <v>0</v>
      </c>
      <c r="UQ44" s="158">
        <f t="shared" si="82"/>
        <v>1</v>
      </c>
      <c r="UR44" s="158">
        <f t="shared" si="83"/>
        <v>0</v>
      </c>
      <c r="UT44" s="157" t="s">
        <v>60</v>
      </c>
      <c r="UU44" s="157">
        <v>6</v>
      </c>
      <c r="UV44" s="157">
        <v>6</v>
      </c>
      <c r="UW44" s="157">
        <v>0</v>
      </c>
      <c r="UX44" s="157">
        <v>0</v>
      </c>
      <c r="UY44" s="158">
        <f t="shared" si="84"/>
        <v>1</v>
      </c>
      <c r="VA44" s="157" t="s">
        <v>60</v>
      </c>
      <c r="VB44" s="157">
        <v>6</v>
      </c>
      <c r="VC44" s="157">
        <v>6</v>
      </c>
      <c r="VD44" s="157">
        <v>0</v>
      </c>
      <c r="VE44" s="157">
        <v>0</v>
      </c>
      <c r="VF44" s="158">
        <f t="shared" si="85"/>
        <v>1</v>
      </c>
      <c r="VH44" s="157" t="s">
        <v>60</v>
      </c>
      <c r="VI44" s="157">
        <v>6</v>
      </c>
      <c r="VJ44" s="157">
        <v>6</v>
      </c>
      <c r="VK44" s="157">
        <v>0</v>
      </c>
      <c r="VL44" s="157">
        <v>0</v>
      </c>
      <c r="VM44" s="158">
        <f t="shared" si="86"/>
        <v>1</v>
      </c>
      <c r="VN44" s="158">
        <f t="shared" si="87"/>
        <v>0</v>
      </c>
      <c r="VQ44" s="157" t="s">
        <v>60</v>
      </c>
      <c r="VR44" s="157">
        <v>6</v>
      </c>
      <c r="VS44" s="157">
        <v>6</v>
      </c>
      <c r="VT44" s="157">
        <v>0</v>
      </c>
      <c r="VU44" s="157">
        <v>0</v>
      </c>
      <c r="VV44" s="158">
        <v>1</v>
      </c>
      <c r="VW44" s="158">
        <f t="shared" si="88"/>
        <v>0</v>
      </c>
      <c r="VX44" s="158"/>
      <c r="VY44" s="157" t="s">
        <v>60</v>
      </c>
      <c r="VZ44" s="157">
        <v>6</v>
      </c>
      <c r="WA44" s="157">
        <v>6</v>
      </c>
      <c r="WB44" s="157">
        <v>0</v>
      </c>
      <c r="WC44" s="157">
        <v>0</v>
      </c>
      <c r="WD44" s="158">
        <f t="shared" si="89"/>
        <v>1</v>
      </c>
      <c r="WF44" s="157" t="s">
        <v>60</v>
      </c>
      <c r="WG44" s="157">
        <v>6</v>
      </c>
      <c r="WH44" s="157">
        <v>6</v>
      </c>
      <c r="WI44" s="157">
        <v>0</v>
      </c>
      <c r="WJ44" s="157">
        <v>0</v>
      </c>
      <c r="WK44" s="158">
        <f t="shared" si="90"/>
        <v>1</v>
      </c>
      <c r="WL44" s="158">
        <f t="shared" si="91"/>
        <v>0</v>
      </c>
      <c r="WN44" s="157" t="s">
        <v>60</v>
      </c>
      <c r="WO44" s="157">
        <v>6</v>
      </c>
      <c r="WP44" s="157">
        <v>6</v>
      </c>
      <c r="WQ44" s="157">
        <v>0</v>
      </c>
      <c r="WR44" s="157">
        <v>0</v>
      </c>
      <c r="WS44" s="158">
        <v>1</v>
      </c>
      <c r="WU44" s="156"/>
      <c r="WV44" s="156"/>
      <c r="WW44" s="156"/>
      <c r="WX44" s="156"/>
      <c r="WY44" s="156"/>
      <c r="WZ44" s="157" t="s">
        <v>60</v>
      </c>
      <c r="XA44" s="157">
        <v>6</v>
      </c>
      <c r="XB44" s="157">
        <v>6</v>
      </c>
      <c r="XC44" s="157">
        <v>0</v>
      </c>
      <c r="XD44" s="157">
        <v>0</v>
      </c>
      <c r="XE44" s="158">
        <f t="shared" si="92"/>
        <v>1</v>
      </c>
      <c r="XG44" s="157" t="s">
        <v>60</v>
      </c>
      <c r="XH44" s="157">
        <v>6</v>
      </c>
      <c r="XI44" s="157">
        <v>6</v>
      </c>
      <c r="XJ44" s="157">
        <v>0</v>
      </c>
      <c r="XK44" s="157">
        <v>0</v>
      </c>
      <c r="XL44" s="158">
        <f t="shared" si="93"/>
        <v>1</v>
      </c>
      <c r="XM44" s="158">
        <f t="shared" si="94"/>
        <v>0</v>
      </c>
      <c r="XN44" s="157" t="s">
        <v>60</v>
      </c>
      <c r="XO44" s="157">
        <v>6</v>
      </c>
      <c r="XP44" s="157">
        <v>0</v>
      </c>
      <c r="XQ44" s="157">
        <v>0</v>
      </c>
      <c r="XR44" s="157">
        <v>6</v>
      </c>
      <c r="XS44" s="158">
        <v>0</v>
      </c>
      <c r="XT44" s="157"/>
      <c r="XU44" s="157" t="s">
        <v>60</v>
      </c>
      <c r="XV44" s="157">
        <v>6</v>
      </c>
      <c r="XW44" s="157">
        <v>6</v>
      </c>
      <c r="XX44" s="157">
        <v>0</v>
      </c>
      <c r="XY44" s="157">
        <v>0</v>
      </c>
      <c r="XZ44" s="158">
        <f t="shared" si="95"/>
        <v>1</v>
      </c>
      <c r="YB44" s="157" t="s">
        <v>60</v>
      </c>
      <c r="YC44" s="157">
        <v>6</v>
      </c>
      <c r="YD44" s="157">
        <v>6</v>
      </c>
      <c r="YE44" s="157">
        <v>0</v>
      </c>
      <c r="YF44" s="157">
        <v>0</v>
      </c>
      <c r="YG44" s="158">
        <f t="shared" si="96"/>
        <v>1</v>
      </c>
      <c r="YH44" s="158">
        <f t="shared" si="97"/>
        <v>0</v>
      </c>
      <c r="YI44" s="158"/>
      <c r="YJ44" s="157" t="s">
        <v>60</v>
      </c>
      <c r="YK44" s="157">
        <v>6</v>
      </c>
      <c r="YL44" s="157">
        <v>6</v>
      </c>
      <c r="YM44" s="157">
        <v>0</v>
      </c>
      <c r="YN44" s="157">
        <v>0</v>
      </c>
      <c r="YO44" s="158">
        <v>1</v>
      </c>
      <c r="YQ44" s="157" t="s">
        <v>60</v>
      </c>
      <c r="YR44" s="157">
        <v>6</v>
      </c>
      <c r="YS44" s="157">
        <v>6</v>
      </c>
      <c r="YT44" s="157">
        <v>0</v>
      </c>
      <c r="YU44" s="157">
        <v>0</v>
      </c>
      <c r="YV44" s="158">
        <f t="shared" si="98"/>
        <v>1</v>
      </c>
      <c r="YX44" s="157" t="s">
        <v>60</v>
      </c>
      <c r="YY44" s="157">
        <v>6</v>
      </c>
      <c r="YZ44" s="157">
        <v>6</v>
      </c>
      <c r="ZA44" s="157">
        <v>0</v>
      </c>
      <c r="ZB44" s="157">
        <v>0</v>
      </c>
      <c r="ZC44" s="158">
        <v>1</v>
      </c>
      <c r="ZE44" s="157" t="s">
        <v>60</v>
      </c>
      <c r="ZF44" s="157">
        <v>6</v>
      </c>
      <c r="ZG44" s="157">
        <v>6</v>
      </c>
      <c r="ZH44" s="157">
        <v>0</v>
      </c>
      <c r="ZI44" s="157">
        <v>0</v>
      </c>
      <c r="ZJ44" s="158">
        <f t="shared" si="99"/>
        <v>1</v>
      </c>
      <c r="ZK44" s="158">
        <f>ZJ44-YG44</f>
        <v>0</v>
      </c>
      <c r="ZM44" s="157" t="s">
        <v>60</v>
      </c>
      <c r="ZN44" s="157">
        <v>6</v>
      </c>
      <c r="ZO44" s="157">
        <v>6</v>
      </c>
      <c r="ZP44" s="157">
        <v>0</v>
      </c>
      <c r="ZQ44" s="157">
        <v>0</v>
      </c>
      <c r="ZR44" s="158">
        <f t="shared" si="100"/>
        <v>1</v>
      </c>
    </row>
    <row r="45" spans="1:694" ht="17.25" thickBot="1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61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108"/>
        <v>0</v>
      </c>
      <c r="P45" s="2" t="s">
        <v>61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61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61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61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61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  <c r="BD45" s="2" t="s">
        <v>61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6"/>
        <v>0</v>
      </c>
      <c r="BL45" s="2" t="s">
        <v>61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7"/>
        <v>0</v>
      </c>
      <c r="BT45" s="2" t="s">
        <v>61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8"/>
        <v>0</v>
      </c>
      <c r="CB45" s="2" t="s">
        <v>61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9"/>
        <v>0</v>
      </c>
      <c r="CJ45" s="2" t="s">
        <v>61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0"/>
        <v>0</v>
      </c>
      <c r="CR45" s="2" t="s">
        <v>61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1"/>
        <v>0</v>
      </c>
      <c r="CZ45" s="2" t="s">
        <v>61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4">
        <f t="shared" si="12"/>
        <v>0</v>
      </c>
      <c r="DH45" s="2" t="s">
        <v>61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3"/>
        <v>0</v>
      </c>
      <c r="DP45" s="2" t="s">
        <v>61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4"/>
        <v>0</v>
      </c>
      <c r="DX45" s="2" t="s">
        <v>61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4">
        <f t="shared" si="15"/>
        <v>0</v>
      </c>
      <c r="EF45" s="2" t="s">
        <v>61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6"/>
        <v>0</v>
      </c>
      <c r="EN45" s="2" t="s">
        <v>61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7"/>
        <v>0</v>
      </c>
      <c r="EV45" s="2" t="s">
        <v>61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18"/>
        <v>0</v>
      </c>
      <c r="FD45" s="2" t="s">
        <v>61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19"/>
        <v>0</v>
      </c>
      <c r="FL45" s="2" t="s">
        <v>61</v>
      </c>
      <c r="FM45" s="2">
        <v>8</v>
      </c>
      <c r="FN45" s="2">
        <v>8</v>
      </c>
      <c r="FO45" s="2">
        <v>0</v>
      </c>
      <c r="FP45" s="2">
        <v>0</v>
      </c>
      <c r="FQ45" s="4">
        <v>1</v>
      </c>
      <c r="FR45" s="4">
        <f t="shared" si="20"/>
        <v>0</v>
      </c>
      <c r="FT45" s="2" t="s">
        <v>61</v>
      </c>
      <c r="FU45" s="2">
        <v>8</v>
      </c>
      <c r="FV45" s="2">
        <v>8</v>
      </c>
      <c r="FW45" s="2">
        <v>0</v>
      </c>
      <c r="FX45" s="2">
        <v>0</v>
      </c>
      <c r="FY45" s="4">
        <v>1</v>
      </c>
      <c r="FZ45" s="4">
        <f t="shared" si="21"/>
        <v>0</v>
      </c>
      <c r="GB45" s="2" t="s">
        <v>61</v>
      </c>
      <c r="GC45" s="2">
        <v>8</v>
      </c>
      <c r="GD45" s="2">
        <v>8</v>
      </c>
      <c r="GE45" s="2">
        <v>0</v>
      </c>
      <c r="GF45" s="2">
        <v>0</v>
      </c>
      <c r="GG45" s="4">
        <v>1</v>
      </c>
      <c r="GH45" s="4">
        <f t="shared" si="22"/>
        <v>0</v>
      </c>
      <c r="GJ45" s="2" t="s">
        <v>61</v>
      </c>
      <c r="GK45" s="2">
        <v>8</v>
      </c>
      <c r="GL45" s="2">
        <v>8</v>
      </c>
      <c r="GM45" s="2">
        <v>0</v>
      </c>
      <c r="GN45" s="2">
        <v>0</v>
      </c>
      <c r="GO45" s="4">
        <v>1</v>
      </c>
      <c r="GP45" s="4">
        <f t="shared" si="23"/>
        <v>0</v>
      </c>
      <c r="GR45" s="2" t="s">
        <v>61</v>
      </c>
      <c r="GS45" s="2">
        <v>8</v>
      </c>
      <c r="GT45" s="2">
        <v>8</v>
      </c>
      <c r="GU45" s="2">
        <v>0</v>
      </c>
      <c r="GV45" s="2">
        <v>0</v>
      </c>
      <c r="GW45" s="4">
        <v>1</v>
      </c>
      <c r="GX45" s="111">
        <f t="shared" si="107"/>
        <v>0</v>
      </c>
      <c r="GZ45" s="2" t="s">
        <v>61</v>
      </c>
      <c r="HA45" s="2">
        <v>8</v>
      </c>
      <c r="HB45" s="2">
        <v>8</v>
      </c>
      <c r="HC45" s="2">
        <v>0</v>
      </c>
      <c r="HD45" s="2">
        <v>0</v>
      </c>
      <c r="HE45" s="4">
        <v>1</v>
      </c>
      <c r="HF45" s="4">
        <f>HE45-'[1]ASUS MeMO Pad 8 K011'!ES45</f>
        <v>0</v>
      </c>
      <c r="HH45" s="2" t="s">
        <v>61</v>
      </c>
      <c r="HI45" s="2">
        <v>8</v>
      </c>
      <c r="HJ45" s="2">
        <v>8</v>
      </c>
      <c r="HK45" s="2">
        <v>0</v>
      </c>
      <c r="HL45" s="2">
        <v>0</v>
      </c>
      <c r="HM45" s="4">
        <v>1</v>
      </c>
      <c r="HN45" s="4">
        <f t="shared" si="24"/>
        <v>0</v>
      </c>
      <c r="HP45" s="2" t="s">
        <v>61</v>
      </c>
      <c r="HQ45" s="2">
        <v>25</v>
      </c>
      <c r="HR45" s="2">
        <v>17</v>
      </c>
      <c r="HS45" s="7">
        <v>8</v>
      </c>
      <c r="HT45" s="2">
        <v>0</v>
      </c>
      <c r="HU45" s="4">
        <v>0.68</v>
      </c>
      <c r="HV45" s="4">
        <f t="shared" si="25"/>
        <v>-0.31999999999999995</v>
      </c>
      <c r="HX45" s="2" t="s">
        <v>61</v>
      </c>
      <c r="HY45" s="2">
        <v>25</v>
      </c>
      <c r="HZ45" s="2">
        <v>17</v>
      </c>
      <c r="IA45" s="8">
        <v>8</v>
      </c>
      <c r="IB45" s="2">
        <v>0</v>
      </c>
      <c r="IC45" s="4">
        <f t="shared" si="101"/>
        <v>0.68</v>
      </c>
      <c r="ID45" s="4">
        <f t="shared" si="26"/>
        <v>0</v>
      </c>
      <c r="IF45" s="2" t="s">
        <v>61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102"/>
        <v>0.68</v>
      </c>
      <c r="IL45" s="4">
        <f t="shared" si="27"/>
        <v>0</v>
      </c>
      <c r="IN45" s="2" t="s">
        <v>61</v>
      </c>
      <c r="IO45" s="2">
        <v>25</v>
      </c>
      <c r="IP45" s="2">
        <v>17</v>
      </c>
      <c r="IQ45" s="2">
        <v>8</v>
      </c>
      <c r="IR45" s="2">
        <v>0</v>
      </c>
      <c r="IS45" s="4">
        <v>0.68</v>
      </c>
      <c r="IT45" s="4">
        <f t="shared" si="28"/>
        <v>0</v>
      </c>
      <c r="IV45" s="2" t="s">
        <v>61</v>
      </c>
      <c r="IW45" s="2">
        <v>25</v>
      </c>
      <c r="IX45" s="2">
        <v>17</v>
      </c>
      <c r="IY45" s="2">
        <v>8</v>
      </c>
      <c r="IZ45" s="2">
        <v>0</v>
      </c>
      <c r="JA45" s="4">
        <v>0.68</v>
      </c>
      <c r="JB45" s="4">
        <f t="shared" si="29"/>
        <v>0</v>
      </c>
      <c r="JD45" s="2" t="s">
        <v>61</v>
      </c>
      <c r="JE45" s="2">
        <v>25</v>
      </c>
      <c r="JF45" s="2">
        <v>17</v>
      </c>
      <c r="JG45" s="2">
        <v>8</v>
      </c>
      <c r="JH45" s="2">
        <v>0</v>
      </c>
      <c r="JI45" s="4">
        <v>0.68</v>
      </c>
      <c r="JJ45" s="4">
        <f t="shared" si="30"/>
        <v>0</v>
      </c>
      <c r="JL45" s="2" t="s">
        <v>61</v>
      </c>
      <c r="JM45" s="2">
        <v>25</v>
      </c>
      <c r="JN45" s="2">
        <v>17</v>
      </c>
      <c r="JO45" s="2">
        <v>8</v>
      </c>
      <c r="JP45" s="2">
        <v>0</v>
      </c>
      <c r="JQ45" s="4">
        <v>0.68</v>
      </c>
      <c r="JR45" s="4">
        <f t="shared" si="109"/>
        <v>0</v>
      </c>
      <c r="JT45" s="2" t="s">
        <v>61</v>
      </c>
      <c r="JU45" s="2">
        <v>25</v>
      </c>
      <c r="JV45" s="2">
        <v>17</v>
      </c>
      <c r="JW45" s="2">
        <v>8</v>
      </c>
      <c r="JX45" s="2">
        <v>0</v>
      </c>
      <c r="JY45" s="4">
        <v>0.68</v>
      </c>
      <c r="JZ45" s="4">
        <f t="shared" si="32"/>
        <v>0</v>
      </c>
      <c r="KB45" s="2" t="s">
        <v>61</v>
      </c>
      <c r="KC45" s="2">
        <v>25</v>
      </c>
      <c r="KD45" s="2">
        <v>17</v>
      </c>
      <c r="KE45" s="2">
        <v>8</v>
      </c>
      <c r="KF45" s="2">
        <v>0</v>
      </c>
      <c r="KG45" s="4">
        <v>0.68</v>
      </c>
      <c r="KH45" s="4">
        <f t="shared" si="33"/>
        <v>0</v>
      </c>
      <c r="KJ45" s="2" t="s">
        <v>61</v>
      </c>
      <c r="KK45" s="2">
        <v>25</v>
      </c>
      <c r="KL45" s="2">
        <v>17</v>
      </c>
      <c r="KM45" s="2">
        <v>8</v>
      </c>
      <c r="KN45" s="2">
        <v>0</v>
      </c>
      <c r="KO45" s="4">
        <f t="shared" si="103"/>
        <v>0.68</v>
      </c>
      <c r="KP45" s="4">
        <f t="shared" si="34"/>
        <v>0</v>
      </c>
      <c r="KQ45" s="4"/>
      <c r="KR45" s="116" t="s">
        <v>61</v>
      </c>
      <c r="KS45" s="116">
        <v>25</v>
      </c>
      <c r="KT45" s="117">
        <v>17</v>
      </c>
      <c r="KU45" s="117">
        <v>8</v>
      </c>
      <c r="KV45" s="117">
        <v>0</v>
      </c>
      <c r="KW45" s="118">
        <v>0.68</v>
      </c>
      <c r="KX45" s="118">
        <v>0</v>
      </c>
      <c r="KY45" s="116"/>
      <c r="KZ45" s="116" t="s">
        <v>61</v>
      </c>
      <c r="LA45" s="116">
        <v>25</v>
      </c>
      <c r="LB45" s="116">
        <v>17</v>
      </c>
      <c r="LC45" s="116">
        <v>8</v>
      </c>
      <c r="LD45" s="116">
        <v>0</v>
      </c>
      <c r="LE45" s="122">
        <v>0.68</v>
      </c>
      <c r="LF45" s="158">
        <f t="shared" si="35"/>
        <v>0</v>
      </c>
      <c r="LG45" s="158"/>
      <c r="LH45" s="156" t="s">
        <v>61</v>
      </c>
      <c r="LI45" s="156">
        <v>25</v>
      </c>
      <c r="LJ45" s="156">
        <v>17</v>
      </c>
      <c r="LK45" s="156">
        <v>8</v>
      </c>
      <c r="LL45" s="156">
        <v>0</v>
      </c>
      <c r="LM45" s="162">
        <v>0.68</v>
      </c>
      <c r="LN45" s="158">
        <f t="shared" si="36"/>
        <v>0</v>
      </c>
      <c r="LO45" s="157"/>
      <c r="LP45" s="2" t="s">
        <v>61</v>
      </c>
      <c r="LQ45" s="2">
        <v>25</v>
      </c>
      <c r="LR45" s="2">
        <v>17</v>
      </c>
      <c r="LS45" s="2">
        <v>8</v>
      </c>
      <c r="LT45" s="2">
        <v>0</v>
      </c>
      <c r="LU45" s="4">
        <f t="shared" si="104"/>
        <v>0.68</v>
      </c>
      <c r="LV45" s="4">
        <f t="shared" si="37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105"/>
        <v>0.68</v>
      </c>
      <c r="MD45" s="158">
        <f t="shared" si="38"/>
        <v>0</v>
      </c>
      <c r="MF45" s="156" t="s">
        <v>61</v>
      </c>
      <c r="MG45" s="156">
        <v>25</v>
      </c>
      <c r="MH45" s="156">
        <v>17</v>
      </c>
      <c r="MI45" s="156">
        <v>8</v>
      </c>
      <c r="MJ45" s="156">
        <v>0</v>
      </c>
      <c r="MK45" s="162">
        <f t="shared" si="39"/>
        <v>0.68</v>
      </c>
      <c r="ML45" s="158">
        <f t="shared" si="40"/>
        <v>0</v>
      </c>
      <c r="MM45" s="157"/>
      <c r="MN45" s="156" t="s">
        <v>61</v>
      </c>
      <c r="MO45" s="156">
        <v>25</v>
      </c>
      <c r="MP45" s="156">
        <v>17</v>
      </c>
      <c r="MQ45" s="156">
        <v>8</v>
      </c>
      <c r="MR45" s="156">
        <v>0</v>
      </c>
      <c r="MS45" s="162">
        <v>0.68</v>
      </c>
      <c r="MT45" s="158">
        <f t="shared" si="41"/>
        <v>0</v>
      </c>
      <c r="MU45" s="157"/>
      <c r="MV45" s="156" t="s">
        <v>61</v>
      </c>
      <c r="MW45" s="156">
        <v>25</v>
      </c>
      <c r="MX45" s="156">
        <v>17</v>
      </c>
      <c r="MY45" s="156">
        <v>8</v>
      </c>
      <c r="MZ45" s="156">
        <v>0</v>
      </c>
      <c r="NA45" s="162">
        <v>0.68</v>
      </c>
      <c r="NB45" s="158">
        <f t="shared" si="42"/>
        <v>0</v>
      </c>
      <c r="NC45" s="157"/>
      <c r="ND45" s="156" t="s">
        <v>61</v>
      </c>
      <c r="NE45" s="156">
        <v>25</v>
      </c>
      <c r="NF45" s="156">
        <v>17</v>
      </c>
      <c r="NG45" s="156">
        <v>8</v>
      </c>
      <c r="NH45" s="156">
        <v>0</v>
      </c>
      <c r="NI45" s="162">
        <v>0.68</v>
      </c>
      <c r="NJ45" s="158">
        <f t="shared" si="43"/>
        <v>0</v>
      </c>
      <c r="NK45" s="157"/>
      <c r="NL45" s="156" t="s">
        <v>61</v>
      </c>
      <c r="NM45" s="156">
        <v>25</v>
      </c>
      <c r="NN45" s="156">
        <v>17</v>
      </c>
      <c r="NO45" s="156">
        <v>8</v>
      </c>
      <c r="NP45" s="156">
        <v>0</v>
      </c>
      <c r="NQ45" s="162">
        <v>0.68</v>
      </c>
      <c r="NR45" s="158">
        <f t="shared" si="44"/>
        <v>0</v>
      </c>
      <c r="NS45" s="157"/>
      <c r="OO45" s="157" t="s">
        <v>61</v>
      </c>
      <c r="OP45" s="157">
        <v>25</v>
      </c>
      <c r="OQ45" s="157">
        <v>17</v>
      </c>
      <c r="OR45" s="157">
        <v>8</v>
      </c>
      <c r="OS45" s="157">
        <v>0</v>
      </c>
      <c r="OT45" s="158">
        <f t="shared" si="45"/>
        <v>0.68</v>
      </c>
      <c r="OU45" s="158">
        <f t="shared" si="46"/>
        <v>0</v>
      </c>
      <c r="OW45" s="157" t="s">
        <v>61</v>
      </c>
      <c r="OX45" s="157">
        <v>25</v>
      </c>
      <c r="OY45" s="157">
        <v>17</v>
      </c>
      <c r="OZ45" s="157">
        <v>8</v>
      </c>
      <c r="PA45" s="157">
        <v>0</v>
      </c>
      <c r="PB45" s="158">
        <f t="shared" si="106"/>
        <v>0.68</v>
      </c>
      <c r="PC45" s="158">
        <f t="shared" si="47"/>
        <v>0</v>
      </c>
      <c r="PE45" s="157" t="s">
        <v>61</v>
      </c>
      <c r="PF45" s="157">
        <v>25</v>
      </c>
      <c r="PG45" s="157">
        <v>17</v>
      </c>
      <c r="PH45" s="157">
        <v>8</v>
      </c>
      <c r="PI45" s="157">
        <v>0</v>
      </c>
      <c r="PJ45" s="158">
        <f t="shared" si="48"/>
        <v>0.68</v>
      </c>
      <c r="PK45" s="158">
        <f t="shared" si="49"/>
        <v>0</v>
      </c>
      <c r="PM45" s="157" t="s">
        <v>61</v>
      </c>
      <c r="PN45" s="157">
        <v>25</v>
      </c>
      <c r="PO45" s="157">
        <v>17</v>
      </c>
      <c r="PP45" s="157">
        <v>8</v>
      </c>
      <c r="PQ45" s="157">
        <v>0</v>
      </c>
      <c r="PR45" s="158">
        <f t="shared" si="50"/>
        <v>0.68</v>
      </c>
      <c r="PS45" s="158">
        <f t="shared" si="51"/>
        <v>0</v>
      </c>
      <c r="PU45" s="157" t="s">
        <v>61</v>
      </c>
      <c r="PV45" s="157">
        <v>25</v>
      </c>
      <c r="PW45" s="157">
        <v>17</v>
      </c>
      <c r="PX45" s="157">
        <v>8</v>
      </c>
      <c r="PY45" s="157">
        <v>0</v>
      </c>
      <c r="PZ45" s="158">
        <f t="shared" si="52"/>
        <v>0.68</v>
      </c>
      <c r="QA45" s="158">
        <f t="shared" si="53"/>
        <v>0</v>
      </c>
      <c r="QC45" s="157">
        <f t="shared" si="54"/>
        <v>0</v>
      </c>
      <c r="QD45" s="157" t="s">
        <v>61</v>
      </c>
      <c r="QE45" s="157">
        <v>25</v>
      </c>
      <c r="QF45" s="157">
        <v>17</v>
      </c>
      <c r="QG45" s="157">
        <v>8</v>
      </c>
      <c r="QH45" s="157">
        <v>0</v>
      </c>
      <c r="QI45" s="158">
        <f t="shared" si="55"/>
        <v>0.68</v>
      </c>
      <c r="QJ45" s="158">
        <f t="shared" si="56"/>
        <v>0</v>
      </c>
      <c r="QL45" s="157" t="s">
        <v>61</v>
      </c>
      <c r="QM45" s="157">
        <v>25</v>
      </c>
      <c r="QN45" s="157">
        <v>17</v>
      </c>
      <c r="QO45" s="157">
        <v>8</v>
      </c>
      <c r="QP45" s="157">
        <v>0</v>
      </c>
      <c r="QQ45" s="158">
        <f t="shared" si="57"/>
        <v>0.68</v>
      </c>
      <c r="QR45" s="158">
        <f t="shared" si="58"/>
        <v>0</v>
      </c>
      <c r="QT45" s="157">
        <f t="shared" si="59"/>
        <v>0</v>
      </c>
      <c r="QU45" s="157" t="s">
        <v>61</v>
      </c>
      <c r="QV45" s="157">
        <v>25</v>
      </c>
      <c r="QW45" s="157">
        <v>17</v>
      </c>
      <c r="QX45" s="157">
        <v>8</v>
      </c>
      <c r="QY45" s="157">
        <v>0</v>
      </c>
      <c r="QZ45" s="158">
        <f t="shared" si="60"/>
        <v>0.68</v>
      </c>
      <c r="RA45" s="158">
        <f t="shared" si="61"/>
        <v>0</v>
      </c>
      <c r="RC45" s="157" t="s">
        <v>61</v>
      </c>
      <c r="RD45" s="157">
        <v>25</v>
      </c>
      <c r="RE45" s="157">
        <v>17</v>
      </c>
      <c r="RF45" s="157">
        <v>8</v>
      </c>
      <c r="RG45" s="157">
        <v>0</v>
      </c>
      <c r="RH45" s="158">
        <f t="shared" si="62"/>
        <v>0.68</v>
      </c>
      <c r="RI45" s="158">
        <f t="shared" si="63"/>
        <v>0</v>
      </c>
      <c r="RK45" s="157" t="s">
        <v>61</v>
      </c>
      <c r="RL45" s="157">
        <v>25</v>
      </c>
      <c r="RM45" s="157">
        <v>17</v>
      </c>
      <c r="RN45" s="157">
        <v>8</v>
      </c>
      <c r="RO45" s="157">
        <v>0</v>
      </c>
      <c r="RP45" s="158">
        <v>0.68</v>
      </c>
      <c r="RR45" s="157" t="s">
        <v>61</v>
      </c>
      <c r="RS45" s="157">
        <v>25</v>
      </c>
      <c r="RT45" s="157">
        <v>17</v>
      </c>
      <c r="RU45" s="157">
        <v>8</v>
      </c>
      <c r="RV45" s="157">
        <v>0</v>
      </c>
      <c r="RW45" s="158">
        <f t="shared" si="64"/>
        <v>0.68</v>
      </c>
      <c r="RX45" s="158">
        <f t="shared" si="65"/>
        <v>0.68</v>
      </c>
      <c r="RZ45" s="157" t="s">
        <v>61</v>
      </c>
      <c r="SA45" s="157">
        <v>25</v>
      </c>
      <c r="SB45" s="157">
        <v>17</v>
      </c>
      <c r="SC45" s="157">
        <v>8</v>
      </c>
      <c r="SD45" s="157">
        <v>0</v>
      </c>
      <c r="SE45" s="158">
        <f t="shared" si="66"/>
        <v>0.68</v>
      </c>
      <c r="SF45" s="158">
        <f t="shared" si="67"/>
        <v>0</v>
      </c>
      <c r="SH45" s="157" t="s">
        <v>61</v>
      </c>
      <c r="SI45" s="157">
        <v>25</v>
      </c>
      <c r="SJ45" s="157">
        <v>17</v>
      </c>
      <c r="SK45" s="157">
        <v>8</v>
      </c>
      <c r="SL45" s="157">
        <v>0</v>
      </c>
      <c r="SM45" s="158">
        <f t="shared" si="68"/>
        <v>0.68</v>
      </c>
      <c r="SN45" s="158">
        <f t="shared" si="69"/>
        <v>0</v>
      </c>
      <c r="SP45" s="157" t="s">
        <v>61</v>
      </c>
      <c r="SQ45" s="157">
        <v>25</v>
      </c>
      <c r="SR45" s="157">
        <v>17</v>
      </c>
      <c r="SS45" s="157">
        <v>8</v>
      </c>
      <c r="ST45" s="157">
        <v>0</v>
      </c>
      <c r="SU45" s="158">
        <f t="shared" si="70"/>
        <v>0.68</v>
      </c>
      <c r="SV45" s="158">
        <f t="shared" si="71"/>
        <v>0</v>
      </c>
      <c r="SX45" s="157" t="s">
        <v>61</v>
      </c>
      <c r="SY45" s="157">
        <v>25</v>
      </c>
      <c r="SZ45" s="157">
        <v>17</v>
      </c>
      <c r="TA45" s="157">
        <v>8</v>
      </c>
      <c r="TB45" s="157">
        <v>0</v>
      </c>
      <c r="TC45" s="158">
        <f t="shared" si="72"/>
        <v>0.68</v>
      </c>
      <c r="TD45" s="158">
        <f t="shared" si="73"/>
        <v>0</v>
      </c>
      <c r="TF45" s="157" t="s">
        <v>61</v>
      </c>
      <c r="TG45" s="157">
        <v>25</v>
      </c>
      <c r="TH45" s="157">
        <v>17</v>
      </c>
      <c r="TI45" s="157">
        <v>8</v>
      </c>
      <c r="TJ45" s="157">
        <v>0</v>
      </c>
      <c r="TK45" s="158">
        <f t="shared" si="74"/>
        <v>0.68</v>
      </c>
      <c r="TL45" s="158">
        <f t="shared" si="75"/>
        <v>0</v>
      </c>
      <c r="TN45" s="157" t="s">
        <v>61</v>
      </c>
      <c r="TO45" s="157">
        <v>25</v>
      </c>
      <c r="TP45" s="157">
        <v>17</v>
      </c>
      <c r="TQ45" s="157">
        <v>8</v>
      </c>
      <c r="TR45" s="157">
        <v>0</v>
      </c>
      <c r="TS45" s="158">
        <f t="shared" si="76"/>
        <v>0.68</v>
      </c>
      <c r="TT45" s="158">
        <f t="shared" si="77"/>
        <v>0</v>
      </c>
      <c r="TV45" s="157" t="s">
        <v>61</v>
      </c>
      <c r="TW45" s="157">
        <v>25</v>
      </c>
      <c r="TX45" s="157">
        <v>17</v>
      </c>
      <c r="TY45" s="157">
        <v>8</v>
      </c>
      <c r="TZ45" s="157">
        <v>0</v>
      </c>
      <c r="UA45" s="158">
        <f t="shared" si="78"/>
        <v>0.68</v>
      </c>
      <c r="UB45" s="158">
        <f t="shared" si="79"/>
        <v>0</v>
      </c>
      <c r="UD45" s="157" t="s">
        <v>61</v>
      </c>
      <c r="UE45" s="157">
        <v>25</v>
      </c>
      <c r="UF45" s="157">
        <v>17</v>
      </c>
      <c r="UG45" s="157">
        <v>8</v>
      </c>
      <c r="UH45" s="157">
        <v>0</v>
      </c>
      <c r="UI45" s="158">
        <f t="shared" si="80"/>
        <v>0.68</v>
      </c>
      <c r="UJ45" s="158">
        <f t="shared" si="81"/>
        <v>0</v>
      </c>
      <c r="UL45" s="157" t="s">
        <v>61</v>
      </c>
      <c r="UM45" s="157">
        <v>25</v>
      </c>
      <c r="UN45" s="157">
        <v>17</v>
      </c>
      <c r="UO45" s="157">
        <v>8</v>
      </c>
      <c r="UP45" s="157">
        <v>0</v>
      </c>
      <c r="UQ45" s="158">
        <f t="shared" si="82"/>
        <v>0.68</v>
      </c>
      <c r="UR45" s="158">
        <f t="shared" si="83"/>
        <v>0</v>
      </c>
      <c r="UT45" s="157" t="s">
        <v>61</v>
      </c>
      <c r="UU45" s="157">
        <v>25</v>
      </c>
      <c r="UV45" s="157">
        <v>17</v>
      </c>
      <c r="UW45" s="157">
        <v>8</v>
      </c>
      <c r="UX45" s="157">
        <v>0</v>
      </c>
      <c r="UY45" s="158">
        <f t="shared" si="84"/>
        <v>0.68</v>
      </c>
      <c r="VA45" s="157" t="s">
        <v>61</v>
      </c>
      <c r="VB45" s="157">
        <v>25</v>
      </c>
      <c r="VC45" s="157">
        <v>17</v>
      </c>
      <c r="VD45" s="157">
        <v>8</v>
      </c>
      <c r="VE45" s="157">
        <v>0</v>
      </c>
      <c r="VF45" s="158">
        <f t="shared" si="85"/>
        <v>0.68</v>
      </c>
      <c r="VH45" s="157" t="s">
        <v>61</v>
      </c>
      <c r="VI45" s="157">
        <v>25</v>
      </c>
      <c r="VJ45" s="157">
        <v>17</v>
      </c>
      <c r="VK45" s="157">
        <v>8</v>
      </c>
      <c r="VL45" s="157">
        <v>0</v>
      </c>
      <c r="VM45" s="158">
        <f t="shared" si="86"/>
        <v>0.68</v>
      </c>
      <c r="VN45" s="158">
        <f t="shared" si="87"/>
        <v>0</v>
      </c>
      <c r="VQ45" s="157" t="s">
        <v>61</v>
      </c>
      <c r="VR45" s="157">
        <v>25</v>
      </c>
      <c r="VS45" s="157">
        <v>17</v>
      </c>
      <c r="VT45" s="157">
        <v>8</v>
      </c>
      <c r="VU45" s="157">
        <v>0</v>
      </c>
      <c r="VV45" s="158">
        <v>0.68</v>
      </c>
      <c r="VW45" s="158">
        <f t="shared" si="88"/>
        <v>0</v>
      </c>
      <c r="VX45" s="158"/>
      <c r="VY45" s="157" t="s">
        <v>61</v>
      </c>
      <c r="VZ45" s="157">
        <v>25</v>
      </c>
      <c r="WA45" s="157">
        <v>17</v>
      </c>
      <c r="WB45" s="157">
        <v>8</v>
      </c>
      <c r="WC45" s="157">
        <v>0</v>
      </c>
      <c r="WD45" s="158">
        <f t="shared" si="89"/>
        <v>0.68</v>
      </c>
      <c r="WF45" s="157" t="s">
        <v>61</v>
      </c>
      <c r="WG45" s="157">
        <v>25</v>
      </c>
      <c r="WH45" s="157">
        <v>17</v>
      </c>
      <c r="WI45" s="157">
        <v>8</v>
      </c>
      <c r="WJ45" s="157">
        <v>0</v>
      </c>
      <c r="WK45" s="158">
        <f t="shared" si="90"/>
        <v>0.68</v>
      </c>
      <c r="WL45" s="158">
        <f t="shared" si="91"/>
        <v>0</v>
      </c>
      <c r="WN45" s="157" t="s">
        <v>61</v>
      </c>
      <c r="WO45" s="157">
        <v>25</v>
      </c>
      <c r="WP45" s="157">
        <v>17</v>
      </c>
      <c r="WQ45" s="157">
        <v>8</v>
      </c>
      <c r="WR45" s="157">
        <v>0</v>
      </c>
      <c r="WS45" s="158">
        <v>0.68</v>
      </c>
      <c r="WU45" s="156"/>
      <c r="WV45" s="156"/>
      <c r="WW45" s="156"/>
      <c r="WX45" s="156"/>
      <c r="WY45" s="156"/>
      <c r="WZ45" s="157" t="s">
        <v>61</v>
      </c>
      <c r="XA45" s="157">
        <v>25</v>
      </c>
      <c r="XB45" s="157">
        <v>17</v>
      </c>
      <c r="XC45" s="157">
        <v>8</v>
      </c>
      <c r="XD45" s="157">
        <v>0</v>
      </c>
      <c r="XE45" s="158">
        <f t="shared" si="92"/>
        <v>0.68</v>
      </c>
      <c r="XG45" s="157" t="s">
        <v>61</v>
      </c>
      <c r="XH45" s="157">
        <v>25</v>
      </c>
      <c r="XI45" s="157">
        <v>17</v>
      </c>
      <c r="XJ45" s="157">
        <v>8</v>
      </c>
      <c r="XK45" s="157">
        <v>0</v>
      </c>
      <c r="XL45" s="158">
        <f t="shared" si="93"/>
        <v>0.68</v>
      </c>
      <c r="XM45" s="158">
        <f t="shared" si="94"/>
        <v>0</v>
      </c>
      <c r="XN45" s="157" t="s">
        <v>61</v>
      </c>
      <c r="XO45" s="157">
        <v>25</v>
      </c>
      <c r="XP45" s="157">
        <v>0</v>
      </c>
      <c r="XQ45" s="157">
        <v>0</v>
      </c>
      <c r="XR45" s="157">
        <v>25</v>
      </c>
      <c r="XS45" s="158">
        <v>0</v>
      </c>
      <c r="XT45" s="157"/>
      <c r="XU45" s="157" t="s">
        <v>61</v>
      </c>
      <c r="XV45" s="157">
        <v>25</v>
      </c>
      <c r="XW45" s="157">
        <v>17</v>
      </c>
      <c r="XX45" s="157">
        <v>8</v>
      </c>
      <c r="XY45" s="157">
        <v>0</v>
      </c>
      <c r="XZ45" s="158">
        <f t="shared" si="95"/>
        <v>0.68</v>
      </c>
      <c r="YB45" s="157" t="s">
        <v>61</v>
      </c>
      <c r="YC45" s="157">
        <v>25</v>
      </c>
      <c r="YD45" s="157">
        <v>17</v>
      </c>
      <c r="YE45" s="157">
        <v>8</v>
      </c>
      <c r="YF45" s="157">
        <v>0</v>
      </c>
      <c r="YG45" s="158">
        <f t="shared" si="96"/>
        <v>0.68</v>
      </c>
      <c r="YH45" s="158">
        <f t="shared" si="97"/>
        <v>0</v>
      </c>
      <c r="YI45" s="158"/>
      <c r="YJ45" s="157" t="s">
        <v>61</v>
      </c>
      <c r="YK45" s="157">
        <v>25</v>
      </c>
      <c r="YL45" s="157">
        <v>17</v>
      </c>
      <c r="YM45" s="157">
        <v>8</v>
      </c>
      <c r="YN45" s="157">
        <v>0</v>
      </c>
      <c r="YO45" s="158">
        <v>0.68</v>
      </c>
      <c r="YQ45" s="157" t="s">
        <v>61</v>
      </c>
      <c r="YR45" s="157">
        <v>25</v>
      </c>
      <c r="YS45" s="157">
        <v>17</v>
      </c>
      <c r="YT45" s="157">
        <v>8</v>
      </c>
      <c r="YU45" s="157">
        <v>0</v>
      </c>
      <c r="YV45" s="158">
        <f t="shared" si="98"/>
        <v>0.68</v>
      </c>
      <c r="YX45" s="157" t="s">
        <v>61</v>
      </c>
      <c r="YY45" s="157">
        <v>25</v>
      </c>
      <c r="YZ45" s="157">
        <v>17</v>
      </c>
      <c r="ZA45" s="157">
        <v>8</v>
      </c>
      <c r="ZB45" s="157">
        <v>0</v>
      </c>
      <c r="ZC45" s="158">
        <v>0.68</v>
      </c>
      <c r="ZE45" s="157" t="s">
        <v>61</v>
      </c>
      <c r="ZF45" s="157">
        <v>25</v>
      </c>
      <c r="ZG45" s="157">
        <v>17</v>
      </c>
      <c r="ZH45" s="157">
        <v>8</v>
      </c>
      <c r="ZI45" s="157">
        <v>0</v>
      </c>
      <c r="ZJ45" s="158">
        <f t="shared" si="99"/>
        <v>0.68</v>
      </c>
      <c r="ZK45" s="158">
        <f>ZJ45-YG45</f>
        <v>0</v>
      </c>
      <c r="ZM45" s="157" t="s">
        <v>61</v>
      </c>
      <c r="ZN45" s="157">
        <v>25</v>
      </c>
      <c r="ZO45" s="157">
        <v>17</v>
      </c>
      <c r="ZP45" s="157">
        <v>8</v>
      </c>
      <c r="ZQ45" s="157">
        <v>0</v>
      </c>
      <c r="ZR45" s="158">
        <f t="shared" si="100"/>
        <v>0.68</v>
      </c>
    </row>
    <row r="46" spans="1:694" ht="17.25" thickBot="1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62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108"/>
        <v>0</v>
      </c>
      <c r="P46" s="2" t="s">
        <v>62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62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62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62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62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  <c r="BD46" s="2" t="s">
        <v>62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6"/>
        <v>0</v>
      </c>
      <c r="BL46" s="2" t="s">
        <v>62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7"/>
        <v>0</v>
      </c>
      <c r="BT46" s="2" t="s">
        <v>62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8"/>
        <v>0</v>
      </c>
      <c r="CB46" s="2" t="s">
        <v>62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9"/>
        <v>0</v>
      </c>
      <c r="CJ46" s="2" t="s">
        <v>62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0"/>
        <v>0</v>
      </c>
      <c r="CR46" s="2" t="s">
        <v>62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1"/>
        <v>0</v>
      </c>
      <c r="CZ46" s="2" t="s">
        <v>62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4">
        <f t="shared" si="12"/>
        <v>0</v>
      </c>
      <c r="DH46" s="2" t="s">
        <v>62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3"/>
        <v>0</v>
      </c>
      <c r="DP46" s="2" t="s">
        <v>62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4"/>
        <v>0</v>
      </c>
      <c r="DX46" s="2" t="s">
        <v>62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4">
        <f t="shared" si="15"/>
        <v>0</v>
      </c>
      <c r="EF46" s="2" t="s">
        <v>62</v>
      </c>
      <c r="EG46" s="2">
        <v>164</v>
      </c>
      <c r="EH46" s="2">
        <v>160</v>
      </c>
      <c r="EI46" s="2">
        <v>4</v>
      </c>
      <c r="EJ46" s="2">
        <v>0</v>
      </c>
      <c r="EK46" s="4">
        <v>0.98</v>
      </c>
      <c r="EL46" s="4">
        <f t="shared" si="16"/>
        <v>0</v>
      </c>
      <c r="EN46" s="2" t="s">
        <v>62</v>
      </c>
      <c r="EO46" s="2">
        <v>164</v>
      </c>
      <c r="EP46" s="2">
        <v>160</v>
      </c>
      <c r="EQ46" s="2">
        <v>4</v>
      </c>
      <c r="ER46" s="2">
        <v>0</v>
      </c>
      <c r="ES46" s="4">
        <v>0.98</v>
      </c>
      <c r="ET46" s="4">
        <f t="shared" si="17"/>
        <v>0</v>
      </c>
      <c r="EV46" s="2" t="s">
        <v>62</v>
      </c>
      <c r="EW46" s="2">
        <v>164</v>
      </c>
      <c r="EX46" s="2">
        <v>160</v>
      </c>
      <c r="EY46" s="2">
        <v>4</v>
      </c>
      <c r="EZ46" s="2">
        <v>0</v>
      </c>
      <c r="FA46" s="4">
        <v>0.98</v>
      </c>
      <c r="FB46" s="4">
        <f t="shared" si="18"/>
        <v>0</v>
      </c>
      <c r="FD46" s="2" t="s">
        <v>62</v>
      </c>
      <c r="FE46" s="2">
        <v>164</v>
      </c>
      <c r="FF46" s="2">
        <v>160</v>
      </c>
      <c r="FG46" s="2">
        <v>4</v>
      </c>
      <c r="FH46" s="2">
        <v>0</v>
      </c>
      <c r="FI46" s="4">
        <v>0.98</v>
      </c>
      <c r="FJ46" s="4">
        <f t="shared" si="19"/>
        <v>0</v>
      </c>
      <c r="FL46" s="2" t="s">
        <v>62</v>
      </c>
      <c r="FM46" s="2">
        <v>164</v>
      </c>
      <c r="FN46" s="2">
        <v>160</v>
      </c>
      <c r="FO46" s="2">
        <v>4</v>
      </c>
      <c r="FP46" s="2">
        <v>0</v>
      </c>
      <c r="FQ46" s="4">
        <v>0.98</v>
      </c>
      <c r="FR46" s="4">
        <f t="shared" si="20"/>
        <v>0</v>
      </c>
      <c r="FT46" s="2" t="s">
        <v>62</v>
      </c>
      <c r="FU46" s="2">
        <v>164</v>
      </c>
      <c r="FV46" s="2">
        <v>160</v>
      </c>
      <c r="FW46" s="2">
        <v>4</v>
      </c>
      <c r="FX46" s="2">
        <v>0</v>
      </c>
      <c r="FY46" s="4">
        <v>0.98</v>
      </c>
      <c r="FZ46" s="4">
        <f t="shared" si="21"/>
        <v>0</v>
      </c>
      <c r="GB46" s="2" t="s">
        <v>62</v>
      </c>
      <c r="GC46" s="2">
        <v>164</v>
      </c>
      <c r="GD46" s="2">
        <v>160</v>
      </c>
      <c r="GE46" s="2">
        <v>4</v>
      </c>
      <c r="GF46" s="2">
        <v>0</v>
      </c>
      <c r="GG46" s="4">
        <v>0.98</v>
      </c>
      <c r="GH46" s="4">
        <f t="shared" si="22"/>
        <v>0</v>
      </c>
      <c r="GJ46" s="2" t="s">
        <v>62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3"/>
        <v>1.0000000000000009E-2</v>
      </c>
      <c r="GR46" s="2" t="s">
        <v>62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111">
        <f t="shared" si="107"/>
        <v>0</v>
      </c>
      <c r="GZ46" s="2" t="s">
        <v>62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>HE46-'[1]ASUS MeMO Pad 8 K011'!ES46</f>
        <v>0</v>
      </c>
      <c r="HH46" s="2" t="s">
        <v>62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4"/>
        <v>0</v>
      </c>
      <c r="HP46" s="2" t="s">
        <v>62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5"/>
        <v>0</v>
      </c>
      <c r="HX46" s="2" t="s">
        <v>62</v>
      </c>
      <c r="HY46" s="2">
        <v>447</v>
      </c>
      <c r="HZ46" s="2">
        <v>443</v>
      </c>
      <c r="IA46" s="2">
        <v>4</v>
      </c>
      <c r="IB46" s="2">
        <v>0</v>
      </c>
      <c r="IC46" s="4">
        <f t="shared" si="101"/>
        <v>0.99105145413870244</v>
      </c>
      <c r="ID46" s="4">
        <f t="shared" si="26"/>
        <v>1.0514541387024456E-3</v>
      </c>
      <c r="IF46" s="2" t="s">
        <v>62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102"/>
        <v>0.99105145413870244</v>
      </c>
      <c r="IL46" s="4">
        <f t="shared" si="27"/>
        <v>0</v>
      </c>
      <c r="IN46" s="2" t="s">
        <v>62</v>
      </c>
      <c r="IO46" s="2">
        <v>447</v>
      </c>
      <c r="IP46" s="2">
        <v>443</v>
      </c>
      <c r="IQ46" s="2">
        <v>4</v>
      </c>
      <c r="IR46" s="2">
        <v>0</v>
      </c>
      <c r="IS46" s="4">
        <v>0.99</v>
      </c>
      <c r="IT46" s="4">
        <f t="shared" si="28"/>
        <v>-1.0514541387024456E-3</v>
      </c>
      <c r="IV46" s="2" t="s">
        <v>62</v>
      </c>
      <c r="IW46" s="2">
        <v>447</v>
      </c>
      <c r="IX46" s="2">
        <v>443</v>
      </c>
      <c r="IY46" s="2">
        <v>4</v>
      </c>
      <c r="IZ46" s="2">
        <v>0</v>
      </c>
      <c r="JA46" s="4">
        <v>0.99</v>
      </c>
      <c r="JB46" s="4">
        <f t="shared" si="29"/>
        <v>0</v>
      </c>
      <c r="JD46" s="2" t="s">
        <v>62</v>
      </c>
      <c r="JE46" s="2">
        <v>447</v>
      </c>
      <c r="JF46" s="2">
        <v>443</v>
      </c>
      <c r="JG46" s="2">
        <v>4</v>
      </c>
      <c r="JH46" s="2">
        <v>0</v>
      </c>
      <c r="JI46" s="4">
        <v>0.99</v>
      </c>
      <c r="JJ46" s="4">
        <f t="shared" si="30"/>
        <v>0</v>
      </c>
      <c r="JL46" s="2" t="s">
        <v>62</v>
      </c>
      <c r="JM46" s="2">
        <v>447</v>
      </c>
      <c r="JN46" s="2">
        <v>443</v>
      </c>
      <c r="JO46" s="2">
        <v>4</v>
      </c>
      <c r="JP46" s="2">
        <v>0</v>
      </c>
      <c r="JQ46" s="4">
        <v>0.99</v>
      </c>
      <c r="JR46" s="4">
        <f t="shared" si="109"/>
        <v>0</v>
      </c>
      <c r="JT46" s="2" t="s">
        <v>62</v>
      </c>
      <c r="JU46" s="2">
        <v>447</v>
      </c>
      <c r="JV46" s="2">
        <v>443</v>
      </c>
      <c r="JW46" s="2">
        <v>4</v>
      </c>
      <c r="JX46" s="2">
        <v>0</v>
      </c>
      <c r="JY46" s="4">
        <v>0.99</v>
      </c>
      <c r="JZ46" s="4">
        <f t="shared" si="32"/>
        <v>0</v>
      </c>
      <c r="KB46" s="2" t="s">
        <v>62</v>
      </c>
      <c r="KC46" s="2">
        <v>447</v>
      </c>
      <c r="KD46" s="2">
        <v>443</v>
      </c>
      <c r="KE46" s="2">
        <v>4</v>
      </c>
      <c r="KF46" s="2">
        <v>0</v>
      </c>
      <c r="KG46" s="4">
        <v>0.99</v>
      </c>
      <c r="KH46" s="4">
        <f t="shared" si="33"/>
        <v>0</v>
      </c>
      <c r="KJ46" s="2" t="s">
        <v>62</v>
      </c>
      <c r="KK46" s="2">
        <v>447</v>
      </c>
      <c r="KL46" s="2">
        <v>443</v>
      </c>
      <c r="KM46" s="2">
        <v>4</v>
      </c>
      <c r="KN46" s="2">
        <v>0</v>
      </c>
      <c r="KO46" s="4">
        <f t="shared" si="103"/>
        <v>0.99105145413870244</v>
      </c>
      <c r="KP46" s="4">
        <f t="shared" si="34"/>
        <v>1.0514541387024456E-3</v>
      </c>
      <c r="KQ46" s="4"/>
      <c r="KR46" s="116" t="s">
        <v>62</v>
      </c>
      <c r="KS46" s="116">
        <v>447</v>
      </c>
      <c r="KT46" s="117">
        <v>443</v>
      </c>
      <c r="KU46" s="117">
        <v>4</v>
      </c>
      <c r="KV46" s="117">
        <v>0</v>
      </c>
      <c r="KW46" s="118">
        <v>0.99</v>
      </c>
      <c r="KX46" s="118">
        <v>0</v>
      </c>
      <c r="KY46" s="116"/>
      <c r="KZ46" s="116" t="s">
        <v>62</v>
      </c>
      <c r="LA46" s="116">
        <v>447</v>
      </c>
      <c r="LB46" s="116">
        <v>443</v>
      </c>
      <c r="LC46" s="116">
        <v>4</v>
      </c>
      <c r="LD46" s="116">
        <v>0</v>
      </c>
      <c r="LE46" s="122">
        <v>0.99</v>
      </c>
      <c r="LF46" s="158">
        <f t="shared" si="35"/>
        <v>0</v>
      </c>
      <c r="LG46" s="158"/>
      <c r="LH46" s="156" t="s">
        <v>62</v>
      </c>
      <c r="LI46" s="156">
        <v>447</v>
      </c>
      <c r="LJ46" s="156">
        <v>443</v>
      </c>
      <c r="LK46" s="156">
        <v>4</v>
      </c>
      <c r="LL46" s="156">
        <v>0</v>
      </c>
      <c r="LM46" s="162">
        <v>0.99</v>
      </c>
      <c r="LN46" s="158">
        <f t="shared" si="36"/>
        <v>0</v>
      </c>
      <c r="LO46" s="157"/>
      <c r="LP46" s="2" t="s">
        <v>62</v>
      </c>
      <c r="LQ46" s="2">
        <v>447</v>
      </c>
      <c r="LR46" s="2">
        <v>443</v>
      </c>
      <c r="LS46" s="2">
        <v>4</v>
      </c>
      <c r="LT46" s="2">
        <v>0</v>
      </c>
      <c r="LU46" s="4">
        <f t="shared" si="104"/>
        <v>0.99105145413870244</v>
      </c>
      <c r="LV46" s="4">
        <f t="shared" si="37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105"/>
        <v>0.99105145413870244</v>
      </c>
      <c r="MD46" s="158">
        <f t="shared" si="38"/>
        <v>0</v>
      </c>
      <c r="MF46" s="156" t="s">
        <v>62</v>
      </c>
      <c r="MG46" s="156">
        <v>447</v>
      </c>
      <c r="MH46" s="156">
        <v>443</v>
      </c>
      <c r="MI46" s="156">
        <v>4</v>
      </c>
      <c r="MJ46" s="156">
        <v>0</v>
      </c>
      <c r="MK46" s="162">
        <f t="shared" si="39"/>
        <v>0.99105145413870244</v>
      </c>
      <c r="ML46" s="158">
        <f t="shared" si="40"/>
        <v>0</v>
      </c>
      <c r="MM46" s="157"/>
      <c r="MN46" s="156" t="s">
        <v>62</v>
      </c>
      <c r="MO46" s="156">
        <v>447</v>
      </c>
      <c r="MP46" s="156">
        <v>443</v>
      </c>
      <c r="MQ46" s="156">
        <v>4</v>
      </c>
      <c r="MR46" s="156">
        <v>0</v>
      </c>
      <c r="MS46" s="162">
        <v>0.99</v>
      </c>
      <c r="MT46" s="158">
        <f t="shared" si="41"/>
        <v>-1.0514541387024456E-3</v>
      </c>
      <c r="MU46" s="157"/>
      <c r="MV46" s="156" t="s">
        <v>62</v>
      </c>
      <c r="MW46" s="156">
        <v>447</v>
      </c>
      <c r="MX46" s="156">
        <v>443</v>
      </c>
      <c r="MY46" s="156">
        <v>4</v>
      </c>
      <c r="MZ46" s="156">
        <v>0</v>
      </c>
      <c r="NA46" s="162">
        <v>0.99</v>
      </c>
      <c r="NB46" s="158">
        <f t="shared" si="42"/>
        <v>0</v>
      </c>
      <c r="NC46" s="157"/>
      <c r="ND46" s="156" t="s">
        <v>62</v>
      </c>
      <c r="NE46" s="156">
        <v>447</v>
      </c>
      <c r="NF46" s="156">
        <v>443</v>
      </c>
      <c r="NG46" s="156">
        <v>4</v>
      </c>
      <c r="NH46" s="156">
        <v>0</v>
      </c>
      <c r="NI46" s="162">
        <v>0.99</v>
      </c>
      <c r="NJ46" s="158">
        <f t="shared" si="43"/>
        <v>0</v>
      </c>
      <c r="NK46" s="157"/>
      <c r="NL46" s="156" t="s">
        <v>62</v>
      </c>
      <c r="NM46" s="156">
        <v>447</v>
      </c>
      <c r="NN46" s="156">
        <v>443</v>
      </c>
      <c r="NO46" s="156">
        <v>4</v>
      </c>
      <c r="NP46" s="156">
        <v>0</v>
      </c>
      <c r="NQ46" s="162">
        <v>0.99</v>
      </c>
      <c r="NR46" s="158">
        <f t="shared" si="44"/>
        <v>0</v>
      </c>
      <c r="NS46" s="157"/>
      <c r="OO46" s="157" t="s">
        <v>62</v>
      </c>
      <c r="OP46" s="157">
        <v>447</v>
      </c>
      <c r="OQ46" s="157">
        <v>443</v>
      </c>
      <c r="OR46" s="157">
        <v>4</v>
      </c>
      <c r="OS46" s="157">
        <v>0</v>
      </c>
      <c r="OT46" s="158">
        <f t="shared" si="45"/>
        <v>0.99105145413870244</v>
      </c>
      <c r="OU46" s="158">
        <f t="shared" si="46"/>
        <v>1.0514541387024456E-3</v>
      </c>
      <c r="OW46" s="157" t="s">
        <v>62</v>
      </c>
      <c r="OX46" s="157">
        <v>447</v>
      </c>
      <c r="OY46" s="157">
        <v>443</v>
      </c>
      <c r="OZ46" s="157">
        <v>4</v>
      </c>
      <c r="PA46" s="157">
        <v>0</v>
      </c>
      <c r="PB46" s="158">
        <f t="shared" si="106"/>
        <v>0.99105145413870244</v>
      </c>
      <c r="PC46" s="158">
        <f t="shared" si="47"/>
        <v>0</v>
      </c>
      <c r="PE46" s="157" t="s">
        <v>62</v>
      </c>
      <c r="PF46" s="157">
        <v>447</v>
      </c>
      <c r="PG46" s="157">
        <v>443</v>
      </c>
      <c r="PH46" s="157">
        <v>4</v>
      </c>
      <c r="PI46" s="157">
        <v>0</v>
      </c>
      <c r="PJ46" s="158">
        <f t="shared" si="48"/>
        <v>0.99105145413870244</v>
      </c>
      <c r="PK46" s="158">
        <f t="shared" si="49"/>
        <v>0</v>
      </c>
      <c r="PM46" s="157" t="s">
        <v>62</v>
      </c>
      <c r="PN46" s="157">
        <v>447</v>
      </c>
      <c r="PO46" s="157">
        <v>443</v>
      </c>
      <c r="PP46" s="157">
        <v>4</v>
      </c>
      <c r="PQ46" s="157">
        <v>0</v>
      </c>
      <c r="PR46" s="158">
        <f t="shared" si="50"/>
        <v>0.99105145413870244</v>
      </c>
      <c r="PS46" s="158">
        <f t="shared" si="51"/>
        <v>0</v>
      </c>
      <c r="PU46" s="157" t="s">
        <v>62</v>
      </c>
      <c r="PV46" s="157">
        <v>447</v>
      </c>
      <c r="PW46" s="157">
        <v>443</v>
      </c>
      <c r="PX46" s="157">
        <v>4</v>
      </c>
      <c r="PY46" s="157">
        <v>0</v>
      </c>
      <c r="PZ46" s="158">
        <f t="shared" si="52"/>
        <v>0.99105145413870244</v>
      </c>
      <c r="QA46" s="158">
        <f t="shared" si="53"/>
        <v>0</v>
      </c>
      <c r="QC46" s="157">
        <f t="shared" si="54"/>
        <v>0</v>
      </c>
      <c r="QD46" s="157" t="s">
        <v>62</v>
      </c>
      <c r="QE46" s="157">
        <v>447</v>
      </c>
      <c r="QF46" s="157">
        <v>443</v>
      </c>
      <c r="QG46" s="157">
        <v>4</v>
      </c>
      <c r="QH46" s="157">
        <v>0</v>
      </c>
      <c r="QI46" s="158">
        <f t="shared" si="55"/>
        <v>0.99105145413870244</v>
      </c>
      <c r="QJ46" s="158">
        <f t="shared" si="56"/>
        <v>0</v>
      </c>
      <c r="QL46" s="157" t="s">
        <v>62</v>
      </c>
      <c r="QM46" s="157">
        <v>447</v>
      </c>
      <c r="QN46" s="157">
        <v>443</v>
      </c>
      <c r="QO46" s="157">
        <v>4</v>
      </c>
      <c r="QP46" s="157">
        <v>0</v>
      </c>
      <c r="QQ46" s="158">
        <f t="shared" si="57"/>
        <v>0.99105145413870244</v>
      </c>
      <c r="QR46" s="158">
        <f t="shared" si="58"/>
        <v>0</v>
      </c>
      <c r="QT46" s="157">
        <f t="shared" si="59"/>
        <v>0</v>
      </c>
      <c r="QU46" s="157" t="s">
        <v>62</v>
      </c>
      <c r="QV46" s="157">
        <v>447</v>
      </c>
      <c r="QW46" s="157">
        <v>443</v>
      </c>
      <c r="QX46" s="157">
        <v>4</v>
      </c>
      <c r="QY46" s="157">
        <v>0</v>
      </c>
      <c r="QZ46" s="158">
        <f t="shared" si="60"/>
        <v>0.99105145413870244</v>
      </c>
      <c r="RA46" s="158">
        <f t="shared" si="61"/>
        <v>0</v>
      </c>
      <c r="RC46" s="157" t="s">
        <v>62</v>
      </c>
      <c r="RD46" s="157">
        <v>447</v>
      </c>
      <c r="RE46" s="157">
        <v>443</v>
      </c>
      <c r="RF46" s="157">
        <v>4</v>
      </c>
      <c r="RG46" s="157">
        <v>0</v>
      </c>
      <c r="RH46" s="158">
        <f t="shared" si="62"/>
        <v>0.99105145413870244</v>
      </c>
      <c r="RI46" s="158">
        <f t="shared" si="63"/>
        <v>0</v>
      </c>
      <c r="RK46" s="157" t="s">
        <v>62</v>
      </c>
      <c r="RL46" s="157">
        <v>447</v>
      </c>
      <c r="RM46" s="157">
        <v>443</v>
      </c>
      <c r="RN46" s="157">
        <v>4</v>
      </c>
      <c r="RO46" s="157">
        <v>0</v>
      </c>
      <c r="RP46" s="158">
        <v>0.99</v>
      </c>
      <c r="RR46" s="157" t="s">
        <v>62</v>
      </c>
      <c r="RS46" s="157">
        <v>447</v>
      </c>
      <c r="RT46" s="157">
        <v>443</v>
      </c>
      <c r="RU46" s="157">
        <v>4</v>
      </c>
      <c r="RV46" s="157">
        <v>0</v>
      </c>
      <c r="RW46" s="158">
        <f t="shared" si="64"/>
        <v>0.99105145413870244</v>
      </c>
      <c r="RX46" s="158">
        <f t="shared" si="65"/>
        <v>0.99105145413870244</v>
      </c>
      <c r="RZ46" s="157" t="s">
        <v>62</v>
      </c>
      <c r="SA46" s="157">
        <v>447</v>
      </c>
      <c r="SB46" s="157">
        <v>443</v>
      </c>
      <c r="SC46" s="157">
        <v>4</v>
      </c>
      <c r="SD46" s="157">
        <v>0</v>
      </c>
      <c r="SE46" s="158">
        <f t="shared" si="66"/>
        <v>0.99105145413870244</v>
      </c>
      <c r="SF46" s="158">
        <f t="shared" si="67"/>
        <v>0</v>
      </c>
      <c r="SH46" s="157" t="s">
        <v>62</v>
      </c>
      <c r="SI46" s="157">
        <v>447</v>
      </c>
      <c r="SJ46" s="157">
        <v>443</v>
      </c>
      <c r="SK46" s="157">
        <v>4</v>
      </c>
      <c r="SL46" s="157">
        <v>0</v>
      </c>
      <c r="SM46" s="158">
        <f t="shared" si="68"/>
        <v>0.99105145413870244</v>
      </c>
      <c r="SN46" s="158">
        <f t="shared" si="69"/>
        <v>0</v>
      </c>
      <c r="SP46" s="157" t="s">
        <v>62</v>
      </c>
      <c r="SQ46" s="157">
        <v>447</v>
      </c>
      <c r="SR46" s="157">
        <v>443</v>
      </c>
      <c r="SS46" s="157">
        <v>4</v>
      </c>
      <c r="ST46" s="157">
        <v>0</v>
      </c>
      <c r="SU46" s="158">
        <f t="shared" si="70"/>
        <v>0.99105145413870244</v>
      </c>
      <c r="SV46" s="158">
        <f t="shared" si="71"/>
        <v>0</v>
      </c>
      <c r="SX46" s="157" t="s">
        <v>62</v>
      </c>
      <c r="SY46" s="157">
        <v>447</v>
      </c>
      <c r="SZ46" s="157">
        <v>443</v>
      </c>
      <c r="TA46" s="157">
        <v>4</v>
      </c>
      <c r="TB46" s="157">
        <v>0</v>
      </c>
      <c r="TC46" s="158">
        <f t="shared" si="72"/>
        <v>0.99105145413870244</v>
      </c>
      <c r="TD46" s="158">
        <f t="shared" si="73"/>
        <v>0</v>
      </c>
      <c r="TF46" s="157" t="s">
        <v>62</v>
      </c>
      <c r="TG46" s="157">
        <v>447</v>
      </c>
      <c r="TH46" s="157">
        <v>443</v>
      </c>
      <c r="TI46" s="157">
        <v>4</v>
      </c>
      <c r="TJ46" s="157">
        <v>0</v>
      </c>
      <c r="TK46" s="158">
        <f t="shared" si="74"/>
        <v>0.99105145413870244</v>
      </c>
      <c r="TL46" s="158">
        <f t="shared" si="75"/>
        <v>0</v>
      </c>
      <c r="TN46" s="157" t="s">
        <v>62</v>
      </c>
      <c r="TO46" s="157">
        <v>447</v>
      </c>
      <c r="TP46" s="157">
        <v>443</v>
      </c>
      <c r="TQ46" s="157">
        <v>4</v>
      </c>
      <c r="TR46" s="157">
        <v>0</v>
      </c>
      <c r="TS46" s="158">
        <f t="shared" si="76"/>
        <v>0.99105145413870244</v>
      </c>
      <c r="TT46" s="158">
        <f t="shared" si="77"/>
        <v>0</v>
      </c>
      <c r="TV46" s="157" t="s">
        <v>62</v>
      </c>
      <c r="TW46" s="157">
        <v>447</v>
      </c>
      <c r="TX46" s="157">
        <v>443</v>
      </c>
      <c r="TY46" s="157">
        <v>4</v>
      </c>
      <c r="TZ46" s="157">
        <v>0</v>
      </c>
      <c r="UA46" s="158">
        <f t="shared" si="78"/>
        <v>0.99105145413870244</v>
      </c>
      <c r="UB46" s="158">
        <f t="shared" si="79"/>
        <v>0</v>
      </c>
      <c r="UD46" s="157" t="s">
        <v>62</v>
      </c>
      <c r="UE46" s="157">
        <v>447</v>
      </c>
      <c r="UF46" s="157">
        <v>443</v>
      </c>
      <c r="UG46" s="157">
        <v>4</v>
      </c>
      <c r="UH46" s="157">
        <v>0</v>
      </c>
      <c r="UI46" s="158">
        <f t="shared" si="80"/>
        <v>0.99105145413870244</v>
      </c>
      <c r="UJ46" s="158">
        <f t="shared" si="81"/>
        <v>0</v>
      </c>
      <c r="UL46" s="157" t="s">
        <v>62</v>
      </c>
      <c r="UM46" s="157">
        <v>447</v>
      </c>
      <c r="UN46" s="157">
        <v>443</v>
      </c>
      <c r="UO46" s="157">
        <v>4</v>
      </c>
      <c r="UP46" s="157">
        <v>0</v>
      </c>
      <c r="UQ46" s="158">
        <f t="shared" si="82"/>
        <v>0.99105145413870244</v>
      </c>
      <c r="UR46" s="158">
        <f t="shared" si="83"/>
        <v>0</v>
      </c>
      <c r="UT46" s="157" t="s">
        <v>62</v>
      </c>
      <c r="UU46" s="157">
        <v>447</v>
      </c>
      <c r="UV46" s="157">
        <v>443</v>
      </c>
      <c r="UW46" s="157">
        <v>4</v>
      </c>
      <c r="UX46" s="157">
        <v>0</v>
      </c>
      <c r="UY46" s="158">
        <f t="shared" si="84"/>
        <v>0.99105145413870244</v>
      </c>
      <c r="VA46" s="157" t="s">
        <v>62</v>
      </c>
      <c r="VB46" s="157">
        <v>447</v>
      </c>
      <c r="VC46" s="157">
        <v>443</v>
      </c>
      <c r="VD46" s="157">
        <v>4</v>
      </c>
      <c r="VE46" s="157">
        <v>0</v>
      </c>
      <c r="VF46" s="158">
        <f t="shared" si="85"/>
        <v>0.99105145413870244</v>
      </c>
      <c r="VH46" s="157" t="s">
        <v>62</v>
      </c>
      <c r="VI46" s="157">
        <v>447</v>
      </c>
      <c r="VJ46" s="157">
        <v>443</v>
      </c>
      <c r="VK46" s="157">
        <v>4</v>
      </c>
      <c r="VL46" s="157">
        <v>0</v>
      </c>
      <c r="VM46" s="158">
        <f t="shared" si="86"/>
        <v>0.99105145413870244</v>
      </c>
      <c r="VN46" s="158">
        <f t="shared" si="87"/>
        <v>0</v>
      </c>
      <c r="VQ46" s="157" t="s">
        <v>62</v>
      </c>
      <c r="VR46" s="157">
        <v>447</v>
      </c>
      <c r="VS46" s="157">
        <v>443</v>
      </c>
      <c r="VT46" s="157">
        <v>4</v>
      </c>
      <c r="VU46" s="157">
        <v>0</v>
      </c>
      <c r="VV46" s="158">
        <v>0.99</v>
      </c>
      <c r="VW46" s="158">
        <f t="shared" si="88"/>
        <v>-1.0514541387024456E-3</v>
      </c>
      <c r="VX46" s="158"/>
      <c r="VY46" s="157" t="s">
        <v>62</v>
      </c>
      <c r="VZ46" s="157">
        <v>447</v>
      </c>
      <c r="WA46" s="157">
        <v>443</v>
      </c>
      <c r="WB46" s="157">
        <v>4</v>
      </c>
      <c r="WC46" s="157">
        <v>0</v>
      </c>
      <c r="WD46" s="158">
        <f t="shared" si="89"/>
        <v>0.99105145413870244</v>
      </c>
      <c r="WF46" s="157" t="s">
        <v>62</v>
      </c>
      <c r="WG46" s="157">
        <v>447</v>
      </c>
      <c r="WH46" s="157">
        <v>443</v>
      </c>
      <c r="WI46" s="157">
        <v>4</v>
      </c>
      <c r="WJ46" s="157">
        <v>0</v>
      </c>
      <c r="WK46" s="158">
        <f t="shared" si="90"/>
        <v>0.99105145413870244</v>
      </c>
      <c r="WL46" s="158">
        <f t="shared" si="91"/>
        <v>0</v>
      </c>
      <c r="WN46" s="157" t="s">
        <v>62</v>
      </c>
      <c r="WO46" s="157">
        <v>447</v>
      </c>
      <c r="WP46" s="157">
        <v>443</v>
      </c>
      <c r="WQ46" s="157">
        <v>4</v>
      </c>
      <c r="WR46" s="157">
        <v>0</v>
      </c>
      <c r="WS46" s="158">
        <v>0.99</v>
      </c>
      <c r="WU46" s="156"/>
      <c r="WV46" s="156"/>
      <c r="WW46" s="156"/>
      <c r="WX46" s="156"/>
      <c r="WY46" s="156"/>
      <c r="WZ46" s="157" t="s">
        <v>62</v>
      </c>
      <c r="XA46" s="157">
        <v>447</v>
      </c>
      <c r="XB46" s="157">
        <v>443</v>
      </c>
      <c r="XC46" s="157">
        <v>4</v>
      </c>
      <c r="XD46" s="157">
        <v>0</v>
      </c>
      <c r="XE46" s="158">
        <f t="shared" si="92"/>
        <v>0.99105145413870244</v>
      </c>
      <c r="XG46" s="157" t="s">
        <v>62</v>
      </c>
      <c r="XH46" s="157">
        <v>447</v>
      </c>
      <c r="XI46" s="157">
        <v>443</v>
      </c>
      <c r="XJ46" s="157">
        <v>4</v>
      </c>
      <c r="XK46" s="157">
        <v>0</v>
      </c>
      <c r="XL46" s="158">
        <f t="shared" si="93"/>
        <v>0.99105145413870244</v>
      </c>
      <c r="XM46" s="158">
        <f t="shared" si="94"/>
        <v>0</v>
      </c>
      <c r="XN46" s="157" t="s">
        <v>62</v>
      </c>
      <c r="XO46" s="157">
        <v>447</v>
      </c>
      <c r="XP46" s="157">
        <v>0</v>
      </c>
      <c r="XQ46" s="157">
        <v>0</v>
      </c>
      <c r="XR46" s="157">
        <v>447</v>
      </c>
      <c r="XS46" s="158">
        <v>0</v>
      </c>
      <c r="XT46" s="157"/>
      <c r="XU46" s="157" t="s">
        <v>62</v>
      </c>
      <c r="XV46" s="157">
        <v>447</v>
      </c>
      <c r="XW46" s="157">
        <v>443</v>
      </c>
      <c r="XX46" s="157">
        <v>4</v>
      </c>
      <c r="XY46" s="157">
        <v>0</v>
      </c>
      <c r="XZ46" s="158">
        <f t="shared" si="95"/>
        <v>0.99105145413870244</v>
      </c>
      <c r="YB46" s="157" t="s">
        <v>62</v>
      </c>
      <c r="YC46" s="157">
        <v>447</v>
      </c>
      <c r="YD46" s="157">
        <v>443</v>
      </c>
      <c r="YE46" s="157">
        <v>4</v>
      </c>
      <c r="YF46" s="157">
        <v>0</v>
      </c>
      <c r="YG46" s="158">
        <f t="shared" si="96"/>
        <v>0.99105145413870244</v>
      </c>
      <c r="YH46" s="158">
        <f t="shared" si="97"/>
        <v>0</v>
      </c>
      <c r="YI46" s="158"/>
      <c r="YJ46" s="157" t="s">
        <v>62</v>
      </c>
      <c r="YK46" s="157">
        <v>447</v>
      </c>
      <c r="YL46" s="157">
        <v>443</v>
      </c>
      <c r="YM46" s="157">
        <v>4</v>
      </c>
      <c r="YN46" s="157">
        <v>0</v>
      </c>
      <c r="YO46" s="158">
        <v>0.99</v>
      </c>
      <c r="YQ46" s="157" t="s">
        <v>62</v>
      </c>
      <c r="YR46" s="157">
        <v>447</v>
      </c>
      <c r="YS46" s="157">
        <v>443</v>
      </c>
      <c r="YT46" s="157">
        <v>4</v>
      </c>
      <c r="YU46" s="157">
        <v>0</v>
      </c>
      <c r="YV46" s="158">
        <f t="shared" si="98"/>
        <v>0.99105145413870244</v>
      </c>
      <c r="YX46" s="157" t="s">
        <v>62</v>
      </c>
      <c r="YY46" s="157">
        <v>447</v>
      </c>
      <c r="YZ46" s="157">
        <v>443</v>
      </c>
      <c r="ZA46" s="157">
        <v>4</v>
      </c>
      <c r="ZB46" s="157">
        <v>0</v>
      </c>
      <c r="ZC46" s="158">
        <v>0.99</v>
      </c>
      <c r="ZE46" s="157" t="s">
        <v>62</v>
      </c>
      <c r="ZF46" s="157">
        <v>447</v>
      </c>
      <c r="ZG46" s="157">
        <v>443</v>
      </c>
      <c r="ZH46" s="157">
        <v>4</v>
      </c>
      <c r="ZI46" s="157">
        <v>0</v>
      </c>
      <c r="ZJ46" s="158">
        <f t="shared" si="99"/>
        <v>0.99105145413870244</v>
      </c>
      <c r="ZK46" s="158">
        <f>ZJ46-YG46</f>
        <v>0</v>
      </c>
      <c r="ZM46" s="157" t="s">
        <v>62</v>
      </c>
      <c r="ZN46" s="157">
        <v>447</v>
      </c>
      <c r="ZO46" s="157">
        <v>443</v>
      </c>
      <c r="ZP46" s="157">
        <v>4</v>
      </c>
      <c r="ZQ46" s="157">
        <v>0</v>
      </c>
      <c r="ZR46" s="158">
        <f t="shared" si="100"/>
        <v>0.99105145413870244</v>
      </c>
    </row>
    <row r="47" spans="1:694" ht="17.25" thickBot="1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63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108"/>
        <v>0</v>
      </c>
      <c r="P47" s="2" t="s">
        <v>63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63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63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63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63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  <c r="BD47" s="2" t="s">
        <v>63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6"/>
        <v>0</v>
      </c>
      <c r="BL47" s="2" t="s">
        <v>63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7"/>
        <v>0</v>
      </c>
      <c r="BT47" s="2" t="s">
        <v>63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8"/>
        <v>0</v>
      </c>
      <c r="CB47" s="2" t="s">
        <v>63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9"/>
        <v>0</v>
      </c>
      <c r="CJ47" s="2" t="s">
        <v>63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0"/>
        <v>0</v>
      </c>
      <c r="CR47" s="2" t="s">
        <v>63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1"/>
        <v>0</v>
      </c>
      <c r="CZ47" s="2" t="s">
        <v>63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4">
        <f t="shared" si="12"/>
        <v>0</v>
      </c>
      <c r="DH47" s="2" t="s">
        <v>63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3"/>
        <v>0</v>
      </c>
      <c r="DP47" s="2" t="s">
        <v>63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4"/>
        <v>0</v>
      </c>
      <c r="DX47" s="2" t="s">
        <v>63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4">
        <f t="shared" si="15"/>
        <v>0</v>
      </c>
      <c r="EF47" s="2" t="s">
        <v>63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6"/>
        <v>0</v>
      </c>
      <c r="EN47" s="2" t="s">
        <v>63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7"/>
        <v>0</v>
      </c>
      <c r="EV47" s="2" t="s">
        <v>63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18"/>
        <v>0</v>
      </c>
      <c r="FD47" s="2" t="s">
        <v>63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19"/>
        <v>0</v>
      </c>
      <c r="FL47" s="2" t="s">
        <v>63</v>
      </c>
      <c r="FM47" s="2">
        <v>40</v>
      </c>
      <c r="FN47" s="2">
        <v>40</v>
      </c>
      <c r="FO47" s="2">
        <v>0</v>
      </c>
      <c r="FP47" s="2">
        <v>0</v>
      </c>
      <c r="FQ47" s="4">
        <v>1</v>
      </c>
      <c r="FR47" s="4">
        <f t="shared" si="20"/>
        <v>0</v>
      </c>
      <c r="FT47" s="2" t="s">
        <v>63</v>
      </c>
      <c r="FU47" s="2">
        <v>40</v>
      </c>
      <c r="FV47" s="2">
        <v>40</v>
      </c>
      <c r="FW47" s="2">
        <v>0</v>
      </c>
      <c r="FX47" s="2">
        <v>0</v>
      </c>
      <c r="FY47" s="4">
        <v>1</v>
      </c>
      <c r="FZ47" s="4">
        <f t="shared" si="21"/>
        <v>0</v>
      </c>
      <c r="GB47" s="2" t="s">
        <v>63</v>
      </c>
      <c r="GC47" s="2">
        <v>40</v>
      </c>
      <c r="GD47" s="2">
        <v>40</v>
      </c>
      <c r="GE47" s="2">
        <v>0</v>
      </c>
      <c r="GF47" s="2">
        <v>0</v>
      </c>
      <c r="GG47" s="4">
        <v>1</v>
      </c>
      <c r="GH47" s="4">
        <f t="shared" si="22"/>
        <v>0</v>
      </c>
      <c r="GJ47" s="2" t="s">
        <v>63</v>
      </c>
      <c r="GK47" s="2">
        <v>40</v>
      </c>
      <c r="GL47" s="2">
        <v>40</v>
      </c>
      <c r="GM47" s="2">
        <v>0</v>
      </c>
      <c r="GN47" s="2">
        <v>0</v>
      </c>
      <c r="GO47" s="4">
        <v>1</v>
      </c>
      <c r="GP47" s="4">
        <f t="shared" si="23"/>
        <v>0</v>
      </c>
      <c r="GR47" s="2" t="s">
        <v>63</v>
      </c>
      <c r="GS47" s="2">
        <v>40</v>
      </c>
      <c r="GT47" s="2">
        <v>40</v>
      </c>
      <c r="GU47" s="2">
        <v>0</v>
      </c>
      <c r="GV47" s="2">
        <v>0</v>
      </c>
      <c r="GW47" s="4">
        <v>1</v>
      </c>
      <c r="GX47" s="111">
        <f t="shared" si="107"/>
        <v>0</v>
      </c>
      <c r="GZ47" s="2" t="s">
        <v>63</v>
      </c>
      <c r="HA47" s="2">
        <v>40</v>
      </c>
      <c r="HB47" s="2">
        <v>40</v>
      </c>
      <c r="HC47" s="2">
        <v>0</v>
      </c>
      <c r="HD47" s="2">
        <v>0</v>
      </c>
      <c r="HE47" s="4">
        <v>1</v>
      </c>
      <c r="HF47" s="4">
        <f>HE47-'[1]ASUS MeMO Pad 8 K011'!ES47</f>
        <v>0</v>
      </c>
      <c r="HH47" s="2" t="s">
        <v>63</v>
      </c>
      <c r="HI47" s="2">
        <v>40</v>
      </c>
      <c r="HJ47" s="2">
        <v>40</v>
      </c>
      <c r="HK47" s="2">
        <v>0</v>
      </c>
      <c r="HL47" s="2">
        <v>0</v>
      </c>
      <c r="HM47" s="4">
        <v>1</v>
      </c>
      <c r="HN47" s="4">
        <f t="shared" si="24"/>
        <v>0</v>
      </c>
      <c r="HP47" s="2" t="s">
        <v>63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5"/>
        <v>0</v>
      </c>
      <c r="HX47" s="2" t="s">
        <v>63</v>
      </c>
      <c r="HY47" s="2">
        <v>43</v>
      </c>
      <c r="HZ47" s="2">
        <v>43</v>
      </c>
      <c r="IA47" s="2">
        <v>0</v>
      </c>
      <c r="IB47" s="2">
        <v>0</v>
      </c>
      <c r="IC47" s="4">
        <f t="shared" si="101"/>
        <v>1</v>
      </c>
      <c r="ID47" s="4">
        <f t="shared" si="26"/>
        <v>0</v>
      </c>
      <c r="IF47" s="2" t="s">
        <v>63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102"/>
        <v>1</v>
      </c>
      <c r="IL47" s="4">
        <f t="shared" si="27"/>
        <v>0</v>
      </c>
      <c r="IN47" s="2" t="s">
        <v>63</v>
      </c>
      <c r="IO47" s="2">
        <v>43</v>
      </c>
      <c r="IP47" s="2">
        <v>43</v>
      </c>
      <c r="IQ47" s="2">
        <v>0</v>
      </c>
      <c r="IR47" s="2">
        <v>0</v>
      </c>
      <c r="IS47" s="4">
        <v>1</v>
      </c>
      <c r="IT47" s="4">
        <f t="shared" si="28"/>
        <v>0</v>
      </c>
      <c r="IV47" s="2" t="s">
        <v>63</v>
      </c>
      <c r="IW47" s="2">
        <v>43</v>
      </c>
      <c r="IX47" s="2">
        <v>43</v>
      </c>
      <c r="IY47" s="2">
        <v>0</v>
      </c>
      <c r="IZ47" s="2">
        <v>0</v>
      </c>
      <c r="JA47" s="4">
        <v>1</v>
      </c>
      <c r="JB47" s="4">
        <f t="shared" si="29"/>
        <v>0</v>
      </c>
      <c r="JD47" s="2" t="s">
        <v>63</v>
      </c>
      <c r="JE47" s="2">
        <v>43</v>
      </c>
      <c r="JF47" s="2">
        <v>43</v>
      </c>
      <c r="JG47" s="2">
        <v>0</v>
      </c>
      <c r="JH47" s="2">
        <v>0</v>
      </c>
      <c r="JI47" s="4">
        <v>1</v>
      </c>
      <c r="JJ47" s="4">
        <f t="shared" si="30"/>
        <v>0</v>
      </c>
      <c r="JL47" s="2" t="s">
        <v>63</v>
      </c>
      <c r="JM47" s="2">
        <v>43</v>
      </c>
      <c r="JN47" s="2">
        <v>43</v>
      </c>
      <c r="JO47" s="2">
        <v>0</v>
      </c>
      <c r="JP47" s="2">
        <v>0</v>
      </c>
      <c r="JQ47" s="4">
        <v>1</v>
      </c>
      <c r="JR47" s="4">
        <f t="shared" si="109"/>
        <v>0</v>
      </c>
      <c r="JT47" s="2" t="s">
        <v>63</v>
      </c>
      <c r="JU47" s="2">
        <v>43</v>
      </c>
      <c r="JV47" s="2">
        <v>43</v>
      </c>
      <c r="JW47" s="2">
        <v>0</v>
      </c>
      <c r="JX47" s="2">
        <v>0</v>
      </c>
      <c r="JY47" s="4">
        <v>1</v>
      </c>
      <c r="JZ47" s="4">
        <f t="shared" si="32"/>
        <v>0</v>
      </c>
      <c r="KB47" s="2" t="s">
        <v>63</v>
      </c>
      <c r="KC47" s="2">
        <v>43</v>
      </c>
      <c r="KD47" s="2">
        <v>43</v>
      </c>
      <c r="KE47" s="2">
        <v>0</v>
      </c>
      <c r="KF47" s="2">
        <v>0</v>
      </c>
      <c r="KG47" s="4">
        <v>1</v>
      </c>
      <c r="KH47" s="4">
        <f t="shared" si="33"/>
        <v>0</v>
      </c>
      <c r="KJ47" s="2" t="s">
        <v>63</v>
      </c>
      <c r="KK47" s="2">
        <v>43</v>
      </c>
      <c r="KL47" s="2">
        <v>43</v>
      </c>
      <c r="KM47" s="2">
        <v>0</v>
      </c>
      <c r="KN47" s="2">
        <v>0</v>
      </c>
      <c r="KO47" s="4">
        <f t="shared" si="103"/>
        <v>1</v>
      </c>
      <c r="KP47" s="4">
        <f t="shared" si="34"/>
        <v>0</v>
      </c>
      <c r="KQ47" s="4"/>
      <c r="KR47" s="116" t="s">
        <v>63</v>
      </c>
      <c r="KS47" s="116">
        <v>43</v>
      </c>
      <c r="KT47" s="117">
        <v>43</v>
      </c>
      <c r="KU47" s="117">
        <v>0</v>
      </c>
      <c r="KV47" s="117">
        <v>0</v>
      </c>
      <c r="KW47" s="118">
        <v>1</v>
      </c>
      <c r="KX47" s="118">
        <v>0</v>
      </c>
      <c r="KY47" s="116"/>
      <c r="KZ47" s="116" t="s">
        <v>63</v>
      </c>
      <c r="LA47" s="116">
        <v>43</v>
      </c>
      <c r="LB47" s="116">
        <v>43</v>
      </c>
      <c r="LC47" s="116">
        <v>0</v>
      </c>
      <c r="LD47" s="116">
        <v>0</v>
      </c>
      <c r="LE47" s="122">
        <v>1</v>
      </c>
      <c r="LF47" s="158">
        <f t="shared" si="35"/>
        <v>0</v>
      </c>
      <c r="LG47" s="158"/>
      <c r="LH47" s="156" t="s">
        <v>63</v>
      </c>
      <c r="LI47" s="156">
        <v>43</v>
      </c>
      <c r="LJ47" s="156">
        <v>43</v>
      </c>
      <c r="LK47" s="156">
        <v>0</v>
      </c>
      <c r="LL47" s="156">
        <v>0</v>
      </c>
      <c r="LM47" s="162">
        <v>1</v>
      </c>
      <c r="LN47" s="158">
        <f t="shared" si="36"/>
        <v>0</v>
      </c>
      <c r="LO47" s="157"/>
      <c r="LP47" s="2" t="s">
        <v>63</v>
      </c>
      <c r="LQ47" s="2">
        <v>43</v>
      </c>
      <c r="LR47" s="2">
        <v>43</v>
      </c>
      <c r="LS47" s="2">
        <v>0</v>
      </c>
      <c r="LT47" s="2">
        <v>0</v>
      </c>
      <c r="LU47" s="4">
        <f t="shared" si="104"/>
        <v>1</v>
      </c>
      <c r="LV47" s="4">
        <f t="shared" si="37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105"/>
        <v>1</v>
      </c>
      <c r="MD47" s="158">
        <f t="shared" si="38"/>
        <v>0</v>
      </c>
      <c r="MF47" s="156" t="s">
        <v>63</v>
      </c>
      <c r="MG47" s="156">
        <v>43</v>
      </c>
      <c r="MH47" s="156">
        <v>43</v>
      </c>
      <c r="MI47" s="156">
        <v>0</v>
      </c>
      <c r="MJ47" s="156">
        <v>0</v>
      </c>
      <c r="MK47" s="162">
        <f t="shared" si="39"/>
        <v>1</v>
      </c>
      <c r="ML47" s="158">
        <f t="shared" si="40"/>
        <v>0</v>
      </c>
      <c r="MM47" s="157"/>
      <c r="MN47" s="156" t="s">
        <v>63</v>
      </c>
      <c r="MO47" s="156">
        <v>43</v>
      </c>
      <c r="MP47" s="156">
        <v>43</v>
      </c>
      <c r="MQ47" s="156">
        <v>0</v>
      </c>
      <c r="MR47" s="156">
        <v>0</v>
      </c>
      <c r="MS47" s="162">
        <v>1</v>
      </c>
      <c r="MT47" s="158">
        <f t="shared" si="41"/>
        <v>0</v>
      </c>
      <c r="MU47" s="157"/>
      <c r="MV47" s="156" t="s">
        <v>63</v>
      </c>
      <c r="MW47" s="156">
        <v>43</v>
      </c>
      <c r="MX47" s="156">
        <v>43</v>
      </c>
      <c r="MY47" s="156">
        <v>0</v>
      </c>
      <c r="MZ47" s="156">
        <v>0</v>
      </c>
      <c r="NA47" s="162">
        <v>1</v>
      </c>
      <c r="NB47" s="158">
        <f t="shared" si="42"/>
        <v>0</v>
      </c>
      <c r="NC47" s="157"/>
      <c r="ND47" s="156" t="s">
        <v>63</v>
      </c>
      <c r="NE47" s="156">
        <v>43</v>
      </c>
      <c r="NF47" s="156">
        <v>43</v>
      </c>
      <c r="NG47" s="156">
        <v>0</v>
      </c>
      <c r="NH47" s="156">
        <v>0</v>
      </c>
      <c r="NI47" s="162">
        <v>1</v>
      </c>
      <c r="NJ47" s="158">
        <f t="shared" si="43"/>
        <v>0</v>
      </c>
      <c r="NK47" s="157"/>
      <c r="NL47" s="156" t="s">
        <v>63</v>
      </c>
      <c r="NM47" s="156">
        <v>43</v>
      </c>
      <c r="NN47" s="156">
        <v>43</v>
      </c>
      <c r="NO47" s="156">
        <v>0</v>
      </c>
      <c r="NP47" s="156">
        <v>0</v>
      </c>
      <c r="NQ47" s="162">
        <v>1</v>
      </c>
      <c r="NR47" s="158">
        <f t="shared" si="44"/>
        <v>0</v>
      </c>
      <c r="NS47" s="157"/>
      <c r="OO47" s="157" t="s">
        <v>63</v>
      </c>
      <c r="OP47" s="157">
        <v>43</v>
      </c>
      <c r="OQ47" s="157">
        <v>43</v>
      </c>
      <c r="OR47" s="157">
        <v>0</v>
      </c>
      <c r="OS47" s="157">
        <v>0</v>
      </c>
      <c r="OT47" s="158">
        <f t="shared" si="45"/>
        <v>1</v>
      </c>
      <c r="OU47" s="158">
        <f t="shared" si="46"/>
        <v>0</v>
      </c>
      <c r="OW47" s="157" t="s">
        <v>63</v>
      </c>
      <c r="OX47" s="157">
        <v>43</v>
      </c>
      <c r="OY47" s="157">
        <v>43</v>
      </c>
      <c r="OZ47" s="157">
        <v>0</v>
      </c>
      <c r="PA47" s="157">
        <v>0</v>
      </c>
      <c r="PB47" s="158">
        <f t="shared" si="106"/>
        <v>1</v>
      </c>
      <c r="PC47" s="158">
        <f t="shared" si="47"/>
        <v>0</v>
      </c>
      <c r="PE47" s="157" t="s">
        <v>63</v>
      </c>
      <c r="PF47" s="157">
        <v>43</v>
      </c>
      <c r="PG47" s="157">
        <v>43</v>
      </c>
      <c r="PH47" s="157">
        <v>0</v>
      </c>
      <c r="PI47" s="157">
        <v>0</v>
      </c>
      <c r="PJ47" s="158">
        <f t="shared" si="48"/>
        <v>1</v>
      </c>
      <c r="PK47" s="158">
        <f t="shared" si="49"/>
        <v>0</v>
      </c>
      <c r="PM47" s="157" t="s">
        <v>63</v>
      </c>
      <c r="PN47" s="157">
        <v>43</v>
      </c>
      <c r="PO47" s="157">
        <v>43</v>
      </c>
      <c r="PP47" s="157">
        <v>0</v>
      </c>
      <c r="PQ47" s="157">
        <v>0</v>
      </c>
      <c r="PR47" s="158">
        <f t="shared" si="50"/>
        <v>1</v>
      </c>
      <c r="PS47" s="158">
        <f t="shared" si="51"/>
        <v>0</v>
      </c>
      <c r="PU47" s="157" t="s">
        <v>63</v>
      </c>
      <c r="PV47" s="157">
        <v>43</v>
      </c>
      <c r="PW47" s="157">
        <v>43</v>
      </c>
      <c r="PX47" s="157">
        <v>0</v>
      </c>
      <c r="PY47" s="157">
        <v>0</v>
      </c>
      <c r="PZ47" s="158">
        <f t="shared" si="52"/>
        <v>1</v>
      </c>
      <c r="QA47" s="158">
        <f t="shared" si="53"/>
        <v>0</v>
      </c>
      <c r="QC47" s="157">
        <f t="shared" si="54"/>
        <v>0</v>
      </c>
      <c r="QD47" s="157" t="s">
        <v>63</v>
      </c>
      <c r="QE47" s="157">
        <v>43</v>
      </c>
      <c r="QF47" s="157">
        <v>43</v>
      </c>
      <c r="QG47" s="157">
        <v>0</v>
      </c>
      <c r="QH47" s="157">
        <v>0</v>
      </c>
      <c r="QI47" s="158">
        <f t="shared" si="55"/>
        <v>1</v>
      </c>
      <c r="QJ47" s="158">
        <f t="shared" si="56"/>
        <v>0</v>
      </c>
      <c r="QL47" s="157" t="s">
        <v>63</v>
      </c>
      <c r="QM47" s="157">
        <v>43</v>
      </c>
      <c r="QN47" s="157">
        <v>43</v>
      </c>
      <c r="QO47" s="157">
        <v>0</v>
      </c>
      <c r="QP47" s="157">
        <v>0</v>
      </c>
      <c r="QQ47" s="158">
        <f t="shared" si="57"/>
        <v>1</v>
      </c>
      <c r="QR47" s="158">
        <f t="shared" si="58"/>
        <v>0</v>
      </c>
      <c r="QT47" s="157">
        <f t="shared" si="59"/>
        <v>0</v>
      </c>
      <c r="QU47" s="157" t="s">
        <v>63</v>
      </c>
      <c r="QV47" s="157">
        <v>43</v>
      </c>
      <c r="QW47" s="157">
        <v>43</v>
      </c>
      <c r="QX47" s="157">
        <v>0</v>
      </c>
      <c r="QY47" s="157">
        <v>0</v>
      </c>
      <c r="QZ47" s="158">
        <f t="shared" si="60"/>
        <v>1</v>
      </c>
      <c r="RA47" s="158">
        <f t="shared" si="61"/>
        <v>0</v>
      </c>
      <c r="RC47" s="157" t="s">
        <v>63</v>
      </c>
      <c r="RD47" s="157">
        <v>43</v>
      </c>
      <c r="RE47" s="157">
        <v>43</v>
      </c>
      <c r="RF47" s="157">
        <v>0</v>
      </c>
      <c r="RG47" s="157">
        <v>0</v>
      </c>
      <c r="RH47" s="158">
        <f t="shared" si="62"/>
        <v>1</v>
      </c>
      <c r="RI47" s="158">
        <f t="shared" si="63"/>
        <v>0</v>
      </c>
      <c r="RK47" s="157" t="s">
        <v>63</v>
      </c>
      <c r="RL47" s="157">
        <v>43</v>
      </c>
      <c r="RM47" s="157">
        <v>43</v>
      </c>
      <c r="RN47" s="157">
        <v>0</v>
      </c>
      <c r="RO47" s="157">
        <v>0</v>
      </c>
      <c r="RP47" s="158">
        <v>1</v>
      </c>
      <c r="RR47" s="157" t="s">
        <v>63</v>
      </c>
      <c r="RS47" s="157">
        <v>43</v>
      </c>
      <c r="RT47" s="157">
        <v>43</v>
      </c>
      <c r="RU47" s="157">
        <v>0</v>
      </c>
      <c r="RV47" s="157">
        <v>0</v>
      </c>
      <c r="RW47" s="158">
        <f t="shared" si="64"/>
        <v>1</v>
      </c>
      <c r="RX47" s="158">
        <f t="shared" si="65"/>
        <v>1</v>
      </c>
      <c r="RZ47" s="157" t="s">
        <v>63</v>
      </c>
      <c r="SA47" s="157">
        <v>43</v>
      </c>
      <c r="SB47" s="157">
        <v>43</v>
      </c>
      <c r="SC47" s="157">
        <v>0</v>
      </c>
      <c r="SD47" s="157">
        <v>0</v>
      </c>
      <c r="SE47" s="158">
        <f t="shared" si="66"/>
        <v>1</v>
      </c>
      <c r="SF47" s="158">
        <f t="shared" si="67"/>
        <v>0</v>
      </c>
      <c r="SH47" s="157" t="s">
        <v>63</v>
      </c>
      <c r="SI47" s="157">
        <v>43</v>
      </c>
      <c r="SJ47" s="157">
        <v>43</v>
      </c>
      <c r="SK47" s="157">
        <v>0</v>
      </c>
      <c r="SL47" s="157">
        <v>0</v>
      </c>
      <c r="SM47" s="158">
        <f t="shared" si="68"/>
        <v>1</v>
      </c>
      <c r="SN47" s="158">
        <f t="shared" si="69"/>
        <v>0</v>
      </c>
      <c r="SP47" s="157" t="s">
        <v>63</v>
      </c>
      <c r="SQ47" s="157">
        <v>43</v>
      </c>
      <c r="SR47" s="157">
        <v>43</v>
      </c>
      <c r="SS47" s="157">
        <v>0</v>
      </c>
      <c r="ST47" s="157">
        <v>0</v>
      </c>
      <c r="SU47" s="158">
        <f t="shared" si="70"/>
        <v>1</v>
      </c>
      <c r="SV47" s="158">
        <f t="shared" si="71"/>
        <v>0</v>
      </c>
      <c r="SX47" s="157" t="s">
        <v>63</v>
      </c>
      <c r="SY47" s="157">
        <v>43</v>
      </c>
      <c r="SZ47" s="157">
        <v>43</v>
      </c>
      <c r="TA47" s="157">
        <v>0</v>
      </c>
      <c r="TB47" s="157">
        <v>0</v>
      </c>
      <c r="TC47" s="158">
        <f t="shared" si="72"/>
        <v>1</v>
      </c>
      <c r="TD47" s="158">
        <f t="shared" si="73"/>
        <v>0</v>
      </c>
      <c r="TF47" s="157" t="s">
        <v>63</v>
      </c>
      <c r="TG47" s="157">
        <v>43</v>
      </c>
      <c r="TH47" s="157">
        <v>43</v>
      </c>
      <c r="TI47" s="157">
        <v>0</v>
      </c>
      <c r="TJ47" s="157">
        <v>0</v>
      </c>
      <c r="TK47" s="158">
        <f t="shared" si="74"/>
        <v>1</v>
      </c>
      <c r="TL47" s="158">
        <f t="shared" si="75"/>
        <v>0</v>
      </c>
      <c r="TN47" s="157" t="s">
        <v>63</v>
      </c>
      <c r="TO47" s="157">
        <v>43</v>
      </c>
      <c r="TP47" s="157">
        <v>43</v>
      </c>
      <c r="TQ47" s="157">
        <v>0</v>
      </c>
      <c r="TR47" s="157">
        <v>0</v>
      </c>
      <c r="TS47" s="158">
        <f t="shared" si="76"/>
        <v>1</v>
      </c>
      <c r="TT47" s="158">
        <f t="shared" si="77"/>
        <v>0</v>
      </c>
      <c r="TV47" s="157" t="s">
        <v>63</v>
      </c>
      <c r="TW47" s="157">
        <v>43</v>
      </c>
      <c r="TX47" s="157">
        <v>43</v>
      </c>
      <c r="TY47" s="157">
        <v>0</v>
      </c>
      <c r="TZ47" s="157">
        <v>0</v>
      </c>
      <c r="UA47" s="158">
        <f t="shared" si="78"/>
        <v>1</v>
      </c>
      <c r="UB47" s="158">
        <f t="shared" si="79"/>
        <v>0</v>
      </c>
      <c r="UD47" s="157" t="s">
        <v>63</v>
      </c>
      <c r="UE47" s="157">
        <v>43</v>
      </c>
      <c r="UF47" s="157">
        <v>43</v>
      </c>
      <c r="UG47" s="157">
        <v>0</v>
      </c>
      <c r="UH47" s="157">
        <v>0</v>
      </c>
      <c r="UI47" s="158">
        <f t="shared" si="80"/>
        <v>1</v>
      </c>
      <c r="UJ47" s="158">
        <f t="shared" si="81"/>
        <v>0</v>
      </c>
      <c r="UL47" s="157" t="s">
        <v>63</v>
      </c>
      <c r="UM47" s="157">
        <v>43</v>
      </c>
      <c r="UN47" s="157">
        <v>43</v>
      </c>
      <c r="UO47" s="157">
        <v>0</v>
      </c>
      <c r="UP47" s="157">
        <v>0</v>
      </c>
      <c r="UQ47" s="158">
        <f t="shared" si="82"/>
        <v>1</v>
      </c>
      <c r="UR47" s="158">
        <f t="shared" si="83"/>
        <v>0</v>
      </c>
      <c r="UT47" s="157" t="s">
        <v>63</v>
      </c>
      <c r="UU47" s="157">
        <v>43</v>
      </c>
      <c r="UV47" s="157">
        <v>43</v>
      </c>
      <c r="UW47" s="157">
        <v>0</v>
      </c>
      <c r="UX47" s="157">
        <v>0</v>
      </c>
      <c r="UY47" s="158">
        <f t="shared" si="84"/>
        <v>1</v>
      </c>
      <c r="VA47" s="157" t="s">
        <v>63</v>
      </c>
      <c r="VB47" s="157">
        <v>43</v>
      </c>
      <c r="VC47" s="157">
        <v>43</v>
      </c>
      <c r="VD47" s="157">
        <v>0</v>
      </c>
      <c r="VE47" s="157">
        <v>0</v>
      </c>
      <c r="VF47" s="158">
        <f t="shared" si="85"/>
        <v>1</v>
      </c>
      <c r="VH47" s="157" t="s">
        <v>63</v>
      </c>
      <c r="VI47" s="157">
        <v>43</v>
      </c>
      <c r="VJ47" s="157">
        <v>43</v>
      </c>
      <c r="VK47" s="157">
        <v>0</v>
      </c>
      <c r="VL47" s="157">
        <v>0</v>
      </c>
      <c r="VM47" s="158">
        <f t="shared" si="86"/>
        <v>1</v>
      </c>
      <c r="VN47" s="158">
        <f t="shared" si="87"/>
        <v>0</v>
      </c>
      <c r="VQ47" s="157" t="s">
        <v>63</v>
      </c>
      <c r="VR47" s="157">
        <v>43</v>
      </c>
      <c r="VS47" s="157">
        <v>43</v>
      </c>
      <c r="VT47" s="157">
        <v>0</v>
      </c>
      <c r="VU47" s="157">
        <v>0</v>
      </c>
      <c r="VV47" s="158">
        <v>1</v>
      </c>
      <c r="VW47" s="158">
        <f t="shared" si="88"/>
        <v>0</v>
      </c>
      <c r="VX47" s="158"/>
      <c r="VY47" s="157" t="s">
        <v>63</v>
      </c>
      <c r="VZ47" s="157">
        <v>43</v>
      </c>
      <c r="WA47" s="157">
        <v>43</v>
      </c>
      <c r="WB47" s="157">
        <v>0</v>
      </c>
      <c r="WC47" s="157">
        <v>0</v>
      </c>
      <c r="WD47" s="158">
        <f t="shared" si="89"/>
        <v>1</v>
      </c>
      <c r="WF47" s="157" t="s">
        <v>63</v>
      </c>
      <c r="WG47" s="157">
        <v>43</v>
      </c>
      <c r="WH47" s="157">
        <v>43</v>
      </c>
      <c r="WI47" s="157">
        <v>0</v>
      </c>
      <c r="WJ47" s="157">
        <v>0</v>
      </c>
      <c r="WK47" s="158">
        <f t="shared" si="90"/>
        <v>1</v>
      </c>
      <c r="WL47" s="158">
        <f t="shared" si="91"/>
        <v>0</v>
      </c>
      <c r="WN47" s="157" t="s">
        <v>63</v>
      </c>
      <c r="WO47" s="157">
        <v>43</v>
      </c>
      <c r="WP47" s="157">
        <v>43</v>
      </c>
      <c r="WQ47" s="157">
        <v>0</v>
      </c>
      <c r="WR47" s="157">
        <v>0</v>
      </c>
      <c r="WS47" s="158">
        <v>1</v>
      </c>
      <c r="WU47" s="156"/>
      <c r="WV47" s="156"/>
      <c r="WW47" s="156"/>
      <c r="WX47" s="156"/>
      <c r="WY47" s="156"/>
      <c r="WZ47" s="157" t="s">
        <v>63</v>
      </c>
      <c r="XA47" s="157">
        <v>43</v>
      </c>
      <c r="XB47" s="157">
        <v>43</v>
      </c>
      <c r="XC47" s="157">
        <v>0</v>
      </c>
      <c r="XD47" s="157">
        <v>0</v>
      </c>
      <c r="XE47" s="158">
        <f t="shared" si="92"/>
        <v>1</v>
      </c>
      <c r="XG47" s="157" t="s">
        <v>63</v>
      </c>
      <c r="XH47" s="157">
        <v>43</v>
      </c>
      <c r="XI47" s="157">
        <v>43</v>
      </c>
      <c r="XJ47" s="157">
        <v>0</v>
      </c>
      <c r="XK47" s="157">
        <v>0</v>
      </c>
      <c r="XL47" s="158">
        <f t="shared" si="93"/>
        <v>1</v>
      </c>
      <c r="XM47" s="158">
        <f t="shared" si="94"/>
        <v>0</v>
      </c>
      <c r="XN47" s="157" t="s">
        <v>63</v>
      </c>
      <c r="XO47" s="157">
        <v>43</v>
      </c>
      <c r="XP47" s="157">
        <v>0</v>
      </c>
      <c r="XQ47" s="157">
        <v>0</v>
      </c>
      <c r="XR47" s="157">
        <v>43</v>
      </c>
      <c r="XS47" s="158">
        <v>0</v>
      </c>
      <c r="XT47" s="157"/>
      <c r="XU47" s="157" t="s">
        <v>63</v>
      </c>
      <c r="XV47" s="157">
        <v>43</v>
      </c>
      <c r="XW47" s="157">
        <v>43</v>
      </c>
      <c r="XX47" s="157">
        <v>0</v>
      </c>
      <c r="XY47" s="157">
        <v>0</v>
      </c>
      <c r="XZ47" s="158">
        <f t="shared" si="95"/>
        <v>1</v>
      </c>
      <c r="YB47" s="157" t="s">
        <v>63</v>
      </c>
      <c r="YC47" s="157">
        <v>43</v>
      </c>
      <c r="YD47" s="157">
        <v>43</v>
      </c>
      <c r="YE47" s="157">
        <v>0</v>
      </c>
      <c r="YF47" s="157">
        <v>0</v>
      </c>
      <c r="YG47" s="158">
        <f t="shared" si="96"/>
        <v>1</v>
      </c>
      <c r="YH47" s="158">
        <f t="shared" si="97"/>
        <v>0</v>
      </c>
      <c r="YI47" s="158"/>
      <c r="YJ47" s="157" t="s">
        <v>63</v>
      </c>
      <c r="YK47" s="157">
        <v>43</v>
      </c>
      <c r="YL47" s="157">
        <v>43</v>
      </c>
      <c r="YM47" s="157">
        <v>0</v>
      </c>
      <c r="YN47" s="157">
        <v>0</v>
      </c>
      <c r="YO47" s="158">
        <v>1</v>
      </c>
      <c r="YQ47" s="157" t="s">
        <v>63</v>
      </c>
      <c r="YR47" s="157">
        <v>43</v>
      </c>
      <c r="YS47" s="157">
        <v>43</v>
      </c>
      <c r="YT47" s="157">
        <v>0</v>
      </c>
      <c r="YU47" s="157">
        <v>0</v>
      </c>
      <c r="YV47" s="158">
        <f t="shared" si="98"/>
        <v>1</v>
      </c>
      <c r="YX47" s="157" t="s">
        <v>63</v>
      </c>
      <c r="YY47" s="157">
        <v>43</v>
      </c>
      <c r="YZ47" s="157">
        <v>43</v>
      </c>
      <c r="ZA47" s="157">
        <v>0</v>
      </c>
      <c r="ZB47" s="157">
        <v>0</v>
      </c>
      <c r="ZC47" s="158">
        <v>1</v>
      </c>
      <c r="ZE47" s="157" t="s">
        <v>63</v>
      </c>
      <c r="ZF47" s="157">
        <v>43</v>
      </c>
      <c r="ZG47" s="157">
        <v>43</v>
      </c>
      <c r="ZH47" s="157">
        <v>0</v>
      </c>
      <c r="ZI47" s="157">
        <v>0</v>
      </c>
      <c r="ZJ47" s="158">
        <f t="shared" si="99"/>
        <v>1</v>
      </c>
      <c r="ZK47" s="158">
        <f>ZJ47-YG47</f>
        <v>0</v>
      </c>
      <c r="ZM47" s="157" t="s">
        <v>63</v>
      </c>
      <c r="ZN47" s="157">
        <v>43</v>
      </c>
      <c r="ZO47" s="157">
        <v>43</v>
      </c>
      <c r="ZP47" s="157">
        <v>0</v>
      </c>
      <c r="ZQ47" s="157">
        <v>0</v>
      </c>
      <c r="ZR47" s="158">
        <f t="shared" si="100"/>
        <v>1</v>
      </c>
    </row>
    <row r="48" spans="1:694" ht="17.25" thickBot="1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64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108"/>
        <v>0</v>
      </c>
      <c r="P48" s="2" t="s">
        <v>64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64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64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64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64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  <c r="BD48" s="2" t="s">
        <v>64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6"/>
        <v>0</v>
      </c>
      <c r="BL48" s="2" t="s">
        <v>64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7"/>
        <v>0</v>
      </c>
      <c r="BT48" s="2" t="s">
        <v>64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8"/>
        <v>0</v>
      </c>
      <c r="CB48" s="2" t="s">
        <v>64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9"/>
        <v>0</v>
      </c>
      <c r="CJ48" s="2" t="s">
        <v>64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0"/>
        <v>0</v>
      </c>
      <c r="CR48" s="2" t="s">
        <v>64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1"/>
        <v>0</v>
      </c>
      <c r="CZ48" s="2" t="s">
        <v>64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4">
        <f t="shared" si="12"/>
        <v>0</v>
      </c>
      <c r="DH48" s="2" t="s">
        <v>64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3"/>
        <v>0</v>
      </c>
      <c r="DP48" s="2" t="s">
        <v>64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4"/>
        <v>0</v>
      </c>
      <c r="DX48" s="2" t="s">
        <v>64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4">
        <f t="shared" si="15"/>
        <v>0</v>
      </c>
      <c r="EF48" s="2" t="s">
        <v>64</v>
      </c>
      <c r="EG48" s="2">
        <v>2</v>
      </c>
      <c r="EH48" s="2">
        <v>2</v>
      </c>
      <c r="EI48" s="2">
        <v>0</v>
      </c>
      <c r="EJ48" s="2">
        <v>0</v>
      </c>
      <c r="EK48" s="4">
        <v>1</v>
      </c>
      <c r="EL48" s="4">
        <f t="shared" si="16"/>
        <v>0</v>
      </c>
      <c r="EN48" s="2" t="s">
        <v>64</v>
      </c>
      <c r="EO48" s="2">
        <v>2</v>
      </c>
      <c r="EP48" s="2">
        <v>2</v>
      </c>
      <c r="EQ48" s="2">
        <v>0</v>
      </c>
      <c r="ER48" s="2">
        <v>0</v>
      </c>
      <c r="ES48" s="4">
        <v>1</v>
      </c>
      <c r="ET48" s="4">
        <f t="shared" si="17"/>
        <v>0</v>
      </c>
      <c r="EV48" s="2" t="s">
        <v>64</v>
      </c>
      <c r="EW48" s="2">
        <v>2</v>
      </c>
      <c r="EX48" s="2">
        <v>2</v>
      </c>
      <c r="EY48" s="2">
        <v>0</v>
      </c>
      <c r="EZ48" s="2">
        <v>0</v>
      </c>
      <c r="FA48" s="4">
        <v>1</v>
      </c>
      <c r="FB48" s="4">
        <f t="shared" si="18"/>
        <v>0</v>
      </c>
      <c r="FD48" s="2" t="s">
        <v>64</v>
      </c>
      <c r="FE48" s="2">
        <v>2</v>
      </c>
      <c r="FF48" s="2">
        <v>2</v>
      </c>
      <c r="FG48" s="2">
        <v>0</v>
      </c>
      <c r="FH48" s="2">
        <v>0</v>
      </c>
      <c r="FI48" s="4">
        <v>1</v>
      </c>
      <c r="FJ48" s="4">
        <f t="shared" si="19"/>
        <v>0</v>
      </c>
      <c r="FL48" s="2" t="s">
        <v>64</v>
      </c>
      <c r="FM48" s="2">
        <v>2</v>
      </c>
      <c r="FN48" s="2">
        <v>2</v>
      </c>
      <c r="FO48" s="2">
        <v>0</v>
      </c>
      <c r="FP48" s="2">
        <v>0</v>
      </c>
      <c r="FQ48" s="4">
        <v>1</v>
      </c>
      <c r="FR48" s="4">
        <f t="shared" si="20"/>
        <v>0</v>
      </c>
      <c r="FT48" s="2" t="s">
        <v>64</v>
      </c>
      <c r="FU48" s="2">
        <v>2</v>
      </c>
      <c r="FV48" s="2">
        <v>2</v>
      </c>
      <c r="FW48" s="2">
        <v>0</v>
      </c>
      <c r="FX48" s="2">
        <v>0</v>
      </c>
      <c r="FY48" s="4">
        <v>1</v>
      </c>
      <c r="FZ48" s="4">
        <f t="shared" si="21"/>
        <v>0</v>
      </c>
      <c r="GB48" s="2" t="s">
        <v>64</v>
      </c>
      <c r="GC48" s="2">
        <v>2</v>
      </c>
      <c r="GD48" s="2">
        <v>2</v>
      </c>
      <c r="GE48" s="2">
        <v>0</v>
      </c>
      <c r="GF48" s="2">
        <v>0</v>
      </c>
      <c r="GG48" s="4">
        <v>1</v>
      </c>
      <c r="GH48" s="4">
        <f t="shared" si="22"/>
        <v>0</v>
      </c>
      <c r="GJ48" s="2" t="s">
        <v>64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3"/>
        <v>0</v>
      </c>
      <c r="GR48" s="2" t="s">
        <v>64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111">
        <f t="shared" si="107"/>
        <v>0</v>
      </c>
      <c r="GZ48" s="2" t="s">
        <v>64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>HE48-'[1]ASUS MeMO Pad 8 K011'!ES48</f>
        <v>0</v>
      </c>
      <c r="HH48" s="2" t="s">
        <v>64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4"/>
        <v>0</v>
      </c>
      <c r="HP48" s="2" t="s">
        <v>64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5"/>
        <v>0</v>
      </c>
      <c r="HX48" s="2" t="s">
        <v>64</v>
      </c>
      <c r="HY48" s="2">
        <v>10</v>
      </c>
      <c r="HZ48" s="2">
        <v>10</v>
      </c>
      <c r="IA48" s="2">
        <v>0</v>
      </c>
      <c r="IB48" s="2">
        <v>0</v>
      </c>
      <c r="IC48" s="4">
        <f t="shared" si="101"/>
        <v>1</v>
      </c>
      <c r="ID48" s="4">
        <f t="shared" si="26"/>
        <v>0</v>
      </c>
      <c r="IF48" s="2" t="s">
        <v>64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102"/>
        <v>1</v>
      </c>
      <c r="IL48" s="4">
        <f t="shared" si="27"/>
        <v>0</v>
      </c>
      <c r="IN48" s="2" t="s">
        <v>64</v>
      </c>
      <c r="IO48" s="2">
        <v>10</v>
      </c>
      <c r="IP48" s="2">
        <v>10</v>
      </c>
      <c r="IQ48" s="2">
        <v>0</v>
      </c>
      <c r="IR48" s="2">
        <v>0</v>
      </c>
      <c r="IS48" s="4">
        <v>1</v>
      </c>
      <c r="IT48" s="4">
        <f t="shared" si="28"/>
        <v>0</v>
      </c>
      <c r="IV48" s="2" t="s">
        <v>64</v>
      </c>
      <c r="IW48" s="2">
        <v>10</v>
      </c>
      <c r="IX48" s="2">
        <v>10</v>
      </c>
      <c r="IY48" s="2">
        <v>0</v>
      </c>
      <c r="IZ48" s="2">
        <v>0</v>
      </c>
      <c r="JA48" s="4">
        <v>1</v>
      </c>
      <c r="JB48" s="4">
        <f t="shared" si="29"/>
        <v>0</v>
      </c>
      <c r="JD48" s="2" t="s">
        <v>64</v>
      </c>
      <c r="JE48" s="2">
        <v>10</v>
      </c>
      <c r="JF48" s="2">
        <v>10</v>
      </c>
      <c r="JG48" s="2">
        <v>0</v>
      </c>
      <c r="JH48" s="2">
        <v>0</v>
      </c>
      <c r="JI48" s="4">
        <v>1</v>
      </c>
      <c r="JJ48" s="4">
        <f t="shared" si="30"/>
        <v>0</v>
      </c>
      <c r="JL48" s="2" t="s">
        <v>64</v>
      </c>
      <c r="JM48" s="2">
        <v>10</v>
      </c>
      <c r="JN48" s="2">
        <v>10</v>
      </c>
      <c r="JO48" s="2">
        <v>0</v>
      </c>
      <c r="JP48" s="2">
        <v>0</v>
      </c>
      <c r="JQ48" s="4">
        <v>1</v>
      </c>
      <c r="JR48" s="4">
        <f t="shared" si="109"/>
        <v>0</v>
      </c>
      <c r="JT48" s="2" t="s">
        <v>64</v>
      </c>
      <c r="JU48" s="2">
        <v>10</v>
      </c>
      <c r="JV48" s="2">
        <v>10</v>
      </c>
      <c r="JW48" s="2">
        <v>0</v>
      </c>
      <c r="JX48" s="2">
        <v>0</v>
      </c>
      <c r="JY48" s="4">
        <v>1</v>
      </c>
      <c r="JZ48" s="4">
        <f t="shared" si="32"/>
        <v>0</v>
      </c>
      <c r="KB48" s="2" t="s">
        <v>64</v>
      </c>
      <c r="KC48" s="2">
        <v>10</v>
      </c>
      <c r="KD48" s="2">
        <v>10</v>
      </c>
      <c r="KE48" s="2">
        <v>0</v>
      </c>
      <c r="KF48" s="2">
        <v>0</v>
      </c>
      <c r="KG48" s="4">
        <v>1</v>
      </c>
      <c r="KH48" s="4">
        <f t="shared" si="33"/>
        <v>0</v>
      </c>
      <c r="KJ48" s="2" t="s">
        <v>64</v>
      </c>
      <c r="KK48" s="2">
        <v>10</v>
      </c>
      <c r="KL48" s="2">
        <v>10</v>
      </c>
      <c r="KM48" s="2">
        <v>0</v>
      </c>
      <c r="KN48" s="2">
        <v>0</v>
      </c>
      <c r="KO48" s="4">
        <f t="shared" si="103"/>
        <v>1</v>
      </c>
      <c r="KP48" s="4">
        <f t="shared" si="34"/>
        <v>0</v>
      </c>
      <c r="KQ48" s="4"/>
      <c r="KR48" s="116" t="s">
        <v>64</v>
      </c>
      <c r="KS48" s="116">
        <v>10</v>
      </c>
      <c r="KT48" s="117">
        <v>10</v>
      </c>
      <c r="KU48" s="117">
        <v>0</v>
      </c>
      <c r="KV48" s="117">
        <v>0</v>
      </c>
      <c r="KW48" s="118">
        <v>1</v>
      </c>
      <c r="KX48" s="118">
        <v>0</v>
      </c>
      <c r="KY48" s="116"/>
      <c r="KZ48" s="116" t="s">
        <v>64</v>
      </c>
      <c r="LA48" s="116">
        <v>10</v>
      </c>
      <c r="LB48" s="116">
        <v>10</v>
      </c>
      <c r="LC48" s="116">
        <v>0</v>
      </c>
      <c r="LD48" s="116">
        <v>0</v>
      </c>
      <c r="LE48" s="122">
        <v>1</v>
      </c>
      <c r="LF48" s="158">
        <f t="shared" si="35"/>
        <v>0</v>
      </c>
      <c r="LG48" s="158"/>
      <c r="LH48" s="156" t="s">
        <v>64</v>
      </c>
      <c r="LI48" s="156">
        <v>10</v>
      </c>
      <c r="LJ48" s="156">
        <v>10</v>
      </c>
      <c r="LK48" s="156">
        <v>0</v>
      </c>
      <c r="LL48" s="156">
        <v>0</v>
      </c>
      <c r="LM48" s="162">
        <v>1</v>
      </c>
      <c r="LN48" s="158">
        <f t="shared" si="36"/>
        <v>0</v>
      </c>
      <c r="LO48" s="157"/>
      <c r="LP48" s="2" t="s">
        <v>64</v>
      </c>
      <c r="LQ48" s="2">
        <v>10</v>
      </c>
      <c r="LR48" s="2">
        <v>10</v>
      </c>
      <c r="LS48" s="2">
        <v>0</v>
      </c>
      <c r="LT48" s="2">
        <v>0</v>
      </c>
      <c r="LU48" s="4">
        <f t="shared" si="104"/>
        <v>1</v>
      </c>
      <c r="LV48" s="4">
        <f t="shared" si="37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105"/>
        <v>1</v>
      </c>
      <c r="MD48" s="158">
        <f t="shared" si="38"/>
        <v>0</v>
      </c>
      <c r="MF48" s="156" t="s">
        <v>64</v>
      </c>
      <c r="MG48" s="156">
        <v>10</v>
      </c>
      <c r="MH48" s="156">
        <v>10</v>
      </c>
      <c r="MI48" s="156">
        <v>0</v>
      </c>
      <c r="MJ48" s="156">
        <v>0</v>
      </c>
      <c r="MK48" s="162">
        <f t="shared" si="39"/>
        <v>1</v>
      </c>
      <c r="ML48" s="158">
        <f t="shared" si="40"/>
        <v>0</v>
      </c>
      <c r="MM48" s="157"/>
      <c r="MN48" s="156" t="s">
        <v>64</v>
      </c>
      <c r="MO48" s="156">
        <v>10</v>
      </c>
      <c r="MP48" s="156">
        <v>10</v>
      </c>
      <c r="MQ48" s="156">
        <v>0</v>
      </c>
      <c r="MR48" s="156">
        <v>0</v>
      </c>
      <c r="MS48" s="162">
        <v>1</v>
      </c>
      <c r="MT48" s="158">
        <f t="shared" si="41"/>
        <v>0</v>
      </c>
      <c r="MU48" s="157"/>
      <c r="MV48" s="156" t="s">
        <v>64</v>
      </c>
      <c r="MW48" s="156">
        <v>10</v>
      </c>
      <c r="MX48" s="156">
        <v>10</v>
      </c>
      <c r="MY48" s="156">
        <v>0</v>
      </c>
      <c r="MZ48" s="156">
        <v>0</v>
      </c>
      <c r="NA48" s="162">
        <v>1</v>
      </c>
      <c r="NB48" s="158">
        <f t="shared" si="42"/>
        <v>0</v>
      </c>
      <c r="NC48" s="157"/>
      <c r="ND48" s="156" t="s">
        <v>64</v>
      </c>
      <c r="NE48" s="156">
        <v>10</v>
      </c>
      <c r="NF48" s="156">
        <v>10</v>
      </c>
      <c r="NG48" s="156">
        <v>0</v>
      </c>
      <c r="NH48" s="156">
        <v>0</v>
      </c>
      <c r="NI48" s="162">
        <v>1</v>
      </c>
      <c r="NJ48" s="158">
        <f t="shared" si="43"/>
        <v>0</v>
      </c>
      <c r="NK48" s="157"/>
      <c r="NL48" s="156" t="s">
        <v>64</v>
      </c>
      <c r="NM48" s="156">
        <v>10</v>
      </c>
      <c r="NN48" s="156">
        <v>10</v>
      </c>
      <c r="NO48" s="156">
        <v>0</v>
      </c>
      <c r="NP48" s="156">
        <v>0</v>
      </c>
      <c r="NQ48" s="162">
        <v>1</v>
      </c>
      <c r="NR48" s="158">
        <f t="shared" si="44"/>
        <v>0</v>
      </c>
      <c r="NS48" s="157"/>
      <c r="OO48" s="157" t="s">
        <v>64</v>
      </c>
      <c r="OP48" s="157">
        <v>10</v>
      </c>
      <c r="OQ48" s="157">
        <v>10</v>
      </c>
      <c r="OR48" s="157">
        <v>0</v>
      </c>
      <c r="OS48" s="157">
        <v>0</v>
      </c>
      <c r="OT48" s="158">
        <f t="shared" si="45"/>
        <v>1</v>
      </c>
      <c r="OU48" s="158">
        <f t="shared" si="46"/>
        <v>0</v>
      </c>
      <c r="OW48" s="157" t="s">
        <v>64</v>
      </c>
      <c r="OX48" s="157">
        <v>10</v>
      </c>
      <c r="OY48" s="157">
        <v>10</v>
      </c>
      <c r="OZ48" s="157">
        <v>0</v>
      </c>
      <c r="PA48" s="157">
        <v>0</v>
      </c>
      <c r="PB48" s="158">
        <f t="shared" si="106"/>
        <v>1</v>
      </c>
      <c r="PC48" s="158">
        <f t="shared" si="47"/>
        <v>0</v>
      </c>
      <c r="PE48" s="157" t="s">
        <v>64</v>
      </c>
      <c r="PF48" s="157">
        <v>10</v>
      </c>
      <c r="PG48" s="157">
        <v>10</v>
      </c>
      <c r="PH48" s="157">
        <v>0</v>
      </c>
      <c r="PI48" s="157">
        <v>0</v>
      </c>
      <c r="PJ48" s="158">
        <f t="shared" si="48"/>
        <v>1</v>
      </c>
      <c r="PK48" s="158">
        <f t="shared" si="49"/>
        <v>0</v>
      </c>
      <c r="PM48" s="157" t="s">
        <v>64</v>
      </c>
      <c r="PN48" s="157">
        <v>10</v>
      </c>
      <c r="PO48" s="157">
        <v>10</v>
      </c>
      <c r="PP48" s="157">
        <v>0</v>
      </c>
      <c r="PQ48" s="157">
        <v>0</v>
      </c>
      <c r="PR48" s="158">
        <f t="shared" si="50"/>
        <v>1</v>
      </c>
      <c r="PS48" s="158">
        <f t="shared" si="51"/>
        <v>0</v>
      </c>
      <c r="PU48" s="157" t="s">
        <v>64</v>
      </c>
      <c r="PV48" s="157">
        <v>10</v>
      </c>
      <c r="PW48" s="157">
        <v>10</v>
      </c>
      <c r="PX48" s="157">
        <v>0</v>
      </c>
      <c r="PY48" s="157">
        <v>0</v>
      </c>
      <c r="PZ48" s="158">
        <f t="shared" si="52"/>
        <v>1</v>
      </c>
      <c r="QA48" s="158">
        <f t="shared" si="53"/>
        <v>0</v>
      </c>
      <c r="QC48" s="157">
        <f t="shared" si="54"/>
        <v>0</v>
      </c>
      <c r="QD48" s="157" t="s">
        <v>64</v>
      </c>
      <c r="QE48" s="157">
        <v>10</v>
      </c>
      <c r="QF48" s="157">
        <v>10</v>
      </c>
      <c r="QG48" s="157">
        <v>0</v>
      </c>
      <c r="QH48" s="157">
        <v>0</v>
      </c>
      <c r="QI48" s="158">
        <f t="shared" si="55"/>
        <v>1</v>
      </c>
      <c r="QJ48" s="158">
        <f t="shared" si="56"/>
        <v>0</v>
      </c>
      <c r="QL48" s="157" t="s">
        <v>64</v>
      </c>
      <c r="QM48" s="157">
        <v>10</v>
      </c>
      <c r="QN48" s="157">
        <v>10</v>
      </c>
      <c r="QO48" s="157">
        <v>0</v>
      </c>
      <c r="QP48" s="157">
        <v>0</v>
      </c>
      <c r="QQ48" s="158">
        <f t="shared" si="57"/>
        <v>1</v>
      </c>
      <c r="QR48" s="158">
        <f t="shared" si="58"/>
        <v>0</v>
      </c>
      <c r="QT48" s="157">
        <f t="shared" si="59"/>
        <v>0</v>
      </c>
      <c r="QU48" s="157" t="s">
        <v>64</v>
      </c>
      <c r="QV48" s="157">
        <v>10</v>
      </c>
      <c r="QW48" s="157">
        <v>10</v>
      </c>
      <c r="QX48" s="157">
        <v>0</v>
      </c>
      <c r="QY48" s="157">
        <v>0</v>
      </c>
      <c r="QZ48" s="158">
        <f t="shared" si="60"/>
        <v>1</v>
      </c>
      <c r="RA48" s="158">
        <f t="shared" si="61"/>
        <v>0</v>
      </c>
      <c r="RC48" s="157" t="s">
        <v>64</v>
      </c>
      <c r="RD48" s="157">
        <v>10</v>
      </c>
      <c r="RE48" s="157">
        <v>10</v>
      </c>
      <c r="RF48" s="157">
        <v>0</v>
      </c>
      <c r="RG48" s="157">
        <v>0</v>
      </c>
      <c r="RH48" s="158">
        <f t="shared" si="62"/>
        <v>1</v>
      </c>
      <c r="RI48" s="158">
        <f t="shared" si="63"/>
        <v>0</v>
      </c>
      <c r="RK48" s="157" t="s">
        <v>64</v>
      </c>
      <c r="RL48" s="157">
        <v>10</v>
      </c>
      <c r="RM48" s="157">
        <v>10</v>
      </c>
      <c r="RN48" s="157">
        <v>0</v>
      </c>
      <c r="RO48" s="157">
        <v>0</v>
      </c>
      <c r="RP48" s="158">
        <v>1</v>
      </c>
      <c r="RR48" s="157" t="s">
        <v>64</v>
      </c>
      <c r="RS48" s="157">
        <v>10</v>
      </c>
      <c r="RT48" s="157">
        <v>10</v>
      </c>
      <c r="RU48" s="157">
        <v>0</v>
      </c>
      <c r="RV48" s="157">
        <v>0</v>
      </c>
      <c r="RW48" s="158">
        <f t="shared" si="64"/>
        <v>1</v>
      </c>
      <c r="RX48" s="158">
        <f t="shared" si="65"/>
        <v>1</v>
      </c>
      <c r="RZ48" s="157" t="s">
        <v>64</v>
      </c>
      <c r="SA48" s="157">
        <v>10</v>
      </c>
      <c r="SB48" s="157">
        <v>10</v>
      </c>
      <c r="SC48" s="157">
        <v>0</v>
      </c>
      <c r="SD48" s="157">
        <v>0</v>
      </c>
      <c r="SE48" s="158">
        <f t="shared" si="66"/>
        <v>1</v>
      </c>
      <c r="SF48" s="158">
        <f t="shared" si="67"/>
        <v>0</v>
      </c>
      <c r="SH48" s="157" t="s">
        <v>64</v>
      </c>
      <c r="SI48" s="157">
        <v>10</v>
      </c>
      <c r="SJ48" s="157">
        <v>10</v>
      </c>
      <c r="SK48" s="157">
        <v>0</v>
      </c>
      <c r="SL48" s="157">
        <v>0</v>
      </c>
      <c r="SM48" s="158">
        <f t="shared" si="68"/>
        <v>1</v>
      </c>
      <c r="SN48" s="158">
        <f t="shared" si="69"/>
        <v>0</v>
      </c>
      <c r="SP48" s="157" t="s">
        <v>64</v>
      </c>
      <c r="SQ48" s="157">
        <v>10</v>
      </c>
      <c r="SR48" s="157">
        <v>10</v>
      </c>
      <c r="SS48" s="157">
        <v>0</v>
      </c>
      <c r="ST48" s="157">
        <v>0</v>
      </c>
      <c r="SU48" s="158">
        <f t="shared" si="70"/>
        <v>1</v>
      </c>
      <c r="SV48" s="158">
        <f t="shared" si="71"/>
        <v>0</v>
      </c>
      <c r="SX48" s="157" t="s">
        <v>64</v>
      </c>
      <c r="SY48" s="157">
        <v>10</v>
      </c>
      <c r="SZ48" s="157">
        <v>10</v>
      </c>
      <c r="TA48" s="157">
        <v>0</v>
      </c>
      <c r="TB48" s="157">
        <v>0</v>
      </c>
      <c r="TC48" s="158">
        <f t="shared" si="72"/>
        <v>1</v>
      </c>
      <c r="TD48" s="158">
        <f t="shared" si="73"/>
        <v>0</v>
      </c>
      <c r="TF48" s="157" t="s">
        <v>64</v>
      </c>
      <c r="TG48" s="157">
        <v>10</v>
      </c>
      <c r="TH48" s="157">
        <v>10</v>
      </c>
      <c r="TI48" s="157">
        <v>0</v>
      </c>
      <c r="TJ48" s="157">
        <v>0</v>
      </c>
      <c r="TK48" s="158">
        <f t="shared" si="74"/>
        <v>1</v>
      </c>
      <c r="TL48" s="158">
        <f t="shared" si="75"/>
        <v>0</v>
      </c>
      <c r="TN48" s="157" t="s">
        <v>64</v>
      </c>
      <c r="TO48" s="157">
        <v>10</v>
      </c>
      <c r="TP48" s="157">
        <v>10</v>
      </c>
      <c r="TQ48" s="157">
        <v>0</v>
      </c>
      <c r="TR48" s="157">
        <v>0</v>
      </c>
      <c r="TS48" s="158">
        <f t="shared" si="76"/>
        <v>1</v>
      </c>
      <c r="TT48" s="158">
        <f t="shared" si="77"/>
        <v>0</v>
      </c>
      <c r="TV48" s="157" t="s">
        <v>64</v>
      </c>
      <c r="TW48" s="157">
        <v>10</v>
      </c>
      <c r="TX48" s="157">
        <v>10</v>
      </c>
      <c r="TY48" s="157">
        <v>0</v>
      </c>
      <c r="TZ48" s="157">
        <v>0</v>
      </c>
      <c r="UA48" s="158">
        <f t="shared" si="78"/>
        <v>1</v>
      </c>
      <c r="UB48" s="158">
        <f t="shared" si="79"/>
        <v>0</v>
      </c>
      <c r="UD48" s="157" t="s">
        <v>64</v>
      </c>
      <c r="UE48" s="157">
        <v>10</v>
      </c>
      <c r="UF48" s="157">
        <v>10</v>
      </c>
      <c r="UG48" s="157">
        <v>0</v>
      </c>
      <c r="UH48" s="157">
        <v>0</v>
      </c>
      <c r="UI48" s="158">
        <f t="shared" si="80"/>
        <v>1</v>
      </c>
      <c r="UJ48" s="158">
        <f t="shared" si="81"/>
        <v>0</v>
      </c>
      <c r="UL48" s="157" t="s">
        <v>64</v>
      </c>
      <c r="UM48" s="157">
        <v>10</v>
      </c>
      <c r="UN48" s="157">
        <v>10</v>
      </c>
      <c r="UO48" s="157">
        <v>0</v>
      </c>
      <c r="UP48" s="157">
        <v>0</v>
      </c>
      <c r="UQ48" s="158">
        <f t="shared" si="82"/>
        <v>1</v>
      </c>
      <c r="UR48" s="158">
        <f t="shared" si="83"/>
        <v>0</v>
      </c>
      <c r="UT48" s="157" t="s">
        <v>64</v>
      </c>
      <c r="UU48" s="157">
        <v>10</v>
      </c>
      <c r="UV48" s="157">
        <v>10</v>
      </c>
      <c r="UW48" s="157">
        <v>0</v>
      </c>
      <c r="UX48" s="157">
        <v>0</v>
      </c>
      <c r="UY48" s="158">
        <f t="shared" si="84"/>
        <v>1</v>
      </c>
      <c r="VA48" s="157" t="s">
        <v>64</v>
      </c>
      <c r="VB48" s="157">
        <v>10</v>
      </c>
      <c r="VC48" s="157">
        <v>10</v>
      </c>
      <c r="VD48" s="157">
        <v>0</v>
      </c>
      <c r="VE48" s="157">
        <v>0</v>
      </c>
      <c r="VF48" s="158">
        <f t="shared" si="85"/>
        <v>1</v>
      </c>
      <c r="VH48" s="157" t="s">
        <v>64</v>
      </c>
      <c r="VI48" s="157">
        <v>10</v>
      </c>
      <c r="VJ48" s="157">
        <v>10</v>
      </c>
      <c r="VK48" s="157">
        <v>0</v>
      </c>
      <c r="VL48" s="157">
        <v>0</v>
      </c>
      <c r="VM48" s="158">
        <f t="shared" si="86"/>
        <v>1</v>
      </c>
      <c r="VN48" s="158">
        <f t="shared" si="87"/>
        <v>0</v>
      </c>
      <c r="VQ48" s="157" t="s">
        <v>64</v>
      </c>
      <c r="VR48" s="157">
        <v>10</v>
      </c>
      <c r="VS48" s="157">
        <v>10</v>
      </c>
      <c r="VT48" s="157">
        <v>0</v>
      </c>
      <c r="VU48" s="157">
        <v>0</v>
      </c>
      <c r="VV48" s="158">
        <v>1</v>
      </c>
      <c r="VW48" s="158">
        <f t="shared" si="88"/>
        <v>0</v>
      </c>
      <c r="VX48" s="158"/>
      <c r="VY48" s="157" t="s">
        <v>64</v>
      </c>
      <c r="VZ48" s="157">
        <v>10</v>
      </c>
      <c r="WA48" s="157">
        <v>10</v>
      </c>
      <c r="WB48" s="157">
        <v>0</v>
      </c>
      <c r="WC48" s="157">
        <v>0</v>
      </c>
      <c r="WD48" s="158">
        <f t="shared" si="89"/>
        <v>1</v>
      </c>
      <c r="WF48" s="157" t="s">
        <v>64</v>
      </c>
      <c r="WG48" s="157">
        <v>10</v>
      </c>
      <c r="WH48" s="157">
        <v>10</v>
      </c>
      <c r="WI48" s="157">
        <v>0</v>
      </c>
      <c r="WJ48" s="157">
        <v>0</v>
      </c>
      <c r="WK48" s="158">
        <f t="shared" si="90"/>
        <v>1</v>
      </c>
      <c r="WL48" s="158">
        <f t="shared" si="91"/>
        <v>0</v>
      </c>
      <c r="WN48" s="157" t="s">
        <v>64</v>
      </c>
      <c r="WO48" s="157">
        <v>10</v>
      </c>
      <c r="WP48" s="157">
        <v>10</v>
      </c>
      <c r="WQ48" s="157">
        <v>0</v>
      </c>
      <c r="WR48" s="157">
        <v>0</v>
      </c>
      <c r="WS48" s="158">
        <v>1</v>
      </c>
      <c r="WU48" s="156"/>
      <c r="WV48" s="156"/>
      <c r="WW48" s="156"/>
      <c r="WX48" s="156"/>
      <c r="WY48" s="156"/>
      <c r="WZ48" s="157" t="s">
        <v>64</v>
      </c>
      <c r="XA48" s="157">
        <v>10</v>
      </c>
      <c r="XB48" s="157">
        <v>10</v>
      </c>
      <c r="XC48" s="157">
        <v>0</v>
      </c>
      <c r="XD48" s="157">
        <v>0</v>
      </c>
      <c r="XE48" s="158">
        <f t="shared" si="92"/>
        <v>1</v>
      </c>
      <c r="XG48" s="157" t="s">
        <v>64</v>
      </c>
      <c r="XH48" s="157">
        <v>10</v>
      </c>
      <c r="XI48" s="157">
        <v>10</v>
      </c>
      <c r="XJ48" s="157">
        <v>0</v>
      </c>
      <c r="XK48" s="157">
        <v>0</v>
      </c>
      <c r="XL48" s="158">
        <f t="shared" si="93"/>
        <v>1</v>
      </c>
      <c r="XM48" s="158">
        <f t="shared" si="94"/>
        <v>0</v>
      </c>
      <c r="XN48" s="157" t="s">
        <v>64</v>
      </c>
      <c r="XO48" s="157">
        <v>10</v>
      </c>
      <c r="XP48" s="157">
        <v>0</v>
      </c>
      <c r="XQ48" s="157">
        <v>0</v>
      </c>
      <c r="XR48" s="157">
        <v>10</v>
      </c>
      <c r="XS48" s="158">
        <v>0</v>
      </c>
      <c r="XT48" s="157"/>
      <c r="XU48" s="157" t="s">
        <v>64</v>
      </c>
      <c r="XV48" s="157">
        <v>10</v>
      </c>
      <c r="XW48" s="157">
        <v>10</v>
      </c>
      <c r="XX48" s="157">
        <v>0</v>
      </c>
      <c r="XY48" s="157">
        <v>0</v>
      </c>
      <c r="XZ48" s="158">
        <f t="shared" si="95"/>
        <v>1</v>
      </c>
      <c r="YB48" s="157" t="s">
        <v>64</v>
      </c>
      <c r="YC48" s="157">
        <v>10</v>
      </c>
      <c r="YD48" s="157">
        <v>10</v>
      </c>
      <c r="YE48" s="157">
        <v>0</v>
      </c>
      <c r="YF48" s="157">
        <v>0</v>
      </c>
      <c r="YG48" s="158">
        <f t="shared" si="96"/>
        <v>1</v>
      </c>
      <c r="YH48" s="158">
        <f t="shared" si="97"/>
        <v>0</v>
      </c>
      <c r="YI48" s="158"/>
      <c r="YJ48" s="157" t="s">
        <v>64</v>
      </c>
      <c r="YK48" s="157">
        <v>10</v>
      </c>
      <c r="YL48" s="157">
        <v>10</v>
      </c>
      <c r="YM48" s="157">
        <v>0</v>
      </c>
      <c r="YN48" s="157">
        <v>0</v>
      </c>
      <c r="YO48" s="158">
        <v>1</v>
      </c>
      <c r="YQ48" s="157" t="s">
        <v>64</v>
      </c>
      <c r="YR48" s="157">
        <v>10</v>
      </c>
      <c r="YS48" s="157">
        <v>10</v>
      </c>
      <c r="YT48" s="157">
        <v>0</v>
      </c>
      <c r="YU48" s="157">
        <v>0</v>
      </c>
      <c r="YV48" s="158">
        <f t="shared" si="98"/>
        <v>1</v>
      </c>
      <c r="YX48" s="157" t="s">
        <v>64</v>
      </c>
      <c r="YY48" s="157">
        <v>10</v>
      </c>
      <c r="YZ48" s="157">
        <v>10</v>
      </c>
      <c r="ZA48" s="157">
        <v>0</v>
      </c>
      <c r="ZB48" s="157">
        <v>0</v>
      </c>
      <c r="ZC48" s="158">
        <v>1</v>
      </c>
      <c r="ZE48" s="157" t="s">
        <v>64</v>
      </c>
      <c r="ZF48" s="157">
        <v>10</v>
      </c>
      <c r="ZG48" s="157">
        <v>10</v>
      </c>
      <c r="ZH48" s="157">
        <v>0</v>
      </c>
      <c r="ZI48" s="157">
        <v>0</v>
      </c>
      <c r="ZJ48" s="158">
        <f t="shared" si="99"/>
        <v>1</v>
      </c>
      <c r="ZK48" s="158">
        <f>ZJ48-YG48</f>
        <v>0</v>
      </c>
      <c r="ZM48" s="157" t="s">
        <v>64</v>
      </c>
      <c r="ZN48" s="157">
        <v>10</v>
      </c>
      <c r="ZO48" s="157">
        <v>10</v>
      </c>
      <c r="ZP48" s="157">
        <v>0</v>
      </c>
      <c r="ZQ48" s="157">
        <v>0</v>
      </c>
      <c r="ZR48" s="158">
        <f t="shared" si="100"/>
        <v>1</v>
      </c>
    </row>
    <row r="49" spans="1:694" ht="17.25" thickBot="1">
      <c r="A49" s="2" t="s">
        <v>65</v>
      </c>
      <c r="B49" s="2">
        <v>223</v>
      </c>
      <c r="C49" s="2">
        <v>198</v>
      </c>
      <c r="D49" s="2">
        <v>23</v>
      </c>
      <c r="E49" s="2">
        <v>2</v>
      </c>
      <c r="F49" s="4">
        <v>0.89</v>
      </c>
      <c r="H49" s="2" t="s">
        <v>65</v>
      </c>
      <c r="I49" s="2">
        <v>223</v>
      </c>
      <c r="J49" s="2">
        <v>198</v>
      </c>
      <c r="K49" s="2">
        <v>23</v>
      </c>
      <c r="L49" s="2">
        <v>2</v>
      </c>
      <c r="M49" s="4">
        <v>0.89</v>
      </c>
      <c r="N49" s="4">
        <f t="shared" si="108"/>
        <v>0</v>
      </c>
      <c r="P49" s="2" t="s">
        <v>65</v>
      </c>
      <c r="Q49" s="2">
        <v>223</v>
      </c>
      <c r="R49" s="2">
        <v>198</v>
      </c>
      <c r="S49" s="2">
        <v>23</v>
      </c>
      <c r="T49" s="2">
        <v>2</v>
      </c>
      <c r="U49" s="4">
        <v>0.89</v>
      </c>
      <c r="V49" s="4">
        <f t="shared" si="1"/>
        <v>0</v>
      </c>
      <c r="X49" s="2" t="s">
        <v>65</v>
      </c>
      <c r="Y49" s="2">
        <v>223</v>
      </c>
      <c r="Z49" s="2">
        <v>198</v>
      </c>
      <c r="AA49" s="2">
        <v>23</v>
      </c>
      <c r="AB49" s="2">
        <v>2</v>
      </c>
      <c r="AC49" s="4">
        <v>0.89</v>
      </c>
      <c r="AD49" s="4">
        <f t="shared" si="2"/>
        <v>0</v>
      </c>
      <c r="AF49" s="2" t="s">
        <v>65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1.0000000000000009E-2</v>
      </c>
      <c r="AN49" s="2" t="s">
        <v>65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65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  <c r="BD49" s="2" t="s">
        <v>65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6"/>
        <v>0</v>
      </c>
      <c r="BL49" s="2" t="s">
        <v>65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7"/>
        <v>0</v>
      </c>
      <c r="BT49" s="2" t="s">
        <v>65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8"/>
        <v>0</v>
      </c>
      <c r="CB49" s="2" t="s">
        <v>65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9"/>
        <v>0</v>
      </c>
      <c r="CJ49" s="2" t="s">
        <v>65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0"/>
        <v>0</v>
      </c>
      <c r="CR49" s="2" t="s">
        <v>65</v>
      </c>
      <c r="CS49" s="2">
        <v>223</v>
      </c>
      <c r="CT49" s="2">
        <v>200</v>
      </c>
      <c r="CU49" s="2">
        <v>21</v>
      </c>
      <c r="CV49" s="2">
        <v>2</v>
      </c>
      <c r="CW49" s="4">
        <v>0.9</v>
      </c>
      <c r="CX49" s="4">
        <f t="shared" si="11"/>
        <v>0</v>
      </c>
      <c r="CZ49" s="2" t="s">
        <v>65</v>
      </c>
      <c r="DA49" s="2">
        <v>223</v>
      </c>
      <c r="DB49" s="2">
        <v>200</v>
      </c>
      <c r="DC49" s="2">
        <v>21</v>
      </c>
      <c r="DD49" s="2">
        <v>2</v>
      </c>
      <c r="DE49" s="4">
        <v>0.9</v>
      </c>
      <c r="DF49" s="4">
        <f t="shared" si="12"/>
        <v>0</v>
      </c>
      <c r="DH49" s="2" t="s">
        <v>65</v>
      </c>
      <c r="DI49" s="2">
        <v>223</v>
      </c>
      <c r="DJ49" s="2">
        <v>200</v>
      </c>
      <c r="DK49" s="2">
        <v>21</v>
      </c>
      <c r="DL49" s="2">
        <v>2</v>
      </c>
      <c r="DM49" s="4">
        <v>0.9</v>
      </c>
      <c r="DN49" s="4">
        <f t="shared" si="13"/>
        <v>0</v>
      </c>
      <c r="DP49" s="2" t="s">
        <v>65</v>
      </c>
      <c r="DQ49" s="2">
        <v>223</v>
      </c>
      <c r="DR49" s="2">
        <v>200</v>
      </c>
      <c r="DS49" s="2">
        <v>21</v>
      </c>
      <c r="DT49" s="2">
        <v>2</v>
      </c>
      <c r="DU49" s="4">
        <v>0.9</v>
      </c>
      <c r="DV49" s="4">
        <f t="shared" si="14"/>
        <v>0</v>
      </c>
      <c r="DX49" s="2" t="s">
        <v>65</v>
      </c>
      <c r="DY49" s="2">
        <v>223</v>
      </c>
      <c r="DZ49" s="2">
        <v>200</v>
      </c>
      <c r="EA49" s="2">
        <v>21</v>
      </c>
      <c r="EB49" s="2">
        <v>2</v>
      </c>
      <c r="EC49" s="4">
        <v>0.9</v>
      </c>
      <c r="ED49" s="4">
        <f t="shared" si="15"/>
        <v>0</v>
      </c>
      <c r="EF49" s="2" t="s">
        <v>65</v>
      </c>
      <c r="EG49" s="2">
        <v>223</v>
      </c>
      <c r="EH49" s="2">
        <v>200</v>
      </c>
      <c r="EI49" s="2">
        <v>21</v>
      </c>
      <c r="EJ49" s="2">
        <v>2</v>
      </c>
      <c r="EK49" s="4">
        <v>0.9</v>
      </c>
      <c r="EL49" s="4">
        <f t="shared" si="16"/>
        <v>0</v>
      </c>
      <c r="EN49" s="2" t="s">
        <v>65</v>
      </c>
      <c r="EO49" s="2">
        <v>223</v>
      </c>
      <c r="EP49" s="2">
        <v>200</v>
      </c>
      <c r="EQ49" s="2">
        <v>21</v>
      </c>
      <c r="ER49" s="2">
        <v>2</v>
      </c>
      <c r="ES49" s="4">
        <v>0.9</v>
      </c>
      <c r="ET49" s="4">
        <f t="shared" si="17"/>
        <v>0</v>
      </c>
      <c r="EV49" s="2" t="s">
        <v>65</v>
      </c>
      <c r="EW49" s="2">
        <v>231</v>
      </c>
      <c r="EX49" s="2">
        <v>204</v>
      </c>
      <c r="EY49" s="7">
        <v>25</v>
      </c>
      <c r="EZ49" s="2">
        <v>2</v>
      </c>
      <c r="FA49" s="4">
        <v>0.88</v>
      </c>
      <c r="FB49" s="4">
        <f t="shared" si="18"/>
        <v>-2.0000000000000018E-2</v>
      </c>
      <c r="FD49" s="2" t="s">
        <v>65</v>
      </c>
      <c r="FE49" s="2">
        <v>231</v>
      </c>
      <c r="FF49" s="2">
        <v>204</v>
      </c>
      <c r="FG49" s="2">
        <v>25</v>
      </c>
      <c r="FH49" s="2">
        <v>2</v>
      </c>
      <c r="FI49" s="4">
        <v>0.88</v>
      </c>
      <c r="FJ49" s="4">
        <f t="shared" si="19"/>
        <v>0</v>
      </c>
      <c r="FL49" s="2" t="s">
        <v>65</v>
      </c>
      <c r="FM49" s="2">
        <v>231</v>
      </c>
      <c r="FN49" s="2">
        <v>204</v>
      </c>
      <c r="FO49" s="2">
        <v>25</v>
      </c>
      <c r="FP49" s="2">
        <v>2</v>
      </c>
      <c r="FQ49" s="4">
        <v>0.88</v>
      </c>
      <c r="FR49" s="4">
        <f t="shared" si="20"/>
        <v>0</v>
      </c>
      <c r="FT49" s="2" t="s">
        <v>65</v>
      </c>
      <c r="FU49" s="2">
        <v>231</v>
      </c>
      <c r="FV49" s="2">
        <v>204</v>
      </c>
      <c r="FW49" s="2">
        <v>25</v>
      </c>
      <c r="FX49" s="2">
        <v>2</v>
      </c>
      <c r="FY49" s="4">
        <v>0.88</v>
      </c>
      <c r="FZ49" s="4">
        <f t="shared" si="21"/>
        <v>0</v>
      </c>
      <c r="GB49" s="2" t="s">
        <v>65</v>
      </c>
      <c r="GC49" s="2">
        <v>231</v>
      </c>
      <c r="GD49" s="2">
        <v>204</v>
      </c>
      <c r="GE49" s="2">
        <v>25</v>
      </c>
      <c r="GF49" s="2">
        <v>2</v>
      </c>
      <c r="GG49" s="4">
        <v>0.88</v>
      </c>
      <c r="GH49" s="4">
        <f t="shared" si="22"/>
        <v>0</v>
      </c>
      <c r="GJ49" s="2" t="s">
        <v>65</v>
      </c>
      <c r="GK49" s="2">
        <v>328</v>
      </c>
      <c r="GL49" s="2">
        <v>286</v>
      </c>
      <c r="GM49" s="7">
        <v>34</v>
      </c>
      <c r="GN49" s="7">
        <v>8</v>
      </c>
      <c r="GO49" s="4">
        <v>0.87</v>
      </c>
      <c r="GP49" s="4">
        <f t="shared" si="23"/>
        <v>-1.0000000000000009E-2</v>
      </c>
      <c r="GQ49" s="2" t="s">
        <v>119</v>
      </c>
      <c r="GR49" s="2" t="s">
        <v>65</v>
      </c>
      <c r="GS49" s="2">
        <v>328</v>
      </c>
      <c r="GT49" s="2">
        <v>286</v>
      </c>
      <c r="GU49" s="11">
        <v>34</v>
      </c>
      <c r="GV49" s="11">
        <v>8</v>
      </c>
      <c r="GW49" s="4">
        <v>0.87</v>
      </c>
      <c r="GX49" s="111">
        <f t="shared" si="107"/>
        <v>0</v>
      </c>
      <c r="GZ49" s="2" t="s">
        <v>65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>HE49-'[1]ASUS MeMO Pad 8 K011'!ES49</f>
        <v>0</v>
      </c>
      <c r="HH49" s="2" t="s">
        <v>65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4"/>
        <v>0</v>
      </c>
      <c r="HP49" s="2" t="s">
        <v>65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5"/>
        <v>0</v>
      </c>
      <c r="HX49" s="2" t="s">
        <v>65</v>
      </c>
      <c r="HY49" s="2">
        <v>328</v>
      </c>
      <c r="HZ49" s="2">
        <v>286</v>
      </c>
      <c r="IA49" s="2">
        <v>34</v>
      </c>
      <c r="IB49" s="2">
        <v>8</v>
      </c>
      <c r="IC49" s="4">
        <f t="shared" si="101"/>
        <v>0.87195121951219512</v>
      </c>
      <c r="ID49" s="4">
        <f t="shared" si="26"/>
        <v>1.9512195121951237E-3</v>
      </c>
      <c r="IF49" s="2" t="s">
        <v>65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102"/>
        <v>0.87195121951219512</v>
      </c>
      <c r="IL49" s="4">
        <f t="shared" si="27"/>
        <v>0</v>
      </c>
      <c r="IN49" s="2" t="s">
        <v>65</v>
      </c>
      <c r="IO49" s="2">
        <v>328</v>
      </c>
      <c r="IP49" s="2">
        <v>286</v>
      </c>
      <c r="IQ49" s="2">
        <v>34</v>
      </c>
      <c r="IR49" s="2">
        <v>8</v>
      </c>
      <c r="IS49" s="4">
        <v>0.87</v>
      </c>
      <c r="IT49" s="4">
        <f t="shared" si="28"/>
        <v>-1.9512195121951237E-3</v>
      </c>
      <c r="IV49" s="2" t="s">
        <v>65</v>
      </c>
      <c r="IW49" s="2">
        <v>328</v>
      </c>
      <c r="IX49" s="2">
        <v>286</v>
      </c>
      <c r="IY49" s="2">
        <v>34</v>
      </c>
      <c r="IZ49" s="2">
        <v>8</v>
      </c>
      <c r="JA49" s="4">
        <v>0.87</v>
      </c>
      <c r="JB49" s="4">
        <f t="shared" si="29"/>
        <v>0</v>
      </c>
      <c r="JD49" s="2" t="s">
        <v>65</v>
      </c>
      <c r="JE49" s="2">
        <v>328</v>
      </c>
      <c r="JF49" s="2">
        <v>286</v>
      </c>
      <c r="JG49" s="2">
        <v>34</v>
      </c>
      <c r="JH49" s="2">
        <v>8</v>
      </c>
      <c r="JI49" s="4">
        <v>0.87</v>
      </c>
      <c r="JJ49" s="4">
        <f t="shared" si="30"/>
        <v>0</v>
      </c>
      <c r="JL49" s="2" t="s">
        <v>65</v>
      </c>
      <c r="JM49" s="2">
        <v>328</v>
      </c>
      <c r="JN49" s="2">
        <v>286</v>
      </c>
      <c r="JO49" s="2">
        <v>34</v>
      </c>
      <c r="JP49" s="2">
        <v>8</v>
      </c>
      <c r="JQ49" s="4">
        <v>0.87</v>
      </c>
      <c r="JR49" s="4">
        <f t="shared" si="109"/>
        <v>0</v>
      </c>
      <c r="JT49" s="2" t="s">
        <v>65</v>
      </c>
      <c r="JU49" s="2">
        <v>328</v>
      </c>
      <c r="JV49" s="2">
        <v>286</v>
      </c>
      <c r="JW49" s="2">
        <v>34</v>
      </c>
      <c r="JX49" s="2">
        <v>8</v>
      </c>
      <c r="JY49" s="4">
        <v>0.87</v>
      </c>
      <c r="JZ49" s="4">
        <f t="shared" si="32"/>
        <v>0</v>
      </c>
      <c r="KB49" s="2" t="s">
        <v>65</v>
      </c>
      <c r="KC49" s="2">
        <v>328</v>
      </c>
      <c r="KD49" s="2">
        <v>286</v>
      </c>
      <c r="KE49" s="2">
        <v>34</v>
      </c>
      <c r="KF49" s="2">
        <v>8</v>
      </c>
      <c r="KG49" s="4">
        <v>0.87</v>
      </c>
      <c r="KH49" s="4">
        <f t="shared" si="33"/>
        <v>0</v>
      </c>
      <c r="KJ49" s="2" t="s">
        <v>65</v>
      </c>
      <c r="KK49" s="2">
        <v>328</v>
      </c>
      <c r="KL49" s="2">
        <v>286</v>
      </c>
      <c r="KM49" s="2">
        <v>34</v>
      </c>
      <c r="KN49" s="2">
        <v>8</v>
      </c>
      <c r="KO49" s="4">
        <f t="shared" si="103"/>
        <v>0.87195121951219512</v>
      </c>
      <c r="KP49" s="4">
        <f t="shared" si="34"/>
        <v>1.9512195121951237E-3</v>
      </c>
      <c r="KQ49" s="4"/>
      <c r="KR49" s="116" t="s">
        <v>65</v>
      </c>
      <c r="KS49" s="116">
        <v>328</v>
      </c>
      <c r="KT49" s="117">
        <v>286</v>
      </c>
      <c r="KU49" s="117">
        <v>34</v>
      </c>
      <c r="KV49" s="117">
        <v>8</v>
      </c>
      <c r="KW49" s="118">
        <v>0.87</v>
      </c>
      <c r="KX49" s="118">
        <v>0</v>
      </c>
      <c r="KY49" s="116"/>
      <c r="KZ49" s="116" t="s">
        <v>65</v>
      </c>
      <c r="LA49" s="116">
        <v>328</v>
      </c>
      <c r="LB49" s="116">
        <v>286</v>
      </c>
      <c r="LC49" s="116">
        <v>34</v>
      </c>
      <c r="LD49" s="116">
        <v>8</v>
      </c>
      <c r="LE49" s="122">
        <v>0.87</v>
      </c>
      <c r="LF49" s="158">
        <f t="shared" si="35"/>
        <v>0</v>
      </c>
      <c r="LG49" s="158"/>
      <c r="LH49" s="156" t="s">
        <v>65</v>
      </c>
      <c r="LI49" s="156">
        <v>328</v>
      </c>
      <c r="LJ49" s="156">
        <v>286</v>
      </c>
      <c r="LK49" s="156">
        <v>34</v>
      </c>
      <c r="LL49" s="156">
        <v>8</v>
      </c>
      <c r="LM49" s="162">
        <v>0.87</v>
      </c>
      <c r="LN49" s="158">
        <f t="shared" si="36"/>
        <v>0</v>
      </c>
      <c r="LO49" s="157"/>
      <c r="LP49" s="2" t="s">
        <v>65</v>
      </c>
      <c r="LQ49" s="2">
        <v>382</v>
      </c>
      <c r="LR49" s="2">
        <v>296</v>
      </c>
      <c r="LS49" s="159">
        <v>58</v>
      </c>
      <c r="LT49" s="2">
        <v>28</v>
      </c>
      <c r="LU49" s="4">
        <f t="shared" si="104"/>
        <v>0.77486910994764402</v>
      </c>
      <c r="LV49" s="4">
        <f t="shared" si="37"/>
        <v>-9.70821095645511E-2</v>
      </c>
      <c r="LX49" s="157" t="s">
        <v>65</v>
      </c>
      <c r="LY49" s="157">
        <v>382</v>
      </c>
      <c r="LZ49" s="157">
        <v>296</v>
      </c>
      <c r="MA49" s="157">
        <v>58</v>
      </c>
      <c r="MB49" s="157">
        <v>28</v>
      </c>
      <c r="MC49" s="158">
        <f t="shared" si="105"/>
        <v>0.77486910994764402</v>
      </c>
      <c r="MD49" s="158">
        <f t="shared" si="38"/>
        <v>0</v>
      </c>
      <c r="MF49" s="156" t="s">
        <v>65</v>
      </c>
      <c r="MG49" s="156">
        <v>382</v>
      </c>
      <c r="MH49" s="156">
        <v>296</v>
      </c>
      <c r="MI49" s="156">
        <v>58</v>
      </c>
      <c r="MJ49" s="156">
        <v>28</v>
      </c>
      <c r="MK49" s="162">
        <f t="shared" si="39"/>
        <v>0.77486910994764402</v>
      </c>
      <c r="ML49" s="158">
        <f t="shared" si="40"/>
        <v>0</v>
      </c>
      <c r="MM49" s="157"/>
      <c r="MN49" s="156" t="s">
        <v>65</v>
      </c>
      <c r="MO49" s="156">
        <v>382</v>
      </c>
      <c r="MP49" s="156">
        <v>296</v>
      </c>
      <c r="MQ49" s="156">
        <v>58</v>
      </c>
      <c r="MR49" s="156">
        <v>28</v>
      </c>
      <c r="MS49" s="162">
        <v>0.77</v>
      </c>
      <c r="MT49" s="158">
        <f t="shared" si="41"/>
        <v>-4.8691099476440014E-3</v>
      </c>
      <c r="MU49" s="157"/>
      <c r="MV49" s="156" t="s">
        <v>65</v>
      </c>
      <c r="MW49" s="156">
        <v>381</v>
      </c>
      <c r="MX49" s="156">
        <v>293</v>
      </c>
      <c r="MY49" s="170">
        <v>60</v>
      </c>
      <c r="MZ49" s="170">
        <v>28</v>
      </c>
      <c r="NA49" s="162">
        <f>MX49/MW49</f>
        <v>0.76902887139107612</v>
      </c>
      <c r="NB49" s="158">
        <f t="shared" si="42"/>
        <v>-9.7112860892389907E-4</v>
      </c>
      <c r="NC49" s="157"/>
      <c r="ND49" s="156" t="s">
        <v>65</v>
      </c>
      <c r="NE49" s="182">
        <v>381</v>
      </c>
      <c r="NF49" s="156">
        <v>293</v>
      </c>
      <c r="NG49" s="156">
        <v>60</v>
      </c>
      <c r="NH49" s="156">
        <v>28</v>
      </c>
      <c r="NI49" s="162">
        <v>0.77</v>
      </c>
      <c r="NJ49" s="158">
        <f t="shared" si="43"/>
        <v>9.7112860892389907E-4</v>
      </c>
      <c r="NK49" s="157"/>
      <c r="NL49" s="156" t="s">
        <v>65</v>
      </c>
      <c r="NM49" s="170">
        <v>381</v>
      </c>
      <c r="NN49" s="156">
        <v>293</v>
      </c>
      <c r="NO49" s="156">
        <v>60</v>
      </c>
      <c r="NP49" s="156">
        <v>28</v>
      </c>
      <c r="NQ49" s="162">
        <v>0.77</v>
      </c>
      <c r="NR49" s="158">
        <f t="shared" si="44"/>
        <v>0</v>
      </c>
      <c r="NS49" s="157"/>
      <c r="OO49" s="157" t="s">
        <v>65</v>
      </c>
      <c r="OP49" s="157">
        <v>381</v>
      </c>
      <c r="OQ49" s="157">
        <v>293</v>
      </c>
      <c r="OR49" s="157">
        <v>60</v>
      </c>
      <c r="OS49" s="157">
        <v>28</v>
      </c>
      <c r="OT49" s="158">
        <f t="shared" si="45"/>
        <v>0.76902887139107612</v>
      </c>
      <c r="OU49" s="158">
        <f t="shared" si="46"/>
        <v>-9.7112860892389907E-4</v>
      </c>
      <c r="OW49" s="157" t="s">
        <v>65</v>
      </c>
      <c r="OX49" s="157">
        <v>381</v>
      </c>
      <c r="OY49" s="157">
        <v>293</v>
      </c>
      <c r="OZ49" s="157">
        <v>60</v>
      </c>
      <c r="PA49" s="157">
        <v>28</v>
      </c>
      <c r="PB49" s="158">
        <f t="shared" si="106"/>
        <v>0.76902887139107612</v>
      </c>
      <c r="PC49" s="158">
        <f t="shared" si="47"/>
        <v>0</v>
      </c>
      <c r="PE49" s="157" t="s">
        <v>65</v>
      </c>
      <c r="PF49" s="157">
        <v>381</v>
      </c>
      <c r="PG49" s="157">
        <v>293</v>
      </c>
      <c r="PH49" s="157">
        <v>60</v>
      </c>
      <c r="PI49" s="157">
        <v>28</v>
      </c>
      <c r="PJ49" s="158">
        <f t="shared" si="48"/>
        <v>0.76902887139107612</v>
      </c>
      <c r="PK49" s="158">
        <f t="shared" si="49"/>
        <v>0</v>
      </c>
      <c r="PM49" s="157" t="s">
        <v>65</v>
      </c>
      <c r="PN49" s="157">
        <v>381</v>
      </c>
      <c r="PO49" s="157">
        <v>293</v>
      </c>
      <c r="PP49" s="157">
        <v>60</v>
      </c>
      <c r="PQ49" s="157">
        <v>28</v>
      </c>
      <c r="PR49" s="158">
        <f t="shared" si="50"/>
        <v>0.76902887139107612</v>
      </c>
      <c r="PS49" s="158">
        <f t="shared" si="51"/>
        <v>0</v>
      </c>
      <c r="PU49" s="27" t="s">
        <v>65</v>
      </c>
      <c r="PV49" s="157">
        <v>381</v>
      </c>
      <c r="PW49" s="157">
        <v>295</v>
      </c>
      <c r="PX49" s="157">
        <v>58</v>
      </c>
      <c r="PY49" s="157">
        <v>28</v>
      </c>
      <c r="PZ49" s="158">
        <f t="shared" si="52"/>
        <v>0.77427821522309714</v>
      </c>
      <c r="QA49" s="158">
        <f t="shared" si="53"/>
        <v>5.2493438320210251E-3</v>
      </c>
      <c r="QC49" s="157">
        <f t="shared" si="54"/>
        <v>0</v>
      </c>
      <c r="QD49" s="157" t="s">
        <v>65</v>
      </c>
      <c r="QE49" s="157">
        <v>381</v>
      </c>
      <c r="QF49" s="157">
        <v>295</v>
      </c>
      <c r="QG49" s="157">
        <v>58</v>
      </c>
      <c r="QH49" s="157">
        <v>28</v>
      </c>
      <c r="QI49" s="158">
        <f t="shared" si="55"/>
        <v>0.77427821522309714</v>
      </c>
      <c r="QJ49" s="158">
        <f t="shared" si="56"/>
        <v>0</v>
      </c>
      <c r="QL49" s="157" t="s">
        <v>65</v>
      </c>
      <c r="QM49" s="157">
        <v>381</v>
      </c>
      <c r="QN49" s="157">
        <v>295</v>
      </c>
      <c r="QO49" s="157">
        <v>58</v>
      </c>
      <c r="QP49" s="157">
        <v>28</v>
      </c>
      <c r="QQ49" s="158">
        <f t="shared" si="57"/>
        <v>0.77427821522309714</v>
      </c>
      <c r="QR49" s="158">
        <f t="shared" si="58"/>
        <v>0</v>
      </c>
      <c r="QT49" s="157">
        <f t="shared" si="59"/>
        <v>0</v>
      </c>
      <c r="QU49" s="157" t="s">
        <v>65</v>
      </c>
      <c r="QV49" s="157">
        <v>381</v>
      </c>
      <c r="QW49" s="157">
        <v>295</v>
      </c>
      <c r="QX49" s="157">
        <v>58</v>
      </c>
      <c r="QY49" s="157">
        <v>28</v>
      </c>
      <c r="QZ49" s="158">
        <f t="shared" si="60"/>
        <v>0.77427821522309714</v>
      </c>
      <c r="RA49" s="158">
        <f t="shared" si="61"/>
        <v>0</v>
      </c>
      <c r="RC49" s="157" t="s">
        <v>65</v>
      </c>
      <c r="RD49" s="157">
        <v>381</v>
      </c>
      <c r="RE49" s="157">
        <v>295</v>
      </c>
      <c r="RF49" s="157">
        <v>58</v>
      </c>
      <c r="RG49" s="157">
        <v>28</v>
      </c>
      <c r="RH49" s="158">
        <f t="shared" si="62"/>
        <v>0.77427821522309714</v>
      </c>
      <c r="RI49" s="158">
        <f t="shared" si="63"/>
        <v>0</v>
      </c>
      <c r="RK49" s="157" t="s">
        <v>65</v>
      </c>
      <c r="RL49" s="157">
        <v>381</v>
      </c>
      <c r="RM49" s="157">
        <v>295</v>
      </c>
      <c r="RN49" s="157">
        <v>58</v>
      </c>
      <c r="RO49" s="157">
        <v>28</v>
      </c>
      <c r="RP49" s="158">
        <v>0.77</v>
      </c>
      <c r="RR49" s="157" t="s">
        <v>65</v>
      </c>
      <c r="RS49" s="157">
        <v>381</v>
      </c>
      <c r="RT49" s="157">
        <v>295</v>
      </c>
      <c r="RU49" s="157">
        <v>58</v>
      </c>
      <c r="RV49" s="157">
        <v>28</v>
      </c>
      <c r="RW49" s="158">
        <f t="shared" si="64"/>
        <v>0.77427821522309714</v>
      </c>
      <c r="RX49" s="158">
        <f t="shared" si="65"/>
        <v>-27.225721784776901</v>
      </c>
      <c r="RZ49" s="157" t="s">
        <v>65</v>
      </c>
      <c r="SA49" s="157">
        <v>381</v>
      </c>
      <c r="SB49" s="157">
        <v>295</v>
      </c>
      <c r="SC49" s="157">
        <v>58</v>
      </c>
      <c r="SD49" s="157">
        <v>28</v>
      </c>
      <c r="SE49" s="158">
        <f t="shared" si="66"/>
        <v>0.77427821522309714</v>
      </c>
      <c r="SF49" s="158">
        <f t="shared" si="67"/>
        <v>0</v>
      </c>
      <c r="SH49" s="157" t="s">
        <v>65</v>
      </c>
      <c r="SI49" s="157">
        <v>381</v>
      </c>
      <c r="SJ49" s="157">
        <v>295</v>
      </c>
      <c r="SK49" s="157">
        <v>58</v>
      </c>
      <c r="SL49" s="157">
        <v>28</v>
      </c>
      <c r="SM49" s="158">
        <f t="shared" si="68"/>
        <v>0.77427821522309714</v>
      </c>
      <c r="SN49" s="158">
        <f t="shared" si="69"/>
        <v>0</v>
      </c>
      <c r="SP49" s="157" t="s">
        <v>65</v>
      </c>
      <c r="SQ49" s="157">
        <v>381</v>
      </c>
      <c r="SR49" s="157">
        <v>295</v>
      </c>
      <c r="SS49" s="157">
        <v>58</v>
      </c>
      <c r="ST49" s="157">
        <v>28</v>
      </c>
      <c r="SU49" s="158">
        <f t="shared" si="70"/>
        <v>0.77427821522309714</v>
      </c>
      <c r="SV49" s="158">
        <f t="shared" si="71"/>
        <v>0</v>
      </c>
      <c r="SX49" s="157" t="s">
        <v>65</v>
      </c>
      <c r="SY49" s="157">
        <v>381</v>
      </c>
      <c r="SZ49" s="157">
        <v>295</v>
      </c>
      <c r="TA49" s="157">
        <v>58</v>
      </c>
      <c r="TB49" s="157">
        <v>28</v>
      </c>
      <c r="TC49" s="158">
        <f t="shared" si="72"/>
        <v>0.77427821522309714</v>
      </c>
      <c r="TD49" s="158">
        <f t="shared" si="73"/>
        <v>0</v>
      </c>
      <c r="TF49" s="157" t="s">
        <v>65</v>
      </c>
      <c r="TG49" s="157">
        <v>381</v>
      </c>
      <c r="TH49" s="157">
        <v>295</v>
      </c>
      <c r="TI49" s="157">
        <v>58</v>
      </c>
      <c r="TJ49" s="157">
        <v>28</v>
      </c>
      <c r="TK49" s="158">
        <f t="shared" si="74"/>
        <v>0.77427821522309714</v>
      </c>
      <c r="TL49" s="158">
        <f t="shared" si="75"/>
        <v>0</v>
      </c>
      <c r="TN49" s="157" t="s">
        <v>65</v>
      </c>
      <c r="TO49" s="157">
        <v>381</v>
      </c>
      <c r="TP49" s="157">
        <v>295</v>
      </c>
      <c r="TQ49" s="157">
        <v>58</v>
      </c>
      <c r="TR49" s="157">
        <v>28</v>
      </c>
      <c r="TS49" s="158">
        <f t="shared" si="76"/>
        <v>0.77427821522309714</v>
      </c>
      <c r="TT49" s="158">
        <f t="shared" si="77"/>
        <v>0</v>
      </c>
      <c r="TV49" s="157" t="s">
        <v>65</v>
      </c>
      <c r="TW49" s="157">
        <v>381</v>
      </c>
      <c r="TX49" s="157">
        <v>295</v>
      </c>
      <c r="TY49" s="157">
        <v>58</v>
      </c>
      <c r="TZ49" s="157">
        <v>28</v>
      </c>
      <c r="UA49" s="158">
        <f t="shared" si="78"/>
        <v>0.77427821522309714</v>
      </c>
      <c r="UB49" s="158">
        <f t="shared" si="79"/>
        <v>0</v>
      </c>
      <c r="UD49" s="157" t="s">
        <v>65</v>
      </c>
      <c r="UE49" s="157">
        <v>381</v>
      </c>
      <c r="UF49" s="157">
        <v>295</v>
      </c>
      <c r="UG49" s="157">
        <v>58</v>
      </c>
      <c r="UH49" s="157">
        <v>28</v>
      </c>
      <c r="UI49" s="158">
        <f t="shared" si="80"/>
        <v>0.77427821522309714</v>
      </c>
      <c r="UJ49" s="158">
        <f t="shared" si="81"/>
        <v>0</v>
      </c>
      <c r="UL49" s="157" t="s">
        <v>65</v>
      </c>
      <c r="UM49" s="157">
        <v>381</v>
      </c>
      <c r="UN49" s="157">
        <v>295</v>
      </c>
      <c r="UO49" s="157">
        <v>58</v>
      </c>
      <c r="UP49" s="157">
        <v>28</v>
      </c>
      <c r="UQ49" s="158">
        <f t="shared" si="82"/>
        <v>0.77427821522309714</v>
      </c>
      <c r="UR49" s="158">
        <f t="shared" si="83"/>
        <v>0</v>
      </c>
      <c r="UT49" s="157" t="s">
        <v>65</v>
      </c>
      <c r="UU49" s="157">
        <v>381</v>
      </c>
      <c r="UV49" s="157">
        <v>295</v>
      </c>
      <c r="UW49" s="157">
        <v>58</v>
      </c>
      <c r="UX49" s="157">
        <v>28</v>
      </c>
      <c r="UY49" s="158">
        <f t="shared" si="84"/>
        <v>0.77427821522309714</v>
      </c>
      <c r="VA49" s="157" t="s">
        <v>65</v>
      </c>
      <c r="VB49" s="157">
        <v>381</v>
      </c>
      <c r="VC49" s="157">
        <v>295</v>
      </c>
      <c r="VD49" s="157">
        <v>58</v>
      </c>
      <c r="VE49" s="157">
        <v>28</v>
      </c>
      <c r="VF49" s="158">
        <f t="shared" si="85"/>
        <v>0.77427821522309714</v>
      </c>
      <c r="VH49" s="157" t="s">
        <v>65</v>
      </c>
      <c r="VI49" s="157">
        <v>381</v>
      </c>
      <c r="VJ49" s="157">
        <v>295</v>
      </c>
      <c r="VK49" s="157">
        <v>58</v>
      </c>
      <c r="VL49" s="157">
        <v>28</v>
      </c>
      <c r="VM49" s="158">
        <f t="shared" si="86"/>
        <v>0.77427821522309714</v>
      </c>
      <c r="VN49" s="158">
        <f t="shared" si="87"/>
        <v>0</v>
      </c>
      <c r="VQ49" s="157" t="s">
        <v>65</v>
      </c>
      <c r="VR49" s="157">
        <v>381</v>
      </c>
      <c r="VS49" s="157">
        <v>295</v>
      </c>
      <c r="VT49" s="157">
        <v>58</v>
      </c>
      <c r="VU49" s="157">
        <v>28</v>
      </c>
      <c r="VV49" s="158">
        <v>0.77</v>
      </c>
      <c r="VW49" s="158">
        <f t="shared" si="88"/>
        <v>-4.278215223097126E-3</v>
      </c>
      <c r="VX49" s="158"/>
      <c r="VY49" s="157" t="s">
        <v>65</v>
      </c>
      <c r="VZ49" s="157">
        <v>381</v>
      </c>
      <c r="WA49" s="157">
        <v>296</v>
      </c>
      <c r="WB49" s="157">
        <v>55</v>
      </c>
      <c r="WC49" s="157">
        <v>30</v>
      </c>
      <c r="WD49" s="158">
        <f t="shared" si="89"/>
        <v>0.7769028871391076</v>
      </c>
      <c r="WF49" s="157" t="s">
        <v>65</v>
      </c>
      <c r="WG49" s="157">
        <v>381</v>
      </c>
      <c r="WH49" s="157">
        <v>296</v>
      </c>
      <c r="WI49" s="157">
        <v>55</v>
      </c>
      <c r="WJ49" s="157">
        <v>30</v>
      </c>
      <c r="WK49" s="158">
        <f t="shared" si="90"/>
        <v>0.7769028871391076</v>
      </c>
      <c r="WL49" s="158">
        <f t="shared" si="91"/>
        <v>0</v>
      </c>
      <c r="WN49" s="157" t="s">
        <v>65</v>
      </c>
      <c r="WO49" s="157">
        <v>381</v>
      </c>
      <c r="WP49" s="157">
        <v>296</v>
      </c>
      <c r="WQ49" s="157">
        <v>55</v>
      </c>
      <c r="WR49" s="157">
        <v>30</v>
      </c>
      <c r="WS49" s="158">
        <v>0.78</v>
      </c>
      <c r="WU49" s="156"/>
      <c r="WV49" s="156"/>
      <c r="WW49" s="156"/>
      <c r="WX49" s="156"/>
      <c r="WY49" s="156"/>
      <c r="WZ49" s="157" t="s">
        <v>65</v>
      </c>
      <c r="XA49" s="157">
        <v>381</v>
      </c>
      <c r="XB49" s="157">
        <v>296</v>
      </c>
      <c r="XC49" s="157">
        <v>55</v>
      </c>
      <c r="XD49" s="157">
        <v>30</v>
      </c>
      <c r="XE49" s="158">
        <f t="shared" si="92"/>
        <v>0.7769028871391076</v>
      </c>
      <c r="XG49" s="157" t="s">
        <v>65</v>
      </c>
      <c r="XH49" s="157">
        <v>381</v>
      </c>
      <c r="XI49" s="157">
        <v>296</v>
      </c>
      <c r="XJ49" s="157">
        <v>55</v>
      </c>
      <c r="XK49" s="157">
        <v>30</v>
      </c>
      <c r="XL49" s="158">
        <f t="shared" si="93"/>
        <v>0.7769028871391076</v>
      </c>
      <c r="XM49" s="158">
        <f t="shared" si="94"/>
        <v>0</v>
      </c>
      <c r="XN49" s="157" t="s">
        <v>65</v>
      </c>
      <c r="XO49" s="157">
        <v>381</v>
      </c>
      <c r="XP49" s="157">
        <v>0</v>
      </c>
      <c r="XQ49" s="157">
        <v>0</v>
      </c>
      <c r="XR49" s="157">
        <v>381</v>
      </c>
      <c r="XS49" s="158">
        <v>0</v>
      </c>
      <c r="XT49" s="157"/>
      <c r="XU49" s="157" t="s">
        <v>65</v>
      </c>
      <c r="XV49" s="157">
        <v>381</v>
      </c>
      <c r="XW49" s="157">
        <v>296</v>
      </c>
      <c r="XX49" s="157">
        <v>55</v>
      </c>
      <c r="XY49" s="157">
        <v>30</v>
      </c>
      <c r="XZ49" s="158">
        <f t="shared" si="95"/>
        <v>0.7769028871391076</v>
      </c>
      <c r="YB49" s="157" t="s">
        <v>65</v>
      </c>
      <c r="YC49" s="157">
        <v>381</v>
      </c>
      <c r="YD49" s="157">
        <v>296</v>
      </c>
      <c r="YE49" s="157">
        <v>55</v>
      </c>
      <c r="YF49" s="157">
        <v>30</v>
      </c>
      <c r="YG49" s="158">
        <f t="shared" si="96"/>
        <v>0.7769028871391076</v>
      </c>
      <c r="YH49" s="158">
        <f t="shared" si="97"/>
        <v>0</v>
      </c>
      <c r="YI49" s="158"/>
      <c r="YJ49" s="157" t="s">
        <v>65</v>
      </c>
      <c r="YK49" s="157">
        <v>381</v>
      </c>
      <c r="YL49" s="157">
        <v>296</v>
      </c>
      <c r="YM49" s="157">
        <v>55</v>
      </c>
      <c r="YN49" s="157">
        <v>30</v>
      </c>
      <c r="YO49" s="158">
        <v>0.78</v>
      </c>
      <c r="YQ49" s="157" t="s">
        <v>65</v>
      </c>
      <c r="YR49" s="157">
        <v>381</v>
      </c>
      <c r="YS49" s="157">
        <v>296</v>
      </c>
      <c r="YT49" s="157">
        <v>55</v>
      </c>
      <c r="YU49" s="157">
        <v>30</v>
      </c>
      <c r="YV49" s="158">
        <f t="shared" si="98"/>
        <v>0.7769028871391076</v>
      </c>
      <c r="YX49" s="157" t="s">
        <v>65</v>
      </c>
      <c r="YY49" s="157">
        <v>381</v>
      </c>
      <c r="YZ49" s="157">
        <v>296</v>
      </c>
      <c r="ZA49" s="157">
        <v>55</v>
      </c>
      <c r="ZB49" s="157">
        <v>30</v>
      </c>
      <c r="ZC49" s="158">
        <v>0.78</v>
      </c>
      <c r="ZE49" s="157" t="s">
        <v>65</v>
      </c>
      <c r="ZF49" s="157">
        <v>381</v>
      </c>
      <c r="ZG49" s="157">
        <v>296</v>
      </c>
      <c r="ZH49" s="157">
        <v>55</v>
      </c>
      <c r="ZI49" s="157">
        <v>30</v>
      </c>
      <c r="ZJ49" s="158">
        <f t="shared" si="99"/>
        <v>0.7769028871391076</v>
      </c>
      <c r="ZK49" s="158">
        <f>ZJ49-YG49</f>
        <v>0</v>
      </c>
      <c r="ZM49" s="157" t="s">
        <v>65</v>
      </c>
      <c r="ZN49" s="157">
        <v>381</v>
      </c>
      <c r="ZO49" s="157">
        <v>296</v>
      </c>
      <c r="ZP49" s="157">
        <v>55</v>
      </c>
      <c r="ZQ49" s="157">
        <v>30</v>
      </c>
      <c r="ZR49" s="158">
        <f t="shared" si="100"/>
        <v>0.7769028871391076</v>
      </c>
    </row>
    <row r="50" spans="1:694" ht="17.25" thickBot="1">
      <c r="A50" s="2" t="s">
        <v>66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66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108"/>
        <v>0</v>
      </c>
      <c r="P50" s="2" t="s">
        <v>66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66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66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66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4">
        <f t="shared" si="4"/>
        <v>0</v>
      </c>
      <c r="AV50" s="2" t="s">
        <v>66</v>
      </c>
      <c r="AW50" s="2">
        <v>228</v>
      </c>
      <c r="AX50" s="2">
        <v>219</v>
      </c>
      <c r="AY50" s="2">
        <v>9</v>
      </c>
      <c r="AZ50" s="2">
        <v>0</v>
      </c>
      <c r="BA50" s="4">
        <v>0.96</v>
      </c>
      <c r="BB50" s="4">
        <f t="shared" si="5"/>
        <v>0</v>
      </c>
      <c r="BD50" s="2" t="s">
        <v>66</v>
      </c>
      <c r="BE50" s="2">
        <v>228</v>
      </c>
      <c r="BF50" s="2">
        <v>219</v>
      </c>
      <c r="BG50" s="2">
        <v>9</v>
      </c>
      <c r="BH50" s="2">
        <v>0</v>
      </c>
      <c r="BI50" s="4">
        <v>0.96</v>
      </c>
      <c r="BJ50" s="4">
        <f t="shared" si="6"/>
        <v>0</v>
      </c>
      <c r="BL50" s="2" t="s">
        <v>66</v>
      </c>
      <c r="BM50" s="2">
        <v>228</v>
      </c>
      <c r="BN50" s="2">
        <v>219</v>
      </c>
      <c r="BO50" s="2">
        <v>9</v>
      </c>
      <c r="BP50" s="2">
        <v>0</v>
      </c>
      <c r="BQ50" s="4">
        <v>0.96</v>
      </c>
      <c r="BR50" s="4">
        <f t="shared" si="7"/>
        <v>0</v>
      </c>
      <c r="BT50" s="2" t="s">
        <v>66</v>
      </c>
      <c r="BU50" s="2">
        <v>228</v>
      </c>
      <c r="BV50" s="2">
        <v>219</v>
      </c>
      <c r="BW50" s="2">
        <v>9</v>
      </c>
      <c r="BX50" s="2">
        <v>0</v>
      </c>
      <c r="BY50" s="4">
        <v>0.96</v>
      </c>
      <c r="BZ50" s="4">
        <f t="shared" si="8"/>
        <v>0</v>
      </c>
      <c r="CB50" s="2" t="s">
        <v>66</v>
      </c>
      <c r="CC50" s="2">
        <v>228</v>
      </c>
      <c r="CD50" s="2">
        <v>219</v>
      </c>
      <c r="CE50" s="2">
        <v>9</v>
      </c>
      <c r="CF50" s="2">
        <v>0</v>
      </c>
      <c r="CG50" s="4">
        <v>0.96</v>
      </c>
      <c r="CH50" s="4">
        <f t="shared" si="9"/>
        <v>0</v>
      </c>
      <c r="CJ50" s="2" t="s">
        <v>66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0"/>
        <v>4.0000000000000036E-2</v>
      </c>
      <c r="CR50" s="2" t="s">
        <v>66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1"/>
        <v>0</v>
      </c>
      <c r="CZ50" s="2" t="s">
        <v>66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4">
        <f t="shared" si="12"/>
        <v>0</v>
      </c>
      <c r="DH50" s="2" t="s">
        <v>66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3"/>
        <v>0</v>
      </c>
      <c r="DP50" s="2" t="s">
        <v>66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4"/>
        <v>0</v>
      </c>
      <c r="DX50" s="2" t="s">
        <v>66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4">
        <f t="shared" si="15"/>
        <v>0</v>
      </c>
      <c r="EF50" s="2" t="s">
        <v>66</v>
      </c>
      <c r="EG50" s="2">
        <v>228</v>
      </c>
      <c r="EH50" s="2">
        <v>227</v>
      </c>
      <c r="EI50" s="2">
        <v>1</v>
      </c>
      <c r="EJ50" s="2">
        <v>0</v>
      </c>
      <c r="EK50" s="4">
        <v>1</v>
      </c>
      <c r="EL50" s="4">
        <f t="shared" si="16"/>
        <v>0</v>
      </c>
      <c r="EN50" s="2" t="s">
        <v>66</v>
      </c>
      <c r="EO50" s="2">
        <v>228</v>
      </c>
      <c r="EP50" s="2">
        <v>227</v>
      </c>
      <c r="EQ50" s="2">
        <v>1</v>
      </c>
      <c r="ER50" s="2">
        <v>0</v>
      </c>
      <c r="ES50" s="4">
        <v>1</v>
      </c>
      <c r="ET50" s="4">
        <f t="shared" si="17"/>
        <v>0</v>
      </c>
      <c r="EV50" s="2" t="s">
        <v>66</v>
      </c>
      <c r="EW50" s="2">
        <v>228</v>
      </c>
      <c r="EX50" s="2">
        <v>227</v>
      </c>
      <c r="EY50" s="2">
        <v>1</v>
      </c>
      <c r="EZ50" s="2">
        <v>0</v>
      </c>
      <c r="FA50" s="4">
        <v>1</v>
      </c>
      <c r="FB50" s="4">
        <f t="shared" si="18"/>
        <v>0</v>
      </c>
      <c r="FD50" s="2" t="s">
        <v>66</v>
      </c>
      <c r="FE50" s="2">
        <v>228</v>
      </c>
      <c r="FF50" s="2">
        <v>227</v>
      </c>
      <c r="FG50" s="2">
        <v>1</v>
      </c>
      <c r="FH50" s="2">
        <v>0</v>
      </c>
      <c r="FI50" s="4">
        <v>1</v>
      </c>
      <c r="FJ50" s="4">
        <f t="shared" si="19"/>
        <v>0</v>
      </c>
      <c r="FL50" s="2" t="s">
        <v>66</v>
      </c>
      <c r="FM50" s="2">
        <v>228</v>
      </c>
      <c r="FN50" s="2">
        <v>227</v>
      </c>
      <c r="FO50" s="2">
        <v>1</v>
      </c>
      <c r="FP50" s="2">
        <v>0</v>
      </c>
      <c r="FQ50" s="4">
        <v>1</v>
      </c>
      <c r="FR50" s="4">
        <f t="shared" si="20"/>
        <v>0</v>
      </c>
      <c r="FT50" s="2" t="s">
        <v>66</v>
      </c>
      <c r="FU50" s="2">
        <v>228</v>
      </c>
      <c r="FV50" s="2">
        <v>227</v>
      </c>
      <c r="FW50" s="2">
        <v>1</v>
      </c>
      <c r="FX50" s="2">
        <v>0</v>
      </c>
      <c r="FY50" s="4">
        <v>1</v>
      </c>
      <c r="FZ50" s="4">
        <f t="shared" si="21"/>
        <v>0</v>
      </c>
      <c r="GB50" s="2" t="s">
        <v>66</v>
      </c>
      <c r="GC50" s="2">
        <v>228</v>
      </c>
      <c r="GD50" s="2">
        <v>227</v>
      </c>
      <c r="GE50" s="2">
        <v>1</v>
      </c>
      <c r="GF50" s="2">
        <v>0</v>
      </c>
      <c r="GG50" s="4">
        <v>1</v>
      </c>
      <c r="GH50" s="4">
        <f t="shared" si="22"/>
        <v>0</v>
      </c>
      <c r="GJ50" s="2" t="s">
        <v>66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3"/>
        <v>0</v>
      </c>
      <c r="GR50" s="2" t="s">
        <v>66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111">
        <f t="shared" si="107"/>
        <v>0</v>
      </c>
      <c r="GZ50" s="2" t="s">
        <v>66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>HE50-'[1]ASUS MeMO Pad 8 K011'!ES50</f>
        <v>0</v>
      </c>
      <c r="HH50" s="2" t="s">
        <v>66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4"/>
        <v>0</v>
      </c>
      <c r="HP50" s="2" t="s">
        <v>66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5"/>
        <v>0</v>
      </c>
      <c r="HX50" s="2" t="s">
        <v>66</v>
      </c>
      <c r="HY50" s="2">
        <v>341</v>
      </c>
      <c r="HZ50" s="2">
        <v>340</v>
      </c>
      <c r="IA50" s="2">
        <v>1</v>
      </c>
      <c r="IB50" s="2">
        <v>0</v>
      </c>
      <c r="IC50" s="4">
        <f t="shared" si="101"/>
        <v>0.99706744868035191</v>
      </c>
      <c r="ID50" s="4">
        <f t="shared" si="26"/>
        <v>-2.9325513196480912E-3</v>
      </c>
      <c r="IF50" s="2" t="s">
        <v>66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102"/>
        <v>0.99706744868035191</v>
      </c>
      <c r="IL50" s="4">
        <f t="shared" si="27"/>
        <v>0</v>
      </c>
      <c r="IN50" s="2" t="s">
        <v>66</v>
      </c>
      <c r="IO50" s="2">
        <v>341</v>
      </c>
      <c r="IP50" s="2">
        <v>340</v>
      </c>
      <c r="IQ50" s="2">
        <v>1</v>
      </c>
      <c r="IR50" s="2">
        <v>0</v>
      </c>
      <c r="IS50" s="4">
        <v>1</v>
      </c>
      <c r="IT50" s="4">
        <f t="shared" si="28"/>
        <v>2.9325513196480912E-3</v>
      </c>
      <c r="IV50" s="2" t="s">
        <v>66</v>
      </c>
      <c r="IW50" s="2">
        <v>341</v>
      </c>
      <c r="IX50" s="2">
        <v>340</v>
      </c>
      <c r="IY50" s="2">
        <v>1</v>
      </c>
      <c r="IZ50" s="2">
        <v>0</v>
      </c>
      <c r="JA50" s="4">
        <v>1</v>
      </c>
      <c r="JB50" s="4">
        <f t="shared" si="29"/>
        <v>0</v>
      </c>
      <c r="JD50" s="2" t="s">
        <v>66</v>
      </c>
      <c r="JE50" s="2">
        <v>341</v>
      </c>
      <c r="JF50" s="2">
        <v>340</v>
      </c>
      <c r="JG50" s="2">
        <v>1</v>
      </c>
      <c r="JH50" s="2">
        <v>0</v>
      </c>
      <c r="JI50" s="4">
        <v>1</v>
      </c>
      <c r="JJ50" s="4">
        <f t="shared" si="30"/>
        <v>0</v>
      </c>
      <c r="JL50" s="2" t="s">
        <v>66</v>
      </c>
      <c r="JM50" s="2">
        <v>341</v>
      </c>
      <c r="JN50" s="2">
        <v>340</v>
      </c>
      <c r="JO50" s="2">
        <v>1</v>
      </c>
      <c r="JP50" s="2">
        <v>0</v>
      </c>
      <c r="JQ50" s="4">
        <v>1</v>
      </c>
      <c r="JR50" s="4">
        <f t="shared" si="109"/>
        <v>0</v>
      </c>
      <c r="JT50" s="2" t="s">
        <v>66</v>
      </c>
      <c r="JU50" s="2">
        <v>341</v>
      </c>
      <c r="JV50" s="2">
        <v>340</v>
      </c>
      <c r="JW50" s="2">
        <v>1</v>
      </c>
      <c r="JX50" s="2">
        <v>0</v>
      </c>
      <c r="JY50" s="4">
        <v>1</v>
      </c>
      <c r="JZ50" s="4">
        <f t="shared" si="32"/>
        <v>0</v>
      </c>
      <c r="KB50" s="2" t="s">
        <v>66</v>
      </c>
      <c r="KC50" s="2">
        <v>341</v>
      </c>
      <c r="KD50" s="2">
        <v>340</v>
      </c>
      <c r="KE50" s="2">
        <v>1</v>
      </c>
      <c r="KF50" s="2">
        <v>0</v>
      </c>
      <c r="KG50" s="4">
        <v>1</v>
      </c>
      <c r="KH50" s="4">
        <f t="shared" si="33"/>
        <v>0</v>
      </c>
      <c r="KJ50" s="2" t="s">
        <v>66</v>
      </c>
      <c r="KK50" s="2">
        <v>341</v>
      </c>
      <c r="KL50" s="2">
        <v>340</v>
      </c>
      <c r="KM50" s="2">
        <v>1</v>
      </c>
      <c r="KN50" s="2">
        <v>0</v>
      </c>
      <c r="KO50" s="4">
        <f t="shared" si="103"/>
        <v>0.99706744868035191</v>
      </c>
      <c r="KP50" s="4">
        <f t="shared" si="34"/>
        <v>-2.9325513196480912E-3</v>
      </c>
      <c r="KQ50" s="4"/>
      <c r="KR50" s="116" t="s">
        <v>66</v>
      </c>
      <c r="KS50" s="116">
        <v>341</v>
      </c>
      <c r="KT50" s="117">
        <v>340</v>
      </c>
      <c r="KU50" s="117">
        <v>1</v>
      </c>
      <c r="KV50" s="117">
        <v>0</v>
      </c>
      <c r="KW50" s="118">
        <v>1</v>
      </c>
      <c r="KX50" s="118">
        <v>0</v>
      </c>
      <c r="KY50" s="116"/>
      <c r="KZ50" s="116" t="s">
        <v>66</v>
      </c>
      <c r="LA50" s="116">
        <v>341</v>
      </c>
      <c r="LB50" s="116">
        <v>340</v>
      </c>
      <c r="LC50" s="116">
        <v>1</v>
      </c>
      <c r="LD50" s="116">
        <v>0</v>
      </c>
      <c r="LE50" s="122">
        <v>1</v>
      </c>
      <c r="LF50" s="158">
        <f t="shared" si="35"/>
        <v>0</v>
      </c>
      <c r="LG50" s="158"/>
      <c r="LH50" s="156" t="s">
        <v>66</v>
      </c>
      <c r="LI50" s="156">
        <v>341</v>
      </c>
      <c r="LJ50" s="156">
        <v>340</v>
      </c>
      <c r="LK50" s="156">
        <v>1</v>
      </c>
      <c r="LL50" s="156">
        <v>0</v>
      </c>
      <c r="LM50" s="162">
        <v>1</v>
      </c>
      <c r="LN50" s="158">
        <f t="shared" si="36"/>
        <v>0</v>
      </c>
      <c r="LO50" s="157"/>
      <c r="LP50" s="2" t="s">
        <v>66</v>
      </c>
      <c r="LQ50" s="2">
        <v>389</v>
      </c>
      <c r="LR50" s="2">
        <v>340</v>
      </c>
      <c r="LS50" s="2">
        <v>48</v>
      </c>
      <c r="LT50" s="2">
        <v>1</v>
      </c>
      <c r="LU50" s="4">
        <f t="shared" si="104"/>
        <v>0.87403598971722363</v>
      </c>
      <c r="LV50" s="4">
        <f t="shared" si="37"/>
        <v>-0.12303145896312828</v>
      </c>
      <c r="LX50" s="157" t="s">
        <v>66</v>
      </c>
      <c r="LY50" s="157">
        <v>389</v>
      </c>
      <c r="LZ50" s="157">
        <v>340</v>
      </c>
      <c r="MA50" s="157">
        <v>48</v>
      </c>
      <c r="MB50" s="157">
        <v>1</v>
      </c>
      <c r="MC50" s="158">
        <f t="shared" si="105"/>
        <v>0.87403598971722363</v>
      </c>
      <c r="MD50" s="158">
        <f t="shared" si="38"/>
        <v>0</v>
      </c>
      <c r="MF50" s="156" t="s">
        <v>66</v>
      </c>
      <c r="MG50" s="156">
        <v>389</v>
      </c>
      <c r="MH50" s="156">
        <v>340</v>
      </c>
      <c r="MI50" s="156">
        <v>48</v>
      </c>
      <c r="MJ50" s="156">
        <v>1</v>
      </c>
      <c r="MK50" s="162">
        <f t="shared" si="39"/>
        <v>0.87403598971722363</v>
      </c>
      <c r="ML50" s="158">
        <f t="shared" si="40"/>
        <v>0</v>
      </c>
      <c r="MM50" s="157"/>
      <c r="MN50" s="156" t="s">
        <v>66</v>
      </c>
      <c r="MO50" s="156">
        <v>389</v>
      </c>
      <c r="MP50" s="156">
        <v>340</v>
      </c>
      <c r="MQ50" s="156">
        <v>48</v>
      </c>
      <c r="MR50" s="156">
        <v>1</v>
      </c>
      <c r="MS50" s="162">
        <v>0.87</v>
      </c>
      <c r="MT50" s="158">
        <f t="shared" si="41"/>
        <v>-4.0359897172236314E-3</v>
      </c>
      <c r="MU50" s="157"/>
      <c r="MV50" s="156" t="s">
        <v>66</v>
      </c>
      <c r="MW50" s="156">
        <v>389</v>
      </c>
      <c r="MX50" s="156">
        <v>340</v>
      </c>
      <c r="MY50" s="156">
        <v>48</v>
      </c>
      <c r="MZ50" s="156">
        <v>1</v>
      </c>
      <c r="NA50" s="162">
        <v>0.87</v>
      </c>
      <c r="NB50" s="158">
        <f t="shared" si="42"/>
        <v>0</v>
      </c>
      <c r="NC50" s="157"/>
      <c r="ND50" s="156" t="s">
        <v>66</v>
      </c>
      <c r="NE50" s="156">
        <v>389</v>
      </c>
      <c r="NF50" s="156">
        <v>340</v>
      </c>
      <c r="NG50" s="156">
        <v>48</v>
      </c>
      <c r="NH50" s="156">
        <v>1</v>
      </c>
      <c r="NI50" s="162">
        <v>0.87</v>
      </c>
      <c r="NJ50" s="158">
        <f t="shared" si="43"/>
        <v>0</v>
      </c>
      <c r="NK50" s="157"/>
      <c r="NL50" s="156" t="s">
        <v>66</v>
      </c>
      <c r="NM50" s="156">
        <v>389</v>
      </c>
      <c r="NN50" s="156">
        <v>340</v>
      </c>
      <c r="NO50" s="156">
        <v>48</v>
      </c>
      <c r="NP50" s="156">
        <v>1</v>
      </c>
      <c r="NQ50" s="162">
        <v>0.87</v>
      </c>
      <c r="NR50" s="158">
        <f t="shared" si="44"/>
        <v>0</v>
      </c>
      <c r="NS50" s="157"/>
      <c r="OO50" s="157" t="s">
        <v>66</v>
      </c>
      <c r="OP50" s="157">
        <v>389</v>
      </c>
      <c r="OQ50" s="157">
        <v>340</v>
      </c>
      <c r="OR50" s="157">
        <v>48</v>
      </c>
      <c r="OS50" s="157">
        <v>1</v>
      </c>
      <c r="OT50" s="158">
        <f t="shared" si="45"/>
        <v>0.87403598971722363</v>
      </c>
      <c r="OU50" s="158">
        <f t="shared" si="46"/>
        <v>4.0359897172236314E-3</v>
      </c>
      <c r="OV50" s="2" t="s">
        <v>119</v>
      </c>
      <c r="OW50" s="157" t="s">
        <v>66</v>
      </c>
      <c r="OX50" s="157">
        <v>389</v>
      </c>
      <c r="OY50" s="157">
        <v>339</v>
      </c>
      <c r="OZ50" s="157">
        <v>49</v>
      </c>
      <c r="PA50" s="157">
        <v>1</v>
      </c>
      <c r="PB50" s="158">
        <f t="shared" si="106"/>
        <v>0.87146529562982</v>
      </c>
      <c r="PC50" s="158">
        <f t="shared" si="47"/>
        <v>-2.5706940874036244E-3</v>
      </c>
      <c r="PE50" s="157" t="s">
        <v>66</v>
      </c>
      <c r="PF50" s="157">
        <v>389</v>
      </c>
      <c r="PG50" s="157">
        <v>339</v>
      </c>
      <c r="PH50" s="157">
        <v>49</v>
      </c>
      <c r="PI50" s="157">
        <v>1</v>
      </c>
      <c r="PJ50" s="158">
        <f t="shared" si="48"/>
        <v>0.87146529562982</v>
      </c>
      <c r="PK50" s="158">
        <f t="shared" si="49"/>
        <v>0</v>
      </c>
      <c r="PM50" s="157" t="s">
        <v>66</v>
      </c>
      <c r="PN50" s="157">
        <v>389</v>
      </c>
      <c r="PO50" s="157">
        <v>339</v>
      </c>
      <c r="PP50" s="157">
        <v>49</v>
      </c>
      <c r="PQ50" s="157">
        <v>1</v>
      </c>
      <c r="PR50" s="158">
        <f t="shared" si="50"/>
        <v>0.87146529562982</v>
      </c>
      <c r="PS50" s="158">
        <f t="shared" si="51"/>
        <v>0</v>
      </c>
      <c r="PU50" s="157" t="s">
        <v>66</v>
      </c>
      <c r="PV50" s="157">
        <v>389</v>
      </c>
      <c r="PW50" s="157">
        <v>339</v>
      </c>
      <c r="PX50" s="157">
        <v>49</v>
      </c>
      <c r="PY50" s="157">
        <v>1</v>
      </c>
      <c r="PZ50" s="158">
        <f t="shared" si="52"/>
        <v>0.87146529562982</v>
      </c>
      <c r="QA50" s="158">
        <f t="shared" si="53"/>
        <v>0</v>
      </c>
      <c r="QC50" s="157">
        <f t="shared" si="54"/>
        <v>0</v>
      </c>
      <c r="QD50" s="157" t="s">
        <v>66</v>
      </c>
      <c r="QE50" s="157">
        <v>389</v>
      </c>
      <c r="QF50" s="157">
        <v>339</v>
      </c>
      <c r="QG50" s="157">
        <v>49</v>
      </c>
      <c r="QH50" s="157">
        <v>1</v>
      </c>
      <c r="QI50" s="158">
        <f t="shared" si="55"/>
        <v>0.87146529562982</v>
      </c>
      <c r="QJ50" s="158">
        <f t="shared" si="56"/>
        <v>0</v>
      </c>
      <c r="QL50" s="157" t="s">
        <v>66</v>
      </c>
      <c r="QM50" s="157">
        <v>389</v>
      </c>
      <c r="QN50" s="157">
        <v>339</v>
      </c>
      <c r="QO50" s="157">
        <v>49</v>
      </c>
      <c r="QP50" s="157">
        <v>1</v>
      </c>
      <c r="QQ50" s="158">
        <f t="shared" si="57"/>
        <v>0.87146529562982</v>
      </c>
      <c r="QR50" s="158">
        <f t="shared" si="58"/>
        <v>0</v>
      </c>
      <c r="QT50" s="157">
        <f t="shared" si="59"/>
        <v>0</v>
      </c>
      <c r="QU50" s="157" t="s">
        <v>66</v>
      </c>
      <c r="QV50" s="157">
        <v>389</v>
      </c>
      <c r="QW50" s="157">
        <v>339</v>
      </c>
      <c r="QX50" s="157">
        <v>49</v>
      </c>
      <c r="QY50" s="157">
        <v>1</v>
      </c>
      <c r="QZ50" s="158">
        <f t="shared" si="60"/>
        <v>0.87146529562982</v>
      </c>
      <c r="RA50" s="158">
        <f t="shared" si="61"/>
        <v>0</v>
      </c>
      <c r="RC50" s="157" t="s">
        <v>66</v>
      </c>
      <c r="RD50" s="157">
        <v>389</v>
      </c>
      <c r="RE50" s="157">
        <v>339</v>
      </c>
      <c r="RF50" s="157">
        <v>49</v>
      </c>
      <c r="RG50" s="157">
        <v>1</v>
      </c>
      <c r="RH50" s="158">
        <f t="shared" si="62"/>
        <v>0.87146529562982</v>
      </c>
      <c r="RI50" s="158">
        <f t="shared" si="63"/>
        <v>0</v>
      </c>
      <c r="RK50" s="157" t="s">
        <v>66</v>
      </c>
      <c r="RL50" s="157">
        <v>389</v>
      </c>
      <c r="RM50" s="157">
        <v>339</v>
      </c>
      <c r="RN50" s="157">
        <v>49</v>
      </c>
      <c r="RO50" s="157">
        <v>1</v>
      </c>
      <c r="RP50" s="158">
        <v>0.87</v>
      </c>
      <c r="RR50" s="157" t="s">
        <v>66</v>
      </c>
      <c r="RS50" s="157">
        <v>389</v>
      </c>
      <c r="RT50" s="157">
        <v>339</v>
      </c>
      <c r="RU50" s="157">
        <v>49</v>
      </c>
      <c r="RV50" s="157">
        <v>1</v>
      </c>
      <c r="RW50" s="158">
        <f t="shared" si="64"/>
        <v>0.87146529562982</v>
      </c>
      <c r="RX50" s="158">
        <f t="shared" si="65"/>
        <v>-0.12853470437018</v>
      </c>
      <c r="RZ50" s="157" t="s">
        <v>66</v>
      </c>
      <c r="SA50" s="157">
        <v>389</v>
      </c>
      <c r="SB50" s="157">
        <v>339</v>
      </c>
      <c r="SC50" s="157">
        <v>49</v>
      </c>
      <c r="SD50" s="157">
        <v>1</v>
      </c>
      <c r="SE50" s="158">
        <f t="shared" si="66"/>
        <v>0.87146529562982</v>
      </c>
      <c r="SF50" s="158">
        <f t="shared" si="67"/>
        <v>0</v>
      </c>
      <c r="SH50" s="157" t="s">
        <v>66</v>
      </c>
      <c r="SI50" s="157">
        <v>389</v>
      </c>
      <c r="SJ50" s="157">
        <v>339</v>
      </c>
      <c r="SK50" s="157">
        <v>49</v>
      </c>
      <c r="SL50" s="157">
        <v>1</v>
      </c>
      <c r="SM50" s="158">
        <f t="shared" si="68"/>
        <v>0.87146529562982</v>
      </c>
      <c r="SN50" s="158">
        <f t="shared" si="69"/>
        <v>0</v>
      </c>
      <c r="SP50" s="157" t="s">
        <v>66</v>
      </c>
      <c r="SQ50" s="157">
        <v>389</v>
      </c>
      <c r="SR50" s="157">
        <v>339</v>
      </c>
      <c r="SS50" s="157">
        <v>49</v>
      </c>
      <c r="ST50" s="157">
        <v>1</v>
      </c>
      <c r="SU50" s="158">
        <f t="shared" si="70"/>
        <v>0.87146529562982</v>
      </c>
      <c r="SV50" s="158">
        <f t="shared" si="71"/>
        <v>0</v>
      </c>
      <c r="SX50" s="157" t="s">
        <v>66</v>
      </c>
      <c r="SY50" s="157">
        <v>389</v>
      </c>
      <c r="SZ50" s="157">
        <v>339</v>
      </c>
      <c r="TA50" s="157">
        <v>49</v>
      </c>
      <c r="TB50" s="157">
        <v>1</v>
      </c>
      <c r="TC50" s="158">
        <f t="shared" si="72"/>
        <v>0.87146529562982</v>
      </c>
      <c r="TD50" s="158">
        <f t="shared" si="73"/>
        <v>0</v>
      </c>
      <c r="TF50" s="157" t="s">
        <v>66</v>
      </c>
      <c r="TG50" s="157">
        <v>389</v>
      </c>
      <c r="TH50" s="157">
        <v>339</v>
      </c>
      <c r="TI50" s="157">
        <v>49</v>
      </c>
      <c r="TJ50" s="157">
        <v>1</v>
      </c>
      <c r="TK50" s="158">
        <f t="shared" si="74"/>
        <v>0.87146529562982</v>
      </c>
      <c r="TL50" s="158">
        <f t="shared" si="75"/>
        <v>0</v>
      </c>
      <c r="TN50" s="157" t="s">
        <v>66</v>
      </c>
      <c r="TO50" s="157">
        <v>389</v>
      </c>
      <c r="TP50" s="157">
        <v>339</v>
      </c>
      <c r="TQ50" s="157">
        <v>49</v>
      </c>
      <c r="TR50" s="157">
        <v>1</v>
      </c>
      <c r="TS50" s="158">
        <f t="shared" si="76"/>
        <v>0.87146529562982</v>
      </c>
      <c r="TT50" s="158">
        <f t="shared" si="77"/>
        <v>0</v>
      </c>
      <c r="TV50" s="157" t="s">
        <v>66</v>
      </c>
      <c r="TW50" s="157">
        <v>389</v>
      </c>
      <c r="TX50" s="157">
        <v>339</v>
      </c>
      <c r="TY50" s="157">
        <v>49</v>
      </c>
      <c r="TZ50" s="157">
        <v>1</v>
      </c>
      <c r="UA50" s="158">
        <f t="shared" si="78"/>
        <v>0.87146529562982</v>
      </c>
      <c r="UB50" s="158">
        <f t="shared" si="79"/>
        <v>0</v>
      </c>
      <c r="UD50" s="157" t="s">
        <v>66</v>
      </c>
      <c r="UE50" s="157">
        <v>389</v>
      </c>
      <c r="UF50" s="157">
        <v>339</v>
      </c>
      <c r="UG50" s="157">
        <v>49</v>
      </c>
      <c r="UH50" s="157">
        <v>1</v>
      </c>
      <c r="UI50" s="158">
        <f t="shared" si="80"/>
        <v>0.87146529562982</v>
      </c>
      <c r="UJ50" s="158">
        <f t="shared" si="81"/>
        <v>0</v>
      </c>
      <c r="UL50" s="157" t="s">
        <v>66</v>
      </c>
      <c r="UM50" s="157">
        <v>389</v>
      </c>
      <c r="UN50" s="157">
        <v>339</v>
      </c>
      <c r="UO50" s="157">
        <v>49</v>
      </c>
      <c r="UP50" s="157">
        <v>1</v>
      </c>
      <c r="UQ50" s="158">
        <f t="shared" si="82"/>
        <v>0.87146529562982</v>
      </c>
      <c r="UR50" s="158">
        <f t="shared" si="83"/>
        <v>0</v>
      </c>
      <c r="UT50" s="157" t="s">
        <v>66</v>
      </c>
      <c r="UU50" s="157">
        <v>389</v>
      </c>
      <c r="UV50" s="157">
        <v>339</v>
      </c>
      <c r="UW50" s="157">
        <v>49</v>
      </c>
      <c r="UX50" s="157">
        <v>1</v>
      </c>
      <c r="UY50" s="158">
        <f t="shared" si="84"/>
        <v>0.87146529562982</v>
      </c>
      <c r="VA50" s="157" t="s">
        <v>66</v>
      </c>
      <c r="VB50" s="157">
        <v>389</v>
      </c>
      <c r="VC50" s="157">
        <v>339</v>
      </c>
      <c r="VD50" s="157">
        <v>49</v>
      </c>
      <c r="VE50" s="157">
        <v>1</v>
      </c>
      <c r="VF50" s="158">
        <f t="shared" si="85"/>
        <v>0.87146529562982</v>
      </c>
      <c r="VH50" s="157" t="s">
        <v>66</v>
      </c>
      <c r="VI50" s="157">
        <v>389</v>
      </c>
      <c r="VJ50" s="157">
        <v>339</v>
      </c>
      <c r="VK50" s="157">
        <v>49</v>
      </c>
      <c r="VL50" s="157">
        <v>1</v>
      </c>
      <c r="VM50" s="158">
        <f t="shared" si="86"/>
        <v>0.87146529562982</v>
      </c>
      <c r="VN50" s="158">
        <f t="shared" si="87"/>
        <v>0</v>
      </c>
      <c r="VQ50" s="157" t="s">
        <v>66</v>
      </c>
      <c r="VR50" s="157">
        <v>389</v>
      </c>
      <c r="VS50" s="157">
        <v>339</v>
      </c>
      <c r="VT50" s="157">
        <v>49</v>
      </c>
      <c r="VU50" s="157">
        <v>1</v>
      </c>
      <c r="VV50" s="158">
        <v>0.87</v>
      </c>
      <c r="VW50" s="158">
        <f t="shared" si="88"/>
        <v>-1.4652956298200071E-3</v>
      </c>
      <c r="VX50" s="158"/>
      <c r="VY50" s="157" t="s">
        <v>66</v>
      </c>
      <c r="VZ50" s="157">
        <v>389</v>
      </c>
      <c r="WA50" s="157">
        <v>339</v>
      </c>
      <c r="WB50" s="157">
        <v>49</v>
      </c>
      <c r="WC50" s="157">
        <v>1</v>
      </c>
      <c r="WD50" s="158">
        <f t="shared" si="89"/>
        <v>0.87146529562982</v>
      </c>
      <c r="WF50" s="157" t="s">
        <v>66</v>
      </c>
      <c r="WG50" s="157">
        <v>389</v>
      </c>
      <c r="WH50" s="157">
        <v>339</v>
      </c>
      <c r="WI50" s="157">
        <v>49</v>
      </c>
      <c r="WJ50" s="157">
        <v>1</v>
      </c>
      <c r="WK50" s="158">
        <f t="shared" si="90"/>
        <v>0.87146529562982</v>
      </c>
      <c r="WL50" s="158">
        <f t="shared" si="91"/>
        <v>0</v>
      </c>
      <c r="WN50" s="157" t="s">
        <v>66</v>
      </c>
      <c r="WO50" s="157">
        <v>389</v>
      </c>
      <c r="WP50" s="157">
        <v>339</v>
      </c>
      <c r="WQ50" s="157">
        <v>49</v>
      </c>
      <c r="WR50" s="157">
        <v>1</v>
      </c>
      <c r="WS50" s="158">
        <v>0.87</v>
      </c>
      <c r="WU50" s="156"/>
      <c r="WV50" s="156"/>
      <c r="WW50" s="156"/>
      <c r="WX50" s="156"/>
      <c r="WY50" s="156"/>
      <c r="WZ50" s="157" t="s">
        <v>66</v>
      </c>
      <c r="XA50" s="157">
        <v>389</v>
      </c>
      <c r="XB50" s="157">
        <v>339</v>
      </c>
      <c r="XC50" s="157">
        <v>49</v>
      </c>
      <c r="XD50" s="157">
        <v>1</v>
      </c>
      <c r="XE50" s="158">
        <f t="shared" si="92"/>
        <v>0.87146529562982</v>
      </c>
      <c r="XG50" s="157" t="s">
        <v>66</v>
      </c>
      <c r="XH50" s="157">
        <v>389</v>
      </c>
      <c r="XI50" s="157">
        <v>339</v>
      </c>
      <c r="XJ50" s="157">
        <v>49</v>
      </c>
      <c r="XK50" s="157">
        <v>1</v>
      </c>
      <c r="XL50" s="158">
        <f t="shared" si="93"/>
        <v>0.87146529562982</v>
      </c>
      <c r="XM50" s="158">
        <f t="shared" si="94"/>
        <v>0</v>
      </c>
      <c r="XN50" s="157" t="s">
        <v>66</v>
      </c>
      <c r="XO50" s="157">
        <v>389</v>
      </c>
      <c r="XP50" s="157">
        <v>0</v>
      </c>
      <c r="XQ50" s="157">
        <v>0</v>
      </c>
      <c r="XR50" s="157">
        <v>389</v>
      </c>
      <c r="XS50" s="158">
        <v>0</v>
      </c>
      <c r="XT50" s="157"/>
      <c r="XU50" s="157" t="s">
        <v>66</v>
      </c>
      <c r="XV50" s="157">
        <v>389</v>
      </c>
      <c r="XW50" s="157">
        <v>339</v>
      </c>
      <c r="XX50" s="157">
        <v>49</v>
      </c>
      <c r="XY50" s="157">
        <v>1</v>
      </c>
      <c r="XZ50" s="158">
        <f t="shared" si="95"/>
        <v>0.87146529562982</v>
      </c>
      <c r="YB50" s="157" t="s">
        <v>66</v>
      </c>
      <c r="YC50" s="157">
        <v>389</v>
      </c>
      <c r="YD50" s="157">
        <v>339</v>
      </c>
      <c r="YE50" s="157">
        <v>49</v>
      </c>
      <c r="YF50" s="157">
        <v>1</v>
      </c>
      <c r="YG50" s="158">
        <f t="shared" si="96"/>
        <v>0.87146529562982</v>
      </c>
      <c r="YH50" s="158">
        <f t="shared" si="97"/>
        <v>0</v>
      </c>
      <c r="YI50" s="158"/>
      <c r="YJ50" s="157" t="s">
        <v>66</v>
      </c>
      <c r="YK50" s="157">
        <v>389</v>
      </c>
      <c r="YL50" s="157">
        <v>339</v>
      </c>
      <c r="YM50" s="157">
        <v>49</v>
      </c>
      <c r="YN50" s="157">
        <v>1</v>
      </c>
      <c r="YO50" s="158">
        <v>0.87</v>
      </c>
      <c r="YQ50" s="157" t="s">
        <v>66</v>
      </c>
      <c r="YR50" s="157">
        <v>389</v>
      </c>
      <c r="YS50" s="157">
        <v>339</v>
      </c>
      <c r="YT50" s="157">
        <v>49</v>
      </c>
      <c r="YU50" s="157">
        <v>1</v>
      </c>
      <c r="YV50" s="158">
        <f t="shared" si="98"/>
        <v>0.87146529562982</v>
      </c>
      <c r="YX50" s="157" t="s">
        <v>66</v>
      </c>
      <c r="YY50" s="157">
        <v>389</v>
      </c>
      <c r="YZ50" s="157">
        <v>339</v>
      </c>
      <c r="ZA50" s="157">
        <v>49</v>
      </c>
      <c r="ZB50" s="157">
        <v>1</v>
      </c>
      <c r="ZC50" s="158">
        <v>0.87</v>
      </c>
      <c r="ZE50" s="157" t="s">
        <v>66</v>
      </c>
      <c r="ZF50" s="157">
        <v>389</v>
      </c>
      <c r="ZG50" s="157">
        <v>339</v>
      </c>
      <c r="ZH50" s="157">
        <v>49</v>
      </c>
      <c r="ZI50" s="157">
        <v>1</v>
      </c>
      <c r="ZJ50" s="158">
        <f t="shared" si="99"/>
        <v>0.87146529562982</v>
      </c>
      <c r="ZK50" s="158">
        <f>ZJ50-YG50</f>
        <v>0</v>
      </c>
      <c r="ZM50" s="157" t="s">
        <v>66</v>
      </c>
      <c r="ZN50" s="157">
        <v>389</v>
      </c>
      <c r="ZO50" s="157">
        <v>339</v>
      </c>
      <c r="ZP50" s="157">
        <v>49</v>
      </c>
      <c r="ZQ50" s="157">
        <v>1</v>
      </c>
      <c r="ZR50" s="158">
        <f t="shared" si="100"/>
        <v>0.87146529562982</v>
      </c>
    </row>
    <row r="51" spans="1:694" ht="17.25" thickBot="1">
      <c r="A51" s="2" t="s">
        <v>67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67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108"/>
        <v>0</v>
      </c>
      <c r="P51" s="7" t="s">
        <v>67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1"/>
        <v>0</v>
      </c>
      <c r="W51" s="2" t="s">
        <v>119</v>
      </c>
      <c r="X51" s="2" t="s">
        <v>67</v>
      </c>
      <c r="Y51" s="2">
        <v>50</v>
      </c>
      <c r="Z51" s="2">
        <v>44</v>
      </c>
      <c r="AA51" s="2">
        <v>6</v>
      </c>
      <c r="AB51" s="2">
        <v>0</v>
      </c>
      <c r="AC51" s="4">
        <v>0.88</v>
      </c>
      <c r="AD51" s="4">
        <f t="shared" si="2"/>
        <v>0</v>
      </c>
      <c r="AF51" s="2" t="s">
        <v>67</v>
      </c>
      <c r="AG51" s="2">
        <v>50</v>
      </c>
      <c r="AH51" s="2">
        <v>44</v>
      </c>
      <c r="AI51" s="2">
        <v>6</v>
      </c>
      <c r="AJ51" s="2">
        <v>0</v>
      </c>
      <c r="AK51" s="4">
        <v>0.88</v>
      </c>
      <c r="AL51" s="4">
        <f t="shared" si="3"/>
        <v>0</v>
      </c>
      <c r="AN51" s="2" t="s">
        <v>67</v>
      </c>
      <c r="AO51" s="2">
        <v>50</v>
      </c>
      <c r="AP51" s="2">
        <v>44</v>
      </c>
      <c r="AQ51" s="2">
        <v>6</v>
      </c>
      <c r="AR51" s="2">
        <v>0</v>
      </c>
      <c r="AS51" s="4">
        <v>0.88</v>
      </c>
      <c r="AT51" s="4">
        <f t="shared" si="4"/>
        <v>0</v>
      </c>
      <c r="AV51" s="2" t="s">
        <v>67</v>
      </c>
      <c r="AW51" s="2">
        <v>50</v>
      </c>
      <c r="AX51" s="2">
        <v>44</v>
      </c>
      <c r="AY51" s="2">
        <v>6</v>
      </c>
      <c r="AZ51" s="2">
        <v>0</v>
      </c>
      <c r="BA51" s="4">
        <v>0.88</v>
      </c>
      <c r="BB51" s="4">
        <f t="shared" si="5"/>
        <v>0</v>
      </c>
      <c r="BD51" s="2" t="s">
        <v>67</v>
      </c>
      <c r="BE51" s="2">
        <v>50</v>
      </c>
      <c r="BF51" s="2">
        <v>44</v>
      </c>
      <c r="BG51" s="2">
        <v>6</v>
      </c>
      <c r="BH51" s="2">
        <v>0</v>
      </c>
      <c r="BI51" s="4">
        <v>0.88</v>
      </c>
      <c r="BJ51" s="4">
        <f t="shared" si="6"/>
        <v>0</v>
      </c>
      <c r="BL51" s="103" t="s">
        <v>67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7"/>
        <v>-0.28000000000000003</v>
      </c>
      <c r="BT51" s="103" t="s">
        <v>67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8"/>
        <v>0</v>
      </c>
      <c r="CB51" s="103" t="s">
        <v>67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9"/>
        <v>0</v>
      </c>
      <c r="CJ51" s="103" t="s">
        <v>67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0"/>
        <v>0</v>
      </c>
      <c r="CR51" s="103" t="s">
        <v>67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1"/>
        <v>0</v>
      </c>
      <c r="CZ51" s="103" t="s">
        <v>67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4">
        <f t="shared" si="12"/>
        <v>0</v>
      </c>
      <c r="DH51" s="103" t="s">
        <v>67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3"/>
        <v>0</v>
      </c>
      <c r="DP51" s="103" t="s">
        <v>67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4"/>
        <v>0</v>
      </c>
      <c r="DX51" s="103" t="s">
        <v>67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4">
        <f t="shared" si="15"/>
        <v>0</v>
      </c>
      <c r="EF51" s="103" t="s">
        <v>67</v>
      </c>
      <c r="EG51" s="2">
        <v>50</v>
      </c>
      <c r="EH51" s="2">
        <v>30</v>
      </c>
      <c r="EI51" s="2">
        <v>20</v>
      </c>
      <c r="EJ51" s="2">
        <v>0</v>
      </c>
      <c r="EK51" s="4">
        <v>0.6</v>
      </c>
      <c r="EL51" s="4">
        <f t="shared" si="16"/>
        <v>0</v>
      </c>
      <c r="EN51" s="38" t="s">
        <v>67</v>
      </c>
      <c r="EO51" s="2">
        <v>50</v>
      </c>
      <c r="EP51" s="2">
        <v>30</v>
      </c>
      <c r="EQ51" s="2">
        <v>20</v>
      </c>
      <c r="ER51" s="2">
        <v>0</v>
      </c>
      <c r="ES51" s="4">
        <v>0.6</v>
      </c>
      <c r="ET51" s="4">
        <f t="shared" si="17"/>
        <v>0</v>
      </c>
      <c r="EV51" s="2" t="s">
        <v>67</v>
      </c>
      <c r="EW51" s="2">
        <v>50</v>
      </c>
      <c r="EX51" s="2">
        <v>30</v>
      </c>
      <c r="EY51" s="2">
        <v>20</v>
      </c>
      <c r="EZ51" s="2">
        <v>0</v>
      </c>
      <c r="FA51" s="4">
        <v>0.6</v>
      </c>
      <c r="FB51" s="4">
        <f t="shared" si="18"/>
        <v>0</v>
      </c>
      <c r="FD51" s="2" t="s">
        <v>67</v>
      </c>
      <c r="FE51" s="2">
        <v>50</v>
      </c>
      <c r="FF51" s="2">
        <v>30</v>
      </c>
      <c r="FG51" s="2">
        <v>20</v>
      </c>
      <c r="FH51" s="2">
        <v>0</v>
      </c>
      <c r="FI51" s="4">
        <v>0.6</v>
      </c>
      <c r="FJ51" s="4">
        <f t="shared" si="19"/>
        <v>0</v>
      </c>
      <c r="FL51" s="2" t="s">
        <v>67</v>
      </c>
      <c r="FM51" s="2">
        <v>50</v>
      </c>
      <c r="FN51" s="2">
        <v>30</v>
      </c>
      <c r="FO51" s="2">
        <v>20</v>
      </c>
      <c r="FP51" s="2">
        <v>0</v>
      </c>
      <c r="FQ51" s="4">
        <v>0.6</v>
      </c>
      <c r="FR51" s="4">
        <f t="shared" si="20"/>
        <v>0</v>
      </c>
      <c r="FT51" s="2" t="s">
        <v>67</v>
      </c>
      <c r="FU51" s="2">
        <v>50</v>
      </c>
      <c r="FV51" s="2">
        <v>30</v>
      </c>
      <c r="FW51" s="2">
        <v>20</v>
      </c>
      <c r="FX51" s="2">
        <v>0</v>
      </c>
      <c r="FY51" s="4">
        <v>0.6</v>
      </c>
      <c r="FZ51" s="4">
        <f t="shared" si="21"/>
        <v>0</v>
      </c>
      <c r="GB51" s="2" t="s">
        <v>67</v>
      </c>
      <c r="GC51" s="2">
        <v>50</v>
      </c>
      <c r="GD51" s="2">
        <v>30</v>
      </c>
      <c r="GE51" s="2">
        <v>20</v>
      </c>
      <c r="GF51" s="2">
        <v>0</v>
      </c>
      <c r="GG51" s="4">
        <v>0.6</v>
      </c>
      <c r="GH51" s="4">
        <f t="shared" si="22"/>
        <v>0</v>
      </c>
      <c r="GJ51" s="2" t="s">
        <v>67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3"/>
        <v>0.36</v>
      </c>
      <c r="GR51" s="2" t="s">
        <v>67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111">
        <f t="shared" si="107"/>
        <v>0</v>
      </c>
      <c r="GZ51" s="2" t="s">
        <v>67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>HE51-'[1]ASUS MeMO Pad 8 K011'!ES51</f>
        <v>0</v>
      </c>
      <c r="HH51" s="2" t="s">
        <v>67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4"/>
        <v>0</v>
      </c>
      <c r="HP51" s="2" t="s">
        <v>67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5"/>
        <v>0</v>
      </c>
      <c r="HX51" s="2" t="s">
        <v>67</v>
      </c>
      <c r="HY51" s="2">
        <v>135</v>
      </c>
      <c r="HZ51" s="2">
        <v>129</v>
      </c>
      <c r="IA51" s="2">
        <v>0</v>
      </c>
      <c r="IB51" s="2">
        <v>6</v>
      </c>
      <c r="IC51" s="4">
        <f t="shared" si="101"/>
        <v>0.9555555555555556</v>
      </c>
      <c r="ID51" s="4">
        <f t="shared" si="26"/>
        <v>-4.444444444444362E-3</v>
      </c>
      <c r="IF51" s="2" t="s">
        <v>67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102"/>
        <v>0.9555555555555556</v>
      </c>
      <c r="IL51" s="4">
        <f t="shared" si="27"/>
        <v>0</v>
      </c>
      <c r="IN51" s="2" t="s">
        <v>67</v>
      </c>
      <c r="IO51" s="2">
        <v>135</v>
      </c>
      <c r="IP51" s="2">
        <v>129</v>
      </c>
      <c r="IQ51" s="2">
        <v>0</v>
      </c>
      <c r="IR51" s="2">
        <v>6</v>
      </c>
      <c r="IS51" s="4">
        <v>0.96</v>
      </c>
      <c r="IT51" s="4">
        <f t="shared" si="28"/>
        <v>4.444444444444362E-3</v>
      </c>
      <c r="IV51" s="2" t="s">
        <v>67</v>
      </c>
      <c r="IW51" s="2">
        <v>135</v>
      </c>
      <c r="IX51" s="2">
        <v>129</v>
      </c>
      <c r="IY51" s="2">
        <v>0</v>
      </c>
      <c r="IZ51" s="2">
        <v>6</v>
      </c>
      <c r="JA51" s="4">
        <v>0.96</v>
      </c>
      <c r="JB51" s="4">
        <f t="shared" si="29"/>
        <v>0</v>
      </c>
      <c r="JD51" s="2" t="s">
        <v>67</v>
      </c>
      <c r="JE51" s="2">
        <v>135</v>
      </c>
      <c r="JF51" s="2">
        <v>129</v>
      </c>
      <c r="JG51" s="2">
        <v>0</v>
      </c>
      <c r="JH51" s="2">
        <v>6</v>
      </c>
      <c r="JI51" s="4">
        <v>0.96</v>
      </c>
      <c r="JJ51" s="4">
        <f t="shared" si="30"/>
        <v>0</v>
      </c>
      <c r="JL51" s="2" t="s">
        <v>67</v>
      </c>
      <c r="JM51" s="2">
        <v>135</v>
      </c>
      <c r="JN51" s="2">
        <v>129</v>
      </c>
      <c r="JO51" s="2">
        <v>0</v>
      </c>
      <c r="JP51" s="2">
        <v>6</v>
      </c>
      <c r="JQ51" s="4">
        <v>0.96</v>
      </c>
      <c r="JR51" s="4">
        <f t="shared" si="109"/>
        <v>0</v>
      </c>
      <c r="JT51" s="2" t="s">
        <v>67</v>
      </c>
      <c r="JU51" s="2">
        <v>135</v>
      </c>
      <c r="JV51" s="2">
        <v>129</v>
      </c>
      <c r="JW51" s="2">
        <v>0</v>
      </c>
      <c r="JX51" s="2">
        <v>6</v>
      </c>
      <c r="JY51" s="4">
        <v>0.96</v>
      </c>
      <c r="JZ51" s="4">
        <f t="shared" si="32"/>
        <v>0</v>
      </c>
      <c r="KB51" s="2" t="s">
        <v>67</v>
      </c>
      <c r="KC51" s="2">
        <v>135</v>
      </c>
      <c r="KD51" s="2">
        <v>129</v>
      </c>
      <c r="KE51" s="2">
        <v>0</v>
      </c>
      <c r="KF51" s="2">
        <v>6</v>
      </c>
      <c r="KG51" s="4">
        <v>0.96</v>
      </c>
      <c r="KH51" s="4">
        <f t="shared" si="33"/>
        <v>0</v>
      </c>
      <c r="KJ51" s="2" t="s">
        <v>67</v>
      </c>
      <c r="KK51" s="2">
        <v>135</v>
      </c>
      <c r="KL51" s="2">
        <v>129</v>
      </c>
      <c r="KM51" s="2">
        <v>0</v>
      </c>
      <c r="KN51" s="2">
        <v>6</v>
      </c>
      <c r="KO51" s="4">
        <f t="shared" si="103"/>
        <v>0.9555555555555556</v>
      </c>
      <c r="KP51" s="4">
        <f t="shared" si="34"/>
        <v>-4.444444444444362E-3</v>
      </c>
      <c r="KQ51" s="4"/>
      <c r="KR51" s="116" t="s">
        <v>67</v>
      </c>
      <c r="KS51" s="116">
        <v>135</v>
      </c>
      <c r="KT51" s="117">
        <v>129</v>
      </c>
      <c r="KU51" s="117">
        <v>0</v>
      </c>
      <c r="KV51" s="117">
        <v>6</v>
      </c>
      <c r="KW51" s="118">
        <v>0.96</v>
      </c>
      <c r="KX51" s="118">
        <v>0</v>
      </c>
      <c r="KY51" s="116"/>
      <c r="KZ51" s="116" t="s">
        <v>67</v>
      </c>
      <c r="LA51" s="116">
        <v>135</v>
      </c>
      <c r="LB51" s="116">
        <v>129</v>
      </c>
      <c r="LC51" s="116">
        <v>0</v>
      </c>
      <c r="LD51" s="116">
        <v>6</v>
      </c>
      <c r="LE51" s="122">
        <v>0.96</v>
      </c>
      <c r="LF51" s="158">
        <f t="shared" si="35"/>
        <v>0</v>
      </c>
      <c r="LG51" s="158"/>
      <c r="LH51" s="156" t="s">
        <v>67</v>
      </c>
      <c r="LI51" s="156">
        <v>135</v>
      </c>
      <c r="LJ51" s="156">
        <v>129</v>
      </c>
      <c r="LK51" s="156">
        <v>0</v>
      </c>
      <c r="LL51" s="156">
        <v>6</v>
      </c>
      <c r="LM51" s="162">
        <v>0.96</v>
      </c>
      <c r="LN51" s="158">
        <f t="shared" si="36"/>
        <v>0</v>
      </c>
      <c r="LO51" s="157"/>
      <c r="LP51" s="2" t="s">
        <v>67</v>
      </c>
      <c r="LQ51" s="2">
        <v>135</v>
      </c>
      <c r="LR51" s="2">
        <v>129</v>
      </c>
      <c r="LS51" s="2">
        <v>0</v>
      </c>
      <c r="LT51" s="2">
        <v>6</v>
      </c>
      <c r="LU51" s="4">
        <f t="shared" si="104"/>
        <v>0.9555555555555556</v>
      </c>
      <c r="LV51" s="4">
        <f t="shared" si="37"/>
        <v>0</v>
      </c>
      <c r="LX51" s="157" t="s">
        <v>67</v>
      </c>
      <c r="LY51" s="157">
        <v>135</v>
      </c>
      <c r="LZ51" s="157">
        <v>129</v>
      </c>
      <c r="MA51" s="157">
        <v>0</v>
      </c>
      <c r="MB51" s="157">
        <v>6</v>
      </c>
      <c r="MC51" s="158">
        <f t="shared" si="105"/>
        <v>0.9555555555555556</v>
      </c>
      <c r="MD51" s="158">
        <f t="shared" si="38"/>
        <v>0</v>
      </c>
      <c r="MF51" s="156" t="s">
        <v>67</v>
      </c>
      <c r="MG51" s="156">
        <v>135</v>
      </c>
      <c r="MH51" s="156">
        <v>129</v>
      </c>
      <c r="MI51" s="156">
        <v>0</v>
      </c>
      <c r="MJ51" s="156">
        <v>6</v>
      </c>
      <c r="MK51" s="162">
        <f t="shared" si="39"/>
        <v>0.9555555555555556</v>
      </c>
      <c r="ML51" s="158">
        <f t="shared" si="40"/>
        <v>0</v>
      </c>
      <c r="MM51" s="157"/>
      <c r="MN51" s="156" t="s">
        <v>67</v>
      </c>
      <c r="MO51" s="156">
        <v>135</v>
      </c>
      <c r="MP51" s="156">
        <v>129</v>
      </c>
      <c r="MQ51" s="156">
        <v>0</v>
      </c>
      <c r="MR51" s="156">
        <v>6</v>
      </c>
      <c r="MS51" s="162">
        <v>0.96</v>
      </c>
      <c r="MT51" s="158">
        <f t="shared" si="41"/>
        <v>4.444444444444362E-3</v>
      </c>
      <c r="MU51" s="157"/>
      <c r="MV51" s="156" t="s">
        <v>67</v>
      </c>
      <c r="MW51" s="156">
        <v>135</v>
      </c>
      <c r="MX51" s="156">
        <v>129</v>
      </c>
      <c r="MY51" s="156">
        <v>0</v>
      </c>
      <c r="MZ51" s="156">
        <v>6</v>
      </c>
      <c r="NA51" s="162">
        <v>0.96</v>
      </c>
      <c r="NB51" s="158">
        <f t="shared" si="42"/>
        <v>0</v>
      </c>
      <c r="NC51" s="157"/>
      <c r="ND51" s="156" t="s">
        <v>67</v>
      </c>
      <c r="NE51" s="156">
        <v>135</v>
      </c>
      <c r="NF51" s="156">
        <v>129</v>
      </c>
      <c r="NG51" s="156">
        <v>0</v>
      </c>
      <c r="NH51" s="156">
        <v>6</v>
      </c>
      <c r="NI51" s="162">
        <v>0.96</v>
      </c>
      <c r="NJ51" s="158">
        <f t="shared" si="43"/>
        <v>0</v>
      </c>
      <c r="NK51" s="157"/>
      <c r="NL51" s="156" t="s">
        <v>67</v>
      </c>
      <c r="NM51" s="156">
        <v>135</v>
      </c>
      <c r="NN51" s="156">
        <v>129</v>
      </c>
      <c r="NO51" s="156">
        <v>0</v>
      </c>
      <c r="NP51" s="156">
        <v>6</v>
      </c>
      <c r="NQ51" s="162">
        <v>0.96</v>
      </c>
      <c r="NR51" s="158">
        <f t="shared" si="44"/>
        <v>0</v>
      </c>
      <c r="NS51" s="157"/>
      <c r="OO51" s="157" t="s">
        <v>67</v>
      </c>
      <c r="OP51" s="157">
        <v>135</v>
      </c>
      <c r="OQ51" s="157">
        <v>129</v>
      </c>
      <c r="OR51" s="157">
        <v>0</v>
      </c>
      <c r="OS51" s="157">
        <v>6</v>
      </c>
      <c r="OT51" s="158">
        <f t="shared" si="45"/>
        <v>0.9555555555555556</v>
      </c>
      <c r="OU51" s="158">
        <f t="shared" si="46"/>
        <v>-4.444444444444362E-3</v>
      </c>
      <c r="OW51" s="157" t="s">
        <v>67</v>
      </c>
      <c r="OX51" s="157">
        <v>135</v>
      </c>
      <c r="OY51" s="157">
        <v>129</v>
      </c>
      <c r="OZ51" s="157">
        <v>0</v>
      </c>
      <c r="PA51" s="157">
        <v>6</v>
      </c>
      <c r="PB51" s="158">
        <f t="shared" si="106"/>
        <v>0.9555555555555556</v>
      </c>
      <c r="PC51" s="158">
        <f t="shared" si="47"/>
        <v>0</v>
      </c>
      <c r="PE51" s="157" t="s">
        <v>67</v>
      </c>
      <c r="PF51" s="157">
        <v>135</v>
      </c>
      <c r="PG51" s="157">
        <v>129</v>
      </c>
      <c r="PH51" s="157">
        <v>0</v>
      </c>
      <c r="PI51" s="157">
        <v>6</v>
      </c>
      <c r="PJ51" s="158">
        <f t="shared" si="48"/>
        <v>0.9555555555555556</v>
      </c>
      <c r="PK51" s="158">
        <f t="shared" si="49"/>
        <v>0</v>
      </c>
      <c r="PM51" s="157" t="s">
        <v>67</v>
      </c>
      <c r="PN51" s="157">
        <v>135</v>
      </c>
      <c r="PO51" s="157">
        <v>129</v>
      </c>
      <c r="PP51" s="157">
        <v>0</v>
      </c>
      <c r="PQ51" s="157">
        <v>6</v>
      </c>
      <c r="PR51" s="158">
        <f t="shared" si="50"/>
        <v>0.9555555555555556</v>
      </c>
      <c r="PS51" s="158">
        <f t="shared" si="51"/>
        <v>0</v>
      </c>
      <c r="PU51" s="157" t="s">
        <v>67</v>
      </c>
      <c r="PV51" s="157">
        <v>135</v>
      </c>
      <c r="PW51" s="157">
        <v>129</v>
      </c>
      <c r="PX51" s="157">
        <v>0</v>
      </c>
      <c r="PY51" s="157">
        <v>6</v>
      </c>
      <c r="PZ51" s="158">
        <f t="shared" si="52"/>
        <v>0.9555555555555556</v>
      </c>
      <c r="QA51" s="158">
        <f t="shared" si="53"/>
        <v>0</v>
      </c>
      <c r="QC51" s="157">
        <f t="shared" si="54"/>
        <v>0</v>
      </c>
      <c r="QD51" s="157" t="s">
        <v>67</v>
      </c>
      <c r="QE51" s="157">
        <v>135</v>
      </c>
      <c r="QF51" s="157">
        <v>129</v>
      </c>
      <c r="QG51" s="157">
        <v>0</v>
      </c>
      <c r="QH51" s="157">
        <v>6</v>
      </c>
      <c r="QI51" s="158">
        <f t="shared" si="55"/>
        <v>0.9555555555555556</v>
      </c>
      <c r="QJ51" s="158">
        <f t="shared" si="56"/>
        <v>0</v>
      </c>
      <c r="QL51" s="157" t="s">
        <v>67</v>
      </c>
      <c r="QM51" s="157">
        <v>135</v>
      </c>
      <c r="QN51" s="157">
        <v>129</v>
      </c>
      <c r="QO51" s="157">
        <v>0</v>
      </c>
      <c r="QP51" s="157">
        <v>6</v>
      </c>
      <c r="QQ51" s="158">
        <f t="shared" si="57"/>
        <v>0.9555555555555556</v>
      </c>
      <c r="QR51" s="158">
        <f t="shared" si="58"/>
        <v>0</v>
      </c>
      <c r="QT51" s="157">
        <f t="shared" si="59"/>
        <v>0</v>
      </c>
      <c r="QU51" s="157" t="s">
        <v>67</v>
      </c>
      <c r="QV51" s="157">
        <v>135</v>
      </c>
      <c r="QW51" s="157">
        <v>129</v>
      </c>
      <c r="QX51" s="157">
        <v>0</v>
      </c>
      <c r="QY51" s="157">
        <v>6</v>
      </c>
      <c r="QZ51" s="158">
        <f t="shared" si="60"/>
        <v>0.9555555555555556</v>
      </c>
      <c r="RA51" s="158">
        <f t="shared" si="61"/>
        <v>0</v>
      </c>
      <c r="RC51" s="157" t="s">
        <v>67</v>
      </c>
      <c r="RD51" s="157">
        <v>135</v>
      </c>
      <c r="RE51" s="157">
        <v>129</v>
      </c>
      <c r="RF51" s="157">
        <v>0</v>
      </c>
      <c r="RG51" s="157">
        <v>6</v>
      </c>
      <c r="RH51" s="158">
        <f t="shared" si="62"/>
        <v>0.9555555555555556</v>
      </c>
      <c r="RI51" s="158">
        <f t="shared" si="63"/>
        <v>0</v>
      </c>
      <c r="RK51" s="157" t="s">
        <v>67</v>
      </c>
      <c r="RL51" s="157">
        <v>148</v>
      </c>
      <c r="RM51" s="157">
        <v>129</v>
      </c>
      <c r="RN51" s="157">
        <v>4</v>
      </c>
      <c r="RO51" s="157">
        <v>15</v>
      </c>
      <c r="RP51" s="158">
        <v>0.87</v>
      </c>
      <c r="RR51" s="157" t="s">
        <v>67</v>
      </c>
      <c r="RS51" s="157">
        <v>135</v>
      </c>
      <c r="RT51" s="157">
        <v>129</v>
      </c>
      <c r="RU51" s="157">
        <v>0</v>
      </c>
      <c r="RV51" s="157">
        <v>6</v>
      </c>
      <c r="RW51" s="158">
        <f t="shared" si="64"/>
        <v>0.9555555555555556</v>
      </c>
      <c r="RX51" s="158">
        <f t="shared" si="65"/>
        <v>-14.044444444444444</v>
      </c>
      <c r="RZ51" s="157" t="s">
        <v>67</v>
      </c>
      <c r="SA51" s="157">
        <v>135</v>
      </c>
      <c r="SB51" s="157">
        <v>129</v>
      </c>
      <c r="SC51" s="157">
        <v>0</v>
      </c>
      <c r="SD51" s="157">
        <v>6</v>
      </c>
      <c r="SE51" s="158">
        <f t="shared" si="66"/>
        <v>0.9555555555555556</v>
      </c>
      <c r="SF51" s="158">
        <f t="shared" si="67"/>
        <v>0</v>
      </c>
      <c r="SH51" s="157" t="s">
        <v>67</v>
      </c>
      <c r="SI51" s="157">
        <v>135</v>
      </c>
      <c r="SJ51" s="157">
        <v>129</v>
      </c>
      <c r="SK51" s="157">
        <v>0</v>
      </c>
      <c r="SL51" s="157">
        <v>6</v>
      </c>
      <c r="SM51" s="158">
        <f t="shared" si="68"/>
        <v>0.9555555555555556</v>
      </c>
      <c r="SN51" s="158">
        <f t="shared" si="69"/>
        <v>0</v>
      </c>
      <c r="SP51" s="157" t="s">
        <v>67</v>
      </c>
      <c r="SQ51" s="157">
        <v>135</v>
      </c>
      <c r="SR51" s="157">
        <v>129</v>
      </c>
      <c r="SS51" s="157">
        <v>0</v>
      </c>
      <c r="ST51" s="157">
        <v>6</v>
      </c>
      <c r="SU51" s="158">
        <f t="shared" si="70"/>
        <v>0.9555555555555556</v>
      </c>
      <c r="SV51" s="158">
        <f t="shared" si="71"/>
        <v>0</v>
      </c>
      <c r="SX51" s="157" t="s">
        <v>67</v>
      </c>
      <c r="SY51" s="157">
        <v>148</v>
      </c>
      <c r="SZ51" s="157">
        <v>129</v>
      </c>
      <c r="TA51" s="157">
        <v>4</v>
      </c>
      <c r="TB51" s="157">
        <v>15</v>
      </c>
      <c r="TC51" s="158">
        <f t="shared" si="72"/>
        <v>0.8716216216216216</v>
      </c>
      <c r="TD51" s="158">
        <f t="shared" si="73"/>
        <v>-8.3933933933934002E-2</v>
      </c>
      <c r="TE51" s="157" t="s">
        <v>119</v>
      </c>
      <c r="TF51" s="157" t="s">
        <v>67</v>
      </c>
      <c r="TG51" s="157">
        <v>148</v>
      </c>
      <c r="TH51" s="157">
        <v>129</v>
      </c>
      <c r="TI51" s="157">
        <v>4</v>
      </c>
      <c r="TJ51" s="157">
        <v>15</v>
      </c>
      <c r="TK51" s="158">
        <f t="shared" si="74"/>
        <v>0.8716216216216216</v>
      </c>
      <c r="TL51" s="158">
        <f t="shared" si="75"/>
        <v>0</v>
      </c>
      <c r="TN51" s="157" t="s">
        <v>67</v>
      </c>
      <c r="TO51" s="157">
        <v>148</v>
      </c>
      <c r="TP51" s="157">
        <v>129</v>
      </c>
      <c r="TQ51" s="157">
        <v>4</v>
      </c>
      <c r="TR51" s="157">
        <v>15</v>
      </c>
      <c r="TS51" s="158">
        <f t="shared" si="76"/>
        <v>0.8716216216216216</v>
      </c>
      <c r="TT51" s="158">
        <f t="shared" si="77"/>
        <v>0</v>
      </c>
      <c r="TV51" s="157" t="s">
        <v>67</v>
      </c>
      <c r="TW51" s="157">
        <v>148</v>
      </c>
      <c r="TX51" s="157">
        <v>129</v>
      </c>
      <c r="TY51" s="157">
        <v>4</v>
      </c>
      <c r="TZ51" s="157">
        <v>15</v>
      </c>
      <c r="UA51" s="158">
        <f t="shared" si="78"/>
        <v>0.8716216216216216</v>
      </c>
      <c r="UB51" s="158">
        <f t="shared" si="79"/>
        <v>0</v>
      </c>
      <c r="UD51" s="157" t="s">
        <v>67</v>
      </c>
      <c r="UE51" s="157">
        <v>148</v>
      </c>
      <c r="UF51" s="157">
        <v>129</v>
      </c>
      <c r="UG51" s="157">
        <v>4</v>
      </c>
      <c r="UH51" s="157">
        <v>15</v>
      </c>
      <c r="UI51" s="158">
        <f t="shared" si="80"/>
        <v>0.8716216216216216</v>
      </c>
      <c r="UJ51" s="158">
        <f t="shared" si="81"/>
        <v>0</v>
      </c>
      <c r="UL51" s="157" t="s">
        <v>67</v>
      </c>
      <c r="UM51" s="157">
        <v>148</v>
      </c>
      <c r="UN51" s="157">
        <v>129</v>
      </c>
      <c r="UO51" s="157">
        <v>4</v>
      </c>
      <c r="UP51" s="157">
        <v>15</v>
      </c>
      <c r="UQ51" s="158">
        <f t="shared" si="82"/>
        <v>0.8716216216216216</v>
      </c>
      <c r="UR51" s="158">
        <f t="shared" si="83"/>
        <v>0</v>
      </c>
      <c r="UT51" s="157" t="s">
        <v>67</v>
      </c>
      <c r="UU51" s="157">
        <v>148</v>
      </c>
      <c r="UV51" s="157">
        <v>129</v>
      </c>
      <c r="UW51" s="157">
        <v>4</v>
      </c>
      <c r="UX51" s="157">
        <v>15</v>
      </c>
      <c r="UY51" s="158">
        <f t="shared" si="84"/>
        <v>0.8716216216216216</v>
      </c>
      <c r="VA51" s="157" t="s">
        <v>67</v>
      </c>
      <c r="VB51" s="157">
        <v>148</v>
      </c>
      <c r="VC51" s="157">
        <v>129</v>
      </c>
      <c r="VD51" s="157">
        <v>4</v>
      </c>
      <c r="VE51" s="157">
        <v>15</v>
      </c>
      <c r="VF51" s="158">
        <f t="shared" si="85"/>
        <v>0.8716216216216216</v>
      </c>
      <c r="VH51" s="157" t="s">
        <v>67</v>
      </c>
      <c r="VI51" s="157">
        <v>148</v>
      </c>
      <c r="VJ51" s="157">
        <v>129</v>
      </c>
      <c r="VK51" s="157">
        <v>4</v>
      </c>
      <c r="VL51" s="157">
        <v>15</v>
      </c>
      <c r="VM51" s="158">
        <f t="shared" si="86"/>
        <v>0.8716216216216216</v>
      </c>
      <c r="VN51" s="158">
        <f t="shared" si="87"/>
        <v>0</v>
      </c>
      <c r="VQ51" s="157" t="s">
        <v>67</v>
      </c>
      <c r="VR51" s="157">
        <v>148</v>
      </c>
      <c r="VS51" s="157">
        <v>129</v>
      </c>
      <c r="VT51" s="157">
        <v>4</v>
      </c>
      <c r="VU51" s="157">
        <v>15</v>
      </c>
      <c r="VV51" s="158">
        <v>0.87</v>
      </c>
      <c r="VW51" s="158">
        <f t="shared" si="88"/>
        <v>-1.6216216216216051E-3</v>
      </c>
      <c r="VX51" s="158"/>
      <c r="VY51" s="157" t="s">
        <v>67</v>
      </c>
      <c r="VZ51" s="157">
        <v>148</v>
      </c>
      <c r="WA51" s="157">
        <v>129</v>
      </c>
      <c r="WB51" s="157">
        <v>4</v>
      </c>
      <c r="WC51" s="157">
        <v>15</v>
      </c>
      <c r="WD51" s="158">
        <f t="shared" si="89"/>
        <v>0.8716216216216216</v>
      </c>
      <c r="WF51" s="157" t="s">
        <v>67</v>
      </c>
      <c r="WG51" s="157">
        <v>148</v>
      </c>
      <c r="WH51" s="157">
        <v>129</v>
      </c>
      <c r="WI51" s="157">
        <v>4</v>
      </c>
      <c r="WJ51" s="157">
        <v>15</v>
      </c>
      <c r="WK51" s="158">
        <f t="shared" si="90"/>
        <v>0.8716216216216216</v>
      </c>
      <c r="WL51" s="158">
        <f t="shared" si="91"/>
        <v>0</v>
      </c>
      <c r="WN51" s="157" t="s">
        <v>67</v>
      </c>
      <c r="WO51" s="157">
        <v>148</v>
      </c>
      <c r="WP51" s="157">
        <v>129</v>
      </c>
      <c r="WQ51" s="157">
        <v>4</v>
      </c>
      <c r="WR51" s="157">
        <v>15</v>
      </c>
      <c r="WS51" s="158">
        <v>0.87</v>
      </c>
      <c r="WU51" s="156"/>
      <c r="WV51" s="156"/>
      <c r="WW51" s="156"/>
      <c r="WX51" s="156"/>
      <c r="WY51" s="156"/>
      <c r="WZ51" s="157" t="s">
        <v>67</v>
      </c>
      <c r="XA51" s="157">
        <v>148</v>
      </c>
      <c r="XB51" s="157">
        <v>129</v>
      </c>
      <c r="XC51" s="157">
        <v>4</v>
      </c>
      <c r="XD51" s="157">
        <v>15</v>
      </c>
      <c r="XE51" s="158">
        <f t="shared" si="92"/>
        <v>0.8716216216216216</v>
      </c>
      <c r="XG51" s="157" t="s">
        <v>67</v>
      </c>
      <c r="XH51" s="157">
        <v>148</v>
      </c>
      <c r="XI51" s="157">
        <v>129</v>
      </c>
      <c r="XJ51" s="157">
        <v>4</v>
      </c>
      <c r="XK51" s="157">
        <v>15</v>
      </c>
      <c r="XL51" s="158">
        <f t="shared" si="93"/>
        <v>0.8716216216216216</v>
      </c>
      <c r="XM51" s="158">
        <f t="shared" si="94"/>
        <v>0</v>
      </c>
      <c r="XN51" s="157" t="s">
        <v>67</v>
      </c>
      <c r="XO51" s="157">
        <v>148</v>
      </c>
      <c r="XP51" s="157">
        <v>0</v>
      </c>
      <c r="XQ51" s="157">
        <v>0</v>
      </c>
      <c r="XR51" s="157">
        <v>148</v>
      </c>
      <c r="XS51" s="158">
        <v>0</v>
      </c>
      <c r="XT51" s="157"/>
      <c r="XU51" s="157" t="s">
        <v>67</v>
      </c>
      <c r="XV51" s="157">
        <v>148</v>
      </c>
      <c r="XW51" s="157">
        <v>129</v>
      </c>
      <c r="XX51" s="157">
        <v>4</v>
      </c>
      <c r="XY51" s="157">
        <v>15</v>
      </c>
      <c r="XZ51" s="158">
        <f t="shared" si="95"/>
        <v>0.8716216216216216</v>
      </c>
      <c r="YB51" s="157" t="s">
        <v>67</v>
      </c>
      <c r="YC51" s="157">
        <v>148</v>
      </c>
      <c r="YD51" s="157">
        <v>129</v>
      </c>
      <c r="YE51" s="157">
        <v>4</v>
      </c>
      <c r="YF51" s="157">
        <v>15</v>
      </c>
      <c r="YG51" s="158">
        <f t="shared" si="96"/>
        <v>0.8716216216216216</v>
      </c>
      <c r="YH51" s="158">
        <f t="shared" si="97"/>
        <v>0</v>
      </c>
      <c r="YI51" s="158"/>
      <c r="YJ51" s="157" t="s">
        <v>67</v>
      </c>
      <c r="YK51" s="157">
        <v>148</v>
      </c>
      <c r="YL51" s="157">
        <v>129</v>
      </c>
      <c r="YM51" s="157">
        <v>4</v>
      </c>
      <c r="YN51" s="157">
        <v>15</v>
      </c>
      <c r="YO51" s="158">
        <v>0.87</v>
      </c>
      <c r="YQ51" s="157" t="s">
        <v>67</v>
      </c>
      <c r="YR51" s="157">
        <v>148</v>
      </c>
      <c r="YS51" s="157">
        <v>129</v>
      </c>
      <c r="YT51" s="157">
        <v>4</v>
      </c>
      <c r="YU51" s="157">
        <v>15</v>
      </c>
      <c r="YV51" s="158">
        <f t="shared" si="98"/>
        <v>0.8716216216216216</v>
      </c>
      <c r="YX51" s="157" t="s">
        <v>67</v>
      </c>
      <c r="YY51" s="157">
        <v>148</v>
      </c>
      <c r="YZ51" s="157">
        <v>129</v>
      </c>
      <c r="ZA51" s="157">
        <v>4</v>
      </c>
      <c r="ZB51" s="157">
        <v>15</v>
      </c>
      <c r="ZC51" s="158">
        <v>0.87</v>
      </c>
      <c r="ZE51" s="157" t="s">
        <v>67</v>
      </c>
      <c r="ZF51" s="157">
        <v>148</v>
      </c>
      <c r="ZG51" s="157">
        <v>129</v>
      </c>
      <c r="ZH51" s="157">
        <v>4</v>
      </c>
      <c r="ZI51" s="157">
        <v>15</v>
      </c>
      <c r="ZJ51" s="158">
        <f t="shared" si="99"/>
        <v>0.8716216216216216</v>
      </c>
      <c r="ZK51" s="158">
        <f>ZJ51-YG51</f>
        <v>0</v>
      </c>
      <c r="ZM51" s="157" t="s">
        <v>67</v>
      </c>
      <c r="ZN51" s="157">
        <v>148</v>
      </c>
      <c r="ZO51" s="157">
        <v>129</v>
      </c>
      <c r="ZP51" s="157">
        <v>4</v>
      </c>
      <c r="ZQ51" s="157">
        <v>15</v>
      </c>
      <c r="ZR51" s="158">
        <f t="shared" si="100"/>
        <v>0.8716216216216216</v>
      </c>
    </row>
    <row r="52" spans="1:694" ht="17.25" thickBot="1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68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108"/>
        <v>0</v>
      </c>
      <c r="P52" s="2" t="s">
        <v>68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68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68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68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  <c r="AV52" s="2" t="s">
        <v>68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5"/>
        <v>0</v>
      </c>
      <c r="BD52" s="2" t="s">
        <v>68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6"/>
        <v>0</v>
      </c>
      <c r="BL52" s="2" t="s">
        <v>68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7"/>
        <v>0</v>
      </c>
      <c r="BT52" s="2" t="s">
        <v>68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8"/>
        <v>0</v>
      </c>
      <c r="CB52" s="2" t="s">
        <v>68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9"/>
        <v>0</v>
      </c>
      <c r="CJ52" s="2" t="s">
        <v>68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0"/>
        <v>0</v>
      </c>
      <c r="CR52" s="2" t="s">
        <v>68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1"/>
        <v>0</v>
      </c>
      <c r="CZ52" s="2" t="s">
        <v>68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4">
        <f t="shared" si="12"/>
        <v>0</v>
      </c>
      <c r="DH52" s="2" t="s">
        <v>68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3"/>
        <v>0</v>
      </c>
      <c r="DP52" s="2" t="s">
        <v>68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4"/>
        <v>0</v>
      </c>
      <c r="DX52" s="2" t="s">
        <v>68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4">
        <f t="shared" si="15"/>
        <v>0</v>
      </c>
      <c r="EF52" s="2" t="s">
        <v>68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6"/>
        <v>0</v>
      </c>
      <c r="EN52" s="2" t="s">
        <v>68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7"/>
        <v>0</v>
      </c>
      <c r="EV52" s="2" t="s">
        <v>68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18"/>
        <v>0</v>
      </c>
      <c r="FD52" s="2" t="s">
        <v>68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19"/>
        <v>0</v>
      </c>
      <c r="FL52" s="2" t="s">
        <v>68</v>
      </c>
      <c r="FM52" s="2">
        <v>899</v>
      </c>
      <c r="FN52" s="2">
        <v>899</v>
      </c>
      <c r="FO52" s="2">
        <v>0</v>
      </c>
      <c r="FP52" s="2">
        <v>0</v>
      </c>
      <c r="FQ52" s="4">
        <v>1</v>
      </c>
      <c r="FR52" s="4">
        <f t="shared" si="20"/>
        <v>0</v>
      </c>
      <c r="FT52" s="2" t="s">
        <v>68</v>
      </c>
      <c r="FU52" s="2">
        <v>899</v>
      </c>
      <c r="FV52" s="2">
        <v>899</v>
      </c>
      <c r="FW52" s="2">
        <v>0</v>
      </c>
      <c r="FX52" s="2">
        <v>0</v>
      </c>
      <c r="FY52" s="4">
        <v>1</v>
      </c>
      <c r="FZ52" s="4">
        <f t="shared" si="21"/>
        <v>0</v>
      </c>
      <c r="GB52" s="2" t="s">
        <v>68</v>
      </c>
      <c r="GC52" s="2">
        <v>899</v>
      </c>
      <c r="GD52" s="2">
        <v>899</v>
      </c>
      <c r="GE52" s="2">
        <v>0</v>
      </c>
      <c r="GF52" s="2">
        <v>0</v>
      </c>
      <c r="GG52" s="4">
        <v>1</v>
      </c>
      <c r="GH52" s="4">
        <f t="shared" si="22"/>
        <v>0</v>
      </c>
      <c r="GJ52" s="2" t="s">
        <v>68</v>
      </c>
      <c r="GK52" s="2">
        <v>899</v>
      </c>
      <c r="GL52" s="2">
        <v>899</v>
      </c>
      <c r="GM52" s="2">
        <v>0</v>
      </c>
      <c r="GN52" s="2">
        <v>0</v>
      </c>
      <c r="GO52" s="4">
        <v>1</v>
      </c>
      <c r="GP52" s="4">
        <f t="shared" si="23"/>
        <v>0</v>
      </c>
      <c r="GR52" s="2" t="s">
        <v>68</v>
      </c>
      <c r="GS52" s="2">
        <v>899</v>
      </c>
      <c r="GT52" s="2">
        <v>899</v>
      </c>
      <c r="GU52" s="2">
        <v>0</v>
      </c>
      <c r="GV52" s="2">
        <v>0</v>
      </c>
      <c r="GW52" s="4">
        <v>1</v>
      </c>
      <c r="GX52" s="111">
        <f t="shared" si="107"/>
        <v>0</v>
      </c>
      <c r="GZ52" s="2" t="s">
        <v>68</v>
      </c>
      <c r="HA52" s="2">
        <v>899</v>
      </c>
      <c r="HB52" s="2">
        <v>899</v>
      </c>
      <c r="HC52" s="2">
        <v>0</v>
      </c>
      <c r="HD52" s="2">
        <v>0</v>
      </c>
      <c r="HE52" s="4">
        <v>1</v>
      </c>
      <c r="HF52" s="4">
        <f>HE52-'[1]ASUS MeMO Pad 8 K011'!ES52</f>
        <v>0</v>
      </c>
      <c r="HH52" s="2" t="s">
        <v>68</v>
      </c>
      <c r="HI52" s="2">
        <v>899</v>
      </c>
      <c r="HJ52" s="2">
        <v>899</v>
      </c>
      <c r="HK52" s="2">
        <v>0</v>
      </c>
      <c r="HL52" s="2">
        <v>0</v>
      </c>
      <c r="HM52" s="4">
        <v>1</v>
      </c>
      <c r="HN52" s="4">
        <f t="shared" si="24"/>
        <v>0</v>
      </c>
      <c r="HP52" s="2" t="s">
        <v>68</v>
      </c>
      <c r="HQ52" s="2">
        <v>1595</v>
      </c>
      <c r="HR52" s="2">
        <v>1583</v>
      </c>
      <c r="HS52" s="7">
        <v>12</v>
      </c>
      <c r="HT52" s="2">
        <v>0</v>
      </c>
      <c r="HU52" s="4">
        <v>0.99</v>
      </c>
      <c r="HV52" s="4">
        <f t="shared" si="25"/>
        <v>-1.0000000000000009E-2</v>
      </c>
      <c r="HX52" s="2" t="s">
        <v>68</v>
      </c>
      <c r="HY52" s="2">
        <v>1595</v>
      </c>
      <c r="HZ52" s="2">
        <v>1583</v>
      </c>
      <c r="IA52" s="7">
        <v>12</v>
      </c>
      <c r="IB52" s="2">
        <v>0</v>
      </c>
      <c r="IC52" s="4">
        <f t="shared" si="101"/>
        <v>0.99247648902821317</v>
      </c>
      <c r="ID52" s="4">
        <f t="shared" si="26"/>
        <v>2.4764890282131802E-3</v>
      </c>
      <c r="IF52" s="2" t="s">
        <v>68</v>
      </c>
      <c r="IG52" s="2">
        <v>1595</v>
      </c>
      <c r="IH52" s="2">
        <v>1583</v>
      </c>
      <c r="II52" s="7">
        <v>12</v>
      </c>
      <c r="IJ52" s="2">
        <v>0</v>
      </c>
      <c r="IK52" s="4">
        <f t="shared" si="102"/>
        <v>0.99247648902821317</v>
      </c>
      <c r="IL52" s="4">
        <f t="shared" si="27"/>
        <v>0</v>
      </c>
      <c r="IN52" s="2" t="s">
        <v>68</v>
      </c>
      <c r="IO52" s="2">
        <v>1595</v>
      </c>
      <c r="IP52" s="2">
        <v>1583</v>
      </c>
      <c r="IQ52" s="2">
        <v>12</v>
      </c>
      <c r="IR52" s="2">
        <v>0</v>
      </c>
      <c r="IS52" s="4">
        <v>0.99</v>
      </c>
      <c r="IT52" s="4">
        <f t="shared" si="28"/>
        <v>-2.4764890282131802E-3</v>
      </c>
      <c r="IV52" s="2" t="s">
        <v>68</v>
      </c>
      <c r="IW52" s="2">
        <v>1595</v>
      </c>
      <c r="IX52" s="2">
        <v>1583</v>
      </c>
      <c r="IY52" s="2">
        <v>12</v>
      </c>
      <c r="IZ52" s="2">
        <v>0</v>
      </c>
      <c r="JA52" s="4">
        <v>0.99</v>
      </c>
      <c r="JB52" s="4">
        <f t="shared" si="29"/>
        <v>0</v>
      </c>
      <c r="JD52" s="2" t="s">
        <v>68</v>
      </c>
      <c r="JE52" s="2">
        <v>1595</v>
      </c>
      <c r="JF52" s="2">
        <v>1583</v>
      </c>
      <c r="JG52" s="2">
        <v>12</v>
      </c>
      <c r="JH52" s="2">
        <v>0</v>
      </c>
      <c r="JI52" s="4">
        <v>0.99</v>
      </c>
      <c r="JJ52" s="4">
        <f t="shared" si="30"/>
        <v>0</v>
      </c>
      <c r="JL52" s="2" t="s">
        <v>68</v>
      </c>
      <c r="JM52" s="2">
        <v>1595</v>
      </c>
      <c r="JN52" s="2">
        <v>1583</v>
      </c>
      <c r="JO52" s="2">
        <v>12</v>
      </c>
      <c r="JP52" s="2">
        <v>0</v>
      </c>
      <c r="JQ52" s="4">
        <v>0.99</v>
      </c>
      <c r="JR52" s="4">
        <f t="shared" si="109"/>
        <v>0</v>
      </c>
      <c r="JT52" s="2" t="s">
        <v>68</v>
      </c>
      <c r="JU52" s="2">
        <v>1595</v>
      </c>
      <c r="JV52" s="2">
        <v>1583</v>
      </c>
      <c r="JW52" s="2">
        <v>12</v>
      </c>
      <c r="JX52" s="2">
        <v>0</v>
      </c>
      <c r="JY52" s="4">
        <v>0.99</v>
      </c>
      <c r="JZ52" s="4">
        <f t="shared" si="32"/>
        <v>0</v>
      </c>
      <c r="KB52" s="2" t="s">
        <v>68</v>
      </c>
      <c r="KC52" s="2">
        <v>1595</v>
      </c>
      <c r="KD52" s="2">
        <v>1583</v>
      </c>
      <c r="KE52" s="2">
        <v>12</v>
      </c>
      <c r="KF52" s="2">
        <v>0</v>
      </c>
      <c r="KG52" s="4">
        <v>0.99</v>
      </c>
      <c r="KH52" s="4">
        <f t="shared" si="33"/>
        <v>0</v>
      </c>
      <c r="KJ52" s="2" t="s">
        <v>68</v>
      </c>
      <c r="KK52" s="2">
        <v>1595</v>
      </c>
      <c r="KL52" s="2">
        <v>1583</v>
      </c>
      <c r="KM52" s="2">
        <v>12</v>
      </c>
      <c r="KN52" s="2">
        <v>0</v>
      </c>
      <c r="KO52" s="4">
        <f t="shared" si="103"/>
        <v>0.99247648902821317</v>
      </c>
      <c r="KP52" s="4">
        <f t="shared" si="34"/>
        <v>2.4764890282131802E-3</v>
      </c>
      <c r="KQ52" s="4"/>
      <c r="KR52" s="125" t="s">
        <v>68</v>
      </c>
      <c r="KS52" s="116">
        <v>1595</v>
      </c>
      <c r="KT52" s="117">
        <v>1583</v>
      </c>
      <c r="KU52" s="117">
        <v>12</v>
      </c>
      <c r="KV52" s="117">
        <v>0</v>
      </c>
      <c r="KW52" s="118">
        <v>0.99</v>
      </c>
      <c r="KX52" s="118">
        <v>0</v>
      </c>
      <c r="KY52" s="116"/>
      <c r="KZ52" s="116" t="s">
        <v>68</v>
      </c>
      <c r="LA52" s="116">
        <v>1595</v>
      </c>
      <c r="LB52" s="116">
        <v>1583</v>
      </c>
      <c r="LC52" s="116">
        <v>12</v>
      </c>
      <c r="LD52" s="116">
        <v>0</v>
      </c>
      <c r="LE52" s="122">
        <v>0.99</v>
      </c>
      <c r="LF52" s="158">
        <f t="shared" si="35"/>
        <v>0</v>
      </c>
      <c r="LG52" s="158"/>
      <c r="LH52" s="156" t="s">
        <v>68</v>
      </c>
      <c r="LI52" s="156">
        <v>1595</v>
      </c>
      <c r="LJ52" s="156">
        <v>1583</v>
      </c>
      <c r="LK52" s="156">
        <v>12</v>
      </c>
      <c r="LL52" s="156">
        <v>0</v>
      </c>
      <c r="LM52" s="162">
        <v>0.99</v>
      </c>
      <c r="LN52" s="158">
        <f t="shared" si="36"/>
        <v>0</v>
      </c>
      <c r="LO52" s="157"/>
      <c r="LP52" s="2" t="s">
        <v>68</v>
      </c>
      <c r="LQ52" s="2">
        <v>1595</v>
      </c>
      <c r="LR52" s="2">
        <v>1583</v>
      </c>
      <c r="LS52" s="2">
        <v>12</v>
      </c>
      <c r="LT52" s="2">
        <v>0</v>
      </c>
      <c r="LU52" s="4">
        <f t="shared" si="104"/>
        <v>0.99247648902821317</v>
      </c>
      <c r="LV52" s="4">
        <f t="shared" si="37"/>
        <v>0</v>
      </c>
      <c r="LX52" s="157" t="s">
        <v>68</v>
      </c>
      <c r="LY52" s="157">
        <v>1595</v>
      </c>
      <c r="LZ52" s="157">
        <v>1583</v>
      </c>
      <c r="MA52" s="157">
        <v>12</v>
      </c>
      <c r="MB52" s="157">
        <v>0</v>
      </c>
      <c r="MC52" s="158">
        <f t="shared" si="105"/>
        <v>0.99247648902821317</v>
      </c>
      <c r="MD52" s="158">
        <f t="shared" si="38"/>
        <v>0</v>
      </c>
      <c r="MF52" s="156" t="s">
        <v>68</v>
      </c>
      <c r="MG52" s="156">
        <v>1595</v>
      </c>
      <c r="MH52" s="156">
        <v>1583</v>
      </c>
      <c r="MI52" s="156">
        <v>12</v>
      </c>
      <c r="MJ52" s="156">
        <v>0</v>
      </c>
      <c r="MK52" s="162">
        <f t="shared" si="39"/>
        <v>0.99247648902821317</v>
      </c>
      <c r="ML52" s="158">
        <f t="shared" si="40"/>
        <v>0</v>
      </c>
      <c r="MM52" s="157" t="s">
        <v>119</v>
      </c>
      <c r="MN52" s="156" t="s">
        <v>68</v>
      </c>
      <c r="MO52" s="156">
        <v>1595</v>
      </c>
      <c r="MP52" s="156">
        <v>1583</v>
      </c>
      <c r="MQ52" s="156">
        <v>12</v>
      </c>
      <c r="MR52" s="156">
        <v>0</v>
      </c>
      <c r="MS52" s="162">
        <v>0.99</v>
      </c>
      <c r="MT52" s="158">
        <f t="shared" si="41"/>
        <v>-2.4764890282131802E-3</v>
      </c>
      <c r="MU52" s="157"/>
      <c r="MV52" s="156" t="s">
        <v>68</v>
      </c>
      <c r="MW52" s="156">
        <v>1595</v>
      </c>
      <c r="MX52" s="156">
        <v>1583</v>
      </c>
      <c r="MY52" s="156">
        <v>12</v>
      </c>
      <c r="MZ52" s="156">
        <v>0</v>
      </c>
      <c r="NA52" s="162">
        <v>0.99</v>
      </c>
      <c r="NB52" s="158">
        <f t="shared" si="42"/>
        <v>0</v>
      </c>
      <c r="NC52" s="157"/>
      <c r="ND52" s="156" t="s">
        <v>68</v>
      </c>
      <c r="NE52" s="156">
        <v>1595</v>
      </c>
      <c r="NF52" s="156">
        <v>1583</v>
      </c>
      <c r="NG52" s="156">
        <v>12</v>
      </c>
      <c r="NH52" s="156">
        <v>0</v>
      </c>
      <c r="NI52" s="162">
        <v>0.99</v>
      </c>
      <c r="NJ52" s="158">
        <f t="shared" si="43"/>
        <v>0</v>
      </c>
      <c r="NK52" s="157"/>
      <c r="NL52" s="156" t="s">
        <v>68</v>
      </c>
      <c r="NM52" s="156">
        <v>1595</v>
      </c>
      <c r="NN52" s="156">
        <v>1583</v>
      </c>
      <c r="NO52" s="156">
        <v>12</v>
      </c>
      <c r="NP52" s="156">
        <v>0</v>
      </c>
      <c r="NQ52" s="162">
        <v>0.99</v>
      </c>
      <c r="NR52" s="158">
        <f t="shared" si="44"/>
        <v>0</v>
      </c>
      <c r="NS52" s="157"/>
      <c r="OO52" s="157" t="s">
        <v>68</v>
      </c>
      <c r="OP52" s="157">
        <v>1595</v>
      </c>
      <c r="OQ52" s="157">
        <v>1583</v>
      </c>
      <c r="OR52" s="157">
        <v>12</v>
      </c>
      <c r="OS52" s="157">
        <v>0</v>
      </c>
      <c r="OT52" s="158">
        <f t="shared" si="45"/>
        <v>0.99247648902821317</v>
      </c>
      <c r="OU52" s="158">
        <f t="shared" si="46"/>
        <v>2.4764890282131802E-3</v>
      </c>
      <c r="OW52" s="157" t="s">
        <v>68</v>
      </c>
      <c r="OX52" s="157">
        <v>1595</v>
      </c>
      <c r="OY52" s="157">
        <v>1583</v>
      </c>
      <c r="OZ52" s="157">
        <v>12</v>
      </c>
      <c r="PA52" s="157">
        <v>0</v>
      </c>
      <c r="PB52" s="158">
        <f t="shared" si="106"/>
        <v>0.99247648902821317</v>
      </c>
      <c r="PC52" s="158">
        <f t="shared" si="47"/>
        <v>0</v>
      </c>
      <c r="PE52" s="157" t="s">
        <v>68</v>
      </c>
      <c r="PF52" s="157">
        <v>1595</v>
      </c>
      <c r="PG52" s="157">
        <v>1583</v>
      </c>
      <c r="PH52" s="157">
        <v>12</v>
      </c>
      <c r="PI52" s="157">
        <v>0</v>
      </c>
      <c r="PJ52" s="158">
        <f t="shared" si="48"/>
        <v>0.99247648902821317</v>
      </c>
      <c r="PK52" s="158">
        <f t="shared" si="49"/>
        <v>0</v>
      </c>
      <c r="PM52" s="157" t="s">
        <v>68</v>
      </c>
      <c r="PN52" s="157">
        <v>1595</v>
      </c>
      <c r="PO52" s="157">
        <v>1583</v>
      </c>
      <c r="PP52" s="157">
        <v>12</v>
      </c>
      <c r="PQ52" s="157">
        <v>0</v>
      </c>
      <c r="PR52" s="158">
        <f t="shared" si="50"/>
        <v>0.99247648902821317</v>
      </c>
      <c r="PS52" s="158">
        <f t="shared" si="51"/>
        <v>0</v>
      </c>
      <c r="PU52" s="157" t="s">
        <v>68</v>
      </c>
      <c r="PV52" s="157">
        <v>1597</v>
      </c>
      <c r="PW52" s="157">
        <v>1585</v>
      </c>
      <c r="PX52" s="157">
        <v>12</v>
      </c>
      <c r="PY52" s="157">
        <v>0</v>
      </c>
      <c r="PZ52" s="158">
        <f t="shared" si="52"/>
        <v>0.9924859110832811</v>
      </c>
      <c r="QA52" s="158">
        <f t="shared" si="53"/>
        <v>9.4220550679313675E-6</v>
      </c>
      <c r="QC52" s="157">
        <f t="shared" si="54"/>
        <v>2</v>
      </c>
      <c r="QD52" s="157" t="s">
        <v>68</v>
      </c>
      <c r="QE52" s="157">
        <v>1597</v>
      </c>
      <c r="QF52" s="157">
        <v>1585</v>
      </c>
      <c r="QG52" s="157">
        <v>12</v>
      </c>
      <c r="QH52" s="157">
        <v>0</v>
      </c>
      <c r="QI52" s="158">
        <f t="shared" si="55"/>
        <v>0.9924859110832811</v>
      </c>
      <c r="QJ52" s="158">
        <f t="shared" si="56"/>
        <v>0</v>
      </c>
      <c r="QK52" s="2" t="s">
        <v>119</v>
      </c>
      <c r="QL52" s="157" t="s">
        <v>68</v>
      </c>
      <c r="QM52" s="157">
        <v>1597</v>
      </c>
      <c r="QN52" s="157">
        <v>1585</v>
      </c>
      <c r="QO52" s="157">
        <v>12</v>
      </c>
      <c r="QP52" s="157">
        <v>0</v>
      </c>
      <c r="QQ52" s="158">
        <f t="shared" si="57"/>
        <v>0.9924859110832811</v>
      </c>
      <c r="QR52" s="158">
        <f t="shared" si="58"/>
        <v>0</v>
      </c>
      <c r="QS52" s="2" t="s">
        <v>119</v>
      </c>
      <c r="QT52" s="157">
        <f t="shared" si="59"/>
        <v>0</v>
      </c>
      <c r="QU52" s="157" t="s">
        <v>68</v>
      </c>
      <c r="QV52" s="157">
        <v>1597</v>
      </c>
      <c r="QW52" s="157">
        <v>1585</v>
      </c>
      <c r="QX52" s="157">
        <v>12</v>
      </c>
      <c r="QY52" s="157">
        <v>0</v>
      </c>
      <c r="QZ52" s="158">
        <f t="shared" si="60"/>
        <v>0.9924859110832811</v>
      </c>
      <c r="RA52" s="158">
        <f t="shared" si="61"/>
        <v>0</v>
      </c>
      <c r="RC52" s="157" t="s">
        <v>68</v>
      </c>
      <c r="RD52" s="157">
        <v>1597</v>
      </c>
      <c r="RE52" s="157">
        <v>1585</v>
      </c>
      <c r="RF52" s="157">
        <v>12</v>
      </c>
      <c r="RG52" s="157">
        <v>0</v>
      </c>
      <c r="RH52" s="158">
        <f t="shared" si="62"/>
        <v>0.9924859110832811</v>
      </c>
      <c r="RI52" s="158">
        <f t="shared" si="63"/>
        <v>0</v>
      </c>
      <c r="RK52" s="157" t="s">
        <v>68</v>
      </c>
      <c r="RL52" s="157">
        <v>1597</v>
      </c>
      <c r="RM52" s="157">
        <v>1585</v>
      </c>
      <c r="RN52" s="157">
        <v>12</v>
      </c>
      <c r="RO52" s="157">
        <v>0</v>
      </c>
      <c r="RP52" s="158">
        <v>0.99</v>
      </c>
      <c r="RR52" s="157" t="s">
        <v>68</v>
      </c>
      <c r="RS52" s="157">
        <v>1597</v>
      </c>
      <c r="RT52" s="157">
        <v>1585</v>
      </c>
      <c r="RU52" s="157">
        <v>12</v>
      </c>
      <c r="RV52" s="157">
        <v>0</v>
      </c>
      <c r="RW52" s="158">
        <f t="shared" si="64"/>
        <v>0.9924859110832811</v>
      </c>
      <c r="RX52" s="158">
        <f t="shared" si="65"/>
        <v>0.9924859110832811</v>
      </c>
      <c r="RZ52" s="157" t="s">
        <v>68</v>
      </c>
      <c r="SA52" s="157">
        <v>1597</v>
      </c>
      <c r="SB52" s="157">
        <v>1585</v>
      </c>
      <c r="SC52" s="157">
        <v>12</v>
      </c>
      <c r="SD52" s="157">
        <v>0</v>
      </c>
      <c r="SE52" s="158">
        <f t="shared" si="66"/>
        <v>0.9924859110832811</v>
      </c>
      <c r="SF52" s="158">
        <f t="shared" si="67"/>
        <v>0</v>
      </c>
      <c r="SH52" s="157" t="s">
        <v>68</v>
      </c>
      <c r="SI52" s="157">
        <v>1597</v>
      </c>
      <c r="SJ52" s="157">
        <v>1585</v>
      </c>
      <c r="SK52" s="157">
        <v>12</v>
      </c>
      <c r="SL52" s="157">
        <v>0</v>
      </c>
      <c r="SM52" s="158">
        <f t="shared" si="68"/>
        <v>0.9924859110832811</v>
      </c>
      <c r="SN52" s="158">
        <f t="shared" si="69"/>
        <v>0</v>
      </c>
      <c r="SP52" s="157" t="s">
        <v>68</v>
      </c>
      <c r="SQ52" s="157">
        <v>1597</v>
      </c>
      <c r="SR52" s="157">
        <v>1585</v>
      </c>
      <c r="SS52" s="157">
        <v>12</v>
      </c>
      <c r="ST52" s="157">
        <v>0</v>
      </c>
      <c r="SU52" s="158">
        <f t="shared" si="70"/>
        <v>0.9924859110832811</v>
      </c>
      <c r="SV52" s="158">
        <f t="shared" si="71"/>
        <v>0</v>
      </c>
      <c r="SX52" s="157" t="s">
        <v>68</v>
      </c>
      <c r="SY52" s="157">
        <v>1597</v>
      </c>
      <c r="SZ52" s="157">
        <v>1585</v>
      </c>
      <c r="TA52" s="157">
        <v>12</v>
      </c>
      <c r="TB52" s="157">
        <v>0</v>
      </c>
      <c r="TC52" s="158">
        <f t="shared" si="72"/>
        <v>0.9924859110832811</v>
      </c>
      <c r="TD52" s="158">
        <f t="shared" si="73"/>
        <v>0</v>
      </c>
      <c r="TF52" s="157" t="s">
        <v>68</v>
      </c>
      <c r="TG52" s="157">
        <v>1597</v>
      </c>
      <c r="TH52" s="157">
        <v>1585</v>
      </c>
      <c r="TI52" s="157">
        <v>12</v>
      </c>
      <c r="TJ52" s="157">
        <v>0</v>
      </c>
      <c r="TK52" s="158">
        <f t="shared" si="74"/>
        <v>0.9924859110832811</v>
      </c>
      <c r="TL52" s="158">
        <f t="shared" si="75"/>
        <v>0</v>
      </c>
      <c r="TN52" s="157" t="s">
        <v>68</v>
      </c>
      <c r="TO52" s="157">
        <v>1597</v>
      </c>
      <c r="TP52" s="157">
        <v>1585</v>
      </c>
      <c r="TQ52" s="157">
        <v>12</v>
      </c>
      <c r="TR52" s="157">
        <v>0</v>
      </c>
      <c r="TS52" s="158">
        <f t="shared" si="76"/>
        <v>0.9924859110832811</v>
      </c>
      <c r="TT52" s="158">
        <f t="shared" si="77"/>
        <v>0</v>
      </c>
      <c r="TV52" s="157" t="s">
        <v>68</v>
      </c>
      <c r="TW52" s="157">
        <v>1597</v>
      </c>
      <c r="TX52" s="157">
        <v>1585</v>
      </c>
      <c r="TY52" s="157">
        <v>12</v>
      </c>
      <c r="TZ52" s="157">
        <v>0</v>
      </c>
      <c r="UA52" s="158">
        <f t="shared" si="78"/>
        <v>0.9924859110832811</v>
      </c>
      <c r="UB52" s="158">
        <f t="shared" si="79"/>
        <v>0</v>
      </c>
      <c r="UD52" s="157" t="s">
        <v>68</v>
      </c>
      <c r="UE52" s="157">
        <v>1597</v>
      </c>
      <c r="UF52" s="157">
        <v>1585</v>
      </c>
      <c r="UG52" s="157">
        <v>12</v>
      </c>
      <c r="UH52" s="157">
        <v>0</v>
      </c>
      <c r="UI52" s="158">
        <f t="shared" si="80"/>
        <v>0.9924859110832811</v>
      </c>
      <c r="UJ52" s="158">
        <f t="shared" si="81"/>
        <v>0</v>
      </c>
      <c r="UL52" s="157" t="s">
        <v>68</v>
      </c>
      <c r="UM52" s="157">
        <v>1597</v>
      </c>
      <c r="UN52" s="157">
        <v>1585</v>
      </c>
      <c r="UO52" s="157">
        <v>12</v>
      </c>
      <c r="UP52" s="157">
        <v>0</v>
      </c>
      <c r="UQ52" s="158">
        <f t="shared" si="82"/>
        <v>0.9924859110832811</v>
      </c>
      <c r="UR52" s="158">
        <f t="shared" si="83"/>
        <v>0</v>
      </c>
      <c r="UT52" s="157" t="s">
        <v>68</v>
      </c>
      <c r="UU52" s="157">
        <v>1597</v>
      </c>
      <c r="UV52" s="157">
        <v>1585</v>
      </c>
      <c r="UW52" s="157">
        <v>12</v>
      </c>
      <c r="UX52" s="157">
        <v>0</v>
      </c>
      <c r="UY52" s="158">
        <f t="shared" si="84"/>
        <v>0.9924859110832811</v>
      </c>
      <c r="VA52" s="157" t="s">
        <v>68</v>
      </c>
      <c r="VB52" s="157">
        <v>1597</v>
      </c>
      <c r="VC52" s="159">
        <v>1585</v>
      </c>
      <c r="VD52" s="157">
        <v>12</v>
      </c>
      <c r="VE52" s="159">
        <v>0</v>
      </c>
      <c r="VF52" s="158">
        <f t="shared" si="85"/>
        <v>0.9924859110832811</v>
      </c>
      <c r="VG52" s="17" t="s">
        <v>119</v>
      </c>
      <c r="VH52" s="157" t="s">
        <v>68</v>
      </c>
      <c r="VI52" s="157">
        <v>1597</v>
      </c>
      <c r="VJ52" s="157">
        <v>1585</v>
      </c>
      <c r="VK52" s="157">
        <v>12</v>
      </c>
      <c r="VL52" s="157">
        <v>0</v>
      </c>
      <c r="VM52" s="158">
        <f t="shared" si="86"/>
        <v>0.9924859110832811</v>
      </c>
      <c r="VN52" s="158">
        <f t="shared" si="87"/>
        <v>0</v>
      </c>
      <c r="VQ52" s="157" t="s">
        <v>68</v>
      </c>
      <c r="VR52" s="157">
        <v>1597</v>
      </c>
      <c r="VS52" s="157">
        <v>1589</v>
      </c>
      <c r="VT52" s="157">
        <v>1</v>
      </c>
      <c r="VU52" s="157">
        <v>7</v>
      </c>
      <c r="VV52" s="158">
        <v>0.99</v>
      </c>
      <c r="VW52" s="158">
        <f t="shared" si="88"/>
        <v>-2.4859110832811115E-3</v>
      </c>
      <c r="VX52" s="158"/>
      <c r="VY52" s="157" t="s">
        <v>68</v>
      </c>
      <c r="VZ52" s="157">
        <v>1597</v>
      </c>
      <c r="WA52" s="157">
        <v>1585</v>
      </c>
      <c r="WB52" s="157">
        <v>12</v>
      </c>
      <c r="WC52" s="157">
        <v>0</v>
      </c>
      <c r="WD52" s="158">
        <f t="shared" si="89"/>
        <v>0.9924859110832811</v>
      </c>
      <c r="WF52" s="157" t="s">
        <v>68</v>
      </c>
      <c r="WG52" s="157">
        <v>1597</v>
      </c>
      <c r="WH52" s="157">
        <v>1585</v>
      </c>
      <c r="WI52" s="157">
        <v>12</v>
      </c>
      <c r="WJ52" s="157">
        <v>0</v>
      </c>
      <c r="WK52" s="158">
        <f t="shared" si="90"/>
        <v>0.9924859110832811</v>
      </c>
      <c r="WL52" s="158">
        <f t="shared" si="91"/>
        <v>0</v>
      </c>
      <c r="WN52" s="157" t="s">
        <v>68</v>
      </c>
      <c r="WO52" s="157">
        <v>1597</v>
      </c>
      <c r="WP52" s="157">
        <v>1589</v>
      </c>
      <c r="WQ52" s="157">
        <v>1</v>
      </c>
      <c r="WR52" s="157">
        <v>7</v>
      </c>
      <c r="WS52" s="158">
        <v>0.99</v>
      </c>
      <c r="WU52" s="156"/>
      <c r="WV52" s="156"/>
      <c r="WW52" s="156"/>
      <c r="WX52" s="156"/>
      <c r="WY52" s="156"/>
      <c r="WZ52" s="157" t="s">
        <v>68</v>
      </c>
      <c r="XA52" s="157">
        <v>1597</v>
      </c>
      <c r="XB52" s="157">
        <v>1585</v>
      </c>
      <c r="XC52" s="157">
        <v>12</v>
      </c>
      <c r="XD52" s="157">
        <v>0</v>
      </c>
      <c r="XE52" s="158">
        <f t="shared" si="92"/>
        <v>0.9924859110832811</v>
      </c>
      <c r="XG52" s="157" t="s">
        <v>68</v>
      </c>
      <c r="XH52" s="157">
        <v>1597</v>
      </c>
      <c r="XI52" s="157">
        <v>1585</v>
      </c>
      <c r="XJ52" s="157">
        <v>12</v>
      </c>
      <c r="XK52" s="157">
        <v>0</v>
      </c>
      <c r="XL52" s="158">
        <f t="shared" si="93"/>
        <v>0.9924859110832811</v>
      </c>
      <c r="XM52" s="158">
        <f t="shared" si="94"/>
        <v>0</v>
      </c>
      <c r="XN52" s="157" t="s">
        <v>68</v>
      </c>
      <c r="XO52" s="157">
        <v>1597</v>
      </c>
      <c r="XP52" s="157">
        <v>1589</v>
      </c>
      <c r="XQ52" s="157">
        <v>1</v>
      </c>
      <c r="XR52" s="157">
        <v>7</v>
      </c>
      <c r="XS52" s="158">
        <v>0.99</v>
      </c>
      <c r="XT52" s="157"/>
      <c r="XU52" s="157" t="s">
        <v>68</v>
      </c>
      <c r="XV52" s="157">
        <v>1597</v>
      </c>
      <c r="XW52" s="157">
        <v>1585</v>
      </c>
      <c r="XX52" s="157">
        <v>12</v>
      </c>
      <c r="XY52" s="157">
        <v>0</v>
      </c>
      <c r="XZ52" s="158">
        <f t="shared" si="95"/>
        <v>0.9924859110832811</v>
      </c>
      <c r="YB52" s="157" t="s">
        <v>68</v>
      </c>
      <c r="YC52" s="157">
        <v>1597</v>
      </c>
      <c r="YD52" s="157">
        <v>1585</v>
      </c>
      <c r="YE52" s="157">
        <v>12</v>
      </c>
      <c r="YF52" s="157">
        <v>0</v>
      </c>
      <c r="YG52" s="158">
        <f t="shared" si="96"/>
        <v>0.9924859110832811</v>
      </c>
      <c r="YH52" s="158">
        <f t="shared" si="97"/>
        <v>0</v>
      </c>
      <c r="YI52" s="158"/>
      <c r="YJ52" s="157" t="s">
        <v>68</v>
      </c>
      <c r="YK52" s="157">
        <v>1597</v>
      </c>
      <c r="YL52" s="157">
        <v>1589</v>
      </c>
      <c r="YM52" s="157">
        <v>1</v>
      </c>
      <c r="YN52" s="157">
        <v>7</v>
      </c>
      <c r="YO52" s="158">
        <v>0.99</v>
      </c>
      <c r="YQ52" s="157" t="s">
        <v>68</v>
      </c>
      <c r="YR52" s="157">
        <v>1597</v>
      </c>
      <c r="YS52" s="157">
        <v>1585</v>
      </c>
      <c r="YT52" s="157">
        <v>12</v>
      </c>
      <c r="YU52" s="157">
        <v>0</v>
      </c>
      <c r="YV52" s="158">
        <f t="shared" si="98"/>
        <v>0.9924859110832811</v>
      </c>
      <c r="YX52" s="157" t="s">
        <v>68</v>
      </c>
      <c r="YY52" s="157">
        <v>1597</v>
      </c>
      <c r="YZ52" s="157">
        <v>1584</v>
      </c>
      <c r="ZA52" s="157">
        <v>12</v>
      </c>
      <c r="ZB52" s="157">
        <v>1</v>
      </c>
      <c r="ZC52" s="158">
        <v>0.99</v>
      </c>
      <c r="ZE52" s="157" t="s">
        <v>68</v>
      </c>
      <c r="ZF52" s="157">
        <v>1597</v>
      </c>
      <c r="ZG52" s="157">
        <v>1585</v>
      </c>
      <c r="ZH52" s="157">
        <v>12</v>
      </c>
      <c r="ZI52" s="157">
        <v>0</v>
      </c>
      <c r="ZJ52" s="158">
        <f t="shared" si="99"/>
        <v>0.9924859110832811</v>
      </c>
      <c r="ZK52" s="158">
        <f>ZJ52-YG52</f>
        <v>0</v>
      </c>
      <c r="ZM52" s="157" t="s">
        <v>68</v>
      </c>
      <c r="ZN52" s="157">
        <v>1597</v>
      </c>
      <c r="ZO52" s="157">
        <v>1585</v>
      </c>
      <c r="ZP52" s="157">
        <v>12</v>
      </c>
      <c r="ZQ52" s="157">
        <v>0</v>
      </c>
      <c r="ZR52" s="158">
        <f t="shared" si="100"/>
        <v>0.9924859110832811</v>
      </c>
    </row>
    <row r="53" spans="1:694" ht="17.25" thickBot="1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108"/>
        <v>0</v>
      </c>
      <c r="P53" s="2" t="s">
        <v>69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69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  <c r="AV53" s="2" t="s">
        <v>69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0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6"/>
        <v>0</v>
      </c>
      <c r="BL53" s="2" t="s">
        <v>69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7"/>
        <v>0</v>
      </c>
      <c r="BT53" s="2" t="s">
        <v>69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8"/>
        <v>0</v>
      </c>
      <c r="CB53" s="2" t="s">
        <v>69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9"/>
        <v>0</v>
      </c>
      <c r="CJ53" s="2" t="s">
        <v>69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0"/>
        <v>0</v>
      </c>
      <c r="CR53" s="2" t="s">
        <v>69</v>
      </c>
      <c r="CS53" s="2">
        <v>176</v>
      </c>
      <c r="CT53" s="2">
        <v>173</v>
      </c>
      <c r="CU53" s="2">
        <v>2</v>
      </c>
      <c r="CV53" s="7">
        <v>1</v>
      </c>
      <c r="CW53" s="4">
        <v>0.98</v>
      </c>
      <c r="CX53" s="4">
        <f t="shared" si="11"/>
        <v>-1.0000000000000009E-2</v>
      </c>
      <c r="CZ53" s="2" t="s">
        <v>69</v>
      </c>
      <c r="DA53" s="2">
        <v>176</v>
      </c>
      <c r="DB53" s="2">
        <v>172</v>
      </c>
      <c r="DC53" s="2">
        <v>2</v>
      </c>
      <c r="DD53" s="2">
        <v>2</v>
      </c>
      <c r="DE53" s="4">
        <v>0.98</v>
      </c>
      <c r="DF53" s="4">
        <f t="shared" si="12"/>
        <v>0</v>
      </c>
      <c r="DH53" s="2" t="s">
        <v>69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3"/>
        <v>1.0000000000000009E-2</v>
      </c>
      <c r="DP53" s="2" t="s">
        <v>69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4"/>
        <v>0</v>
      </c>
      <c r="DX53" s="2" t="s">
        <v>69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5"/>
        <v>0</v>
      </c>
      <c r="EF53" s="2" t="s">
        <v>69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6"/>
        <v>0</v>
      </c>
      <c r="EN53" s="2" t="s">
        <v>69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7"/>
        <v>0</v>
      </c>
      <c r="EV53" s="2" t="s">
        <v>69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4">
        <f t="shared" si="18"/>
        <v>0</v>
      </c>
      <c r="FD53" s="2" t="s">
        <v>69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4">
        <f t="shared" si="19"/>
        <v>0</v>
      </c>
      <c r="FL53" s="2" t="s">
        <v>69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4">
        <f t="shared" si="20"/>
        <v>0</v>
      </c>
      <c r="FT53" s="2" t="s">
        <v>69</v>
      </c>
      <c r="FU53" s="2">
        <v>176</v>
      </c>
      <c r="FV53" s="2">
        <v>174</v>
      </c>
      <c r="FW53" s="2">
        <v>2</v>
      </c>
      <c r="FX53" s="2">
        <v>0</v>
      </c>
      <c r="FY53" s="4">
        <v>0.99</v>
      </c>
      <c r="FZ53" s="4">
        <f t="shared" si="21"/>
        <v>0</v>
      </c>
      <c r="GB53" s="2" t="s">
        <v>69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4">
        <f t="shared" si="22"/>
        <v>0</v>
      </c>
      <c r="GJ53" s="2" t="s">
        <v>69</v>
      </c>
      <c r="GK53" s="2">
        <v>176</v>
      </c>
      <c r="GL53" s="2">
        <v>173</v>
      </c>
      <c r="GM53" s="2">
        <v>3</v>
      </c>
      <c r="GN53" s="2">
        <v>0</v>
      </c>
      <c r="GO53" s="4">
        <v>0.98</v>
      </c>
      <c r="GP53" s="4">
        <f t="shared" si="23"/>
        <v>-1.0000000000000009E-2</v>
      </c>
      <c r="GR53" s="2" t="s">
        <v>69</v>
      </c>
      <c r="GS53" s="2">
        <v>176</v>
      </c>
      <c r="GT53" s="2">
        <v>173</v>
      </c>
      <c r="GU53" s="2">
        <v>2</v>
      </c>
      <c r="GV53" s="2">
        <v>1</v>
      </c>
      <c r="GW53" s="4">
        <v>0.98</v>
      </c>
      <c r="GX53" s="111">
        <f t="shared" si="107"/>
        <v>0</v>
      </c>
      <c r="GZ53" s="2" t="s">
        <v>69</v>
      </c>
      <c r="HA53" s="2">
        <v>176</v>
      </c>
      <c r="HB53" s="2">
        <v>174</v>
      </c>
      <c r="HC53" s="2">
        <v>2</v>
      </c>
      <c r="HD53" s="11">
        <v>0</v>
      </c>
      <c r="HE53" s="4">
        <f>HB53/HA53</f>
        <v>0.98863636363636365</v>
      </c>
      <c r="HF53" s="4">
        <f>HE53-'[1]ASUS MeMO Pad 8 K011'!ES53</f>
        <v>-1.3636363636363447E-3</v>
      </c>
      <c r="HG53" s="2" t="s">
        <v>119</v>
      </c>
      <c r="HH53" s="2" t="s">
        <v>69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4"/>
        <v>1.3636363636363447E-3</v>
      </c>
      <c r="HP53" s="2" t="s">
        <v>69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5"/>
        <v>0</v>
      </c>
      <c r="HX53" s="2" t="s">
        <v>69</v>
      </c>
      <c r="HY53" s="2">
        <v>176</v>
      </c>
      <c r="HZ53" s="2">
        <v>174</v>
      </c>
      <c r="IA53" s="2">
        <v>2</v>
      </c>
      <c r="IB53" s="2">
        <v>0</v>
      </c>
      <c r="IC53" s="4">
        <f t="shared" si="101"/>
        <v>0.98863636363636365</v>
      </c>
      <c r="ID53" s="4">
        <f t="shared" si="26"/>
        <v>-1.3636363636363447E-3</v>
      </c>
      <c r="IF53" s="2" t="s">
        <v>69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102"/>
        <v>0.98863636363636365</v>
      </c>
      <c r="IL53" s="4">
        <f t="shared" si="27"/>
        <v>0</v>
      </c>
      <c r="IN53" s="2" t="s">
        <v>69</v>
      </c>
      <c r="IO53" s="2">
        <v>176</v>
      </c>
      <c r="IP53" s="2">
        <v>174</v>
      </c>
      <c r="IQ53" s="2">
        <v>2</v>
      </c>
      <c r="IR53" s="2">
        <v>0</v>
      </c>
      <c r="IS53" s="4">
        <v>0.99</v>
      </c>
      <c r="IT53" s="4">
        <f t="shared" si="28"/>
        <v>1.3636363636363447E-3</v>
      </c>
      <c r="IV53" s="2" t="s">
        <v>69</v>
      </c>
      <c r="IW53" s="2">
        <v>176</v>
      </c>
      <c r="IX53" s="2">
        <v>174</v>
      </c>
      <c r="IY53" s="2">
        <v>2</v>
      </c>
      <c r="IZ53" s="2">
        <v>0</v>
      </c>
      <c r="JA53" s="4">
        <v>0.99</v>
      </c>
      <c r="JB53" s="4">
        <f t="shared" si="29"/>
        <v>0</v>
      </c>
      <c r="JD53" s="2" t="s">
        <v>69</v>
      </c>
      <c r="JE53" s="2">
        <v>176</v>
      </c>
      <c r="JF53" s="2">
        <v>174</v>
      </c>
      <c r="JG53" s="2">
        <v>2</v>
      </c>
      <c r="JH53" s="2">
        <v>0</v>
      </c>
      <c r="JI53" s="4">
        <v>0.99</v>
      </c>
      <c r="JJ53" s="4">
        <f t="shared" si="30"/>
        <v>0</v>
      </c>
      <c r="JL53" s="2" t="s">
        <v>69</v>
      </c>
      <c r="JM53" s="2">
        <v>176</v>
      </c>
      <c r="JN53" s="2">
        <v>174</v>
      </c>
      <c r="JO53" s="2">
        <v>2</v>
      </c>
      <c r="JP53" s="2">
        <v>0</v>
      </c>
      <c r="JQ53" s="4">
        <v>0.99</v>
      </c>
      <c r="JR53" s="4">
        <f t="shared" si="109"/>
        <v>0</v>
      </c>
      <c r="JT53" s="2" t="s">
        <v>69</v>
      </c>
      <c r="JU53" s="2">
        <v>176</v>
      </c>
      <c r="JV53" s="2">
        <v>174</v>
      </c>
      <c r="JW53" s="2">
        <v>2</v>
      </c>
      <c r="JX53" s="2">
        <v>0</v>
      </c>
      <c r="JY53" s="4">
        <v>0.99</v>
      </c>
      <c r="JZ53" s="4">
        <f t="shared" si="32"/>
        <v>0</v>
      </c>
      <c r="KB53" s="2" t="s">
        <v>69</v>
      </c>
      <c r="KC53" s="2">
        <v>176</v>
      </c>
      <c r="KD53" s="2">
        <v>174</v>
      </c>
      <c r="KE53" s="2">
        <v>2</v>
      </c>
      <c r="KF53" s="2">
        <v>0</v>
      </c>
      <c r="KG53" s="4">
        <v>0.99</v>
      </c>
      <c r="KH53" s="4">
        <f t="shared" si="33"/>
        <v>0</v>
      </c>
      <c r="KJ53" s="2" t="s">
        <v>69</v>
      </c>
      <c r="KK53" s="2">
        <v>176</v>
      </c>
      <c r="KL53" s="2">
        <v>174</v>
      </c>
      <c r="KM53" s="2">
        <v>2</v>
      </c>
      <c r="KN53" s="2">
        <v>0</v>
      </c>
      <c r="KO53" s="4">
        <f t="shared" si="103"/>
        <v>0.98863636363636365</v>
      </c>
      <c r="KP53" s="4">
        <f t="shared" si="34"/>
        <v>-1.3636363636363447E-3</v>
      </c>
      <c r="KQ53" s="4"/>
      <c r="KR53" s="125" t="s">
        <v>69</v>
      </c>
      <c r="KS53" s="116">
        <v>176</v>
      </c>
      <c r="KT53" s="117">
        <v>174</v>
      </c>
      <c r="KU53" s="117">
        <v>2</v>
      </c>
      <c r="KV53" s="117">
        <v>0</v>
      </c>
      <c r="KW53" s="118">
        <v>0.99</v>
      </c>
      <c r="KX53" s="118">
        <v>0</v>
      </c>
      <c r="KY53" s="116" t="s">
        <v>119</v>
      </c>
      <c r="KZ53" s="116" t="s">
        <v>69</v>
      </c>
      <c r="LA53" s="116">
        <v>176</v>
      </c>
      <c r="LB53" s="116">
        <v>174</v>
      </c>
      <c r="LC53" s="116">
        <v>2</v>
      </c>
      <c r="LD53" s="116">
        <v>0</v>
      </c>
      <c r="LE53" s="122">
        <v>0.99</v>
      </c>
      <c r="LF53" s="158">
        <f t="shared" si="35"/>
        <v>0</v>
      </c>
      <c r="LG53" s="158"/>
      <c r="LH53" s="156" t="s">
        <v>69</v>
      </c>
      <c r="LI53" s="156">
        <v>176</v>
      </c>
      <c r="LJ53" s="156">
        <v>174</v>
      </c>
      <c r="LK53" s="156">
        <v>2</v>
      </c>
      <c r="LL53" s="156">
        <v>0</v>
      </c>
      <c r="LM53" s="162">
        <v>0.99</v>
      </c>
      <c r="LN53" s="158">
        <f t="shared" si="36"/>
        <v>0</v>
      </c>
      <c r="LO53" s="157"/>
      <c r="LP53" s="2" t="s">
        <v>69</v>
      </c>
      <c r="LQ53" s="2">
        <v>176</v>
      </c>
      <c r="LR53" s="2">
        <v>174</v>
      </c>
      <c r="LS53" s="2">
        <v>2</v>
      </c>
      <c r="LT53" s="2">
        <v>0</v>
      </c>
      <c r="LU53" s="4">
        <f t="shared" si="104"/>
        <v>0.98863636363636365</v>
      </c>
      <c r="LV53" s="4">
        <f t="shared" si="37"/>
        <v>0</v>
      </c>
      <c r="LX53" s="157" t="s">
        <v>69</v>
      </c>
      <c r="LY53" s="157">
        <v>176</v>
      </c>
      <c r="LZ53" s="157">
        <v>174</v>
      </c>
      <c r="MA53" s="157">
        <v>2</v>
      </c>
      <c r="MB53" s="157">
        <v>0</v>
      </c>
      <c r="MC53" s="158">
        <f t="shared" si="105"/>
        <v>0.98863636363636365</v>
      </c>
      <c r="MD53" s="158">
        <f t="shared" si="38"/>
        <v>0</v>
      </c>
      <c r="MF53" s="156" t="s">
        <v>69</v>
      </c>
      <c r="MG53" s="156">
        <v>176</v>
      </c>
      <c r="MH53" s="156">
        <v>174</v>
      </c>
      <c r="MI53" s="156">
        <v>2</v>
      </c>
      <c r="MJ53" s="156">
        <v>0</v>
      </c>
      <c r="MK53" s="162">
        <f t="shared" si="39"/>
        <v>0.98863636363636365</v>
      </c>
      <c r="ML53" s="158">
        <f t="shared" si="40"/>
        <v>0</v>
      </c>
      <c r="MM53" s="157"/>
      <c r="MN53" s="156" t="s">
        <v>69</v>
      </c>
      <c r="MO53" s="156">
        <v>176</v>
      </c>
      <c r="MP53" s="156">
        <v>174</v>
      </c>
      <c r="MQ53" s="156">
        <v>2</v>
      </c>
      <c r="MR53" s="156">
        <v>0</v>
      </c>
      <c r="MS53" s="162">
        <v>0.99</v>
      </c>
      <c r="MT53" s="158">
        <f t="shared" si="41"/>
        <v>1.3636363636363447E-3</v>
      </c>
      <c r="MU53" s="157"/>
      <c r="MV53" s="156" t="s">
        <v>69</v>
      </c>
      <c r="MW53" s="156">
        <v>176</v>
      </c>
      <c r="MX53" s="156">
        <v>174</v>
      </c>
      <c r="MY53" s="156">
        <v>2</v>
      </c>
      <c r="MZ53" s="156">
        <v>0</v>
      </c>
      <c r="NA53" s="162">
        <v>0.99</v>
      </c>
      <c r="NB53" s="158">
        <f t="shared" si="42"/>
        <v>0</v>
      </c>
      <c r="NC53" s="157"/>
      <c r="ND53" s="156" t="s">
        <v>69</v>
      </c>
      <c r="NE53" s="156">
        <v>176</v>
      </c>
      <c r="NF53" s="156">
        <v>174</v>
      </c>
      <c r="NG53" s="156">
        <v>2</v>
      </c>
      <c r="NH53" s="156">
        <v>0</v>
      </c>
      <c r="NI53" s="162">
        <v>0.99</v>
      </c>
      <c r="NJ53" s="158">
        <f t="shared" si="43"/>
        <v>0</v>
      </c>
      <c r="NK53" s="157"/>
      <c r="NL53" s="156" t="s">
        <v>69</v>
      </c>
      <c r="NM53" s="156">
        <v>176</v>
      </c>
      <c r="NN53" s="156">
        <v>174</v>
      </c>
      <c r="NO53" s="156">
        <v>2</v>
      </c>
      <c r="NP53" s="156">
        <v>0</v>
      </c>
      <c r="NQ53" s="162">
        <v>0.99</v>
      </c>
      <c r="NR53" s="158">
        <f t="shared" si="44"/>
        <v>0</v>
      </c>
      <c r="NS53" s="157"/>
      <c r="OO53" s="157" t="s">
        <v>69</v>
      </c>
      <c r="OP53" s="157">
        <v>176</v>
      </c>
      <c r="OQ53" s="157">
        <v>174</v>
      </c>
      <c r="OR53" s="157">
        <v>2</v>
      </c>
      <c r="OS53" s="157">
        <v>0</v>
      </c>
      <c r="OT53" s="158">
        <f t="shared" si="45"/>
        <v>0.98863636363636365</v>
      </c>
      <c r="OU53" s="158">
        <f t="shared" si="46"/>
        <v>-1.3636363636363447E-3</v>
      </c>
      <c r="OW53" s="157" t="s">
        <v>69</v>
      </c>
      <c r="OX53" s="157">
        <v>176</v>
      </c>
      <c r="OY53" s="157">
        <v>174</v>
      </c>
      <c r="OZ53" s="157">
        <v>2</v>
      </c>
      <c r="PA53" s="157">
        <v>0</v>
      </c>
      <c r="PB53" s="158">
        <f t="shared" si="106"/>
        <v>0.98863636363636365</v>
      </c>
      <c r="PC53" s="158">
        <f t="shared" si="47"/>
        <v>0</v>
      </c>
      <c r="PE53" s="157" t="s">
        <v>69</v>
      </c>
      <c r="PF53" s="157">
        <v>176</v>
      </c>
      <c r="PG53" s="157">
        <v>174</v>
      </c>
      <c r="PH53" s="157">
        <v>2</v>
      </c>
      <c r="PI53" s="159">
        <v>0</v>
      </c>
      <c r="PJ53" s="158">
        <f t="shared" si="48"/>
        <v>0.98863636363636365</v>
      </c>
      <c r="PK53" s="158">
        <f t="shared" si="49"/>
        <v>0</v>
      </c>
      <c r="PL53" s="2" t="s">
        <v>119</v>
      </c>
      <c r="PM53" s="157" t="s">
        <v>69</v>
      </c>
      <c r="PN53" s="157">
        <v>176</v>
      </c>
      <c r="PO53" s="157">
        <v>174</v>
      </c>
      <c r="PP53" s="157">
        <v>2</v>
      </c>
      <c r="PQ53" s="157">
        <v>0</v>
      </c>
      <c r="PR53" s="158">
        <f t="shared" si="50"/>
        <v>0.98863636363636365</v>
      </c>
      <c r="PS53" s="158">
        <f t="shared" si="51"/>
        <v>0</v>
      </c>
      <c r="PU53" s="157" t="s">
        <v>69</v>
      </c>
      <c r="PV53" s="157">
        <v>176</v>
      </c>
      <c r="PW53" s="157">
        <v>174</v>
      </c>
      <c r="PX53" s="157">
        <v>2</v>
      </c>
      <c r="PY53" s="157">
        <v>0</v>
      </c>
      <c r="PZ53" s="158">
        <f t="shared" si="52"/>
        <v>0.98863636363636365</v>
      </c>
      <c r="QA53" s="158">
        <f t="shared" si="53"/>
        <v>0</v>
      </c>
      <c r="QC53" s="157">
        <f t="shared" si="54"/>
        <v>0</v>
      </c>
      <c r="QD53" s="157" t="s">
        <v>69</v>
      </c>
      <c r="QE53" s="157">
        <v>176</v>
      </c>
      <c r="QF53" s="157">
        <v>174</v>
      </c>
      <c r="QG53" s="157">
        <v>2</v>
      </c>
      <c r="QH53" s="157">
        <v>0</v>
      </c>
      <c r="QI53" s="158">
        <f t="shared" si="55"/>
        <v>0.98863636363636365</v>
      </c>
      <c r="QJ53" s="158">
        <f t="shared" si="56"/>
        <v>0</v>
      </c>
      <c r="QL53" s="157" t="s">
        <v>69</v>
      </c>
      <c r="QM53" s="157">
        <v>176</v>
      </c>
      <c r="QN53" s="157">
        <v>174</v>
      </c>
      <c r="QO53" s="157">
        <v>2</v>
      </c>
      <c r="QP53" s="157">
        <v>0</v>
      </c>
      <c r="QQ53" s="158">
        <f t="shared" si="57"/>
        <v>0.98863636363636365</v>
      </c>
      <c r="QR53" s="158">
        <f t="shared" si="58"/>
        <v>0</v>
      </c>
      <c r="QT53" s="157">
        <f t="shared" si="59"/>
        <v>0</v>
      </c>
      <c r="QU53" s="157" t="s">
        <v>69</v>
      </c>
      <c r="QV53" s="157">
        <v>176</v>
      </c>
      <c r="QW53" s="157">
        <v>174</v>
      </c>
      <c r="QX53" s="157">
        <v>2</v>
      </c>
      <c r="QY53" s="157">
        <v>0</v>
      </c>
      <c r="QZ53" s="158">
        <f t="shared" si="60"/>
        <v>0.98863636363636365</v>
      </c>
      <c r="RA53" s="158">
        <f t="shared" si="61"/>
        <v>0</v>
      </c>
      <c r="RC53" s="157" t="s">
        <v>69</v>
      </c>
      <c r="RD53" s="157">
        <v>176</v>
      </c>
      <c r="RE53" s="157">
        <v>174</v>
      </c>
      <c r="RF53" s="157">
        <v>2</v>
      </c>
      <c r="RG53" s="157">
        <v>0</v>
      </c>
      <c r="RH53" s="158">
        <f t="shared" si="62"/>
        <v>0.98863636363636365</v>
      </c>
      <c r="RI53" s="158">
        <f t="shared" si="63"/>
        <v>0</v>
      </c>
      <c r="RK53" s="157" t="s">
        <v>69</v>
      </c>
      <c r="RL53" s="157">
        <v>176</v>
      </c>
      <c r="RM53" s="157">
        <v>174</v>
      </c>
      <c r="RN53" s="157">
        <v>2</v>
      </c>
      <c r="RO53" s="157">
        <v>0</v>
      </c>
      <c r="RP53" s="158">
        <v>0.99</v>
      </c>
      <c r="RR53" s="157" t="s">
        <v>69</v>
      </c>
      <c r="RS53" s="157">
        <v>176</v>
      </c>
      <c r="RT53" s="157">
        <v>174</v>
      </c>
      <c r="RU53" s="157">
        <v>2</v>
      </c>
      <c r="RV53" s="157">
        <v>0</v>
      </c>
      <c r="RW53" s="158">
        <f t="shared" si="64"/>
        <v>0.98863636363636365</v>
      </c>
      <c r="RX53" s="158">
        <f t="shared" si="65"/>
        <v>0.98863636363636365</v>
      </c>
      <c r="RZ53" s="157" t="s">
        <v>69</v>
      </c>
      <c r="SA53" s="157">
        <v>176</v>
      </c>
      <c r="SB53" s="157">
        <v>174</v>
      </c>
      <c r="SC53" s="157">
        <v>2</v>
      </c>
      <c r="SD53" s="157">
        <v>0</v>
      </c>
      <c r="SE53" s="158">
        <f t="shared" si="66"/>
        <v>0.98863636363636365</v>
      </c>
      <c r="SF53" s="158">
        <f t="shared" si="67"/>
        <v>0</v>
      </c>
      <c r="SH53" s="157" t="s">
        <v>69</v>
      </c>
      <c r="SI53" s="157">
        <v>176</v>
      </c>
      <c r="SJ53" s="157">
        <v>174</v>
      </c>
      <c r="SK53" s="157">
        <v>2</v>
      </c>
      <c r="SL53" s="157">
        <v>0</v>
      </c>
      <c r="SM53" s="158">
        <f t="shared" si="68"/>
        <v>0.98863636363636365</v>
      </c>
      <c r="SN53" s="158">
        <f t="shared" si="69"/>
        <v>0</v>
      </c>
      <c r="SP53" s="157" t="s">
        <v>69</v>
      </c>
      <c r="SQ53" s="157">
        <v>176</v>
      </c>
      <c r="SR53" s="157">
        <v>174</v>
      </c>
      <c r="SS53" s="157">
        <v>2</v>
      </c>
      <c r="ST53" s="157">
        <v>0</v>
      </c>
      <c r="SU53" s="158">
        <f t="shared" si="70"/>
        <v>0.98863636363636365</v>
      </c>
      <c r="SV53" s="158">
        <f t="shared" si="71"/>
        <v>0</v>
      </c>
      <c r="SX53" s="157" t="s">
        <v>69</v>
      </c>
      <c r="SY53" s="157">
        <v>176</v>
      </c>
      <c r="SZ53" s="157">
        <v>174</v>
      </c>
      <c r="TA53" s="157">
        <v>2</v>
      </c>
      <c r="TB53" s="157">
        <v>0</v>
      </c>
      <c r="TC53" s="158">
        <f t="shared" si="72"/>
        <v>0.98863636363636365</v>
      </c>
      <c r="TD53" s="158">
        <f t="shared" si="73"/>
        <v>0</v>
      </c>
      <c r="TF53" s="157" t="s">
        <v>69</v>
      </c>
      <c r="TG53" s="157">
        <v>176</v>
      </c>
      <c r="TH53" s="157">
        <v>174</v>
      </c>
      <c r="TI53" s="157">
        <v>2</v>
      </c>
      <c r="TJ53" s="157">
        <v>0</v>
      </c>
      <c r="TK53" s="158">
        <f t="shared" si="74"/>
        <v>0.98863636363636365</v>
      </c>
      <c r="TL53" s="158">
        <f t="shared" si="75"/>
        <v>0</v>
      </c>
      <c r="TN53" s="157" t="s">
        <v>69</v>
      </c>
      <c r="TO53" s="157">
        <v>176</v>
      </c>
      <c r="TP53" s="157">
        <v>174</v>
      </c>
      <c r="TQ53" s="157">
        <v>2</v>
      </c>
      <c r="TR53" s="157">
        <v>0</v>
      </c>
      <c r="TS53" s="158">
        <f t="shared" si="76"/>
        <v>0.98863636363636365</v>
      </c>
      <c r="TT53" s="158">
        <f t="shared" si="77"/>
        <v>0</v>
      </c>
      <c r="TV53" s="157" t="s">
        <v>69</v>
      </c>
      <c r="TW53" s="157">
        <v>176</v>
      </c>
      <c r="TX53" s="157">
        <v>174</v>
      </c>
      <c r="TY53" s="157">
        <v>2</v>
      </c>
      <c r="TZ53" s="157">
        <v>0</v>
      </c>
      <c r="UA53" s="158">
        <f t="shared" si="78"/>
        <v>0.98863636363636365</v>
      </c>
      <c r="UB53" s="158">
        <f t="shared" si="79"/>
        <v>0</v>
      </c>
      <c r="UD53" s="157" t="s">
        <v>69</v>
      </c>
      <c r="UE53" s="157">
        <v>176</v>
      </c>
      <c r="UF53" s="159">
        <v>174</v>
      </c>
      <c r="UG53" s="157">
        <v>2</v>
      </c>
      <c r="UH53" s="159">
        <v>0</v>
      </c>
      <c r="UI53" s="158">
        <f t="shared" si="80"/>
        <v>0.98863636363636365</v>
      </c>
      <c r="UJ53" s="158">
        <f t="shared" si="81"/>
        <v>0</v>
      </c>
      <c r="UK53" s="110" t="s">
        <v>119</v>
      </c>
      <c r="UL53" s="157" t="s">
        <v>69</v>
      </c>
      <c r="UM53" s="157">
        <v>176</v>
      </c>
      <c r="UN53" s="159">
        <v>174</v>
      </c>
      <c r="UO53" s="157">
        <v>2</v>
      </c>
      <c r="UP53" s="159">
        <v>0</v>
      </c>
      <c r="UQ53" s="158">
        <f t="shared" si="82"/>
        <v>0.98863636363636365</v>
      </c>
      <c r="UR53" s="158">
        <f t="shared" si="83"/>
        <v>0</v>
      </c>
      <c r="UT53" s="157" t="s">
        <v>69</v>
      </c>
      <c r="UU53" s="157">
        <v>176</v>
      </c>
      <c r="UV53" s="159">
        <v>174</v>
      </c>
      <c r="UW53" s="157">
        <v>2</v>
      </c>
      <c r="UX53" s="159">
        <v>0</v>
      </c>
      <c r="UY53" s="158">
        <f t="shared" si="84"/>
        <v>0.98863636363636365</v>
      </c>
      <c r="VA53" s="157" t="s">
        <v>69</v>
      </c>
      <c r="VB53" s="157">
        <v>176</v>
      </c>
      <c r="VC53" s="157">
        <v>174</v>
      </c>
      <c r="VD53" s="157">
        <v>2</v>
      </c>
      <c r="VE53" s="157">
        <v>0</v>
      </c>
      <c r="VF53" s="158">
        <f t="shared" si="85"/>
        <v>0.98863636363636365</v>
      </c>
      <c r="VH53" s="157" t="s">
        <v>69</v>
      </c>
      <c r="VI53" s="157">
        <v>176</v>
      </c>
      <c r="VJ53" s="157">
        <v>174</v>
      </c>
      <c r="VK53" s="157">
        <v>2</v>
      </c>
      <c r="VL53" s="157">
        <v>0</v>
      </c>
      <c r="VM53" s="158">
        <f t="shared" si="86"/>
        <v>0.98863636363636365</v>
      </c>
      <c r="VN53" s="158">
        <f t="shared" si="87"/>
        <v>0</v>
      </c>
      <c r="VQ53" s="17" t="s">
        <v>69</v>
      </c>
      <c r="VR53" s="157">
        <v>176</v>
      </c>
      <c r="VS53" s="157">
        <v>173</v>
      </c>
      <c r="VT53" s="159">
        <v>3</v>
      </c>
      <c r="VU53" s="157">
        <v>0</v>
      </c>
      <c r="VV53" s="158">
        <v>0.98</v>
      </c>
      <c r="VW53" s="158">
        <f t="shared" si="88"/>
        <v>-8.6363636363636642E-3</v>
      </c>
      <c r="VX53" s="158"/>
      <c r="VY53" s="157" t="s">
        <v>69</v>
      </c>
      <c r="VZ53" s="157">
        <v>176</v>
      </c>
      <c r="WA53" s="157">
        <v>174</v>
      </c>
      <c r="WB53" s="157">
        <v>2</v>
      </c>
      <c r="WC53" s="157">
        <v>0</v>
      </c>
      <c r="WD53" s="158">
        <f t="shared" si="89"/>
        <v>0.98863636363636365</v>
      </c>
      <c r="WF53" s="157" t="s">
        <v>69</v>
      </c>
      <c r="WG53" s="157">
        <v>176</v>
      </c>
      <c r="WH53" s="157">
        <v>174</v>
      </c>
      <c r="WI53" s="157">
        <v>2</v>
      </c>
      <c r="WJ53" s="157">
        <v>0</v>
      </c>
      <c r="WK53" s="158">
        <f t="shared" si="90"/>
        <v>0.98863636363636365</v>
      </c>
      <c r="WL53" s="158">
        <f t="shared" si="91"/>
        <v>0</v>
      </c>
      <c r="WN53" s="157" t="s">
        <v>69</v>
      </c>
      <c r="WO53" s="157">
        <v>176</v>
      </c>
      <c r="WP53" s="157">
        <v>173</v>
      </c>
      <c r="WQ53" s="157">
        <v>2</v>
      </c>
      <c r="WR53" s="157">
        <v>1</v>
      </c>
      <c r="WS53" s="158">
        <v>0.98</v>
      </c>
      <c r="WU53" s="156"/>
      <c r="WV53" s="156"/>
      <c r="WW53" s="156"/>
      <c r="WX53" s="156"/>
      <c r="WY53" s="156"/>
      <c r="WZ53" s="157" t="s">
        <v>69</v>
      </c>
      <c r="XA53" s="157">
        <v>176</v>
      </c>
      <c r="XB53" s="157">
        <v>174</v>
      </c>
      <c r="XC53" s="157">
        <v>2</v>
      </c>
      <c r="XD53" s="157">
        <v>0</v>
      </c>
      <c r="XE53" s="158">
        <f t="shared" si="92"/>
        <v>0.98863636363636365</v>
      </c>
      <c r="XG53" s="157" t="s">
        <v>69</v>
      </c>
      <c r="XH53" s="157">
        <v>176</v>
      </c>
      <c r="XI53" s="157">
        <v>174</v>
      </c>
      <c r="XJ53" s="157">
        <v>2</v>
      </c>
      <c r="XK53" s="157">
        <v>0</v>
      </c>
      <c r="XL53" s="158">
        <f t="shared" si="93"/>
        <v>0.98863636363636365</v>
      </c>
      <c r="XM53" s="158">
        <f t="shared" si="94"/>
        <v>0</v>
      </c>
      <c r="XN53" s="157" t="s">
        <v>69</v>
      </c>
      <c r="XO53" s="157">
        <v>176</v>
      </c>
      <c r="XP53" s="157">
        <v>174</v>
      </c>
      <c r="XQ53" s="157">
        <v>2</v>
      </c>
      <c r="XR53" s="157">
        <v>0</v>
      </c>
      <c r="XS53" s="158">
        <v>0.99</v>
      </c>
      <c r="XT53" s="157"/>
      <c r="XU53" s="157" t="s">
        <v>69</v>
      </c>
      <c r="XV53" s="157">
        <v>176</v>
      </c>
      <c r="XW53" s="157">
        <v>174</v>
      </c>
      <c r="XX53" s="157">
        <v>2</v>
      </c>
      <c r="XY53" s="157">
        <v>0</v>
      </c>
      <c r="XZ53" s="158">
        <f t="shared" si="95"/>
        <v>0.98863636363636365</v>
      </c>
      <c r="YB53" s="157" t="s">
        <v>69</v>
      </c>
      <c r="YC53" s="157">
        <v>176</v>
      </c>
      <c r="YD53" s="157">
        <v>174</v>
      </c>
      <c r="YE53" s="157">
        <v>2</v>
      </c>
      <c r="YF53" s="157">
        <v>0</v>
      </c>
      <c r="YG53" s="158">
        <f t="shared" si="96"/>
        <v>0.98863636363636365</v>
      </c>
      <c r="YH53" s="158">
        <f t="shared" si="97"/>
        <v>0</v>
      </c>
      <c r="YI53" s="158"/>
      <c r="YJ53" s="157" t="s">
        <v>69</v>
      </c>
      <c r="YK53" s="157">
        <v>176</v>
      </c>
      <c r="YL53" s="157">
        <v>174</v>
      </c>
      <c r="YM53" s="157">
        <v>2</v>
      </c>
      <c r="YN53" s="157">
        <v>0</v>
      </c>
      <c r="YO53" s="158">
        <v>0.99</v>
      </c>
      <c r="YQ53" s="157" t="s">
        <v>69</v>
      </c>
      <c r="YR53" s="157">
        <v>176</v>
      </c>
      <c r="YS53" s="157">
        <v>174</v>
      </c>
      <c r="YT53" s="157">
        <v>2</v>
      </c>
      <c r="YU53" s="157">
        <v>0</v>
      </c>
      <c r="YV53" s="158">
        <f t="shared" si="98"/>
        <v>0.98863636363636365</v>
      </c>
      <c r="YX53" s="157" t="s">
        <v>69</v>
      </c>
      <c r="YY53" s="157">
        <v>176</v>
      </c>
      <c r="YZ53" s="157">
        <v>173</v>
      </c>
      <c r="ZA53" s="157">
        <v>2</v>
      </c>
      <c r="ZB53" s="157">
        <v>1</v>
      </c>
      <c r="ZC53" s="158">
        <v>0.98</v>
      </c>
      <c r="ZE53" s="157" t="s">
        <v>69</v>
      </c>
      <c r="ZF53" s="157">
        <v>176</v>
      </c>
      <c r="ZG53" s="157">
        <v>174</v>
      </c>
      <c r="ZH53" s="157">
        <v>2</v>
      </c>
      <c r="ZI53" s="157">
        <v>0</v>
      </c>
      <c r="ZJ53" s="158">
        <f t="shared" si="99"/>
        <v>0.98863636363636365</v>
      </c>
      <c r="ZK53" s="158">
        <f>ZJ53-YG53</f>
        <v>0</v>
      </c>
      <c r="ZL53" s="2" t="s">
        <v>119</v>
      </c>
      <c r="ZM53" s="157" t="s">
        <v>69</v>
      </c>
      <c r="ZN53" s="157">
        <v>176</v>
      </c>
      <c r="ZO53" s="157">
        <v>174</v>
      </c>
      <c r="ZP53" s="157">
        <v>2</v>
      </c>
      <c r="ZQ53" s="157">
        <v>0</v>
      </c>
      <c r="ZR53" s="158">
        <f t="shared" si="100"/>
        <v>0.98863636363636365</v>
      </c>
    </row>
    <row r="54" spans="1:694" ht="17.25" thickBot="1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108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6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7"/>
        <v>0</v>
      </c>
      <c r="BT54" s="2" t="s">
        <v>70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8"/>
        <v>0</v>
      </c>
      <c r="CB54" s="2" t="s">
        <v>70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9"/>
        <v>0</v>
      </c>
      <c r="CJ54" s="2" t="s">
        <v>70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0"/>
        <v>0</v>
      </c>
      <c r="CR54" s="2" t="s">
        <v>70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1"/>
        <v>0</v>
      </c>
      <c r="CZ54" s="2" t="s">
        <v>70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2"/>
        <v>0</v>
      </c>
      <c r="DH54" s="2" t="s">
        <v>70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3"/>
        <v>0</v>
      </c>
      <c r="DP54" s="2" t="s">
        <v>70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4"/>
        <v>0</v>
      </c>
      <c r="DX54" s="2" t="s">
        <v>70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5"/>
        <v>0</v>
      </c>
      <c r="EF54" s="2" t="s">
        <v>70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6"/>
        <v>0</v>
      </c>
      <c r="EN54" s="2" t="s">
        <v>70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7"/>
        <v>0</v>
      </c>
      <c r="EV54" s="2" t="s">
        <v>70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18"/>
        <v>0</v>
      </c>
      <c r="FD54" s="2" t="s">
        <v>70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19"/>
        <v>0</v>
      </c>
      <c r="FL54" s="2" t="s">
        <v>70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4">
        <f t="shared" si="20"/>
        <v>0</v>
      </c>
      <c r="FT54" s="2" t="s">
        <v>70</v>
      </c>
      <c r="FU54" s="2">
        <v>231</v>
      </c>
      <c r="FV54" s="2">
        <v>223</v>
      </c>
      <c r="FW54" s="2">
        <v>7</v>
      </c>
      <c r="FX54" s="2">
        <v>1</v>
      </c>
      <c r="FY54" s="4">
        <v>0.97</v>
      </c>
      <c r="FZ54" s="4">
        <f t="shared" si="21"/>
        <v>0</v>
      </c>
      <c r="GB54" s="2" t="s">
        <v>70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4">
        <f t="shared" si="22"/>
        <v>0</v>
      </c>
      <c r="GJ54" s="2" t="s">
        <v>70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3"/>
        <v>0</v>
      </c>
      <c r="GR54" s="2" t="s">
        <v>70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111">
        <f t="shared" si="107"/>
        <v>0</v>
      </c>
      <c r="GZ54" s="2" t="s">
        <v>70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>HE54-'[1]ASUS MeMO Pad 8 K011'!ES54</f>
        <v>0</v>
      </c>
      <c r="HH54" s="2" t="s">
        <v>70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4"/>
        <v>0</v>
      </c>
      <c r="HP54" s="2" t="s">
        <v>70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5"/>
        <v>0</v>
      </c>
      <c r="HX54" s="2" t="s">
        <v>70</v>
      </c>
      <c r="HY54" s="2">
        <v>231</v>
      </c>
      <c r="HZ54" s="2">
        <v>223</v>
      </c>
      <c r="IA54" s="2">
        <v>7</v>
      </c>
      <c r="IB54" s="2">
        <v>1</v>
      </c>
      <c r="IC54" s="4">
        <f t="shared" si="101"/>
        <v>0.96536796536796532</v>
      </c>
      <c r="ID54" s="4">
        <f t="shared" si="26"/>
        <v>-4.6320346320346539E-3</v>
      </c>
      <c r="IF54" s="2" t="s">
        <v>70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102"/>
        <v>0.96536796536796532</v>
      </c>
      <c r="IL54" s="4">
        <f t="shared" si="27"/>
        <v>0</v>
      </c>
      <c r="IN54" s="2" t="s">
        <v>70</v>
      </c>
      <c r="IO54" s="2">
        <v>231</v>
      </c>
      <c r="IP54" s="2">
        <v>223</v>
      </c>
      <c r="IQ54" s="2">
        <v>7</v>
      </c>
      <c r="IR54" s="2">
        <v>1</v>
      </c>
      <c r="IS54" s="4">
        <v>0.97</v>
      </c>
      <c r="IT54" s="4">
        <f t="shared" si="28"/>
        <v>4.6320346320346539E-3</v>
      </c>
      <c r="IV54" s="2" t="s">
        <v>70</v>
      </c>
      <c r="IW54" s="2">
        <v>231</v>
      </c>
      <c r="IX54" s="2">
        <v>223</v>
      </c>
      <c r="IY54" s="2">
        <v>7</v>
      </c>
      <c r="IZ54" s="2">
        <v>1</v>
      </c>
      <c r="JA54" s="4">
        <v>0.97</v>
      </c>
      <c r="JB54" s="4">
        <f t="shared" si="29"/>
        <v>0</v>
      </c>
      <c r="JD54" s="2" t="s">
        <v>70</v>
      </c>
      <c r="JE54" s="2">
        <v>231</v>
      </c>
      <c r="JF54" s="2">
        <v>223</v>
      </c>
      <c r="JG54" s="2">
        <v>7</v>
      </c>
      <c r="JH54" s="2">
        <v>1</v>
      </c>
      <c r="JI54" s="4">
        <v>0.97</v>
      </c>
      <c r="JJ54" s="4">
        <f t="shared" si="30"/>
        <v>0</v>
      </c>
      <c r="JL54" s="2" t="s">
        <v>70</v>
      </c>
      <c r="JM54" s="2">
        <v>231</v>
      </c>
      <c r="JN54" s="2">
        <v>223</v>
      </c>
      <c r="JO54" s="2">
        <v>7</v>
      </c>
      <c r="JP54" s="2">
        <v>1</v>
      </c>
      <c r="JQ54" s="4">
        <v>0.97</v>
      </c>
      <c r="JR54" s="4">
        <f t="shared" si="109"/>
        <v>0</v>
      </c>
      <c r="JT54" s="2" t="s">
        <v>70</v>
      </c>
      <c r="JU54" s="2">
        <v>231</v>
      </c>
      <c r="JV54" s="2">
        <v>223</v>
      </c>
      <c r="JW54" s="2">
        <v>7</v>
      </c>
      <c r="JX54" s="2">
        <v>1</v>
      </c>
      <c r="JY54" s="4">
        <v>0.97</v>
      </c>
      <c r="JZ54" s="4">
        <f t="shared" si="32"/>
        <v>0</v>
      </c>
      <c r="KB54" s="2" t="s">
        <v>70</v>
      </c>
      <c r="KC54" s="2">
        <v>231</v>
      </c>
      <c r="KD54" s="2">
        <v>223</v>
      </c>
      <c r="KE54" s="2">
        <v>7</v>
      </c>
      <c r="KF54" s="2">
        <v>1</v>
      </c>
      <c r="KG54" s="4">
        <v>0.97</v>
      </c>
      <c r="KH54" s="4">
        <f t="shared" si="33"/>
        <v>0</v>
      </c>
      <c r="KJ54" s="2" t="s">
        <v>70</v>
      </c>
      <c r="KK54" s="2">
        <v>231</v>
      </c>
      <c r="KL54" s="2">
        <v>223</v>
      </c>
      <c r="KM54" s="2">
        <v>7</v>
      </c>
      <c r="KN54" s="2">
        <v>1</v>
      </c>
      <c r="KO54" s="4">
        <f t="shared" si="103"/>
        <v>0.96536796536796532</v>
      </c>
      <c r="KP54" s="4">
        <f t="shared" si="34"/>
        <v>-4.6320346320346539E-3</v>
      </c>
      <c r="KQ54" s="4"/>
      <c r="KR54" s="116" t="s">
        <v>70</v>
      </c>
      <c r="KS54" s="116">
        <v>231</v>
      </c>
      <c r="KT54" s="117">
        <v>223</v>
      </c>
      <c r="KU54" s="117">
        <v>7</v>
      </c>
      <c r="KV54" s="117">
        <v>1</v>
      </c>
      <c r="KW54" s="118">
        <v>0.97</v>
      </c>
      <c r="KX54" s="118">
        <v>0</v>
      </c>
      <c r="KY54" s="116"/>
      <c r="KZ54" s="116" t="s">
        <v>70</v>
      </c>
      <c r="LA54" s="116">
        <v>231</v>
      </c>
      <c r="LB54" s="116">
        <v>223</v>
      </c>
      <c r="LC54" s="116">
        <v>7</v>
      </c>
      <c r="LD54" s="116">
        <v>1</v>
      </c>
      <c r="LE54" s="122">
        <v>0.97</v>
      </c>
      <c r="LF54" s="158">
        <f t="shared" si="35"/>
        <v>0</v>
      </c>
      <c r="LG54" s="158"/>
      <c r="LH54" s="156" t="s">
        <v>70</v>
      </c>
      <c r="LI54" s="156">
        <v>231</v>
      </c>
      <c r="LJ54" s="156">
        <v>223</v>
      </c>
      <c r="LK54" s="156">
        <v>7</v>
      </c>
      <c r="LL54" s="156">
        <v>1</v>
      </c>
      <c r="LM54" s="162">
        <v>0.97</v>
      </c>
      <c r="LN54" s="158">
        <f t="shared" si="36"/>
        <v>0</v>
      </c>
      <c r="LO54" s="157"/>
      <c r="LP54" s="2" t="s">
        <v>70</v>
      </c>
      <c r="LQ54" s="2">
        <v>231</v>
      </c>
      <c r="LR54" s="2">
        <v>223</v>
      </c>
      <c r="LS54" s="2">
        <v>7</v>
      </c>
      <c r="LT54" s="2">
        <v>1</v>
      </c>
      <c r="LU54" s="4">
        <f t="shared" si="104"/>
        <v>0.96536796536796532</v>
      </c>
      <c r="LV54" s="4">
        <f t="shared" si="37"/>
        <v>0</v>
      </c>
      <c r="LX54" s="157" t="s">
        <v>70</v>
      </c>
      <c r="LY54" s="157">
        <v>231</v>
      </c>
      <c r="LZ54" s="157">
        <v>223</v>
      </c>
      <c r="MA54" s="157">
        <v>7</v>
      </c>
      <c r="MB54" s="157">
        <v>1</v>
      </c>
      <c r="MC54" s="158">
        <f t="shared" si="105"/>
        <v>0.96536796536796532</v>
      </c>
      <c r="MD54" s="158">
        <f t="shared" si="38"/>
        <v>0</v>
      </c>
      <c r="MF54" s="156" t="s">
        <v>70</v>
      </c>
      <c r="MG54" s="156">
        <v>231</v>
      </c>
      <c r="MH54" s="156">
        <v>223</v>
      </c>
      <c r="MI54" s="156">
        <v>7</v>
      </c>
      <c r="MJ54" s="156">
        <v>1</v>
      </c>
      <c r="MK54" s="162">
        <f t="shared" si="39"/>
        <v>0.96536796536796532</v>
      </c>
      <c r="ML54" s="158">
        <f t="shared" si="40"/>
        <v>0</v>
      </c>
      <c r="MM54" s="157"/>
      <c r="MN54" s="156" t="s">
        <v>70</v>
      </c>
      <c r="MO54" s="156">
        <v>231</v>
      </c>
      <c r="MP54" s="156">
        <v>223</v>
      </c>
      <c r="MQ54" s="156">
        <v>7</v>
      </c>
      <c r="MR54" s="156">
        <v>1</v>
      </c>
      <c r="MS54" s="162">
        <v>0.97</v>
      </c>
      <c r="MT54" s="158">
        <f t="shared" si="41"/>
        <v>4.6320346320346539E-3</v>
      </c>
      <c r="MU54" s="157"/>
      <c r="MV54" s="156" t="s">
        <v>70</v>
      </c>
      <c r="MW54" s="156">
        <v>231</v>
      </c>
      <c r="MX54" s="156">
        <v>223</v>
      </c>
      <c r="MY54" s="156">
        <v>7</v>
      </c>
      <c r="MZ54" s="156">
        <v>1</v>
      </c>
      <c r="NA54" s="162">
        <v>0.97</v>
      </c>
      <c r="NB54" s="158">
        <f t="shared" si="42"/>
        <v>0</v>
      </c>
      <c r="NC54" s="157"/>
      <c r="ND54" s="156" t="s">
        <v>70</v>
      </c>
      <c r="NE54" s="156">
        <v>231</v>
      </c>
      <c r="NF54" s="156">
        <v>223</v>
      </c>
      <c r="NG54" s="156">
        <v>7</v>
      </c>
      <c r="NH54" s="156">
        <v>1</v>
      </c>
      <c r="NI54" s="162">
        <v>0.97</v>
      </c>
      <c r="NJ54" s="158">
        <f t="shared" si="43"/>
        <v>0</v>
      </c>
      <c r="NK54" s="157"/>
      <c r="NL54" s="156" t="s">
        <v>70</v>
      </c>
      <c r="NM54" s="156">
        <v>231</v>
      </c>
      <c r="NN54" s="156">
        <v>223</v>
      </c>
      <c r="NO54" s="156">
        <v>7</v>
      </c>
      <c r="NP54" s="156">
        <v>1</v>
      </c>
      <c r="NQ54" s="162">
        <v>0.97</v>
      </c>
      <c r="NR54" s="158">
        <f t="shared" si="44"/>
        <v>0</v>
      </c>
      <c r="NS54" s="157"/>
      <c r="OO54" s="157" t="s">
        <v>70</v>
      </c>
      <c r="OP54" s="157">
        <v>231</v>
      </c>
      <c r="OQ54" s="157">
        <v>223</v>
      </c>
      <c r="OR54" s="157">
        <v>7</v>
      </c>
      <c r="OS54" s="157">
        <v>1</v>
      </c>
      <c r="OT54" s="158">
        <f t="shared" si="45"/>
        <v>0.96536796536796532</v>
      </c>
      <c r="OU54" s="158">
        <f t="shared" si="46"/>
        <v>-4.6320346320346539E-3</v>
      </c>
      <c r="OW54" s="157" t="s">
        <v>70</v>
      </c>
      <c r="OX54" s="157">
        <v>231</v>
      </c>
      <c r="OY54" s="157">
        <v>223</v>
      </c>
      <c r="OZ54" s="157">
        <v>7</v>
      </c>
      <c r="PA54" s="157">
        <v>1</v>
      </c>
      <c r="PB54" s="158">
        <f t="shared" si="106"/>
        <v>0.96536796536796532</v>
      </c>
      <c r="PC54" s="158">
        <f t="shared" si="47"/>
        <v>0</v>
      </c>
      <c r="PE54" s="157" t="s">
        <v>70</v>
      </c>
      <c r="PF54" s="157">
        <v>231</v>
      </c>
      <c r="PG54" s="157">
        <v>223</v>
      </c>
      <c r="PH54" s="157">
        <v>7</v>
      </c>
      <c r="PI54" s="157">
        <v>1</v>
      </c>
      <c r="PJ54" s="158">
        <f t="shared" si="48"/>
        <v>0.96536796536796532</v>
      </c>
      <c r="PK54" s="158">
        <f t="shared" si="49"/>
        <v>0</v>
      </c>
      <c r="PM54" s="157" t="s">
        <v>70</v>
      </c>
      <c r="PN54" s="157">
        <v>231</v>
      </c>
      <c r="PO54" s="157">
        <v>223</v>
      </c>
      <c r="PP54" s="157">
        <v>7</v>
      </c>
      <c r="PQ54" s="157">
        <v>1</v>
      </c>
      <c r="PR54" s="158">
        <f t="shared" si="50"/>
        <v>0.96536796536796532</v>
      </c>
      <c r="PS54" s="158">
        <f t="shared" si="51"/>
        <v>0</v>
      </c>
      <c r="PU54" s="157" t="s">
        <v>70</v>
      </c>
      <c r="PV54" s="157">
        <v>231</v>
      </c>
      <c r="PW54" s="157">
        <v>223</v>
      </c>
      <c r="PX54" s="157">
        <v>7</v>
      </c>
      <c r="PY54" s="157">
        <v>1</v>
      </c>
      <c r="PZ54" s="158">
        <f t="shared" si="52"/>
        <v>0.96536796536796532</v>
      </c>
      <c r="QA54" s="158">
        <f t="shared" si="53"/>
        <v>0</v>
      </c>
      <c r="QC54" s="157">
        <f t="shared" si="54"/>
        <v>0</v>
      </c>
      <c r="QD54" s="157" t="s">
        <v>70</v>
      </c>
      <c r="QE54" s="157">
        <v>231</v>
      </c>
      <c r="QF54" s="157">
        <v>223</v>
      </c>
      <c r="QG54" s="157">
        <v>7</v>
      </c>
      <c r="QH54" s="157">
        <v>1</v>
      </c>
      <c r="QI54" s="158">
        <f t="shared" si="55"/>
        <v>0.96536796536796532</v>
      </c>
      <c r="QJ54" s="158">
        <f t="shared" si="56"/>
        <v>0</v>
      </c>
      <c r="QL54" s="157" t="s">
        <v>70</v>
      </c>
      <c r="QM54" s="157">
        <v>231</v>
      </c>
      <c r="QN54" s="157">
        <v>223</v>
      </c>
      <c r="QO54" s="157">
        <v>7</v>
      </c>
      <c r="QP54" s="157">
        <v>1</v>
      </c>
      <c r="QQ54" s="158">
        <f t="shared" si="57"/>
        <v>0.96536796536796532</v>
      </c>
      <c r="QR54" s="158">
        <f>QQ54-QI54</f>
        <v>0</v>
      </c>
      <c r="QT54" s="157">
        <f t="shared" si="59"/>
        <v>0</v>
      </c>
      <c r="QU54" s="157" t="s">
        <v>70</v>
      </c>
      <c r="QV54" s="157">
        <v>231</v>
      </c>
      <c r="QW54" s="157">
        <v>223</v>
      </c>
      <c r="QX54" s="157">
        <v>7</v>
      </c>
      <c r="QY54" s="157">
        <v>1</v>
      </c>
      <c r="QZ54" s="158">
        <f t="shared" si="60"/>
        <v>0.96536796536796532</v>
      </c>
      <c r="RA54" s="158">
        <f t="shared" si="61"/>
        <v>0</v>
      </c>
      <c r="RC54" s="157" t="s">
        <v>70</v>
      </c>
      <c r="RD54" s="157">
        <v>231</v>
      </c>
      <c r="RE54" s="157">
        <v>223</v>
      </c>
      <c r="RF54" s="157">
        <v>7</v>
      </c>
      <c r="RG54" s="157">
        <v>1</v>
      </c>
      <c r="RH54" s="158">
        <f t="shared" si="62"/>
        <v>0.96536796536796532</v>
      </c>
      <c r="RI54" s="158">
        <f t="shared" si="63"/>
        <v>0</v>
      </c>
      <c r="RK54" s="157" t="s">
        <v>70</v>
      </c>
      <c r="RL54" s="157">
        <v>231</v>
      </c>
      <c r="RM54" s="157">
        <v>223</v>
      </c>
      <c r="RN54" s="157">
        <v>7</v>
      </c>
      <c r="RO54" s="157">
        <v>1</v>
      </c>
      <c r="RP54" s="158">
        <v>0.97</v>
      </c>
      <c r="RR54" s="157" t="s">
        <v>70</v>
      </c>
      <c r="RS54" s="157">
        <v>231</v>
      </c>
      <c r="RT54" s="157">
        <v>223</v>
      </c>
      <c r="RU54" s="157">
        <v>7</v>
      </c>
      <c r="RV54" s="157">
        <v>1</v>
      </c>
      <c r="RW54" s="158">
        <f t="shared" si="64"/>
        <v>0.96536796536796532</v>
      </c>
      <c r="RX54" s="158">
        <f t="shared" si="65"/>
        <v>-3.4632034632034681E-2</v>
      </c>
      <c r="RZ54" s="157" t="s">
        <v>70</v>
      </c>
      <c r="SA54" s="157">
        <v>231</v>
      </c>
      <c r="SB54" s="157">
        <v>223</v>
      </c>
      <c r="SC54" s="157">
        <v>7</v>
      </c>
      <c r="SD54" s="157">
        <v>1</v>
      </c>
      <c r="SE54" s="158">
        <f t="shared" si="66"/>
        <v>0.96536796536796532</v>
      </c>
      <c r="SF54" s="158">
        <f t="shared" si="67"/>
        <v>0</v>
      </c>
      <c r="SH54" s="157" t="s">
        <v>70</v>
      </c>
      <c r="SI54" s="157">
        <v>231</v>
      </c>
      <c r="SJ54" s="157">
        <v>223</v>
      </c>
      <c r="SK54" s="157">
        <v>7</v>
      </c>
      <c r="SL54" s="157">
        <v>1</v>
      </c>
      <c r="SM54" s="158">
        <f t="shared" si="68"/>
        <v>0.96536796536796532</v>
      </c>
      <c r="SN54" s="158">
        <f t="shared" si="69"/>
        <v>0</v>
      </c>
      <c r="SP54" s="157" t="s">
        <v>70</v>
      </c>
      <c r="SQ54" s="157">
        <v>231</v>
      </c>
      <c r="SR54" s="157">
        <v>223</v>
      </c>
      <c r="SS54" s="157">
        <v>7</v>
      </c>
      <c r="ST54" s="157">
        <v>1</v>
      </c>
      <c r="SU54" s="158">
        <f t="shared" si="70"/>
        <v>0.96536796536796532</v>
      </c>
      <c r="SV54" s="158">
        <f t="shared" si="71"/>
        <v>0</v>
      </c>
      <c r="SX54" s="157" t="s">
        <v>70</v>
      </c>
      <c r="SY54" s="157">
        <v>231</v>
      </c>
      <c r="SZ54" s="157">
        <v>223</v>
      </c>
      <c r="TA54" s="157">
        <v>7</v>
      </c>
      <c r="TB54" s="157">
        <v>1</v>
      </c>
      <c r="TC54" s="158">
        <f t="shared" si="72"/>
        <v>0.96536796536796532</v>
      </c>
      <c r="TD54" s="158">
        <f t="shared" si="73"/>
        <v>0</v>
      </c>
      <c r="TF54" s="157" t="s">
        <v>70</v>
      </c>
      <c r="TG54" s="157">
        <v>231</v>
      </c>
      <c r="TH54" s="157">
        <v>223</v>
      </c>
      <c r="TI54" s="157">
        <v>7</v>
      </c>
      <c r="TJ54" s="157">
        <v>1</v>
      </c>
      <c r="TK54" s="158">
        <f t="shared" si="74"/>
        <v>0.96536796536796532</v>
      </c>
      <c r="TL54" s="158">
        <f t="shared" si="75"/>
        <v>0</v>
      </c>
      <c r="TN54" s="157" t="s">
        <v>70</v>
      </c>
      <c r="TO54" s="157">
        <v>231</v>
      </c>
      <c r="TP54" s="157">
        <v>223</v>
      </c>
      <c r="TQ54" s="157">
        <v>7</v>
      </c>
      <c r="TR54" s="157">
        <v>1</v>
      </c>
      <c r="TS54" s="158">
        <f t="shared" si="76"/>
        <v>0.96536796536796532</v>
      </c>
      <c r="TT54" s="158">
        <f t="shared" si="77"/>
        <v>0</v>
      </c>
      <c r="TV54" s="157" t="s">
        <v>70</v>
      </c>
      <c r="TW54" s="157">
        <v>231</v>
      </c>
      <c r="TX54" s="157">
        <v>223</v>
      </c>
      <c r="TY54" s="157">
        <v>7</v>
      </c>
      <c r="TZ54" s="157">
        <v>1</v>
      </c>
      <c r="UA54" s="158">
        <f t="shared" si="78"/>
        <v>0.96536796536796532</v>
      </c>
      <c r="UB54" s="158">
        <f t="shared" si="79"/>
        <v>0</v>
      </c>
      <c r="UD54" s="157" t="s">
        <v>70</v>
      </c>
      <c r="UE54" s="157">
        <v>270</v>
      </c>
      <c r="UF54" s="157">
        <v>260</v>
      </c>
      <c r="UG54" s="157">
        <v>8</v>
      </c>
      <c r="UH54" s="157">
        <v>2</v>
      </c>
      <c r="UI54" s="158">
        <f t="shared" si="80"/>
        <v>0.96296296296296291</v>
      </c>
      <c r="UJ54" s="158">
        <f t="shared" si="81"/>
        <v>-2.4050024050024099E-3</v>
      </c>
      <c r="UK54" s="110" t="s">
        <v>119</v>
      </c>
      <c r="UL54" s="157" t="s">
        <v>70</v>
      </c>
      <c r="UM54" s="157">
        <v>270</v>
      </c>
      <c r="UN54" s="157">
        <v>260</v>
      </c>
      <c r="UO54" s="157">
        <v>8</v>
      </c>
      <c r="UP54" s="157">
        <v>2</v>
      </c>
      <c r="UQ54" s="158">
        <f t="shared" si="82"/>
        <v>0.96296296296296291</v>
      </c>
      <c r="UR54" s="158">
        <f t="shared" si="83"/>
        <v>0</v>
      </c>
      <c r="US54" s="17" t="s">
        <v>119</v>
      </c>
      <c r="UT54" s="157" t="s">
        <v>70</v>
      </c>
      <c r="UU54" s="157">
        <v>270</v>
      </c>
      <c r="UV54" s="157">
        <v>260</v>
      </c>
      <c r="UW54" s="157">
        <v>8</v>
      </c>
      <c r="UX54" s="157">
        <v>2</v>
      </c>
      <c r="UY54" s="158">
        <f t="shared" si="84"/>
        <v>0.96296296296296291</v>
      </c>
      <c r="VA54" s="157" t="s">
        <v>70</v>
      </c>
      <c r="VB54" s="157">
        <v>270</v>
      </c>
      <c r="VC54" s="157">
        <v>260</v>
      </c>
      <c r="VD54" s="157">
        <v>8</v>
      </c>
      <c r="VE54" s="157">
        <v>2</v>
      </c>
      <c r="VF54" s="158">
        <f t="shared" si="85"/>
        <v>0.96296296296296291</v>
      </c>
      <c r="VG54" s="17" t="s">
        <v>119</v>
      </c>
      <c r="VH54" s="157" t="s">
        <v>70</v>
      </c>
      <c r="VI54" s="157">
        <v>270</v>
      </c>
      <c r="VJ54" s="157">
        <v>260</v>
      </c>
      <c r="VK54" s="157">
        <v>8</v>
      </c>
      <c r="VL54" s="157">
        <v>2</v>
      </c>
      <c r="VM54" s="158">
        <f t="shared" si="86"/>
        <v>0.96296296296296291</v>
      </c>
      <c r="VN54" s="158">
        <f t="shared" si="87"/>
        <v>0</v>
      </c>
      <c r="VO54" s="158" t="s">
        <v>119</v>
      </c>
      <c r="VQ54" s="157" t="s">
        <v>70</v>
      </c>
      <c r="VR54" s="157">
        <v>270</v>
      </c>
      <c r="VS54" s="157">
        <v>222</v>
      </c>
      <c r="VT54" s="157">
        <v>7</v>
      </c>
      <c r="VU54" s="157">
        <v>41</v>
      </c>
      <c r="VV54" s="158">
        <v>0.82</v>
      </c>
      <c r="VW54" s="158">
        <f t="shared" si="88"/>
        <v>-0.14296296296296296</v>
      </c>
      <c r="VX54" s="158"/>
      <c r="VY54" s="157" t="s">
        <v>70</v>
      </c>
      <c r="VZ54" s="157">
        <v>270</v>
      </c>
      <c r="WA54" s="157">
        <v>260</v>
      </c>
      <c r="WB54" s="157">
        <v>8</v>
      </c>
      <c r="WC54" s="159">
        <v>2</v>
      </c>
      <c r="WD54" s="158">
        <f t="shared" si="89"/>
        <v>0.96296296296296291</v>
      </c>
      <c r="WF54" s="159" t="s">
        <v>70</v>
      </c>
      <c r="WG54" s="159">
        <v>270</v>
      </c>
      <c r="WH54" s="159">
        <v>260</v>
      </c>
      <c r="WI54" s="159">
        <v>8</v>
      </c>
      <c r="WJ54" s="159">
        <v>2</v>
      </c>
      <c r="WK54" s="158">
        <f t="shared" si="90"/>
        <v>0.96296296296296291</v>
      </c>
      <c r="WL54" s="158">
        <f t="shared" si="91"/>
        <v>0</v>
      </c>
      <c r="WM54" s="2" t="s">
        <v>119</v>
      </c>
      <c r="WN54" s="157" t="s">
        <v>70</v>
      </c>
      <c r="WO54" s="157">
        <v>270</v>
      </c>
      <c r="WP54" s="157">
        <v>102</v>
      </c>
      <c r="WQ54" s="157">
        <v>1</v>
      </c>
      <c r="WR54" s="157">
        <v>167</v>
      </c>
      <c r="WS54" s="158">
        <v>0.38</v>
      </c>
      <c r="WU54" s="184"/>
      <c r="WV54" s="184"/>
      <c r="WW54" s="184"/>
      <c r="WX54" s="184"/>
      <c r="WY54" s="184"/>
      <c r="WZ54" s="159" t="s">
        <v>70</v>
      </c>
      <c r="XA54" s="159">
        <v>270</v>
      </c>
      <c r="XB54" s="159">
        <v>260</v>
      </c>
      <c r="XC54" s="159">
        <v>8</v>
      </c>
      <c r="XD54" s="159">
        <v>2</v>
      </c>
      <c r="XE54" s="158">
        <f t="shared" si="92"/>
        <v>0.96296296296296291</v>
      </c>
      <c r="XG54" s="157" t="s">
        <v>70</v>
      </c>
      <c r="XH54" s="157">
        <v>270</v>
      </c>
      <c r="XI54" s="157">
        <v>260</v>
      </c>
      <c r="XJ54" s="157">
        <v>8</v>
      </c>
      <c r="XK54" s="159">
        <v>2</v>
      </c>
      <c r="XL54" s="158">
        <f t="shared" si="93"/>
        <v>0.96296296296296291</v>
      </c>
      <c r="XM54" s="158">
        <f t="shared" si="94"/>
        <v>0</v>
      </c>
      <c r="XN54" s="157" t="s">
        <v>70</v>
      </c>
      <c r="XO54" s="157">
        <v>270</v>
      </c>
      <c r="XP54" s="157">
        <v>0</v>
      </c>
      <c r="XQ54" s="157">
        <v>0</v>
      </c>
      <c r="XR54" s="157">
        <v>270</v>
      </c>
      <c r="XS54" s="158">
        <v>0</v>
      </c>
      <c r="XT54" s="157"/>
      <c r="XU54" s="157" t="s">
        <v>70</v>
      </c>
      <c r="XV54" s="157">
        <v>270</v>
      </c>
      <c r="XW54" s="157">
        <v>260</v>
      </c>
      <c r="XX54" s="157">
        <v>8</v>
      </c>
      <c r="XY54" s="159">
        <v>2</v>
      </c>
      <c r="XZ54" s="158">
        <f t="shared" si="95"/>
        <v>0.96296296296296291</v>
      </c>
      <c r="YB54" s="157" t="s">
        <v>70</v>
      </c>
      <c r="YC54" s="157">
        <v>270</v>
      </c>
      <c r="YD54" s="157">
        <v>260</v>
      </c>
      <c r="YE54" s="157">
        <v>8</v>
      </c>
      <c r="YF54" s="159">
        <v>2</v>
      </c>
      <c r="YG54" s="158">
        <f t="shared" si="96"/>
        <v>0.96296296296296291</v>
      </c>
      <c r="YH54" s="158">
        <f t="shared" si="97"/>
        <v>0</v>
      </c>
      <c r="YI54" s="158" t="s">
        <v>119</v>
      </c>
      <c r="YJ54" s="157" t="s">
        <v>70</v>
      </c>
      <c r="YK54" s="157">
        <v>270</v>
      </c>
      <c r="YL54" s="157">
        <v>102</v>
      </c>
      <c r="YM54" s="157">
        <v>1</v>
      </c>
      <c r="YN54" s="157">
        <v>167</v>
      </c>
      <c r="YO54" s="158">
        <v>0.38</v>
      </c>
      <c r="YQ54" s="157" t="s">
        <v>70</v>
      </c>
      <c r="YR54" s="157">
        <v>270</v>
      </c>
      <c r="YS54" s="157">
        <v>260</v>
      </c>
      <c r="YT54" s="157">
        <v>8</v>
      </c>
      <c r="YU54" s="159">
        <v>2</v>
      </c>
      <c r="YV54" s="158">
        <f t="shared" si="98"/>
        <v>0.96296296296296291</v>
      </c>
      <c r="YX54" s="157" t="s">
        <v>70</v>
      </c>
      <c r="YY54" s="157">
        <v>270</v>
      </c>
      <c r="YZ54" s="157">
        <v>223</v>
      </c>
      <c r="ZA54" s="157">
        <v>7</v>
      </c>
      <c r="ZB54" s="157">
        <v>40</v>
      </c>
      <c r="ZC54" s="158">
        <v>0.83</v>
      </c>
      <c r="ZE54" s="157" t="s">
        <v>70</v>
      </c>
      <c r="ZF54" s="157">
        <v>270</v>
      </c>
      <c r="ZG54" s="157">
        <v>260</v>
      </c>
      <c r="ZH54" s="157">
        <v>8</v>
      </c>
      <c r="ZI54" s="159">
        <v>2</v>
      </c>
      <c r="ZJ54" s="158">
        <f t="shared" si="99"/>
        <v>0.96296296296296291</v>
      </c>
      <c r="ZK54" s="158">
        <f>ZJ54-YG54</f>
        <v>0</v>
      </c>
      <c r="ZM54" s="157" t="s">
        <v>70</v>
      </c>
      <c r="ZN54" s="157">
        <v>270</v>
      </c>
      <c r="ZO54" s="157">
        <v>260</v>
      </c>
      <c r="ZP54" s="157">
        <v>8</v>
      </c>
      <c r="ZQ54" s="159">
        <v>2</v>
      </c>
      <c r="ZR54" s="158">
        <f t="shared" si="100"/>
        <v>0.96296296296296291</v>
      </c>
    </row>
    <row r="55" spans="1:694" ht="17.25" thickBot="1">
      <c r="A55" s="2" t="s">
        <v>71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2" t="s">
        <v>71</v>
      </c>
      <c r="I55" s="2">
        <v>192</v>
      </c>
      <c r="J55" s="2">
        <v>175</v>
      </c>
      <c r="K55" s="2">
        <v>6</v>
      </c>
      <c r="L55" s="2">
        <v>11</v>
      </c>
      <c r="M55" s="4">
        <v>0.91</v>
      </c>
      <c r="N55" s="4">
        <f t="shared" si="108"/>
        <v>-4.9999999999999933E-2</v>
      </c>
      <c r="P55" s="2" t="s">
        <v>71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4">
        <f t="shared" si="1"/>
        <v>4.9999999999999933E-2</v>
      </c>
      <c r="X55" s="7" t="s">
        <v>71</v>
      </c>
      <c r="Y55" s="1">
        <v>192</v>
      </c>
      <c r="Z55" s="1">
        <v>184</v>
      </c>
      <c r="AA55" s="1">
        <v>7</v>
      </c>
      <c r="AB55" s="1">
        <v>1</v>
      </c>
      <c r="AC55" s="3">
        <v>0.96</v>
      </c>
      <c r="AD55" s="4">
        <f t="shared" si="2"/>
        <v>0</v>
      </c>
      <c r="AF55" s="66" t="s">
        <v>71</v>
      </c>
      <c r="AG55" s="1">
        <v>192</v>
      </c>
      <c r="AH55" s="1">
        <v>184</v>
      </c>
      <c r="AI55" s="1">
        <v>7</v>
      </c>
      <c r="AJ55" s="1">
        <v>1</v>
      </c>
      <c r="AK55" s="3">
        <v>0.96</v>
      </c>
      <c r="AL55" s="4">
        <f t="shared" si="3"/>
        <v>0</v>
      </c>
      <c r="AN55" s="77" t="s">
        <v>71</v>
      </c>
      <c r="AO55" s="2">
        <v>192</v>
      </c>
      <c r="AP55" s="2">
        <v>183</v>
      </c>
      <c r="AQ55" s="2">
        <v>7</v>
      </c>
      <c r="AR55" s="7">
        <v>2</v>
      </c>
      <c r="AS55" s="4">
        <f>AP55/AO55</f>
        <v>0.953125</v>
      </c>
      <c r="AT55" s="4">
        <f t="shared" si="4"/>
        <v>-6.8749999999999645E-3</v>
      </c>
      <c r="AV55" s="66" t="s">
        <v>71</v>
      </c>
      <c r="AW55" s="2">
        <v>192</v>
      </c>
      <c r="AX55" s="11">
        <v>183</v>
      </c>
      <c r="AY55" s="11">
        <v>7</v>
      </c>
      <c r="AZ55" s="11">
        <v>2</v>
      </c>
      <c r="BA55" s="4">
        <f>AX55/AW55</f>
        <v>0.953125</v>
      </c>
      <c r="BB55" s="4">
        <f t="shared" si="5"/>
        <v>0</v>
      </c>
      <c r="BD55" s="66" t="s">
        <v>71</v>
      </c>
      <c r="BE55" s="75">
        <v>192</v>
      </c>
      <c r="BF55" s="75">
        <v>184</v>
      </c>
      <c r="BG55" s="75">
        <v>7</v>
      </c>
      <c r="BH55" s="75">
        <v>1</v>
      </c>
      <c r="BI55" s="76">
        <v>0.96</v>
      </c>
      <c r="BJ55" s="4">
        <f t="shared" si="6"/>
        <v>6.8749999999999645E-3</v>
      </c>
      <c r="BL55" s="66" t="s">
        <v>71</v>
      </c>
      <c r="BM55" s="75">
        <v>192</v>
      </c>
      <c r="BN55" s="75">
        <v>184</v>
      </c>
      <c r="BO55" s="75">
        <v>7</v>
      </c>
      <c r="BP55" s="75">
        <v>1</v>
      </c>
      <c r="BQ55" s="76">
        <v>0.96</v>
      </c>
      <c r="BR55" s="4">
        <f t="shared" si="7"/>
        <v>0</v>
      </c>
      <c r="BT55" s="66" t="s">
        <v>71</v>
      </c>
      <c r="BU55" s="75">
        <v>192</v>
      </c>
      <c r="BV55" s="75">
        <v>185</v>
      </c>
      <c r="BW55" s="75">
        <v>7</v>
      </c>
      <c r="BX55" s="75">
        <v>0</v>
      </c>
      <c r="BY55" s="76">
        <f>BV55/BU55</f>
        <v>0.96354166666666663</v>
      </c>
      <c r="BZ55" s="4">
        <f t="shared" si="8"/>
        <v>3.5416666666666652E-3</v>
      </c>
      <c r="CB55" s="66" t="s">
        <v>71</v>
      </c>
      <c r="CC55" s="75">
        <v>192</v>
      </c>
      <c r="CD55" s="75">
        <v>185</v>
      </c>
      <c r="CE55" s="75">
        <v>7</v>
      </c>
      <c r="CF55" s="75">
        <v>0</v>
      </c>
      <c r="CG55" s="76">
        <f>CD55/CC55</f>
        <v>0.96354166666666663</v>
      </c>
      <c r="CH55" s="4">
        <f t="shared" si="9"/>
        <v>0</v>
      </c>
      <c r="CJ55" s="66" t="s">
        <v>71</v>
      </c>
      <c r="CK55" s="75">
        <v>192</v>
      </c>
      <c r="CL55" s="75">
        <v>185</v>
      </c>
      <c r="CM55" s="75">
        <v>7</v>
      </c>
      <c r="CN55" s="75">
        <v>0</v>
      </c>
      <c r="CO55" s="76">
        <f>CL55/CK55</f>
        <v>0.96354166666666663</v>
      </c>
      <c r="CP55" s="4">
        <f t="shared" si="10"/>
        <v>0</v>
      </c>
      <c r="CR55" s="66" t="s">
        <v>71</v>
      </c>
      <c r="CS55" s="75">
        <v>192</v>
      </c>
      <c r="CT55" s="75">
        <v>185</v>
      </c>
      <c r="CU55" s="75">
        <v>7</v>
      </c>
      <c r="CV55" s="75">
        <v>0</v>
      </c>
      <c r="CW55" s="76">
        <f>CT55/CS55</f>
        <v>0.96354166666666663</v>
      </c>
      <c r="CX55" s="4">
        <f t="shared" si="11"/>
        <v>0</v>
      </c>
      <c r="CZ55" s="66" t="s">
        <v>71</v>
      </c>
      <c r="DA55" s="2">
        <v>192</v>
      </c>
      <c r="DB55" s="2">
        <v>184</v>
      </c>
      <c r="DC55" s="2">
        <v>7</v>
      </c>
      <c r="DD55" s="2">
        <v>1</v>
      </c>
      <c r="DE55" s="4">
        <f>DB55/DA55</f>
        <v>0.95833333333333337</v>
      </c>
      <c r="DF55" s="4">
        <f t="shared" si="12"/>
        <v>-5.2083333333332593E-3</v>
      </c>
      <c r="DH55" s="66" t="s">
        <v>71</v>
      </c>
      <c r="DI55" s="2">
        <v>192</v>
      </c>
      <c r="DJ55" s="2">
        <v>184</v>
      </c>
      <c r="DK55" s="2">
        <v>7</v>
      </c>
      <c r="DL55" s="2">
        <v>1</v>
      </c>
      <c r="DM55" s="4">
        <f>DJ55/DI55</f>
        <v>0.95833333333333337</v>
      </c>
      <c r="DN55" s="4">
        <f t="shared" si="13"/>
        <v>0</v>
      </c>
      <c r="DP55" s="66" t="s">
        <v>71</v>
      </c>
      <c r="DQ55" s="2">
        <v>192</v>
      </c>
      <c r="DR55" s="2">
        <v>184</v>
      </c>
      <c r="DS55" s="2">
        <v>7</v>
      </c>
      <c r="DT55" s="2">
        <v>1</v>
      </c>
      <c r="DU55" s="4">
        <f>DR55/DQ55</f>
        <v>0.95833333333333337</v>
      </c>
      <c r="DV55" s="4">
        <f t="shared" si="14"/>
        <v>0</v>
      </c>
      <c r="DX55" s="66" t="s">
        <v>71</v>
      </c>
      <c r="DY55" s="2">
        <v>192</v>
      </c>
      <c r="DZ55" s="2">
        <v>184</v>
      </c>
      <c r="EA55" s="2">
        <v>7</v>
      </c>
      <c r="EB55" s="2">
        <v>1</v>
      </c>
      <c r="EC55" s="4">
        <f>DZ55/DY55</f>
        <v>0.95833333333333337</v>
      </c>
      <c r="ED55" s="4">
        <f t="shared" si="15"/>
        <v>0</v>
      </c>
      <c r="EF55" s="66" t="s">
        <v>71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6"/>
        <v>5.2083333333332593E-3</v>
      </c>
      <c r="EN55" s="66" t="s">
        <v>71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7"/>
        <v>0</v>
      </c>
      <c r="EV55" s="66" t="s">
        <v>71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4">
        <f t="shared" si="18"/>
        <v>0</v>
      </c>
      <c r="FD55" s="66" t="s">
        <v>71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4">
        <f t="shared" si="19"/>
        <v>0</v>
      </c>
      <c r="FL55" s="65" t="s">
        <v>71</v>
      </c>
      <c r="FM55" s="2">
        <v>192</v>
      </c>
      <c r="FN55" s="2">
        <v>185</v>
      </c>
      <c r="FO55" s="2">
        <v>7</v>
      </c>
      <c r="FP55" s="107">
        <v>0</v>
      </c>
      <c r="FQ55" s="4">
        <f>FN55/FM55</f>
        <v>0.96354166666666663</v>
      </c>
      <c r="FR55" s="4">
        <f t="shared" si="20"/>
        <v>0</v>
      </c>
      <c r="FS55" s="2" t="s">
        <v>119</v>
      </c>
      <c r="FT55" s="65" t="s">
        <v>71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4">
        <f t="shared" si="21"/>
        <v>0</v>
      </c>
      <c r="GB55" s="65" t="s">
        <v>71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4">
        <f t="shared" si="22"/>
        <v>0</v>
      </c>
      <c r="GI55" s="2" t="s">
        <v>119</v>
      </c>
      <c r="GJ55" s="65" t="s">
        <v>71</v>
      </c>
      <c r="GK55" s="2">
        <v>192</v>
      </c>
      <c r="GL55" s="2">
        <v>184</v>
      </c>
      <c r="GM55" s="2">
        <v>7</v>
      </c>
      <c r="GN55" s="2">
        <v>1</v>
      </c>
      <c r="GO55" s="4">
        <f>GL55/GK55</f>
        <v>0.95833333333333337</v>
      </c>
      <c r="GP55" s="4">
        <f t="shared" si="23"/>
        <v>-5.2083333333332593E-3</v>
      </c>
      <c r="GR55" s="65" t="s">
        <v>71</v>
      </c>
      <c r="GS55" s="2">
        <v>192</v>
      </c>
      <c r="GT55" s="2">
        <v>184</v>
      </c>
      <c r="GU55" s="2">
        <v>7</v>
      </c>
      <c r="GV55" s="2">
        <v>1</v>
      </c>
      <c r="GW55" s="4">
        <f>GT55/GS55</f>
        <v>0.95833333333333337</v>
      </c>
      <c r="GX55" s="111">
        <f t="shared" si="107"/>
        <v>0</v>
      </c>
      <c r="GZ55" s="65" t="s">
        <v>71</v>
      </c>
      <c r="HA55" s="2">
        <v>192</v>
      </c>
      <c r="HB55" s="2">
        <v>185</v>
      </c>
      <c r="HC55" s="2">
        <v>7</v>
      </c>
      <c r="HD55" s="11">
        <v>0</v>
      </c>
      <c r="HE55" s="4">
        <f>HB55/HA55</f>
        <v>0.96354166666666663</v>
      </c>
      <c r="HF55" s="4">
        <f>HE55-'[1]ASUS MeMO Pad 8 K011'!ES55</f>
        <v>0</v>
      </c>
      <c r="HG55" s="2" t="s">
        <v>119</v>
      </c>
      <c r="HH55" s="65" t="s">
        <v>71</v>
      </c>
      <c r="HI55" s="2">
        <v>192</v>
      </c>
      <c r="HJ55" s="2">
        <v>185</v>
      </c>
      <c r="HK55" s="2">
        <v>7</v>
      </c>
      <c r="HL55" s="7">
        <v>0</v>
      </c>
      <c r="HM55" s="4">
        <f>HJ55/HI55</f>
        <v>0.96354166666666663</v>
      </c>
      <c r="HN55" s="4">
        <f t="shared" si="24"/>
        <v>0</v>
      </c>
      <c r="HO55" s="2" t="s">
        <v>119</v>
      </c>
      <c r="HP55" s="65" t="s">
        <v>71</v>
      </c>
      <c r="HQ55" s="2">
        <v>192</v>
      </c>
      <c r="HR55" s="2">
        <v>185</v>
      </c>
      <c r="HS55" s="2">
        <v>7</v>
      </c>
      <c r="HT55" s="11">
        <v>0</v>
      </c>
      <c r="HU55" s="4">
        <f>HR55/HQ55</f>
        <v>0.96354166666666663</v>
      </c>
      <c r="HV55" s="4">
        <f t="shared" si="25"/>
        <v>0</v>
      </c>
      <c r="HX55" s="65" t="s">
        <v>71</v>
      </c>
      <c r="HY55" s="2">
        <v>192</v>
      </c>
      <c r="HZ55" s="2">
        <v>185</v>
      </c>
      <c r="IA55" s="2">
        <v>7</v>
      </c>
      <c r="IB55" s="7">
        <v>0</v>
      </c>
      <c r="IC55" s="4">
        <f t="shared" si="101"/>
        <v>0.96354166666666663</v>
      </c>
      <c r="ID55" s="4">
        <f t="shared" si="26"/>
        <v>0</v>
      </c>
      <c r="IE55" s="2" t="s">
        <v>119</v>
      </c>
      <c r="IF55" s="65" t="s">
        <v>71</v>
      </c>
      <c r="IG55" s="2">
        <v>192</v>
      </c>
      <c r="IH55" s="2">
        <v>185</v>
      </c>
      <c r="II55" s="2">
        <v>7</v>
      </c>
      <c r="IJ55" s="7">
        <v>0</v>
      </c>
      <c r="IK55" s="4">
        <f>IH55/IG55</f>
        <v>0.96354166666666663</v>
      </c>
      <c r="IL55" s="4">
        <f t="shared" si="27"/>
        <v>0</v>
      </c>
      <c r="IM55" s="2" t="s">
        <v>203</v>
      </c>
      <c r="IN55" s="65" t="s">
        <v>71</v>
      </c>
      <c r="IO55" s="2">
        <v>192</v>
      </c>
      <c r="IP55" s="2">
        <v>185</v>
      </c>
      <c r="IQ55" s="2">
        <v>7</v>
      </c>
      <c r="IR55" s="7">
        <v>0</v>
      </c>
      <c r="IS55" s="4">
        <f>IP55/IO55</f>
        <v>0.96354166666666663</v>
      </c>
      <c r="IT55" s="4">
        <f t="shared" si="28"/>
        <v>0</v>
      </c>
      <c r="IU55" s="2" t="s">
        <v>216</v>
      </c>
      <c r="IV55" s="65" t="s">
        <v>71</v>
      </c>
      <c r="IW55" s="2">
        <v>192</v>
      </c>
      <c r="IX55" s="2">
        <v>185</v>
      </c>
      <c r="IY55" s="2">
        <v>7</v>
      </c>
      <c r="IZ55" s="7">
        <v>0</v>
      </c>
      <c r="JA55" s="4">
        <f>IX55/IW55</f>
        <v>0.96354166666666663</v>
      </c>
      <c r="JB55" s="4">
        <f t="shared" si="29"/>
        <v>0</v>
      </c>
      <c r="JC55" s="2" t="s">
        <v>221</v>
      </c>
      <c r="JD55" s="114" t="s">
        <v>71</v>
      </c>
      <c r="JE55" s="2">
        <v>192</v>
      </c>
      <c r="JF55" s="2">
        <v>185</v>
      </c>
      <c r="JG55" s="2">
        <v>7</v>
      </c>
      <c r="JH55" s="7">
        <v>0</v>
      </c>
      <c r="JI55" s="4">
        <f>JF55/JE55</f>
        <v>0.96354166666666663</v>
      </c>
      <c r="JJ55" s="4">
        <f t="shared" si="30"/>
        <v>0</v>
      </c>
      <c r="JK55" s="2" t="s">
        <v>119</v>
      </c>
      <c r="JL55" s="114" t="s">
        <v>71</v>
      </c>
      <c r="JM55" s="2">
        <v>192</v>
      </c>
      <c r="JN55" s="2">
        <v>185</v>
      </c>
      <c r="JO55" s="2">
        <v>7</v>
      </c>
      <c r="JP55" s="2">
        <v>0</v>
      </c>
      <c r="JQ55" s="4">
        <v>0.96</v>
      </c>
      <c r="JR55" s="4">
        <f t="shared" si="109"/>
        <v>-3.5416666666666652E-3</v>
      </c>
      <c r="JT55" s="114" t="s">
        <v>71</v>
      </c>
      <c r="JU55" s="2">
        <v>192</v>
      </c>
      <c r="JV55" s="2">
        <v>185</v>
      </c>
      <c r="JW55" s="2">
        <v>7</v>
      </c>
      <c r="JX55" s="2">
        <v>0</v>
      </c>
      <c r="JY55" s="4">
        <v>0.96</v>
      </c>
      <c r="JZ55" s="4">
        <f t="shared" si="32"/>
        <v>0</v>
      </c>
      <c r="KB55" s="65" t="s">
        <v>71</v>
      </c>
      <c r="KC55" s="2">
        <v>192</v>
      </c>
      <c r="KD55" s="2">
        <v>185</v>
      </c>
      <c r="KE55" s="2">
        <v>7</v>
      </c>
      <c r="KF55" s="2">
        <v>0</v>
      </c>
      <c r="KG55" s="4">
        <f>KD55/KC55</f>
        <v>0.96354166666666663</v>
      </c>
      <c r="KH55" s="4">
        <f t="shared" si="33"/>
        <v>3.5416666666666652E-3</v>
      </c>
      <c r="KI55" s="2" t="s">
        <v>119</v>
      </c>
      <c r="KJ55" s="65" t="s">
        <v>71</v>
      </c>
      <c r="KK55" s="2">
        <v>192</v>
      </c>
      <c r="KL55" s="2">
        <v>185</v>
      </c>
      <c r="KM55" s="2">
        <v>7</v>
      </c>
      <c r="KN55" s="2">
        <v>0</v>
      </c>
      <c r="KO55" s="4">
        <f>KL55/KK55</f>
        <v>0.96354166666666663</v>
      </c>
      <c r="KP55" s="4">
        <f t="shared" si="34"/>
        <v>0</v>
      </c>
      <c r="KQ55" s="4"/>
      <c r="KR55" s="123" t="s">
        <v>71</v>
      </c>
      <c r="KS55" s="116">
        <v>192</v>
      </c>
      <c r="KT55" s="117">
        <v>185</v>
      </c>
      <c r="KU55" s="117">
        <v>7</v>
      </c>
      <c r="KV55" s="117">
        <v>0</v>
      </c>
      <c r="KW55" s="118">
        <v>0.96354166666666663</v>
      </c>
      <c r="KX55" s="118">
        <v>0</v>
      </c>
      <c r="KY55" s="116" t="s">
        <v>119</v>
      </c>
      <c r="KZ55" s="123" t="s">
        <v>71</v>
      </c>
      <c r="LA55" s="116">
        <v>192</v>
      </c>
      <c r="LB55" s="116">
        <v>185</v>
      </c>
      <c r="LC55" s="116">
        <v>7</v>
      </c>
      <c r="LD55" s="116">
        <v>0</v>
      </c>
      <c r="LE55" s="122">
        <v>0.94</v>
      </c>
      <c r="LF55" s="158">
        <f t="shared" si="35"/>
        <v>-2.3541666666666683E-2</v>
      </c>
      <c r="LG55" s="158"/>
      <c r="LH55" s="163" t="s">
        <v>71</v>
      </c>
      <c r="LI55" s="156">
        <v>192</v>
      </c>
      <c r="LJ55" s="156">
        <v>185</v>
      </c>
      <c r="LK55" s="156">
        <v>7</v>
      </c>
      <c r="LL55" s="156">
        <v>0</v>
      </c>
      <c r="LM55" s="162">
        <v>0.94</v>
      </c>
      <c r="LN55" s="158">
        <f t="shared" si="36"/>
        <v>0</v>
      </c>
      <c r="LO55" s="157" t="s">
        <v>119</v>
      </c>
      <c r="LP55" s="163" t="s">
        <v>71</v>
      </c>
      <c r="LQ55" s="156">
        <v>192</v>
      </c>
      <c r="LR55" s="156">
        <v>185</v>
      </c>
      <c r="LS55" s="156">
        <v>7</v>
      </c>
      <c r="LT55" s="156">
        <v>0</v>
      </c>
      <c r="LU55" s="162">
        <f>LR55/LQ55</f>
        <v>0.96354166666666663</v>
      </c>
      <c r="LV55" s="4">
        <f t="shared" si="37"/>
        <v>0</v>
      </c>
      <c r="LX55" s="161" t="s">
        <v>71</v>
      </c>
      <c r="LY55" s="157">
        <v>192</v>
      </c>
      <c r="LZ55" s="157">
        <v>185</v>
      </c>
      <c r="MA55" s="157">
        <v>7</v>
      </c>
      <c r="MB55" s="159">
        <v>0</v>
      </c>
      <c r="MC55" s="158">
        <f t="shared" si="105"/>
        <v>0.96354166666666663</v>
      </c>
      <c r="MD55" s="158">
        <f t="shared" si="38"/>
        <v>0</v>
      </c>
      <c r="ME55" s="2" t="s">
        <v>119</v>
      </c>
      <c r="MF55" s="163" t="s">
        <v>71</v>
      </c>
      <c r="MG55" s="156">
        <v>192</v>
      </c>
      <c r="MH55" s="175">
        <v>188</v>
      </c>
      <c r="MI55" s="156">
        <v>4</v>
      </c>
      <c r="MJ55" s="156">
        <v>0</v>
      </c>
      <c r="MK55" s="162">
        <f t="shared" si="39"/>
        <v>0.97916666666666663</v>
      </c>
      <c r="ML55" s="158">
        <f t="shared" si="40"/>
        <v>1.5625E-2</v>
      </c>
      <c r="MM55" s="157" t="s">
        <v>119</v>
      </c>
      <c r="MN55" s="163" t="s">
        <v>71</v>
      </c>
      <c r="MO55" s="156">
        <v>192</v>
      </c>
      <c r="MP55" s="175">
        <v>188</v>
      </c>
      <c r="MQ55" s="156">
        <v>4</v>
      </c>
      <c r="MR55" s="156">
        <v>0</v>
      </c>
      <c r="MS55" s="162">
        <v>0.94</v>
      </c>
      <c r="MT55" s="158">
        <f t="shared" si="41"/>
        <v>-3.9166666666666683E-2</v>
      </c>
      <c r="MU55" s="157" t="s">
        <v>119</v>
      </c>
      <c r="MV55" s="163" t="s">
        <v>71</v>
      </c>
      <c r="MW55" s="170">
        <v>192</v>
      </c>
      <c r="MX55" s="170">
        <v>188</v>
      </c>
      <c r="MY55" s="170">
        <v>4</v>
      </c>
      <c r="MZ55" s="170">
        <v>0</v>
      </c>
      <c r="NA55" s="178">
        <f>MX55/MW55</f>
        <v>0.97916666666666663</v>
      </c>
      <c r="NB55" s="158">
        <f t="shared" si="42"/>
        <v>3.9166666666666683E-2</v>
      </c>
      <c r="NC55" s="157" t="s">
        <v>119</v>
      </c>
      <c r="ND55" s="163" t="s">
        <v>71</v>
      </c>
      <c r="NE55" s="156">
        <v>192</v>
      </c>
      <c r="NF55" s="175">
        <v>188</v>
      </c>
      <c r="NG55" s="156">
        <v>4</v>
      </c>
      <c r="NH55" s="156">
        <v>0</v>
      </c>
      <c r="NI55" s="162">
        <v>0.95</v>
      </c>
      <c r="NJ55" s="158">
        <f t="shared" si="43"/>
        <v>-2.9166666666666674E-2</v>
      </c>
      <c r="NK55" s="157"/>
      <c r="NL55" s="163" t="s">
        <v>71</v>
      </c>
      <c r="NM55" s="156">
        <v>192</v>
      </c>
      <c r="NN55" s="175">
        <v>188</v>
      </c>
      <c r="NO55" s="156">
        <v>4</v>
      </c>
      <c r="NP55" s="156">
        <v>0</v>
      </c>
      <c r="NQ55" s="162">
        <v>0.95</v>
      </c>
      <c r="NR55" s="158">
        <f t="shared" si="44"/>
        <v>0</v>
      </c>
      <c r="NS55" s="157"/>
      <c r="OO55" s="161" t="s">
        <v>71</v>
      </c>
      <c r="OP55" s="157">
        <v>192</v>
      </c>
      <c r="OQ55" s="157">
        <v>185</v>
      </c>
      <c r="OR55" s="159">
        <v>7</v>
      </c>
      <c r="OS55" s="159">
        <v>0</v>
      </c>
      <c r="OT55" s="158">
        <f>OQ55/OP55</f>
        <v>0.96354166666666663</v>
      </c>
      <c r="OU55" s="158">
        <f t="shared" si="46"/>
        <v>1.3541666666666674E-2</v>
      </c>
      <c r="OV55" s="2" t="s">
        <v>119</v>
      </c>
      <c r="OW55" s="161" t="s">
        <v>71</v>
      </c>
      <c r="OX55" s="157">
        <v>192</v>
      </c>
      <c r="OY55" s="157">
        <v>185</v>
      </c>
      <c r="OZ55" s="159">
        <v>7</v>
      </c>
      <c r="PA55" s="159">
        <v>0</v>
      </c>
      <c r="PB55" s="158">
        <f t="shared" si="106"/>
        <v>0.96354166666666663</v>
      </c>
      <c r="PC55" s="158">
        <f t="shared" si="47"/>
        <v>0</v>
      </c>
      <c r="PD55" s="2" t="s">
        <v>119</v>
      </c>
      <c r="PE55" s="161" t="s">
        <v>71</v>
      </c>
      <c r="PF55" s="157">
        <v>192</v>
      </c>
      <c r="PG55" s="157">
        <v>185</v>
      </c>
      <c r="PH55" s="157">
        <v>7</v>
      </c>
      <c r="PI55" s="157">
        <v>0</v>
      </c>
      <c r="PJ55" s="158">
        <f t="shared" si="48"/>
        <v>0.96354166666666663</v>
      </c>
      <c r="PK55" s="158">
        <f t="shared" si="49"/>
        <v>0</v>
      </c>
      <c r="PM55" s="161" t="s">
        <v>71</v>
      </c>
      <c r="PN55" s="157">
        <v>192</v>
      </c>
      <c r="PO55" s="157">
        <v>185</v>
      </c>
      <c r="PP55" s="157">
        <v>7</v>
      </c>
      <c r="PQ55" s="159">
        <v>0</v>
      </c>
      <c r="PR55" s="158">
        <f t="shared" si="50"/>
        <v>0.96354166666666663</v>
      </c>
      <c r="PS55" s="158">
        <f t="shared" si="51"/>
        <v>0</v>
      </c>
      <c r="PT55" s="2" t="s">
        <v>119</v>
      </c>
      <c r="PU55" s="161" t="s">
        <v>71</v>
      </c>
      <c r="PV55" s="157">
        <v>192</v>
      </c>
      <c r="PW55" s="157">
        <v>185</v>
      </c>
      <c r="PX55" s="157">
        <v>7</v>
      </c>
      <c r="PY55" s="159">
        <v>0</v>
      </c>
      <c r="PZ55" s="158">
        <f t="shared" si="52"/>
        <v>0.96354166666666663</v>
      </c>
      <c r="QA55" s="158">
        <f t="shared" si="53"/>
        <v>0</v>
      </c>
      <c r="QC55" s="157">
        <f t="shared" si="54"/>
        <v>0</v>
      </c>
      <c r="QD55" s="161" t="s">
        <v>71</v>
      </c>
      <c r="QE55" s="157">
        <v>192</v>
      </c>
      <c r="QF55" s="157">
        <v>185</v>
      </c>
      <c r="QG55" s="157">
        <v>7</v>
      </c>
      <c r="QH55" s="159">
        <v>0</v>
      </c>
      <c r="QI55" s="158">
        <f t="shared" si="55"/>
        <v>0.96354166666666663</v>
      </c>
      <c r="QJ55" s="158">
        <f t="shared" si="56"/>
        <v>0</v>
      </c>
      <c r="QK55" s="2" t="s">
        <v>119</v>
      </c>
      <c r="QL55" s="161" t="s">
        <v>71</v>
      </c>
      <c r="QM55" s="157">
        <v>192</v>
      </c>
      <c r="QN55" s="157">
        <v>185</v>
      </c>
      <c r="QO55" s="157">
        <v>7</v>
      </c>
      <c r="QP55" s="159">
        <v>0</v>
      </c>
      <c r="QQ55" s="158">
        <f t="shared" si="57"/>
        <v>0.96354166666666663</v>
      </c>
      <c r="QR55" s="158">
        <f t="shared" si="58"/>
        <v>0</v>
      </c>
      <c r="QT55" s="157">
        <f t="shared" si="59"/>
        <v>0</v>
      </c>
      <c r="QU55" s="161" t="s">
        <v>71</v>
      </c>
      <c r="QV55" s="157">
        <v>192</v>
      </c>
      <c r="QW55" s="157">
        <v>185</v>
      </c>
      <c r="QX55" s="157">
        <v>7</v>
      </c>
      <c r="QY55" s="159">
        <v>0</v>
      </c>
      <c r="QZ55" s="158">
        <f t="shared" si="60"/>
        <v>0.96354166666666663</v>
      </c>
      <c r="RA55" s="158">
        <f t="shared" si="61"/>
        <v>0</v>
      </c>
      <c r="RB55" s="2" t="s">
        <v>119</v>
      </c>
      <c r="RC55" s="161" t="s">
        <v>71</v>
      </c>
      <c r="RD55" s="157">
        <v>192</v>
      </c>
      <c r="RE55" s="157">
        <v>185</v>
      </c>
      <c r="RF55" s="157">
        <v>7</v>
      </c>
      <c r="RG55" s="159">
        <v>0</v>
      </c>
      <c r="RH55" s="158">
        <f t="shared" si="62"/>
        <v>0.96354166666666663</v>
      </c>
      <c r="RI55" s="158">
        <f t="shared" si="63"/>
        <v>0</v>
      </c>
      <c r="RJ55" s="2" t="s">
        <v>119</v>
      </c>
      <c r="RK55" s="157" t="s">
        <v>71</v>
      </c>
      <c r="RL55" s="157">
        <v>194</v>
      </c>
      <c r="RM55" s="157">
        <v>185</v>
      </c>
      <c r="RN55" s="157">
        <v>7</v>
      </c>
      <c r="RO55" s="157">
        <v>2</v>
      </c>
      <c r="RP55" s="158">
        <v>0.95</v>
      </c>
      <c r="RR55" s="161" t="s">
        <v>71</v>
      </c>
      <c r="RS55" s="157">
        <v>192</v>
      </c>
      <c r="RT55" s="157">
        <v>185</v>
      </c>
      <c r="RU55" s="157">
        <v>7</v>
      </c>
      <c r="RV55" s="157">
        <v>0</v>
      </c>
      <c r="RW55" s="158">
        <f t="shared" si="64"/>
        <v>0.96354166666666663</v>
      </c>
      <c r="RX55" s="158">
        <f t="shared" si="65"/>
        <v>-1.0364583333333335</v>
      </c>
      <c r="RZ55" s="161" t="s">
        <v>71</v>
      </c>
      <c r="SA55" s="157">
        <v>192</v>
      </c>
      <c r="SB55" s="157">
        <v>185</v>
      </c>
      <c r="SC55" s="157">
        <v>7</v>
      </c>
      <c r="SD55" s="157">
        <v>0</v>
      </c>
      <c r="SE55" s="158">
        <f t="shared" si="66"/>
        <v>0.96354166666666663</v>
      </c>
      <c r="SF55" s="158">
        <f t="shared" si="67"/>
        <v>0</v>
      </c>
      <c r="SH55" s="161" t="s">
        <v>71</v>
      </c>
      <c r="SI55" s="157">
        <v>192</v>
      </c>
      <c r="SJ55" s="159">
        <v>185</v>
      </c>
      <c r="SK55" s="157">
        <v>7</v>
      </c>
      <c r="SL55" s="159">
        <v>0</v>
      </c>
      <c r="SM55" s="158">
        <f t="shared" si="68"/>
        <v>0.96354166666666663</v>
      </c>
      <c r="SN55" s="158">
        <f t="shared" si="69"/>
        <v>0</v>
      </c>
      <c r="SO55" s="17" t="s">
        <v>119</v>
      </c>
      <c r="SP55" s="161" t="s">
        <v>71</v>
      </c>
      <c r="SQ55" s="157">
        <v>192</v>
      </c>
      <c r="SR55" s="157">
        <v>185</v>
      </c>
      <c r="SS55" s="159">
        <v>7</v>
      </c>
      <c r="ST55" s="159">
        <v>0</v>
      </c>
      <c r="SU55" s="158">
        <f t="shared" si="70"/>
        <v>0.96354166666666663</v>
      </c>
      <c r="SV55" s="158">
        <f t="shared" si="71"/>
        <v>0</v>
      </c>
      <c r="SW55" s="17" t="s">
        <v>119</v>
      </c>
      <c r="SX55" s="161" t="s">
        <v>71</v>
      </c>
      <c r="SY55" s="157">
        <v>192</v>
      </c>
      <c r="SZ55" s="157">
        <v>185</v>
      </c>
      <c r="TA55" s="157">
        <v>7</v>
      </c>
      <c r="TB55" s="157">
        <v>0</v>
      </c>
      <c r="TC55" s="158">
        <f t="shared" si="72"/>
        <v>0.96354166666666663</v>
      </c>
      <c r="TD55" s="158">
        <f t="shared" si="73"/>
        <v>0</v>
      </c>
      <c r="TF55" s="161" t="s">
        <v>71</v>
      </c>
      <c r="TG55" s="157">
        <v>192</v>
      </c>
      <c r="TH55" s="159">
        <v>185</v>
      </c>
      <c r="TI55" s="157">
        <v>7</v>
      </c>
      <c r="TJ55" s="159">
        <v>0</v>
      </c>
      <c r="TK55" s="158">
        <f t="shared" si="74"/>
        <v>0.96354166666666663</v>
      </c>
      <c r="TL55" s="158">
        <f t="shared" si="75"/>
        <v>0</v>
      </c>
      <c r="TM55" s="17" t="s">
        <v>119</v>
      </c>
      <c r="TN55" s="161" t="s">
        <v>71</v>
      </c>
      <c r="TO55" s="157">
        <v>192</v>
      </c>
      <c r="TP55" s="159">
        <v>185</v>
      </c>
      <c r="TQ55" s="157">
        <v>7</v>
      </c>
      <c r="TR55" s="159">
        <v>0</v>
      </c>
      <c r="TS55" s="158">
        <f t="shared" si="76"/>
        <v>0.96354166666666663</v>
      </c>
      <c r="TT55" s="158">
        <f t="shared" si="77"/>
        <v>0</v>
      </c>
      <c r="TV55" s="161" t="s">
        <v>71</v>
      </c>
      <c r="TW55" s="157">
        <v>192</v>
      </c>
      <c r="TX55" s="159">
        <v>185</v>
      </c>
      <c r="TY55" s="157">
        <v>7</v>
      </c>
      <c r="TZ55" s="159">
        <v>0</v>
      </c>
      <c r="UA55" s="158">
        <f t="shared" si="78"/>
        <v>0.96354166666666663</v>
      </c>
      <c r="UB55" s="158">
        <f t="shared" si="79"/>
        <v>0</v>
      </c>
      <c r="UD55" s="161" t="s">
        <v>71</v>
      </c>
      <c r="UE55" s="157">
        <v>194</v>
      </c>
      <c r="UF55" s="159">
        <v>187</v>
      </c>
      <c r="UG55" s="157">
        <v>7</v>
      </c>
      <c r="UH55" s="159">
        <v>0</v>
      </c>
      <c r="UI55" s="158">
        <f t="shared" si="80"/>
        <v>0.96391752577319589</v>
      </c>
      <c r="UJ55" s="158">
        <f t="shared" si="81"/>
        <v>3.758591065292638E-4</v>
      </c>
      <c r="UL55" s="161" t="s">
        <v>71</v>
      </c>
      <c r="UM55" s="157">
        <v>194</v>
      </c>
      <c r="UN55" s="159">
        <v>187</v>
      </c>
      <c r="UO55" s="157">
        <v>7</v>
      </c>
      <c r="UP55" s="159">
        <v>0</v>
      </c>
      <c r="UQ55" s="158">
        <f t="shared" si="82"/>
        <v>0.96391752577319589</v>
      </c>
      <c r="UR55" s="158">
        <f t="shared" si="83"/>
        <v>0</v>
      </c>
      <c r="US55" s="17" t="s">
        <v>119</v>
      </c>
      <c r="UT55" s="161" t="s">
        <v>71</v>
      </c>
      <c r="UU55" s="157">
        <v>194</v>
      </c>
      <c r="UV55" s="159">
        <v>187</v>
      </c>
      <c r="UW55" s="157">
        <v>7</v>
      </c>
      <c r="UX55" s="159">
        <v>0</v>
      </c>
      <c r="UY55" s="158">
        <f t="shared" si="84"/>
        <v>0.96391752577319589</v>
      </c>
      <c r="VA55" s="161" t="s">
        <v>71</v>
      </c>
      <c r="VB55" s="157">
        <v>194</v>
      </c>
      <c r="VC55" s="159">
        <v>187</v>
      </c>
      <c r="VD55" s="157">
        <v>7</v>
      </c>
      <c r="VE55" s="159">
        <v>0</v>
      </c>
      <c r="VF55" s="158">
        <f t="shared" si="85"/>
        <v>0.96391752577319589</v>
      </c>
      <c r="VG55" s="17" t="s">
        <v>119</v>
      </c>
      <c r="VH55" s="161" t="s">
        <v>71</v>
      </c>
      <c r="VI55" s="157">
        <v>194</v>
      </c>
      <c r="VJ55" s="159">
        <v>187</v>
      </c>
      <c r="VK55" s="157">
        <v>7</v>
      </c>
      <c r="VL55" s="159">
        <v>0</v>
      </c>
      <c r="VM55" s="158">
        <f t="shared" si="86"/>
        <v>0.96391752577319589</v>
      </c>
      <c r="VN55" s="158">
        <f t="shared" si="87"/>
        <v>0</v>
      </c>
      <c r="VQ55" s="157" t="s">
        <v>71</v>
      </c>
      <c r="VR55" s="157">
        <v>196</v>
      </c>
      <c r="VS55" s="157">
        <v>189</v>
      </c>
      <c r="VT55" s="157">
        <v>7</v>
      </c>
      <c r="VU55" s="157">
        <v>0</v>
      </c>
      <c r="VV55" s="158">
        <v>0.96</v>
      </c>
      <c r="VW55" s="158">
        <f t="shared" si="88"/>
        <v>-3.917525773195929E-3</v>
      </c>
      <c r="VX55" s="158"/>
      <c r="VY55" s="161" t="s">
        <v>71</v>
      </c>
      <c r="VZ55" s="157">
        <v>194</v>
      </c>
      <c r="WA55" s="157">
        <v>184</v>
      </c>
      <c r="WB55" s="159">
        <v>10</v>
      </c>
      <c r="WC55" s="159">
        <v>0</v>
      </c>
      <c r="WD55" s="158">
        <f t="shared" si="89"/>
        <v>0.94845360824742264</v>
      </c>
      <c r="WF55" s="161" t="s">
        <v>71</v>
      </c>
      <c r="WG55" s="157">
        <v>194</v>
      </c>
      <c r="WH55" s="157">
        <v>184</v>
      </c>
      <c r="WI55" s="157">
        <v>10</v>
      </c>
      <c r="WJ55" s="157">
        <v>0</v>
      </c>
      <c r="WK55" s="158">
        <f t="shared" si="90"/>
        <v>0.94845360824742264</v>
      </c>
      <c r="WL55" s="158">
        <f t="shared" si="91"/>
        <v>0</v>
      </c>
      <c r="WN55" s="157" t="s">
        <v>71</v>
      </c>
      <c r="WO55" s="157">
        <v>196</v>
      </c>
      <c r="WP55" s="157">
        <v>176</v>
      </c>
      <c r="WQ55" s="157">
        <v>10</v>
      </c>
      <c r="WR55" s="157">
        <v>10</v>
      </c>
      <c r="WS55" s="158">
        <v>0.9</v>
      </c>
      <c r="WU55" s="182" t="s">
        <v>461</v>
      </c>
      <c r="WV55" s="182">
        <v>196</v>
      </c>
      <c r="WW55" s="182">
        <v>186</v>
      </c>
      <c r="WX55" s="182">
        <v>10</v>
      </c>
      <c r="WY55" s="182">
        <v>0</v>
      </c>
      <c r="WZ55" s="182" t="s">
        <v>461</v>
      </c>
      <c r="XA55" s="182">
        <v>196</v>
      </c>
      <c r="XB55" s="182">
        <v>186</v>
      </c>
      <c r="XC55" s="182">
        <v>10</v>
      </c>
      <c r="XD55" s="182">
        <v>0</v>
      </c>
      <c r="XE55" s="158">
        <f t="shared" si="92"/>
        <v>0.94897959183673475</v>
      </c>
      <c r="XG55" s="161" t="s">
        <v>71</v>
      </c>
      <c r="XH55" s="157">
        <v>194</v>
      </c>
      <c r="XI55" s="157">
        <v>184</v>
      </c>
      <c r="XJ55" s="157">
        <v>10</v>
      </c>
      <c r="XK55" s="159">
        <v>0</v>
      </c>
      <c r="XL55" s="158">
        <f t="shared" si="93"/>
        <v>0.94845360824742264</v>
      </c>
      <c r="XM55" s="158">
        <f t="shared" si="94"/>
        <v>0</v>
      </c>
      <c r="XN55" s="157" t="s">
        <v>71</v>
      </c>
      <c r="XO55" s="157">
        <v>196</v>
      </c>
      <c r="XP55" s="157">
        <v>182</v>
      </c>
      <c r="XQ55" s="157">
        <v>11</v>
      </c>
      <c r="XR55" s="157">
        <v>3</v>
      </c>
      <c r="XS55" s="158">
        <v>0.93</v>
      </c>
      <c r="XT55" s="157"/>
      <c r="XU55" s="182" t="s">
        <v>461</v>
      </c>
      <c r="XV55" s="182">
        <v>196</v>
      </c>
      <c r="XW55" s="182">
        <v>186</v>
      </c>
      <c r="XX55" s="182">
        <v>10</v>
      </c>
      <c r="XY55" s="182">
        <v>0</v>
      </c>
      <c r="XZ55" s="158">
        <f t="shared" si="95"/>
        <v>0.94897959183673475</v>
      </c>
      <c r="YB55" s="161" t="s">
        <v>71</v>
      </c>
      <c r="YC55" s="157">
        <v>194</v>
      </c>
      <c r="YD55" s="157">
        <v>184</v>
      </c>
      <c r="YE55" s="157">
        <v>10</v>
      </c>
      <c r="YF55" s="159">
        <v>0</v>
      </c>
      <c r="YG55" s="158">
        <f t="shared" si="96"/>
        <v>0.94845360824742264</v>
      </c>
      <c r="YH55" s="158">
        <f t="shared" si="97"/>
        <v>0</v>
      </c>
      <c r="YI55" s="158"/>
      <c r="YJ55" s="157" t="s">
        <v>71</v>
      </c>
      <c r="YK55" s="157">
        <v>196</v>
      </c>
      <c r="YL55" s="157">
        <v>183</v>
      </c>
      <c r="YM55" s="157">
        <v>11</v>
      </c>
      <c r="YN55" s="157">
        <v>2</v>
      </c>
      <c r="YO55" s="158">
        <v>0.93</v>
      </c>
      <c r="YQ55" s="182" t="s">
        <v>461</v>
      </c>
      <c r="YR55" s="182">
        <v>196</v>
      </c>
      <c r="YS55" s="182">
        <v>186</v>
      </c>
      <c r="YT55" s="182">
        <v>10</v>
      </c>
      <c r="YU55" s="182">
        <v>0</v>
      </c>
      <c r="YV55" s="158">
        <f t="shared" si="98"/>
        <v>0.94897959183673475</v>
      </c>
      <c r="YX55" s="157" t="s">
        <v>71</v>
      </c>
      <c r="YY55" s="157">
        <v>196</v>
      </c>
      <c r="YZ55" s="157">
        <v>181</v>
      </c>
      <c r="ZA55" s="157">
        <v>11</v>
      </c>
      <c r="ZB55" s="157">
        <v>4</v>
      </c>
      <c r="ZC55" s="158">
        <v>0.92</v>
      </c>
      <c r="ZE55" s="173" t="s">
        <v>71</v>
      </c>
      <c r="ZF55" s="157">
        <v>194</v>
      </c>
      <c r="ZG55" s="157">
        <v>184</v>
      </c>
      <c r="ZH55" s="159">
        <v>10</v>
      </c>
      <c r="ZI55" s="157">
        <v>0</v>
      </c>
      <c r="ZJ55" s="158">
        <f t="shared" si="99"/>
        <v>0.94845360824742264</v>
      </c>
      <c r="ZK55" s="158">
        <f>ZJ55-YG55</f>
        <v>0</v>
      </c>
      <c r="ZL55" s="2" t="s">
        <v>119</v>
      </c>
      <c r="ZM55" s="182" t="s">
        <v>461</v>
      </c>
      <c r="ZN55" s="182">
        <v>196</v>
      </c>
      <c r="ZO55" s="182">
        <v>186</v>
      </c>
      <c r="ZP55" s="182">
        <v>10</v>
      </c>
      <c r="ZQ55" s="182">
        <v>0</v>
      </c>
      <c r="ZR55" s="158">
        <f t="shared" si="100"/>
        <v>0.94897959183673475</v>
      </c>
    </row>
    <row r="56" spans="1:694" ht="17.25" thickBot="1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108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6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7"/>
        <v>0</v>
      </c>
      <c r="BT56" s="2" t="s">
        <v>72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8"/>
        <v>0</v>
      </c>
      <c r="CB56" s="2" t="s">
        <v>72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9"/>
        <v>0</v>
      </c>
      <c r="CJ56" s="2" t="s">
        <v>72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0"/>
        <v>0</v>
      </c>
      <c r="CR56" s="2" t="s">
        <v>72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1"/>
        <v>0</v>
      </c>
      <c r="CZ56" s="2" t="s">
        <v>72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2"/>
        <v>0</v>
      </c>
      <c r="DH56" s="2" t="s">
        <v>72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3"/>
        <v>0</v>
      </c>
      <c r="DP56" s="2" t="s">
        <v>72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4"/>
        <v>0</v>
      </c>
      <c r="DX56" s="2" t="s">
        <v>72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5"/>
        <v>0</v>
      </c>
      <c r="EF56" s="2" t="s">
        <v>72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6"/>
        <v>0</v>
      </c>
      <c r="EN56" s="2" t="s">
        <v>72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7"/>
        <v>0</v>
      </c>
      <c r="EV56" s="2" t="s">
        <v>72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18"/>
        <v>0</v>
      </c>
      <c r="FD56" s="2" t="s">
        <v>72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19"/>
        <v>0</v>
      </c>
      <c r="FL56" s="2" t="s">
        <v>72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4">
        <f t="shared" si="20"/>
        <v>0</v>
      </c>
      <c r="FT56" s="2" t="s">
        <v>72</v>
      </c>
      <c r="FU56" s="2">
        <v>85</v>
      </c>
      <c r="FV56" s="2">
        <v>54</v>
      </c>
      <c r="FW56" s="2">
        <v>2</v>
      </c>
      <c r="FX56" s="2">
        <v>29</v>
      </c>
      <c r="FY56" s="4">
        <v>0.64</v>
      </c>
      <c r="FZ56" s="4">
        <f t="shared" si="21"/>
        <v>0</v>
      </c>
      <c r="GB56" s="2" t="s">
        <v>72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4">
        <f t="shared" si="22"/>
        <v>0</v>
      </c>
      <c r="GJ56" s="2" t="s">
        <v>72</v>
      </c>
      <c r="GK56" s="2">
        <v>85</v>
      </c>
      <c r="GL56" s="2">
        <v>54</v>
      </c>
      <c r="GM56" s="2">
        <v>2</v>
      </c>
      <c r="GN56" s="2">
        <v>29</v>
      </c>
      <c r="GO56" s="4">
        <v>0.64</v>
      </c>
      <c r="GP56" s="4">
        <f t="shared" si="23"/>
        <v>0</v>
      </c>
      <c r="GR56" s="2" t="s">
        <v>72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111">
        <f t="shared" si="107"/>
        <v>0</v>
      </c>
      <c r="GZ56" s="2" t="s">
        <v>72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>HE56-'[1]ASUS MeMO Pad 8 K011'!ES56</f>
        <v>0</v>
      </c>
      <c r="HH56" s="2" t="s">
        <v>72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4"/>
        <v>0</v>
      </c>
      <c r="HP56" s="2" t="s">
        <v>72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5"/>
        <v>0</v>
      </c>
      <c r="HX56" s="2" t="s">
        <v>72</v>
      </c>
      <c r="HY56" s="2">
        <v>85</v>
      </c>
      <c r="HZ56" s="2">
        <v>54</v>
      </c>
      <c r="IA56" s="2">
        <v>2</v>
      </c>
      <c r="IB56" s="2">
        <v>29</v>
      </c>
      <c r="IC56" s="4">
        <f t="shared" si="101"/>
        <v>0.63529411764705879</v>
      </c>
      <c r="ID56" s="4">
        <f t="shared" si="26"/>
        <v>-4.7058823529412264E-3</v>
      </c>
      <c r="IF56" s="2" t="s">
        <v>72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102"/>
        <v>0.63529411764705879</v>
      </c>
      <c r="IL56" s="4">
        <f t="shared" si="27"/>
        <v>0</v>
      </c>
      <c r="IN56" s="2" t="s">
        <v>72</v>
      </c>
      <c r="IO56" s="2">
        <v>85</v>
      </c>
      <c r="IP56" s="2">
        <v>54</v>
      </c>
      <c r="IQ56" s="2">
        <v>2</v>
      </c>
      <c r="IR56" s="2">
        <v>29</v>
      </c>
      <c r="IS56" s="4">
        <v>0.64</v>
      </c>
      <c r="IT56" s="4">
        <f t="shared" si="28"/>
        <v>4.7058823529412264E-3</v>
      </c>
      <c r="IV56" s="2" t="s">
        <v>72</v>
      </c>
      <c r="IW56" s="2">
        <v>85</v>
      </c>
      <c r="IX56" s="2">
        <v>54</v>
      </c>
      <c r="IY56" s="2">
        <v>2</v>
      </c>
      <c r="IZ56" s="2">
        <v>29</v>
      </c>
      <c r="JA56" s="4">
        <v>0.64</v>
      </c>
      <c r="JB56" s="4">
        <f t="shared" si="29"/>
        <v>0</v>
      </c>
      <c r="JD56" s="2" t="s">
        <v>72</v>
      </c>
      <c r="JE56" s="2">
        <v>85</v>
      </c>
      <c r="JF56" s="2">
        <v>54</v>
      </c>
      <c r="JG56" s="2">
        <v>2</v>
      </c>
      <c r="JH56" s="2">
        <v>29</v>
      </c>
      <c r="JI56" s="4">
        <v>0.64</v>
      </c>
      <c r="JJ56" s="4">
        <f t="shared" si="30"/>
        <v>0</v>
      </c>
      <c r="JL56" s="2" t="s">
        <v>72</v>
      </c>
      <c r="JM56" s="2">
        <v>85</v>
      </c>
      <c r="JN56" s="2">
        <v>54</v>
      </c>
      <c r="JO56" s="2">
        <v>2</v>
      </c>
      <c r="JP56" s="2">
        <v>29</v>
      </c>
      <c r="JQ56" s="4">
        <v>0.64</v>
      </c>
      <c r="JR56" s="4">
        <f t="shared" si="109"/>
        <v>0</v>
      </c>
      <c r="JT56" s="2" t="s">
        <v>72</v>
      </c>
      <c r="JU56" s="2">
        <v>85</v>
      </c>
      <c r="JV56" s="2">
        <v>54</v>
      </c>
      <c r="JW56" s="2">
        <v>2</v>
      </c>
      <c r="JX56" s="2">
        <v>29</v>
      </c>
      <c r="JY56" s="4">
        <v>0.64</v>
      </c>
      <c r="JZ56" s="4">
        <f t="shared" si="32"/>
        <v>0</v>
      </c>
      <c r="KB56" s="2" t="s">
        <v>72</v>
      </c>
      <c r="KC56" s="2">
        <v>85</v>
      </c>
      <c r="KD56" s="2">
        <v>54</v>
      </c>
      <c r="KE56" s="2">
        <v>2</v>
      </c>
      <c r="KF56" s="2">
        <v>29</v>
      </c>
      <c r="KG56" s="4">
        <v>0.64</v>
      </c>
      <c r="KH56" s="4">
        <f>KG56-JY56</f>
        <v>0</v>
      </c>
      <c r="KJ56" s="2" t="s">
        <v>72</v>
      </c>
      <c r="KK56" s="2">
        <v>85</v>
      </c>
      <c r="KL56" s="2">
        <v>54</v>
      </c>
      <c r="KM56" s="2">
        <v>2</v>
      </c>
      <c r="KN56" s="2">
        <v>29</v>
      </c>
      <c r="KO56" s="4">
        <f t="shared" si="103"/>
        <v>0.63529411764705879</v>
      </c>
      <c r="KP56" s="4">
        <f t="shared" si="34"/>
        <v>-4.7058823529412264E-3</v>
      </c>
      <c r="KQ56" s="4"/>
      <c r="KR56" s="116" t="s">
        <v>72</v>
      </c>
      <c r="KS56" s="116">
        <v>85</v>
      </c>
      <c r="KT56" s="117">
        <v>54</v>
      </c>
      <c r="KU56" s="117">
        <v>2</v>
      </c>
      <c r="KV56" s="117">
        <v>29</v>
      </c>
      <c r="KW56" s="118">
        <v>0.64</v>
      </c>
      <c r="KX56" s="118">
        <v>0</v>
      </c>
      <c r="KY56" s="116"/>
      <c r="KZ56" s="116" t="s">
        <v>72</v>
      </c>
      <c r="LA56" s="116">
        <v>85</v>
      </c>
      <c r="LB56" s="116">
        <v>54</v>
      </c>
      <c r="LC56" s="116">
        <v>2</v>
      </c>
      <c r="LD56" s="116">
        <v>29</v>
      </c>
      <c r="LE56" s="122">
        <v>0.64</v>
      </c>
      <c r="LF56" s="158">
        <f t="shared" si="35"/>
        <v>0</v>
      </c>
      <c r="LG56" s="158"/>
      <c r="LH56" s="156" t="s">
        <v>72</v>
      </c>
      <c r="LI56" s="156">
        <v>85</v>
      </c>
      <c r="LJ56" s="156">
        <v>54</v>
      </c>
      <c r="LK56" s="156">
        <v>2</v>
      </c>
      <c r="LL56" s="156">
        <v>29</v>
      </c>
      <c r="LM56" s="162">
        <v>0.64</v>
      </c>
      <c r="LN56" s="158">
        <f t="shared" si="36"/>
        <v>0</v>
      </c>
      <c r="LO56" s="157"/>
      <c r="LP56" s="2" t="s">
        <v>72</v>
      </c>
      <c r="LQ56" s="2">
        <v>85</v>
      </c>
      <c r="LR56" s="2">
        <v>54</v>
      </c>
      <c r="LS56" s="2">
        <v>2</v>
      </c>
      <c r="LT56" s="2">
        <v>29</v>
      </c>
      <c r="LU56" s="4">
        <f t="shared" si="104"/>
        <v>0.63529411764705879</v>
      </c>
      <c r="LV56" s="4">
        <f t="shared" si="37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105"/>
        <v>0.63529411764705879</v>
      </c>
      <c r="MD56" s="158">
        <f t="shared" si="38"/>
        <v>0</v>
      </c>
      <c r="MF56" s="156" t="s">
        <v>72</v>
      </c>
      <c r="MG56" s="156">
        <v>85</v>
      </c>
      <c r="MH56" s="156">
        <v>54</v>
      </c>
      <c r="MI56" s="156">
        <v>2</v>
      </c>
      <c r="MJ56" s="156">
        <v>29</v>
      </c>
      <c r="MK56" s="162">
        <f t="shared" si="39"/>
        <v>0.63529411764705879</v>
      </c>
      <c r="ML56" s="158">
        <f t="shared" si="40"/>
        <v>0</v>
      </c>
      <c r="MM56" s="157"/>
      <c r="MN56" s="156" t="s">
        <v>72</v>
      </c>
      <c r="MO56" s="156">
        <v>85</v>
      </c>
      <c r="MP56" s="156">
        <v>54</v>
      </c>
      <c r="MQ56" s="156">
        <v>2</v>
      </c>
      <c r="MR56" s="156">
        <v>29</v>
      </c>
      <c r="MS56" s="162">
        <v>0.64</v>
      </c>
      <c r="MT56" s="158">
        <f t="shared" si="41"/>
        <v>4.7058823529412264E-3</v>
      </c>
      <c r="MU56" s="157"/>
      <c r="MV56" s="156" t="s">
        <v>72</v>
      </c>
      <c r="MW56" s="156">
        <v>85</v>
      </c>
      <c r="MX56" s="156">
        <v>54</v>
      </c>
      <c r="MY56" s="156">
        <v>2</v>
      </c>
      <c r="MZ56" s="156">
        <v>29</v>
      </c>
      <c r="NA56" s="162">
        <v>0.64</v>
      </c>
      <c r="NB56" s="158">
        <f t="shared" si="42"/>
        <v>0</v>
      </c>
      <c r="NC56" s="157"/>
      <c r="ND56" s="156" t="s">
        <v>72</v>
      </c>
      <c r="NE56" s="156">
        <v>85</v>
      </c>
      <c r="NF56" s="170">
        <v>54</v>
      </c>
      <c r="NG56" s="156">
        <v>2</v>
      </c>
      <c r="NH56" s="156">
        <v>29</v>
      </c>
      <c r="NI56" s="162">
        <f>NF56/NE56</f>
        <v>0.63529411764705879</v>
      </c>
      <c r="NJ56" s="158">
        <f t="shared" si="43"/>
        <v>-4.7058823529412264E-3</v>
      </c>
      <c r="NK56" s="157" t="s">
        <v>119</v>
      </c>
      <c r="NL56" s="156" t="s">
        <v>72</v>
      </c>
      <c r="NM56" s="156">
        <v>85</v>
      </c>
      <c r="NN56" s="156">
        <v>54</v>
      </c>
      <c r="NO56" s="156">
        <v>2</v>
      </c>
      <c r="NP56" s="156">
        <v>29</v>
      </c>
      <c r="NQ56" s="162">
        <v>0.64</v>
      </c>
      <c r="NR56" s="158">
        <f t="shared" si="44"/>
        <v>4.7058823529412264E-3</v>
      </c>
      <c r="NS56" s="157"/>
      <c r="OO56" s="157" t="s">
        <v>72</v>
      </c>
      <c r="OP56" s="157">
        <v>85</v>
      </c>
      <c r="OQ56" s="157">
        <v>54</v>
      </c>
      <c r="OR56" s="157">
        <v>2</v>
      </c>
      <c r="OS56" s="157">
        <v>29</v>
      </c>
      <c r="OT56" s="158">
        <f t="shared" si="45"/>
        <v>0.63529411764705879</v>
      </c>
      <c r="OU56" s="158">
        <f t="shared" si="46"/>
        <v>-4.7058823529412264E-3</v>
      </c>
      <c r="OW56" s="157" t="s">
        <v>72</v>
      </c>
      <c r="OX56" s="157">
        <v>85</v>
      </c>
      <c r="OY56" s="157">
        <v>54</v>
      </c>
      <c r="OZ56" s="157">
        <v>2</v>
      </c>
      <c r="PA56" s="157">
        <v>29</v>
      </c>
      <c r="PB56" s="158">
        <f t="shared" si="106"/>
        <v>0.63529411764705879</v>
      </c>
      <c r="PC56" s="158">
        <f t="shared" si="47"/>
        <v>0</v>
      </c>
      <c r="PE56" s="157" t="s">
        <v>72</v>
      </c>
      <c r="PF56" s="157">
        <v>85</v>
      </c>
      <c r="PG56" s="157">
        <v>54</v>
      </c>
      <c r="PH56" s="157">
        <v>2</v>
      </c>
      <c r="PI56" s="157">
        <v>29</v>
      </c>
      <c r="PJ56" s="158">
        <f t="shared" si="48"/>
        <v>0.63529411764705879</v>
      </c>
      <c r="PK56" s="158">
        <f t="shared" si="49"/>
        <v>0</v>
      </c>
      <c r="PM56" s="157" t="s">
        <v>72</v>
      </c>
      <c r="PN56" s="157">
        <v>85</v>
      </c>
      <c r="PO56" s="157">
        <v>54</v>
      </c>
      <c r="PP56" s="157">
        <v>2</v>
      </c>
      <c r="PQ56" s="157">
        <v>29</v>
      </c>
      <c r="PR56" s="158">
        <f t="shared" si="50"/>
        <v>0.63529411764705879</v>
      </c>
      <c r="PS56" s="158">
        <f t="shared" si="51"/>
        <v>0</v>
      </c>
      <c r="PU56" s="157" t="s">
        <v>72</v>
      </c>
      <c r="PV56" s="157">
        <v>85</v>
      </c>
      <c r="PW56" s="157">
        <v>54</v>
      </c>
      <c r="PX56" s="157">
        <v>2</v>
      </c>
      <c r="PY56" s="157">
        <v>29</v>
      </c>
      <c r="PZ56" s="158">
        <f t="shared" si="52"/>
        <v>0.63529411764705879</v>
      </c>
      <c r="QA56" s="158">
        <f t="shared" si="53"/>
        <v>0</v>
      </c>
      <c r="QC56" s="157">
        <f t="shared" si="54"/>
        <v>0</v>
      </c>
      <c r="QD56" s="157" t="s">
        <v>72</v>
      </c>
      <c r="QE56" s="157">
        <v>85</v>
      </c>
      <c r="QF56" s="157">
        <v>54</v>
      </c>
      <c r="QG56" s="157">
        <v>2</v>
      </c>
      <c r="QH56" s="159">
        <v>29</v>
      </c>
      <c r="QI56" s="158">
        <f t="shared" si="55"/>
        <v>0.63529411764705879</v>
      </c>
      <c r="QJ56" s="158">
        <f t="shared" si="56"/>
        <v>0</v>
      </c>
      <c r="QK56" s="2" t="s">
        <v>119</v>
      </c>
      <c r="QL56" s="157" t="s">
        <v>72</v>
      </c>
      <c r="QM56" s="157">
        <v>85</v>
      </c>
      <c r="QN56" s="157">
        <v>54</v>
      </c>
      <c r="QO56" s="157">
        <v>2</v>
      </c>
      <c r="QP56" s="157">
        <v>29</v>
      </c>
      <c r="QQ56" s="158">
        <f t="shared" si="57"/>
        <v>0.63529411764705879</v>
      </c>
      <c r="QR56" s="158">
        <f t="shared" si="58"/>
        <v>0</v>
      </c>
      <c r="QT56" s="157">
        <f t="shared" si="59"/>
        <v>0</v>
      </c>
      <c r="QU56" s="157" t="s">
        <v>72</v>
      </c>
      <c r="QV56" s="157">
        <v>85</v>
      </c>
      <c r="QW56" s="157">
        <v>54</v>
      </c>
      <c r="QX56" s="157">
        <v>2</v>
      </c>
      <c r="QY56" s="157">
        <v>29</v>
      </c>
      <c r="QZ56" s="158">
        <f t="shared" si="60"/>
        <v>0.63529411764705879</v>
      </c>
      <c r="RA56" s="158">
        <f t="shared" si="61"/>
        <v>0</v>
      </c>
      <c r="RC56" s="157" t="s">
        <v>72</v>
      </c>
      <c r="RD56" s="157">
        <v>85</v>
      </c>
      <c r="RE56" s="157">
        <v>54</v>
      </c>
      <c r="RF56" s="157">
        <v>2</v>
      </c>
      <c r="RG56" s="159">
        <v>29</v>
      </c>
      <c r="RH56" s="158">
        <f t="shared" si="62"/>
        <v>0.63529411764705879</v>
      </c>
      <c r="RI56" s="158">
        <f t="shared" si="63"/>
        <v>0</v>
      </c>
      <c r="RJ56" s="2" t="s">
        <v>119</v>
      </c>
      <c r="RK56" s="157" t="s">
        <v>72</v>
      </c>
      <c r="RL56" s="157">
        <v>85</v>
      </c>
      <c r="RM56" s="157">
        <v>54</v>
      </c>
      <c r="RN56" s="157">
        <v>2</v>
      </c>
      <c r="RO56" s="157">
        <v>29</v>
      </c>
      <c r="RP56" s="158">
        <v>0.64</v>
      </c>
      <c r="RR56" s="157" t="s">
        <v>72</v>
      </c>
      <c r="RS56" s="157">
        <v>85</v>
      </c>
      <c r="RT56" s="157">
        <v>54</v>
      </c>
      <c r="RU56" s="157">
        <v>2</v>
      </c>
      <c r="RV56" s="157">
        <v>29</v>
      </c>
      <c r="RW56" s="158">
        <f t="shared" si="64"/>
        <v>0.63529411764705879</v>
      </c>
      <c r="RX56" s="158">
        <f t="shared" si="65"/>
        <v>-28.36470588235294</v>
      </c>
      <c r="RZ56" s="157" t="s">
        <v>72</v>
      </c>
      <c r="SA56" s="157">
        <v>85</v>
      </c>
      <c r="SB56" s="157">
        <v>54</v>
      </c>
      <c r="SC56" s="157">
        <v>2</v>
      </c>
      <c r="SD56" s="157">
        <v>29</v>
      </c>
      <c r="SE56" s="158">
        <f t="shared" si="66"/>
        <v>0.63529411764705879</v>
      </c>
      <c r="SF56" s="158">
        <f t="shared" si="67"/>
        <v>0</v>
      </c>
      <c r="SH56" s="157" t="s">
        <v>72</v>
      </c>
      <c r="SI56" s="157">
        <v>85</v>
      </c>
      <c r="SJ56" s="157">
        <v>54</v>
      </c>
      <c r="SK56" s="157">
        <v>2</v>
      </c>
      <c r="SL56" s="157">
        <v>29</v>
      </c>
      <c r="SM56" s="158">
        <f t="shared" si="68"/>
        <v>0.63529411764705879</v>
      </c>
      <c r="SN56" s="158">
        <f t="shared" si="69"/>
        <v>0</v>
      </c>
      <c r="SP56" s="157" t="s">
        <v>72</v>
      </c>
      <c r="SQ56" s="157">
        <v>85</v>
      </c>
      <c r="SR56" s="159">
        <v>54</v>
      </c>
      <c r="SS56" s="157">
        <v>2</v>
      </c>
      <c r="ST56" s="159">
        <v>29</v>
      </c>
      <c r="SU56" s="158">
        <f t="shared" si="70"/>
        <v>0.63529411764705879</v>
      </c>
      <c r="SV56" s="158">
        <f t="shared" si="71"/>
        <v>0</v>
      </c>
      <c r="SW56" s="17" t="s">
        <v>119</v>
      </c>
      <c r="SX56" s="157" t="s">
        <v>72</v>
      </c>
      <c r="SY56" s="157">
        <v>85</v>
      </c>
      <c r="SZ56" s="157">
        <v>54</v>
      </c>
      <c r="TA56" s="157">
        <v>2</v>
      </c>
      <c r="TB56" s="157">
        <v>29</v>
      </c>
      <c r="TC56" s="158">
        <f t="shared" si="72"/>
        <v>0.63529411764705879</v>
      </c>
      <c r="TD56" s="158">
        <f t="shared" si="73"/>
        <v>0</v>
      </c>
      <c r="TF56" s="157" t="s">
        <v>72</v>
      </c>
      <c r="TG56" s="157">
        <v>85</v>
      </c>
      <c r="TH56" s="159">
        <v>54</v>
      </c>
      <c r="TI56" s="157">
        <v>2</v>
      </c>
      <c r="TJ56" s="159">
        <v>29</v>
      </c>
      <c r="TK56" s="158">
        <f t="shared" si="74"/>
        <v>0.63529411764705879</v>
      </c>
      <c r="TL56" s="158">
        <f t="shared" si="75"/>
        <v>0</v>
      </c>
      <c r="TM56" s="17" t="s">
        <v>119</v>
      </c>
      <c r="TN56" s="157" t="s">
        <v>72</v>
      </c>
      <c r="TO56" s="157">
        <v>85</v>
      </c>
      <c r="TP56" s="159">
        <v>54</v>
      </c>
      <c r="TQ56" s="157">
        <v>2</v>
      </c>
      <c r="TR56" s="159">
        <v>29</v>
      </c>
      <c r="TS56" s="158">
        <f t="shared" si="76"/>
        <v>0.63529411764705879</v>
      </c>
      <c r="TT56" s="158">
        <f t="shared" si="77"/>
        <v>0</v>
      </c>
      <c r="TV56" s="157" t="s">
        <v>72</v>
      </c>
      <c r="TW56" s="157">
        <v>85</v>
      </c>
      <c r="TX56" s="159">
        <v>54</v>
      </c>
      <c r="TY56" s="157">
        <v>2</v>
      </c>
      <c r="TZ56" s="159">
        <v>29</v>
      </c>
      <c r="UA56" s="158">
        <f t="shared" si="78"/>
        <v>0.63529411764705879</v>
      </c>
      <c r="UB56" s="158">
        <f t="shared" si="79"/>
        <v>0</v>
      </c>
      <c r="UD56" s="157" t="s">
        <v>72</v>
      </c>
      <c r="UE56" s="157">
        <v>85</v>
      </c>
      <c r="UF56" s="159">
        <v>54</v>
      </c>
      <c r="UG56" s="157">
        <v>2</v>
      </c>
      <c r="UH56" s="159">
        <v>29</v>
      </c>
      <c r="UI56" s="158">
        <f t="shared" si="80"/>
        <v>0.63529411764705879</v>
      </c>
      <c r="UJ56" s="158">
        <f t="shared" si="81"/>
        <v>0</v>
      </c>
      <c r="UL56" s="157" t="s">
        <v>72</v>
      </c>
      <c r="UM56" s="157">
        <v>85</v>
      </c>
      <c r="UN56" s="159">
        <v>54</v>
      </c>
      <c r="UO56" s="157">
        <v>2</v>
      </c>
      <c r="UP56" s="159">
        <v>29</v>
      </c>
      <c r="UQ56" s="158">
        <f t="shared" si="82"/>
        <v>0.63529411764705879</v>
      </c>
      <c r="UR56" s="158">
        <f t="shared" si="83"/>
        <v>0</v>
      </c>
      <c r="UT56" s="157" t="s">
        <v>72</v>
      </c>
      <c r="UU56" s="157">
        <v>85</v>
      </c>
      <c r="UV56" s="159">
        <v>54</v>
      </c>
      <c r="UW56" s="157">
        <v>2</v>
      </c>
      <c r="UX56" s="159">
        <v>29</v>
      </c>
      <c r="UY56" s="158">
        <f t="shared" si="84"/>
        <v>0.63529411764705879</v>
      </c>
      <c r="VA56" s="157" t="s">
        <v>72</v>
      </c>
      <c r="VB56" s="157">
        <v>85</v>
      </c>
      <c r="VC56" s="159">
        <v>54</v>
      </c>
      <c r="VD56" s="157">
        <v>2</v>
      </c>
      <c r="VE56" s="159">
        <v>29</v>
      </c>
      <c r="VF56" s="158">
        <f t="shared" si="85"/>
        <v>0.63529411764705879</v>
      </c>
      <c r="VH56" s="157" t="s">
        <v>72</v>
      </c>
      <c r="VI56" s="157">
        <v>85</v>
      </c>
      <c r="VJ56" s="157">
        <v>54</v>
      </c>
      <c r="VK56" s="157">
        <v>2</v>
      </c>
      <c r="VL56" s="157">
        <v>29</v>
      </c>
      <c r="VM56" s="158">
        <f t="shared" si="86"/>
        <v>0.63529411764705879</v>
      </c>
      <c r="VN56" s="158">
        <f t="shared" si="87"/>
        <v>0</v>
      </c>
      <c r="VQ56" s="157" t="s">
        <v>72</v>
      </c>
      <c r="VR56" s="157">
        <v>85</v>
      </c>
      <c r="VS56" s="157">
        <v>54</v>
      </c>
      <c r="VT56" s="157">
        <v>2</v>
      </c>
      <c r="VU56" s="157">
        <v>29</v>
      </c>
      <c r="VV56" s="158">
        <v>0.64</v>
      </c>
      <c r="VW56" s="158">
        <f t="shared" si="88"/>
        <v>4.7058823529412264E-3</v>
      </c>
      <c r="VX56" s="158"/>
      <c r="VY56" s="157" t="s">
        <v>72</v>
      </c>
      <c r="VZ56" s="157">
        <v>85</v>
      </c>
      <c r="WA56" s="157">
        <v>54</v>
      </c>
      <c r="WB56" s="159">
        <v>2</v>
      </c>
      <c r="WC56" s="159">
        <v>29</v>
      </c>
      <c r="WD56" s="158">
        <f t="shared" si="89"/>
        <v>0.63529411764705879</v>
      </c>
      <c r="WF56" s="157" t="s">
        <v>72</v>
      </c>
      <c r="WG56" s="157">
        <v>85</v>
      </c>
      <c r="WH56" s="157">
        <v>54</v>
      </c>
      <c r="WI56" s="157">
        <v>2</v>
      </c>
      <c r="WJ56" s="157">
        <v>29</v>
      </c>
      <c r="WK56" s="158">
        <f t="shared" si="90"/>
        <v>0.63529411764705879</v>
      </c>
      <c r="WL56" s="158">
        <f t="shared" si="91"/>
        <v>0</v>
      </c>
      <c r="WN56" s="157" t="s">
        <v>72</v>
      </c>
      <c r="WO56" s="157">
        <v>85</v>
      </c>
      <c r="WP56" s="157">
        <v>53</v>
      </c>
      <c r="WQ56" s="157">
        <v>2</v>
      </c>
      <c r="WR56" s="157">
        <v>30</v>
      </c>
      <c r="WS56" s="158">
        <v>0.62</v>
      </c>
      <c r="WZ56" s="157" t="s">
        <v>72</v>
      </c>
      <c r="XA56" s="157">
        <v>85</v>
      </c>
      <c r="XB56" s="157">
        <v>54</v>
      </c>
      <c r="XC56" s="157">
        <v>2</v>
      </c>
      <c r="XD56" s="157">
        <v>29</v>
      </c>
      <c r="XE56" s="158">
        <f t="shared" si="92"/>
        <v>0.63529411764705879</v>
      </c>
      <c r="XG56" s="157" t="s">
        <v>72</v>
      </c>
      <c r="XH56" s="157">
        <v>85</v>
      </c>
      <c r="XI56" s="157">
        <v>54</v>
      </c>
      <c r="XJ56" s="157">
        <v>2</v>
      </c>
      <c r="XK56" s="157">
        <v>29</v>
      </c>
      <c r="XL56" s="158">
        <f t="shared" si="93"/>
        <v>0.63529411764705879</v>
      </c>
      <c r="XM56" s="158">
        <f t="shared" si="94"/>
        <v>0</v>
      </c>
      <c r="XN56" s="157" t="s">
        <v>72</v>
      </c>
      <c r="XO56" s="157">
        <v>85</v>
      </c>
      <c r="XP56" s="157">
        <v>0</v>
      </c>
      <c r="XQ56" s="157">
        <v>0</v>
      </c>
      <c r="XR56" s="157">
        <v>85</v>
      </c>
      <c r="XS56" s="158">
        <v>0</v>
      </c>
      <c r="XT56" s="157"/>
      <c r="XU56" s="157" t="s">
        <v>72</v>
      </c>
      <c r="XV56" s="157">
        <v>85</v>
      </c>
      <c r="XW56" s="157">
        <v>54</v>
      </c>
      <c r="XX56" s="157">
        <v>2</v>
      </c>
      <c r="XY56" s="157">
        <v>29</v>
      </c>
      <c r="XZ56" s="158">
        <f t="shared" si="95"/>
        <v>0.63529411764705879</v>
      </c>
      <c r="YB56" s="157" t="s">
        <v>72</v>
      </c>
      <c r="YC56" s="157">
        <v>85</v>
      </c>
      <c r="YD56" s="157">
        <v>54</v>
      </c>
      <c r="YE56" s="157">
        <v>2</v>
      </c>
      <c r="YF56" s="157">
        <v>29</v>
      </c>
      <c r="YG56" s="158">
        <f t="shared" si="96"/>
        <v>0.63529411764705879</v>
      </c>
      <c r="YH56" s="158">
        <f t="shared" si="97"/>
        <v>0</v>
      </c>
      <c r="YI56" s="158"/>
      <c r="YJ56" s="157" t="s">
        <v>72</v>
      </c>
      <c r="YK56" s="157">
        <v>85</v>
      </c>
      <c r="YL56" s="157">
        <v>53</v>
      </c>
      <c r="YM56" s="157">
        <v>2</v>
      </c>
      <c r="YN56" s="157">
        <v>30</v>
      </c>
      <c r="YO56" s="158">
        <v>0.62</v>
      </c>
      <c r="YQ56" s="157" t="s">
        <v>72</v>
      </c>
      <c r="YR56" s="157">
        <v>85</v>
      </c>
      <c r="YS56" s="157">
        <v>54</v>
      </c>
      <c r="YT56" s="157">
        <v>2</v>
      </c>
      <c r="YU56" s="157">
        <v>29</v>
      </c>
      <c r="YV56" s="158">
        <f t="shared" si="98"/>
        <v>0.63529411764705879</v>
      </c>
      <c r="YX56" s="157" t="s">
        <v>72</v>
      </c>
      <c r="YY56" s="157">
        <v>85</v>
      </c>
      <c r="YZ56" s="157">
        <v>54</v>
      </c>
      <c r="ZA56" s="157">
        <v>2</v>
      </c>
      <c r="ZB56" s="157">
        <v>29</v>
      </c>
      <c r="ZC56" s="158">
        <v>0.64</v>
      </c>
      <c r="ZE56" s="157" t="s">
        <v>72</v>
      </c>
      <c r="ZF56" s="157">
        <v>85</v>
      </c>
      <c r="ZG56" s="157">
        <v>54</v>
      </c>
      <c r="ZH56" s="157">
        <v>2</v>
      </c>
      <c r="ZI56" s="157">
        <v>29</v>
      </c>
      <c r="ZJ56" s="158">
        <f t="shared" si="99"/>
        <v>0.63529411764705879</v>
      </c>
      <c r="ZK56" s="158">
        <f>ZJ56-YG56</f>
        <v>0</v>
      </c>
      <c r="ZM56" s="157" t="s">
        <v>72</v>
      </c>
      <c r="ZN56" s="157">
        <v>85</v>
      </c>
      <c r="ZO56" s="157">
        <v>54</v>
      </c>
      <c r="ZP56" s="157">
        <v>2</v>
      </c>
      <c r="ZQ56" s="157">
        <v>29</v>
      </c>
      <c r="ZR56" s="158">
        <f t="shared" si="100"/>
        <v>0.63529411764705879</v>
      </c>
    </row>
    <row r="57" spans="1:694" ht="17.25" thickBot="1">
      <c r="A57" s="2" t="s">
        <v>73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73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108"/>
        <v>0</v>
      </c>
      <c r="P57" s="2" t="s">
        <v>73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1"/>
        <v>0</v>
      </c>
      <c r="X57" s="2" t="s">
        <v>73</v>
      </c>
      <c r="Y57" s="2">
        <v>234</v>
      </c>
      <c r="Z57" s="2">
        <v>213</v>
      </c>
      <c r="AA57" s="2">
        <v>19</v>
      </c>
      <c r="AB57" s="2">
        <v>2</v>
      </c>
      <c r="AC57" s="4">
        <v>0.91</v>
      </c>
      <c r="AD57" s="4">
        <f t="shared" si="2"/>
        <v>0</v>
      </c>
      <c r="AF57" s="2" t="s">
        <v>73</v>
      </c>
      <c r="AG57" s="2">
        <v>234</v>
      </c>
      <c r="AH57" s="2">
        <v>213</v>
      </c>
      <c r="AI57" s="2">
        <v>19</v>
      </c>
      <c r="AJ57" s="2">
        <v>2</v>
      </c>
      <c r="AK57" s="4">
        <v>0.91</v>
      </c>
      <c r="AL57" s="4">
        <f t="shared" si="3"/>
        <v>0</v>
      </c>
      <c r="AN57" s="2" t="s">
        <v>73</v>
      </c>
      <c r="AO57" s="2">
        <v>234</v>
      </c>
      <c r="AP57" s="2">
        <v>213</v>
      </c>
      <c r="AQ57" s="2">
        <v>19</v>
      </c>
      <c r="AR57" s="2">
        <v>2</v>
      </c>
      <c r="AS57" s="4">
        <v>0.91</v>
      </c>
      <c r="AT57" s="4">
        <f t="shared" si="4"/>
        <v>0</v>
      </c>
      <c r="AV57" s="2" t="s">
        <v>73</v>
      </c>
      <c r="AW57" s="2">
        <v>234</v>
      </c>
      <c r="AX57" s="2">
        <v>213</v>
      </c>
      <c r="AY57" s="2">
        <v>19</v>
      </c>
      <c r="AZ57" s="2">
        <v>2</v>
      </c>
      <c r="BA57" s="4">
        <v>0.91</v>
      </c>
      <c r="BB57" s="4">
        <f t="shared" si="5"/>
        <v>0</v>
      </c>
      <c r="BD57" s="2" t="s">
        <v>73</v>
      </c>
      <c r="BE57" s="2">
        <v>234</v>
      </c>
      <c r="BF57" s="2">
        <v>213</v>
      </c>
      <c r="BG57" s="2">
        <v>19</v>
      </c>
      <c r="BH57" s="2">
        <v>2</v>
      </c>
      <c r="BI57" s="4">
        <v>0.91</v>
      </c>
      <c r="BJ57" s="4">
        <f t="shared" si="6"/>
        <v>0</v>
      </c>
      <c r="BL57" s="2" t="s">
        <v>73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7"/>
        <v>0</v>
      </c>
      <c r="BT57" s="2" t="s">
        <v>73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8"/>
        <v>0</v>
      </c>
      <c r="CB57" s="2" t="s">
        <v>73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9"/>
        <v>0</v>
      </c>
      <c r="CJ57" s="2" t="s">
        <v>73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0"/>
        <v>0</v>
      </c>
      <c r="CR57" s="2" t="s">
        <v>73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1"/>
        <v>0</v>
      </c>
      <c r="CZ57" s="2" t="s">
        <v>73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4">
        <f t="shared" si="12"/>
        <v>0</v>
      </c>
      <c r="DH57" s="2" t="s">
        <v>73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3"/>
        <v>0</v>
      </c>
      <c r="DP57" s="2" t="s">
        <v>73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4"/>
        <v>0</v>
      </c>
      <c r="DX57" s="2" t="s">
        <v>73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4">
        <f t="shared" si="15"/>
        <v>0</v>
      </c>
      <c r="EF57" s="2" t="s">
        <v>73</v>
      </c>
      <c r="EG57" s="2">
        <v>234</v>
      </c>
      <c r="EH57" s="2">
        <v>214</v>
      </c>
      <c r="EI57" s="2">
        <v>18</v>
      </c>
      <c r="EJ57" s="2">
        <v>2</v>
      </c>
      <c r="EK57" s="4">
        <v>0.91</v>
      </c>
      <c r="EL57" s="4">
        <f t="shared" si="16"/>
        <v>0</v>
      </c>
      <c r="EN57" s="2" t="s">
        <v>73</v>
      </c>
      <c r="EO57" s="2">
        <v>234</v>
      </c>
      <c r="EP57" s="2">
        <v>214</v>
      </c>
      <c r="EQ57" s="2">
        <v>18</v>
      </c>
      <c r="ER57" s="2">
        <v>2</v>
      </c>
      <c r="ES57" s="4">
        <v>0.91</v>
      </c>
      <c r="ET57" s="4">
        <f t="shared" si="17"/>
        <v>0</v>
      </c>
      <c r="EV57" s="2" t="s">
        <v>73</v>
      </c>
      <c r="EW57" s="2">
        <v>234</v>
      </c>
      <c r="EX57" s="2">
        <v>214</v>
      </c>
      <c r="EY57" s="2">
        <v>18</v>
      </c>
      <c r="EZ57" s="2">
        <v>2</v>
      </c>
      <c r="FA57" s="4">
        <v>0.91</v>
      </c>
      <c r="FB57" s="4">
        <f t="shared" si="18"/>
        <v>0</v>
      </c>
      <c r="FD57" s="2" t="s">
        <v>73</v>
      </c>
      <c r="FE57" s="2">
        <v>234</v>
      </c>
      <c r="FF57" s="2">
        <v>214</v>
      </c>
      <c r="FG57" s="2">
        <v>18</v>
      </c>
      <c r="FH57" s="2">
        <v>2</v>
      </c>
      <c r="FI57" s="4">
        <v>0.91</v>
      </c>
      <c r="FJ57" s="4">
        <f t="shared" si="19"/>
        <v>0</v>
      </c>
      <c r="FL57" s="2" t="s">
        <v>73</v>
      </c>
      <c r="FM57" s="2">
        <v>234</v>
      </c>
      <c r="FN57" s="2">
        <v>214</v>
      </c>
      <c r="FO57" s="2">
        <v>18</v>
      </c>
      <c r="FP57" s="2">
        <v>2</v>
      </c>
      <c r="FQ57" s="4">
        <v>0.91</v>
      </c>
      <c r="FR57" s="4">
        <f t="shared" si="20"/>
        <v>0</v>
      </c>
      <c r="FT57" s="2" t="s">
        <v>73</v>
      </c>
      <c r="FU57" s="2">
        <v>234</v>
      </c>
      <c r="FV57" s="2">
        <v>214</v>
      </c>
      <c r="FW57" s="2">
        <v>18</v>
      </c>
      <c r="FX57" s="2">
        <v>2</v>
      </c>
      <c r="FY57" s="4">
        <v>0.91</v>
      </c>
      <c r="FZ57" s="4">
        <f t="shared" si="21"/>
        <v>0</v>
      </c>
      <c r="GB57" s="2" t="s">
        <v>73</v>
      </c>
      <c r="GC57" s="2">
        <v>234</v>
      </c>
      <c r="GD57" s="2">
        <v>214</v>
      </c>
      <c r="GE57" s="2">
        <v>18</v>
      </c>
      <c r="GF57" s="2">
        <v>2</v>
      </c>
      <c r="GG57" s="4">
        <v>0.91</v>
      </c>
      <c r="GH57" s="4">
        <f t="shared" si="22"/>
        <v>0</v>
      </c>
      <c r="GJ57" s="17" t="s">
        <v>73</v>
      </c>
      <c r="GK57" s="17">
        <v>281</v>
      </c>
      <c r="GL57" s="17">
        <v>214</v>
      </c>
      <c r="GM57" s="17">
        <v>18</v>
      </c>
      <c r="GN57" s="109">
        <v>49</v>
      </c>
      <c r="GO57" s="110">
        <v>0.76</v>
      </c>
      <c r="GP57" s="110">
        <f t="shared" si="23"/>
        <v>-0.15000000000000002</v>
      </c>
      <c r="GQ57" s="2" t="s">
        <v>119</v>
      </c>
      <c r="GR57" s="2" t="s">
        <v>73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111">
        <f t="shared" si="107"/>
        <v>0.17000000000000004</v>
      </c>
      <c r="GZ57" s="2" t="s">
        <v>73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>HE57-'[1]ASUS MeMO Pad 8 K011'!ES57</f>
        <v>0</v>
      </c>
      <c r="HH57" s="2" t="s">
        <v>73</v>
      </c>
      <c r="HI57" s="2">
        <v>281</v>
      </c>
      <c r="HJ57" s="2">
        <v>261</v>
      </c>
      <c r="HK57" s="2">
        <v>18</v>
      </c>
      <c r="HL57" s="2">
        <v>2</v>
      </c>
      <c r="HM57" s="4">
        <v>0.93</v>
      </c>
      <c r="HN57" s="4">
        <f t="shared" si="24"/>
        <v>0</v>
      </c>
      <c r="HP57" s="2" t="s">
        <v>73</v>
      </c>
      <c r="HQ57" s="2">
        <v>281</v>
      </c>
      <c r="HR57" s="2">
        <v>261</v>
      </c>
      <c r="HS57" s="2">
        <v>18</v>
      </c>
      <c r="HT57" s="2">
        <v>2</v>
      </c>
      <c r="HU57" s="4">
        <v>0.93</v>
      </c>
      <c r="HV57" s="4">
        <f t="shared" si="25"/>
        <v>0</v>
      </c>
      <c r="HX57" s="2" t="s">
        <v>73</v>
      </c>
      <c r="HY57" s="2">
        <v>281</v>
      </c>
      <c r="HZ57" s="2">
        <v>261</v>
      </c>
      <c r="IA57" s="2">
        <v>18</v>
      </c>
      <c r="IB57" s="2">
        <v>2</v>
      </c>
      <c r="IC57" s="4">
        <f t="shared" si="101"/>
        <v>0.92882562277580072</v>
      </c>
      <c r="ID57" s="4">
        <f t="shared" si="26"/>
        <v>-1.17437722419933E-3</v>
      </c>
      <c r="IF57" s="2" t="s">
        <v>73</v>
      </c>
      <c r="IG57" s="2">
        <v>281</v>
      </c>
      <c r="IH57" s="2">
        <v>261</v>
      </c>
      <c r="II57" s="2">
        <v>18</v>
      </c>
      <c r="IJ57" s="2">
        <v>2</v>
      </c>
      <c r="IK57" s="4">
        <f t="shared" si="102"/>
        <v>0.92882562277580072</v>
      </c>
      <c r="IL57" s="4">
        <f t="shared" si="27"/>
        <v>0</v>
      </c>
      <c r="IN57" s="2" t="s">
        <v>73</v>
      </c>
      <c r="IO57" s="2">
        <v>281</v>
      </c>
      <c r="IP57" s="2">
        <v>261</v>
      </c>
      <c r="IQ57" s="2">
        <v>18</v>
      </c>
      <c r="IR57" s="2">
        <v>2</v>
      </c>
      <c r="IS57" s="4">
        <v>0.93</v>
      </c>
      <c r="IT57" s="4">
        <f t="shared" si="28"/>
        <v>1.17437722419933E-3</v>
      </c>
      <c r="IV57" s="2" t="s">
        <v>73</v>
      </c>
      <c r="IW57" s="2">
        <v>281</v>
      </c>
      <c r="IX57" s="2">
        <v>261</v>
      </c>
      <c r="IY57" s="2">
        <v>18</v>
      </c>
      <c r="IZ57" s="2">
        <v>2</v>
      </c>
      <c r="JA57" s="4">
        <v>0.93</v>
      </c>
      <c r="JB57" s="4">
        <f t="shared" si="29"/>
        <v>0</v>
      </c>
      <c r="JD57" s="2" t="s">
        <v>73</v>
      </c>
      <c r="JE57" s="2">
        <v>281</v>
      </c>
      <c r="JF57" s="2">
        <v>261</v>
      </c>
      <c r="JG57" s="2">
        <v>18</v>
      </c>
      <c r="JH57" s="2">
        <v>2</v>
      </c>
      <c r="JI57" s="4">
        <v>0.93</v>
      </c>
      <c r="JJ57" s="4">
        <f t="shared" si="30"/>
        <v>0</v>
      </c>
      <c r="JL57" s="2" t="s">
        <v>73</v>
      </c>
      <c r="JM57" s="2">
        <v>291</v>
      </c>
      <c r="JN57" s="2">
        <v>263</v>
      </c>
      <c r="JO57" s="7">
        <v>26</v>
      </c>
      <c r="JP57" s="2">
        <v>2</v>
      </c>
      <c r="JQ57" s="4">
        <v>0.9</v>
      </c>
      <c r="JR57" s="4">
        <f t="shared" si="109"/>
        <v>-3.0000000000000027E-2</v>
      </c>
      <c r="JS57" s="2" t="s">
        <v>119</v>
      </c>
      <c r="JT57" s="2" t="s">
        <v>73</v>
      </c>
      <c r="JU57" s="2">
        <v>291</v>
      </c>
      <c r="JV57" s="2">
        <v>263</v>
      </c>
      <c r="JW57" s="7">
        <v>26</v>
      </c>
      <c r="JX57" s="2">
        <v>2</v>
      </c>
      <c r="JY57" s="4">
        <v>0.9</v>
      </c>
      <c r="JZ57" s="4">
        <f t="shared" si="32"/>
        <v>0</v>
      </c>
      <c r="KB57" s="2" t="s">
        <v>73</v>
      </c>
      <c r="KC57" s="2">
        <v>291</v>
      </c>
      <c r="KD57" s="2">
        <v>263</v>
      </c>
      <c r="KE57" s="2">
        <v>26</v>
      </c>
      <c r="KF57" s="2">
        <v>2</v>
      </c>
      <c r="KG57" s="4">
        <v>0.9</v>
      </c>
      <c r="KH57" s="4">
        <f t="shared" ref="KH57:KH73" si="110">KG57-JY57</f>
        <v>0</v>
      </c>
      <c r="KJ57" s="2" t="s">
        <v>73</v>
      </c>
      <c r="KK57" s="2">
        <v>291</v>
      </c>
      <c r="KL57" s="2">
        <v>263</v>
      </c>
      <c r="KM57" s="2">
        <v>26</v>
      </c>
      <c r="KN57" s="2">
        <v>2</v>
      </c>
      <c r="KO57" s="4">
        <f t="shared" si="103"/>
        <v>0.90378006872852235</v>
      </c>
      <c r="KP57" s="4">
        <f t="shared" si="34"/>
        <v>3.7800687285223233E-3</v>
      </c>
      <c r="KQ57" s="4"/>
      <c r="KR57" s="116" t="s">
        <v>73</v>
      </c>
      <c r="KS57" s="116">
        <v>291</v>
      </c>
      <c r="KT57" s="117">
        <v>263</v>
      </c>
      <c r="KU57" s="117">
        <v>26</v>
      </c>
      <c r="KV57" s="117">
        <v>2</v>
      </c>
      <c r="KW57" s="118">
        <v>0.9</v>
      </c>
      <c r="KX57" s="118">
        <v>0</v>
      </c>
      <c r="KY57" s="116"/>
      <c r="KZ57" s="116" t="s">
        <v>73</v>
      </c>
      <c r="LA57" s="116">
        <v>291</v>
      </c>
      <c r="LB57" s="116">
        <v>263</v>
      </c>
      <c r="LC57" s="116">
        <v>26</v>
      </c>
      <c r="LD57" s="116">
        <v>2</v>
      </c>
      <c r="LE57" s="122">
        <v>0.9</v>
      </c>
      <c r="LF57" s="158">
        <f t="shared" si="35"/>
        <v>0</v>
      </c>
      <c r="LG57" s="158"/>
      <c r="LH57" s="156" t="s">
        <v>73</v>
      </c>
      <c r="LI57" s="156">
        <v>291</v>
      </c>
      <c r="LJ57" s="156">
        <v>263</v>
      </c>
      <c r="LK57" s="156">
        <v>26</v>
      </c>
      <c r="LL57" s="156">
        <v>2</v>
      </c>
      <c r="LM57" s="162">
        <v>0.9</v>
      </c>
      <c r="LN57" s="158">
        <f t="shared" si="36"/>
        <v>0</v>
      </c>
      <c r="LO57" s="157"/>
      <c r="LP57" s="2" t="s">
        <v>73</v>
      </c>
      <c r="LQ57" s="2">
        <v>291</v>
      </c>
      <c r="LR57" s="2">
        <v>263</v>
      </c>
      <c r="LS57" s="2">
        <v>26</v>
      </c>
      <c r="LT57" s="2">
        <v>2</v>
      </c>
      <c r="LU57" s="4">
        <f t="shared" si="104"/>
        <v>0.90378006872852235</v>
      </c>
      <c r="LV57" s="4">
        <f t="shared" si="37"/>
        <v>0</v>
      </c>
      <c r="LW57" s="2" t="s">
        <v>119</v>
      </c>
      <c r="LX57" s="157" t="s">
        <v>73</v>
      </c>
      <c r="LY57" s="157">
        <v>291</v>
      </c>
      <c r="LZ57" s="157">
        <v>263</v>
      </c>
      <c r="MA57" s="157">
        <v>26</v>
      </c>
      <c r="MB57" s="157">
        <v>2</v>
      </c>
      <c r="MC57" s="158">
        <f t="shared" si="105"/>
        <v>0.90378006872852235</v>
      </c>
      <c r="MD57" s="158">
        <f t="shared" si="38"/>
        <v>0</v>
      </c>
      <c r="MF57" s="156" t="s">
        <v>73</v>
      </c>
      <c r="MG57" s="156">
        <v>291</v>
      </c>
      <c r="MH57" s="156">
        <v>263</v>
      </c>
      <c r="MI57" s="156">
        <v>26</v>
      </c>
      <c r="MJ57" s="156">
        <v>2</v>
      </c>
      <c r="MK57" s="162">
        <f t="shared" si="39"/>
        <v>0.90378006872852235</v>
      </c>
      <c r="ML57" s="158">
        <f t="shared" si="40"/>
        <v>0</v>
      </c>
      <c r="MM57" s="157"/>
      <c r="MN57" s="156" t="s">
        <v>73</v>
      </c>
      <c r="MO57" s="156">
        <v>291</v>
      </c>
      <c r="MP57" s="156">
        <v>263</v>
      </c>
      <c r="MQ57" s="156">
        <v>26</v>
      </c>
      <c r="MR57" s="156">
        <v>2</v>
      </c>
      <c r="MS57" s="162">
        <v>0.9</v>
      </c>
      <c r="MT57" s="158">
        <f t="shared" si="41"/>
        <v>-3.7800687285223233E-3</v>
      </c>
      <c r="MU57" s="157"/>
      <c r="MV57" s="156" t="s">
        <v>73</v>
      </c>
      <c r="MW57" s="156">
        <v>291</v>
      </c>
      <c r="MX57" s="156">
        <v>263</v>
      </c>
      <c r="MY57" s="156">
        <v>26</v>
      </c>
      <c r="MZ57" s="156">
        <v>2</v>
      </c>
      <c r="NA57" s="162">
        <v>0.9</v>
      </c>
      <c r="NB57" s="158">
        <f t="shared" si="42"/>
        <v>0</v>
      </c>
      <c r="NC57" s="157"/>
      <c r="ND57" s="156" t="s">
        <v>73</v>
      </c>
      <c r="NE57" s="156">
        <v>291</v>
      </c>
      <c r="NF57" s="156">
        <v>263</v>
      </c>
      <c r="NG57" s="156">
        <v>26</v>
      </c>
      <c r="NH57" s="156">
        <v>2</v>
      </c>
      <c r="NI57" s="162">
        <v>0.9</v>
      </c>
      <c r="NJ57" s="158">
        <f t="shared" si="43"/>
        <v>0</v>
      </c>
      <c r="NK57" s="157"/>
      <c r="NL57" s="156" t="s">
        <v>73</v>
      </c>
      <c r="NM57" s="156">
        <v>291</v>
      </c>
      <c r="NN57" s="156">
        <v>263</v>
      </c>
      <c r="NO57" s="156">
        <v>26</v>
      </c>
      <c r="NP57" s="156">
        <v>2</v>
      </c>
      <c r="NQ57" s="162">
        <v>0.9</v>
      </c>
      <c r="NR57" s="158">
        <f t="shared" si="44"/>
        <v>0</v>
      </c>
      <c r="NS57" s="157"/>
      <c r="OO57" s="157" t="s">
        <v>73</v>
      </c>
      <c r="OP57" s="157">
        <v>291</v>
      </c>
      <c r="OQ57" s="157">
        <v>262</v>
      </c>
      <c r="OR57" s="157">
        <v>26</v>
      </c>
      <c r="OS57" s="159">
        <v>3</v>
      </c>
      <c r="OT57" s="158">
        <f t="shared" si="45"/>
        <v>0.90034364261168387</v>
      </c>
      <c r="OU57" s="158">
        <f t="shared" si="46"/>
        <v>3.4364261168384758E-4</v>
      </c>
      <c r="OV57" s="2" t="s">
        <v>119</v>
      </c>
      <c r="OW57" s="157" t="s">
        <v>73</v>
      </c>
      <c r="OX57" s="157">
        <v>291</v>
      </c>
      <c r="OY57" s="157">
        <v>263</v>
      </c>
      <c r="OZ57" s="157">
        <v>26</v>
      </c>
      <c r="PA57" s="157">
        <v>2</v>
      </c>
      <c r="PB57" s="158">
        <f t="shared" si="106"/>
        <v>0.90378006872852235</v>
      </c>
      <c r="PC57" s="158">
        <f t="shared" si="47"/>
        <v>3.4364261168384758E-3</v>
      </c>
      <c r="PE57" s="157" t="s">
        <v>73</v>
      </c>
      <c r="PF57" s="157">
        <v>291</v>
      </c>
      <c r="PG57" s="157">
        <v>263</v>
      </c>
      <c r="PH57" s="157">
        <v>26</v>
      </c>
      <c r="PI57" s="157">
        <v>2</v>
      </c>
      <c r="PJ57" s="158">
        <f t="shared" si="48"/>
        <v>0.90378006872852235</v>
      </c>
      <c r="PK57" s="158">
        <f t="shared" si="49"/>
        <v>0</v>
      </c>
      <c r="PM57" s="157" t="s">
        <v>73</v>
      </c>
      <c r="PN57" s="157">
        <v>291</v>
      </c>
      <c r="PO57" s="157">
        <v>263</v>
      </c>
      <c r="PP57" s="157">
        <v>26</v>
      </c>
      <c r="PQ57" s="157">
        <v>2</v>
      </c>
      <c r="PR57" s="158">
        <f t="shared" si="50"/>
        <v>0.90378006872852235</v>
      </c>
      <c r="PS57" s="158">
        <f t="shared" si="51"/>
        <v>0</v>
      </c>
      <c r="PU57" s="157" t="s">
        <v>73</v>
      </c>
      <c r="PV57" s="157">
        <v>291</v>
      </c>
      <c r="PW57" s="157">
        <v>263</v>
      </c>
      <c r="PX57" s="157">
        <v>26</v>
      </c>
      <c r="PY57" s="157">
        <v>2</v>
      </c>
      <c r="PZ57" s="158">
        <f t="shared" si="52"/>
        <v>0.90378006872852235</v>
      </c>
      <c r="QA57" s="158">
        <f t="shared" si="53"/>
        <v>0</v>
      </c>
      <c r="QC57" s="157">
        <f t="shared" si="54"/>
        <v>0</v>
      </c>
      <c r="QD57" s="157" t="s">
        <v>73</v>
      </c>
      <c r="QE57" s="157">
        <v>291</v>
      </c>
      <c r="QF57" s="157">
        <v>263</v>
      </c>
      <c r="QG57" s="157">
        <v>26</v>
      </c>
      <c r="QH57" s="157">
        <v>2</v>
      </c>
      <c r="QI57" s="158">
        <f t="shared" si="55"/>
        <v>0.90378006872852235</v>
      </c>
      <c r="QJ57" s="158">
        <f t="shared" si="56"/>
        <v>0</v>
      </c>
      <c r="QL57" s="157" t="s">
        <v>73</v>
      </c>
      <c r="QM57" s="157">
        <v>291</v>
      </c>
      <c r="QN57" s="157">
        <v>263</v>
      </c>
      <c r="QO57" s="159">
        <v>26</v>
      </c>
      <c r="QP57" s="157">
        <v>2</v>
      </c>
      <c r="QQ57" s="158">
        <f t="shared" si="57"/>
        <v>0.90378006872852235</v>
      </c>
      <c r="QR57" s="158">
        <f t="shared" si="58"/>
        <v>0</v>
      </c>
      <c r="QT57" s="157">
        <f t="shared" si="59"/>
        <v>0</v>
      </c>
      <c r="QU57" s="157" t="s">
        <v>73</v>
      </c>
      <c r="QV57" s="157">
        <v>291</v>
      </c>
      <c r="QW57" s="157">
        <v>263</v>
      </c>
      <c r="QX57" s="157">
        <v>26</v>
      </c>
      <c r="QY57" s="157">
        <v>2</v>
      </c>
      <c r="QZ57" s="158">
        <f t="shared" si="60"/>
        <v>0.90378006872852235</v>
      </c>
      <c r="RA57" s="158">
        <f t="shared" si="61"/>
        <v>0</v>
      </c>
      <c r="RC57" s="157" t="s">
        <v>73</v>
      </c>
      <c r="RD57" s="157">
        <v>291</v>
      </c>
      <c r="RE57" s="157">
        <v>263</v>
      </c>
      <c r="RF57" s="157">
        <v>26</v>
      </c>
      <c r="RG57" s="157">
        <v>2</v>
      </c>
      <c r="RH57" s="158">
        <f t="shared" si="62"/>
        <v>0.90378006872852235</v>
      </c>
      <c r="RI57" s="158">
        <f t="shared" si="63"/>
        <v>0</v>
      </c>
      <c r="RK57" s="157" t="s">
        <v>73</v>
      </c>
      <c r="RL57" s="157">
        <v>291</v>
      </c>
      <c r="RM57" s="157">
        <v>262</v>
      </c>
      <c r="RN57" s="157">
        <v>27</v>
      </c>
      <c r="RO57" s="157">
        <v>2</v>
      </c>
      <c r="RP57" s="158">
        <v>0.9</v>
      </c>
      <c r="RR57" s="157" t="s">
        <v>73</v>
      </c>
      <c r="RS57" s="157">
        <v>291</v>
      </c>
      <c r="RT57" s="157">
        <v>263</v>
      </c>
      <c r="RU57" s="157">
        <v>26</v>
      </c>
      <c r="RV57" s="159">
        <v>2</v>
      </c>
      <c r="RW57" s="158">
        <f t="shared" si="64"/>
        <v>0.90378006872852235</v>
      </c>
      <c r="RX57" s="158">
        <f t="shared" si="65"/>
        <v>-1.0962199312714778</v>
      </c>
      <c r="RY57" s="17" t="s">
        <v>119</v>
      </c>
      <c r="RZ57" s="157" t="s">
        <v>73</v>
      </c>
      <c r="SA57" s="157">
        <v>291</v>
      </c>
      <c r="SB57" s="157">
        <v>263</v>
      </c>
      <c r="SC57" s="157">
        <v>26</v>
      </c>
      <c r="SD57" s="157">
        <v>2</v>
      </c>
      <c r="SE57" s="158">
        <f t="shared" si="66"/>
        <v>0.90378006872852235</v>
      </c>
      <c r="SF57" s="158">
        <f t="shared" si="67"/>
        <v>0</v>
      </c>
      <c r="SH57" s="157" t="s">
        <v>73</v>
      </c>
      <c r="SI57" s="157">
        <v>291</v>
      </c>
      <c r="SJ57" s="157">
        <v>263</v>
      </c>
      <c r="SK57" s="157">
        <v>26</v>
      </c>
      <c r="SL57" s="157">
        <v>2</v>
      </c>
      <c r="SM57" s="158">
        <f t="shared" si="68"/>
        <v>0.90378006872852235</v>
      </c>
      <c r="SN57" s="158">
        <f t="shared" si="69"/>
        <v>0</v>
      </c>
      <c r="SP57" s="157" t="s">
        <v>73</v>
      </c>
      <c r="SQ57" s="157">
        <v>291</v>
      </c>
      <c r="SR57" s="157">
        <v>263</v>
      </c>
      <c r="SS57" s="157">
        <v>26</v>
      </c>
      <c r="ST57" s="157">
        <v>2</v>
      </c>
      <c r="SU57" s="158">
        <f t="shared" si="70"/>
        <v>0.90378006872852235</v>
      </c>
      <c r="SV57" s="158">
        <f t="shared" si="71"/>
        <v>0</v>
      </c>
      <c r="SX57" s="157" t="s">
        <v>73</v>
      </c>
      <c r="SY57" s="157">
        <v>291</v>
      </c>
      <c r="SZ57" s="159">
        <v>263</v>
      </c>
      <c r="TA57" s="159">
        <v>26</v>
      </c>
      <c r="TB57" s="157">
        <v>2</v>
      </c>
      <c r="TC57" s="158">
        <f t="shared" si="72"/>
        <v>0.90378006872852235</v>
      </c>
      <c r="TD57" s="158">
        <f t="shared" si="73"/>
        <v>0</v>
      </c>
      <c r="TE57" s="17" t="s">
        <v>119</v>
      </c>
      <c r="TF57" s="157" t="s">
        <v>73</v>
      </c>
      <c r="TG57" s="157">
        <v>291</v>
      </c>
      <c r="TH57" s="159">
        <v>263</v>
      </c>
      <c r="TI57" s="159">
        <v>26</v>
      </c>
      <c r="TJ57" s="157">
        <v>2</v>
      </c>
      <c r="TK57" s="158">
        <f t="shared" si="74"/>
        <v>0.90378006872852235</v>
      </c>
      <c r="TL57" s="158">
        <f t="shared" si="75"/>
        <v>0</v>
      </c>
      <c r="TN57" s="157" t="s">
        <v>73</v>
      </c>
      <c r="TO57" s="157">
        <v>291</v>
      </c>
      <c r="TP57" s="159">
        <v>263</v>
      </c>
      <c r="TQ57" s="159">
        <v>26</v>
      </c>
      <c r="TR57" s="157">
        <v>2</v>
      </c>
      <c r="TS57" s="158">
        <f t="shared" si="76"/>
        <v>0.90378006872852235</v>
      </c>
      <c r="TT57" s="158">
        <f t="shared" si="77"/>
        <v>0</v>
      </c>
      <c r="TV57" s="157" t="s">
        <v>73</v>
      </c>
      <c r="TW57" s="157">
        <v>291</v>
      </c>
      <c r="TX57" s="159">
        <v>263</v>
      </c>
      <c r="TY57" s="159">
        <v>26</v>
      </c>
      <c r="TZ57" s="157">
        <v>2</v>
      </c>
      <c r="UA57" s="158">
        <f t="shared" si="78"/>
        <v>0.90378006872852235</v>
      </c>
      <c r="UB57" s="158">
        <f t="shared" si="79"/>
        <v>0</v>
      </c>
      <c r="UD57" s="157" t="s">
        <v>73</v>
      </c>
      <c r="UE57" s="157">
        <v>291</v>
      </c>
      <c r="UF57" s="159">
        <v>263</v>
      </c>
      <c r="UG57" s="159">
        <v>26</v>
      </c>
      <c r="UH57" s="157">
        <v>2</v>
      </c>
      <c r="UI57" s="158">
        <f t="shared" si="80"/>
        <v>0.90378006872852235</v>
      </c>
      <c r="UJ57" s="158">
        <f t="shared" si="81"/>
        <v>0</v>
      </c>
      <c r="UL57" s="157" t="s">
        <v>73</v>
      </c>
      <c r="UM57" s="157">
        <v>291</v>
      </c>
      <c r="UN57" s="159">
        <v>263</v>
      </c>
      <c r="UO57" s="159">
        <v>26</v>
      </c>
      <c r="UP57" s="157">
        <v>2</v>
      </c>
      <c r="UQ57" s="158">
        <f t="shared" si="82"/>
        <v>0.90378006872852235</v>
      </c>
      <c r="UR57" s="158">
        <f t="shared" si="83"/>
        <v>0</v>
      </c>
      <c r="UT57" s="157" t="s">
        <v>73</v>
      </c>
      <c r="UU57" s="157">
        <v>291</v>
      </c>
      <c r="UV57" s="159">
        <v>263</v>
      </c>
      <c r="UW57" s="159">
        <v>26</v>
      </c>
      <c r="UX57" s="157">
        <v>2</v>
      </c>
      <c r="UY57" s="158">
        <f t="shared" si="84"/>
        <v>0.90378006872852235</v>
      </c>
      <c r="VA57" s="157" t="s">
        <v>73</v>
      </c>
      <c r="VB57" s="157">
        <v>291</v>
      </c>
      <c r="VC57" s="159">
        <v>263</v>
      </c>
      <c r="VD57" s="159">
        <v>26</v>
      </c>
      <c r="VE57" s="157">
        <v>2</v>
      </c>
      <c r="VF57" s="158">
        <f t="shared" si="85"/>
        <v>0.90378006872852235</v>
      </c>
      <c r="VH57" s="157" t="s">
        <v>73</v>
      </c>
      <c r="VI57" s="157">
        <v>291</v>
      </c>
      <c r="VJ57" s="157">
        <v>263</v>
      </c>
      <c r="VK57" s="157">
        <v>26</v>
      </c>
      <c r="VL57" s="157">
        <v>2</v>
      </c>
      <c r="VM57" s="158">
        <f t="shared" si="86"/>
        <v>0.90378006872852235</v>
      </c>
      <c r="VN57" s="158">
        <f t="shared" si="87"/>
        <v>0</v>
      </c>
      <c r="VQ57" s="157" t="s">
        <v>73</v>
      </c>
      <c r="VR57" s="157">
        <v>291</v>
      </c>
      <c r="VS57" s="157">
        <v>263</v>
      </c>
      <c r="VT57" s="157">
        <v>27</v>
      </c>
      <c r="VU57" s="157">
        <v>1</v>
      </c>
      <c r="VV57" s="158">
        <v>0.9</v>
      </c>
      <c r="VW57" s="158">
        <f t="shared" si="88"/>
        <v>-3.7800687285223233E-3</v>
      </c>
      <c r="VX57" s="158"/>
      <c r="VY57" s="157" t="s">
        <v>73</v>
      </c>
      <c r="VZ57" s="157">
        <v>291</v>
      </c>
      <c r="WA57" s="157">
        <v>263</v>
      </c>
      <c r="WB57" s="157">
        <v>26</v>
      </c>
      <c r="WC57" s="157">
        <v>2</v>
      </c>
      <c r="WD57" s="158">
        <f t="shared" si="89"/>
        <v>0.90378006872852235</v>
      </c>
      <c r="WF57" s="157" t="s">
        <v>73</v>
      </c>
      <c r="WG57" s="157">
        <v>291</v>
      </c>
      <c r="WH57" s="157">
        <v>263</v>
      </c>
      <c r="WI57" s="157">
        <v>26</v>
      </c>
      <c r="WJ57" s="157">
        <v>2</v>
      </c>
      <c r="WK57" s="158">
        <f t="shared" si="90"/>
        <v>0.90378006872852235</v>
      </c>
      <c r="WL57" s="158">
        <f t="shared" si="91"/>
        <v>0</v>
      </c>
      <c r="WN57" s="157" t="s">
        <v>73</v>
      </c>
      <c r="WO57" s="157">
        <v>291</v>
      </c>
      <c r="WP57" s="157">
        <v>263</v>
      </c>
      <c r="WQ57" s="157">
        <v>27</v>
      </c>
      <c r="WR57" s="157">
        <v>1</v>
      </c>
      <c r="WS57" s="158">
        <v>0.9</v>
      </c>
      <c r="WZ57" s="157" t="s">
        <v>73</v>
      </c>
      <c r="XA57" s="157">
        <v>291</v>
      </c>
      <c r="XB57" s="157">
        <v>263</v>
      </c>
      <c r="XC57" s="157">
        <v>26</v>
      </c>
      <c r="XD57" s="157">
        <v>2</v>
      </c>
      <c r="XE57" s="158">
        <f t="shared" si="92"/>
        <v>0.90378006872852235</v>
      </c>
      <c r="XG57" s="157" t="s">
        <v>73</v>
      </c>
      <c r="XH57" s="157">
        <v>291</v>
      </c>
      <c r="XI57" s="157">
        <v>263</v>
      </c>
      <c r="XJ57" s="157">
        <v>26</v>
      </c>
      <c r="XK57" s="157">
        <v>2</v>
      </c>
      <c r="XL57" s="158">
        <f t="shared" si="93"/>
        <v>0.90378006872852235</v>
      </c>
      <c r="XM57" s="158">
        <f t="shared" si="94"/>
        <v>0</v>
      </c>
      <c r="XN57" s="157" t="s">
        <v>73</v>
      </c>
      <c r="XO57" s="157">
        <v>291</v>
      </c>
      <c r="XP57" s="157">
        <v>263</v>
      </c>
      <c r="XQ57" s="157">
        <v>27</v>
      </c>
      <c r="XR57" s="157">
        <v>1</v>
      </c>
      <c r="XS57" s="158">
        <v>0.9</v>
      </c>
      <c r="XT57" s="157"/>
      <c r="XU57" s="157" t="s">
        <v>73</v>
      </c>
      <c r="XV57" s="157">
        <v>291</v>
      </c>
      <c r="XW57" s="157">
        <v>263</v>
      </c>
      <c r="XX57" s="157">
        <v>26</v>
      </c>
      <c r="XY57" s="157">
        <v>2</v>
      </c>
      <c r="XZ57" s="158">
        <f t="shared" si="95"/>
        <v>0.90378006872852235</v>
      </c>
      <c r="YB57" s="157" t="s">
        <v>73</v>
      </c>
      <c r="YC57" s="157">
        <v>291</v>
      </c>
      <c r="YD57" s="157">
        <v>263</v>
      </c>
      <c r="YE57" s="157">
        <v>26</v>
      </c>
      <c r="YF57" s="157">
        <v>2</v>
      </c>
      <c r="YG57" s="158">
        <f t="shared" si="96"/>
        <v>0.90378006872852235</v>
      </c>
      <c r="YH57" s="158">
        <f t="shared" si="97"/>
        <v>0</v>
      </c>
      <c r="YI57" s="158"/>
      <c r="YJ57" s="157" t="s">
        <v>73</v>
      </c>
      <c r="YK57" s="157">
        <v>291</v>
      </c>
      <c r="YL57" s="157">
        <v>263</v>
      </c>
      <c r="YM57" s="157">
        <v>27</v>
      </c>
      <c r="YN57" s="157">
        <v>1</v>
      </c>
      <c r="YO57" s="158">
        <v>0.9</v>
      </c>
      <c r="YQ57" s="157" t="s">
        <v>73</v>
      </c>
      <c r="YR57" s="157">
        <v>291</v>
      </c>
      <c r="YS57" s="157">
        <v>263</v>
      </c>
      <c r="YT57" s="157">
        <v>26</v>
      </c>
      <c r="YU57" s="157">
        <v>2</v>
      </c>
      <c r="YV57" s="158">
        <f t="shared" si="98"/>
        <v>0.90378006872852235</v>
      </c>
      <c r="YX57" s="157" t="s">
        <v>73</v>
      </c>
      <c r="YY57" s="157">
        <v>291</v>
      </c>
      <c r="YZ57" s="157">
        <v>263</v>
      </c>
      <c r="ZA57" s="157">
        <v>26</v>
      </c>
      <c r="ZB57" s="157">
        <v>2</v>
      </c>
      <c r="ZC57" s="158">
        <v>0.9</v>
      </c>
      <c r="ZE57" s="157" t="s">
        <v>73</v>
      </c>
      <c r="ZF57" s="157">
        <v>291</v>
      </c>
      <c r="ZG57" s="157">
        <v>263</v>
      </c>
      <c r="ZH57" s="157">
        <v>26</v>
      </c>
      <c r="ZI57" s="157">
        <v>2</v>
      </c>
      <c r="ZJ57" s="158">
        <f t="shared" si="99"/>
        <v>0.90378006872852235</v>
      </c>
      <c r="ZK57" s="158">
        <f>ZJ57-YG57</f>
        <v>0</v>
      </c>
      <c r="ZM57" s="157" t="s">
        <v>73</v>
      </c>
      <c r="ZN57" s="157">
        <v>291</v>
      </c>
      <c r="ZO57" s="157">
        <v>263</v>
      </c>
      <c r="ZP57" s="157">
        <v>26</v>
      </c>
      <c r="ZQ57" s="157">
        <v>2</v>
      </c>
      <c r="ZR57" s="158">
        <f t="shared" si="100"/>
        <v>0.90378006872852235</v>
      </c>
    </row>
    <row r="58" spans="1:694" ht="17.25" thickBot="1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v>0.86</v>
      </c>
      <c r="N58" s="4">
        <f t="shared" si="108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4">
        <f t="shared" si="1"/>
        <v>0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4">
        <f t="shared" si="2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4">
        <f t="shared" si="3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4">
        <f t="shared" si="4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4">
        <f t="shared" si="5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4">
        <f t="shared" si="6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v>0.86</v>
      </c>
      <c r="BR58" s="4">
        <f t="shared" si="7"/>
        <v>0</v>
      </c>
      <c r="BT58" s="2" t="s">
        <v>74</v>
      </c>
      <c r="BU58" s="2">
        <v>7</v>
      </c>
      <c r="BV58" s="2">
        <v>6</v>
      </c>
      <c r="BW58" s="2">
        <v>1</v>
      </c>
      <c r="BX58" s="2">
        <v>0</v>
      </c>
      <c r="BY58" s="4">
        <v>0.86</v>
      </c>
      <c r="BZ58" s="4">
        <f t="shared" si="8"/>
        <v>0</v>
      </c>
      <c r="CB58" s="2" t="s">
        <v>74</v>
      </c>
      <c r="CC58" s="2">
        <v>7</v>
      </c>
      <c r="CD58" s="2">
        <v>6</v>
      </c>
      <c r="CE58" s="2">
        <v>1</v>
      </c>
      <c r="CF58" s="2">
        <v>0</v>
      </c>
      <c r="CG58" s="4">
        <v>0.86</v>
      </c>
      <c r="CH58" s="4">
        <f t="shared" si="9"/>
        <v>0</v>
      </c>
      <c r="CJ58" s="2" t="s">
        <v>74</v>
      </c>
      <c r="CK58" s="2">
        <v>7</v>
      </c>
      <c r="CL58" s="2">
        <v>6</v>
      </c>
      <c r="CM58" s="2">
        <v>1</v>
      </c>
      <c r="CN58" s="2">
        <v>0</v>
      </c>
      <c r="CO58" s="4">
        <v>0.86</v>
      </c>
      <c r="CP58" s="4">
        <f t="shared" si="10"/>
        <v>0</v>
      </c>
      <c r="CR58" s="2" t="s">
        <v>74</v>
      </c>
      <c r="CS58" s="2">
        <v>7</v>
      </c>
      <c r="CT58" s="2">
        <v>6</v>
      </c>
      <c r="CU58" s="2">
        <v>1</v>
      </c>
      <c r="CV58" s="2">
        <v>0</v>
      </c>
      <c r="CW58" s="4">
        <v>0.86</v>
      </c>
      <c r="CX58" s="4">
        <f t="shared" si="11"/>
        <v>0</v>
      </c>
      <c r="CZ58" s="2" t="s">
        <v>74</v>
      </c>
      <c r="DA58" s="2">
        <v>7</v>
      </c>
      <c r="DB58" s="2">
        <v>6</v>
      </c>
      <c r="DC58" s="2">
        <v>1</v>
      </c>
      <c r="DD58" s="2">
        <v>0</v>
      </c>
      <c r="DE58" s="4">
        <v>0.86</v>
      </c>
      <c r="DF58" s="4">
        <f t="shared" si="12"/>
        <v>0</v>
      </c>
      <c r="DH58" s="2" t="s">
        <v>74</v>
      </c>
      <c r="DI58" s="2">
        <v>7</v>
      </c>
      <c r="DJ58" s="2">
        <v>6</v>
      </c>
      <c r="DK58" s="2">
        <v>1</v>
      </c>
      <c r="DL58" s="2">
        <v>0</v>
      </c>
      <c r="DM58" s="4">
        <v>0.86</v>
      </c>
      <c r="DN58" s="4">
        <f t="shared" si="13"/>
        <v>0</v>
      </c>
      <c r="DP58" s="2" t="s">
        <v>74</v>
      </c>
      <c r="DQ58" s="2">
        <v>7</v>
      </c>
      <c r="DR58" s="2">
        <v>6</v>
      </c>
      <c r="DS58" s="2">
        <v>1</v>
      </c>
      <c r="DT58" s="2">
        <v>0</v>
      </c>
      <c r="DU58" s="4">
        <v>0.86</v>
      </c>
      <c r="DV58" s="4">
        <f t="shared" si="14"/>
        <v>0</v>
      </c>
      <c r="DX58" s="2" t="s">
        <v>74</v>
      </c>
      <c r="DY58" s="2">
        <v>7</v>
      </c>
      <c r="DZ58" s="2">
        <v>6</v>
      </c>
      <c r="EA58" s="2">
        <v>1</v>
      </c>
      <c r="EB58" s="2">
        <v>0</v>
      </c>
      <c r="EC58" s="4">
        <v>0.86</v>
      </c>
      <c r="ED58" s="4">
        <f t="shared" si="15"/>
        <v>0</v>
      </c>
      <c r="EF58" s="2" t="s">
        <v>74</v>
      </c>
      <c r="EG58" s="2">
        <v>7</v>
      </c>
      <c r="EH58" s="2">
        <v>6</v>
      </c>
      <c r="EI58" s="2">
        <v>1</v>
      </c>
      <c r="EJ58" s="2">
        <v>0</v>
      </c>
      <c r="EK58" s="4">
        <v>0.86</v>
      </c>
      <c r="EL58" s="4">
        <f t="shared" si="16"/>
        <v>0</v>
      </c>
      <c r="EN58" s="2" t="s">
        <v>74</v>
      </c>
      <c r="EO58" s="2">
        <v>7</v>
      </c>
      <c r="EP58" s="2">
        <v>6</v>
      </c>
      <c r="EQ58" s="2">
        <v>1</v>
      </c>
      <c r="ER58" s="2">
        <v>0</v>
      </c>
      <c r="ES58" s="4">
        <v>0.86</v>
      </c>
      <c r="ET58" s="4">
        <f t="shared" si="17"/>
        <v>0</v>
      </c>
      <c r="EV58" s="2" t="s">
        <v>74</v>
      </c>
      <c r="EW58" s="2">
        <v>7</v>
      </c>
      <c r="EX58" s="2">
        <v>6</v>
      </c>
      <c r="EY58" s="2">
        <v>1</v>
      </c>
      <c r="EZ58" s="2">
        <v>0</v>
      </c>
      <c r="FA58" s="4">
        <v>0.86</v>
      </c>
      <c r="FB58" s="4">
        <f t="shared" si="18"/>
        <v>0</v>
      </c>
      <c r="FD58" s="2" t="s">
        <v>74</v>
      </c>
      <c r="FE58" s="2">
        <v>7</v>
      </c>
      <c r="FF58" s="2">
        <v>6</v>
      </c>
      <c r="FG58" s="2">
        <v>1</v>
      </c>
      <c r="FH58" s="2">
        <v>0</v>
      </c>
      <c r="FI58" s="4">
        <v>0.86</v>
      </c>
      <c r="FJ58" s="4">
        <f t="shared" si="19"/>
        <v>0</v>
      </c>
      <c r="FL58" s="2" t="s">
        <v>74</v>
      </c>
      <c r="FM58" s="2">
        <v>7</v>
      </c>
      <c r="FN58" s="2">
        <v>6</v>
      </c>
      <c r="FO58" s="2">
        <v>1</v>
      </c>
      <c r="FP58" s="2">
        <v>0</v>
      </c>
      <c r="FQ58" s="4">
        <v>0.86</v>
      </c>
      <c r="FR58" s="4">
        <f t="shared" si="20"/>
        <v>0</v>
      </c>
      <c r="FT58" s="2" t="s">
        <v>74</v>
      </c>
      <c r="FU58" s="2">
        <v>7</v>
      </c>
      <c r="FV58" s="2">
        <v>6</v>
      </c>
      <c r="FW58" s="2">
        <v>1</v>
      </c>
      <c r="FX58" s="2">
        <v>0</v>
      </c>
      <c r="FY58" s="4">
        <v>0.86</v>
      </c>
      <c r="FZ58" s="4">
        <f t="shared" si="21"/>
        <v>0</v>
      </c>
      <c r="GB58" s="2" t="s">
        <v>74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4">
        <f t="shared" si="22"/>
        <v>0</v>
      </c>
      <c r="GJ58" s="2" t="s">
        <v>74</v>
      </c>
      <c r="GK58" s="2">
        <v>7</v>
      </c>
      <c r="GL58" s="2">
        <v>6</v>
      </c>
      <c r="GM58" s="2">
        <v>1</v>
      </c>
      <c r="GN58" s="2">
        <v>0</v>
      </c>
      <c r="GO58" s="4">
        <v>0.86</v>
      </c>
      <c r="GP58" s="4">
        <f t="shared" si="23"/>
        <v>0</v>
      </c>
      <c r="GR58" s="2" t="s">
        <v>74</v>
      </c>
      <c r="GS58" s="2">
        <v>7</v>
      </c>
      <c r="GT58" s="2">
        <v>6</v>
      </c>
      <c r="GU58" s="2">
        <v>1</v>
      </c>
      <c r="GV58" s="2">
        <v>0</v>
      </c>
      <c r="GW58" s="4">
        <v>0.86</v>
      </c>
      <c r="GX58" s="111">
        <f t="shared" si="107"/>
        <v>0</v>
      </c>
      <c r="GZ58" s="2" t="s">
        <v>74</v>
      </c>
      <c r="HA58" s="2">
        <v>7</v>
      </c>
      <c r="HB58" s="2">
        <v>6</v>
      </c>
      <c r="HC58" s="2">
        <v>1</v>
      </c>
      <c r="HD58" s="2">
        <v>0</v>
      </c>
      <c r="HE58" s="4">
        <v>0.86</v>
      </c>
      <c r="HF58" s="4">
        <f>HE58-'[1]ASUS MeMO Pad 8 K011'!ES58</f>
        <v>0.57000000000000006</v>
      </c>
      <c r="HH58" s="2" t="s">
        <v>74</v>
      </c>
      <c r="HI58" s="2">
        <v>7</v>
      </c>
      <c r="HJ58" s="2">
        <v>6</v>
      </c>
      <c r="HK58" s="2">
        <v>1</v>
      </c>
      <c r="HL58" s="2">
        <v>0</v>
      </c>
      <c r="HM58" s="4">
        <v>0.86</v>
      </c>
      <c r="HN58" s="4">
        <f t="shared" si="24"/>
        <v>0</v>
      </c>
      <c r="HP58" s="2" t="s">
        <v>74</v>
      </c>
      <c r="HQ58" s="2">
        <v>7</v>
      </c>
      <c r="HR58" s="2">
        <v>6</v>
      </c>
      <c r="HS58" s="2">
        <v>1</v>
      </c>
      <c r="HT58" s="2">
        <v>0</v>
      </c>
      <c r="HU58" s="4">
        <v>0.86</v>
      </c>
      <c r="HV58" s="4">
        <f t="shared" si="25"/>
        <v>0</v>
      </c>
      <c r="HX58" s="2" t="s">
        <v>74</v>
      </c>
      <c r="HY58" s="2">
        <v>7</v>
      </c>
      <c r="HZ58" s="2">
        <v>6</v>
      </c>
      <c r="IA58" s="2">
        <v>1</v>
      </c>
      <c r="IB58" s="2">
        <v>0</v>
      </c>
      <c r="IC58" s="4">
        <f t="shared" si="101"/>
        <v>0.8571428571428571</v>
      </c>
      <c r="ID58" s="4">
        <f t="shared" si="26"/>
        <v>-2.8571428571428914E-3</v>
      </c>
      <c r="IF58" s="2" t="s">
        <v>74</v>
      </c>
      <c r="IG58" s="2">
        <v>7</v>
      </c>
      <c r="IH58" s="2">
        <v>6</v>
      </c>
      <c r="II58" s="2">
        <v>1</v>
      </c>
      <c r="IJ58" s="2">
        <v>0</v>
      </c>
      <c r="IK58" s="4">
        <f t="shared" si="102"/>
        <v>0.8571428571428571</v>
      </c>
      <c r="IL58" s="4">
        <f t="shared" si="27"/>
        <v>0</v>
      </c>
      <c r="IN58" s="2" t="s">
        <v>74</v>
      </c>
      <c r="IO58" s="2">
        <v>7</v>
      </c>
      <c r="IP58" s="2">
        <v>6</v>
      </c>
      <c r="IQ58" s="2">
        <v>1</v>
      </c>
      <c r="IR58" s="2">
        <v>0</v>
      </c>
      <c r="IS58" s="4">
        <v>0.86</v>
      </c>
      <c r="IT58" s="4">
        <f t="shared" si="28"/>
        <v>2.8571428571428914E-3</v>
      </c>
      <c r="IV58" s="2" t="s">
        <v>74</v>
      </c>
      <c r="IW58" s="2">
        <v>7</v>
      </c>
      <c r="IX58" s="2">
        <v>6</v>
      </c>
      <c r="IY58" s="2">
        <v>1</v>
      </c>
      <c r="IZ58" s="2">
        <v>0</v>
      </c>
      <c r="JA58" s="4">
        <v>0.86</v>
      </c>
      <c r="JB58" s="4">
        <f t="shared" si="29"/>
        <v>0</v>
      </c>
      <c r="JD58" s="2" t="s">
        <v>74</v>
      </c>
      <c r="JE58" s="2">
        <v>7</v>
      </c>
      <c r="JF58" s="2">
        <v>6</v>
      </c>
      <c r="JG58" s="2">
        <v>1</v>
      </c>
      <c r="JH58" s="2">
        <v>0</v>
      </c>
      <c r="JI58" s="4">
        <v>0.86</v>
      </c>
      <c r="JJ58" s="4">
        <f t="shared" si="30"/>
        <v>0</v>
      </c>
      <c r="JL58" s="2" t="s">
        <v>74</v>
      </c>
      <c r="JM58" s="2">
        <v>7</v>
      </c>
      <c r="JN58" s="2">
        <v>6</v>
      </c>
      <c r="JO58" s="2">
        <v>1</v>
      </c>
      <c r="JP58" s="2">
        <v>0</v>
      </c>
      <c r="JQ58" s="4">
        <v>0.86</v>
      </c>
      <c r="JR58" s="4">
        <f t="shared" si="109"/>
        <v>0</v>
      </c>
      <c r="JT58" s="2" t="s">
        <v>74</v>
      </c>
      <c r="JU58" s="2">
        <v>7</v>
      </c>
      <c r="JV58" s="2">
        <v>6</v>
      </c>
      <c r="JW58" s="2">
        <v>1</v>
      </c>
      <c r="JX58" s="2">
        <v>0</v>
      </c>
      <c r="JY58" s="4">
        <v>0.86</v>
      </c>
      <c r="JZ58" s="4">
        <f t="shared" si="32"/>
        <v>0</v>
      </c>
      <c r="KB58" s="2" t="s">
        <v>74</v>
      </c>
      <c r="KC58" s="2">
        <v>7</v>
      </c>
      <c r="KD58" s="2">
        <v>6</v>
      </c>
      <c r="KE58" s="2">
        <v>1</v>
      </c>
      <c r="KF58" s="2">
        <v>0</v>
      </c>
      <c r="KG58" s="4">
        <v>0.86</v>
      </c>
      <c r="KH58" s="4">
        <f t="shared" si="110"/>
        <v>0</v>
      </c>
      <c r="KJ58" s="2" t="s">
        <v>74</v>
      </c>
      <c r="KK58" s="2">
        <v>7</v>
      </c>
      <c r="KL58" s="2">
        <v>6</v>
      </c>
      <c r="KM58" s="2">
        <v>1</v>
      </c>
      <c r="KN58" s="2">
        <v>0</v>
      </c>
      <c r="KO58" s="4">
        <f t="shared" si="103"/>
        <v>0.8571428571428571</v>
      </c>
      <c r="KP58" s="4">
        <f t="shared" si="34"/>
        <v>-2.8571428571428914E-3</v>
      </c>
      <c r="KQ58" s="4"/>
      <c r="KR58" s="116" t="s">
        <v>74</v>
      </c>
      <c r="KS58" s="116">
        <v>7</v>
      </c>
      <c r="KT58" s="117">
        <v>6</v>
      </c>
      <c r="KU58" s="117">
        <v>1</v>
      </c>
      <c r="KV58" s="117">
        <v>0</v>
      </c>
      <c r="KW58" s="118">
        <v>0.86</v>
      </c>
      <c r="KX58" s="118">
        <v>0</v>
      </c>
      <c r="KY58" s="116"/>
      <c r="KZ58" s="116" t="s">
        <v>74</v>
      </c>
      <c r="LA58" s="116">
        <v>7</v>
      </c>
      <c r="LB58" s="116">
        <v>6</v>
      </c>
      <c r="LC58" s="116">
        <v>1</v>
      </c>
      <c r="LD58" s="116">
        <v>0</v>
      </c>
      <c r="LE58" s="122">
        <v>0.86</v>
      </c>
      <c r="LF58" s="158">
        <f t="shared" si="35"/>
        <v>0</v>
      </c>
      <c r="LG58" s="158"/>
      <c r="LH58" s="156" t="s">
        <v>74</v>
      </c>
      <c r="LI58" s="156">
        <v>7</v>
      </c>
      <c r="LJ58" s="156">
        <v>6</v>
      </c>
      <c r="LK58" s="156">
        <v>1</v>
      </c>
      <c r="LL58" s="156">
        <v>0</v>
      </c>
      <c r="LM58" s="162">
        <v>0.86</v>
      </c>
      <c r="LN58" s="158">
        <f t="shared" si="36"/>
        <v>0</v>
      </c>
      <c r="LO58" s="157"/>
      <c r="LP58" s="2" t="s">
        <v>264</v>
      </c>
      <c r="LQ58" s="2">
        <v>7</v>
      </c>
      <c r="LR58" s="2">
        <v>6</v>
      </c>
      <c r="LS58" s="2">
        <v>1</v>
      </c>
      <c r="LT58" s="2">
        <v>0</v>
      </c>
      <c r="LU58" s="4">
        <f t="shared" si="104"/>
        <v>0.8571428571428571</v>
      </c>
      <c r="LV58" s="4">
        <f t="shared" si="37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105"/>
        <v>0.8571428571428571</v>
      </c>
      <c r="MD58" s="158">
        <f t="shared" si="38"/>
        <v>0</v>
      </c>
      <c r="MF58" s="156" t="s">
        <v>264</v>
      </c>
      <c r="MG58" s="156">
        <v>7</v>
      </c>
      <c r="MH58" s="156">
        <v>6</v>
      </c>
      <c r="MI58" s="156">
        <v>1</v>
      </c>
      <c r="MJ58" s="156">
        <v>0</v>
      </c>
      <c r="MK58" s="162">
        <f t="shared" si="39"/>
        <v>0.8571428571428571</v>
      </c>
      <c r="ML58" s="158">
        <f t="shared" si="40"/>
        <v>0</v>
      </c>
      <c r="MM58" s="157"/>
      <c r="MN58" s="156" t="s">
        <v>264</v>
      </c>
      <c r="MO58" s="156">
        <v>7</v>
      </c>
      <c r="MP58" s="156">
        <v>6</v>
      </c>
      <c r="MQ58" s="156">
        <v>1</v>
      </c>
      <c r="MR58" s="156">
        <v>0</v>
      </c>
      <c r="MS58" s="162">
        <v>0.86</v>
      </c>
      <c r="MT58" s="158">
        <f t="shared" si="41"/>
        <v>2.8571428571428914E-3</v>
      </c>
      <c r="MU58" s="157"/>
      <c r="MV58" s="156" t="s">
        <v>264</v>
      </c>
      <c r="MW58" s="156">
        <v>7</v>
      </c>
      <c r="MX58" s="156">
        <v>6</v>
      </c>
      <c r="MY58" s="156">
        <v>1</v>
      </c>
      <c r="MZ58" s="156">
        <v>0</v>
      </c>
      <c r="NA58" s="162">
        <v>0.86</v>
      </c>
      <c r="NB58" s="158">
        <f t="shared" si="42"/>
        <v>0</v>
      </c>
      <c r="NC58" s="157"/>
      <c r="ND58" s="156" t="s">
        <v>264</v>
      </c>
      <c r="NE58" s="156">
        <v>7</v>
      </c>
      <c r="NF58" s="156">
        <v>6</v>
      </c>
      <c r="NG58" s="156">
        <v>1</v>
      </c>
      <c r="NH58" s="156">
        <v>0</v>
      </c>
      <c r="NI58" s="162">
        <v>0.86</v>
      </c>
      <c r="NJ58" s="158">
        <f t="shared" si="43"/>
        <v>0</v>
      </c>
      <c r="NK58" s="157"/>
      <c r="NL58" s="156" t="s">
        <v>264</v>
      </c>
      <c r="NM58" s="156">
        <v>7</v>
      </c>
      <c r="NN58" s="156">
        <v>6</v>
      </c>
      <c r="NO58" s="156">
        <v>1</v>
      </c>
      <c r="NP58" s="156">
        <v>0</v>
      </c>
      <c r="NQ58" s="162">
        <v>0.86</v>
      </c>
      <c r="NR58" s="158">
        <f t="shared" si="44"/>
        <v>0</v>
      </c>
      <c r="NS58" s="157"/>
      <c r="OO58" s="157" t="s">
        <v>264</v>
      </c>
      <c r="OP58" s="157">
        <v>7</v>
      </c>
      <c r="OQ58" s="157">
        <v>6</v>
      </c>
      <c r="OR58" s="157">
        <v>1</v>
      </c>
      <c r="OS58" s="157">
        <v>0</v>
      </c>
      <c r="OT58" s="158">
        <f t="shared" si="45"/>
        <v>0.8571428571428571</v>
      </c>
      <c r="OU58" s="158">
        <f t="shared" si="46"/>
        <v>-2.8571428571428914E-3</v>
      </c>
      <c r="OW58" s="157" t="s">
        <v>264</v>
      </c>
      <c r="OX58" s="157">
        <v>7</v>
      </c>
      <c r="OY58" s="157">
        <v>6</v>
      </c>
      <c r="OZ58" s="157">
        <v>1</v>
      </c>
      <c r="PA58" s="157">
        <v>0</v>
      </c>
      <c r="PB58" s="158">
        <f t="shared" si="106"/>
        <v>0.8571428571428571</v>
      </c>
      <c r="PC58" s="158">
        <f t="shared" si="47"/>
        <v>0</v>
      </c>
      <c r="PE58" s="157" t="s">
        <v>264</v>
      </c>
      <c r="PF58" s="157">
        <v>7</v>
      </c>
      <c r="PG58" s="157">
        <v>6</v>
      </c>
      <c r="PH58" s="157">
        <v>1</v>
      </c>
      <c r="PI58" s="157">
        <v>0</v>
      </c>
      <c r="PJ58" s="158">
        <f t="shared" si="48"/>
        <v>0.8571428571428571</v>
      </c>
      <c r="PK58" s="158">
        <f t="shared" si="49"/>
        <v>0</v>
      </c>
      <c r="PM58" s="157" t="s">
        <v>264</v>
      </c>
      <c r="PN58" s="157">
        <v>7</v>
      </c>
      <c r="PO58" s="157">
        <v>6</v>
      </c>
      <c r="PP58" s="157">
        <v>1</v>
      </c>
      <c r="PQ58" s="157">
        <v>0</v>
      </c>
      <c r="PR58" s="158">
        <f t="shared" si="50"/>
        <v>0.8571428571428571</v>
      </c>
      <c r="PS58" s="158">
        <f t="shared" si="51"/>
        <v>0</v>
      </c>
      <c r="PU58" s="157" t="s">
        <v>264</v>
      </c>
      <c r="PV58" s="157">
        <v>7</v>
      </c>
      <c r="PW58" s="157">
        <v>6</v>
      </c>
      <c r="PX58" s="157">
        <v>1</v>
      </c>
      <c r="PY58" s="157">
        <v>0</v>
      </c>
      <c r="PZ58" s="158">
        <f t="shared" si="52"/>
        <v>0.8571428571428571</v>
      </c>
      <c r="QA58" s="158">
        <f t="shared" si="53"/>
        <v>0</v>
      </c>
      <c r="QC58" s="157">
        <f t="shared" si="54"/>
        <v>0</v>
      </c>
      <c r="QD58" s="157" t="s">
        <v>264</v>
      </c>
      <c r="QE58" s="157">
        <v>7</v>
      </c>
      <c r="QF58" s="157">
        <v>6</v>
      </c>
      <c r="QG58" s="157">
        <v>1</v>
      </c>
      <c r="QH58" s="157">
        <v>0</v>
      </c>
      <c r="QI58" s="158">
        <f t="shared" si="55"/>
        <v>0.8571428571428571</v>
      </c>
      <c r="QJ58" s="158">
        <f t="shared" si="56"/>
        <v>0</v>
      </c>
      <c r="QL58" s="157" t="s">
        <v>264</v>
      </c>
      <c r="QM58" s="157">
        <v>7</v>
      </c>
      <c r="QN58" s="157">
        <v>6</v>
      </c>
      <c r="QO58" s="157">
        <v>1</v>
      </c>
      <c r="QP58" s="157">
        <v>0</v>
      </c>
      <c r="QQ58" s="158">
        <f t="shared" si="57"/>
        <v>0.8571428571428571</v>
      </c>
      <c r="QR58" s="158">
        <f t="shared" si="58"/>
        <v>0</v>
      </c>
      <c r="QT58" s="157">
        <f t="shared" si="59"/>
        <v>0</v>
      </c>
      <c r="QU58" s="157" t="s">
        <v>264</v>
      </c>
      <c r="QV58" s="157">
        <v>7</v>
      </c>
      <c r="QW58" s="157">
        <v>6</v>
      </c>
      <c r="QX58" s="157">
        <v>1</v>
      </c>
      <c r="QY58" s="157">
        <v>0</v>
      </c>
      <c r="QZ58" s="158">
        <f t="shared" si="60"/>
        <v>0.8571428571428571</v>
      </c>
      <c r="RA58" s="158">
        <f t="shared" si="61"/>
        <v>0</v>
      </c>
      <c r="RC58" s="157" t="s">
        <v>264</v>
      </c>
      <c r="RD58" s="157">
        <v>7</v>
      </c>
      <c r="RE58" s="157">
        <v>6</v>
      </c>
      <c r="RF58" s="157">
        <v>1</v>
      </c>
      <c r="RG58" s="157">
        <v>0</v>
      </c>
      <c r="RH58" s="158">
        <f t="shared" si="62"/>
        <v>0.8571428571428571</v>
      </c>
      <c r="RI58" s="158">
        <f t="shared" si="63"/>
        <v>0</v>
      </c>
      <c r="RK58" s="157" t="s">
        <v>264</v>
      </c>
      <c r="RL58" s="157">
        <v>7</v>
      </c>
      <c r="RM58" s="157">
        <v>6</v>
      </c>
      <c r="RN58" s="157">
        <v>1</v>
      </c>
      <c r="RO58" s="157">
        <v>0</v>
      </c>
      <c r="RP58" s="158">
        <v>0.86</v>
      </c>
      <c r="RR58" s="157" t="s">
        <v>264</v>
      </c>
      <c r="RS58" s="157">
        <v>7</v>
      </c>
      <c r="RT58" s="157">
        <v>6</v>
      </c>
      <c r="RU58" s="157">
        <v>1</v>
      </c>
      <c r="RV58" s="157">
        <v>0</v>
      </c>
      <c r="RW58" s="158">
        <f t="shared" si="64"/>
        <v>0.8571428571428571</v>
      </c>
      <c r="RX58" s="158">
        <f t="shared" si="65"/>
        <v>0.8571428571428571</v>
      </c>
      <c r="RZ58" s="157" t="s">
        <v>264</v>
      </c>
      <c r="SA58" s="157">
        <v>7</v>
      </c>
      <c r="SB58" s="157">
        <v>6</v>
      </c>
      <c r="SC58" s="157">
        <v>1</v>
      </c>
      <c r="SD58" s="157">
        <v>0</v>
      </c>
      <c r="SE58" s="158">
        <f t="shared" si="66"/>
        <v>0.8571428571428571</v>
      </c>
      <c r="SF58" s="158">
        <f t="shared" si="67"/>
        <v>0</v>
      </c>
      <c r="SH58" s="157" t="s">
        <v>264</v>
      </c>
      <c r="SI58" s="157">
        <v>7</v>
      </c>
      <c r="SJ58" s="157">
        <v>6</v>
      </c>
      <c r="SK58" s="157">
        <v>1</v>
      </c>
      <c r="SL58" s="157">
        <v>0</v>
      </c>
      <c r="SM58" s="158">
        <f t="shared" si="68"/>
        <v>0.8571428571428571</v>
      </c>
      <c r="SN58" s="158">
        <f t="shared" si="69"/>
        <v>0</v>
      </c>
      <c r="SP58" s="157" t="s">
        <v>264</v>
      </c>
      <c r="SQ58" s="157">
        <v>7</v>
      </c>
      <c r="SR58" s="157">
        <v>6</v>
      </c>
      <c r="SS58" s="157">
        <v>1</v>
      </c>
      <c r="ST58" s="157">
        <v>0</v>
      </c>
      <c r="SU58" s="158">
        <f t="shared" si="70"/>
        <v>0.8571428571428571</v>
      </c>
      <c r="SV58" s="158">
        <f t="shared" si="71"/>
        <v>0</v>
      </c>
      <c r="SX58" s="157" t="s">
        <v>264</v>
      </c>
      <c r="SY58" s="157">
        <v>7</v>
      </c>
      <c r="SZ58" s="157">
        <v>6</v>
      </c>
      <c r="TA58" s="157">
        <v>1</v>
      </c>
      <c r="TB58" s="157">
        <v>0</v>
      </c>
      <c r="TC58" s="158">
        <f t="shared" si="72"/>
        <v>0.8571428571428571</v>
      </c>
      <c r="TD58" s="158">
        <f t="shared" si="73"/>
        <v>0</v>
      </c>
      <c r="TF58" s="157" t="s">
        <v>264</v>
      </c>
      <c r="TG58" s="157">
        <v>7</v>
      </c>
      <c r="TH58" s="157">
        <v>6</v>
      </c>
      <c r="TI58" s="157">
        <v>1</v>
      </c>
      <c r="TJ58" s="157">
        <v>0</v>
      </c>
      <c r="TK58" s="158">
        <f t="shared" si="74"/>
        <v>0.8571428571428571</v>
      </c>
      <c r="TL58" s="158">
        <f t="shared" si="75"/>
        <v>0</v>
      </c>
      <c r="TN58" s="157" t="s">
        <v>264</v>
      </c>
      <c r="TO58" s="157">
        <v>7</v>
      </c>
      <c r="TP58" s="157">
        <v>6</v>
      </c>
      <c r="TQ58" s="157">
        <v>1</v>
      </c>
      <c r="TR58" s="157">
        <v>0</v>
      </c>
      <c r="TS58" s="158">
        <f t="shared" si="76"/>
        <v>0.8571428571428571</v>
      </c>
      <c r="TT58" s="158">
        <f t="shared" si="77"/>
        <v>0</v>
      </c>
      <c r="TV58" s="157" t="s">
        <v>264</v>
      </c>
      <c r="TW58" s="157">
        <v>7</v>
      </c>
      <c r="TX58" s="157">
        <v>6</v>
      </c>
      <c r="TY58" s="157">
        <v>1</v>
      </c>
      <c r="TZ58" s="157">
        <v>0</v>
      </c>
      <c r="UA58" s="158">
        <f t="shared" si="78"/>
        <v>0.8571428571428571</v>
      </c>
      <c r="UB58" s="158">
        <f t="shared" si="79"/>
        <v>0</v>
      </c>
      <c r="UD58" s="157" t="s">
        <v>264</v>
      </c>
      <c r="UE58" s="157">
        <v>7</v>
      </c>
      <c r="UF58" s="157">
        <v>6</v>
      </c>
      <c r="UG58" s="157">
        <v>1</v>
      </c>
      <c r="UH58" s="157">
        <v>0</v>
      </c>
      <c r="UI58" s="158">
        <f t="shared" si="80"/>
        <v>0.8571428571428571</v>
      </c>
      <c r="UJ58" s="158">
        <f t="shared" si="81"/>
        <v>0</v>
      </c>
      <c r="UL58" s="157" t="s">
        <v>264</v>
      </c>
      <c r="UM58" s="157">
        <v>7</v>
      </c>
      <c r="UN58" s="157">
        <v>6</v>
      </c>
      <c r="UO58" s="157">
        <v>1</v>
      </c>
      <c r="UP58" s="157">
        <v>0</v>
      </c>
      <c r="UQ58" s="158">
        <f t="shared" si="82"/>
        <v>0.8571428571428571</v>
      </c>
      <c r="UR58" s="158">
        <f t="shared" si="83"/>
        <v>0</v>
      </c>
      <c r="UT58" s="157" t="s">
        <v>264</v>
      </c>
      <c r="UU58" s="157">
        <v>7</v>
      </c>
      <c r="UV58" s="157">
        <v>6</v>
      </c>
      <c r="UW58" s="157">
        <v>1</v>
      </c>
      <c r="UX58" s="157">
        <v>0</v>
      </c>
      <c r="UY58" s="158">
        <f t="shared" si="84"/>
        <v>0.8571428571428571</v>
      </c>
      <c r="VA58" s="157" t="s">
        <v>264</v>
      </c>
      <c r="VB58" s="157">
        <v>7</v>
      </c>
      <c r="VC58" s="157">
        <v>6</v>
      </c>
      <c r="VD58" s="157">
        <v>1</v>
      </c>
      <c r="VE58" s="157">
        <v>0</v>
      </c>
      <c r="VF58" s="158">
        <f t="shared" si="85"/>
        <v>0.8571428571428571</v>
      </c>
      <c r="VH58" s="157" t="s">
        <v>264</v>
      </c>
      <c r="VI58" s="157">
        <v>7</v>
      </c>
      <c r="VJ58" s="157">
        <v>6</v>
      </c>
      <c r="VK58" s="157">
        <v>1</v>
      </c>
      <c r="VL58" s="157">
        <v>0</v>
      </c>
      <c r="VM58" s="158">
        <f t="shared" si="86"/>
        <v>0.8571428571428571</v>
      </c>
      <c r="VN58" s="158">
        <f t="shared" si="87"/>
        <v>0</v>
      </c>
      <c r="VQ58" s="109" t="s">
        <v>264</v>
      </c>
      <c r="VR58" s="159">
        <v>7</v>
      </c>
      <c r="VS58" s="159">
        <v>2</v>
      </c>
      <c r="VT58" s="159">
        <v>5</v>
      </c>
      <c r="VU58" s="159">
        <v>0</v>
      </c>
      <c r="VV58" s="158">
        <v>0.28999999999999998</v>
      </c>
      <c r="VW58" s="158">
        <f t="shared" si="88"/>
        <v>-0.56714285714285717</v>
      </c>
      <c r="VX58" s="158"/>
      <c r="VY58" s="157" t="s">
        <v>264</v>
      </c>
      <c r="VZ58" s="157">
        <v>7</v>
      </c>
      <c r="WA58" s="157">
        <v>6</v>
      </c>
      <c r="WB58" s="157">
        <v>1</v>
      </c>
      <c r="WC58" s="157">
        <v>0</v>
      </c>
      <c r="WD58" s="158">
        <f t="shared" si="89"/>
        <v>0.8571428571428571</v>
      </c>
      <c r="WF58" s="157" t="s">
        <v>264</v>
      </c>
      <c r="WG58" s="157">
        <v>7</v>
      </c>
      <c r="WH58" s="157">
        <v>6</v>
      </c>
      <c r="WI58" s="157">
        <v>1</v>
      </c>
      <c r="WJ58" s="157">
        <v>0</v>
      </c>
      <c r="WK58" s="158">
        <f t="shared" si="90"/>
        <v>0.8571428571428571</v>
      </c>
      <c r="WL58" s="158">
        <f t="shared" si="91"/>
        <v>0</v>
      </c>
      <c r="WN58" s="157" t="s">
        <v>264</v>
      </c>
      <c r="WO58" s="157">
        <v>7</v>
      </c>
      <c r="WP58" s="157">
        <v>2</v>
      </c>
      <c r="WQ58" s="157">
        <v>5</v>
      </c>
      <c r="WR58" s="157">
        <v>0</v>
      </c>
      <c r="WS58" s="158">
        <v>0.28999999999999998</v>
      </c>
      <c r="WZ58" s="157" t="s">
        <v>264</v>
      </c>
      <c r="XA58" s="157">
        <v>7</v>
      </c>
      <c r="XB58" s="157">
        <v>6</v>
      </c>
      <c r="XC58" s="157">
        <v>1</v>
      </c>
      <c r="XD58" s="157">
        <v>0</v>
      </c>
      <c r="XE58" s="158">
        <f t="shared" si="92"/>
        <v>0.8571428571428571</v>
      </c>
      <c r="XG58" s="157" t="s">
        <v>264</v>
      </c>
      <c r="XH58" s="157">
        <v>7</v>
      </c>
      <c r="XI58" s="157">
        <v>6</v>
      </c>
      <c r="XJ58" s="157">
        <v>1</v>
      </c>
      <c r="XK58" s="157">
        <v>0</v>
      </c>
      <c r="XL58" s="158">
        <f t="shared" si="93"/>
        <v>0.8571428571428571</v>
      </c>
      <c r="XM58" s="158">
        <f t="shared" si="94"/>
        <v>0</v>
      </c>
      <c r="XN58" s="157" t="s">
        <v>264</v>
      </c>
      <c r="XO58" s="157">
        <v>7</v>
      </c>
      <c r="XP58" s="157">
        <v>2</v>
      </c>
      <c r="XQ58" s="157">
        <v>5</v>
      </c>
      <c r="XR58" s="157">
        <v>0</v>
      </c>
      <c r="XS58" s="158">
        <v>0.28999999999999998</v>
      </c>
      <c r="XT58" s="157"/>
      <c r="XU58" s="157" t="s">
        <v>264</v>
      </c>
      <c r="XV58" s="157">
        <v>7</v>
      </c>
      <c r="XW58" s="157">
        <v>6</v>
      </c>
      <c r="XX58" s="157">
        <v>1</v>
      </c>
      <c r="XY58" s="157">
        <v>0</v>
      </c>
      <c r="XZ58" s="158">
        <f t="shared" si="95"/>
        <v>0.8571428571428571</v>
      </c>
      <c r="YB58" s="157" t="s">
        <v>264</v>
      </c>
      <c r="YC58" s="157">
        <v>7</v>
      </c>
      <c r="YD58" s="157">
        <v>6</v>
      </c>
      <c r="YE58" s="157">
        <v>1</v>
      </c>
      <c r="YF58" s="157">
        <v>0</v>
      </c>
      <c r="YG58" s="158">
        <f t="shared" si="96"/>
        <v>0.8571428571428571</v>
      </c>
      <c r="YH58" s="158">
        <f t="shared" si="97"/>
        <v>0</v>
      </c>
      <c r="YI58" s="158"/>
      <c r="YJ58" s="157" t="s">
        <v>264</v>
      </c>
      <c r="YK58" s="157">
        <v>7</v>
      </c>
      <c r="YL58" s="157">
        <v>2</v>
      </c>
      <c r="YM58" s="157">
        <v>5</v>
      </c>
      <c r="YN58" s="157">
        <v>0</v>
      </c>
      <c r="YO58" s="158">
        <v>0.28999999999999998</v>
      </c>
      <c r="YQ58" s="157" t="s">
        <v>264</v>
      </c>
      <c r="YR58" s="157">
        <v>7</v>
      </c>
      <c r="YS58" s="157">
        <v>6</v>
      </c>
      <c r="YT58" s="157">
        <v>1</v>
      </c>
      <c r="YU58" s="157">
        <v>0</v>
      </c>
      <c r="YV58" s="158">
        <f t="shared" si="98"/>
        <v>0.8571428571428571</v>
      </c>
      <c r="YX58" s="157" t="s">
        <v>264</v>
      </c>
      <c r="YY58" s="157">
        <v>7</v>
      </c>
      <c r="YZ58" s="157">
        <v>6</v>
      </c>
      <c r="ZA58" s="157">
        <v>1</v>
      </c>
      <c r="ZB58" s="157">
        <v>0</v>
      </c>
      <c r="ZC58" s="158">
        <v>0.86</v>
      </c>
      <c r="ZE58" s="157" t="s">
        <v>264</v>
      </c>
      <c r="ZF58" s="157">
        <v>7</v>
      </c>
      <c r="ZG58" s="157">
        <v>6</v>
      </c>
      <c r="ZH58" s="157">
        <v>1</v>
      </c>
      <c r="ZI58" s="157">
        <v>0</v>
      </c>
      <c r="ZJ58" s="158">
        <f t="shared" si="99"/>
        <v>0.8571428571428571</v>
      </c>
      <c r="ZK58" s="158">
        <f>ZJ58-YG58</f>
        <v>0</v>
      </c>
      <c r="ZM58" s="157" t="s">
        <v>264</v>
      </c>
      <c r="ZN58" s="157">
        <v>7</v>
      </c>
      <c r="ZO58" s="157">
        <v>6</v>
      </c>
      <c r="ZP58" s="157">
        <v>1</v>
      </c>
      <c r="ZQ58" s="157">
        <v>0</v>
      </c>
      <c r="ZR58" s="158">
        <f t="shared" si="100"/>
        <v>0.8571428571428571</v>
      </c>
    </row>
    <row r="59" spans="1:694" ht="17.25" thickBot="1">
      <c r="A59" s="2" t="s">
        <v>75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75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108"/>
        <v>0</v>
      </c>
      <c r="P59" s="2" t="s">
        <v>75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75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75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75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75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  <c r="BD59" s="2" t="s">
        <v>75</v>
      </c>
      <c r="BE59" s="2">
        <v>68</v>
      </c>
      <c r="BF59" s="2">
        <v>68</v>
      </c>
      <c r="BG59" s="2">
        <v>0</v>
      </c>
      <c r="BH59" s="2">
        <v>0</v>
      </c>
      <c r="BI59" s="4">
        <v>1</v>
      </c>
      <c r="BJ59" s="4">
        <f t="shared" si="6"/>
        <v>0</v>
      </c>
      <c r="BL59" s="2" t="s">
        <v>75</v>
      </c>
      <c r="BM59" s="2">
        <v>68</v>
      </c>
      <c r="BN59" s="2">
        <v>68</v>
      </c>
      <c r="BO59" s="2">
        <v>0</v>
      </c>
      <c r="BP59" s="2">
        <v>0</v>
      </c>
      <c r="BQ59" s="4">
        <v>1</v>
      </c>
      <c r="BR59" s="4">
        <f t="shared" si="7"/>
        <v>0</v>
      </c>
      <c r="BT59" s="2" t="s">
        <v>75</v>
      </c>
      <c r="BU59" s="2">
        <v>68</v>
      </c>
      <c r="BV59" s="2">
        <v>68</v>
      </c>
      <c r="BW59" s="2">
        <v>0</v>
      </c>
      <c r="BX59" s="2">
        <v>0</v>
      </c>
      <c r="BY59" s="4">
        <v>1</v>
      </c>
      <c r="BZ59" s="4">
        <f t="shared" si="8"/>
        <v>0</v>
      </c>
      <c r="CB59" s="2" t="s">
        <v>75</v>
      </c>
      <c r="CC59" s="2">
        <v>68</v>
      </c>
      <c r="CD59" s="2">
        <v>68</v>
      </c>
      <c r="CE59" s="2">
        <v>0</v>
      </c>
      <c r="CF59" s="2">
        <v>0</v>
      </c>
      <c r="CG59" s="4">
        <v>1</v>
      </c>
      <c r="CH59" s="4">
        <f t="shared" si="9"/>
        <v>0</v>
      </c>
      <c r="CJ59" s="2" t="s">
        <v>75</v>
      </c>
      <c r="CK59" s="2">
        <v>68</v>
      </c>
      <c r="CL59" s="2">
        <v>68</v>
      </c>
      <c r="CM59" s="2">
        <v>0</v>
      </c>
      <c r="CN59" s="2">
        <v>0</v>
      </c>
      <c r="CO59" s="4">
        <v>1</v>
      </c>
      <c r="CP59" s="4">
        <f t="shared" si="10"/>
        <v>0</v>
      </c>
      <c r="CR59" s="2" t="s">
        <v>75</v>
      </c>
      <c r="CS59" s="2">
        <v>68</v>
      </c>
      <c r="CT59" s="2">
        <v>68</v>
      </c>
      <c r="CU59" s="2">
        <v>0</v>
      </c>
      <c r="CV59" s="2">
        <v>0</v>
      </c>
      <c r="CW59" s="4">
        <v>1</v>
      </c>
      <c r="CX59" s="4">
        <f t="shared" si="11"/>
        <v>0</v>
      </c>
      <c r="CZ59" s="2" t="s">
        <v>75</v>
      </c>
      <c r="DA59" s="2">
        <v>68</v>
      </c>
      <c r="DB59" s="2">
        <v>68</v>
      </c>
      <c r="DC59" s="2">
        <v>0</v>
      </c>
      <c r="DD59" s="2">
        <v>0</v>
      </c>
      <c r="DE59" s="4">
        <v>1</v>
      </c>
      <c r="DF59" s="4">
        <f t="shared" si="12"/>
        <v>0</v>
      </c>
      <c r="DH59" s="2" t="s">
        <v>179</v>
      </c>
      <c r="DI59" s="2">
        <v>144</v>
      </c>
      <c r="DJ59" s="2">
        <v>133</v>
      </c>
      <c r="DK59" s="2">
        <v>9</v>
      </c>
      <c r="DL59" s="2">
        <v>2</v>
      </c>
      <c r="DM59" s="4">
        <v>0.92</v>
      </c>
      <c r="DN59" s="26" t="s">
        <v>100</v>
      </c>
      <c r="DP59" s="2" t="s">
        <v>179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4"/>
        <v>1.0000000000000009E-2</v>
      </c>
      <c r="DX59" s="2" t="s">
        <v>179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4">
        <f t="shared" si="15"/>
        <v>0</v>
      </c>
      <c r="EF59" s="2" t="s">
        <v>179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6"/>
        <v>0</v>
      </c>
      <c r="EN59" s="2" t="s">
        <v>179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7"/>
        <v>0</v>
      </c>
      <c r="EV59" s="2" t="s">
        <v>179</v>
      </c>
      <c r="EW59" s="2">
        <v>144</v>
      </c>
      <c r="EX59" s="2">
        <v>133</v>
      </c>
      <c r="EY59" s="85">
        <v>9</v>
      </c>
      <c r="EZ59" s="2">
        <v>2</v>
      </c>
      <c r="FA59" s="4">
        <v>0.92</v>
      </c>
      <c r="FB59" s="4">
        <f t="shared" si="18"/>
        <v>-1.0000000000000009E-2</v>
      </c>
      <c r="FD59" s="2" t="s">
        <v>179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19"/>
        <v>1.0000000000000009E-2</v>
      </c>
      <c r="FL59" s="2" t="s">
        <v>179</v>
      </c>
      <c r="FM59" s="2">
        <v>144</v>
      </c>
      <c r="FN59" s="2">
        <v>134</v>
      </c>
      <c r="FO59" s="2">
        <v>8</v>
      </c>
      <c r="FP59" s="2">
        <v>2</v>
      </c>
      <c r="FQ59" s="4">
        <v>0.93</v>
      </c>
      <c r="FR59" s="4">
        <f t="shared" si="20"/>
        <v>0</v>
      </c>
      <c r="FT59" s="2" t="s">
        <v>179</v>
      </c>
      <c r="FU59" s="2">
        <v>144</v>
      </c>
      <c r="FV59" s="2">
        <v>134</v>
      </c>
      <c r="FW59" s="2">
        <v>8</v>
      </c>
      <c r="FX59" s="2">
        <v>2</v>
      </c>
      <c r="FY59" s="4">
        <v>0.93</v>
      </c>
      <c r="FZ59" s="4">
        <f t="shared" si="21"/>
        <v>0</v>
      </c>
      <c r="GB59" s="2" t="s">
        <v>179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4">
        <f t="shared" si="22"/>
        <v>0</v>
      </c>
      <c r="GJ59" s="2" t="s">
        <v>179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3"/>
        <v>0</v>
      </c>
      <c r="GR59" s="2" t="s">
        <v>179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111">
        <f t="shared" si="107"/>
        <v>0</v>
      </c>
      <c r="GZ59" s="2" t="s">
        <v>179</v>
      </c>
      <c r="HA59" s="2">
        <v>144</v>
      </c>
      <c r="HB59" s="2">
        <v>134</v>
      </c>
      <c r="HC59" s="11">
        <v>8</v>
      </c>
      <c r="HD59" s="2">
        <v>2</v>
      </c>
      <c r="HE59" s="4">
        <f>HB59/HA59</f>
        <v>0.93055555555555558</v>
      </c>
      <c r="HF59" s="4">
        <f>HE59-'[1]ASUS MeMO Pad 8 K011'!ES59</f>
        <v>5.5555555555553138E-4</v>
      </c>
      <c r="HG59" s="2" t="s">
        <v>119</v>
      </c>
      <c r="HH59" s="2" t="s">
        <v>179</v>
      </c>
      <c r="HI59" s="2">
        <v>144</v>
      </c>
      <c r="HJ59" s="2">
        <v>134</v>
      </c>
      <c r="HK59" s="7">
        <v>8</v>
      </c>
      <c r="HL59" s="2">
        <v>2</v>
      </c>
      <c r="HM59" s="4">
        <f>HJ59/HI59</f>
        <v>0.93055555555555558</v>
      </c>
      <c r="HN59" s="4">
        <f t="shared" si="24"/>
        <v>0</v>
      </c>
      <c r="HO59" s="2" t="s">
        <v>119</v>
      </c>
      <c r="HP59" s="2" t="s">
        <v>179</v>
      </c>
      <c r="HQ59" s="2">
        <v>144</v>
      </c>
      <c r="HR59" s="2">
        <v>133</v>
      </c>
      <c r="HS59" s="7">
        <v>9</v>
      </c>
      <c r="HT59" s="2">
        <v>2</v>
      </c>
      <c r="HU59" s="4">
        <v>0.92</v>
      </c>
      <c r="HV59" s="4">
        <f t="shared" si="25"/>
        <v>-1.055555555555554E-2</v>
      </c>
      <c r="HX59" s="2" t="s">
        <v>179</v>
      </c>
      <c r="HY59" s="2">
        <v>144</v>
      </c>
      <c r="HZ59" s="2">
        <v>134</v>
      </c>
      <c r="IA59" s="2">
        <v>8</v>
      </c>
      <c r="IB59" s="2">
        <v>2</v>
      </c>
      <c r="IC59" s="4">
        <f t="shared" si="101"/>
        <v>0.93055555555555558</v>
      </c>
      <c r="ID59" s="4">
        <f t="shared" si="26"/>
        <v>1.055555555555554E-2</v>
      </c>
      <c r="IF59" s="2" t="s">
        <v>179</v>
      </c>
      <c r="IG59" s="2">
        <v>144</v>
      </c>
      <c r="IH59" s="2">
        <v>134</v>
      </c>
      <c r="II59" s="2">
        <v>8</v>
      </c>
      <c r="IJ59" s="2">
        <v>2</v>
      </c>
      <c r="IK59" s="4">
        <f t="shared" si="102"/>
        <v>0.93055555555555558</v>
      </c>
      <c r="IL59" s="4">
        <f t="shared" si="27"/>
        <v>0</v>
      </c>
      <c r="IN59" s="2" t="s">
        <v>179</v>
      </c>
      <c r="IO59" s="2">
        <v>144</v>
      </c>
      <c r="IP59" s="2">
        <v>134</v>
      </c>
      <c r="IQ59" s="2">
        <v>8</v>
      </c>
      <c r="IR59" s="2">
        <v>2</v>
      </c>
      <c r="IS59" s="4">
        <v>0.93</v>
      </c>
      <c r="IT59" s="4">
        <f t="shared" si="28"/>
        <v>-5.5555555555553138E-4</v>
      </c>
      <c r="IV59" s="2" t="s">
        <v>179</v>
      </c>
      <c r="IW59" s="2">
        <v>144</v>
      </c>
      <c r="IX59" s="2">
        <v>134</v>
      </c>
      <c r="IY59" s="2">
        <v>8</v>
      </c>
      <c r="IZ59" s="2">
        <v>2</v>
      </c>
      <c r="JA59" s="4">
        <v>0.93</v>
      </c>
      <c r="JB59" s="4">
        <f t="shared" si="29"/>
        <v>0</v>
      </c>
      <c r="JD59" s="2" t="s">
        <v>179</v>
      </c>
      <c r="JE59" s="2">
        <v>144</v>
      </c>
      <c r="JF59" s="2">
        <v>134</v>
      </c>
      <c r="JG59" s="2">
        <v>8</v>
      </c>
      <c r="JH59" s="2">
        <v>2</v>
      </c>
      <c r="JI59" s="4">
        <v>0.93</v>
      </c>
      <c r="JJ59" s="4">
        <f t="shared" si="30"/>
        <v>0</v>
      </c>
      <c r="JL59" s="2" t="s">
        <v>179</v>
      </c>
      <c r="JM59" s="2">
        <v>144</v>
      </c>
      <c r="JN59" s="2">
        <v>134</v>
      </c>
      <c r="JO59" s="2">
        <v>8</v>
      </c>
      <c r="JP59" s="2">
        <v>2</v>
      </c>
      <c r="JQ59" s="4">
        <v>0.93</v>
      </c>
      <c r="JR59" s="4">
        <f t="shared" si="109"/>
        <v>0</v>
      </c>
      <c r="JT59" s="2" t="s">
        <v>179</v>
      </c>
      <c r="JU59" s="2">
        <v>144</v>
      </c>
      <c r="JV59" s="2">
        <v>134</v>
      </c>
      <c r="JW59" s="2">
        <v>8</v>
      </c>
      <c r="JX59" s="2">
        <v>2</v>
      </c>
      <c r="JY59" s="4">
        <v>0.93</v>
      </c>
      <c r="JZ59" s="4">
        <f t="shared" si="32"/>
        <v>0</v>
      </c>
      <c r="KA59" s="2" t="s">
        <v>243</v>
      </c>
      <c r="KB59" s="2" t="s">
        <v>179</v>
      </c>
      <c r="KC59" s="2">
        <v>144</v>
      </c>
      <c r="KD59" s="2">
        <v>134</v>
      </c>
      <c r="KE59" s="2">
        <v>7</v>
      </c>
      <c r="KF59" s="2">
        <v>3</v>
      </c>
      <c r="KG59" s="4">
        <v>0.93</v>
      </c>
      <c r="KH59" s="4">
        <f t="shared" si="110"/>
        <v>0</v>
      </c>
      <c r="KJ59" s="2" t="s">
        <v>179</v>
      </c>
      <c r="KK59" s="2">
        <v>144</v>
      </c>
      <c r="KL59" s="2">
        <v>134</v>
      </c>
      <c r="KM59" s="2">
        <v>7</v>
      </c>
      <c r="KN59" s="2">
        <v>3</v>
      </c>
      <c r="KO59" s="4">
        <f t="shared" si="103"/>
        <v>0.93055555555555558</v>
      </c>
      <c r="KP59" s="4">
        <f t="shared" si="34"/>
        <v>5.5555555555553138E-4</v>
      </c>
      <c r="KQ59" s="4"/>
      <c r="KR59" s="116" t="s">
        <v>179</v>
      </c>
      <c r="KS59" s="116">
        <v>144</v>
      </c>
      <c r="KT59" s="117">
        <v>134</v>
      </c>
      <c r="KU59" s="117">
        <v>7</v>
      </c>
      <c r="KV59" s="117">
        <v>3</v>
      </c>
      <c r="KW59" s="118">
        <v>0.93</v>
      </c>
      <c r="KX59" s="118">
        <v>0</v>
      </c>
      <c r="KY59" s="116"/>
      <c r="KZ59" s="125" t="s">
        <v>179</v>
      </c>
      <c r="LA59" s="116">
        <v>144</v>
      </c>
      <c r="LB59" s="116">
        <v>134</v>
      </c>
      <c r="LC59" s="116">
        <v>7</v>
      </c>
      <c r="LD59" s="116">
        <v>3</v>
      </c>
      <c r="LE59" s="122">
        <v>0.93055555555555558</v>
      </c>
      <c r="LF59" s="158">
        <f t="shared" si="35"/>
        <v>5.5555555555553138E-4</v>
      </c>
      <c r="LG59" s="157" t="s">
        <v>119</v>
      </c>
      <c r="LH59" s="156" t="s">
        <v>179</v>
      </c>
      <c r="LI59" s="156">
        <v>144</v>
      </c>
      <c r="LJ59" s="156">
        <v>134</v>
      </c>
      <c r="LK59" s="156">
        <v>7</v>
      </c>
      <c r="LL59" s="156">
        <v>3</v>
      </c>
      <c r="LM59" s="162">
        <v>0.93</v>
      </c>
      <c r="LN59" s="158">
        <f t="shared" si="36"/>
        <v>-5.5555555555553138E-4</v>
      </c>
      <c r="LO59" s="157"/>
      <c r="LP59" s="2" t="s">
        <v>270</v>
      </c>
      <c r="LQ59" s="2">
        <v>144</v>
      </c>
      <c r="LR59" s="2">
        <v>134</v>
      </c>
      <c r="LS59" s="2">
        <v>8</v>
      </c>
      <c r="LT59" s="2">
        <v>2</v>
      </c>
      <c r="LU59" s="4">
        <f t="shared" si="104"/>
        <v>0.93055555555555558</v>
      </c>
      <c r="LV59" s="4">
        <f t="shared" si="37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105"/>
        <v>0.93055555555555558</v>
      </c>
      <c r="MD59" s="158">
        <f t="shared" si="38"/>
        <v>0</v>
      </c>
      <c r="MF59" s="156" t="s">
        <v>270</v>
      </c>
      <c r="MG59" s="156">
        <v>144</v>
      </c>
      <c r="MH59" s="176">
        <v>134</v>
      </c>
      <c r="MI59" s="175">
        <v>8</v>
      </c>
      <c r="MJ59" s="156">
        <v>2</v>
      </c>
      <c r="MK59" s="162">
        <f t="shared" si="39"/>
        <v>0.93055555555555558</v>
      </c>
      <c r="ML59" s="158">
        <f t="shared" si="40"/>
        <v>0</v>
      </c>
      <c r="MM59" s="157" t="s">
        <v>119</v>
      </c>
      <c r="MN59" s="156" t="s">
        <v>270</v>
      </c>
      <c r="MO59" s="156">
        <v>144</v>
      </c>
      <c r="MP59" s="156">
        <v>134</v>
      </c>
      <c r="MQ59" s="156">
        <v>8</v>
      </c>
      <c r="MR59" s="156">
        <v>2</v>
      </c>
      <c r="MS59" s="162">
        <v>0.93</v>
      </c>
      <c r="MT59" s="158">
        <f t="shared" si="41"/>
        <v>-5.5555555555553138E-4</v>
      </c>
      <c r="MU59" s="157"/>
      <c r="MV59" s="156" t="s">
        <v>270</v>
      </c>
      <c r="MW59" s="156">
        <v>144</v>
      </c>
      <c r="MX59" s="156">
        <v>134</v>
      </c>
      <c r="MY59" s="156">
        <v>8</v>
      </c>
      <c r="MZ59" s="156">
        <v>2</v>
      </c>
      <c r="NA59" s="162">
        <f>MX59/MW59</f>
        <v>0.93055555555555558</v>
      </c>
      <c r="NB59" s="158">
        <f t="shared" si="42"/>
        <v>5.5555555555553138E-4</v>
      </c>
      <c r="NC59" s="157" t="s">
        <v>119</v>
      </c>
      <c r="ND59" s="156" t="s">
        <v>270</v>
      </c>
      <c r="NE59" s="156">
        <v>144</v>
      </c>
      <c r="NF59" s="156">
        <v>134</v>
      </c>
      <c r="NG59" s="156">
        <v>8</v>
      </c>
      <c r="NH59" s="156">
        <v>2</v>
      </c>
      <c r="NI59" s="162">
        <v>0.93</v>
      </c>
      <c r="NJ59" s="158">
        <f t="shared" si="43"/>
        <v>-5.5555555555553138E-4</v>
      </c>
      <c r="NK59" s="157"/>
      <c r="NL59" s="156" t="s">
        <v>270</v>
      </c>
      <c r="NM59" s="156">
        <v>144</v>
      </c>
      <c r="NN59" s="156">
        <v>134</v>
      </c>
      <c r="NO59" s="156">
        <v>8</v>
      </c>
      <c r="NP59" s="156">
        <v>2</v>
      </c>
      <c r="NQ59" s="162">
        <v>0.93</v>
      </c>
      <c r="NR59" s="158">
        <f t="shared" si="44"/>
        <v>0</v>
      </c>
      <c r="NS59" s="157" t="s">
        <v>119</v>
      </c>
      <c r="OO59" s="157" t="s">
        <v>270</v>
      </c>
      <c r="OP59" s="157">
        <v>144</v>
      </c>
      <c r="OQ59" s="157">
        <v>134</v>
      </c>
      <c r="OR59" s="159">
        <v>8</v>
      </c>
      <c r="OS59" s="159">
        <v>2</v>
      </c>
      <c r="OT59" s="158">
        <f t="shared" si="45"/>
        <v>0.93055555555555558</v>
      </c>
      <c r="OU59" s="158">
        <f t="shared" si="46"/>
        <v>5.5555555555553138E-4</v>
      </c>
      <c r="OV59" s="2" t="s">
        <v>119</v>
      </c>
      <c r="OW59" s="157" t="s">
        <v>270</v>
      </c>
      <c r="OX59" s="157">
        <v>144</v>
      </c>
      <c r="OY59" s="157">
        <v>134</v>
      </c>
      <c r="OZ59" s="157">
        <v>8</v>
      </c>
      <c r="PA59" s="157">
        <v>2</v>
      </c>
      <c r="PB59" s="158">
        <f t="shared" si="106"/>
        <v>0.93055555555555558</v>
      </c>
      <c r="PC59" s="158">
        <f t="shared" si="47"/>
        <v>0</v>
      </c>
      <c r="PD59" s="2" t="s">
        <v>119</v>
      </c>
      <c r="PE59" s="157" t="s">
        <v>270</v>
      </c>
      <c r="PF59" s="157">
        <v>144</v>
      </c>
      <c r="PG59" s="157">
        <v>134</v>
      </c>
      <c r="PH59" s="157">
        <v>8</v>
      </c>
      <c r="PI59" s="157">
        <v>2</v>
      </c>
      <c r="PJ59" s="158">
        <f t="shared" si="48"/>
        <v>0.93055555555555558</v>
      </c>
      <c r="PK59" s="158">
        <f t="shared" si="49"/>
        <v>0</v>
      </c>
      <c r="PL59" s="2" t="s">
        <v>119</v>
      </c>
      <c r="PM59" s="157" t="s">
        <v>270</v>
      </c>
      <c r="PN59" s="157">
        <v>144</v>
      </c>
      <c r="PO59" s="157">
        <v>134</v>
      </c>
      <c r="PP59" s="157">
        <v>8</v>
      </c>
      <c r="PQ59" s="159">
        <v>2</v>
      </c>
      <c r="PR59" s="158">
        <f t="shared" si="50"/>
        <v>0.93055555555555558</v>
      </c>
      <c r="PS59" s="158">
        <f t="shared" si="51"/>
        <v>0</v>
      </c>
      <c r="PT59" s="2" t="s">
        <v>119</v>
      </c>
      <c r="PU59" s="157" t="s">
        <v>270</v>
      </c>
      <c r="PV59" s="157">
        <v>144</v>
      </c>
      <c r="PW59" s="157">
        <v>134</v>
      </c>
      <c r="PX59" s="157">
        <v>8</v>
      </c>
      <c r="PY59" s="157">
        <v>2</v>
      </c>
      <c r="PZ59" s="158">
        <f t="shared" si="52"/>
        <v>0.93055555555555558</v>
      </c>
      <c r="QA59" s="158">
        <f t="shared" si="53"/>
        <v>0</v>
      </c>
      <c r="QB59" s="2" t="s">
        <v>119</v>
      </c>
      <c r="QC59" s="157">
        <f t="shared" si="54"/>
        <v>0</v>
      </c>
      <c r="QD59" s="157" t="s">
        <v>270</v>
      </c>
      <c r="QE59" s="157">
        <v>144</v>
      </c>
      <c r="QF59" s="157">
        <v>134</v>
      </c>
      <c r="QG59" s="159">
        <v>8</v>
      </c>
      <c r="QH59" s="159">
        <v>2</v>
      </c>
      <c r="QI59" s="158">
        <f t="shared" si="55"/>
        <v>0.93055555555555558</v>
      </c>
      <c r="QJ59" s="158">
        <f t="shared" si="56"/>
        <v>0</v>
      </c>
      <c r="QK59" s="2" t="s">
        <v>119</v>
      </c>
      <c r="QL59" s="157" t="s">
        <v>270</v>
      </c>
      <c r="QM59" s="157">
        <v>144</v>
      </c>
      <c r="QN59" s="157">
        <v>134</v>
      </c>
      <c r="QO59" s="159">
        <v>8</v>
      </c>
      <c r="QP59" s="159">
        <v>2</v>
      </c>
      <c r="QQ59" s="158">
        <f t="shared" si="57"/>
        <v>0.93055555555555558</v>
      </c>
      <c r="QR59" s="158">
        <f t="shared" si="58"/>
        <v>0</v>
      </c>
      <c r="QS59" s="2" t="s">
        <v>119</v>
      </c>
      <c r="QT59" s="157">
        <f t="shared" si="59"/>
        <v>0</v>
      </c>
      <c r="QU59" s="157" t="s">
        <v>270</v>
      </c>
      <c r="QV59" s="157">
        <v>144</v>
      </c>
      <c r="QW59" s="157">
        <v>134</v>
      </c>
      <c r="QX59" s="159">
        <v>8</v>
      </c>
      <c r="QY59" s="159">
        <v>2</v>
      </c>
      <c r="QZ59" s="158">
        <f t="shared" si="60"/>
        <v>0.93055555555555558</v>
      </c>
      <c r="RA59" s="158">
        <f t="shared" si="61"/>
        <v>0</v>
      </c>
      <c r="RB59" s="2" t="s">
        <v>119</v>
      </c>
      <c r="RC59" s="157" t="s">
        <v>270</v>
      </c>
      <c r="RD59" s="157">
        <v>144</v>
      </c>
      <c r="RE59" s="157">
        <v>134</v>
      </c>
      <c r="RF59" s="159">
        <v>8</v>
      </c>
      <c r="RG59" s="159">
        <v>2</v>
      </c>
      <c r="RH59" s="158">
        <f t="shared" si="62"/>
        <v>0.93055555555555558</v>
      </c>
      <c r="RI59" s="158">
        <f t="shared" si="63"/>
        <v>0</v>
      </c>
      <c r="RJ59" s="2" t="s">
        <v>119</v>
      </c>
      <c r="RK59" s="157" t="s">
        <v>270</v>
      </c>
      <c r="RL59" s="157">
        <v>144</v>
      </c>
      <c r="RM59" s="157">
        <v>128</v>
      </c>
      <c r="RN59" s="157">
        <v>6</v>
      </c>
      <c r="RO59" s="157">
        <v>10</v>
      </c>
      <c r="RP59" s="158">
        <v>0.89</v>
      </c>
      <c r="RR59" s="157" t="s">
        <v>270</v>
      </c>
      <c r="RS59" s="157">
        <v>144</v>
      </c>
      <c r="RT59" s="159">
        <v>134</v>
      </c>
      <c r="RU59" s="159">
        <v>8</v>
      </c>
      <c r="RV59" s="159">
        <v>2</v>
      </c>
      <c r="RW59" s="158">
        <f t="shared" si="64"/>
        <v>0.93055555555555558</v>
      </c>
      <c r="RX59" s="158">
        <f t="shared" si="65"/>
        <v>-9.0694444444444446</v>
      </c>
      <c r="RY59" s="17" t="s">
        <v>119</v>
      </c>
      <c r="RZ59" s="157" t="s">
        <v>270</v>
      </c>
      <c r="SA59" s="157">
        <v>144</v>
      </c>
      <c r="SB59" s="159">
        <v>134</v>
      </c>
      <c r="SC59" s="159">
        <v>8</v>
      </c>
      <c r="SD59" s="159">
        <v>2</v>
      </c>
      <c r="SE59" s="158">
        <f t="shared" si="66"/>
        <v>0.93055555555555558</v>
      </c>
      <c r="SF59" s="158">
        <f t="shared" si="67"/>
        <v>0</v>
      </c>
      <c r="SG59" s="17" t="s">
        <v>119</v>
      </c>
      <c r="SH59" s="157" t="s">
        <v>270</v>
      </c>
      <c r="SI59" s="157">
        <v>144</v>
      </c>
      <c r="SJ59" s="159">
        <v>134</v>
      </c>
      <c r="SK59" s="159">
        <v>8</v>
      </c>
      <c r="SL59" s="159">
        <v>2</v>
      </c>
      <c r="SM59" s="158">
        <f t="shared" si="68"/>
        <v>0.93055555555555558</v>
      </c>
      <c r="SN59" s="158">
        <f t="shared" si="69"/>
        <v>0</v>
      </c>
      <c r="SO59" s="17" t="s">
        <v>119</v>
      </c>
      <c r="SP59" s="157" t="s">
        <v>270</v>
      </c>
      <c r="SQ59" s="157">
        <v>144</v>
      </c>
      <c r="SR59" s="159">
        <v>134</v>
      </c>
      <c r="SS59" s="159">
        <v>8</v>
      </c>
      <c r="ST59" s="159">
        <v>2</v>
      </c>
      <c r="SU59" s="158">
        <f t="shared" si="70"/>
        <v>0.93055555555555558</v>
      </c>
      <c r="SV59" s="158">
        <f t="shared" si="71"/>
        <v>0</v>
      </c>
      <c r="SW59" s="17" t="s">
        <v>119</v>
      </c>
      <c r="SX59" s="157" t="s">
        <v>270</v>
      </c>
      <c r="SY59" s="157">
        <v>144</v>
      </c>
      <c r="SZ59" s="159">
        <v>134</v>
      </c>
      <c r="TA59" s="159">
        <v>8</v>
      </c>
      <c r="TB59" s="159">
        <v>2</v>
      </c>
      <c r="TC59" s="158">
        <f t="shared" si="72"/>
        <v>0.93055555555555558</v>
      </c>
      <c r="TD59" s="158">
        <f t="shared" si="73"/>
        <v>0</v>
      </c>
      <c r="TE59" s="17" t="s">
        <v>119</v>
      </c>
      <c r="TF59" s="157" t="s">
        <v>270</v>
      </c>
      <c r="TG59" s="157">
        <v>144</v>
      </c>
      <c r="TH59" s="159">
        <v>134</v>
      </c>
      <c r="TI59" s="159">
        <v>8</v>
      </c>
      <c r="TJ59" s="159">
        <v>2</v>
      </c>
      <c r="TK59" s="158">
        <f t="shared" si="74"/>
        <v>0.93055555555555558</v>
      </c>
      <c r="TL59" s="158">
        <f t="shared" si="75"/>
        <v>0</v>
      </c>
      <c r="TM59" s="17" t="s">
        <v>119</v>
      </c>
      <c r="TN59" s="157" t="s">
        <v>270</v>
      </c>
      <c r="TO59" s="157">
        <v>144</v>
      </c>
      <c r="TP59" s="159">
        <v>134</v>
      </c>
      <c r="TQ59" s="159">
        <v>8</v>
      </c>
      <c r="TR59" s="159">
        <v>2</v>
      </c>
      <c r="TS59" s="158">
        <f t="shared" si="76"/>
        <v>0.93055555555555558</v>
      </c>
      <c r="TT59" s="158">
        <f t="shared" si="77"/>
        <v>0</v>
      </c>
      <c r="TU59" s="17" t="s">
        <v>119</v>
      </c>
      <c r="TV59" s="157" t="s">
        <v>270</v>
      </c>
      <c r="TW59" s="157">
        <v>144</v>
      </c>
      <c r="TX59" s="159">
        <v>134</v>
      </c>
      <c r="TY59" s="159">
        <v>8</v>
      </c>
      <c r="TZ59" s="159">
        <v>2</v>
      </c>
      <c r="UA59" s="158">
        <f t="shared" si="78"/>
        <v>0.93055555555555558</v>
      </c>
      <c r="UB59" s="158">
        <f t="shared" si="79"/>
        <v>0</v>
      </c>
      <c r="UC59" s="17" t="s">
        <v>119</v>
      </c>
      <c r="UD59" s="157" t="s">
        <v>270</v>
      </c>
      <c r="UE59" s="157">
        <v>144</v>
      </c>
      <c r="UF59" s="159">
        <v>134</v>
      </c>
      <c r="UG59" s="159">
        <v>8</v>
      </c>
      <c r="UH59" s="159">
        <v>2</v>
      </c>
      <c r="UI59" s="158">
        <f t="shared" si="80"/>
        <v>0.93055555555555558</v>
      </c>
      <c r="UJ59" s="158">
        <f t="shared" si="81"/>
        <v>0</v>
      </c>
      <c r="UK59" s="110" t="s">
        <v>119</v>
      </c>
      <c r="UL59" s="157" t="s">
        <v>270</v>
      </c>
      <c r="UM59" s="157">
        <v>144</v>
      </c>
      <c r="UN59" s="159">
        <v>134</v>
      </c>
      <c r="UO59" s="159">
        <v>8</v>
      </c>
      <c r="UP59" s="159">
        <v>2</v>
      </c>
      <c r="UQ59" s="158">
        <f t="shared" si="82"/>
        <v>0.93055555555555558</v>
      </c>
      <c r="UR59" s="158">
        <f t="shared" si="83"/>
        <v>0</v>
      </c>
      <c r="US59" s="17" t="s">
        <v>119</v>
      </c>
      <c r="UT59" s="157" t="s">
        <v>270</v>
      </c>
      <c r="UU59" s="157">
        <v>144</v>
      </c>
      <c r="UV59" s="159">
        <v>134</v>
      </c>
      <c r="UW59" s="159">
        <v>8</v>
      </c>
      <c r="UX59" s="159">
        <v>2</v>
      </c>
      <c r="UY59" s="158">
        <f t="shared" si="84"/>
        <v>0.93055555555555558</v>
      </c>
      <c r="VA59" s="157" t="s">
        <v>270</v>
      </c>
      <c r="VB59" s="157">
        <v>144</v>
      </c>
      <c r="VC59" s="159">
        <v>134</v>
      </c>
      <c r="VD59" s="159">
        <v>8</v>
      </c>
      <c r="VE59" s="159">
        <v>2</v>
      </c>
      <c r="VF59" s="158">
        <f t="shared" si="85"/>
        <v>0.93055555555555558</v>
      </c>
      <c r="VG59" s="17" t="s">
        <v>119</v>
      </c>
      <c r="VH59" s="157" t="s">
        <v>270</v>
      </c>
      <c r="VI59" s="157">
        <v>144</v>
      </c>
      <c r="VJ59" s="157">
        <v>118</v>
      </c>
      <c r="VK59" s="157">
        <v>5</v>
      </c>
      <c r="VL59" s="157">
        <v>21</v>
      </c>
      <c r="VM59" s="158">
        <f t="shared" si="86"/>
        <v>0.81944444444444442</v>
      </c>
      <c r="VN59" s="158">
        <f t="shared" si="87"/>
        <v>-0.11111111111111116</v>
      </c>
      <c r="VQ59" s="157" t="s">
        <v>270</v>
      </c>
      <c r="VR59" s="157">
        <v>144</v>
      </c>
      <c r="VS59" s="157">
        <v>134</v>
      </c>
      <c r="VT59" s="157">
        <v>8</v>
      </c>
      <c r="VU59" s="157">
        <v>2</v>
      </c>
      <c r="VV59" s="158">
        <v>0.93</v>
      </c>
      <c r="VW59" s="158">
        <f t="shared" si="88"/>
        <v>0.11055555555555563</v>
      </c>
      <c r="VX59" s="158"/>
      <c r="VY59" s="157" t="s">
        <v>270</v>
      </c>
      <c r="VZ59" s="157">
        <v>144</v>
      </c>
      <c r="WA59" s="157">
        <v>134</v>
      </c>
      <c r="WB59" s="157">
        <v>8</v>
      </c>
      <c r="WC59" s="157">
        <v>2</v>
      </c>
      <c r="WD59" s="158">
        <f t="shared" si="89"/>
        <v>0.93055555555555558</v>
      </c>
      <c r="WF59" s="157" t="s">
        <v>270</v>
      </c>
      <c r="WG59" s="157">
        <v>144</v>
      </c>
      <c r="WH59" s="157">
        <v>134</v>
      </c>
      <c r="WI59" s="157">
        <v>8</v>
      </c>
      <c r="WJ59" s="157">
        <v>2</v>
      </c>
      <c r="WK59" s="158">
        <f t="shared" si="90"/>
        <v>0.93055555555555558</v>
      </c>
      <c r="WL59" s="158">
        <f t="shared" si="91"/>
        <v>0</v>
      </c>
      <c r="WM59" s="2" t="s">
        <v>119</v>
      </c>
      <c r="WN59" s="157" t="s">
        <v>270</v>
      </c>
      <c r="WO59" s="157">
        <v>144</v>
      </c>
      <c r="WP59" s="157">
        <v>134</v>
      </c>
      <c r="WQ59" s="157">
        <v>8</v>
      </c>
      <c r="WR59" s="157">
        <v>2</v>
      </c>
      <c r="WS59" s="158">
        <v>0.93</v>
      </c>
      <c r="WZ59" s="157" t="s">
        <v>270</v>
      </c>
      <c r="XA59" s="157">
        <v>144</v>
      </c>
      <c r="XB59" s="157">
        <v>134</v>
      </c>
      <c r="XC59" s="157">
        <v>8</v>
      </c>
      <c r="XD59" s="157">
        <v>2</v>
      </c>
      <c r="XE59" s="158">
        <f t="shared" si="92"/>
        <v>0.93055555555555558</v>
      </c>
      <c r="XG59" s="157" t="s">
        <v>270</v>
      </c>
      <c r="XH59" s="157">
        <v>144</v>
      </c>
      <c r="XI59" s="157">
        <v>134</v>
      </c>
      <c r="XJ59" s="157">
        <v>8</v>
      </c>
      <c r="XK59" s="157">
        <v>2</v>
      </c>
      <c r="XL59" s="158">
        <f t="shared" si="93"/>
        <v>0.93055555555555558</v>
      </c>
      <c r="XM59" s="158">
        <f t="shared" si="94"/>
        <v>0</v>
      </c>
      <c r="XN59" s="157" t="s">
        <v>270</v>
      </c>
      <c r="XO59" s="157">
        <v>144</v>
      </c>
      <c r="XP59" s="157">
        <v>0</v>
      </c>
      <c r="XQ59" s="157">
        <v>0</v>
      </c>
      <c r="XR59" s="157">
        <v>144</v>
      </c>
      <c r="XS59" s="158">
        <v>0</v>
      </c>
      <c r="XT59" s="157"/>
      <c r="XU59" s="157" t="s">
        <v>270</v>
      </c>
      <c r="XV59" s="157">
        <v>144</v>
      </c>
      <c r="XW59" s="157">
        <v>134</v>
      </c>
      <c r="XX59" s="157">
        <v>8</v>
      </c>
      <c r="XY59" s="157">
        <v>2</v>
      </c>
      <c r="XZ59" s="158">
        <f t="shared" si="95"/>
        <v>0.93055555555555558</v>
      </c>
      <c r="YB59" s="157" t="s">
        <v>270</v>
      </c>
      <c r="YC59" s="157">
        <v>144</v>
      </c>
      <c r="YD59" s="157">
        <v>134</v>
      </c>
      <c r="YE59" s="157">
        <v>8</v>
      </c>
      <c r="YF59" s="157">
        <v>2</v>
      </c>
      <c r="YG59" s="158">
        <f t="shared" si="96"/>
        <v>0.93055555555555558</v>
      </c>
      <c r="YH59" s="158">
        <f t="shared" si="97"/>
        <v>0</v>
      </c>
      <c r="YI59" s="158"/>
      <c r="YJ59" s="157" t="s">
        <v>270</v>
      </c>
      <c r="YK59" s="157">
        <v>144</v>
      </c>
      <c r="YL59" s="157">
        <v>133</v>
      </c>
      <c r="YM59" s="157">
        <v>8</v>
      </c>
      <c r="YN59" s="157">
        <v>3</v>
      </c>
      <c r="YO59" s="158">
        <v>0.92</v>
      </c>
      <c r="YQ59" s="157" t="s">
        <v>270</v>
      </c>
      <c r="YR59" s="157">
        <v>144</v>
      </c>
      <c r="YS59" s="157">
        <v>134</v>
      </c>
      <c r="YT59" s="157">
        <v>8</v>
      </c>
      <c r="YU59" s="157">
        <v>2</v>
      </c>
      <c r="YV59" s="158">
        <f t="shared" si="98"/>
        <v>0.93055555555555558</v>
      </c>
      <c r="YX59" s="157" t="s">
        <v>270</v>
      </c>
      <c r="YY59" s="157">
        <v>144</v>
      </c>
      <c r="YZ59" s="157">
        <v>114</v>
      </c>
      <c r="ZA59" s="157">
        <v>3</v>
      </c>
      <c r="ZB59" s="157">
        <v>27</v>
      </c>
      <c r="ZC59" s="158">
        <v>0.79</v>
      </c>
      <c r="ZE59" s="157" t="s">
        <v>270</v>
      </c>
      <c r="ZF59" s="157">
        <v>144</v>
      </c>
      <c r="ZG59" s="157">
        <v>134</v>
      </c>
      <c r="ZH59" s="157">
        <v>8</v>
      </c>
      <c r="ZI59" s="157">
        <v>2</v>
      </c>
      <c r="ZJ59" s="158">
        <f t="shared" si="99"/>
        <v>0.93055555555555558</v>
      </c>
      <c r="ZK59" s="158">
        <f>ZJ59-YG59</f>
        <v>0</v>
      </c>
      <c r="ZL59" s="2" t="s">
        <v>119</v>
      </c>
      <c r="ZM59" s="157" t="s">
        <v>270</v>
      </c>
      <c r="ZN59" s="157">
        <v>144</v>
      </c>
      <c r="ZO59" s="157">
        <v>134</v>
      </c>
      <c r="ZP59" s="157">
        <v>8</v>
      </c>
      <c r="ZQ59" s="157">
        <v>2</v>
      </c>
      <c r="ZR59" s="158">
        <f t="shared" si="100"/>
        <v>0.93055555555555558</v>
      </c>
    </row>
    <row r="60" spans="1:694" ht="17.25" thickBot="1">
      <c r="A60" s="2" t="s">
        <v>77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77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108"/>
        <v>0</v>
      </c>
      <c r="P60" s="2" t="s">
        <v>77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77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77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77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77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  <c r="BD60" s="2" t="s">
        <v>77</v>
      </c>
      <c r="BE60" s="2">
        <v>7</v>
      </c>
      <c r="BF60" s="2">
        <v>6</v>
      </c>
      <c r="BG60" s="2">
        <v>1</v>
      </c>
      <c r="BH60" s="2">
        <v>0</v>
      </c>
      <c r="BI60" s="4">
        <v>0.86</v>
      </c>
      <c r="BJ60" s="4">
        <f t="shared" si="6"/>
        <v>0</v>
      </c>
      <c r="BL60" s="2" t="s">
        <v>77</v>
      </c>
      <c r="BM60" s="2">
        <v>7</v>
      </c>
      <c r="BN60" s="2">
        <v>6</v>
      </c>
      <c r="BO60" s="2">
        <v>1</v>
      </c>
      <c r="BP60" s="2">
        <v>0</v>
      </c>
      <c r="BQ60" s="4">
        <v>0.86</v>
      </c>
      <c r="BR60" s="4">
        <f t="shared" si="7"/>
        <v>0</v>
      </c>
      <c r="BT60" s="2" t="s">
        <v>77</v>
      </c>
      <c r="BU60" s="2">
        <v>7</v>
      </c>
      <c r="BV60" s="2">
        <v>6</v>
      </c>
      <c r="BW60" s="2">
        <v>1</v>
      </c>
      <c r="BX60" s="2">
        <v>0</v>
      </c>
      <c r="BY60" s="4">
        <v>0.86</v>
      </c>
      <c r="BZ60" s="4">
        <f t="shared" si="8"/>
        <v>0</v>
      </c>
      <c r="CB60" s="2" t="s">
        <v>77</v>
      </c>
      <c r="CC60" s="2">
        <v>7</v>
      </c>
      <c r="CD60" s="2">
        <v>6</v>
      </c>
      <c r="CE60" s="2">
        <v>1</v>
      </c>
      <c r="CF60" s="2">
        <v>0</v>
      </c>
      <c r="CG60" s="4">
        <v>0.86</v>
      </c>
      <c r="CH60" s="4">
        <f t="shared" si="9"/>
        <v>0</v>
      </c>
      <c r="CJ60" s="2" t="s">
        <v>77</v>
      </c>
      <c r="CK60" s="2">
        <v>7</v>
      </c>
      <c r="CL60" s="2">
        <v>6</v>
      </c>
      <c r="CM60" s="2">
        <v>1</v>
      </c>
      <c r="CN60" s="2">
        <v>0</v>
      </c>
      <c r="CO60" s="4">
        <v>0.86</v>
      </c>
      <c r="CP60" s="4">
        <f t="shared" si="10"/>
        <v>0</v>
      </c>
      <c r="CR60" s="2" t="s">
        <v>77</v>
      </c>
      <c r="CS60" s="2">
        <v>7</v>
      </c>
      <c r="CT60" s="2">
        <v>6</v>
      </c>
      <c r="CU60" s="2">
        <v>1</v>
      </c>
      <c r="CV60" s="2">
        <v>0</v>
      </c>
      <c r="CW60" s="4">
        <v>0.86</v>
      </c>
      <c r="CX60" s="4">
        <f t="shared" si="11"/>
        <v>0</v>
      </c>
      <c r="CZ60" s="2" t="s">
        <v>77</v>
      </c>
      <c r="DA60" s="2">
        <v>7</v>
      </c>
      <c r="DB60" s="2">
        <v>6</v>
      </c>
      <c r="DC60" s="2">
        <v>1</v>
      </c>
      <c r="DD60" s="2">
        <v>0</v>
      </c>
      <c r="DE60" s="4">
        <v>0.86</v>
      </c>
      <c r="DF60" s="4">
        <f t="shared" si="12"/>
        <v>0</v>
      </c>
      <c r="DH60" s="2" t="s">
        <v>75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26" t="s">
        <v>100</v>
      </c>
      <c r="DP60" s="2" t="s">
        <v>75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4"/>
        <v>0</v>
      </c>
      <c r="DX60" s="2" t="s">
        <v>75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5"/>
        <v>0</v>
      </c>
      <c r="EF60" s="2" t="s">
        <v>75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6"/>
        <v>0</v>
      </c>
      <c r="EN60" s="2" t="s">
        <v>75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7"/>
        <v>0</v>
      </c>
      <c r="EV60" s="2" t="s">
        <v>75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18"/>
        <v>0</v>
      </c>
      <c r="FD60" s="2" t="s">
        <v>75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19"/>
        <v>0</v>
      </c>
      <c r="FL60" s="2" t="s">
        <v>75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4">
        <f t="shared" si="20"/>
        <v>0</v>
      </c>
      <c r="FT60" s="2" t="s">
        <v>75</v>
      </c>
      <c r="FU60" s="2">
        <v>68</v>
      </c>
      <c r="FV60" s="2">
        <v>68</v>
      </c>
      <c r="FW60" s="2">
        <v>0</v>
      </c>
      <c r="FX60" s="2">
        <v>0</v>
      </c>
      <c r="FY60" s="4">
        <v>1</v>
      </c>
      <c r="FZ60" s="4">
        <f t="shared" si="21"/>
        <v>0</v>
      </c>
      <c r="GB60" s="2" t="s">
        <v>75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4">
        <f t="shared" si="22"/>
        <v>0</v>
      </c>
      <c r="GJ60" s="2" t="s">
        <v>75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3"/>
        <v>0</v>
      </c>
      <c r="GR60" s="2" t="s">
        <v>75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111">
        <f t="shared" si="107"/>
        <v>0</v>
      </c>
      <c r="GZ60" s="2" t="s">
        <v>75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>HE60-'[1]ASUS MeMO Pad 8 K011'!ES60</f>
        <v>0</v>
      </c>
      <c r="HH60" s="2" t="s">
        <v>75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4"/>
        <v>0</v>
      </c>
      <c r="HP60" s="2" t="s">
        <v>75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5"/>
        <v>0</v>
      </c>
      <c r="HX60" s="2" t="s">
        <v>75</v>
      </c>
      <c r="HY60" s="2">
        <v>68</v>
      </c>
      <c r="HZ60" s="2">
        <v>68</v>
      </c>
      <c r="IA60" s="2">
        <v>0</v>
      </c>
      <c r="IB60" s="2">
        <v>0</v>
      </c>
      <c r="IC60" s="4">
        <f t="shared" si="101"/>
        <v>1</v>
      </c>
      <c r="ID60" s="4">
        <f t="shared" si="26"/>
        <v>0</v>
      </c>
      <c r="IF60" s="2" t="s">
        <v>75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102"/>
        <v>1</v>
      </c>
      <c r="IL60" s="4">
        <f t="shared" si="27"/>
        <v>0</v>
      </c>
      <c r="IN60" s="2" t="s">
        <v>75</v>
      </c>
      <c r="IO60" s="2">
        <v>68</v>
      </c>
      <c r="IP60" s="2">
        <v>68</v>
      </c>
      <c r="IQ60" s="2">
        <v>0</v>
      </c>
      <c r="IR60" s="2">
        <v>0</v>
      </c>
      <c r="IS60" s="4">
        <v>1</v>
      </c>
      <c r="IT60" s="4">
        <f t="shared" si="28"/>
        <v>0</v>
      </c>
      <c r="IV60" s="2" t="s">
        <v>75</v>
      </c>
      <c r="IW60" s="2">
        <v>68</v>
      </c>
      <c r="IX60" s="2">
        <v>68</v>
      </c>
      <c r="IY60" s="2">
        <v>0</v>
      </c>
      <c r="IZ60" s="2">
        <v>0</v>
      </c>
      <c r="JA60" s="4">
        <v>1</v>
      </c>
      <c r="JB60" s="4">
        <f t="shared" si="29"/>
        <v>0</v>
      </c>
      <c r="JD60" s="2" t="s">
        <v>75</v>
      </c>
      <c r="JE60" s="2">
        <v>68</v>
      </c>
      <c r="JF60" s="2">
        <v>68</v>
      </c>
      <c r="JG60" s="2">
        <v>0</v>
      </c>
      <c r="JH60" s="2">
        <v>0</v>
      </c>
      <c r="JI60" s="4">
        <v>1</v>
      </c>
      <c r="JJ60" s="4">
        <f t="shared" si="30"/>
        <v>0</v>
      </c>
      <c r="JL60" s="2" t="s">
        <v>75</v>
      </c>
      <c r="JM60" s="2">
        <v>68</v>
      </c>
      <c r="JN60" s="2">
        <v>68</v>
      </c>
      <c r="JO60" s="2">
        <v>0</v>
      </c>
      <c r="JP60" s="2">
        <v>0</v>
      </c>
      <c r="JQ60" s="4">
        <v>1</v>
      </c>
      <c r="JR60" s="4">
        <f t="shared" si="109"/>
        <v>0</v>
      </c>
      <c r="JT60" s="2" t="s">
        <v>75</v>
      </c>
      <c r="JU60" s="2">
        <v>68</v>
      </c>
      <c r="JV60" s="2">
        <v>68</v>
      </c>
      <c r="JW60" s="2">
        <v>0</v>
      </c>
      <c r="JX60" s="2">
        <v>0</v>
      </c>
      <c r="JY60" s="4">
        <v>1</v>
      </c>
      <c r="JZ60" s="4">
        <f t="shared" si="32"/>
        <v>0</v>
      </c>
      <c r="KB60" s="2" t="s">
        <v>75</v>
      </c>
      <c r="KC60" s="2">
        <v>68</v>
      </c>
      <c r="KD60" s="2">
        <v>68</v>
      </c>
      <c r="KE60" s="2">
        <v>0</v>
      </c>
      <c r="KF60" s="2">
        <v>0</v>
      </c>
      <c r="KG60" s="4">
        <v>1</v>
      </c>
      <c r="KH60" s="4">
        <f t="shared" si="110"/>
        <v>0</v>
      </c>
      <c r="KJ60" s="2" t="s">
        <v>75</v>
      </c>
      <c r="KK60" s="2">
        <v>68</v>
      </c>
      <c r="KL60" s="2">
        <v>68</v>
      </c>
      <c r="KM60" s="2">
        <v>0</v>
      </c>
      <c r="KN60" s="2">
        <v>0</v>
      </c>
      <c r="KO60" s="4">
        <f t="shared" si="103"/>
        <v>1</v>
      </c>
      <c r="KP60" s="4">
        <f t="shared" si="34"/>
        <v>0</v>
      </c>
      <c r="KQ60" s="4"/>
      <c r="KR60" s="116" t="s">
        <v>75</v>
      </c>
      <c r="KS60" s="116">
        <v>68</v>
      </c>
      <c r="KT60" s="117">
        <v>68</v>
      </c>
      <c r="KU60" s="117">
        <v>0</v>
      </c>
      <c r="KV60" s="117">
        <v>0</v>
      </c>
      <c r="KW60" s="118">
        <v>1</v>
      </c>
      <c r="KX60" s="118">
        <v>0</v>
      </c>
      <c r="KY60" s="116"/>
      <c r="KZ60" s="116" t="s">
        <v>75</v>
      </c>
      <c r="LA60" s="116">
        <v>68</v>
      </c>
      <c r="LB60" s="116">
        <v>68</v>
      </c>
      <c r="LC60" s="116">
        <v>0</v>
      </c>
      <c r="LD60" s="116">
        <v>0</v>
      </c>
      <c r="LE60" s="122">
        <v>1</v>
      </c>
      <c r="LF60" s="158">
        <f t="shared" si="35"/>
        <v>0</v>
      </c>
      <c r="LG60" s="156"/>
      <c r="LH60" s="156" t="s">
        <v>75</v>
      </c>
      <c r="LI60" s="156">
        <v>68</v>
      </c>
      <c r="LJ60" s="156">
        <v>68</v>
      </c>
      <c r="LK60" s="156">
        <v>0</v>
      </c>
      <c r="LL60" s="156">
        <v>0</v>
      </c>
      <c r="LM60" s="162">
        <v>1</v>
      </c>
      <c r="LN60" s="158">
        <f t="shared" si="36"/>
        <v>0</v>
      </c>
      <c r="LO60" s="157"/>
      <c r="LP60" s="2" t="s">
        <v>265</v>
      </c>
      <c r="LQ60" s="2">
        <v>68</v>
      </c>
      <c r="LR60" s="2">
        <v>68</v>
      </c>
      <c r="LS60" s="2">
        <v>0</v>
      </c>
      <c r="LT60" s="2">
        <v>0</v>
      </c>
      <c r="LU60" s="4">
        <f t="shared" si="104"/>
        <v>1</v>
      </c>
      <c r="LV60" s="4">
        <f t="shared" si="37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105"/>
        <v>1</v>
      </c>
      <c r="MD60" s="158">
        <f t="shared" si="38"/>
        <v>0</v>
      </c>
      <c r="MF60" s="156" t="s">
        <v>265</v>
      </c>
      <c r="MG60" s="156">
        <v>68</v>
      </c>
      <c r="MH60" s="156">
        <v>68</v>
      </c>
      <c r="MI60" s="156">
        <v>0</v>
      </c>
      <c r="MJ60" s="156">
        <v>0</v>
      </c>
      <c r="MK60" s="162">
        <f t="shared" si="39"/>
        <v>1</v>
      </c>
      <c r="ML60" s="158">
        <f t="shared" si="40"/>
        <v>0</v>
      </c>
      <c r="MM60" s="157"/>
      <c r="MN60" s="156" t="s">
        <v>265</v>
      </c>
      <c r="MO60" s="156">
        <v>68</v>
      </c>
      <c r="MP60" s="156">
        <v>68</v>
      </c>
      <c r="MQ60" s="156">
        <v>0</v>
      </c>
      <c r="MR60" s="156">
        <v>0</v>
      </c>
      <c r="MS60" s="162">
        <v>1</v>
      </c>
      <c r="MT60" s="158">
        <f t="shared" si="41"/>
        <v>0</v>
      </c>
      <c r="MU60" s="157"/>
      <c r="MV60" s="156" t="s">
        <v>265</v>
      </c>
      <c r="MW60" s="156">
        <v>68</v>
      </c>
      <c r="MX60" s="156">
        <v>68</v>
      </c>
      <c r="MY60" s="156">
        <v>0</v>
      </c>
      <c r="MZ60" s="156">
        <v>0</v>
      </c>
      <c r="NA60" s="162">
        <v>1</v>
      </c>
      <c r="NB60" s="158">
        <f t="shared" si="42"/>
        <v>0</v>
      </c>
      <c r="NC60" s="157"/>
      <c r="ND60" s="156" t="s">
        <v>265</v>
      </c>
      <c r="NE60" s="156">
        <v>68</v>
      </c>
      <c r="NF60" s="156">
        <v>68</v>
      </c>
      <c r="NG60" s="156">
        <v>0</v>
      </c>
      <c r="NH60" s="156">
        <v>0</v>
      </c>
      <c r="NI60" s="162">
        <v>1</v>
      </c>
      <c r="NJ60" s="158">
        <f t="shared" si="43"/>
        <v>0</v>
      </c>
      <c r="NK60" s="157"/>
      <c r="NL60" s="156" t="s">
        <v>265</v>
      </c>
      <c r="NM60" s="156">
        <v>68</v>
      </c>
      <c r="NN60" s="156">
        <v>68</v>
      </c>
      <c r="NO60" s="156">
        <v>0</v>
      </c>
      <c r="NP60" s="156">
        <v>0</v>
      </c>
      <c r="NQ60" s="162">
        <v>1</v>
      </c>
      <c r="NR60" s="158">
        <f t="shared" si="44"/>
        <v>0</v>
      </c>
      <c r="NS60" s="157"/>
      <c r="OO60" s="157" t="s">
        <v>265</v>
      </c>
      <c r="OP60" s="157">
        <v>68</v>
      </c>
      <c r="OQ60" s="157">
        <v>68</v>
      </c>
      <c r="OR60" s="157">
        <v>0</v>
      </c>
      <c r="OS60" s="157">
        <v>0</v>
      </c>
      <c r="OT60" s="158">
        <f t="shared" si="45"/>
        <v>1</v>
      </c>
      <c r="OU60" s="158">
        <f t="shared" si="46"/>
        <v>0</v>
      </c>
      <c r="OW60" s="157" t="s">
        <v>265</v>
      </c>
      <c r="OX60" s="157">
        <v>68</v>
      </c>
      <c r="OY60" s="157">
        <v>68</v>
      </c>
      <c r="OZ60" s="157">
        <v>0</v>
      </c>
      <c r="PA60" s="157">
        <v>0</v>
      </c>
      <c r="PB60" s="158">
        <f t="shared" si="106"/>
        <v>1</v>
      </c>
      <c r="PC60" s="158">
        <f t="shared" si="47"/>
        <v>0</v>
      </c>
      <c r="PE60" s="157" t="s">
        <v>265</v>
      </c>
      <c r="PF60" s="157">
        <v>68</v>
      </c>
      <c r="PG60" s="157">
        <v>68</v>
      </c>
      <c r="PH60" s="157">
        <v>0</v>
      </c>
      <c r="PI60" s="157">
        <v>0</v>
      </c>
      <c r="PJ60" s="158">
        <f t="shared" si="48"/>
        <v>1</v>
      </c>
      <c r="PK60" s="158">
        <f t="shared" si="49"/>
        <v>0</v>
      </c>
      <c r="PM60" s="157" t="s">
        <v>265</v>
      </c>
      <c r="PN60" s="157">
        <v>68</v>
      </c>
      <c r="PO60" s="157">
        <v>68</v>
      </c>
      <c r="PP60" s="157">
        <v>0</v>
      </c>
      <c r="PQ60" s="157">
        <v>0</v>
      </c>
      <c r="PR60" s="158">
        <f t="shared" si="50"/>
        <v>1</v>
      </c>
      <c r="PS60" s="158">
        <f t="shared" si="51"/>
        <v>0</v>
      </c>
      <c r="PU60" s="157" t="s">
        <v>265</v>
      </c>
      <c r="PV60" s="157">
        <v>68</v>
      </c>
      <c r="PW60" s="157">
        <v>68</v>
      </c>
      <c r="PX60" s="157">
        <v>0</v>
      </c>
      <c r="PY60" s="157">
        <v>0</v>
      </c>
      <c r="PZ60" s="158">
        <f t="shared" si="52"/>
        <v>1</v>
      </c>
      <c r="QA60" s="158">
        <f t="shared" si="53"/>
        <v>0</v>
      </c>
      <c r="QC60" s="157">
        <f t="shared" si="54"/>
        <v>0</v>
      </c>
      <c r="QD60" s="157" t="s">
        <v>265</v>
      </c>
      <c r="QE60" s="157">
        <v>68</v>
      </c>
      <c r="QF60" s="157">
        <v>68</v>
      </c>
      <c r="QG60" s="157">
        <v>0</v>
      </c>
      <c r="QH60" s="157">
        <v>0</v>
      </c>
      <c r="QI60" s="158">
        <f t="shared" si="55"/>
        <v>1</v>
      </c>
      <c r="QJ60" s="158">
        <f t="shared" si="56"/>
        <v>0</v>
      </c>
      <c r="QL60" s="157" t="s">
        <v>265</v>
      </c>
      <c r="QM60" s="157">
        <v>68</v>
      </c>
      <c r="QN60" s="157">
        <v>68</v>
      </c>
      <c r="QO60" s="157">
        <v>0</v>
      </c>
      <c r="QP60" s="157">
        <v>0</v>
      </c>
      <c r="QQ60" s="158">
        <f t="shared" si="57"/>
        <v>1</v>
      </c>
      <c r="QR60" s="158">
        <f t="shared" si="58"/>
        <v>0</v>
      </c>
      <c r="QT60" s="157">
        <f t="shared" si="59"/>
        <v>0</v>
      </c>
      <c r="QU60" s="157" t="s">
        <v>265</v>
      </c>
      <c r="QV60" s="157">
        <v>68</v>
      </c>
      <c r="QW60" s="157">
        <v>68</v>
      </c>
      <c r="QX60" s="157">
        <v>0</v>
      </c>
      <c r="QY60" s="157">
        <v>0</v>
      </c>
      <c r="QZ60" s="158">
        <f t="shared" si="60"/>
        <v>1</v>
      </c>
      <c r="RA60" s="158">
        <f t="shared" si="61"/>
        <v>0</v>
      </c>
      <c r="RC60" s="157" t="s">
        <v>265</v>
      </c>
      <c r="RD60" s="157">
        <v>68</v>
      </c>
      <c r="RE60" s="157">
        <v>68</v>
      </c>
      <c r="RF60" s="157">
        <v>0</v>
      </c>
      <c r="RG60" s="157">
        <v>0</v>
      </c>
      <c r="RH60" s="158">
        <f t="shared" si="62"/>
        <v>1</v>
      </c>
      <c r="RI60" s="158">
        <f t="shared" si="63"/>
        <v>0</v>
      </c>
      <c r="RK60" s="157" t="s">
        <v>265</v>
      </c>
      <c r="RL60" s="157">
        <v>68</v>
      </c>
      <c r="RM60" s="157">
        <v>68</v>
      </c>
      <c r="RN60" s="157">
        <v>0</v>
      </c>
      <c r="RO60" s="157">
        <v>0</v>
      </c>
      <c r="RP60" s="158">
        <v>1</v>
      </c>
      <c r="RR60" s="157" t="s">
        <v>265</v>
      </c>
      <c r="RS60" s="157">
        <v>68</v>
      </c>
      <c r="RT60" s="157">
        <v>68</v>
      </c>
      <c r="RU60" s="157">
        <v>0</v>
      </c>
      <c r="RV60" s="157">
        <v>0</v>
      </c>
      <c r="RW60" s="158">
        <f t="shared" si="64"/>
        <v>1</v>
      </c>
      <c r="RX60" s="158">
        <f t="shared" si="65"/>
        <v>1</v>
      </c>
      <c r="RZ60" s="157" t="s">
        <v>265</v>
      </c>
      <c r="SA60" s="157">
        <v>68</v>
      </c>
      <c r="SB60" s="157">
        <v>68</v>
      </c>
      <c r="SC60" s="157">
        <v>0</v>
      </c>
      <c r="SD60" s="157">
        <v>0</v>
      </c>
      <c r="SE60" s="158">
        <f t="shared" si="66"/>
        <v>1</v>
      </c>
      <c r="SF60" s="158">
        <f t="shared" si="67"/>
        <v>0</v>
      </c>
      <c r="SH60" s="157" t="s">
        <v>265</v>
      </c>
      <c r="SI60" s="157">
        <v>68</v>
      </c>
      <c r="SJ60" s="157">
        <v>68</v>
      </c>
      <c r="SK60" s="157">
        <v>0</v>
      </c>
      <c r="SL60" s="157">
        <v>0</v>
      </c>
      <c r="SM60" s="158">
        <f t="shared" si="68"/>
        <v>1</v>
      </c>
      <c r="SN60" s="158">
        <f t="shared" si="69"/>
        <v>0</v>
      </c>
      <c r="SP60" s="157" t="s">
        <v>265</v>
      </c>
      <c r="SQ60" s="157">
        <v>68</v>
      </c>
      <c r="SR60" s="157">
        <v>68</v>
      </c>
      <c r="SS60" s="157">
        <v>0</v>
      </c>
      <c r="ST60" s="157">
        <v>0</v>
      </c>
      <c r="SU60" s="158">
        <f t="shared" si="70"/>
        <v>1</v>
      </c>
      <c r="SV60" s="158">
        <f t="shared" si="71"/>
        <v>0</v>
      </c>
      <c r="SX60" s="157" t="s">
        <v>265</v>
      </c>
      <c r="SY60" s="157">
        <v>68</v>
      </c>
      <c r="SZ60" s="157">
        <v>68</v>
      </c>
      <c r="TA60" s="157">
        <v>0</v>
      </c>
      <c r="TB60" s="157">
        <v>0</v>
      </c>
      <c r="TC60" s="158">
        <f t="shared" si="72"/>
        <v>1</v>
      </c>
      <c r="TD60" s="158">
        <f t="shared" si="73"/>
        <v>0</v>
      </c>
      <c r="TF60" s="157" t="s">
        <v>265</v>
      </c>
      <c r="TG60" s="157">
        <v>68</v>
      </c>
      <c r="TH60" s="157">
        <v>68</v>
      </c>
      <c r="TI60" s="157">
        <v>0</v>
      </c>
      <c r="TJ60" s="157">
        <v>0</v>
      </c>
      <c r="TK60" s="158">
        <f t="shared" si="74"/>
        <v>1</v>
      </c>
      <c r="TL60" s="158">
        <f t="shared" si="75"/>
        <v>0</v>
      </c>
      <c r="TN60" s="157" t="s">
        <v>265</v>
      </c>
      <c r="TO60" s="157">
        <v>68</v>
      </c>
      <c r="TP60" s="157">
        <v>68</v>
      </c>
      <c r="TQ60" s="157">
        <v>0</v>
      </c>
      <c r="TR60" s="157">
        <v>0</v>
      </c>
      <c r="TS60" s="158">
        <f t="shared" si="76"/>
        <v>1</v>
      </c>
      <c r="TT60" s="158">
        <f t="shared" si="77"/>
        <v>0</v>
      </c>
      <c r="TV60" s="157" t="s">
        <v>265</v>
      </c>
      <c r="TW60" s="157">
        <v>68</v>
      </c>
      <c r="TX60" s="157">
        <v>68</v>
      </c>
      <c r="TY60" s="157">
        <v>0</v>
      </c>
      <c r="TZ60" s="157">
        <v>0</v>
      </c>
      <c r="UA60" s="158">
        <f t="shared" si="78"/>
        <v>1</v>
      </c>
      <c r="UB60" s="158">
        <f t="shared" si="79"/>
        <v>0</v>
      </c>
      <c r="UD60" s="157" t="s">
        <v>265</v>
      </c>
      <c r="UE60" s="157">
        <v>68</v>
      </c>
      <c r="UF60" s="157">
        <v>68</v>
      </c>
      <c r="UG60" s="157">
        <v>0</v>
      </c>
      <c r="UH60" s="157">
        <v>0</v>
      </c>
      <c r="UI60" s="158">
        <f t="shared" si="80"/>
        <v>1</v>
      </c>
      <c r="UJ60" s="158">
        <f t="shared" si="81"/>
        <v>0</v>
      </c>
      <c r="UL60" s="157" t="s">
        <v>265</v>
      </c>
      <c r="UM60" s="157">
        <v>68</v>
      </c>
      <c r="UN60" s="157">
        <v>68</v>
      </c>
      <c r="UO60" s="157">
        <v>0</v>
      </c>
      <c r="UP60" s="157">
        <v>0</v>
      </c>
      <c r="UQ60" s="158">
        <f t="shared" si="82"/>
        <v>1</v>
      </c>
      <c r="UR60" s="158">
        <f t="shared" si="83"/>
        <v>0</v>
      </c>
      <c r="UT60" s="157" t="s">
        <v>265</v>
      </c>
      <c r="UU60" s="157">
        <v>68</v>
      </c>
      <c r="UV60" s="157">
        <v>68</v>
      </c>
      <c r="UW60" s="157">
        <v>0</v>
      </c>
      <c r="UX60" s="157">
        <v>0</v>
      </c>
      <c r="UY60" s="158">
        <f t="shared" si="84"/>
        <v>1</v>
      </c>
      <c r="VA60" s="157" t="s">
        <v>265</v>
      </c>
      <c r="VB60" s="157">
        <v>68</v>
      </c>
      <c r="VC60" s="157">
        <v>68</v>
      </c>
      <c r="VD60" s="157">
        <v>0</v>
      </c>
      <c r="VE60" s="157">
        <v>0</v>
      </c>
      <c r="VF60" s="158">
        <f t="shared" si="85"/>
        <v>1</v>
      </c>
      <c r="VH60" s="157" t="s">
        <v>265</v>
      </c>
      <c r="VI60" s="157">
        <v>68</v>
      </c>
      <c r="VJ60" s="157">
        <v>68</v>
      </c>
      <c r="VK60" s="157">
        <v>0</v>
      </c>
      <c r="VL60" s="157">
        <v>0</v>
      </c>
      <c r="VM60" s="158">
        <f t="shared" si="86"/>
        <v>1</v>
      </c>
      <c r="VN60" s="158">
        <f t="shared" si="87"/>
        <v>0</v>
      </c>
      <c r="VQ60" s="157" t="s">
        <v>265</v>
      </c>
      <c r="VR60" s="157">
        <v>68</v>
      </c>
      <c r="VS60" s="157">
        <v>68</v>
      </c>
      <c r="VT60" s="157">
        <v>0</v>
      </c>
      <c r="VU60" s="157">
        <v>0</v>
      </c>
      <c r="VV60" s="158">
        <v>1</v>
      </c>
      <c r="VW60" s="158">
        <f t="shared" si="88"/>
        <v>0</v>
      </c>
      <c r="VX60" s="158"/>
      <c r="VY60" s="157" t="s">
        <v>265</v>
      </c>
      <c r="VZ60" s="157">
        <v>68</v>
      </c>
      <c r="WA60" s="157">
        <v>68</v>
      </c>
      <c r="WB60" s="157">
        <v>0</v>
      </c>
      <c r="WC60" s="157">
        <v>0</v>
      </c>
      <c r="WD60" s="158">
        <f t="shared" si="89"/>
        <v>1</v>
      </c>
      <c r="WF60" s="157" t="s">
        <v>265</v>
      </c>
      <c r="WG60" s="157">
        <v>68</v>
      </c>
      <c r="WH60" s="157">
        <v>68</v>
      </c>
      <c r="WI60" s="157">
        <v>0</v>
      </c>
      <c r="WJ60" s="157">
        <v>0</v>
      </c>
      <c r="WK60" s="158">
        <f t="shared" si="90"/>
        <v>1</v>
      </c>
      <c r="WL60" s="158">
        <f t="shared" si="91"/>
        <v>0</v>
      </c>
      <c r="WN60" s="157" t="s">
        <v>265</v>
      </c>
      <c r="WO60" s="157">
        <v>68</v>
      </c>
      <c r="WP60" s="157">
        <v>68</v>
      </c>
      <c r="WQ60" s="157">
        <v>0</v>
      </c>
      <c r="WR60" s="157">
        <v>0</v>
      </c>
      <c r="WS60" s="158">
        <v>1</v>
      </c>
      <c r="WZ60" s="157" t="s">
        <v>265</v>
      </c>
      <c r="XA60" s="157">
        <v>68</v>
      </c>
      <c r="XB60" s="157">
        <v>68</v>
      </c>
      <c r="XC60" s="157">
        <v>0</v>
      </c>
      <c r="XD60" s="157">
        <v>0</v>
      </c>
      <c r="XE60" s="158">
        <f t="shared" si="92"/>
        <v>1</v>
      </c>
      <c r="XG60" s="157" t="s">
        <v>265</v>
      </c>
      <c r="XH60" s="157">
        <v>68</v>
      </c>
      <c r="XI60" s="157">
        <v>68</v>
      </c>
      <c r="XJ60" s="157">
        <v>0</v>
      </c>
      <c r="XK60" s="157">
        <v>0</v>
      </c>
      <c r="XL60" s="158">
        <f t="shared" si="93"/>
        <v>1</v>
      </c>
      <c r="XM60" s="158">
        <f t="shared" si="94"/>
        <v>0</v>
      </c>
      <c r="XN60" s="157" t="s">
        <v>265</v>
      </c>
      <c r="XO60" s="157">
        <v>68</v>
      </c>
      <c r="XP60" s="157">
        <v>68</v>
      </c>
      <c r="XQ60" s="157">
        <v>0</v>
      </c>
      <c r="XR60" s="157">
        <v>0</v>
      </c>
      <c r="XS60" s="158">
        <v>1</v>
      </c>
      <c r="XT60" s="157"/>
      <c r="XU60" s="157" t="s">
        <v>265</v>
      </c>
      <c r="XV60" s="157">
        <v>68</v>
      </c>
      <c r="XW60" s="157">
        <v>68</v>
      </c>
      <c r="XX60" s="157">
        <v>0</v>
      </c>
      <c r="XY60" s="157">
        <v>0</v>
      </c>
      <c r="XZ60" s="158">
        <f t="shared" si="95"/>
        <v>1</v>
      </c>
      <c r="YB60" s="157" t="s">
        <v>265</v>
      </c>
      <c r="YC60" s="157">
        <v>68</v>
      </c>
      <c r="YD60" s="157">
        <v>68</v>
      </c>
      <c r="YE60" s="157">
        <v>0</v>
      </c>
      <c r="YF60" s="157">
        <v>0</v>
      </c>
      <c r="YG60" s="158">
        <f t="shared" si="96"/>
        <v>1</v>
      </c>
      <c r="YH60" s="158">
        <f t="shared" si="97"/>
        <v>0</v>
      </c>
      <c r="YI60" s="158"/>
      <c r="YJ60" s="157" t="s">
        <v>265</v>
      </c>
      <c r="YK60" s="157">
        <v>68</v>
      </c>
      <c r="YL60" s="157">
        <v>68</v>
      </c>
      <c r="YM60" s="157">
        <v>0</v>
      </c>
      <c r="YN60" s="157">
        <v>0</v>
      </c>
      <c r="YO60" s="158">
        <v>1</v>
      </c>
      <c r="YQ60" s="157" t="s">
        <v>265</v>
      </c>
      <c r="YR60" s="157">
        <v>68</v>
      </c>
      <c r="YS60" s="157">
        <v>68</v>
      </c>
      <c r="YT60" s="157">
        <v>0</v>
      </c>
      <c r="YU60" s="157">
        <v>0</v>
      </c>
      <c r="YV60" s="158">
        <f t="shared" si="98"/>
        <v>1</v>
      </c>
      <c r="YX60" s="157" t="s">
        <v>265</v>
      </c>
      <c r="YY60" s="157">
        <v>68</v>
      </c>
      <c r="YZ60" s="157">
        <v>68</v>
      </c>
      <c r="ZA60" s="157">
        <v>0</v>
      </c>
      <c r="ZB60" s="157">
        <v>0</v>
      </c>
      <c r="ZC60" s="158">
        <v>1</v>
      </c>
      <c r="ZE60" s="157" t="s">
        <v>265</v>
      </c>
      <c r="ZF60" s="157">
        <v>68</v>
      </c>
      <c r="ZG60" s="157">
        <v>68</v>
      </c>
      <c r="ZH60" s="157">
        <v>0</v>
      </c>
      <c r="ZI60" s="157">
        <v>0</v>
      </c>
      <c r="ZJ60" s="158">
        <f t="shared" si="99"/>
        <v>1</v>
      </c>
      <c r="ZK60" s="158">
        <f>ZJ60-YG60</f>
        <v>0</v>
      </c>
      <c r="ZM60" s="157" t="s">
        <v>265</v>
      </c>
      <c r="ZN60" s="157">
        <v>68</v>
      </c>
      <c r="ZO60" s="157">
        <v>68</v>
      </c>
      <c r="ZP60" s="157">
        <v>0</v>
      </c>
      <c r="ZQ60" s="157">
        <v>0</v>
      </c>
      <c r="ZR60" s="158">
        <f t="shared" si="100"/>
        <v>1</v>
      </c>
    </row>
    <row r="61" spans="1:694" ht="17.25" thickBot="1">
      <c r="A61" s="2" t="s">
        <v>78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78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108"/>
        <v>0</v>
      </c>
      <c r="P61" s="2" t="s">
        <v>78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78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78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78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78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  <c r="BD61" s="2" t="s">
        <v>78</v>
      </c>
      <c r="BE61" s="2">
        <v>32</v>
      </c>
      <c r="BF61" s="2">
        <v>31</v>
      </c>
      <c r="BG61" s="2">
        <v>1</v>
      </c>
      <c r="BH61" s="2">
        <v>0</v>
      </c>
      <c r="BI61" s="4">
        <v>0.97</v>
      </c>
      <c r="BJ61" s="4">
        <f t="shared" si="6"/>
        <v>0</v>
      </c>
      <c r="BL61" s="2" t="s">
        <v>78</v>
      </c>
      <c r="BM61" s="2">
        <v>32</v>
      </c>
      <c r="BN61" s="2">
        <v>31</v>
      </c>
      <c r="BO61" s="2">
        <v>1</v>
      </c>
      <c r="BP61" s="2">
        <v>0</v>
      </c>
      <c r="BQ61" s="4">
        <v>0.97</v>
      </c>
      <c r="BR61" s="4">
        <f t="shared" si="7"/>
        <v>0</v>
      </c>
      <c r="BT61" s="2" t="s">
        <v>78</v>
      </c>
      <c r="BU61" s="2">
        <v>32</v>
      </c>
      <c r="BV61" s="2">
        <v>31</v>
      </c>
      <c r="BW61" s="2">
        <v>1</v>
      </c>
      <c r="BX61" s="2">
        <v>0</v>
      </c>
      <c r="BY61" s="4">
        <v>0.97</v>
      </c>
      <c r="BZ61" s="4">
        <f t="shared" si="8"/>
        <v>0</v>
      </c>
      <c r="CB61" s="2" t="s">
        <v>78</v>
      </c>
      <c r="CC61" s="2">
        <v>32</v>
      </c>
      <c r="CD61" s="2">
        <v>31</v>
      </c>
      <c r="CE61" s="2">
        <v>1</v>
      </c>
      <c r="CF61" s="2">
        <v>0</v>
      </c>
      <c r="CG61" s="4">
        <v>0.97</v>
      </c>
      <c r="CH61" s="4">
        <f t="shared" si="9"/>
        <v>0</v>
      </c>
      <c r="CJ61" s="2" t="s">
        <v>78</v>
      </c>
      <c r="CK61" s="2">
        <v>32</v>
      </c>
      <c r="CL61" s="2">
        <v>31</v>
      </c>
      <c r="CM61" s="2">
        <v>1</v>
      </c>
      <c r="CN61" s="2">
        <v>0</v>
      </c>
      <c r="CO61" s="4">
        <v>0.97</v>
      </c>
      <c r="CP61" s="4">
        <f t="shared" si="10"/>
        <v>0</v>
      </c>
      <c r="CR61" s="2" t="s">
        <v>78</v>
      </c>
      <c r="CS61" s="2">
        <v>32</v>
      </c>
      <c r="CT61" s="2">
        <v>31</v>
      </c>
      <c r="CU61" s="2">
        <v>1</v>
      </c>
      <c r="CV61" s="2">
        <v>0</v>
      </c>
      <c r="CW61" s="4">
        <v>0.97</v>
      </c>
      <c r="CX61" s="4">
        <f t="shared" si="11"/>
        <v>0</v>
      </c>
      <c r="CZ61" s="2" t="s">
        <v>78</v>
      </c>
      <c r="DA61" s="2">
        <v>32</v>
      </c>
      <c r="DB61" s="2">
        <v>31</v>
      </c>
      <c r="DC61" s="2">
        <v>1</v>
      </c>
      <c r="DD61" s="2">
        <v>0</v>
      </c>
      <c r="DE61" s="4">
        <v>0.97</v>
      </c>
      <c r="DF61" s="4">
        <f t="shared" si="12"/>
        <v>0</v>
      </c>
      <c r="DH61" s="2" t="s">
        <v>180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26" t="s">
        <v>100</v>
      </c>
      <c r="DP61" s="2" t="s">
        <v>180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4"/>
        <v>0</v>
      </c>
      <c r="DX61" s="2" t="s">
        <v>180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5"/>
        <v>0</v>
      </c>
      <c r="EF61" s="2" t="s">
        <v>180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6"/>
        <v>0</v>
      </c>
      <c r="EN61" s="2" t="s">
        <v>180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7"/>
        <v>0</v>
      </c>
      <c r="EV61" s="2" t="s">
        <v>180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18"/>
        <v>0</v>
      </c>
      <c r="FD61" s="2" t="s">
        <v>180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19"/>
        <v>0</v>
      </c>
      <c r="FL61" s="2" t="s">
        <v>180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4">
        <f t="shared" si="20"/>
        <v>0</v>
      </c>
      <c r="FT61" s="2" t="s">
        <v>180</v>
      </c>
      <c r="FU61" s="2">
        <v>3</v>
      </c>
      <c r="FV61" s="2">
        <v>3</v>
      </c>
      <c r="FW61" s="2">
        <v>0</v>
      </c>
      <c r="FX61" s="2">
        <v>0</v>
      </c>
      <c r="FY61" s="4">
        <v>1</v>
      </c>
      <c r="FZ61" s="4">
        <f t="shared" si="21"/>
        <v>0</v>
      </c>
      <c r="GB61" s="2" t="s">
        <v>180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4">
        <f t="shared" si="22"/>
        <v>0</v>
      </c>
      <c r="GJ61" s="2" t="s">
        <v>180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3"/>
        <v>0</v>
      </c>
      <c r="GR61" s="2" t="s">
        <v>180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111">
        <f t="shared" si="107"/>
        <v>0</v>
      </c>
      <c r="GZ61" s="2" t="s">
        <v>180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>HE61-'[1]ASUS MeMO Pad 8 K011'!ES61</f>
        <v>0</v>
      </c>
      <c r="HH61" s="2" t="s">
        <v>180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4"/>
        <v>0</v>
      </c>
      <c r="HP61" s="2" t="s">
        <v>180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5"/>
        <v>0</v>
      </c>
      <c r="HX61" s="2" t="s">
        <v>180</v>
      </c>
      <c r="HY61" s="2">
        <v>3</v>
      </c>
      <c r="HZ61" s="2">
        <v>3</v>
      </c>
      <c r="IA61" s="2">
        <v>0</v>
      </c>
      <c r="IB61" s="2">
        <v>0</v>
      </c>
      <c r="IC61" s="4">
        <f t="shared" si="101"/>
        <v>1</v>
      </c>
      <c r="ID61" s="4">
        <f t="shared" si="26"/>
        <v>0</v>
      </c>
      <c r="IF61" s="2" t="s">
        <v>180</v>
      </c>
      <c r="IG61" s="2">
        <v>3</v>
      </c>
      <c r="IH61" s="2">
        <v>3</v>
      </c>
      <c r="II61" s="2">
        <v>0</v>
      </c>
      <c r="IJ61" s="2">
        <v>0</v>
      </c>
      <c r="IK61" s="4">
        <f t="shared" si="102"/>
        <v>1</v>
      </c>
      <c r="IL61" s="4">
        <f t="shared" si="27"/>
        <v>0</v>
      </c>
      <c r="IN61" s="2" t="s">
        <v>180</v>
      </c>
      <c r="IO61" s="2">
        <v>3</v>
      </c>
      <c r="IP61" s="2">
        <v>3</v>
      </c>
      <c r="IQ61" s="2">
        <v>0</v>
      </c>
      <c r="IR61" s="2">
        <v>0</v>
      </c>
      <c r="IS61" s="4">
        <v>1</v>
      </c>
      <c r="IT61" s="4">
        <f t="shared" si="28"/>
        <v>0</v>
      </c>
      <c r="IV61" s="2" t="s">
        <v>180</v>
      </c>
      <c r="IW61" s="2">
        <v>3</v>
      </c>
      <c r="IX61" s="2">
        <v>3</v>
      </c>
      <c r="IY61" s="2">
        <v>0</v>
      </c>
      <c r="IZ61" s="2">
        <v>0</v>
      </c>
      <c r="JA61" s="4">
        <v>1</v>
      </c>
      <c r="JB61" s="4">
        <f t="shared" si="29"/>
        <v>0</v>
      </c>
      <c r="JD61" s="2" t="s">
        <v>180</v>
      </c>
      <c r="JE61" s="2">
        <v>3</v>
      </c>
      <c r="JF61" s="2">
        <v>3</v>
      </c>
      <c r="JG61" s="2">
        <v>0</v>
      </c>
      <c r="JH61" s="2">
        <v>0</v>
      </c>
      <c r="JI61" s="4">
        <v>1</v>
      </c>
      <c r="JJ61" s="4">
        <f t="shared" si="30"/>
        <v>0</v>
      </c>
      <c r="JL61" s="2" t="s">
        <v>180</v>
      </c>
      <c r="JM61" s="2">
        <v>3</v>
      </c>
      <c r="JN61" s="2">
        <v>3</v>
      </c>
      <c r="JO61" s="2">
        <v>0</v>
      </c>
      <c r="JP61" s="2">
        <v>0</v>
      </c>
      <c r="JQ61" s="4">
        <v>1</v>
      </c>
      <c r="JR61" s="4">
        <f t="shared" si="109"/>
        <v>0</v>
      </c>
      <c r="JT61" s="2" t="s">
        <v>180</v>
      </c>
      <c r="JU61" s="2">
        <v>3</v>
      </c>
      <c r="JV61" s="2">
        <v>3</v>
      </c>
      <c r="JW61" s="2">
        <v>0</v>
      </c>
      <c r="JX61" s="2">
        <v>0</v>
      </c>
      <c r="JY61" s="4">
        <v>1</v>
      </c>
      <c r="JZ61" s="4">
        <f t="shared" si="32"/>
        <v>0</v>
      </c>
      <c r="KB61" s="2" t="s">
        <v>180</v>
      </c>
      <c r="KC61" s="2">
        <v>3</v>
      </c>
      <c r="KD61" s="2">
        <v>3</v>
      </c>
      <c r="KE61" s="2">
        <v>0</v>
      </c>
      <c r="KF61" s="2">
        <v>0</v>
      </c>
      <c r="KG61" s="4">
        <v>1</v>
      </c>
      <c r="KH61" s="4">
        <f t="shared" si="110"/>
        <v>0</v>
      </c>
      <c r="KJ61" s="2" t="s">
        <v>180</v>
      </c>
      <c r="KK61" s="2">
        <v>3</v>
      </c>
      <c r="KL61" s="2">
        <v>3</v>
      </c>
      <c r="KM61" s="2">
        <v>0</v>
      </c>
      <c r="KN61" s="2">
        <v>0</v>
      </c>
      <c r="KO61" s="4">
        <f t="shared" si="103"/>
        <v>1</v>
      </c>
      <c r="KP61" s="4">
        <f t="shared" si="34"/>
        <v>0</v>
      </c>
      <c r="KQ61" s="4"/>
      <c r="KR61" s="116" t="s">
        <v>180</v>
      </c>
      <c r="KS61" s="116">
        <v>3</v>
      </c>
      <c r="KT61" s="117">
        <v>3</v>
      </c>
      <c r="KU61" s="117">
        <v>0</v>
      </c>
      <c r="KV61" s="117">
        <v>0</v>
      </c>
      <c r="KW61" s="118">
        <v>1</v>
      </c>
      <c r="KX61" s="118">
        <v>0</v>
      </c>
      <c r="KY61" s="116"/>
      <c r="KZ61" s="116" t="s">
        <v>180</v>
      </c>
      <c r="LA61" s="116">
        <v>3</v>
      </c>
      <c r="LB61" s="116">
        <v>3</v>
      </c>
      <c r="LC61" s="116">
        <v>0</v>
      </c>
      <c r="LD61" s="116">
        <v>0</v>
      </c>
      <c r="LE61" s="122">
        <v>1</v>
      </c>
      <c r="LF61" s="158">
        <f t="shared" si="35"/>
        <v>0</v>
      </c>
      <c r="LG61" s="156"/>
      <c r="LH61" s="156" t="s">
        <v>180</v>
      </c>
      <c r="LI61" s="156">
        <v>3</v>
      </c>
      <c r="LJ61" s="156">
        <v>3</v>
      </c>
      <c r="LK61" s="156">
        <v>0</v>
      </c>
      <c r="LL61" s="156">
        <v>0</v>
      </c>
      <c r="LM61" s="162">
        <v>1</v>
      </c>
      <c r="LN61" s="158">
        <f t="shared" si="36"/>
        <v>0</v>
      </c>
      <c r="LO61" s="157"/>
      <c r="LP61" s="2" t="s">
        <v>180</v>
      </c>
      <c r="LQ61" s="2">
        <v>3</v>
      </c>
      <c r="LR61" s="2">
        <v>3</v>
      </c>
      <c r="LS61" s="2">
        <v>0</v>
      </c>
      <c r="LT61" s="2">
        <v>0</v>
      </c>
      <c r="LU61" s="4">
        <f t="shared" si="104"/>
        <v>1</v>
      </c>
      <c r="LV61" s="4">
        <f t="shared" si="37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105"/>
        <v>1</v>
      </c>
      <c r="MD61" s="158">
        <f t="shared" si="38"/>
        <v>0</v>
      </c>
      <c r="MF61" s="156" t="s">
        <v>180</v>
      </c>
      <c r="MG61" s="156">
        <v>3</v>
      </c>
      <c r="MH61" s="156">
        <v>3</v>
      </c>
      <c r="MI61" s="156">
        <v>0</v>
      </c>
      <c r="MJ61" s="156">
        <v>0</v>
      </c>
      <c r="MK61" s="162">
        <f t="shared" si="39"/>
        <v>1</v>
      </c>
      <c r="ML61" s="158">
        <f t="shared" si="40"/>
        <v>0</v>
      </c>
      <c r="MM61" s="157"/>
      <c r="MN61" s="156" t="s">
        <v>180</v>
      </c>
      <c r="MO61" s="156">
        <v>3</v>
      </c>
      <c r="MP61" s="156">
        <v>3</v>
      </c>
      <c r="MQ61" s="156">
        <v>0</v>
      </c>
      <c r="MR61" s="156">
        <v>0</v>
      </c>
      <c r="MS61" s="162">
        <v>1</v>
      </c>
      <c r="MT61" s="158">
        <f t="shared" si="41"/>
        <v>0</v>
      </c>
      <c r="MU61" s="157"/>
      <c r="MV61" s="156" t="s">
        <v>180</v>
      </c>
      <c r="MW61" s="156">
        <v>3</v>
      </c>
      <c r="MX61" s="156">
        <v>3</v>
      </c>
      <c r="MY61" s="156">
        <v>0</v>
      </c>
      <c r="MZ61" s="156">
        <v>0</v>
      </c>
      <c r="NA61" s="162">
        <v>1</v>
      </c>
      <c r="NB61" s="158">
        <f t="shared" si="42"/>
        <v>0</v>
      </c>
      <c r="NC61" s="157"/>
      <c r="ND61" s="156" t="s">
        <v>180</v>
      </c>
      <c r="NE61" s="156">
        <v>3</v>
      </c>
      <c r="NF61" s="156">
        <v>3</v>
      </c>
      <c r="NG61" s="156">
        <v>0</v>
      </c>
      <c r="NH61" s="156">
        <v>0</v>
      </c>
      <c r="NI61" s="162">
        <v>1</v>
      </c>
      <c r="NJ61" s="158">
        <f t="shared" si="43"/>
        <v>0</v>
      </c>
      <c r="NK61" s="157"/>
      <c r="NL61" s="156" t="s">
        <v>180</v>
      </c>
      <c r="NM61" s="156">
        <v>3</v>
      </c>
      <c r="NN61" s="156">
        <v>3</v>
      </c>
      <c r="NO61" s="156">
        <v>0</v>
      </c>
      <c r="NP61" s="156">
        <v>0</v>
      </c>
      <c r="NQ61" s="162">
        <v>1</v>
      </c>
      <c r="NR61" s="158">
        <f t="shared" si="44"/>
        <v>0</v>
      </c>
      <c r="NS61" s="157"/>
      <c r="OO61" s="157" t="s">
        <v>180</v>
      </c>
      <c r="OP61" s="157">
        <v>3</v>
      </c>
      <c r="OQ61" s="157">
        <v>3</v>
      </c>
      <c r="OR61" s="157">
        <v>0</v>
      </c>
      <c r="OS61" s="157">
        <v>0</v>
      </c>
      <c r="OT61" s="158">
        <f t="shared" si="45"/>
        <v>1</v>
      </c>
      <c r="OU61" s="158">
        <f t="shared" si="46"/>
        <v>0</v>
      </c>
      <c r="OW61" s="157" t="s">
        <v>180</v>
      </c>
      <c r="OX61" s="157">
        <v>3</v>
      </c>
      <c r="OY61" s="157">
        <v>3</v>
      </c>
      <c r="OZ61" s="157">
        <v>0</v>
      </c>
      <c r="PA61" s="157">
        <v>0</v>
      </c>
      <c r="PB61" s="158">
        <f t="shared" si="106"/>
        <v>1</v>
      </c>
      <c r="PC61" s="158">
        <f t="shared" si="47"/>
        <v>0</v>
      </c>
      <c r="PE61" s="157" t="s">
        <v>180</v>
      </c>
      <c r="PF61" s="157">
        <v>3</v>
      </c>
      <c r="PG61" s="157">
        <v>3</v>
      </c>
      <c r="PH61" s="157">
        <v>0</v>
      </c>
      <c r="PI61" s="157">
        <v>0</v>
      </c>
      <c r="PJ61" s="158">
        <f t="shared" si="48"/>
        <v>1</v>
      </c>
      <c r="PK61" s="158">
        <f t="shared" si="49"/>
        <v>0</v>
      </c>
      <c r="PM61" s="157" t="s">
        <v>180</v>
      </c>
      <c r="PN61" s="157">
        <v>3</v>
      </c>
      <c r="PO61" s="157">
        <v>3</v>
      </c>
      <c r="PP61" s="157">
        <v>0</v>
      </c>
      <c r="PQ61" s="157">
        <v>0</v>
      </c>
      <c r="PR61" s="158">
        <f t="shared" si="50"/>
        <v>1</v>
      </c>
      <c r="PS61" s="158">
        <f t="shared" si="51"/>
        <v>0</v>
      </c>
      <c r="PU61" s="157" t="s">
        <v>180</v>
      </c>
      <c r="PV61" s="157">
        <v>3</v>
      </c>
      <c r="PW61" s="157">
        <v>3</v>
      </c>
      <c r="PX61" s="157">
        <v>0</v>
      </c>
      <c r="PY61" s="157">
        <v>0</v>
      </c>
      <c r="PZ61" s="158">
        <f t="shared" si="52"/>
        <v>1</v>
      </c>
      <c r="QA61" s="158">
        <f t="shared" si="53"/>
        <v>0</v>
      </c>
      <c r="QC61" s="157">
        <f t="shared" si="54"/>
        <v>0</v>
      </c>
      <c r="QD61" s="157" t="s">
        <v>180</v>
      </c>
      <c r="QE61" s="157">
        <v>3</v>
      </c>
      <c r="QF61" s="157">
        <v>3</v>
      </c>
      <c r="QG61" s="157">
        <v>0</v>
      </c>
      <c r="QH61" s="157">
        <v>0</v>
      </c>
      <c r="QI61" s="158">
        <f t="shared" si="55"/>
        <v>1</v>
      </c>
      <c r="QJ61" s="158">
        <f t="shared" si="56"/>
        <v>0</v>
      </c>
      <c r="QL61" s="157" t="s">
        <v>180</v>
      </c>
      <c r="QM61" s="157">
        <v>3</v>
      </c>
      <c r="QN61" s="157">
        <v>3</v>
      </c>
      <c r="QO61" s="157">
        <v>0</v>
      </c>
      <c r="QP61" s="157">
        <v>0</v>
      </c>
      <c r="QQ61" s="158">
        <f t="shared" si="57"/>
        <v>1</v>
      </c>
      <c r="QR61" s="158">
        <f t="shared" si="58"/>
        <v>0</v>
      </c>
      <c r="QT61" s="157">
        <f t="shared" si="59"/>
        <v>0</v>
      </c>
      <c r="QU61" s="157" t="s">
        <v>180</v>
      </c>
      <c r="QV61" s="157">
        <v>3</v>
      </c>
      <c r="QW61" s="157">
        <v>3</v>
      </c>
      <c r="QX61" s="157">
        <v>0</v>
      </c>
      <c r="QY61" s="157">
        <v>0</v>
      </c>
      <c r="QZ61" s="158">
        <f t="shared" si="60"/>
        <v>1</v>
      </c>
      <c r="RA61" s="158">
        <f t="shared" si="61"/>
        <v>0</v>
      </c>
      <c r="RC61" s="157" t="s">
        <v>180</v>
      </c>
      <c r="RD61" s="157">
        <v>3</v>
      </c>
      <c r="RE61" s="157">
        <v>3</v>
      </c>
      <c r="RF61" s="157">
        <v>0</v>
      </c>
      <c r="RG61" s="157">
        <v>0</v>
      </c>
      <c r="RH61" s="158">
        <f t="shared" si="62"/>
        <v>1</v>
      </c>
      <c r="RI61" s="158">
        <f t="shared" si="63"/>
        <v>0</v>
      </c>
      <c r="RK61" s="157" t="s">
        <v>180</v>
      </c>
      <c r="RL61" s="157">
        <v>3</v>
      </c>
      <c r="RM61" s="157">
        <v>3</v>
      </c>
      <c r="RN61" s="157">
        <v>0</v>
      </c>
      <c r="RO61" s="157">
        <v>0</v>
      </c>
      <c r="RP61" s="158">
        <v>1</v>
      </c>
      <c r="RR61" s="157" t="s">
        <v>180</v>
      </c>
      <c r="RS61" s="157">
        <v>3</v>
      </c>
      <c r="RT61" s="157">
        <v>3</v>
      </c>
      <c r="RU61" s="157">
        <v>0</v>
      </c>
      <c r="RV61" s="157">
        <v>0</v>
      </c>
      <c r="RW61" s="158">
        <f t="shared" si="64"/>
        <v>1</v>
      </c>
      <c r="RX61" s="158">
        <f t="shared" si="65"/>
        <v>1</v>
      </c>
      <c r="RZ61" s="157" t="s">
        <v>180</v>
      </c>
      <c r="SA61" s="157">
        <v>3</v>
      </c>
      <c r="SB61" s="157">
        <v>3</v>
      </c>
      <c r="SC61" s="157">
        <v>0</v>
      </c>
      <c r="SD61" s="157">
        <v>0</v>
      </c>
      <c r="SE61" s="158">
        <f t="shared" si="66"/>
        <v>1</v>
      </c>
      <c r="SF61" s="158">
        <f t="shared" si="67"/>
        <v>0</v>
      </c>
      <c r="SH61" s="157" t="s">
        <v>180</v>
      </c>
      <c r="SI61" s="157">
        <v>3</v>
      </c>
      <c r="SJ61" s="157">
        <v>3</v>
      </c>
      <c r="SK61" s="157">
        <v>0</v>
      </c>
      <c r="SL61" s="157">
        <v>0</v>
      </c>
      <c r="SM61" s="158">
        <f t="shared" si="68"/>
        <v>1</v>
      </c>
      <c r="SN61" s="158">
        <f t="shared" si="69"/>
        <v>0</v>
      </c>
      <c r="SP61" s="157" t="s">
        <v>180</v>
      </c>
      <c r="SQ61" s="157">
        <v>3</v>
      </c>
      <c r="SR61" s="157">
        <v>3</v>
      </c>
      <c r="SS61" s="157">
        <v>0</v>
      </c>
      <c r="ST61" s="157">
        <v>0</v>
      </c>
      <c r="SU61" s="158">
        <f t="shared" si="70"/>
        <v>1</v>
      </c>
      <c r="SV61" s="158">
        <f t="shared" si="71"/>
        <v>0</v>
      </c>
      <c r="SX61" s="157" t="s">
        <v>180</v>
      </c>
      <c r="SY61" s="157">
        <v>3</v>
      </c>
      <c r="SZ61" s="157">
        <v>3</v>
      </c>
      <c r="TA61" s="157">
        <v>0</v>
      </c>
      <c r="TB61" s="157">
        <v>0</v>
      </c>
      <c r="TC61" s="158">
        <f t="shared" si="72"/>
        <v>1</v>
      </c>
      <c r="TD61" s="158">
        <f t="shared" si="73"/>
        <v>0</v>
      </c>
      <c r="TF61" s="157" t="s">
        <v>180</v>
      </c>
      <c r="TG61" s="157">
        <v>3</v>
      </c>
      <c r="TH61" s="157">
        <v>3</v>
      </c>
      <c r="TI61" s="157">
        <v>0</v>
      </c>
      <c r="TJ61" s="157">
        <v>0</v>
      </c>
      <c r="TK61" s="158">
        <f t="shared" si="74"/>
        <v>1</v>
      </c>
      <c r="TL61" s="158">
        <f t="shared" si="75"/>
        <v>0</v>
      </c>
      <c r="TN61" s="157" t="s">
        <v>180</v>
      </c>
      <c r="TO61" s="157">
        <v>3</v>
      </c>
      <c r="TP61" s="157">
        <v>3</v>
      </c>
      <c r="TQ61" s="157">
        <v>0</v>
      </c>
      <c r="TR61" s="157">
        <v>0</v>
      </c>
      <c r="TS61" s="158">
        <f t="shared" si="76"/>
        <v>1</v>
      </c>
      <c r="TT61" s="158">
        <f t="shared" si="77"/>
        <v>0</v>
      </c>
      <c r="TV61" s="157" t="s">
        <v>180</v>
      </c>
      <c r="TW61" s="157">
        <v>3</v>
      </c>
      <c r="TX61" s="157">
        <v>3</v>
      </c>
      <c r="TY61" s="157">
        <v>0</v>
      </c>
      <c r="TZ61" s="157">
        <v>0</v>
      </c>
      <c r="UA61" s="158">
        <f t="shared" si="78"/>
        <v>1</v>
      </c>
      <c r="UB61" s="158">
        <f t="shared" si="79"/>
        <v>0</v>
      </c>
      <c r="UD61" s="157" t="s">
        <v>180</v>
      </c>
      <c r="UE61" s="157">
        <v>3</v>
      </c>
      <c r="UF61" s="157">
        <v>3</v>
      </c>
      <c r="UG61" s="157">
        <v>0</v>
      </c>
      <c r="UH61" s="157">
        <v>0</v>
      </c>
      <c r="UI61" s="158">
        <f t="shared" si="80"/>
        <v>1</v>
      </c>
      <c r="UJ61" s="158">
        <f t="shared" si="81"/>
        <v>0</v>
      </c>
      <c r="UL61" s="157" t="s">
        <v>180</v>
      </c>
      <c r="UM61" s="157">
        <v>3</v>
      </c>
      <c r="UN61" s="157">
        <v>3</v>
      </c>
      <c r="UO61" s="157">
        <v>0</v>
      </c>
      <c r="UP61" s="157">
        <v>0</v>
      </c>
      <c r="UQ61" s="158">
        <f t="shared" si="82"/>
        <v>1</v>
      </c>
      <c r="UR61" s="158">
        <f t="shared" si="83"/>
        <v>0</v>
      </c>
      <c r="UT61" s="157" t="s">
        <v>180</v>
      </c>
      <c r="UU61" s="157">
        <v>3</v>
      </c>
      <c r="UV61" s="157">
        <v>3</v>
      </c>
      <c r="UW61" s="157">
        <v>0</v>
      </c>
      <c r="UX61" s="157">
        <v>0</v>
      </c>
      <c r="UY61" s="158">
        <f t="shared" si="84"/>
        <v>1</v>
      </c>
      <c r="VA61" s="157" t="s">
        <v>180</v>
      </c>
      <c r="VB61" s="157">
        <v>3</v>
      </c>
      <c r="VC61" s="157">
        <v>3</v>
      </c>
      <c r="VD61" s="157">
        <v>0</v>
      </c>
      <c r="VE61" s="157">
        <v>0</v>
      </c>
      <c r="VF61" s="158">
        <f t="shared" si="85"/>
        <v>1</v>
      </c>
      <c r="VH61" s="157" t="s">
        <v>180</v>
      </c>
      <c r="VI61" s="157">
        <v>3</v>
      </c>
      <c r="VJ61" s="157">
        <v>3</v>
      </c>
      <c r="VK61" s="157">
        <v>0</v>
      </c>
      <c r="VL61" s="157">
        <v>0</v>
      </c>
      <c r="VM61" s="158">
        <f t="shared" si="86"/>
        <v>1</v>
      </c>
      <c r="VN61" s="158">
        <f t="shared" si="87"/>
        <v>0</v>
      </c>
      <c r="VQ61" s="157" t="s">
        <v>180</v>
      </c>
      <c r="VR61" s="157">
        <v>3</v>
      </c>
      <c r="VS61" s="157">
        <v>3</v>
      </c>
      <c r="VT61" s="157">
        <v>0</v>
      </c>
      <c r="VU61" s="157">
        <v>0</v>
      </c>
      <c r="VV61" s="158">
        <v>1</v>
      </c>
      <c r="VW61" s="158">
        <f t="shared" si="88"/>
        <v>0</v>
      </c>
      <c r="VX61" s="158"/>
      <c r="VY61" s="157" t="s">
        <v>180</v>
      </c>
      <c r="VZ61" s="157">
        <v>3</v>
      </c>
      <c r="WA61" s="157">
        <v>3</v>
      </c>
      <c r="WB61" s="157">
        <v>0</v>
      </c>
      <c r="WC61" s="157">
        <v>0</v>
      </c>
      <c r="WD61" s="158">
        <f t="shared" si="89"/>
        <v>1</v>
      </c>
      <c r="WF61" s="157" t="s">
        <v>180</v>
      </c>
      <c r="WG61" s="157">
        <v>3</v>
      </c>
      <c r="WH61" s="157">
        <v>3</v>
      </c>
      <c r="WI61" s="157">
        <v>0</v>
      </c>
      <c r="WJ61" s="157">
        <v>0</v>
      </c>
      <c r="WK61" s="158">
        <f t="shared" si="90"/>
        <v>1</v>
      </c>
      <c r="WL61" s="158">
        <f t="shared" si="91"/>
        <v>0</v>
      </c>
      <c r="WN61" s="157" t="s">
        <v>180</v>
      </c>
      <c r="WO61" s="157">
        <v>3</v>
      </c>
      <c r="WP61" s="157">
        <v>3</v>
      </c>
      <c r="WQ61" s="157">
        <v>0</v>
      </c>
      <c r="WR61" s="157">
        <v>0</v>
      </c>
      <c r="WS61" s="158">
        <v>1</v>
      </c>
      <c r="WZ61" s="157" t="s">
        <v>180</v>
      </c>
      <c r="XA61" s="157">
        <v>3</v>
      </c>
      <c r="XB61" s="157">
        <v>3</v>
      </c>
      <c r="XC61" s="157">
        <v>0</v>
      </c>
      <c r="XD61" s="157">
        <v>0</v>
      </c>
      <c r="XE61" s="158">
        <f t="shared" si="92"/>
        <v>1</v>
      </c>
      <c r="XG61" s="157" t="s">
        <v>180</v>
      </c>
      <c r="XH61" s="157">
        <v>3</v>
      </c>
      <c r="XI61" s="157">
        <v>3</v>
      </c>
      <c r="XJ61" s="157">
        <v>0</v>
      </c>
      <c r="XK61" s="157">
        <v>0</v>
      </c>
      <c r="XL61" s="158">
        <f t="shared" si="93"/>
        <v>1</v>
      </c>
      <c r="XM61" s="158">
        <f t="shared" si="94"/>
        <v>0</v>
      </c>
      <c r="XN61" s="157" t="s">
        <v>180</v>
      </c>
      <c r="XO61" s="157">
        <v>3</v>
      </c>
      <c r="XP61" s="157">
        <v>3</v>
      </c>
      <c r="XQ61" s="157">
        <v>0</v>
      </c>
      <c r="XR61" s="157">
        <v>0</v>
      </c>
      <c r="XS61" s="158">
        <v>1</v>
      </c>
      <c r="XT61" s="157"/>
      <c r="XU61" s="157" t="s">
        <v>180</v>
      </c>
      <c r="XV61" s="157">
        <v>3</v>
      </c>
      <c r="XW61" s="157">
        <v>3</v>
      </c>
      <c r="XX61" s="157">
        <v>0</v>
      </c>
      <c r="XY61" s="157">
        <v>0</v>
      </c>
      <c r="XZ61" s="158">
        <f t="shared" si="95"/>
        <v>1</v>
      </c>
      <c r="YB61" s="157" t="s">
        <v>180</v>
      </c>
      <c r="YC61" s="157">
        <v>3</v>
      </c>
      <c r="YD61" s="157">
        <v>3</v>
      </c>
      <c r="YE61" s="157">
        <v>0</v>
      </c>
      <c r="YF61" s="157">
        <v>0</v>
      </c>
      <c r="YG61" s="158">
        <f t="shared" si="96"/>
        <v>1</v>
      </c>
      <c r="YH61" s="158">
        <f t="shared" si="97"/>
        <v>0</v>
      </c>
      <c r="YI61" s="158"/>
      <c r="YJ61" s="157" t="s">
        <v>180</v>
      </c>
      <c r="YK61" s="157">
        <v>3</v>
      </c>
      <c r="YL61" s="157">
        <v>3</v>
      </c>
      <c r="YM61" s="157">
        <v>0</v>
      </c>
      <c r="YN61" s="157">
        <v>0</v>
      </c>
      <c r="YO61" s="158">
        <v>1</v>
      </c>
      <c r="YQ61" s="157" t="s">
        <v>180</v>
      </c>
      <c r="YR61" s="157">
        <v>3</v>
      </c>
      <c r="YS61" s="157">
        <v>3</v>
      </c>
      <c r="YT61" s="157">
        <v>0</v>
      </c>
      <c r="YU61" s="157">
        <v>0</v>
      </c>
      <c r="YV61" s="158">
        <f t="shared" si="98"/>
        <v>1</v>
      </c>
      <c r="YX61" s="157" t="s">
        <v>180</v>
      </c>
      <c r="YY61" s="157">
        <v>3</v>
      </c>
      <c r="YZ61" s="157">
        <v>3</v>
      </c>
      <c r="ZA61" s="157">
        <v>0</v>
      </c>
      <c r="ZB61" s="157">
        <v>0</v>
      </c>
      <c r="ZC61" s="158">
        <v>1</v>
      </c>
      <c r="ZE61" s="157" t="s">
        <v>180</v>
      </c>
      <c r="ZF61" s="157">
        <v>3</v>
      </c>
      <c r="ZG61" s="157">
        <v>3</v>
      </c>
      <c r="ZH61" s="157">
        <v>0</v>
      </c>
      <c r="ZI61" s="157">
        <v>0</v>
      </c>
      <c r="ZJ61" s="158">
        <f t="shared" si="99"/>
        <v>1</v>
      </c>
      <c r="ZK61" s="158">
        <f>ZJ61-YG61</f>
        <v>0</v>
      </c>
      <c r="ZM61" s="157" t="s">
        <v>180</v>
      </c>
      <c r="ZN61" s="157">
        <v>3</v>
      </c>
      <c r="ZO61" s="157">
        <v>3</v>
      </c>
      <c r="ZP61" s="157">
        <v>0</v>
      </c>
      <c r="ZQ61" s="157">
        <v>0</v>
      </c>
      <c r="ZR61" s="158">
        <f t="shared" si="100"/>
        <v>1</v>
      </c>
    </row>
    <row r="62" spans="1:694" ht="17.25" thickBot="1">
      <c r="A62" s="2" t="s">
        <v>79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79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108"/>
        <v>0</v>
      </c>
      <c r="P62" s="2" t="s">
        <v>79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79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79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79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79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  <c r="BD62" s="2" t="s">
        <v>79</v>
      </c>
      <c r="BE62" s="2">
        <v>160</v>
      </c>
      <c r="BF62" s="2">
        <v>32</v>
      </c>
      <c r="BG62" s="2">
        <v>128</v>
      </c>
      <c r="BH62" s="2">
        <v>0</v>
      </c>
      <c r="BI62" s="4">
        <v>0.2</v>
      </c>
      <c r="BJ62" s="4">
        <f t="shared" si="6"/>
        <v>0</v>
      </c>
      <c r="BL62" s="2" t="s">
        <v>79</v>
      </c>
      <c r="BM62" s="2">
        <v>160</v>
      </c>
      <c r="BN62" s="2">
        <v>32</v>
      </c>
      <c r="BO62" s="2">
        <v>128</v>
      </c>
      <c r="BP62" s="2">
        <v>0</v>
      </c>
      <c r="BQ62" s="4">
        <v>0.2</v>
      </c>
      <c r="BR62" s="4">
        <f t="shared" si="7"/>
        <v>0</v>
      </c>
      <c r="BT62" s="2" t="s">
        <v>79</v>
      </c>
      <c r="BU62" s="2">
        <v>160</v>
      </c>
      <c r="BV62" s="2">
        <v>32</v>
      </c>
      <c r="BW62" s="2">
        <v>128</v>
      </c>
      <c r="BX62" s="2">
        <v>0</v>
      </c>
      <c r="BY62" s="4">
        <v>0.2</v>
      </c>
      <c r="BZ62" s="4">
        <f t="shared" si="8"/>
        <v>0</v>
      </c>
      <c r="CB62" s="2" t="s">
        <v>79</v>
      </c>
      <c r="CC62" s="2">
        <v>160</v>
      </c>
      <c r="CD62" s="2">
        <v>32</v>
      </c>
      <c r="CE62" s="2">
        <v>128</v>
      </c>
      <c r="CF62" s="2">
        <v>0</v>
      </c>
      <c r="CG62" s="4">
        <v>0.2</v>
      </c>
      <c r="CH62" s="4">
        <f t="shared" si="9"/>
        <v>0</v>
      </c>
      <c r="CJ62" s="2" t="s">
        <v>79</v>
      </c>
      <c r="CK62" s="2">
        <v>160</v>
      </c>
      <c r="CL62" s="2">
        <v>32</v>
      </c>
      <c r="CM62" s="2">
        <v>128</v>
      </c>
      <c r="CN62" s="2">
        <v>0</v>
      </c>
      <c r="CO62" s="4">
        <v>0.2</v>
      </c>
      <c r="CP62" s="4">
        <f t="shared" si="10"/>
        <v>0</v>
      </c>
      <c r="CR62" s="2" t="s">
        <v>79</v>
      </c>
      <c r="CS62" s="2">
        <v>160</v>
      </c>
      <c r="CT62" s="2">
        <v>32</v>
      </c>
      <c r="CU62" s="2">
        <v>128</v>
      </c>
      <c r="CV62" s="2">
        <v>0</v>
      </c>
      <c r="CW62" s="4">
        <v>0.2</v>
      </c>
      <c r="CX62" s="4">
        <f t="shared" si="11"/>
        <v>0</v>
      </c>
      <c r="CZ62" s="2" t="s">
        <v>79</v>
      </c>
      <c r="DA62" s="2">
        <v>160</v>
      </c>
      <c r="DB62" s="2">
        <v>32</v>
      </c>
      <c r="DC62" s="2">
        <v>128</v>
      </c>
      <c r="DD62" s="2">
        <v>0</v>
      </c>
      <c r="DE62" s="4">
        <v>0.2</v>
      </c>
      <c r="DF62" s="4">
        <f t="shared" si="12"/>
        <v>0</v>
      </c>
      <c r="DH62" s="2" t="s">
        <v>77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>DM62-DE60</f>
        <v>0</v>
      </c>
      <c r="DP62" s="2" t="s">
        <v>77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4"/>
        <v>0</v>
      </c>
      <c r="DX62" s="2" t="s">
        <v>77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5"/>
        <v>0</v>
      </c>
      <c r="EF62" s="2" t="s">
        <v>77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6"/>
        <v>0</v>
      </c>
      <c r="EN62" s="2" t="s">
        <v>77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7"/>
        <v>0</v>
      </c>
      <c r="EV62" s="2" t="s">
        <v>77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18"/>
        <v>0</v>
      </c>
      <c r="FD62" s="2" t="s">
        <v>77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19"/>
        <v>0</v>
      </c>
      <c r="FL62" s="2" t="s">
        <v>77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4">
        <f t="shared" si="20"/>
        <v>0</v>
      </c>
      <c r="FT62" s="2" t="s">
        <v>77</v>
      </c>
      <c r="FU62" s="2">
        <v>7</v>
      </c>
      <c r="FV62" s="2">
        <v>6</v>
      </c>
      <c r="FW62" s="2">
        <v>1</v>
      </c>
      <c r="FX62" s="2">
        <v>0</v>
      </c>
      <c r="FY62" s="4">
        <v>0.86</v>
      </c>
      <c r="FZ62" s="4">
        <f t="shared" si="21"/>
        <v>0</v>
      </c>
      <c r="GB62" s="2" t="s">
        <v>77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4">
        <f t="shared" si="22"/>
        <v>0</v>
      </c>
      <c r="GJ62" s="2" t="s">
        <v>77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3"/>
        <v>0</v>
      </c>
      <c r="GR62" s="2" t="s">
        <v>77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111">
        <f t="shared" si="107"/>
        <v>0</v>
      </c>
      <c r="GZ62" s="2" t="s">
        <v>77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>HE62-'[1]ASUS MeMO Pad 8 K011'!ES62</f>
        <v>0</v>
      </c>
      <c r="HH62" s="2" t="s">
        <v>77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4"/>
        <v>0</v>
      </c>
      <c r="HP62" s="2" t="s">
        <v>77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5"/>
        <v>0</v>
      </c>
      <c r="HX62" s="2" t="s">
        <v>77</v>
      </c>
      <c r="HY62" s="2">
        <v>7</v>
      </c>
      <c r="HZ62" s="2">
        <v>6</v>
      </c>
      <c r="IA62" s="2">
        <v>1</v>
      </c>
      <c r="IB62" s="2">
        <v>0</v>
      </c>
      <c r="IC62" s="4">
        <f t="shared" si="101"/>
        <v>0.8571428571428571</v>
      </c>
      <c r="ID62" s="4">
        <f t="shared" si="26"/>
        <v>-2.8571428571428914E-3</v>
      </c>
      <c r="IF62" s="2" t="s">
        <v>77</v>
      </c>
      <c r="IG62" s="2">
        <v>7</v>
      </c>
      <c r="IH62" s="2">
        <v>6</v>
      </c>
      <c r="II62" s="2">
        <v>1</v>
      </c>
      <c r="IJ62" s="2">
        <v>0</v>
      </c>
      <c r="IK62" s="4">
        <f t="shared" si="102"/>
        <v>0.8571428571428571</v>
      </c>
      <c r="IL62" s="4">
        <f t="shared" si="27"/>
        <v>0</v>
      </c>
      <c r="IN62" s="2" t="s">
        <v>77</v>
      </c>
      <c r="IO62" s="2">
        <v>7</v>
      </c>
      <c r="IP62" s="2">
        <v>6</v>
      </c>
      <c r="IQ62" s="2">
        <v>1</v>
      </c>
      <c r="IR62" s="2">
        <v>0</v>
      </c>
      <c r="IS62" s="4">
        <v>0.86</v>
      </c>
      <c r="IT62" s="4">
        <f t="shared" si="28"/>
        <v>2.8571428571428914E-3</v>
      </c>
      <c r="IV62" s="2" t="s">
        <v>77</v>
      </c>
      <c r="IW62" s="2">
        <v>7</v>
      </c>
      <c r="IX62" s="2">
        <v>6</v>
      </c>
      <c r="IY62" s="2">
        <v>1</v>
      </c>
      <c r="IZ62" s="2">
        <v>0</v>
      </c>
      <c r="JA62" s="4">
        <v>0.86</v>
      </c>
      <c r="JB62" s="4">
        <f t="shared" si="29"/>
        <v>0</v>
      </c>
      <c r="JD62" s="2" t="s">
        <v>77</v>
      </c>
      <c r="JE62" s="2">
        <v>7</v>
      </c>
      <c r="JF62" s="2">
        <v>6</v>
      </c>
      <c r="JG62" s="2">
        <v>1</v>
      </c>
      <c r="JH62" s="2">
        <v>0</v>
      </c>
      <c r="JI62" s="4">
        <v>0.86</v>
      </c>
      <c r="JJ62" s="4">
        <f t="shared" si="30"/>
        <v>0</v>
      </c>
      <c r="JL62" s="2" t="s">
        <v>77</v>
      </c>
      <c r="JM62" s="2">
        <v>7</v>
      </c>
      <c r="JN62" s="2">
        <v>6</v>
      </c>
      <c r="JO62" s="2">
        <v>1</v>
      </c>
      <c r="JP62" s="2">
        <v>0</v>
      </c>
      <c r="JQ62" s="4">
        <v>0.86</v>
      </c>
      <c r="JR62" s="4">
        <f t="shared" si="109"/>
        <v>0</v>
      </c>
      <c r="JT62" s="2" t="s">
        <v>77</v>
      </c>
      <c r="JU62" s="2">
        <v>7</v>
      </c>
      <c r="JV62" s="2">
        <v>6</v>
      </c>
      <c r="JW62" s="2">
        <v>1</v>
      </c>
      <c r="JX62" s="2">
        <v>0</v>
      </c>
      <c r="JY62" s="4">
        <v>0.86</v>
      </c>
      <c r="JZ62" s="4">
        <f t="shared" si="32"/>
        <v>0</v>
      </c>
      <c r="KB62" s="2" t="s">
        <v>77</v>
      </c>
      <c r="KC62" s="2">
        <v>7</v>
      </c>
      <c r="KD62" s="2">
        <v>6</v>
      </c>
      <c r="KE62" s="2">
        <v>1</v>
      </c>
      <c r="KF62" s="2">
        <v>0</v>
      </c>
      <c r="KG62" s="4">
        <v>0.86</v>
      </c>
      <c r="KH62" s="4">
        <f t="shared" si="110"/>
        <v>0</v>
      </c>
      <c r="KJ62" s="2" t="s">
        <v>77</v>
      </c>
      <c r="KK62" s="2">
        <v>7</v>
      </c>
      <c r="KL62" s="2">
        <v>6</v>
      </c>
      <c r="KM62" s="2">
        <v>1</v>
      </c>
      <c r="KN62" s="2">
        <v>0</v>
      </c>
      <c r="KO62" s="4">
        <f t="shared" si="103"/>
        <v>0.8571428571428571</v>
      </c>
      <c r="KP62" s="4">
        <f t="shared" si="34"/>
        <v>-2.8571428571428914E-3</v>
      </c>
      <c r="KQ62" s="4"/>
      <c r="KR62" s="116" t="s">
        <v>77</v>
      </c>
      <c r="KS62" s="116">
        <v>7</v>
      </c>
      <c r="KT62" s="117">
        <v>6</v>
      </c>
      <c r="KU62" s="117">
        <v>1</v>
      </c>
      <c r="KV62" s="117">
        <v>0</v>
      </c>
      <c r="KW62" s="118">
        <v>0.86</v>
      </c>
      <c r="KX62" s="118">
        <v>0</v>
      </c>
      <c r="KY62" s="116"/>
      <c r="KZ62" s="116" t="s">
        <v>77</v>
      </c>
      <c r="LA62" s="116">
        <v>7</v>
      </c>
      <c r="LB62" s="116">
        <v>6</v>
      </c>
      <c r="LC62" s="116">
        <v>1</v>
      </c>
      <c r="LD62" s="116">
        <v>0</v>
      </c>
      <c r="LE62" s="122">
        <v>0.86</v>
      </c>
      <c r="LF62" s="158">
        <f t="shared" si="35"/>
        <v>0</v>
      </c>
      <c r="LG62" s="156"/>
      <c r="LH62" s="156" t="s">
        <v>77</v>
      </c>
      <c r="LI62" s="156">
        <v>7</v>
      </c>
      <c r="LJ62" s="156">
        <v>6</v>
      </c>
      <c r="LK62" s="156">
        <v>1</v>
      </c>
      <c r="LL62" s="156">
        <v>0</v>
      </c>
      <c r="LM62" s="162">
        <v>0.86</v>
      </c>
      <c r="LN62" s="158">
        <f t="shared" si="36"/>
        <v>0</v>
      </c>
      <c r="LO62" s="157"/>
      <c r="LP62" s="2" t="s">
        <v>77</v>
      </c>
      <c r="LQ62" s="2">
        <v>7</v>
      </c>
      <c r="LR62" s="2">
        <v>6</v>
      </c>
      <c r="LS62" s="2">
        <v>1</v>
      </c>
      <c r="LT62" s="2">
        <v>0</v>
      </c>
      <c r="LU62" s="4">
        <f t="shared" si="104"/>
        <v>0.8571428571428571</v>
      </c>
      <c r="LV62" s="4">
        <f t="shared" si="37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105"/>
        <v>0.8571428571428571</v>
      </c>
      <c r="MD62" s="158">
        <f t="shared" si="38"/>
        <v>0</v>
      </c>
      <c r="MF62" s="156" t="s">
        <v>77</v>
      </c>
      <c r="MG62" s="156">
        <v>7</v>
      </c>
      <c r="MH62" s="156">
        <v>6</v>
      </c>
      <c r="MI62" s="156">
        <v>1</v>
      </c>
      <c r="MJ62" s="156">
        <v>0</v>
      </c>
      <c r="MK62" s="162">
        <f t="shared" si="39"/>
        <v>0.8571428571428571</v>
      </c>
      <c r="ML62" s="158">
        <f t="shared" si="40"/>
        <v>0</v>
      </c>
      <c r="MM62" s="157"/>
      <c r="MN62" s="156" t="s">
        <v>77</v>
      </c>
      <c r="MO62" s="156">
        <v>7</v>
      </c>
      <c r="MP62" s="156">
        <v>6</v>
      </c>
      <c r="MQ62" s="156">
        <v>1</v>
      </c>
      <c r="MR62" s="156">
        <v>0</v>
      </c>
      <c r="MS62" s="162">
        <v>0.86</v>
      </c>
      <c r="MT62" s="158">
        <f t="shared" si="41"/>
        <v>2.8571428571428914E-3</v>
      </c>
      <c r="MU62" s="157"/>
      <c r="MV62" s="156" t="s">
        <v>77</v>
      </c>
      <c r="MW62" s="156">
        <v>7</v>
      </c>
      <c r="MX62" s="156">
        <v>6</v>
      </c>
      <c r="MY62" s="156">
        <v>1</v>
      </c>
      <c r="MZ62" s="156">
        <v>0</v>
      </c>
      <c r="NA62" s="162">
        <v>0.86</v>
      </c>
      <c r="NB62" s="158">
        <f t="shared" si="42"/>
        <v>0</v>
      </c>
      <c r="NC62" s="157"/>
      <c r="ND62" s="156" t="s">
        <v>77</v>
      </c>
      <c r="NE62" s="156">
        <v>7</v>
      </c>
      <c r="NF62" s="156">
        <v>6</v>
      </c>
      <c r="NG62" s="156">
        <v>1</v>
      </c>
      <c r="NH62" s="156">
        <v>0</v>
      </c>
      <c r="NI62" s="162">
        <v>0.86</v>
      </c>
      <c r="NJ62" s="158">
        <f t="shared" si="43"/>
        <v>0</v>
      </c>
      <c r="NK62" s="157"/>
      <c r="NL62" s="156" t="s">
        <v>77</v>
      </c>
      <c r="NM62" s="156">
        <v>7</v>
      </c>
      <c r="NN62" s="156">
        <v>6</v>
      </c>
      <c r="NO62" s="156">
        <v>1</v>
      </c>
      <c r="NP62" s="156">
        <v>0</v>
      </c>
      <c r="NQ62" s="162">
        <v>0.86</v>
      </c>
      <c r="NR62" s="158">
        <f t="shared" si="44"/>
        <v>0</v>
      </c>
      <c r="NS62" s="157"/>
      <c r="OO62" s="157" t="s">
        <v>77</v>
      </c>
      <c r="OP62" s="157">
        <v>7</v>
      </c>
      <c r="OQ62" s="157">
        <v>6</v>
      </c>
      <c r="OR62" s="157">
        <v>1</v>
      </c>
      <c r="OS62" s="157">
        <v>0</v>
      </c>
      <c r="OT62" s="158">
        <f t="shared" si="45"/>
        <v>0.8571428571428571</v>
      </c>
      <c r="OU62" s="158">
        <f t="shared" si="46"/>
        <v>-2.8571428571428914E-3</v>
      </c>
      <c r="OW62" s="157" t="s">
        <v>77</v>
      </c>
      <c r="OX62" s="157">
        <v>7</v>
      </c>
      <c r="OY62" s="157">
        <v>6</v>
      </c>
      <c r="OZ62" s="157">
        <v>1</v>
      </c>
      <c r="PA62" s="157">
        <v>0</v>
      </c>
      <c r="PB62" s="158">
        <f t="shared" si="106"/>
        <v>0.8571428571428571</v>
      </c>
      <c r="PC62" s="158">
        <f t="shared" si="47"/>
        <v>0</v>
      </c>
      <c r="PE62" s="157" t="s">
        <v>77</v>
      </c>
      <c r="PF62" s="157">
        <v>7</v>
      </c>
      <c r="PG62" s="157">
        <v>6</v>
      </c>
      <c r="PH62" s="157">
        <v>1</v>
      </c>
      <c r="PI62" s="157">
        <v>0</v>
      </c>
      <c r="PJ62" s="158">
        <f t="shared" si="48"/>
        <v>0.8571428571428571</v>
      </c>
      <c r="PK62" s="158">
        <f t="shared" si="49"/>
        <v>0</v>
      </c>
      <c r="PM62" s="157" t="s">
        <v>77</v>
      </c>
      <c r="PN62" s="157">
        <v>7</v>
      </c>
      <c r="PO62" s="157">
        <v>6</v>
      </c>
      <c r="PP62" s="157">
        <v>1</v>
      </c>
      <c r="PQ62" s="157">
        <v>0</v>
      </c>
      <c r="PR62" s="158">
        <f t="shared" si="50"/>
        <v>0.8571428571428571</v>
      </c>
      <c r="PS62" s="158">
        <f t="shared" si="51"/>
        <v>0</v>
      </c>
      <c r="PU62" s="157" t="s">
        <v>77</v>
      </c>
      <c r="PV62" s="157">
        <v>7</v>
      </c>
      <c r="PW62" s="157">
        <v>6</v>
      </c>
      <c r="PX62" s="157">
        <v>1</v>
      </c>
      <c r="PY62" s="157">
        <v>0</v>
      </c>
      <c r="PZ62" s="158">
        <f t="shared" si="52"/>
        <v>0.8571428571428571</v>
      </c>
      <c r="QA62" s="158">
        <f t="shared" si="53"/>
        <v>0</v>
      </c>
      <c r="QC62" s="157">
        <f t="shared" si="54"/>
        <v>0</v>
      </c>
      <c r="QD62" s="157" t="s">
        <v>77</v>
      </c>
      <c r="QE62" s="157">
        <v>7</v>
      </c>
      <c r="QF62" s="157">
        <v>6</v>
      </c>
      <c r="QG62" s="157">
        <v>1</v>
      </c>
      <c r="QH62" s="157">
        <v>0</v>
      </c>
      <c r="QI62" s="158">
        <f t="shared" si="55"/>
        <v>0.8571428571428571</v>
      </c>
      <c r="QJ62" s="158">
        <f t="shared" si="56"/>
        <v>0</v>
      </c>
      <c r="QL62" s="157" t="s">
        <v>77</v>
      </c>
      <c r="QM62" s="157">
        <v>7</v>
      </c>
      <c r="QN62" s="157">
        <v>6</v>
      </c>
      <c r="QO62" s="157">
        <v>1</v>
      </c>
      <c r="QP62" s="157">
        <v>0</v>
      </c>
      <c r="QQ62" s="158">
        <f t="shared" si="57"/>
        <v>0.8571428571428571</v>
      </c>
      <c r="QR62" s="158">
        <f t="shared" si="58"/>
        <v>0</v>
      </c>
      <c r="QT62" s="157">
        <f t="shared" si="59"/>
        <v>0</v>
      </c>
      <c r="QU62" s="157" t="s">
        <v>77</v>
      </c>
      <c r="QV62" s="157">
        <v>7</v>
      </c>
      <c r="QW62" s="157">
        <v>6</v>
      </c>
      <c r="QX62" s="157">
        <v>1</v>
      </c>
      <c r="QY62" s="157">
        <v>0</v>
      </c>
      <c r="QZ62" s="158">
        <f t="shared" si="60"/>
        <v>0.8571428571428571</v>
      </c>
      <c r="RA62" s="158">
        <f t="shared" si="61"/>
        <v>0</v>
      </c>
      <c r="RC62" s="157" t="s">
        <v>77</v>
      </c>
      <c r="RD62" s="157">
        <v>7</v>
      </c>
      <c r="RE62" s="157">
        <v>6</v>
      </c>
      <c r="RF62" s="157">
        <v>1</v>
      </c>
      <c r="RG62" s="157">
        <v>0</v>
      </c>
      <c r="RH62" s="158">
        <f t="shared" si="62"/>
        <v>0.8571428571428571</v>
      </c>
      <c r="RI62" s="158">
        <f t="shared" si="63"/>
        <v>0</v>
      </c>
      <c r="RK62" s="157" t="s">
        <v>77</v>
      </c>
      <c r="RL62" s="157">
        <v>7</v>
      </c>
      <c r="RM62" s="157">
        <v>6</v>
      </c>
      <c r="RN62" s="157">
        <v>1</v>
      </c>
      <c r="RO62" s="157">
        <v>0</v>
      </c>
      <c r="RP62" s="158">
        <v>0.86</v>
      </c>
      <c r="RR62" s="157" t="s">
        <v>77</v>
      </c>
      <c r="RS62" s="157">
        <v>7</v>
      </c>
      <c r="RT62" s="157">
        <v>6</v>
      </c>
      <c r="RU62" s="157">
        <v>1</v>
      </c>
      <c r="RV62" s="157">
        <v>0</v>
      </c>
      <c r="RW62" s="158">
        <f t="shared" si="64"/>
        <v>0.8571428571428571</v>
      </c>
      <c r="RX62" s="158">
        <f t="shared" si="65"/>
        <v>0.8571428571428571</v>
      </c>
      <c r="RZ62" s="157" t="s">
        <v>77</v>
      </c>
      <c r="SA62" s="157">
        <v>7</v>
      </c>
      <c r="SB62" s="157">
        <v>6</v>
      </c>
      <c r="SC62" s="157">
        <v>1</v>
      </c>
      <c r="SD62" s="157">
        <v>0</v>
      </c>
      <c r="SE62" s="158">
        <f t="shared" si="66"/>
        <v>0.8571428571428571</v>
      </c>
      <c r="SF62" s="158">
        <f t="shared" si="67"/>
        <v>0</v>
      </c>
      <c r="SH62" s="157" t="s">
        <v>77</v>
      </c>
      <c r="SI62" s="157">
        <v>7</v>
      </c>
      <c r="SJ62" s="157">
        <v>6</v>
      </c>
      <c r="SK62" s="157">
        <v>1</v>
      </c>
      <c r="SL62" s="157">
        <v>0</v>
      </c>
      <c r="SM62" s="158">
        <f t="shared" si="68"/>
        <v>0.8571428571428571</v>
      </c>
      <c r="SN62" s="158">
        <f t="shared" si="69"/>
        <v>0</v>
      </c>
      <c r="SP62" s="157" t="s">
        <v>77</v>
      </c>
      <c r="SQ62" s="157">
        <v>7</v>
      </c>
      <c r="SR62" s="157">
        <v>6</v>
      </c>
      <c r="SS62" s="157">
        <v>1</v>
      </c>
      <c r="ST62" s="157">
        <v>0</v>
      </c>
      <c r="SU62" s="158">
        <f t="shared" si="70"/>
        <v>0.8571428571428571</v>
      </c>
      <c r="SV62" s="158">
        <f t="shared" si="71"/>
        <v>0</v>
      </c>
      <c r="SX62" s="157" t="s">
        <v>77</v>
      </c>
      <c r="SY62" s="157">
        <v>7</v>
      </c>
      <c r="SZ62" s="157">
        <v>6</v>
      </c>
      <c r="TA62" s="157">
        <v>1</v>
      </c>
      <c r="TB62" s="157">
        <v>0</v>
      </c>
      <c r="TC62" s="158">
        <f t="shared" si="72"/>
        <v>0.8571428571428571</v>
      </c>
      <c r="TD62" s="158">
        <f t="shared" si="73"/>
        <v>0</v>
      </c>
      <c r="TF62" s="157" t="s">
        <v>77</v>
      </c>
      <c r="TG62" s="157">
        <v>7</v>
      </c>
      <c r="TH62" s="157">
        <v>6</v>
      </c>
      <c r="TI62" s="157">
        <v>1</v>
      </c>
      <c r="TJ62" s="157">
        <v>0</v>
      </c>
      <c r="TK62" s="158">
        <f t="shared" si="74"/>
        <v>0.8571428571428571</v>
      </c>
      <c r="TL62" s="158">
        <f t="shared" si="75"/>
        <v>0</v>
      </c>
      <c r="TN62" s="157" t="s">
        <v>77</v>
      </c>
      <c r="TO62" s="157">
        <v>7</v>
      </c>
      <c r="TP62" s="157">
        <v>6</v>
      </c>
      <c r="TQ62" s="157">
        <v>1</v>
      </c>
      <c r="TR62" s="157">
        <v>0</v>
      </c>
      <c r="TS62" s="158">
        <f t="shared" si="76"/>
        <v>0.8571428571428571</v>
      </c>
      <c r="TT62" s="158">
        <f t="shared" si="77"/>
        <v>0</v>
      </c>
      <c r="TV62" s="157" t="s">
        <v>77</v>
      </c>
      <c r="TW62" s="157">
        <v>7</v>
      </c>
      <c r="TX62" s="157">
        <v>6</v>
      </c>
      <c r="TY62" s="157">
        <v>1</v>
      </c>
      <c r="TZ62" s="157">
        <v>0</v>
      </c>
      <c r="UA62" s="158">
        <f t="shared" si="78"/>
        <v>0.8571428571428571</v>
      </c>
      <c r="UB62" s="158">
        <f t="shared" si="79"/>
        <v>0</v>
      </c>
      <c r="UD62" s="157" t="s">
        <v>77</v>
      </c>
      <c r="UE62" s="157">
        <v>7</v>
      </c>
      <c r="UF62" s="157">
        <v>6</v>
      </c>
      <c r="UG62" s="157">
        <v>1</v>
      </c>
      <c r="UH62" s="157">
        <v>0</v>
      </c>
      <c r="UI62" s="158">
        <f t="shared" si="80"/>
        <v>0.8571428571428571</v>
      </c>
      <c r="UJ62" s="158">
        <f t="shared" si="81"/>
        <v>0</v>
      </c>
      <c r="UL62" s="157" t="s">
        <v>77</v>
      </c>
      <c r="UM62" s="157">
        <v>7</v>
      </c>
      <c r="UN62" s="157">
        <v>6</v>
      </c>
      <c r="UO62" s="157">
        <v>1</v>
      </c>
      <c r="UP62" s="157">
        <v>0</v>
      </c>
      <c r="UQ62" s="158">
        <f t="shared" si="82"/>
        <v>0.8571428571428571</v>
      </c>
      <c r="UR62" s="158">
        <f t="shared" si="83"/>
        <v>0</v>
      </c>
      <c r="UT62" s="157" t="s">
        <v>77</v>
      </c>
      <c r="UU62" s="157">
        <v>7</v>
      </c>
      <c r="UV62" s="157">
        <v>6</v>
      </c>
      <c r="UW62" s="157">
        <v>1</v>
      </c>
      <c r="UX62" s="157">
        <v>0</v>
      </c>
      <c r="UY62" s="158">
        <f t="shared" si="84"/>
        <v>0.8571428571428571</v>
      </c>
      <c r="VA62" s="157" t="s">
        <v>77</v>
      </c>
      <c r="VB62" s="157">
        <v>7</v>
      </c>
      <c r="VC62" s="157">
        <v>6</v>
      </c>
      <c r="VD62" s="157">
        <v>1</v>
      </c>
      <c r="VE62" s="157">
        <v>0</v>
      </c>
      <c r="VF62" s="158">
        <f t="shared" si="85"/>
        <v>0.8571428571428571</v>
      </c>
      <c r="VH62" s="157" t="s">
        <v>77</v>
      </c>
      <c r="VI62" s="157">
        <v>7</v>
      </c>
      <c r="VJ62" s="157">
        <v>6</v>
      </c>
      <c r="VK62" s="157">
        <v>1</v>
      </c>
      <c r="VL62" s="157">
        <v>0</v>
      </c>
      <c r="VM62" s="158">
        <f t="shared" si="86"/>
        <v>0.8571428571428571</v>
      </c>
      <c r="VN62" s="158">
        <f t="shared" si="87"/>
        <v>0</v>
      </c>
      <c r="VQ62" s="157" t="s">
        <v>77</v>
      </c>
      <c r="VR62" s="157">
        <v>7</v>
      </c>
      <c r="VS62" s="157">
        <v>7</v>
      </c>
      <c r="VT62" s="157">
        <v>0</v>
      </c>
      <c r="VU62" s="157">
        <v>0</v>
      </c>
      <c r="VV62" s="158">
        <v>1</v>
      </c>
      <c r="VW62" s="158">
        <f t="shared" si="88"/>
        <v>0.1428571428571429</v>
      </c>
      <c r="VX62" s="158"/>
      <c r="VY62" s="157" t="s">
        <v>77</v>
      </c>
      <c r="VZ62" s="157">
        <v>7</v>
      </c>
      <c r="WA62" s="157">
        <v>6</v>
      </c>
      <c r="WB62" s="157">
        <v>1</v>
      </c>
      <c r="WC62" s="157">
        <v>0</v>
      </c>
      <c r="WD62" s="158">
        <f t="shared" si="89"/>
        <v>0.8571428571428571</v>
      </c>
      <c r="WF62" s="157" t="s">
        <v>77</v>
      </c>
      <c r="WG62" s="157">
        <v>7</v>
      </c>
      <c r="WH62" s="157">
        <v>6</v>
      </c>
      <c r="WI62" s="157">
        <v>1</v>
      </c>
      <c r="WJ62" s="157">
        <v>0</v>
      </c>
      <c r="WK62" s="158">
        <f t="shared" si="90"/>
        <v>0.8571428571428571</v>
      </c>
      <c r="WL62" s="158">
        <f t="shared" si="91"/>
        <v>0</v>
      </c>
      <c r="WN62" s="157" t="s">
        <v>77</v>
      </c>
      <c r="WO62" s="157">
        <v>7</v>
      </c>
      <c r="WP62" s="157">
        <v>7</v>
      </c>
      <c r="WQ62" s="157">
        <v>0</v>
      </c>
      <c r="WR62" s="157">
        <v>0</v>
      </c>
      <c r="WS62" s="158">
        <v>1</v>
      </c>
      <c r="WZ62" s="157" t="s">
        <v>77</v>
      </c>
      <c r="XA62" s="157">
        <v>7</v>
      </c>
      <c r="XB62" s="157">
        <v>6</v>
      </c>
      <c r="XC62" s="157">
        <v>1</v>
      </c>
      <c r="XD62" s="157">
        <v>0</v>
      </c>
      <c r="XE62" s="158">
        <f t="shared" si="92"/>
        <v>0.8571428571428571</v>
      </c>
      <c r="XG62" s="157" t="s">
        <v>77</v>
      </c>
      <c r="XH62" s="157">
        <v>7</v>
      </c>
      <c r="XI62" s="157">
        <v>6</v>
      </c>
      <c r="XJ62" s="157">
        <v>1</v>
      </c>
      <c r="XK62" s="157">
        <v>0</v>
      </c>
      <c r="XL62" s="158">
        <f t="shared" si="93"/>
        <v>0.8571428571428571</v>
      </c>
      <c r="XM62" s="158">
        <f t="shared" si="94"/>
        <v>0</v>
      </c>
      <c r="XN62" s="157" t="s">
        <v>77</v>
      </c>
      <c r="XO62" s="157">
        <v>7</v>
      </c>
      <c r="XP62" s="157">
        <v>0</v>
      </c>
      <c r="XQ62" s="157">
        <v>0</v>
      </c>
      <c r="XR62" s="157">
        <v>7</v>
      </c>
      <c r="XS62" s="158">
        <v>0</v>
      </c>
      <c r="XT62" s="157"/>
      <c r="XU62" s="157" t="s">
        <v>77</v>
      </c>
      <c r="XV62" s="157">
        <v>7</v>
      </c>
      <c r="XW62" s="157">
        <v>6</v>
      </c>
      <c r="XX62" s="157">
        <v>1</v>
      </c>
      <c r="XY62" s="157">
        <v>0</v>
      </c>
      <c r="XZ62" s="158">
        <f t="shared" si="95"/>
        <v>0.8571428571428571</v>
      </c>
      <c r="YB62" s="157" t="s">
        <v>77</v>
      </c>
      <c r="YC62" s="157">
        <v>7</v>
      </c>
      <c r="YD62" s="157">
        <v>6</v>
      </c>
      <c r="YE62" s="157">
        <v>1</v>
      </c>
      <c r="YF62" s="157">
        <v>0</v>
      </c>
      <c r="YG62" s="158">
        <f t="shared" si="96"/>
        <v>0.8571428571428571</v>
      </c>
      <c r="YH62" s="158">
        <f t="shared" si="97"/>
        <v>0</v>
      </c>
      <c r="YI62" s="158"/>
      <c r="YJ62" s="157" t="s">
        <v>77</v>
      </c>
      <c r="YK62" s="157">
        <v>7</v>
      </c>
      <c r="YL62" s="157">
        <v>7</v>
      </c>
      <c r="YM62" s="157">
        <v>0</v>
      </c>
      <c r="YN62" s="157">
        <v>0</v>
      </c>
      <c r="YO62" s="158">
        <v>1</v>
      </c>
      <c r="YQ62" s="157" t="s">
        <v>77</v>
      </c>
      <c r="YR62" s="157">
        <v>7</v>
      </c>
      <c r="YS62" s="157">
        <v>6</v>
      </c>
      <c r="YT62" s="157">
        <v>1</v>
      </c>
      <c r="YU62" s="157">
        <v>0</v>
      </c>
      <c r="YV62" s="158">
        <f t="shared" si="98"/>
        <v>0.8571428571428571</v>
      </c>
      <c r="YX62" s="157" t="s">
        <v>77</v>
      </c>
      <c r="YY62" s="157">
        <v>7</v>
      </c>
      <c r="YZ62" s="157">
        <v>6</v>
      </c>
      <c r="ZA62" s="157">
        <v>1</v>
      </c>
      <c r="ZB62" s="157">
        <v>0</v>
      </c>
      <c r="ZC62" s="158">
        <v>0.86</v>
      </c>
      <c r="ZE62" s="157" t="s">
        <v>77</v>
      </c>
      <c r="ZF62" s="157">
        <v>7</v>
      </c>
      <c r="ZG62" s="157">
        <v>6</v>
      </c>
      <c r="ZH62" s="157">
        <v>1</v>
      </c>
      <c r="ZI62" s="157">
        <v>0</v>
      </c>
      <c r="ZJ62" s="158">
        <f t="shared" si="99"/>
        <v>0.8571428571428571</v>
      </c>
      <c r="ZK62" s="158">
        <f>ZJ62-YG62</f>
        <v>0</v>
      </c>
      <c r="ZM62" s="157" t="s">
        <v>77</v>
      </c>
      <c r="ZN62" s="157">
        <v>7</v>
      </c>
      <c r="ZO62" s="157">
        <v>6</v>
      </c>
      <c r="ZP62" s="157">
        <v>1</v>
      </c>
      <c r="ZQ62" s="157">
        <v>0</v>
      </c>
      <c r="ZR62" s="158">
        <f t="shared" si="100"/>
        <v>0.8571428571428571</v>
      </c>
    </row>
    <row r="63" spans="1:694" ht="17.25" thickBot="1">
      <c r="A63" s="2" t="s">
        <v>80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80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108"/>
        <v>0</v>
      </c>
      <c r="P63" s="2" t="s">
        <v>80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80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80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80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80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  <c r="BD63" s="2" t="s">
        <v>80</v>
      </c>
      <c r="BE63" s="2">
        <v>20</v>
      </c>
      <c r="BF63" s="2">
        <v>20</v>
      </c>
      <c r="BG63" s="2">
        <v>0</v>
      </c>
      <c r="BH63" s="2">
        <v>0</v>
      </c>
      <c r="BI63" s="4">
        <v>1</v>
      </c>
      <c r="BJ63" s="4">
        <f t="shared" si="6"/>
        <v>0</v>
      </c>
      <c r="BL63" s="2" t="s">
        <v>80</v>
      </c>
      <c r="BM63" s="2">
        <v>20</v>
      </c>
      <c r="BN63" s="2">
        <v>20</v>
      </c>
      <c r="BO63" s="2">
        <v>0</v>
      </c>
      <c r="BP63" s="2">
        <v>0</v>
      </c>
      <c r="BQ63" s="4">
        <v>1</v>
      </c>
      <c r="BR63" s="4">
        <f t="shared" si="7"/>
        <v>0</v>
      </c>
      <c r="BT63" s="2" t="s">
        <v>80</v>
      </c>
      <c r="BU63" s="2">
        <v>20</v>
      </c>
      <c r="BV63" s="2">
        <v>20</v>
      </c>
      <c r="BW63" s="2">
        <v>0</v>
      </c>
      <c r="BX63" s="2">
        <v>0</v>
      </c>
      <c r="BY63" s="4">
        <v>1</v>
      </c>
      <c r="BZ63" s="4">
        <f t="shared" si="8"/>
        <v>0</v>
      </c>
      <c r="CB63" s="2" t="s">
        <v>80</v>
      </c>
      <c r="CC63" s="2">
        <v>20</v>
      </c>
      <c r="CD63" s="2">
        <v>20</v>
      </c>
      <c r="CE63" s="2">
        <v>0</v>
      </c>
      <c r="CF63" s="2">
        <v>0</v>
      </c>
      <c r="CG63" s="4">
        <v>1</v>
      </c>
      <c r="CH63" s="4">
        <f t="shared" si="9"/>
        <v>0</v>
      </c>
      <c r="CJ63" s="2" t="s">
        <v>80</v>
      </c>
      <c r="CK63" s="2">
        <v>20</v>
      </c>
      <c r="CL63" s="2">
        <v>20</v>
      </c>
      <c r="CM63" s="2">
        <v>0</v>
      </c>
      <c r="CN63" s="2">
        <v>0</v>
      </c>
      <c r="CO63" s="4">
        <v>1</v>
      </c>
      <c r="CP63" s="4">
        <f t="shared" si="10"/>
        <v>0</v>
      </c>
      <c r="CR63" s="2" t="s">
        <v>80</v>
      </c>
      <c r="CS63" s="2">
        <v>20</v>
      </c>
      <c r="CT63" s="2">
        <v>20</v>
      </c>
      <c r="CU63" s="2">
        <v>0</v>
      </c>
      <c r="CV63" s="2">
        <v>0</v>
      </c>
      <c r="CW63" s="4">
        <v>1</v>
      </c>
      <c r="CX63" s="4">
        <f t="shared" si="11"/>
        <v>0</v>
      </c>
      <c r="CZ63" s="2" t="s">
        <v>80</v>
      </c>
      <c r="DA63" s="2">
        <v>20</v>
      </c>
      <c r="DB63" s="2">
        <v>20</v>
      </c>
      <c r="DC63" s="2">
        <v>0</v>
      </c>
      <c r="DD63" s="2">
        <v>0</v>
      </c>
      <c r="DE63" s="4">
        <v>1</v>
      </c>
      <c r="DF63" s="4">
        <f t="shared" si="12"/>
        <v>0</v>
      </c>
      <c r="DH63" s="2" t="s">
        <v>78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>DM63-DE61</f>
        <v>0</v>
      </c>
      <c r="DP63" s="2" t="s">
        <v>78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4"/>
        <v>0</v>
      </c>
      <c r="DX63" s="2" t="s">
        <v>78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5"/>
        <v>0</v>
      </c>
      <c r="EF63" s="2" t="s">
        <v>78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6"/>
        <v>0</v>
      </c>
      <c r="EN63" s="2" t="s">
        <v>78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7"/>
        <v>0</v>
      </c>
      <c r="EV63" s="2" t="s">
        <v>78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18"/>
        <v>0</v>
      </c>
      <c r="FD63" s="2" t="s">
        <v>78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19"/>
        <v>0</v>
      </c>
      <c r="FL63" s="2" t="s">
        <v>78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4">
        <f t="shared" si="20"/>
        <v>0</v>
      </c>
      <c r="FT63" s="2" t="s">
        <v>78</v>
      </c>
      <c r="FU63" s="2">
        <v>32</v>
      </c>
      <c r="FV63" s="2">
        <v>31</v>
      </c>
      <c r="FW63" s="2">
        <v>1</v>
      </c>
      <c r="FX63" s="2">
        <v>0</v>
      </c>
      <c r="FY63" s="4">
        <v>0.97</v>
      </c>
      <c r="FZ63" s="4">
        <f t="shared" si="21"/>
        <v>0</v>
      </c>
      <c r="GB63" s="2" t="s">
        <v>78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4">
        <f t="shared" si="22"/>
        <v>0</v>
      </c>
      <c r="GJ63" s="2" t="s">
        <v>78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3"/>
        <v>0</v>
      </c>
      <c r="GR63" s="2" t="s">
        <v>78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111">
        <f t="shared" si="107"/>
        <v>0</v>
      </c>
      <c r="GZ63" s="2" t="s">
        <v>78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>HE63-'[1]ASUS MeMO Pad 8 K011'!ES63</f>
        <v>0</v>
      </c>
      <c r="HH63" s="2" t="s">
        <v>78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4"/>
        <v>0</v>
      </c>
      <c r="HP63" s="2" t="s">
        <v>78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5"/>
        <v>0</v>
      </c>
      <c r="HX63" s="2" t="s">
        <v>78</v>
      </c>
      <c r="HY63" s="2">
        <v>32</v>
      </c>
      <c r="HZ63" s="2">
        <v>31</v>
      </c>
      <c r="IA63" s="2">
        <v>1</v>
      </c>
      <c r="IB63" s="2">
        <v>0</v>
      </c>
      <c r="IC63" s="4">
        <f t="shared" si="101"/>
        <v>0.96875</v>
      </c>
      <c r="ID63" s="4">
        <f t="shared" si="26"/>
        <v>-1.2499999999999734E-3</v>
      </c>
      <c r="IF63" s="2" t="s">
        <v>78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102"/>
        <v>0.96875</v>
      </c>
      <c r="IL63" s="4">
        <f t="shared" si="27"/>
        <v>0</v>
      </c>
      <c r="IN63" s="2" t="s">
        <v>78</v>
      </c>
      <c r="IO63" s="2">
        <v>32</v>
      </c>
      <c r="IP63" s="2">
        <v>31</v>
      </c>
      <c r="IQ63" s="2">
        <v>1</v>
      </c>
      <c r="IR63" s="2">
        <v>0</v>
      </c>
      <c r="IS63" s="4">
        <v>0.97</v>
      </c>
      <c r="IT63" s="4">
        <f t="shared" si="28"/>
        <v>1.2499999999999734E-3</v>
      </c>
      <c r="IV63" s="2" t="s">
        <v>78</v>
      </c>
      <c r="IW63" s="2">
        <v>32</v>
      </c>
      <c r="IX63" s="2">
        <v>31</v>
      </c>
      <c r="IY63" s="2">
        <v>1</v>
      </c>
      <c r="IZ63" s="2">
        <v>0</v>
      </c>
      <c r="JA63" s="4">
        <v>0.97</v>
      </c>
      <c r="JB63" s="4">
        <f t="shared" si="29"/>
        <v>0</v>
      </c>
      <c r="JD63" s="2" t="s">
        <v>78</v>
      </c>
      <c r="JE63" s="2">
        <v>32</v>
      </c>
      <c r="JF63" s="2">
        <v>31</v>
      </c>
      <c r="JG63" s="2">
        <v>1</v>
      </c>
      <c r="JH63" s="2">
        <v>0</v>
      </c>
      <c r="JI63" s="4">
        <v>0.97</v>
      </c>
      <c r="JJ63" s="4">
        <f t="shared" si="30"/>
        <v>0</v>
      </c>
      <c r="JL63" s="2" t="s">
        <v>78</v>
      </c>
      <c r="JM63" s="2">
        <v>32</v>
      </c>
      <c r="JN63" s="2">
        <v>31</v>
      </c>
      <c r="JO63" s="2">
        <v>1</v>
      </c>
      <c r="JP63" s="2">
        <v>0</v>
      </c>
      <c r="JQ63" s="4">
        <v>0.97</v>
      </c>
      <c r="JR63" s="4">
        <f t="shared" si="109"/>
        <v>0</v>
      </c>
      <c r="JT63" s="2" t="s">
        <v>78</v>
      </c>
      <c r="JU63" s="2">
        <v>32</v>
      </c>
      <c r="JV63" s="2">
        <v>31</v>
      </c>
      <c r="JW63" s="2">
        <v>1</v>
      </c>
      <c r="JX63" s="2">
        <v>0</v>
      </c>
      <c r="JY63" s="4">
        <v>0.97</v>
      </c>
      <c r="JZ63" s="4">
        <f t="shared" si="32"/>
        <v>0</v>
      </c>
      <c r="KB63" s="2" t="s">
        <v>78</v>
      </c>
      <c r="KC63" s="2">
        <v>32</v>
      </c>
      <c r="KD63" s="2">
        <v>31</v>
      </c>
      <c r="KE63" s="2">
        <v>1</v>
      </c>
      <c r="KF63" s="2">
        <v>0</v>
      </c>
      <c r="KG63" s="4">
        <v>0.97</v>
      </c>
      <c r="KH63" s="4">
        <f t="shared" si="110"/>
        <v>0</v>
      </c>
      <c r="KJ63" s="2" t="s">
        <v>78</v>
      </c>
      <c r="KK63" s="2">
        <v>32</v>
      </c>
      <c r="KL63" s="2">
        <v>31</v>
      </c>
      <c r="KM63" s="2">
        <v>1</v>
      </c>
      <c r="KN63" s="2">
        <v>0</v>
      </c>
      <c r="KO63" s="4">
        <f t="shared" si="103"/>
        <v>0.96875</v>
      </c>
      <c r="KP63" s="4">
        <f t="shared" si="34"/>
        <v>-1.2499999999999734E-3</v>
      </c>
      <c r="KQ63" s="4"/>
      <c r="KR63" s="116" t="s">
        <v>78</v>
      </c>
      <c r="KS63" s="116">
        <v>32</v>
      </c>
      <c r="KT63" s="117">
        <v>31</v>
      </c>
      <c r="KU63" s="117">
        <v>1</v>
      </c>
      <c r="KV63" s="117">
        <v>0</v>
      </c>
      <c r="KW63" s="118">
        <v>0.97</v>
      </c>
      <c r="KX63" s="118">
        <v>0</v>
      </c>
      <c r="KY63" s="116"/>
      <c r="KZ63" s="116" t="s">
        <v>78</v>
      </c>
      <c r="LA63" s="116">
        <v>32</v>
      </c>
      <c r="LB63" s="116">
        <v>31</v>
      </c>
      <c r="LC63" s="116">
        <v>1</v>
      </c>
      <c r="LD63" s="116">
        <v>0</v>
      </c>
      <c r="LE63" s="122">
        <v>0.97</v>
      </c>
      <c r="LF63" s="158">
        <f t="shared" si="35"/>
        <v>0</v>
      </c>
      <c r="LG63" s="156"/>
      <c r="LH63" s="156" t="s">
        <v>78</v>
      </c>
      <c r="LI63" s="156">
        <v>32</v>
      </c>
      <c r="LJ63" s="156">
        <v>31</v>
      </c>
      <c r="LK63" s="156">
        <v>1</v>
      </c>
      <c r="LL63" s="156">
        <v>0</v>
      </c>
      <c r="LM63" s="162">
        <v>0.97</v>
      </c>
      <c r="LN63" s="158">
        <f t="shared" si="36"/>
        <v>0</v>
      </c>
      <c r="LO63" s="157"/>
      <c r="LP63" s="2" t="s">
        <v>78</v>
      </c>
      <c r="LQ63" s="2">
        <v>32</v>
      </c>
      <c r="LR63" s="2">
        <v>31</v>
      </c>
      <c r="LS63" s="2">
        <v>1</v>
      </c>
      <c r="LT63" s="2">
        <v>0</v>
      </c>
      <c r="LU63" s="4">
        <f t="shared" si="104"/>
        <v>0.96875</v>
      </c>
      <c r="LV63" s="4">
        <f t="shared" si="37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105"/>
        <v>0.96875</v>
      </c>
      <c r="MD63" s="158">
        <f t="shared" si="38"/>
        <v>0</v>
      </c>
      <c r="MF63" s="156" t="s">
        <v>78</v>
      </c>
      <c r="MG63" s="156">
        <v>32</v>
      </c>
      <c r="MH63" s="156">
        <v>31</v>
      </c>
      <c r="MI63" s="156">
        <v>1</v>
      </c>
      <c r="MJ63" s="156">
        <v>0</v>
      </c>
      <c r="MK63" s="162">
        <f t="shared" si="39"/>
        <v>0.96875</v>
      </c>
      <c r="ML63" s="158">
        <f t="shared" si="40"/>
        <v>0</v>
      </c>
      <c r="MM63" s="157"/>
      <c r="MN63" s="156" t="s">
        <v>78</v>
      </c>
      <c r="MO63" s="156">
        <v>32</v>
      </c>
      <c r="MP63" s="156">
        <v>31</v>
      </c>
      <c r="MQ63" s="156">
        <v>1</v>
      </c>
      <c r="MR63" s="156">
        <v>0</v>
      </c>
      <c r="MS63" s="162">
        <v>0.97</v>
      </c>
      <c r="MT63" s="158">
        <f t="shared" si="41"/>
        <v>1.2499999999999734E-3</v>
      </c>
      <c r="MU63" s="157"/>
      <c r="MV63" s="156" t="s">
        <v>78</v>
      </c>
      <c r="MW63" s="156">
        <v>32</v>
      </c>
      <c r="MX63" s="156">
        <v>31</v>
      </c>
      <c r="MY63" s="156">
        <v>1</v>
      </c>
      <c r="MZ63" s="156">
        <v>0</v>
      </c>
      <c r="NA63" s="162">
        <v>0.97</v>
      </c>
      <c r="NB63" s="158">
        <f t="shared" si="42"/>
        <v>0</v>
      </c>
      <c r="NC63" s="157"/>
      <c r="ND63" s="156" t="s">
        <v>78</v>
      </c>
      <c r="NE63" s="156">
        <v>32</v>
      </c>
      <c r="NF63" s="156">
        <v>31</v>
      </c>
      <c r="NG63" s="156">
        <v>1</v>
      </c>
      <c r="NH63" s="156">
        <v>0</v>
      </c>
      <c r="NI63" s="162">
        <v>0.97</v>
      </c>
      <c r="NJ63" s="158">
        <f t="shared" si="43"/>
        <v>0</v>
      </c>
      <c r="NK63" s="157"/>
      <c r="NL63" s="156" t="s">
        <v>78</v>
      </c>
      <c r="NM63" s="156">
        <v>32</v>
      </c>
      <c r="NN63" s="156">
        <v>31</v>
      </c>
      <c r="NO63" s="156">
        <v>1</v>
      </c>
      <c r="NP63" s="156">
        <v>0</v>
      </c>
      <c r="NQ63" s="162">
        <v>0.97</v>
      </c>
      <c r="NR63" s="158">
        <f t="shared" si="44"/>
        <v>0</v>
      </c>
      <c r="NS63" s="157"/>
      <c r="OO63" s="157" t="s">
        <v>78</v>
      </c>
      <c r="OP63" s="157">
        <v>32</v>
      </c>
      <c r="OQ63" s="157">
        <v>31</v>
      </c>
      <c r="OR63" s="157">
        <v>1</v>
      </c>
      <c r="OS63" s="157">
        <v>0</v>
      </c>
      <c r="OT63" s="158">
        <f t="shared" si="45"/>
        <v>0.96875</v>
      </c>
      <c r="OU63" s="158">
        <f t="shared" si="46"/>
        <v>-1.2499999999999734E-3</v>
      </c>
      <c r="OW63" s="157" t="s">
        <v>78</v>
      </c>
      <c r="OX63" s="157">
        <v>32</v>
      </c>
      <c r="OY63" s="157">
        <v>31</v>
      </c>
      <c r="OZ63" s="157">
        <v>1</v>
      </c>
      <c r="PA63" s="157">
        <v>0</v>
      </c>
      <c r="PB63" s="158">
        <f t="shared" si="106"/>
        <v>0.96875</v>
      </c>
      <c r="PC63" s="158">
        <f t="shared" si="47"/>
        <v>0</v>
      </c>
      <c r="PE63" s="157" t="s">
        <v>78</v>
      </c>
      <c r="PF63" s="157">
        <v>32</v>
      </c>
      <c r="PG63" s="157">
        <v>31</v>
      </c>
      <c r="PH63" s="157">
        <v>1</v>
      </c>
      <c r="PI63" s="157">
        <v>0</v>
      </c>
      <c r="PJ63" s="158">
        <f t="shared" si="48"/>
        <v>0.96875</v>
      </c>
      <c r="PK63" s="158">
        <f t="shared" si="49"/>
        <v>0</v>
      </c>
      <c r="PM63" s="157" t="s">
        <v>78</v>
      </c>
      <c r="PN63" s="157">
        <v>32</v>
      </c>
      <c r="PO63" s="157">
        <v>31</v>
      </c>
      <c r="PP63" s="157">
        <v>1</v>
      </c>
      <c r="PQ63" s="157">
        <v>0</v>
      </c>
      <c r="PR63" s="158">
        <f t="shared" si="50"/>
        <v>0.96875</v>
      </c>
      <c r="PS63" s="158">
        <f t="shared" si="51"/>
        <v>0</v>
      </c>
      <c r="PU63" s="157" t="s">
        <v>78</v>
      </c>
      <c r="PV63" s="157">
        <v>32</v>
      </c>
      <c r="PW63" s="157">
        <v>31</v>
      </c>
      <c r="PX63" s="157">
        <v>1</v>
      </c>
      <c r="PY63" s="157">
        <v>0</v>
      </c>
      <c r="PZ63" s="158">
        <f t="shared" si="52"/>
        <v>0.96875</v>
      </c>
      <c r="QA63" s="158">
        <f t="shared" si="53"/>
        <v>0</v>
      </c>
      <c r="QC63" s="157">
        <f t="shared" si="54"/>
        <v>0</v>
      </c>
      <c r="QD63" s="157" t="s">
        <v>78</v>
      </c>
      <c r="QE63" s="157">
        <v>32</v>
      </c>
      <c r="QF63" s="157">
        <v>31</v>
      </c>
      <c r="QG63" s="157">
        <v>1</v>
      </c>
      <c r="QH63" s="157">
        <v>0</v>
      </c>
      <c r="QI63" s="158">
        <f t="shared" si="55"/>
        <v>0.96875</v>
      </c>
      <c r="QJ63" s="158">
        <f t="shared" si="56"/>
        <v>0</v>
      </c>
      <c r="QL63" s="157" t="s">
        <v>78</v>
      </c>
      <c r="QM63" s="157">
        <v>32</v>
      </c>
      <c r="QN63" s="157">
        <v>31</v>
      </c>
      <c r="QO63" s="157">
        <v>1</v>
      </c>
      <c r="QP63" s="157">
        <v>0</v>
      </c>
      <c r="QQ63" s="158">
        <f t="shared" si="57"/>
        <v>0.96875</v>
      </c>
      <c r="QR63" s="158">
        <f t="shared" si="58"/>
        <v>0</v>
      </c>
      <c r="QT63" s="157">
        <f t="shared" si="59"/>
        <v>0</v>
      </c>
      <c r="QU63" s="157" t="s">
        <v>78</v>
      </c>
      <c r="QV63" s="157">
        <v>32</v>
      </c>
      <c r="QW63" s="157">
        <v>31</v>
      </c>
      <c r="QX63" s="157">
        <v>1</v>
      </c>
      <c r="QY63" s="157">
        <v>0</v>
      </c>
      <c r="QZ63" s="158">
        <f t="shared" si="60"/>
        <v>0.96875</v>
      </c>
      <c r="RA63" s="158">
        <f t="shared" si="61"/>
        <v>0</v>
      </c>
      <c r="RC63" s="157" t="s">
        <v>78</v>
      </c>
      <c r="RD63" s="157">
        <v>32</v>
      </c>
      <c r="RE63" s="157">
        <v>31</v>
      </c>
      <c r="RF63" s="157">
        <v>1</v>
      </c>
      <c r="RG63" s="157">
        <v>0</v>
      </c>
      <c r="RH63" s="158">
        <f t="shared" si="62"/>
        <v>0.96875</v>
      </c>
      <c r="RI63" s="158">
        <f t="shared" si="63"/>
        <v>0</v>
      </c>
      <c r="RK63" s="157" t="s">
        <v>78</v>
      </c>
      <c r="RL63" s="157">
        <v>32</v>
      </c>
      <c r="RM63" s="157">
        <v>31</v>
      </c>
      <c r="RN63" s="157">
        <v>1</v>
      </c>
      <c r="RO63" s="157">
        <v>0</v>
      </c>
      <c r="RP63" s="158">
        <v>0.97</v>
      </c>
      <c r="RR63" s="157" t="s">
        <v>78</v>
      </c>
      <c r="RS63" s="157">
        <v>32</v>
      </c>
      <c r="RT63" s="157">
        <v>31</v>
      </c>
      <c r="RU63" s="157">
        <v>1</v>
      </c>
      <c r="RV63" s="157">
        <v>0</v>
      </c>
      <c r="RW63" s="158">
        <f t="shared" si="64"/>
        <v>0.96875</v>
      </c>
      <c r="RX63" s="158">
        <f t="shared" si="65"/>
        <v>0.96875</v>
      </c>
      <c r="RZ63" s="157" t="s">
        <v>78</v>
      </c>
      <c r="SA63" s="157">
        <v>32</v>
      </c>
      <c r="SB63" s="157">
        <v>31</v>
      </c>
      <c r="SC63" s="157">
        <v>1</v>
      </c>
      <c r="SD63" s="157">
        <v>0</v>
      </c>
      <c r="SE63" s="158">
        <f t="shared" si="66"/>
        <v>0.96875</v>
      </c>
      <c r="SF63" s="158">
        <f t="shared" si="67"/>
        <v>0</v>
      </c>
      <c r="SH63" s="157" t="s">
        <v>78</v>
      </c>
      <c r="SI63" s="157">
        <v>32</v>
      </c>
      <c r="SJ63" s="157">
        <v>31</v>
      </c>
      <c r="SK63" s="157">
        <v>1</v>
      </c>
      <c r="SL63" s="157">
        <v>0</v>
      </c>
      <c r="SM63" s="158">
        <f t="shared" si="68"/>
        <v>0.96875</v>
      </c>
      <c r="SN63" s="158">
        <f t="shared" si="69"/>
        <v>0</v>
      </c>
      <c r="SP63" s="157" t="s">
        <v>78</v>
      </c>
      <c r="SQ63" s="157">
        <v>32</v>
      </c>
      <c r="SR63" s="157">
        <v>31</v>
      </c>
      <c r="SS63" s="157">
        <v>1</v>
      </c>
      <c r="ST63" s="157">
        <v>0</v>
      </c>
      <c r="SU63" s="158">
        <f t="shared" si="70"/>
        <v>0.96875</v>
      </c>
      <c r="SV63" s="158">
        <f t="shared" si="71"/>
        <v>0</v>
      </c>
      <c r="SX63" s="157" t="s">
        <v>78</v>
      </c>
      <c r="SY63" s="157">
        <v>32</v>
      </c>
      <c r="SZ63" s="157">
        <v>31</v>
      </c>
      <c r="TA63" s="157">
        <v>1</v>
      </c>
      <c r="TB63" s="157">
        <v>0</v>
      </c>
      <c r="TC63" s="158">
        <f t="shared" si="72"/>
        <v>0.96875</v>
      </c>
      <c r="TD63" s="158">
        <f t="shared" si="73"/>
        <v>0</v>
      </c>
      <c r="TF63" s="157" t="s">
        <v>78</v>
      </c>
      <c r="TG63" s="157">
        <v>32</v>
      </c>
      <c r="TH63" s="157">
        <v>31</v>
      </c>
      <c r="TI63" s="157">
        <v>1</v>
      </c>
      <c r="TJ63" s="157">
        <v>0</v>
      </c>
      <c r="TK63" s="158">
        <f t="shared" si="74"/>
        <v>0.96875</v>
      </c>
      <c r="TL63" s="158">
        <f t="shared" si="75"/>
        <v>0</v>
      </c>
      <c r="TN63" s="157" t="s">
        <v>78</v>
      </c>
      <c r="TO63" s="157">
        <v>32</v>
      </c>
      <c r="TP63" s="157">
        <v>31</v>
      </c>
      <c r="TQ63" s="157">
        <v>1</v>
      </c>
      <c r="TR63" s="157">
        <v>0</v>
      </c>
      <c r="TS63" s="158">
        <f t="shared" si="76"/>
        <v>0.96875</v>
      </c>
      <c r="TT63" s="158">
        <f t="shared" si="77"/>
        <v>0</v>
      </c>
      <c r="TV63" s="157" t="s">
        <v>78</v>
      </c>
      <c r="TW63" s="157">
        <v>32</v>
      </c>
      <c r="TX63" s="157">
        <v>31</v>
      </c>
      <c r="TY63" s="157">
        <v>1</v>
      </c>
      <c r="TZ63" s="157">
        <v>0</v>
      </c>
      <c r="UA63" s="158">
        <f t="shared" si="78"/>
        <v>0.96875</v>
      </c>
      <c r="UB63" s="158">
        <f t="shared" si="79"/>
        <v>0</v>
      </c>
      <c r="UD63" s="157" t="s">
        <v>78</v>
      </c>
      <c r="UE63" s="157">
        <v>32</v>
      </c>
      <c r="UF63" s="157">
        <v>31</v>
      </c>
      <c r="UG63" s="157">
        <v>1</v>
      </c>
      <c r="UH63" s="157">
        <v>0</v>
      </c>
      <c r="UI63" s="158">
        <f t="shared" si="80"/>
        <v>0.96875</v>
      </c>
      <c r="UJ63" s="158">
        <f t="shared" si="81"/>
        <v>0</v>
      </c>
      <c r="UL63" s="157" t="s">
        <v>78</v>
      </c>
      <c r="UM63" s="157">
        <v>32</v>
      </c>
      <c r="UN63" s="157">
        <v>31</v>
      </c>
      <c r="UO63" s="157">
        <v>1</v>
      </c>
      <c r="UP63" s="157">
        <v>0</v>
      </c>
      <c r="UQ63" s="158">
        <f t="shared" si="82"/>
        <v>0.96875</v>
      </c>
      <c r="UR63" s="158">
        <f t="shared" si="83"/>
        <v>0</v>
      </c>
      <c r="UT63" s="157" t="s">
        <v>78</v>
      </c>
      <c r="UU63" s="157">
        <v>32</v>
      </c>
      <c r="UV63" s="157">
        <v>31</v>
      </c>
      <c r="UW63" s="157">
        <v>1</v>
      </c>
      <c r="UX63" s="157">
        <v>0</v>
      </c>
      <c r="UY63" s="158">
        <f t="shared" si="84"/>
        <v>0.96875</v>
      </c>
      <c r="VA63" s="157" t="s">
        <v>78</v>
      </c>
      <c r="VB63" s="157">
        <v>32</v>
      </c>
      <c r="VC63" s="157">
        <v>31</v>
      </c>
      <c r="VD63" s="157">
        <v>1</v>
      </c>
      <c r="VE63" s="157">
        <v>0</v>
      </c>
      <c r="VF63" s="158">
        <f t="shared" si="85"/>
        <v>0.96875</v>
      </c>
      <c r="VH63" s="157" t="s">
        <v>78</v>
      </c>
      <c r="VI63" s="157">
        <v>32</v>
      </c>
      <c r="VJ63" s="157">
        <v>31</v>
      </c>
      <c r="VK63" s="157">
        <v>1</v>
      </c>
      <c r="VL63" s="157">
        <v>0</v>
      </c>
      <c r="VM63" s="158">
        <f t="shared" si="86"/>
        <v>0.96875</v>
      </c>
      <c r="VN63" s="158">
        <f t="shared" si="87"/>
        <v>0</v>
      </c>
      <c r="VQ63" s="157" t="s">
        <v>78</v>
      </c>
      <c r="VR63" s="157">
        <v>32</v>
      </c>
      <c r="VS63" s="157">
        <v>31</v>
      </c>
      <c r="VT63" s="157">
        <v>1</v>
      </c>
      <c r="VU63" s="157">
        <v>0</v>
      </c>
      <c r="VV63" s="158">
        <v>0.97</v>
      </c>
      <c r="VW63" s="158">
        <f t="shared" si="88"/>
        <v>1.2499999999999734E-3</v>
      </c>
      <c r="VX63" s="158"/>
      <c r="VY63" s="157" t="s">
        <v>78</v>
      </c>
      <c r="VZ63" s="157">
        <v>32</v>
      </c>
      <c r="WA63" s="157">
        <v>32</v>
      </c>
      <c r="WB63" s="157">
        <v>0</v>
      </c>
      <c r="WC63" s="157">
        <v>0</v>
      </c>
      <c r="WD63" s="158">
        <f t="shared" si="89"/>
        <v>1</v>
      </c>
      <c r="WF63" s="157" t="s">
        <v>78</v>
      </c>
      <c r="WG63" s="157">
        <v>32</v>
      </c>
      <c r="WH63" s="157">
        <v>32</v>
      </c>
      <c r="WI63" s="157">
        <v>0</v>
      </c>
      <c r="WJ63" s="157">
        <v>0</v>
      </c>
      <c r="WK63" s="158">
        <f t="shared" si="90"/>
        <v>1</v>
      </c>
      <c r="WL63" s="158">
        <f t="shared" si="91"/>
        <v>0</v>
      </c>
      <c r="WN63" s="157" t="s">
        <v>78</v>
      </c>
      <c r="WO63" s="157">
        <v>32</v>
      </c>
      <c r="WP63" s="157">
        <v>32</v>
      </c>
      <c r="WQ63" s="157">
        <v>0</v>
      </c>
      <c r="WR63" s="157">
        <v>0</v>
      </c>
      <c r="WS63" s="158">
        <v>1</v>
      </c>
      <c r="WZ63" s="157" t="s">
        <v>78</v>
      </c>
      <c r="XA63" s="157">
        <v>32</v>
      </c>
      <c r="XB63" s="157">
        <v>32</v>
      </c>
      <c r="XC63" s="157">
        <v>0</v>
      </c>
      <c r="XD63" s="157">
        <v>0</v>
      </c>
      <c r="XE63" s="158">
        <f t="shared" si="92"/>
        <v>1</v>
      </c>
      <c r="XG63" s="157" t="s">
        <v>78</v>
      </c>
      <c r="XH63" s="157">
        <v>32</v>
      </c>
      <c r="XI63" s="157">
        <v>32</v>
      </c>
      <c r="XJ63" s="157">
        <v>0</v>
      </c>
      <c r="XK63" s="157">
        <v>0</v>
      </c>
      <c r="XL63" s="158">
        <f t="shared" si="93"/>
        <v>1</v>
      </c>
      <c r="XM63" s="158">
        <f t="shared" si="94"/>
        <v>0</v>
      </c>
      <c r="XN63" s="157" t="s">
        <v>78</v>
      </c>
      <c r="XO63" s="157">
        <v>32</v>
      </c>
      <c r="XP63" s="157">
        <v>0</v>
      </c>
      <c r="XQ63" s="157">
        <v>0</v>
      </c>
      <c r="XR63" s="157">
        <v>32</v>
      </c>
      <c r="XS63" s="158">
        <v>0</v>
      </c>
      <c r="XT63" s="157"/>
      <c r="XU63" s="157" t="s">
        <v>78</v>
      </c>
      <c r="XV63" s="157">
        <v>32</v>
      </c>
      <c r="XW63" s="157">
        <v>32</v>
      </c>
      <c r="XX63" s="157">
        <v>0</v>
      </c>
      <c r="XY63" s="157">
        <v>0</v>
      </c>
      <c r="XZ63" s="158">
        <f t="shared" si="95"/>
        <v>1</v>
      </c>
      <c r="YB63" s="157" t="s">
        <v>78</v>
      </c>
      <c r="YC63" s="157">
        <v>32</v>
      </c>
      <c r="YD63" s="157">
        <v>32</v>
      </c>
      <c r="YE63" s="157">
        <v>0</v>
      </c>
      <c r="YF63" s="157">
        <v>0</v>
      </c>
      <c r="YG63" s="158">
        <f t="shared" si="96"/>
        <v>1</v>
      </c>
      <c r="YH63" s="158">
        <f t="shared" si="97"/>
        <v>0</v>
      </c>
      <c r="YI63" s="158"/>
      <c r="YJ63" s="157" t="s">
        <v>78</v>
      </c>
      <c r="YK63" s="157">
        <v>32</v>
      </c>
      <c r="YL63" s="157">
        <v>32</v>
      </c>
      <c r="YM63" s="157">
        <v>0</v>
      </c>
      <c r="YN63" s="157">
        <v>0</v>
      </c>
      <c r="YO63" s="158">
        <v>1</v>
      </c>
      <c r="YQ63" s="157" t="s">
        <v>78</v>
      </c>
      <c r="YR63" s="157">
        <v>32</v>
      </c>
      <c r="YS63" s="157">
        <v>32</v>
      </c>
      <c r="YT63" s="157">
        <v>0</v>
      </c>
      <c r="YU63" s="157">
        <v>0</v>
      </c>
      <c r="YV63" s="158">
        <f t="shared" si="98"/>
        <v>1</v>
      </c>
      <c r="YX63" s="157" t="s">
        <v>78</v>
      </c>
      <c r="YY63" s="157">
        <v>32</v>
      </c>
      <c r="YZ63" s="157">
        <v>32</v>
      </c>
      <c r="ZA63" s="157">
        <v>0</v>
      </c>
      <c r="ZB63" s="157">
        <v>0</v>
      </c>
      <c r="ZC63" s="158">
        <v>1</v>
      </c>
      <c r="ZE63" s="157" t="s">
        <v>78</v>
      </c>
      <c r="ZF63" s="157">
        <v>32</v>
      </c>
      <c r="ZG63" s="157">
        <v>32</v>
      </c>
      <c r="ZH63" s="157">
        <v>0</v>
      </c>
      <c r="ZI63" s="157">
        <v>0</v>
      </c>
      <c r="ZJ63" s="158">
        <f t="shared" si="99"/>
        <v>1</v>
      </c>
      <c r="ZK63" s="158">
        <f>ZJ63-YG63</f>
        <v>0</v>
      </c>
      <c r="ZM63" s="157" t="s">
        <v>78</v>
      </c>
      <c r="ZN63" s="157">
        <v>32</v>
      </c>
      <c r="ZO63" s="157">
        <v>32</v>
      </c>
      <c r="ZP63" s="157">
        <v>0</v>
      </c>
      <c r="ZQ63" s="157">
        <v>0</v>
      </c>
      <c r="ZR63" s="158">
        <f t="shared" si="100"/>
        <v>1</v>
      </c>
    </row>
    <row r="64" spans="1:694" ht="17.25" thickBot="1">
      <c r="A64" s="2" t="s">
        <v>85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85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108"/>
        <v>0</v>
      </c>
      <c r="P64" s="2" t="s">
        <v>85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85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85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85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85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  <c r="BD64" s="2" t="s">
        <v>85</v>
      </c>
      <c r="BE64" s="2">
        <v>3</v>
      </c>
      <c r="BF64" s="2">
        <v>3</v>
      </c>
      <c r="BG64" s="2">
        <v>0</v>
      </c>
      <c r="BH64" s="2">
        <v>0</v>
      </c>
      <c r="BI64" s="4">
        <v>1</v>
      </c>
      <c r="BJ64" s="4">
        <f t="shared" si="6"/>
        <v>0</v>
      </c>
      <c r="BL64" s="2" t="s">
        <v>85</v>
      </c>
      <c r="BM64" s="2">
        <v>3</v>
      </c>
      <c r="BN64" s="2">
        <v>3</v>
      </c>
      <c r="BO64" s="2">
        <v>0</v>
      </c>
      <c r="BP64" s="2">
        <v>0</v>
      </c>
      <c r="BQ64" s="4">
        <v>1</v>
      </c>
      <c r="BR64" s="4">
        <f t="shared" si="7"/>
        <v>0</v>
      </c>
      <c r="BT64" s="2" t="s">
        <v>85</v>
      </c>
      <c r="BU64" s="2">
        <v>3</v>
      </c>
      <c r="BV64" s="2">
        <v>3</v>
      </c>
      <c r="BW64" s="2">
        <v>0</v>
      </c>
      <c r="BX64" s="2">
        <v>0</v>
      </c>
      <c r="BY64" s="4">
        <v>1</v>
      </c>
      <c r="BZ64" s="4">
        <f t="shared" si="8"/>
        <v>0</v>
      </c>
      <c r="CB64" s="2" t="s">
        <v>85</v>
      </c>
      <c r="CC64" s="2">
        <v>3</v>
      </c>
      <c r="CD64" s="2">
        <v>3</v>
      </c>
      <c r="CE64" s="2">
        <v>0</v>
      </c>
      <c r="CF64" s="2">
        <v>0</v>
      </c>
      <c r="CG64" s="4">
        <v>1</v>
      </c>
      <c r="CH64" s="4">
        <f t="shared" si="9"/>
        <v>0</v>
      </c>
      <c r="CJ64" s="2" t="s">
        <v>85</v>
      </c>
      <c r="CK64" s="2">
        <v>3</v>
      </c>
      <c r="CL64" s="2">
        <v>3</v>
      </c>
      <c r="CM64" s="2">
        <v>0</v>
      </c>
      <c r="CN64" s="2">
        <v>0</v>
      </c>
      <c r="CO64" s="4">
        <v>1</v>
      </c>
      <c r="CP64" s="4">
        <f t="shared" si="10"/>
        <v>0</v>
      </c>
      <c r="CR64" s="2" t="s">
        <v>85</v>
      </c>
      <c r="CS64" s="2">
        <v>3</v>
      </c>
      <c r="CT64" s="2">
        <v>3</v>
      </c>
      <c r="CU64" s="2">
        <v>0</v>
      </c>
      <c r="CV64" s="2">
        <v>0</v>
      </c>
      <c r="CW64" s="4">
        <v>1</v>
      </c>
      <c r="CX64" s="4">
        <f t="shared" si="11"/>
        <v>0</v>
      </c>
      <c r="CZ64" s="2" t="s">
        <v>85</v>
      </c>
      <c r="DA64" s="2">
        <v>3</v>
      </c>
      <c r="DB64" s="2">
        <v>3</v>
      </c>
      <c r="DC64" s="2">
        <v>0</v>
      </c>
      <c r="DD64" s="2">
        <v>0</v>
      </c>
      <c r="DE64" s="4">
        <v>1</v>
      </c>
      <c r="DF64" s="4">
        <f t="shared" si="12"/>
        <v>0</v>
      </c>
      <c r="DH64" s="2" t="s">
        <v>79</v>
      </c>
      <c r="DI64" s="2">
        <v>160</v>
      </c>
      <c r="DJ64" s="2">
        <v>32</v>
      </c>
      <c r="DK64" s="2">
        <v>128</v>
      </c>
      <c r="DL64" s="2">
        <v>0</v>
      </c>
      <c r="DM64" s="4">
        <v>0.2</v>
      </c>
      <c r="DN64" s="4">
        <f>DM64-DE62</f>
        <v>0</v>
      </c>
      <c r="DP64" s="2" t="s">
        <v>79</v>
      </c>
      <c r="DQ64" s="2">
        <v>160</v>
      </c>
      <c r="DR64" s="2">
        <v>32</v>
      </c>
      <c r="DS64" s="2">
        <v>128</v>
      </c>
      <c r="DT64" s="2">
        <v>0</v>
      </c>
      <c r="DU64" s="4">
        <v>0.2</v>
      </c>
      <c r="DV64" s="4">
        <f t="shared" si="14"/>
        <v>0</v>
      </c>
      <c r="DX64" s="2" t="s">
        <v>79</v>
      </c>
      <c r="DY64" s="2">
        <v>160</v>
      </c>
      <c r="DZ64" s="2">
        <v>32</v>
      </c>
      <c r="EA64" s="2">
        <v>128</v>
      </c>
      <c r="EB64" s="2">
        <v>0</v>
      </c>
      <c r="EC64" s="4">
        <v>0.2</v>
      </c>
      <c r="ED64" s="4">
        <f t="shared" si="15"/>
        <v>0</v>
      </c>
      <c r="EF64" s="2" t="s">
        <v>79</v>
      </c>
      <c r="EG64" s="2">
        <v>160</v>
      </c>
      <c r="EH64" s="2">
        <v>32</v>
      </c>
      <c r="EI64" s="2">
        <v>128</v>
      </c>
      <c r="EJ64" s="2">
        <v>0</v>
      </c>
      <c r="EK64" s="4">
        <v>0.2</v>
      </c>
      <c r="EL64" s="4">
        <f t="shared" si="16"/>
        <v>0</v>
      </c>
      <c r="EN64" s="2" t="s">
        <v>79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7"/>
        <v>0</v>
      </c>
      <c r="EV64" s="2" t="s">
        <v>79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18"/>
        <v>0</v>
      </c>
      <c r="FD64" s="2" t="s">
        <v>79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19"/>
        <v>0</v>
      </c>
      <c r="FL64" s="2" t="s">
        <v>79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4">
        <f t="shared" si="20"/>
        <v>0</v>
      </c>
      <c r="FT64" s="2" t="s">
        <v>79</v>
      </c>
      <c r="FU64" s="2">
        <v>160</v>
      </c>
      <c r="FV64" s="2">
        <v>32</v>
      </c>
      <c r="FW64" s="2">
        <v>47</v>
      </c>
      <c r="FX64" s="2">
        <v>81</v>
      </c>
      <c r="FY64" s="4">
        <v>0.2</v>
      </c>
      <c r="FZ64" s="4">
        <f t="shared" si="21"/>
        <v>0</v>
      </c>
      <c r="GB64" s="2" t="s">
        <v>79</v>
      </c>
      <c r="GC64" s="2">
        <v>160</v>
      </c>
      <c r="GD64" s="2">
        <v>32</v>
      </c>
      <c r="GE64" s="2">
        <v>47</v>
      </c>
      <c r="GF64" s="7">
        <v>81</v>
      </c>
      <c r="GG64" s="4">
        <v>0.2</v>
      </c>
      <c r="GH64" s="4">
        <f t="shared" si="22"/>
        <v>0</v>
      </c>
      <c r="GI64" s="2" t="s">
        <v>119</v>
      </c>
      <c r="GJ64" s="2" t="s">
        <v>79</v>
      </c>
      <c r="GK64" s="2">
        <v>160</v>
      </c>
      <c r="GL64" s="2">
        <v>32</v>
      </c>
      <c r="GM64" s="2">
        <v>49</v>
      </c>
      <c r="GN64" s="2">
        <v>79</v>
      </c>
      <c r="GO64" s="4">
        <v>0.2</v>
      </c>
      <c r="GP64" s="4">
        <f t="shared" si="23"/>
        <v>0</v>
      </c>
      <c r="GR64" s="2" t="s">
        <v>79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111">
        <f t="shared" si="107"/>
        <v>0</v>
      </c>
      <c r="GZ64" s="2" t="s">
        <v>79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>HE64-'[1]ASUS MeMO Pad 8 K011'!ES64</f>
        <v>0</v>
      </c>
      <c r="HH64" s="2" t="s">
        <v>79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4"/>
        <v>0</v>
      </c>
      <c r="HP64" s="2" t="s">
        <v>79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5"/>
        <v>0</v>
      </c>
      <c r="HX64" s="2" t="s">
        <v>79</v>
      </c>
      <c r="HY64" s="2">
        <v>160</v>
      </c>
      <c r="HZ64" s="2">
        <v>32</v>
      </c>
      <c r="IA64" s="2">
        <v>47</v>
      </c>
      <c r="IB64" s="2">
        <v>81</v>
      </c>
      <c r="IC64" s="4">
        <f t="shared" si="101"/>
        <v>0.2</v>
      </c>
      <c r="ID64" s="4">
        <f t="shared" si="26"/>
        <v>0</v>
      </c>
      <c r="IF64" s="2" t="s">
        <v>79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102"/>
        <v>0.2</v>
      </c>
      <c r="IL64" s="4">
        <f t="shared" si="27"/>
        <v>0</v>
      </c>
      <c r="IN64" s="2" t="s">
        <v>79</v>
      </c>
      <c r="IO64" s="2">
        <v>160</v>
      </c>
      <c r="IP64" s="2">
        <v>32</v>
      </c>
      <c r="IQ64" s="2">
        <v>47</v>
      </c>
      <c r="IR64" s="2">
        <v>81</v>
      </c>
      <c r="IS64" s="4">
        <v>0.2</v>
      </c>
      <c r="IT64" s="4">
        <f t="shared" si="28"/>
        <v>0</v>
      </c>
      <c r="IV64" s="2" t="s">
        <v>79</v>
      </c>
      <c r="IW64" s="2">
        <v>160</v>
      </c>
      <c r="IX64" s="2">
        <v>32</v>
      </c>
      <c r="IY64" s="2">
        <v>47</v>
      </c>
      <c r="IZ64" s="2">
        <v>81</v>
      </c>
      <c r="JA64" s="4">
        <v>0.2</v>
      </c>
      <c r="JB64" s="4">
        <f t="shared" si="29"/>
        <v>0</v>
      </c>
      <c r="JD64" s="2" t="s">
        <v>79</v>
      </c>
      <c r="JE64" s="2">
        <v>160</v>
      </c>
      <c r="JF64" s="2">
        <v>32</v>
      </c>
      <c r="JG64" s="2">
        <v>47</v>
      </c>
      <c r="JH64" s="2">
        <v>81</v>
      </c>
      <c r="JI64" s="4">
        <v>0.2</v>
      </c>
      <c r="JJ64" s="4">
        <f t="shared" si="30"/>
        <v>0</v>
      </c>
      <c r="JL64" s="2" t="s">
        <v>79</v>
      </c>
      <c r="JM64" s="2">
        <v>160</v>
      </c>
      <c r="JN64" s="2">
        <v>32</v>
      </c>
      <c r="JO64" s="2">
        <v>47</v>
      </c>
      <c r="JP64" s="2">
        <v>81</v>
      </c>
      <c r="JQ64" s="4">
        <v>0.2</v>
      </c>
      <c r="JR64" s="4">
        <f t="shared" si="109"/>
        <v>0</v>
      </c>
      <c r="JT64" s="2" t="s">
        <v>79</v>
      </c>
      <c r="JU64" s="2">
        <v>160</v>
      </c>
      <c r="JV64" s="2">
        <v>32</v>
      </c>
      <c r="JW64" s="2">
        <v>47</v>
      </c>
      <c r="JX64" s="2">
        <v>81</v>
      </c>
      <c r="JY64" s="4">
        <v>0.2</v>
      </c>
      <c r="JZ64" s="4">
        <f t="shared" si="32"/>
        <v>0</v>
      </c>
      <c r="KB64" s="2" t="s">
        <v>79</v>
      </c>
      <c r="KC64" s="2">
        <v>160</v>
      </c>
      <c r="KD64" s="2">
        <v>32</v>
      </c>
      <c r="KE64" s="2">
        <v>47</v>
      </c>
      <c r="KF64" s="2">
        <v>81</v>
      </c>
      <c r="KG64" s="4">
        <v>0.2</v>
      </c>
      <c r="KH64" s="4">
        <f t="shared" si="110"/>
        <v>0</v>
      </c>
      <c r="KJ64" s="2" t="s">
        <v>79</v>
      </c>
      <c r="KK64" s="2">
        <v>160</v>
      </c>
      <c r="KL64" s="2">
        <v>32</v>
      </c>
      <c r="KM64" s="2">
        <v>47</v>
      </c>
      <c r="KN64" s="2">
        <v>81</v>
      </c>
      <c r="KO64" s="4">
        <f t="shared" si="103"/>
        <v>0.2</v>
      </c>
      <c r="KP64" s="4">
        <f t="shared" si="34"/>
        <v>0</v>
      </c>
      <c r="KQ64" s="4"/>
      <c r="KR64" s="116" t="s">
        <v>79</v>
      </c>
      <c r="KS64" s="116">
        <v>160</v>
      </c>
      <c r="KT64" s="117">
        <v>32</v>
      </c>
      <c r="KU64" s="117">
        <v>47</v>
      </c>
      <c r="KV64" s="117">
        <v>81</v>
      </c>
      <c r="KW64" s="118">
        <v>0.2</v>
      </c>
      <c r="KX64" s="118">
        <v>0</v>
      </c>
      <c r="KY64" s="116"/>
      <c r="KZ64" s="116" t="s">
        <v>79</v>
      </c>
      <c r="LA64" s="116">
        <v>160</v>
      </c>
      <c r="LB64" s="116">
        <v>32</v>
      </c>
      <c r="LC64" s="116">
        <v>47</v>
      </c>
      <c r="LD64" s="116">
        <v>81</v>
      </c>
      <c r="LE64" s="122">
        <v>0.2</v>
      </c>
      <c r="LF64" s="158">
        <f t="shared" si="35"/>
        <v>0</v>
      </c>
      <c r="LG64" s="156"/>
      <c r="LH64" s="156" t="s">
        <v>79</v>
      </c>
      <c r="LI64" s="156">
        <v>160</v>
      </c>
      <c r="LJ64" s="156">
        <v>32</v>
      </c>
      <c r="LK64" s="156">
        <v>47</v>
      </c>
      <c r="LL64" s="156">
        <v>81</v>
      </c>
      <c r="LM64" s="162">
        <v>0.2</v>
      </c>
      <c r="LN64" s="158">
        <f t="shared" si="36"/>
        <v>0</v>
      </c>
      <c r="LO64" s="157"/>
      <c r="LP64" s="2" t="s">
        <v>266</v>
      </c>
      <c r="LQ64" s="2">
        <v>160</v>
      </c>
      <c r="LR64" s="2">
        <v>32</v>
      </c>
      <c r="LS64" s="2">
        <v>47</v>
      </c>
      <c r="LT64" s="2">
        <v>81</v>
      </c>
      <c r="LU64" s="4">
        <f t="shared" si="104"/>
        <v>0.2</v>
      </c>
      <c r="LV64" s="4">
        <f t="shared" si="37"/>
        <v>0</v>
      </c>
      <c r="LX64" s="157" t="s">
        <v>266</v>
      </c>
      <c r="LY64" s="157">
        <v>160</v>
      </c>
      <c r="LZ64" s="157">
        <v>32</v>
      </c>
      <c r="MA64" s="157">
        <v>47</v>
      </c>
      <c r="MB64" s="157">
        <v>81</v>
      </c>
      <c r="MC64" s="158">
        <f t="shared" si="105"/>
        <v>0.2</v>
      </c>
      <c r="MD64" s="158">
        <f t="shared" si="38"/>
        <v>0</v>
      </c>
      <c r="MF64" s="156" t="s">
        <v>266</v>
      </c>
      <c r="MG64" s="156">
        <v>160</v>
      </c>
      <c r="MH64" s="156">
        <v>32</v>
      </c>
      <c r="MI64" s="156">
        <v>47</v>
      </c>
      <c r="MJ64" s="156">
        <v>81</v>
      </c>
      <c r="MK64" s="162">
        <f t="shared" si="39"/>
        <v>0.2</v>
      </c>
      <c r="ML64" s="158">
        <f t="shared" si="40"/>
        <v>0</v>
      </c>
      <c r="MM64" s="157"/>
      <c r="MN64" s="156" t="s">
        <v>266</v>
      </c>
      <c r="MO64" s="156">
        <v>160</v>
      </c>
      <c r="MP64" s="156">
        <v>32</v>
      </c>
      <c r="MQ64" s="156">
        <v>49</v>
      </c>
      <c r="MR64" s="156">
        <v>79</v>
      </c>
      <c r="MS64" s="162">
        <v>0.2</v>
      </c>
      <c r="MT64" s="158">
        <f t="shared" si="41"/>
        <v>0</v>
      </c>
      <c r="MU64" s="157" t="s">
        <v>119</v>
      </c>
      <c r="MV64" s="156" t="s">
        <v>266</v>
      </c>
      <c r="MW64" s="156">
        <v>160</v>
      </c>
      <c r="MX64" s="156">
        <v>32</v>
      </c>
      <c r="MY64" s="156">
        <v>47</v>
      </c>
      <c r="MZ64" s="156">
        <v>81</v>
      </c>
      <c r="NA64" s="162">
        <v>0.2</v>
      </c>
      <c r="NB64" s="158">
        <f t="shared" si="42"/>
        <v>0</v>
      </c>
      <c r="NC64" s="157"/>
      <c r="ND64" s="156" t="s">
        <v>266</v>
      </c>
      <c r="NE64" s="156">
        <v>160</v>
      </c>
      <c r="NF64" s="156">
        <v>32</v>
      </c>
      <c r="NG64" s="156">
        <v>47</v>
      </c>
      <c r="NH64" s="156">
        <v>81</v>
      </c>
      <c r="NI64" s="162">
        <v>0.2</v>
      </c>
      <c r="NJ64" s="158">
        <f t="shared" si="43"/>
        <v>0</v>
      </c>
      <c r="NK64" s="157"/>
      <c r="NL64" s="156" t="s">
        <v>266</v>
      </c>
      <c r="NM64" s="156">
        <v>160</v>
      </c>
      <c r="NN64" s="156">
        <v>32</v>
      </c>
      <c r="NO64" s="156">
        <v>47</v>
      </c>
      <c r="NP64" s="156">
        <v>81</v>
      </c>
      <c r="NQ64" s="162">
        <v>0.2</v>
      </c>
      <c r="NR64" s="158">
        <f t="shared" si="44"/>
        <v>0</v>
      </c>
      <c r="NS64" s="157"/>
      <c r="OO64" s="157" t="s">
        <v>266</v>
      </c>
      <c r="OP64" s="157">
        <v>160</v>
      </c>
      <c r="OQ64" s="157">
        <v>32</v>
      </c>
      <c r="OR64" s="157">
        <v>49</v>
      </c>
      <c r="OS64" s="157">
        <v>79</v>
      </c>
      <c r="OT64" s="158">
        <f t="shared" si="45"/>
        <v>0.2</v>
      </c>
      <c r="OU64" s="158">
        <f t="shared" si="46"/>
        <v>0</v>
      </c>
      <c r="OW64" s="157" t="s">
        <v>266</v>
      </c>
      <c r="OX64" s="157">
        <v>160</v>
      </c>
      <c r="OY64" s="157">
        <v>32</v>
      </c>
      <c r="OZ64" s="157">
        <v>49</v>
      </c>
      <c r="PA64" s="157">
        <v>79</v>
      </c>
      <c r="PB64" s="158">
        <f t="shared" si="106"/>
        <v>0.2</v>
      </c>
      <c r="PC64" s="158">
        <f t="shared" si="47"/>
        <v>0</v>
      </c>
      <c r="PE64" s="157" t="s">
        <v>266</v>
      </c>
      <c r="PF64" s="157">
        <v>160</v>
      </c>
      <c r="PG64" s="157">
        <v>32</v>
      </c>
      <c r="PH64" s="157">
        <v>49</v>
      </c>
      <c r="PI64" s="157">
        <v>79</v>
      </c>
      <c r="PJ64" s="158">
        <f t="shared" si="48"/>
        <v>0.2</v>
      </c>
      <c r="PK64" s="158">
        <f t="shared" si="49"/>
        <v>0</v>
      </c>
      <c r="PM64" s="157" t="s">
        <v>266</v>
      </c>
      <c r="PN64" s="157">
        <v>160</v>
      </c>
      <c r="PO64" s="157">
        <v>32</v>
      </c>
      <c r="PP64" s="157">
        <v>49</v>
      </c>
      <c r="PQ64" s="157">
        <v>79</v>
      </c>
      <c r="PR64" s="158">
        <f t="shared" si="50"/>
        <v>0.2</v>
      </c>
      <c r="PS64" s="158">
        <f t="shared" si="51"/>
        <v>0</v>
      </c>
      <c r="PU64" s="157" t="s">
        <v>266</v>
      </c>
      <c r="PV64" s="157">
        <v>160</v>
      </c>
      <c r="PW64" s="157">
        <v>32</v>
      </c>
      <c r="PX64" s="157">
        <v>49</v>
      </c>
      <c r="PY64" s="157">
        <v>79</v>
      </c>
      <c r="PZ64" s="158">
        <f t="shared" si="52"/>
        <v>0.2</v>
      </c>
      <c r="QA64" s="158">
        <f t="shared" si="53"/>
        <v>0</v>
      </c>
      <c r="QC64" s="157">
        <f t="shared" si="54"/>
        <v>0</v>
      </c>
      <c r="QD64" s="157" t="s">
        <v>266</v>
      </c>
      <c r="QE64" s="157">
        <v>160</v>
      </c>
      <c r="QF64" s="157">
        <v>32</v>
      </c>
      <c r="QG64" s="157">
        <v>49</v>
      </c>
      <c r="QH64" s="157">
        <v>79</v>
      </c>
      <c r="QI64" s="158">
        <f t="shared" si="55"/>
        <v>0.2</v>
      </c>
      <c r="QJ64" s="158">
        <f t="shared" si="56"/>
        <v>0</v>
      </c>
      <c r="QK64" s="2" t="s">
        <v>119</v>
      </c>
      <c r="QL64" s="157" t="s">
        <v>266</v>
      </c>
      <c r="QM64" s="157">
        <v>160</v>
      </c>
      <c r="QN64" s="157">
        <v>32</v>
      </c>
      <c r="QO64" s="157">
        <v>49</v>
      </c>
      <c r="QP64" s="157">
        <v>79</v>
      </c>
      <c r="QQ64" s="158">
        <f t="shared" si="57"/>
        <v>0.2</v>
      </c>
      <c r="QR64" s="158">
        <f t="shared" si="58"/>
        <v>0</v>
      </c>
      <c r="QT64" s="157">
        <f t="shared" si="59"/>
        <v>0</v>
      </c>
      <c r="QU64" s="157" t="s">
        <v>266</v>
      </c>
      <c r="QV64" s="157">
        <v>160</v>
      </c>
      <c r="QW64" s="157">
        <v>32</v>
      </c>
      <c r="QX64" s="157">
        <v>49</v>
      </c>
      <c r="QY64" s="157">
        <v>79</v>
      </c>
      <c r="QZ64" s="158">
        <f t="shared" si="60"/>
        <v>0.2</v>
      </c>
      <c r="RA64" s="158">
        <f t="shared" si="61"/>
        <v>0</v>
      </c>
      <c r="RB64" s="2" t="s">
        <v>119</v>
      </c>
      <c r="RC64" s="157" t="s">
        <v>266</v>
      </c>
      <c r="RD64" s="157">
        <v>160</v>
      </c>
      <c r="RE64" s="157">
        <v>32</v>
      </c>
      <c r="RF64" s="157">
        <v>47</v>
      </c>
      <c r="RG64" s="157">
        <v>81</v>
      </c>
      <c r="RH64" s="158">
        <f t="shared" si="62"/>
        <v>0.2</v>
      </c>
      <c r="RI64" s="158">
        <f t="shared" si="63"/>
        <v>0</v>
      </c>
      <c r="RJ64" s="2" t="s">
        <v>119</v>
      </c>
      <c r="RK64" s="157" t="s">
        <v>266</v>
      </c>
      <c r="RL64" s="157">
        <v>160</v>
      </c>
      <c r="RM64" s="157">
        <v>32</v>
      </c>
      <c r="RN64" s="157">
        <v>47</v>
      </c>
      <c r="RO64" s="157">
        <v>81</v>
      </c>
      <c r="RP64" s="158">
        <v>0.2</v>
      </c>
      <c r="RR64" s="157" t="s">
        <v>266</v>
      </c>
      <c r="RS64" s="157">
        <v>160</v>
      </c>
      <c r="RT64" s="157">
        <v>32</v>
      </c>
      <c r="RU64" s="159">
        <v>49</v>
      </c>
      <c r="RV64" s="159">
        <v>79</v>
      </c>
      <c r="RW64" s="158">
        <f t="shared" si="64"/>
        <v>0.2</v>
      </c>
      <c r="RX64" s="158">
        <f t="shared" si="65"/>
        <v>-80.8</v>
      </c>
      <c r="RY64" s="17" t="s">
        <v>119</v>
      </c>
      <c r="RZ64" s="157" t="s">
        <v>266</v>
      </c>
      <c r="SA64" s="157">
        <v>160</v>
      </c>
      <c r="SB64" s="157">
        <v>32</v>
      </c>
      <c r="SC64" s="159">
        <v>49</v>
      </c>
      <c r="SD64" s="159">
        <v>79</v>
      </c>
      <c r="SE64" s="158">
        <f t="shared" si="66"/>
        <v>0.2</v>
      </c>
      <c r="SF64" s="158">
        <f t="shared" si="67"/>
        <v>0</v>
      </c>
      <c r="SG64" s="17" t="s">
        <v>119</v>
      </c>
      <c r="SH64" s="157" t="s">
        <v>266</v>
      </c>
      <c r="SI64" s="157">
        <v>160</v>
      </c>
      <c r="SJ64" s="157">
        <v>32</v>
      </c>
      <c r="SK64" s="159">
        <v>49</v>
      </c>
      <c r="SL64" s="159">
        <v>79</v>
      </c>
      <c r="SM64" s="158">
        <f t="shared" si="68"/>
        <v>0.2</v>
      </c>
      <c r="SN64" s="158">
        <f t="shared" si="69"/>
        <v>0</v>
      </c>
      <c r="SO64" s="17" t="s">
        <v>119</v>
      </c>
      <c r="SP64" s="157" t="s">
        <v>266</v>
      </c>
      <c r="SQ64" s="157">
        <v>160</v>
      </c>
      <c r="SR64" s="157">
        <v>32</v>
      </c>
      <c r="SS64" s="159">
        <v>49</v>
      </c>
      <c r="ST64" s="159">
        <v>79</v>
      </c>
      <c r="SU64" s="158">
        <f t="shared" si="70"/>
        <v>0.2</v>
      </c>
      <c r="SV64" s="158">
        <f t="shared" si="71"/>
        <v>0</v>
      </c>
      <c r="SW64" s="17" t="s">
        <v>119</v>
      </c>
      <c r="SX64" s="157" t="s">
        <v>266</v>
      </c>
      <c r="SY64" s="157">
        <v>160</v>
      </c>
      <c r="SZ64" s="157">
        <v>32</v>
      </c>
      <c r="TA64" s="159">
        <v>49</v>
      </c>
      <c r="TB64" s="159">
        <v>79</v>
      </c>
      <c r="TC64" s="158">
        <f t="shared" si="72"/>
        <v>0.2</v>
      </c>
      <c r="TD64" s="158">
        <f t="shared" si="73"/>
        <v>0</v>
      </c>
      <c r="TE64" s="17" t="s">
        <v>119</v>
      </c>
      <c r="TF64" s="157" t="s">
        <v>266</v>
      </c>
      <c r="TG64" s="157">
        <v>160</v>
      </c>
      <c r="TH64" s="157">
        <v>32</v>
      </c>
      <c r="TI64" s="159">
        <v>49</v>
      </c>
      <c r="TJ64" s="159">
        <v>79</v>
      </c>
      <c r="TK64" s="158">
        <f t="shared" si="74"/>
        <v>0.2</v>
      </c>
      <c r="TL64" s="158">
        <f t="shared" si="75"/>
        <v>0</v>
      </c>
      <c r="TM64" s="17" t="s">
        <v>119</v>
      </c>
      <c r="TN64" s="157" t="s">
        <v>266</v>
      </c>
      <c r="TO64" s="157">
        <v>160</v>
      </c>
      <c r="TP64" s="157">
        <v>32</v>
      </c>
      <c r="TQ64" s="159">
        <v>49</v>
      </c>
      <c r="TR64" s="159">
        <v>79</v>
      </c>
      <c r="TS64" s="158">
        <f t="shared" si="76"/>
        <v>0.2</v>
      </c>
      <c r="TT64" s="158">
        <f t="shared" si="77"/>
        <v>0</v>
      </c>
      <c r="TU64" s="17" t="s">
        <v>119</v>
      </c>
      <c r="TV64" s="157" t="s">
        <v>266</v>
      </c>
      <c r="TW64" s="157">
        <v>160</v>
      </c>
      <c r="TX64" s="157">
        <v>32</v>
      </c>
      <c r="TY64" s="159">
        <v>49</v>
      </c>
      <c r="TZ64" s="159">
        <v>79</v>
      </c>
      <c r="UA64" s="158">
        <f t="shared" si="78"/>
        <v>0.2</v>
      </c>
      <c r="UB64" s="158">
        <f t="shared" si="79"/>
        <v>0</v>
      </c>
      <c r="UC64" s="17" t="s">
        <v>119</v>
      </c>
      <c r="UD64" s="157" t="s">
        <v>266</v>
      </c>
      <c r="UE64" s="157">
        <v>160</v>
      </c>
      <c r="UF64" s="157">
        <v>32</v>
      </c>
      <c r="UG64" s="159">
        <v>49</v>
      </c>
      <c r="UH64" s="159">
        <v>79</v>
      </c>
      <c r="UI64" s="158">
        <f t="shared" si="80"/>
        <v>0.2</v>
      </c>
      <c r="UJ64" s="158">
        <f t="shared" si="81"/>
        <v>0</v>
      </c>
      <c r="UL64" s="157" t="s">
        <v>266</v>
      </c>
      <c r="UM64" s="157">
        <v>160</v>
      </c>
      <c r="UN64" s="157">
        <v>32</v>
      </c>
      <c r="UO64" s="159">
        <v>49</v>
      </c>
      <c r="UP64" s="159">
        <v>79</v>
      </c>
      <c r="UQ64" s="158">
        <f t="shared" si="82"/>
        <v>0.2</v>
      </c>
      <c r="UR64" s="158">
        <f t="shared" si="83"/>
        <v>0</v>
      </c>
      <c r="UT64" s="157" t="s">
        <v>266</v>
      </c>
      <c r="UU64" s="157">
        <v>160</v>
      </c>
      <c r="UV64" s="157">
        <v>32</v>
      </c>
      <c r="UW64" s="159">
        <v>49</v>
      </c>
      <c r="UX64" s="159">
        <v>79</v>
      </c>
      <c r="UY64" s="158">
        <f t="shared" si="84"/>
        <v>0.2</v>
      </c>
      <c r="VA64" s="157" t="s">
        <v>266</v>
      </c>
      <c r="VB64" s="157">
        <v>160</v>
      </c>
      <c r="VC64" s="157">
        <v>32</v>
      </c>
      <c r="VD64" s="159">
        <v>49</v>
      </c>
      <c r="VE64" s="159">
        <v>79</v>
      </c>
      <c r="VF64" s="158">
        <f t="shared" si="85"/>
        <v>0.2</v>
      </c>
      <c r="VH64" s="157" t="s">
        <v>266</v>
      </c>
      <c r="VI64" s="157">
        <v>160</v>
      </c>
      <c r="VJ64" s="157">
        <v>32</v>
      </c>
      <c r="VK64" s="157">
        <v>49</v>
      </c>
      <c r="VL64" s="157">
        <v>79</v>
      </c>
      <c r="VM64" s="158">
        <f t="shared" si="86"/>
        <v>0.2</v>
      </c>
      <c r="VN64" s="158">
        <f t="shared" si="87"/>
        <v>0</v>
      </c>
      <c r="VQ64" s="17" t="s">
        <v>266</v>
      </c>
      <c r="VR64" s="157">
        <v>160</v>
      </c>
      <c r="VS64" s="157">
        <v>31</v>
      </c>
      <c r="VT64" s="157">
        <v>49</v>
      </c>
      <c r="VU64" s="159">
        <v>80</v>
      </c>
      <c r="VV64" s="158">
        <v>0.19</v>
      </c>
      <c r="VW64" s="158">
        <f t="shared" si="88"/>
        <v>-1.0000000000000009E-2</v>
      </c>
      <c r="VX64" s="158"/>
      <c r="VY64" s="157" t="s">
        <v>266</v>
      </c>
      <c r="VZ64" s="157">
        <v>160</v>
      </c>
      <c r="WA64" s="157">
        <v>32</v>
      </c>
      <c r="WB64" s="157">
        <v>49</v>
      </c>
      <c r="WC64" s="157">
        <v>79</v>
      </c>
      <c r="WD64" s="158">
        <f t="shared" si="89"/>
        <v>0.2</v>
      </c>
      <c r="WF64" s="157" t="s">
        <v>266</v>
      </c>
      <c r="WG64" s="157">
        <v>160</v>
      </c>
      <c r="WH64" s="157">
        <v>32</v>
      </c>
      <c r="WI64" s="157">
        <v>49</v>
      </c>
      <c r="WJ64" s="157">
        <v>79</v>
      </c>
      <c r="WK64" s="158">
        <f t="shared" si="90"/>
        <v>0.2</v>
      </c>
      <c r="WL64" s="158">
        <f t="shared" si="91"/>
        <v>0</v>
      </c>
      <c r="WN64" s="157" t="s">
        <v>266</v>
      </c>
      <c r="WO64" s="157">
        <v>160</v>
      </c>
      <c r="WP64" s="157">
        <v>31</v>
      </c>
      <c r="WQ64" s="157">
        <v>49</v>
      </c>
      <c r="WR64" s="157">
        <v>80</v>
      </c>
      <c r="WS64" s="158">
        <v>0.19</v>
      </c>
      <c r="WZ64" s="157" t="s">
        <v>266</v>
      </c>
      <c r="XA64" s="157">
        <v>160</v>
      </c>
      <c r="XB64" s="157">
        <v>32</v>
      </c>
      <c r="XC64" s="157">
        <v>49</v>
      </c>
      <c r="XD64" s="157">
        <v>79</v>
      </c>
      <c r="XE64" s="158">
        <f t="shared" si="92"/>
        <v>0.2</v>
      </c>
      <c r="XG64" s="157" t="s">
        <v>266</v>
      </c>
      <c r="XH64" s="157">
        <v>160</v>
      </c>
      <c r="XI64" s="157">
        <v>32</v>
      </c>
      <c r="XJ64" s="157">
        <v>49</v>
      </c>
      <c r="XK64" s="157">
        <v>79</v>
      </c>
      <c r="XL64" s="158">
        <f t="shared" si="93"/>
        <v>0.2</v>
      </c>
      <c r="XM64" s="158">
        <f t="shared" si="94"/>
        <v>0</v>
      </c>
      <c r="XN64" s="157" t="s">
        <v>266</v>
      </c>
      <c r="XO64" s="157">
        <v>160</v>
      </c>
      <c r="XP64" s="157">
        <v>0</v>
      </c>
      <c r="XQ64" s="157">
        <v>0</v>
      </c>
      <c r="XR64" s="157">
        <v>160</v>
      </c>
      <c r="XS64" s="158">
        <v>0</v>
      </c>
      <c r="XT64" s="157"/>
      <c r="XU64" s="157" t="s">
        <v>266</v>
      </c>
      <c r="XV64" s="157">
        <v>160</v>
      </c>
      <c r="XW64" s="157">
        <v>32</v>
      </c>
      <c r="XX64" s="157">
        <v>49</v>
      </c>
      <c r="XY64" s="157">
        <v>79</v>
      </c>
      <c r="XZ64" s="158">
        <f t="shared" si="95"/>
        <v>0.2</v>
      </c>
      <c r="YB64" s="157" t="s">
        <v>266</v>
      </c>
      <c r="YC64" s="157">
        <v>160</v>
      </c>
      <c r="YD64" s="157">
        <v>32</v>
      </c>
      <c r="YE64" s="157">
        <v>49</v>
      </c>
      <c r="YF64" s="157">
        <v>79</v>
      </c>
      <c r="YG64" s="158">
        <f t="shared" si="96"/>
        <v>0.2</v>
      </c>
      <c r="YH64" s="158">
        <f t="shared" si="97"/>
        <v>0</v>
      </c>
      <c r="YI64" s="158" t="s">
        <v>119</v>
      </c>
      <c r="YJ64" s="157" t="s">
        <v>266</v>
      </c>
      <c r="YK64" s="157">
        <v>160</v>
      </c>
      <c r="YL64" s="157">
        <v>31</v>
      </c>
      <c r="YM64" s="157">
        <v>49</v>
      </c>
      <c r="YN64" s="157">
        <v>80</v>
      </c>
      <c r="YO64" s="158">
        <v>0.19</v>
      </c>
      <c r="YQ64" s="157" t="s">
        <v>266</v>
      </c>
      <c r="YR64" s="157">
        <v>160</v>
      </c>
      <c r="YS64" s="157">
        <v>32</v>
      </c>
      <c r="YT64" s="157">
        <v>49</v>
      </c>
      <c r="YU64" s="157">
        <v>79</v>
      </c>
      <c r="YV64" s="158">
        <f t="shared" si="98"/>
        <v>0.2</v>
      </c>
      <c r="YX64" s="157" t="s">
        <v>266</v>
      </c>
      <c r="YY64" s="157">
        <v>160</v>
      </c>
      <c r="YZ64" s="157">
        <v>32</v>
      </c>
      <c r="ZA64" s="157">
        <v>47</v>
      </c>
      <c r="ZB64" s="157">
        <v>81</v>
      </c>
      <c r="ZC64" s="158">
        <v>0.2</v>
      </c>
      <c r="ZE64" s="157" t="s">
        <v>266</v>
      </c>
      <c r="ZF64" s="157">
        <v>160</v>
      </c>
      <c r="ZG64" s="157">
        <v>32</v>
      </c>
      <c r="ZH64" s="157">
        <v>49</v>
      </c>
      <c r="ZI64" s="157">
        <v>79</v>
      </c>
      <c r="ZJ64" s="158">
        <f t="shared" si="99"/>
        <v>0.2</v>
      </c>
      <c r="ZK64" s="158">
        <f>ZJ64-YG64</f>
        <v>0</v>
      </c>
      <c r="ZL64" s="2" t="s">
        <v>119</v>
      </c>
      <c r="ZM64" s="157" t="s">
        <v>266</v>
      </c>
      <c r="ZN64" s="157">
        <v>160</v>
      </c>
      <c r="ZO64" s="157">
        <v>32</v>
      </c>
      <c r="ZP64" s="157">
        <v>49</v>
      </c>
      <c r="ZQ64" s="157">
        <v>79</v>
      </c>
      <c r="ZR64" s="158">
        <f t="shared" si="100"/>
        <v>0.2</v>
      </c>
    </row>
    <row r="65" spans="1:694" ht="17.25" thickBot="1">
      <c r="A65" s="2" t="s">
        <v>108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108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108"/>
        <v>0</v>
      </c>
      <c r="P65" s="2" t="s">
        <v>108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108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108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108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108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  <c r="BD65" s="2" t="s">
        <v>108</v>
      </c>
      <c r="BE65" s="2">
        <v>4</v>
      </c>
      <c r="BF65" s="2">
        <v>4</v>
      </c>
      <c r="BG65" s="2">
        <v>0</v>
      </c>
      <c r="BH65" s="2">
        <v>0</v>
      </c>
      <c r="BI65" s="4">
        <v>1</v>
      </c>
      <c r="BJ65" s="4">
        <f t="shared" si="6"/>
        <v>0</v>
      </c>
      <c r="BL65" s="2" t="s">
        <v>108</v>
      </c>
      <c r="BM65" s="2">
        <v>4</v>
      </c>
      <c r="BN65" s="2">
        <v>4</v>
      </c>
      <c r="BO65" s="2">
        <v>0</v>
      </c>
      <c r="BP65" s="2">
        <v>0</v>
      </c>
      <c r="BQ65" s="4">
        <v>1</v>
      </c>
      <c r="BR65" s="4">
        <f t="shared" si="7"/>
        <v>0</v>
      </c>
      <c r="BT65" s="2" t="s">
        <v>108</v>
      </c>
      <c r="BU65" s="2">
        <v>4</v>
      </c>
      <c r="BV65" s="2">
        <v>4</v>
      </c>
      <c r="BW65" s="2">
        <v>0</v>
      </c>
      <c r="BX65" s="2">
        <v>0</v>
      </c>
      <c r="BY65" s="4">
        <v>1</v>
      </c>
      <c r="BZ65" s="4">
        <f t="shared" si="8"/>
        <v>0</v>
      </c>
      <c r="CB65" s="2" t="s">
        <v>108</v>
      </c>
      <c r="CC65" s="2">
        <v>4</v>
      </c>
      <c r="CD65" s="2">
        <v>4</v>
      </c>
      <c r="CE65" s="2">
        <v>0</v>
      </c>
      <c r="CF65" s="2">
        <v>0</v>
      </c>
      <c r="CG65" s="4">
        <v>1</v>
      </c>
      <c r="CH65" s="4">
        <f t="shared" si="9"/>
        <v>0</v>
      </c>
      <c r="CJ65" s="2" t="s">
        <v>108</v>
      </c>
      <c r="CK65" s="2">
        <v>4</v>
      </c>
      <c r="CL65" s="2">
        <v>4</v>
      </c>
      <c r="CM65" s="2">
        <v>0</v>
      </c>
      <c r="CN65" s="2">
        <v>0</v>
      </c>
      <c r="CO65" s="4">
        <v>1</v>
      </c>
      <c r="CP65" s="4">
        <f t="shared" si="10"/>
        <v>0</v>
      </c>
      <c r="CR65" s="2" t="s">
        <v>108</v>
      </c>
      <c r="CS65" s="2">
        <v>4</v>
      </c>
      <c r="CT65" s="2">
        <v>4</v>
      </c>
      <c r="CU65" s="2">
        <v>0</v>
      </c>
      <c r="CV65" s="2">
        <v>0</v>
      </c>
      <c r="CW65" s="4">
        <v>1</v>
      </c>
      <c r="CX65" s="4">
        <f t="shared" si="11"/>
        <v>0</v>
      </c>
      <c r="CZ65" s="2" t="s">
        <v>108</v>
      </c>
      <c r="DA65" s="2">
        <v>4</v>
      </c>
      <c r="DB65" s="2">
        <v>4</v>
      </c>
      <c r="DC65" s="2">
        <v>0</v>
      </c>
      <c r="DD65" s="2">
        <v>0</v>
      </c>
      <c r="DE65" s="4">
        <v>1</v>
      </c>
      <c r="DF65" s="4">
        <f t="shared" si="12"/>
        <v>0</v>
      </c>
      <c r="DH65" s="2" t="s">
        <v>106</v>
      </c>
      <c r="DI65" s="2">
        <v>52</v>
      </c>
      <c r="DJ65" s="2">
        <v>49</v>
      </c>
      <c r="DK65" s="2">
        <v>3</v>
      </c>
      <c r="DL65" s="2">
        <v>0</v>
      </c>
      <c r="DM65" s="4">
        <v>0.94</v>
      </c>
      <c r="DN65" s="26" t="s">
        <v>100</v>
      </c>
      <c r="DP65" s="2" t="s">
        <v>106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4"/>
        <v>6.0000000000000053E-2</v>
      </c>
      <c r="DX65" s="2" t="s">
        <v>106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5"/>
        <v>0</v>
      </c>
      <c r="EF65" s="2" t="s">
        <v>106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6"/>
        <v>0</v>
      </c>
      <c r="EN65" s="2" t="s">
        <v>106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7"/>
        <v>0</v>
      </c>
      <c r="EV65" s="2" t="s">
        <v>106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18"/>
        <v>0</v>
      </c>
      <c r="FD65" s="2" t="s">
        <v>106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19"/>
        <v>0</v>
      </c>
      <c r="FL65" s="2" t="s">
        <v>106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4">
        <f t="shared" si="20"/>
        <v>0</v>
      </c>
      <c r="FT65" s="2" t="s">
        <v>106</v>
      </c>
      <c r="FU65" s="2">
        <v>52</v>
      </c>
      <c r="FV65" s="2">
        <v>52</v>
      </c>
      <c r="FW65" s="2">
        <v>0</v>
      </c>
      <c r="FX65" s="2">
        <v>0</v>
      </c>
      <c r="FY65" s="4">
        <v>1</v>
      </c>
      <c r="FZ65" s="4">
        <f t="shared" si="21"/>
        <v>0</v>
      </c>
      <c r="GB65" s="2" t="s">
        <v>106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4">
        <f t="shared" si="22"/>
        <v>0</v>
      </c>
      <c r="GJ65" s="2" t="s">
        <v>106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3"/>
        <v>0</v>
      </c>
      <c r="GR65" s="2" t="s">
        <v>106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111">
        <f t="shared" si="107"/>
        <v>0</v>
      </c>
      <c r="GZ65" s="2" t="s">
        <v>106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>HE65-'[1]ASUS MeMO Pad 8 K011'!ES65</f>
        <v>0</v>
      </c>
      <c r="HH65" s="2" t="s">
        <v>106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4"/>
        <v>0</v>
      </c>
      <c r="HP65" s="2" t="s">
        <v>106</v>
      </c>
      <c r="HQ65" s="2">
        <v>52</v>
      </c>
      <c r="HR65" s="2">
        <v>49</v>
      </c>
      <c r="HS65" s="7">
        <v>3</v>
      </c>
      <c r="HT65" s="2">
        <v>0</v>
      </c>
      <c r="HU65" s="4">
        <v>0.94</v>
      </c>
      <c r="HV65" s="4">
        <f t="shared" si="25"/>
        <v>-6.0000000000000053E-2</v>
      </c>
      <c r="HX65" s="2" t="s">
        <v>106</v>
      </c>
      <c r="HY65" s="2">
        <v>52</v>
      </c>
      <c r="HZ65" s="2">
        <v>52</v>
      </c>
      <c r="IA65" s="2">
        <v>0</v>
      </c>
      <c r="IB65" s="2">
        <v>0</v>
      </c>
      <c r="IC65" s="4">
        <f t="shared" si="101"/>
        <v>1</v>
      </c>
      <c r="ID65" s="4">
        <f t="shared" si="26"/>
        <v>6.0000000000000053E-2</v>
      </c>
      <c r="IF65" s="2" t="s">
        <v>106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102"/>
        <v>1</v>
      </c>
      <c r="IL65" s="4">
        <f t="shared" si="27"/>
        <v>0</v>
      </c>
      <c r="IN65" s="2" t="s">
        <v>106</v>
      </c>
      <c r="IO65" s="2">
        <v>52</v>
      </c>
      <c r="IP65" s="2">
        <v>52</v>
      </c>
      <c r="IQ65" s="2">
        <v>0</v>
      </c>
      <c r="IR65" s="2">
        <v>0</v>
      </c>
      <c r="IS65" s="4">
        <v>1</v>
      </c>
      <c r="IT65" s="4">
        <f t="shared" si="28"/>
        <v>0</v>
      </c>
      <c r="IV65" s="2" t="s">
        <v>106</v>
      </c>
      <c r="IW65" s="2">
        <v>52</v>
      </c>
      <c r="IX65" s="2">
        <v>52</v>
      </c>
      <c r="IY65" s="2">
        <v>0</v>
      </c>
      <c r="IZ65" s="2">
        <v>0</v>
      </c>
      <c r="JA65" s="4">
        <v>1</v>
      </c>
      <c r="JB65" s="4">
        <f t="shared" si="29"/>
        <v>0</v>
      </c>
      <c r="JD65" s="2" t="s">
        <v>106</v>
      </c>
      <c r="JE65" s="2">
        <v>52</v>
      </c>
      <c r="JF65" s="2">
        <v>52</v>
      </c>
      <c r="JG65" s="2">
        <v>0</v>
      </c>
      <c r="JH65" s="2">
        <v>0</v>
      </c>
      <c r="JI65" s="4">
        <v>1</v>
      </c>
      <c r="JJ65" s="4">
        <f t="shared" si="30"/>
        <v>0</v>
      </c>
      <c r="JL65" s="2" t="s">
        <v>106</v>
      </c>
      <c r="JM65" s="2">
        <v>52</v>
      </c>
      <c r="JN65" s="2">
        <v>52</v>
      </c>
      <c r="JO65" s="2">
        <v>0</v>
      </c>
      <c r="JP65" s="2">
        <v>0</v>
      </c>
      <c r="JQ65" s="4">
        <v>1</v>
      </c>
      <c r="JR65" s="4">
        <f t="shared" si="109"/>
        <v>0</v>
      </c>
      <c r="JT65" s="2" t="s">
        <v>106</v>
      </c>
      <c r="JU65" s="2">
        <v>52</v>
      </c>
      <c r="JV65" s="2">
        <v>52</v>
      </c>
      <c r="JW65" s="2">
        <v>0</v>
      </c>
      <c r="JX65" s="2">
        <v>0</v>
      </c>
      <c r="JY65" s="4">
        <v>1</v>
      </c>
      <c r="JZ65" s="4">
        <f t="shared" si="32"/>
        <v>0</v>
      </c>
      <c r="KB65" s="2" t="s">
        <v>106</v>
      </c>
      <c r="KC65" s="2">
        <v>52</v>
      </c>
      <c r="KD65" s="2">
        <v>52</v>
      </c>
      <c r="KE65" s="2">
        <v>0</v>
      </c>
      <c r="KF65" s="2">
        <v>0</v>
      </c>
      <c r="KG65" s="4">
        <v>1</v>
      </c>
      <c r="KH65" s="4">
        <f t="shared" si="110"/>
        <v>0</v>
      </c>
      <c r="KJ65" s="2" t="s">
        <v>106</v>
      </c>
      <c r="KK65" s="2">
        <v>52</v>
      </c>
      <c r="KL65" s="2">
        <v>52</v>
      </c>
      <c r="KM65" s="2">
        <v>0</v>
      </c>
      <c r="KN65" s="2">
        <v>0</v>
      </c>
      <c r="KO65" s="4">
        <f t="shared" si="103"/>
        <v>1</v>
      </c>
      <c r="KP65" s="4">
        <f t="shared" si="34"/>
        <v>0</v>
      </c>
      <c r="KQ65" s="4"/>
      <c r="KR65" s="116" t="s">
        <v>106</v>
      </c>
      <c r="KS65" s="116">
        <v>52</v>
      </c>
      <c r="KT65" s="117">
        <v>52</v>
      </c>
      <c r="KU65" s="117">
        <v>0</v>
      </c>
      <c r="KV65" s="117">
        <v>0</v>
      </c>
      <c r="KW65" s="118">
        <v>1</v>
      </c>
      <c r="KX65" s="118">
        <v>0</v>
      </c>
      <c r="KY65" s="116"/>
      <c r="KZ65" s="116" t="s">
        <v>106</v>
      </c>
      <c r="LA65" s="116">
        <v>52</v>
      </c>
      <c r="LB65" s="116">
        <v>52</v>
      </c>
      <c r="LC65" s="116">
        <v>0</v>
      </c>
      <c r="LD65" s="116">
        <v>0</v>
      </c>
      <c r="LE65" s="122">
        <v>1</v>
      </c>
      <c r="LF65" s="158">
        <f t="shared" si="35"/>
        <v>0</v>
      </c>
      <c r="LG65" s="156"/>
      <c r="LH65" s="156" t="s">
        <v>106</v>
      </c>
      <c r="LI65" s="156">
        <v>52</v>
      </c>
      <c r="LJ65" s="156">
        <v>52</v>
      </c>
      <c r="LK65" s="156">
        <v>0</v>
      </c>
      <c r="LL65" s="156">
        <v>0</v>
      </c>
      <c r="LM65" s="162">
        <v>1</v>
      </c>
      <c r="LN65" s="158">
        <f t="shared" si="36"/>
        <v>0</v>
      </c>
      <c r="LO65" s="157"/>
      <c r="LP65" s="2" t="s">
        <v>106</v>
      </c>
      <c r="LQ65" s="2">
        <v>52</v>
      </c>
      <c r="LR65" s="2">
        <v>52</v>
      </c>
      <c r="LS65" s="2">
        <v>0</v>
      </c>
      <c r="LT65" s="2">
        <v>0</v>
      </c>
      <c r="LU65" s="4">
        <f t="shared" si="104"/>
        <v>1</v>
      </c>
      <c r="LV65" s="4">
        <f t="shared" si="37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105"/>
        <v>1</v>
      </c>
      <c r="MD65" s="158">
        <f t="shared" si="38"/>
        <v>0</v>
      </c>
      <c r="MF65" s="156" t="s">
        <v>106</v>
      </c>
      <c r="MG65" s="156">
        <v>52</v>
      </c>
      <c r="MH65" s="156">
        <v>52</v>
      </c>
      <c r="MI65" s="156">
        <v>0</v>
      </c>
      <c r="MJ65" s="156">
        <v>0</v>
      </c>
      <c r="MK65" s="162">
        <f t="shared" si="39"/>
        <v>1</v>
      </c>
      <c r="ML65" s="158">
        <f t="shared" si="40"/>
        <v>0</v>
      </c>
      <c r="MM65" s="157"/>
      <c r="MN65" s="156" t="s">
        <v>106</v>
      </c>
      <c r="MO65" s="156">
        <v>52</v>
      </c>
      <c r="MP65" s="156">
        <v>52</v>
      </c>
      <c r="MQ65" s="156">
        <v>0</v>
      </c>
      <c r="MR65" s="156">
        <v>0</v>
      </c>
      <c r="MS65" s="162">
        <v>1</v>
      </c>
      <c r="MT65" s="158">
        <f t="shared" si="41"/>
        <v>0</v>
      </c>
      <c r="MU65" s="157"/>
      <c r="MV65" s="156" t="s">
        <v>106</v>
      </c>
      <c r="MW65" s="156">
        <v>52</v>
      </c>
      <c r="MX65" s="156">
        <v>52</v>
      </c>
      <c r="MY65" s="156">
        <v>0</v>
      </c>
      <c r="MZ65" s="156">
        <v>0</v>
      </c>
      <c r="NA65" s="162">
        <v>1</v>
      </c>
      <c r="NB65" s="158">
        <f t="shared" si="42"/>
        <v>0</v>
      </c>
      <c r="NC65" s="157"/>
      <c r="ND65" s="156" t="s">
        <v>106</v>
      </c>
      <c r="NE65" s="156">
        <v>52</v>
      </c>
      <c r="NF65" s="156">
        <v>52</v>
      </c>
      <c r="NG65" s="156">
        <v>0</v>
      </c>
      <c r="NH65" s="156">
        <v>0</v>
      </c>
      <c r="NI65" s="162">
        <v>1</v>
      </c>
      <c r="NJ65" s="158">
        <f t="shared" si="43"/>
        <v>0</v>
      </c>
      <c r="NK65" s="157"/>
      <c r="NL65" s="156" t="s">
        <v>106</v>
      </c>
      <c r="NM65" s="156">
        <v>52</v>
      </c>
      <c r="NN65" s="156">
        <v>52</v>
      </c>
      <c r="NO65" s="156">
        <v>0</v>
      </c>
      <c r="NP65" s="156">
        <v>0</v>
      </c>
      <c r="NQ65" s="162">
        <v>1</v>
      </c>
      <c r="NR65" s="158">
        <f t="shared" si="44"/>
        <v>0</v>
      </c>
      <c r="NS65" s="157"/>
      <c r="OO65" s="157" t="s">
        <v>106</v>
      </c>
      <c r="OP65" s="157">
        <v>52</v>
      </c>
      <c r="OQ65" s="157">
        <v>52</v>
      </c>
      <c r="OR65" s="157">
        <v>0</v>
      </c>
      <c r="OS65" s="157">
        <v>0</v>
      </c>
      <c r="OT65" s="158">
        <f t="shared" si="45"/>
        <v>1</v>
      </c>
      <c r="OU65" s="158">
        <f t="shared" si="46"/>
        <v>0</v>
      </c>
      <c r="OW65" s="157" t="s">
        <v>106</v>
      </c>
      <c r="OX65" s="157">
        <v>52</v>
      </c>
      <c r="OY65" s="157">
        <v>52</v>
      </c>
      <c r="OZ65" s="157">
        <v>0</v>
      </c>
      <c r="PA65" s="157">
        <v>0</v>
      </c>
      <c r="PB65" s="158">
        <f t="shared" si="106"/>
        <v>1</v>
      </c>
      <c r="PC65" s="158">
        <f t="shared" si="47"/>
        <v>0</v>
      </c>
      <c r="PE65" s="157" t="s">
        <v>106</v>
      </c>
      <c r="PF65" s="157">
        <v>52</v>
      </c>
      <c r="PG65" s="157">
        <v>52</v>
      </c>
      <c r="PH65" s="157">
        <v>0</v>
      </c>
      <c r="PI65" s="157">
        <v>0</v>
      </c>
      <c r="PJ65" s="158">
        <f t="shared" si="48"/>
        <v>1</v>
      </c>
      <c r="PK65" s="158">
        <f t="shared" si="49"/>
        <v>0</v>
      </c>
      <c r="PM65" s="157" t="s">
        <v>106</v>
      </c>
      <c r="PN65" s="157">
        <v>52</v>
      </c>
      <c r="PO65" s="157">
        <v>52</v>
      </c>
      <c r="PP65" s="157">
        <v>0</v>
      </c>
      <c r="PQ65" s="157">
        <v>0</v>
      </c>
      <c r="PR65" s="158">
        <f t="shared" si="50"/>
        <v>1</v>
      </c>
      <c r="PS65" s="158">
        <f t="shared" si="51"/>
        <v>0</v>
      </c>
      <c r="PU65" s="157" t="s">
        <v>106</v>
      </c>
      <c r="PV65" s="157">
        <v>52</v>
      </c>
      <c r="PW65" s="157">
        <v>52</v>
      </c>
      <c r="PX65" s="157">
        <v>0</v>
      </c>
      <c r="PY65" s="157">
        <v>0</v>
      </c>
      <c r="PZ65" s="158">
        <f t="shared" si="52"/>
        <v>1</v>
      </c>
      <c r="QA65" s="158">
        <f t="shared" si="53"/>
        <v>0</v>
      </c>
      <c r="QC65" s="157">
        <f t="shared" si="54"/>
        <v>0</v>
      </c>
      <c r="QD65" s="157" t="s">
        <v>106</v>
      </c>
      <c r="QE65" s="157">
        <v>52</v>
      </c>
      <c r="QF65" s="157">
        <v>52</v>
      </c>
      <c r="QG65" s="157">
        <v>0</v>
      </c>
      <c r="QH65" s="157">
        <v>0</v>
      </c>
      <c r="QI65" s="158">
        <f t="shared" si="55"/>
        <v>1</v>
      </c>
      <c r="QJ65" s="158">
        <f t="shared" si="56"/>
        <v>0</v>
      </c>
      <c r="QL65" s="157" t="s">
        <v>106</v>
      </c>
      <c r="QM65" s="157">
        <v>52</v>
      </c>
      <c r="QN65" s="157">
        <v>52</v>
      </c>
      <c r="QO65" s="157">
        <v>0</v>
      </c>
      <c r="QP65" s="157">
        <v>0</v>
      </c>
      <c r="QQ65" s="158">
        <f t="shared" si="57"/>
        <v>1</v>
      </c>
      <c r="QR65" s="158">
        <f t="shared" si="58"/>
        <v>0</v>
      </c>
      <c r="QT65" s="157">
        <f t="shared" si="59"/>
        <v>0</v>
      </c>
      <c r="QU65" s="157" t="s">
        <v>106</v>
      </c>
      <c r="QV65" s="157">
        <v>52</v>
      </c>
      <c r="QW65" s="157">
        <v>52</v>
      </c>
      <c r="QX65" s="157">
        <v>0</v>
      </c>
      <c r="QY65" s="157">
        <v>0</v>
      </c>
      <c r="QZ65" s="158">
        <f t="shared" si="60"/>
        <v>1</v>
      </c>
      <c r="RA65" s="158">
        <f t="shared" si="61"/>
        <v>0</v>
      </c>
      <c r="RC65" s="157" t="s">
        <v>106</v>
      </c>
      <c r="RD65" s="157">
        <v>52</v>
      </c>
      <c r="RE65" s="157">
        <v>52</v>
      </c>
      <c r="RF65" s="157">
        <v>0</v>
      </c>
      <c r="RG65" s="157">
        <v>0</v>
      </c>
      <c r="RH65" s="158">
        <f t="shared" si="62"/>
        <v>1</v>
      </c>
      <c r="RI65" s="158">
        <f t="shared" si="63"/>
        <v>0</v>
      </c>
      <c r="RK65" s="157" t="s">
        <v>106</v>
      </c>
      <c r="RL65" s="157">
        <v>52</v>
      </c>
      <c r="RM65" s="157">
        <v>52</v>
      </c>
      <c r="RN65" s="157">
        <v>0</v>
      </c>
      <c r="RO65" s="157">
        <v>0</v>
      </c>
      <c r="RP65" s="158">
        <v>1</v>
      </c>
      <c r="RR65" s="157" t="s">
        <v>106</v>
      </c>
      <c r="RS65" s="157">
        <v>52</v>
      </c>
      <c r="RT65" s="157">
        <v>52</v>
      </c>
      <c r="RU65" s="157">
        <v>0</v>
      </c>
      <c r="RV65" s="157">
        <v>0</v>
      </c>
      <c r="RW65" s="158">
        <f t="shared" si="64"/>
        <v>1</v>
      </c>
      <c r="RX65" s="158">
        <f t="shared" si="65"/>
        <v>1</v>
      </c>
      <c r="RZ65" s="157" t="s">
        <v>106</v>
      </c>
      <c r="SA65" s="157">
        <v>52</v>
      </c>
      <c r="SB65" s="157">
        <v>52</v>
      </c>
      <c r="SC65" s="157">
        <v>0</v>
      </c>
      <c r="SD65" s="157">
        <v>0</v>
      </c>
      <c r="SE65" s="158">
        <f t="shared" si="66"/>
        <v>1</v>
      </c>
      <c r="SF65" s="158">
        <f t="shared" si="67"/>
        <v>0</v>
      </c>
      <c r="SH65" s="157" t="s">
        <v>106</v>
      </c>
      <c r="SI65" s="157">
        <v>52</v>
      </c>
      <c r="SJ65" s="157">
        <v>52</v>
      </c>
      <c r="SK65" s="157">
        <v>0</v>
      </c>
      <c r="SL65" s="157">
        <v>0</v>
      </c>
      <c r="SM65" s="158">
        <f t="shared" si="68"/>
        <v>1</v>
      </c>
      <c r="SN65" s="158">
        <f t="shared" si="69"/>
        <v>0</v>
      </c>
      <c r="SP65" s="157" t="s">
        <v>106</v>
      </c>
      <c r="SQ65" s="157">
        <v>52</v>
      </c>
      <c r="SR65" s="157">
        <v>52</v>
      </c>
      <c r="SS65" s="157">
        <v>0</v>
      </c>
      <c r="ST65" s="157">
        <v>0</v>
      </c>
      <c r="SU65" s="158">
        <f t="shared" si="70"/>
        <v>1</v>
      </c>
      <c r="SV65" s="158">
        <f t="shared" si="71"/>
        <v>0</v>
      </c>
      <c r="SX65" s="157" t="s">
        <v>106</v>
      </c>
      <c r="SY65" s="157">
        <v>52</v>
      </c>
      <c r="SZ65" s="157">
        <v>52</v>
      </c>
      <c r="TA65" s="157">
        <v>0</v>
      </c>
      <c r="TB65" s="157">
        <v>0</v>
      </c>
      <c r="TC65" s="158">
        <f t="shared" si="72"/>
        <v>1</v>
      </c>
      <c r="TD65" s="158">
        <f t="shared" si="73"/>
        <v>0</v>
      </c>
      <c r="TF65" s="157" t="s">
        <v>106</v>
      </c>
      <c r="TG65" s="157">
        <v>52</v>
      </c>
      <c r="TH65" s="157">
        <v>52</v>
      </c>
      <c r="TI65" s="157">
        <v>0</v>
      </c>
      <c r="TJ65" s="157">
        <v>0</v>
      </c>
      <c r="TK65" s="158">
        <f t="shared" si="74"/>
        <v>1</v>
      </c>
      <c r="TL65" s="158">
        <f t="shared" si="75"/>
        <v>0</v>
      </c>
      <c r="TN65" s="157" t="s">
        <v>106</v>
      </c>
      <c r="TO65" s="157">
        <v>52</v>
      </c>
      <c r="TP65" s="157">
        <v>52</v>
      </c>
      <c r="TQ65" s="157">
        <v>0</v>
      </c>
      <c r="TR65" s="157">
        <v>0</v>
      </c>
      <c r="TS65" s="158">
        <f t="shared" si="76"/>
        <v>1</v>
      </c>
      <c r="TT65" s="158">
        <f t="shared" si="77"/>
        <v>0</v>
      </c>
      <c r="TV65" s="157" t="s">
        <v>106</v>
      </c>
      <c r="TW65" s="157">
        <v>52</v>
      </c>
      <c r="TX65" s="157">
        <v>52</v>
      </c>
      <c r="TY65" s="157">
        <v>0</v>
      </c>
      <c r="TZ65" s="157">
        <v>0</v>
      </c>
      <c r="UA65" s="158">
        <f t="shared" si="78"/>
        <v>1</v>
      </c>
      <c r="UB65" s="158">
        <f t="shared" si="79"/>
        <v>0</v>
      </c>
      <c r="UD65" s="157" t="s">
        <v>106</v>
      </c>
      <c r="UE65" s="157">
        <v>52</v>
      </c>
      <c r="UF65" s="157">
        <v>52</v>
      </c>
      <c r="UG65" s="157">
        <v>0</v>
      </c>
      <c r="UH65" s="157">
        <v>0</v>
      </c>
      <c r="UI65" s="158">
        <f t="shared" si="80"/>
        <v>1</v>
      </c>
      <c r="UJ65" s="158">
        <f t="shared" si="81"/>
        <v>0</v>
      </c>
      <c r="UL65" s="157" t="s">
        <v>106</v>
      </c>
      <c r="UM65" s="157">
        <v>52</v>
      </c>
      <c r="UN65" s="157">
        <v>52</v>
      </c>
      <c r="UO65" s="157">
        <v>0</v>
      </c>
      <c r="UP65" s="157">
        <v>0</v>
      </c>
      <c r="UQ65" s="158">
        <f t="shared" si="82"/>
        <v>1</v>
      </c>
      <c r="UR65" s="158">
        <f t="shared" si="83"/>
        <v>0</v>
      </c>
      <c r="UT65" s="157" t="s">
        <v>106</v>
      </c>
      <c r="UU65" s="157">
        <v>52</v>
      </c>
      <c r="UV65" s="157">
        <v>52</v>
      </c>
      <c r="UW65" s="157">
        <v>0</v>
      </c>
      <c r="UX65" s="157">
        <v>0</v>
      </c>
      <c r="UY65" s="158">
        <f t="shared" si="84"/>
        <v>1</v>
      </c>
      <c r="VA65" s="157" t="s">
        <v>106</v>
      </c>
      <c r="VB65" s="157">
        <v>52</v>
      </c>
      <c r="VC65" s="157">
        <v>52</v>
      </c>
      <c r="VD65" s="157">
        <v>0</v>
      </c>
      <c r="VE65" s="157">
        <v>0</v>
      </c>
      <c r="VF65" s="158">
        <f t="shared" si="85"/>
        <v>1</v>
      </c>
      <c r="VH65" s="157" t="s">
        <v>106</v>
      </c>
      <c r="VI65" s="157">
        <v>52</v>
      </c>
      <c r="VJ65" s="157">
        <v>52</v>
      </c>
      <c r="VK65" s="157">
        <v>0</v>
      </c>
      <c r="VL65" s="157">
        <v>0</v>
      </c>
      <c r="VM65" s="158">
        <f t="shared" si="86"/>
        <v>1</v>
      </c>
      <c r="VN65" s="158">
        <f t="shared" si="87"/>
        <v>0</v>
      </c>
      <c r="VQ65" s="157" t="s">
        <v>106</v>
      </c>
      <c r="VR65" s="157">
        <v>52</v>
      </c>
      <c r="VS65" s="157">
        <v>52</v>
      </c>
      <c r="VT65" s="157">
        <v>0</v>
      </c>
      <c r="VU65" s="157">
        <v>0</v>
      </c>
      <c r="VV65" s="158">
        <v>1</v>
      </c>
      <c r="VW65" s="158">
        <f t="shared" si="88"/>
        <v>0</v>
      </c>
      <c r="VX65" s="158"/>
      <c r="VY65" s="157" t="s">
        <v>106</v>
      </c>
      <c r="VZ65" s="157">
        <v>52</v>
      </c>
      <c r="WA65" s="157">
        <v>52</v>
      </c>
      <c r="WB65" s="157">
        <v>0</v>
      </c>
      <c r="WC65" s="157">
        <v>0</v>
      </c>
      <c r="WD65" s="158">
        <f t="shared" si="89"/>
        <v>1</v>
      </c>
      <c r="WF65" s="157" t="s">
        <v>106</v>
      </c>
      <c r="WG65" s="157">
        <v>52</v>
      </c>
      <c r="WH65" s="157">
        <v>52</v>
      </c>
      <c r="WI65" s="157">
        <v>0</v>
      </c>
      <c r="WJ65" s="157">
        <v>0</v>
      </c>
      <c r="WK65" s="158">
        <f t="shared" si="90"/>
        <v>1</v>
      </c>
      <c r="WL65" s="158">
        <f t="shared" si="91"/>
        <v>0</v>
      </c>
      <c r="WN65" s="157" t="s">
        <v>106</v>
      </c>
      <c r="WO65" s="157">
        <v>52</v>
      </c>
      <c r="WP65" s="157">
        <v>52</v>
      </c>
      <c r="WQ65" s="157">
        <v>0</v>
      </c>
      <c r="WR65" s="157">
        <v>0</v>
      </c>
      <c r="WS65" s="158">
        <v>1</v>
      </c>
      <c r="WZ65" s="157" t="s">
        <v>106</v>
      </c>
      <c r="XA65" s="157">
        <v>52</v>
      </c>
      <c r="XB65" s="157">
        <v>52</v>
      </c>
      <c r="XC65" s="157">
        <v>0</v>
      </c>
      <c r="XD65" s="157">
        <v>0</v>
      </c>
      <c r="XE65" s="158">
        <f t="shared" si="92"/>
        <v>1</v>
      </c>
      <c r="XG65" s="157" t="s">
        <v>106</v>
      </c>
      <c r="XH65" s="157">
        <v>52</v>
      </c>
      <c r="XI65" s="157">
        <v>52</v>
      </c>
      <c r="XJ65" s="157">
        <v>0</v>
      </c>
      <c r="XK65" s="157">
        <v>0</v>
      </c>
      <c r="XL65" s="158">
        <f t="shared" si="93"/>
        <v>1</v>
      </c>
      <c r="XM65" s="158">
        <f t="shared" si="94"/>
        <v>0</v>
      </c>
      <c r="XN65" s="157" t="s">
        <v>106</v>
      </c>
      <c r="XO65" s="157">
        <v>52</v>
      </c>
      <c r="XP65" s="157">
        <v>0</v>
      </c>
      <c r="XQ65" s="157">
        <v>0</v>
      </c>
      <c r="XR65" s="157">
        <v>52</v>
      </c>
      <c r="XS65" s="158">
        <v>0</v>
      </c>
      <c r="XT65" s="157"/>
      <c r="XU65" s="157" t="s">
        <v>106</v>
      </c>
      <c r="XV65" s="157">
        <v>52</v>
      </c>
      <c r="XW65" s="157">
        <v>52</v>
      </c>
      <c r="XX65" s="157">
        <v>0</v>
      </c>
      <c r="XY65" s="157">
        <v>0</v>
      </c>
      <c r="XZ65" s="158">
        <f t="shared" si="95"/>
        <v>1</v>
      </c>
      <c r="YB65" s="157" t="s">
        <v>106</v>
      </c>
      <c r="YC65" s="157">
        <v>52</v>
      </c>
      <c r="YD65" s="157">
        <v>52</v>
      </c>
      <c r="YE65" s="157">
        <v>0</v>
      </c>
      <c r="YF65" s="157">
        <v>0</v>
      </c>
      <c r="YG65" s="158">
        <f t="shared" si="96"/>
        <v>1</v>
      </c>
      <c r="YH65" s="158">
        <f t="shared" si="97"/>
        <v>0</v>
      </c>
      <c r="YI65" s="158"/>
      <c r="YJ65" s="157" t="s">
        <v>106</v>
      </c>
      <c r="YK65" s="157">
        <v>52</v>
      </c>
      <c r="YL65" s="157">
        <v>52</v>
      </c>
      <c r="YM65" s="157">
        <v>0</v>
      </c>
      <c r="YN65" s="157">
        <v>0</v>
      </c>
      <c r="YO65" s="158">
        <v>1</v>
      </c>
      <c r="YQ65" s="157" t="s">
        <v>106</v>
      </c>
      <c r="YR65" s="157">
        <v>52</v>
      </c>
      <c r="YS65" s="157">
        <v>52</v>
      </c>
      <c r="YT65" s="157">
        <v>0</v>
      </c>
      <c r="YU65" s="157">
        <v>0</v>
      </c>
      <c r="YV65" s="158">
        <f t="shared" si="98"/>
        <v>1</v>
      </c>
      <c r="YX65" s="157" t="s">
        <v>106</v>
      </c>
      <c r="YY65" s="157">
        <v>52</v>
      </c>
      <c r="YZ65" s="157">
        <v>52</v>
      </c>
      <c r="ZA65" s="157">
        <v>0</v>
      </c>
      <c r="ZB65" s="157">
        <v>0</v>
      </c>
      <c r="ZC65" s="158">
        <v>1</v>
      </c>
      <c r="ZE65" s="157" t="s">
        <v>106</v>
      </c>
      <c r="ZF65" s="157">
        <v>52</v>
      </c>
      <c r="ZG65" s="157">
        <v>52</v>
      </c>
      <c r="ZH65" s="157">
        <v>0</v>
      </c>
      <c r="ZI65" s="157">
        <v>0</v>
      </c>
      <c r="ZJ65" s="158">
        <f t="shared" si="99"/>
        <v>1</v>
      </c>
      <c r="ZK65" s="158">
        <f>ZJ65-YG65</f>
        <v>0</v>
      </c>
      <c r="ZM65" s="157" t="s">
        <v>106</v>
      </c>
      <c r="ZN65" s="157">
        <v>52</v>
      </c>
      <c r="ZO65" s="157">
        <v>52</v>
      </c>
      <c r="ZP65" s="157">
        <v>0</v>
      </c>
      <c r="ZQ65" s="157">
        <v>0</v>
      </c>
      <c r="ZR65" s="158">
        <f t="shared" si="100"/>
        <v>1</v>
      </c>
    </row>
    <row r="66" spans="1:694" ht="17.25" thickBot="1">
      <c r="A66" s="2" t="s">
        <v>81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81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108"/>
        <v>0</v>
      </c>
      <c r="P66" s="2" t="s">
        <v>81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81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81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81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81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  <c r="BD66" s="2" t="s">
        <v>81</v>
      </c>
      <c r="BE66" s="2">
        <v>94</v>
      </c>
      <c r="BF66" s="2">
        <v>76</v>
      </c>
      <c r="BG66" s="2">
        <v>12</v>
      </c>
      <c r="BH66" s="2">
        <v>6</v>
      </c>
      <c r="BI66" s="4">
        <v>0.81</v>
      </c>
      <c r="BJ66" s="4">
        <f t="shared" si="6"/>
        <v>0</v>
      </c>
      <c r="BL66" s="2" t="s">
        <v>81</v>
      </c>
      <c r="BM66" s="2">
        <v>94</v>
      </c>
      <c r="BN66" s="2">
        <v>76</v>
      </c>
      <c r="BO66" s="2">
        <v>12</v>
      </c>
      <c r="BP66" s="2">
        <v>6</v>
      </c>
      <c r="BQ66" s="4">
        <v>0.81</v>
      </c>
      <c r="BR66" s="4">
        <f t="shared" si="7"/>
        <v>0</v>
      </c>
      <c r="BT66" s="2" t="s">
        <v>81</v>
      </c>
      <c r="BU66" s="2">
        <v>94</v>
      </c>
      <c r="BV66" s="2">
        <v>76</v>
      </c>
      <c r="BW66" s="2">
        <v>12</v>
      </c>
      <c r="BX66" s="2">
        <v>6</v>
      </c>
      <c r="BY66" s="4">
        <v>0.81</v>
      </c>
      <c r="BZ66" s="4">
        <f t="shared" si="8"/>
        <v>0</v>
      </c>
      <c r="CB66" s="2" t="s">
        <v>81</v>
      </c>
      <c r="CC66" s="2">
        <v>94</v>
      </c>
      <c r="CD66" s="2">
        <v>76</v>
      </c>
      <c r="CE66" s="2">
        <v>12</v>
      </c>
      <c r="CF66" s="2">
        <v>6</v>
      </c>
      <c r="CG66" s="4">
        <v>0.81</v>
      </c>
      <c r="CH66" s="4">
        <f t="shared" si="9"/>
        <v>0</v>
      </c>
      <c r="CJ66" s="2" t="s">
        <v>81</v>
      </c>
      <c r="CK66" s="2">
        <v>94</v>
      </c>
      <c r="CL66" s="2">
        <v>76</v>
      </c>
      <c r="CM66" s="2">
        <v>12</v>
      </c>
      <c r="CN66" s="2">
        <v>6</v>
      </c>
      <c r="CO66" s="4">
        <v>0.81</v>
      </c>
      <c r="CP66" s="4">
        <f t="shared" si="10"/>
        <v>0</v>
      </c>
      <c r="CR66" s="2" t="s">
        <v>81</v>
      </c>
      <c r="CS66" s="2">
        <v>94</v>
      </c>
      <c r="CT66" s="2">
        <v>76</v>
      </c>
      <c r="CU66" s="2">
        <v>12</v>
      </c>
      <c r="CV66" s="2">
        <v>6</v>
      </c>
      <c r="CW66" s="4">
        <v>0.81</v>
      </c>
      <c r="CX66" s="4">
        <f t="shared" si="11"/>
        <v>0</v>
      </c>
      <c r="CZ66" s="2" t="s">
        <v>81</v>
      </c>
      <c r="DA66" s="2">
        <v>94</v>
      </c>
      <c r="DB66" s="2">
        <v>76</v>
      </c>
      <c r="DC66" s="2">
        <v>12</v>
      </c>
      <c r="DD66" s="2">
        <v>6</v>
      </c>
      <c r="DE66" s="4">
        <v>0.81</v>
      </c>
      <c r="DF66" s="4">
        <f t="shared" si="12"/>
        <v>0</v>
      </c>
      <c r="DH66" s="2" t="s">
        <v>80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ref="DN66:DN71" si="111">DM66-DE63</f>
        <v>0</v>
      </c>
      <c r="DP66" s="2" t="s">
        <v>80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4"/>
        <v>0</v>
      </c>
      <c r="DX66" s="2" t="s">
        <v>80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5"/>
        <v>0</v>
      </c>
      <c r="EF66" s="2" t="s">
        <v>80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6"/>
        <v>0</v>
      </c>
      <c r="EN66" s="2" t="s">
        <v>80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7"/>
        <v>0</v>
      </c>
      <c r="EV66" s="2" t="s">
        <v>80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18"/>
        <v>0</v>
      </c>
      <c r="FD66" s="2" t="s">
        <v>80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19"/>
        <v>0</v>
      </c>
      <c r="FL66" s="2" t="s">
        <v>80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4">
        <f t="shared" si="20"/>
        <v>0</v>
      </c>
      <c r="FT66" s="2" t="s">
        <v>80</v>
      </c>
      <c r="FU66" s="2">
        <v>20</v>
      </c>
      <c r="FV66" s="2">
        <v>20</v>
      </c>
      <c r="FW66" s="2">
        <v>0</v>
      </c>
      <c r="FX66" s="2">
        <v>0</v>
      </c>
      <c r="FY66" s="4">
        <v>1</v>
      </c>
      <c r="FZ66" s="4">
        <f t="shared" si="21"/>
        <v>0</v>
      </c>
      <c r="GB66" s="2" t="s">
        <v>80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4">
        <f t="shared" si="22"/>
        <v>0</v>
      </c>
      <c r="GJ66" s="2" t="s">
        <v>80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3"/>
        <v>0</v>
      </c>
      <c r="GR66" s="2" t="s">
        <v>80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111">
        <f t="shared" si="107"/>
        <v>0</v>
      </c>
      <c r="GZ66" s="2" t="s">
        <v>80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>HE66-'[1]ASUS MeMO Pad 8 K011'!ES66</f>
        <v>0</v>
      </c>
      <c r="HH66" s="2" t="s">
        <v>80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4"/>
        <v>0</v>
      </c>
      <c r="HP66" s="2" t="s">
        <v>80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5"/>
        <v>0</v>
      </c>
      <c r="HX66" s="2" t="s">
        <v>80</v>
      </c>
      <c r="HY66" s="2">
        <v>20</v>
      </c>
      <c r="HZ66" s="2">
        <v>20</v>
      </c>
      <c r="IA66" s="2">
        <v>0</v>
      </c>
      <c r="IB66" s="2">
        <v>0</v>
      </c>
      <c r="IC66" s="4">
        <f t="shared" si="101"/>
        <v>1</v>
      </c>
      <c r="ID66" s="4">
        <f t="shared" si="26"/>
        <v>0</v>
      </c>
      <c r="IF66" s="2" t="s">
        <v>80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102"/>
        <v>1</v>
      </c>
      <c r="IL66" s="4">
        <f t="shared" si="27"/>
        <v>0</v>
      </c>
      <c r="IN66" s="2" t="s">
        <v>80</v>
      </c>
      <c r="IO66" s="2">
        <v>20</v>
      </c>
      <c r="IP66" s="2">
        <v>20</v>
      </c>
      <c r="IQ66" s="2">
        <v>0</v>
      </c>
      <c r="IR66" s="2">
        <v>0</v>
      </c>
      <c r="IS66" s="4">
        <v>1</v>
      </c>
      <c r="IT66" s="4">
        <f t="shared" si="28"/>
        <v>0</v>
      </c>
      <c r="IV66" s="2" t="s">
        <v>80</v>
      </c>
      <c r="IW66" s="2">
        <v>20</v>
      </c>
      <c r="IX66" s="2">
        <v>20</v>
      </c>
      <c r="IY66" s="2">
        <v>0</v>
      </c>
      <c r="IZ66" s="2">
        <v>0</v>
      </c>
      <c r="JA66" s="4">
        <v>1</v>
      </c>
      <c r="JB66" s="4">
        <f t="shared" si="29"/>
        <v>0</v>
      </c>
      <c r="JD66" s="2" t="s">
        <v>80</v>
      </c>
      <c r="JE66" s="2">
        <v>20</v>
      </c>
      <c r="JF66" s="2">
        <v>20</v>
      </c>
      <c r="JG66" s="2">
        <v>0</v>
      </c>
      <c r="JH66" s="2">
        <v>0</v>
      </c>
      <c r="JI66" s="4">
        <v>1</v>
      </c>
      <c r="JJ66" s="4">
        <f t="shared" si="30"/>
        <v>0</v>
      </c>
      <c r="JL66" s="2" t="s">
        <v>80</v>
      </c>
      <c r="JM66" s="2">
        <v>20</v>
      </c>
      <c r="JN66" s="2">
        <v>20</v>
      </c>
      <c r="JO66" s="2">
        <v>0</v>
      </c>
      <c r="JP66" s="2">
        <v>0</v>
      </c>
      <c r="JQ66" s="4">
        <v>1</v>
      </c>
      <c r="JR66" s="4">
        <f t="shared" si="109"/>
        <v>0</v>
      </c>
      <c r="JT66" s="2" t="s">
        <v>80</v>
      </c>
      <c r="JU66" s="2">
        <v>20</v>
      </c>
      <c r="JV66" s="2">
        <v>20</v>
      </c>
      <c r="JW66" s="2">
        <v>0</v>
      </c>
      <c r="JX66" s="2">
        <v>0</v>
      </c>
      <c r="JY66" s="4">
        <v>1</v>
      </c>
      <c r="JZ66" s="4">
        <f t="shared" si="32"/>
        <v>0</v>
      </c>
      <c r="KB66" s="2" t="s">
        <v>80</v>
      </c>
      <c r="KC66" s="2">
        <v>20</v>
      </c>
      <c r="KD66" s="2">
        <v>20</v>
      </c>
      <c r="KE66" s="2">
        <v>0</v>
      </c>
      <c r="KF66" s="2">
        <v>0</v>
      </c>
      <c r="KG66" s="4">
        <v>1</v>
      </c>
      <c r="KH66" s="4">
        <f t="shared" si="110"/>
        <v>0</v>
      </c>
      <c r="KJ66" s="2" t="s">
        <v>80</v>
      </c>
      <c r="KK66" s="2">
        <v>20</v>
      </c>
      <c r="KL66" s="2">
        <v>20</v>
      </c>
      <c r="KM66" s="2">
        <v>0</v>
      </c>
      <c r="KN66" s="2">
        <v>0</v>
      </c>
      <c r="KO66" s="4">
        <f t="shared" si="103"/>
        <v>1</v>
      </c>
      <c r="KP66" s="4">
        <f t="shared" si="34"/>
        <v>0</v>
      </c>
      <c r="KQ66" s="4"/>
      <c r="KR66" s="116" t="s">
        <v>80</v>
      </c>
      <c r="KS66" s="116">
        <v>20</v>
      </c>
      <c r="KT66" s="117">
        <v>20</v>
      </c>
      <c r="KU66" s="117">
        <v>0</v>
      </c>
      <c r="KV66" s="117">
        <v>0</v>
      </c>
      <c r="KW66" s="118">
        <v>1</v>
      </c>
      <c r="KX66" s="118">
        <v>0</v>
      </c>
      <c r="KY66" s="116"/>
      <c r="KZ66" s="116" t="s">
        <v>80</v>
      </c>
      <c r="LA66" s="116">
        <v>20</v>
      </c>
      <c r="LB66" s="116">
        <v>20</v>
      </c>
      <c r="LC66" s="116">
        <v>0</v>
      </c>
      <c r="LD66" s="116">
        <v>0</v>
      </c>
      <c r="LE66" s="122">
        <v>1</v>
      </c>
      <c r="LF66" s="158">
        <f t="shared" si="35"/>
        <v>0</v>
      </c>
      <c r="LG66" s="156"/>
      <c r="LH66" s="156" t="s">
        <v>80</v>
      </c>
      <c r="LI66" s="156">
        <v>20</v>
      </c>
      <c r="LJ66" s="156">
        <v>20</v>
      </c>
      <c r="LK66" s="156">
        <v>0</v>
      </c>
      <c r="LL66" s="156">
        <v>0</v>
      </c>
      <c r="LM66" s="162">
        <v>1</v>
      </c>
      <c r="LN66" s="158">
        <f t="shared" si="36"/>
        <v>0</v>
      </c>
      <c r="LO66" s="157"/>
      <c r="LP66" s="2" t="s">
        <v>80</v>
      </c>
      <c r="LQ66" s="2">
        <v>20</v>
      </c>
      <c r="LR66" s="2">
        <v>20</v>
      </c>
      <c r="LS66" s="2">
        <v>0</v>
      </c>
      <c r="LT66" s="2">
        <v>0</v>
      </c>
      <c r="LU66" s="4">
        <f t="shared" si="104"/>
        <v>1</v>
      </c>
      <c r="LV66" s="4">
        <f t="shared" si="37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105"/>
        <v>1</v>
      </c>
      <c r="MD66" s="158">
        <f t="shared" si="38"/>
        <v>0</v>
      </c>
      <c r="MF66" s="156" t="s">
        <v>80</v>
      </c>
      <c r="MG66" s="156">
        <v>20</v>
      </c>
      <c r="MH66" s="156">
        <v>20</v>
      </c>
      <c r="MI66" s="156">
        <v>0</v>
      </c>
      <c r="MJ66" s="156">
        <v>0</v>
      </c>
      <c r="MK66" s="162">
        <f t="shared" si="39"/>
        <v>1</v>
      </c>
      <c r="ML66" s="158">
        <f t="shared" si="40"/>
        <v>0</v>
      </c>
      <c r="MM66" s="157"/>
      <c r="MN66" s="156" t="s">
        <v>80</v>
      </c>
      <c r="MO66" s="156">
        <v>20</v>
      </c>
      <c r="MP66" s="156">
        <v>20</v>
      </c>
      <c r="MQ66" s="156">
        <v>0</v>
      </c>
      <c r="MR66" s="156">
        <v>0</v>
      </c>
      <c r="MS66" s="162">
        <v>1</v>
      </c>
      <c r="MT66" s="158">
        <f t="shared" si="41"/>
        <v>0</v>
      </c>
      <c r="MU66" s="157"/>
      <c r="MV66" s="156" t="s">
        <v>80</v>
      </c>
      <c r="MW66" s="156">
        <v>20</v>
      </c>
      <c r="MX66" s="156">
        <v>20</v>
      </c>
      <c r="MY66" s="156">
        <v>0</v>
      </c>
      <c r="MZ66" s="156">
        <v>0</v>
      </c>
      <c r="NA66" s="162">
        <v>1</v>
      </c>
      <c r="NB66" s="158">
        <f t="shared" si="42"/>
        <v>0</v>
      </c>
      <c r="NC66" s="157"/>
      <c r="ND66" s="156" t="s">
        <v>80</v>
      </c>
      <c r="NE66" s="156">
        <v>20</v>
      </c>
      <c r="NF66" s="156">
        <v>20</v>
      </c>
      <c r="NG66" s="156">
        <v>0</v>
      </c>
      <c r="NH66" s="156">
        <v>0</v>
      </c>
      <c r="NI66" s="162">
        <v>1</v>
      </c>
      <c r="NJ66" s="158">
        <f t="shared" si="43"/>
        <v>0</v>
      </c>
      <c r="NK66" s="157"/>
      <c r="NL66" s="156" t="s">
        <v>80</v>
      </c>
      <c r="NM66" s="156">
        <v>20</v>
      </c>
      <c r="NN66" s="156">
        <v>20</v>
      </c>
      <c r="NO66" s="156">
        <v>0</v>
      </c>
      <c r="NP66" s="156">
        <v>0</v>
      </c>
      <c r="NQ66" s="162">
        <v>1</v>
      </c>
      <c r="NR66" s="158">
        <f t="shared" si="44"/>
        <v>0</v>
      </c>
      <c r="NS66" s="157"/>
      <c r="OO66" s="157" t="s">
        <v>80</v>
      </c>
      <c r="OP66" s="157">
        <v>20</v>
      </c>
      <c r="OQ66" s="157">
        <v>20</v>
      </c>
      <c r="OR66" s="157">
        <v>0</v>
      </c>
      <c r="OS66" s="157">
        <v>0</v>
      </c>
      <c r="OT66" s="158">
        <f t="shared" si="45"/>
        <v>1</v>
      </c>
      <c r="OU66" s="158">
        <f t="shared" si="46"/>
        <v>0</v>
      </c>
      <c r="OW66" s="157" t="s">
        <v>80</v>
      </c>
      <c r="OX66" s="157">
        <v>20</v>
      </c>
      <c r="OY66" s="157">
        <v>20</v>
      </c>
      <c r="OZ66" s="157">
        <v>0</v>
      </c>
      <c r="PA66" s="157">
        <v>0</v>
      </c>
      <c r="PB66" s="158">
        <f t="shared" si="106"/>
        <v>1</v>
      </c>
      <c r="PC66" s="158">
        <f t="shared" si="47"/>
        <v>0</v>
      </c>
      <c r="PE66" s="157" t="s">
        <v>80</v>
      </c>
      <c r="PF66" s="157">
        <v>20</v>
      </c>
      <c r="PG66" s="157">
        <v>20</v>
      </c>
      <c r="PH66" s="157">
        <v>0</v>
      </c>
      <c r="PI66" s="157">
        <v>0</v>
      </c>
      <c r="PJ66" s="158">
        <f t="shared" si="48"/>
        <v>1</v>
      </c>
      <c r="PK66" s="158">
        <f t="shared" si="49"/>
        <v>0</v>
      </c>
      <c r="PM66" s="157" t="s">
        <v>80</v>
      </c>
      <c r="PN66" s="157">
        <v>20</v>
      </c>
      <c r="PO66" s="157">
        <v>20</v>
      </c>
      <c r="PP66" s="157">
        <v>0</v>
      </c>
      <c r="PQ66" s="157">
        <v>0</v>
      </c>
      <c r="PR66" s="158">
        <f t="shared" si="50"/>
        <v>1</v>
      </c>
      <c r="PS66" s="158">
        <f t="shared" si="51"/>
        <v>0</v>
      </c>
      <c r="PU66" s="157" t="s">
        <v>80</v>
      </c>
      <c r="PV66" s="157">
        <v>20</v>
      </c>
      <c r="PW66" s="157">
        <v>20</v>
      </c>
      <c r="PX66" s="157">
        <v>0</v>
      </c>
      <c r="PY66" s="157">
        <v>0</v>
      </c>
      <c r="PZ66" s="158">
        <f t="shared" si="52"/>
        <v>1</v>
      </c>
      <c r="QA66" s="158">
        <f t="shared" si="53"/>
        <v>0</v>
      </c>
      <c r="QC66" s="157">
        <f t="shared" si="54"/>
        <v>0</v>
      </c>
      <c r="QD66" s="157" t="s">
        <v>80</v>
      </c>
      <c r="QE66" s="157">
        <v>20</v>
      </c>
      <c r="QF66" s="157">
        <v>20</v>
      </c>
      <c r="QG66" s="157">
        <v>0</v>
      </c>
      <c r="QH66" s="157">
        <v>0</v>
      </c>
      <c r="QI66" s="158">
        <f t="shared" si="55"/>
        <v>1</v>
      </c>
      <c r="QJ66" s="158">
        <f t="shared" si="56"/>
        <v>0</v>
      </c>
      <c r="QL66" s="157" t="s">
        <v>80</v>
      </c>
      <c r="QM66" s="157">
        <v>20</v>
      </c>
      <c r="QN66" s="157">
        <v>20</v>
      </c>
      <c r="QO66" s="157">
        <v>0</v>
      </c>
      <c r="QP66" s="157">
        <v>0</v>
      </c>
      <c r="QQ66" s="158">
        <f t="shared" si="57"/>
        <v>1</v>
      </c>
      <c r="QR66" s="158">
        <f t="shared" si="58"/>
        <v>0</v>
      </c>
      <c r="QT66" s="157">
        <f t="shared" si="59"/>
        <v>0</v>
      </c>
      <c r="QU66" s="157" t="s">
        <v>80</v>
      </c>
      <c r="QV66" s="157">
        <v>20</v>
      </c>
      <c r="QW66" s="157">
        <v>20</v>
      </c>
      <c r="QX66" s="157">
        <v>0</v>
      </c>
      <c r="QY66" s="157">
        <v>0</v>
      </c>
      <c r="QZ66" s="158">
        <f t="shared" si="60"/>
        <v>1</v>
      </c>
      <c r="RA66" s="158">
        <f t="shared" si="61"/>
        <v>0</v>
      </c>
      <c r="RC66" s="157" t="s">
        <v>80</v>
      </c>
      <c r="RD66" s="157">
        <v>20</v>
      </c>
      <c r="RE66" s="157">
        <v>20</v>
      </c>
      <c r="RF66" s="157">
        <v>0</v>
      </c>
      <c r="RG66" s="157">
        <v>0</v>
      </c>
      <c r="RH66" s="158">
        <f t="shared" si="62"/>
        <v>1</v>
      </c>
      <c r="RI66" s="158">
        <f t="shared" si="63"/>
        <v>0</v>
      </c>
      <c r="RK66" s="157" t="s">
        <v>80</v>
      </c>
      <c r="RL66" s="157">
        <v>20</v>
      </c>
      <c r="RM66" s="157">
        <v>20</v>
      </c>
      <c r="RN66" s="157">
        <v>0</v>
      </c>
      <c r="RO66" s="157">
        <v>0</v>
      </c>
      <c r="RP66" s="158">
        <v>1</v>
      </c>
      <c r="RR66" s="157" t="s">
        <v>80</v>
      </c>
      <c r="RS66" s="157">
        <v>20</v>
      </c>
      <c r="RT66" s="157">
        <v>20</v>
      </c>
      <c r="RU66" s="157">
        <v>0</v>
      </c>
      <c r="RV66" s="157">
        <v>0</v>
      </c>
      <c r="RW66" s="158">
        <f t="shared" si="64"/>
        <v>1</v>
      </c>
      <c r="RX66" s="158">
        <f t="shared" si="65"/>
        <v>1</v>
      </c>
      <c r="RZ66" s="157" t="s">
        <v>80</v>
      </c>
      <c r="SA66" s="157">
        <v>20</v>
      </c>
      <c r="SB66" s="157">
        <v>20</v>
      </c>
      <c r="SC66" s="157">
        <v>0</v>
      </c>
      <c r="SD66" s="157">
        <v>0</v>
      </c>
      <c r="SE66" s="158">
        <f t="shared" si="66"/>
        <v>1</v>
      </c>
      <c r="SF66" s="158">
        <f t="shared" si="67"/>
        <v>0</v>
      </c>
      <c r="SH66" s="157" t="s">
        <v>80</v>
      </c>
      <c r="SI66" s="157">
        <v>20</v>
      </c>
      <c r="SJ66" s="157">
        <v>20</v>
      </c>
      <c r="SK66" s="157">
        <v>0</v>
      </c>
      <c r="SL66" s="157">
        <v>0</v>
      </c>
      <c r="SM66" s="158">
        <f t="shared" si="68"/>
        <v>1</v>
      </c>
      <c r="SN66" s="158">
        <f t="shared" si="69"/>
        <v>0</v>
      </c>
      <c r="SP66" s="157" t="s">
        <v>80</v>
      </c>
      <c r="SQ66" s="157">
        <v>20</v>
      </c>
      <c r="SR66" s="157">
        <v>20</v>
      </c>
      <c r="SS66" s="157">
        <v>0</v>
      </c>
      <c r="ST66" s="157">
        <v>0</v>
      </c>
      <c r="SU66" s="158">
        <f t="shared" si="70"/>
        <v>1</v>
      </c>
      <c r="SV66" s="158">
        <f t="shared" si="71"/>
        <v>0</v>
      </c>
      <c r="SX66" s="157" t="s">
        <v>80</v>
      </c>
      <c r="SY66" s="157">
        <v>20</v>
      </c>
      <c r="SZ66" s="157">
        <v>20</v>
      </c>
      <c r="TA66" s="157">
        <v>0</v>
      </c>
      <c r="TB66" s="157">
        <v>0</v>
      </c>
      <c r="TC66" s="158">
        <f t="shared" si="72"/>
        <v>1</v>
      </c>
      <c r="TD66" s="158">
        <f t="shared" si="73"/>
        <v>0</v>
      </c>
      <c r="TF66" s="157" t="s">
        <v>80</v>
      </c>
      <c r="TG66" s="157">
        <v>20</v>
      </c>
      <c r="TH66" s="157">
        <v>20</v>
      </c>
      <c r="TI66" s="157">
        <v>0</v>
      </c>
      <c r="TJ66" s="157">
        <v>0</v>
      </c>
      <c r="TK66" s="158">
        <f t="shared" si="74"/>
        <v>1</v>
      </c>
      <c r="TL66" s="158">
        <f t="shared" si="75"/>
        <v>0</v>
      </c>
      <c r="TN66" s="157" t="s">
        <v>80</v>
      </c>
      <c r="TO66" s="157">
        <v>20</v>
      </c>
      <c r="TP66" s="157">
        <v>20</v>
      </c>
      <c r="TQ66" s="157">
        <v>0</v>
      </c>
      <c r="TR66" s="157">
        <v>0</v>
      </c>
      <c r="TS66" s="158">
        <f t="shared" si="76"/>
        <v>1</v>
      </c>
      <c r="TT66" s="158">
        <f t="shared" si="77"/>
        <v>0</v>
      </c>
      <c r="TV66" s="157" t="s">
        <v>80</v>
      </c>
      <c r="TW66" s="157">
        <v>20</v>
      </c>
      <c r="TX66" s="157">
        <v>20</v>
      </c>
      <c r="TY66" s="157">
        <v>0</v>
      </c>
      <c r="TZ66" s="157">
        <v>0</v>
      </c>
      <c r="UA66" s="158">
        <f t="shared" si="78"/>
        <v>1</v>
      </c>
      <c r="UB66" s="158">
        <f t="shared" si="79"/>
        <v>0</v>
      </c>
      <c r="UD66" s="157" t="s">
        <v>80</v>
      </c>
      <c r="UE66" s="157">
        <v>20</v>
      </c>
      <c r="UF66" s="157">
        <v>20</v>
      </c>
      <c r="UG66" s="157">
        <v>0</v>
      </c>
      <c r="UH66" s="157">
        <v>0</v>
      </c>
      <c r="UI66" s="158">
        <f t="shared" si="80"/>
        <v>1</v>
      </c>
      <c r="UJ66" s="158">
        <f t="shared" si="81"/>
        <v>0</v>
      </c>
      <c r="UL66" s="157" t="s">
        <v>80</v>
      </c>
      <c r="UM66" s="157">
        <v>20</v>
      </c>
      <c r="UN66" s="159">
        <v>20</v>
      </c>
      <c r="UO66" s="159">
        <v>0</v>
      </c>
      <c r="UP66" s="157">
        <v>0</v>
      </c>
      <c r="UQ66" s="158">
        <f t="shared" si="82"/>
        <v>1</v>
      </c>
      <c r="UR66" s="158">
        <f t="shared" si="83"/>
        <v>0</v>
      </c>
      <c r="US66" s="17" t="s">
        <v>119</v>
      </c>
      <c r="UT66" s="157" t="s">
        <v>80</v>
      </c>
      <c r="UU66" s="157">
        <v>20</v>
      </c>
      <c r="UV66" s="159">
        <v>20</v>
      </c>
      <c r="UW66" s="159">
        <v>0</v>
      </c>
      <c r="UX66" s="157">
        <v>0</v>
      </c>
      <c r="UY66" s="158">
        <f t="shared" si="84"/>
        <v>1</v>
      </c>
      <c r="VA66" s="157" t="s">
        <v>80</v>
      </c>
      <c r="VB66" s="157">
        <v>20</v>
      </c>
      <c r="VC66" s="157">
        <v>20</v>
      </c>
      <c r="VD66" s="157">
        <v>0</v>
      </c>
      <c r="VE66" s="157">
        <v>0</v>
      </c>
      <c r="VF66" s="158">
        <f t="shared" si="85"/>
        <v>1</v>
      </c>
      <c r="VH66" s="157" t="s">
        <v>80</v>
      </c>
      <c r="VI66" s="157">
        <v>20</v>
      </c>
      <c r="VJ66" s="157">
        <v>20</v>
      </c>
      <c r="VK66" s="157">
        <v>0</v>
      </c>
      <c r="VL66" s="157">
        <v>0</v>
      </c>
      <c r="VM66" s="158">
        <f t="shared" si="86"/>
        <v>1</v>
      </c>
      <c r="VN66" s="158">
        <f t="shared" si="87"/>
        <v>0</v>
      </c>
      <c r="VQ66" s="17" t="s">
        <v>80</v>
      </c>
      <c r="VR66" s="157">
        <v>20</v>
      </c>
      <c r="VS66" s="157">
        <v>19</v>
      </c>
      <c r="VT66" s="159">
        <v>1</v>
      </c>
      <c r="VU66" s="157">
        <v>0</v>
      </c>
      <c r="VV66" s="158">
        <v>0.95</v>
      </c>
      <c r="VW66" s="158">
        <f t="shared" si="88"/>
        <v>-5.0000000000000044E-2</v>
      </c>
      <c r="VX66" s="158"/>
      <c r="VY66" s="157" t="s">
        <v>80</v>
      </c>
      <c r="VZ66" s="157">
        <v>20</v>
      </c>
      <c r="WA66" s="157">
        <v>20</v>
      </c>
      <c r="WB66" s="157">
        <v>0</v>
      </c>
      <c r="WC66" s="157">
        <v>0</v>
      </c>
      <c r="WD66" s="158">
        <f t="shared" si="89"/>
        <v>1</v>
      </c>
      <c r="WF66" s="157" t="s">
        <v>80</v>
      </c>
      <c r="WG66" s="157">
        <v>20</v>
      </c>
      <c r="WH66" s="157">
        <v>20</v>
      </c>
      <c r="WI66" s="157">
        <v>0</v>
      </c>
      <c r="WJ66" s="157">
        <v>0</v>
      </c>
      <c r="WK66" s="158">
        <f t="shared" si="90"/>
        <v>1</v>
      </c>
      <c r="WL66" s="158">
        <f t="shared" si="91"/>
        <v>0</v>
      </c>
      <c r="WN66" s="157" t="s">
        <v>80</v>
      </c>
      <c r="WO66" s="157">
        <v>20</v>
      </c>
      <c r="WP66" s="157">
        <v>19</v>
      </c>
      <c r="WQ66" s="157">
        <v>1</v>
      </c>
      <c r="WR66" s="157">
        <v>0</v>
      </c>
      <c r="WS66" s="158">
        <v>0.95</v>
      </c>
      <c r="WZ66" s="157" t="s">
        <v>80</v>
      </c>
      <c r="XA66" s="157">
        <v>20</v>
      </c>
      <c r="XB66" s="157">
        <v>20</v>
      </c>
      <c r="XC66" s="157">
        <v>0</v>
      </c>
      <c r="XD66" s="157">
        <v>0</v>
      </c>
      <c r="XE66" s="158">
        <f t="shared" si="92"/>
        <v>1</v>
      </c>
      <c r="XG66" s="157" t="s">
        <v>80</v>
      </c>
      <c r="XH66" s="157">
        <v>20</v>
      </c>
      <c r="XI66" s="157">
        <v>20</v>
      </c>
      <c r="XJ66" s="157">
        <v>0</v>
      </c>
      <c r="XK66" s="157">
        <v>0</v>
      </c>
      <c r="XL66" s="158">
        <f t="shared" si="93"/>
        <v>1</v>
      </c>
      <c r="XM66" s="158">
        <f t="shared" si="94"/>
        <v>0</v>
      </c>
      <c r="XN66" s="157" t="s">
        <v>80</v>
      </c>
      <c r="XO66" s="157">
        <v>20</v>
      </c>
      <c r="XP66" s="157">
        <v>0</v>
      </c>
      <c r="XQ66" s="157">
        <v>0</v>
      </c>
      <c r="XR66" s="157">
        <v>20</v>
      </c>
      <c r="XS66" s="158">
        <v>0</v>
      </c>
      <c r="XT66" s="157"/>
      <c r="XU66" s="157" t="s">
        <v>80</v>
      </c>
      <c r="XV66" s="157">
        <v>20</v>
      </c>
      <c r="XW66" s="157">
        <v>20</v>
      </c>
      <c r="XX66" s="157">
        <v>0</v>
      </c>
      <c r="XY66" s="157">
        <v>0</v>
      </c>
      <c r="XZ66" s="158">
        <f t="shared" si="95"/>
        <v>1</v>
      </c>
      <c r="YB66" s="157" t="s">
        <v>80</v>
      </c>
      <c r="YC66" s="157">
        <v>20</v>
      </c>
      <c r="YD66" s="157">
        <v>20</v>
      </c>
      <c r="YE66" s="157">
        <v>0</v>
      </c>
      <c r="YF66" s="157">
        <v>0</v>
      </c>
      <c r="YG66" s="158">
        <f t="shared" si="96"/>
        <v>1</v>
      </c>
      <c r="YH66" s="158">
        <f t="shared" si="97"/>
        <v>0</v>
      </c>
      <c r="YI66" s="158"/>
      <c r="YJ66" s="157" t="s">
        <v>80</v>
      </c>
      <c r="YK66" s="157">
        <v>20</v>
      </c>
      <c r="YL66" s="157">
        <v>20</v>
      </c>
      <c r="YM66" s="157">
        <v>0</v>
      </c>
      <c r="YN66" s="157">
        <v>0</v>
      </c>
      <c r="YO66" s="158">
        <v>1</v>
      </c>
      <c r="YQ66" s="157" t="s">
        <v>80</v>
      </c>
      <c r="YR66" s="157">
        <v>20</v>
      </c>
      <c r="YS66" s="157">
        <v>20</v>
      </c>
      <c r="YT66" s="157">
        <v>0</v>
      </c>
      <c r="YU66" s="157">
        <v>0</v>
      </c>
      <c r="YV66" s="158">
        <f t="shared" si="98"/>
        <v>1</v>
      </c>
      <c r="YX66" s="157" t="s">
        <v>80</v>
      </c>
      <c r="YY66" s="157">
        <v>20</v>
      </c>
      <c r="YZ66" s="157">
        <v>20</v>
      </c>
      <c r="ZA66" s="157">
        <v>0</v>
      </c>
      <c r="ZB66" s="157">
        <v>0</v>
      </c>
      <c r="ZC66" s="158">
        <v>1</v>
      </c>
      <c r="ZE66" s="157" t="s">
        <v>80</v>
      </c>
      <c r="ZF66" s="157">
        <v>20</v>
      </c>
      <c r="ZG66" s="157">
        <v>20</v>
      </c>
      <c r="ZH66" s="157">
        <v>0</v>
      </c>
      <c r="ZI66" s="157">
        <v>0</v>
      </c>
      <c r="ZJ66" s="158">
        <f t="shared" si="99"/>
        <v>1</v>
      </c>
      <c r="ZK66" s="158">
        <f>ZJ66-YG66</f>
        <v>0</v>
      </c>
      <c r="ZM66" s="157" t="s">
        <v>80</v>
      </c>
      <c r="ZN66" s="157">
        <v>20</v>
      </c>
      <c r="ZO66" s="157">
        <v>20</v>
      </c>
      <c r="ZP66" s="157">
        <v>0</v>
      </c>
      <c r="ZQ66" s="157">
        <v>0</v>
      </c>
      <c r="ZR66" s="158">
        <f t="shared" si="100"/>
        <v>1</v>
      </c>
    </row>
    <row r="67" spans="1:694" ht="17.25" thickBot="1">
      <c r="A67" s="2" t="s">
        <v>82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82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ref="N67:N73" si="112">M67-F67</f>
        <v>0</v>
      </c>
      <c r="P67" s="2" t="s">
        <v>82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0</v>
      </c>
      <c r="X67" s="2" t="s">
        <v>82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82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1.9999999999999962E-2</v>
      </c>
      <c r="AN67" s="2" t="s">
        <v>82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-1.9999999999999962E-2</v>
      </c>
      <c r="AV67" s="2" t="s">
        <v>82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5"/>
        <v>0</v>
      </c>
      <c r="BD67" s="2" t="s">
        <v>82</v>
      </c>
      <c r="BE67" s="2">
        <v>71</v>
      </c>
      <c r="BF67" s="2">
        <v>32</v>
      </c>
      <c r="BG67" s="2">
        <v>11</v>
      </c>
      <c r="BH67" s="2">
        <v>28</v>
      </c>
      <c r="BI67" s="4">
        <v>0.45</v>
      </c>
      <c r="BJ67" s="4">
        <f t="shared" si="6"/>
        <v>-1.0000000000000009E-2</v>
      </c>
      <c r="BL67" s="2" t="s">
        <v>82</v>
      </c>
      <c r="BM67" s="2">
        <v>71</v>
      </c>
      <c r="BN67" s="2">
        <v>33</v>
      </c>
      <c r="BO67" s="2">
        <v>10</v>
      </c>
      <c r="BP67" s="2">
        <v>28</v>
      </c>
      <c r="BQ67" s="4">
        <v>0.46</v>
      </c>
      <c r="BR67" s="4">
        <f t="shared" si="7"/>
        <v>1.0000000000000009E-2</v>
      </c>
      <c r="BT67" s="2" t="s">
        <v>82</v>
      </c>
      <c r="BU67" s="2">
        <v>71</v>
      </c>
      <c r="BV67" s="2">
        <v>33</v>
      </c>
      <c r="BW67" s="2">
        <v>10</v>
      </c>
      <c r="BX67" s="2">
        <v>28</v>
      </c>
      <c r="BY67" s="4">
        <v>0.46</v>
      </c>
      <c r="BZ67" s="4">
        <f t="shared" si="8"/>
        <v>0</v>
      </c>
      <c r="CB67" s="2" t="s">
        <v>82</v>
      </c>
      <c r="CC67" s="2">
        <v>71</v>
      </c>
      <c r="CD67" s="2">
        <v>33</v>
      </c>
      <c r="CE67" s="2">
        <v>10</v>
      </c>
      <c r="CF67" s="2">
        <v>28</v>
      </c>
      <c r="CG67" s="4">
        <v>0.46</v>
      </c>
      <c r="CH67" s="4">
        <f t="shared" si="9"/>
        <v>0</v>
      </c>
      <c r="CJ67" s="2" t="s">
        <v>82</v>
      </c>
      <c r="CK67" s="2">
        <v>71</v>
      </c>
      <c r="CL67" s="2">
        <v>33</v>
      </c>
      <c r="CM67" s="2">
        <v>10</v>
      </c>
      <c r="CN67" s="2">
        <v>28</v>
      </c>
      <c r="CO67" s="4">
        <v>0.46</v>
      </c>
      <c r="CP67" s="4">
        <f t="shared" si="10"/>
        <v>0</v>
      </c>
      <c r="CR67" s="2" t="s">
        <v>82</v>
      </c>
      <c r="CS67" s="2">
        <v>71</v>
      </c>
      <c r="CT67" s="2">
        <v>33</v>
      </c>
      <c r="CU67" s="2">
        <v>10</v>
      </c>
      <c r="CV67" s="2">
        <v>28</v>
      </c>
      <c r="CW67" s="4">
        <v>0.46</v>
      </c>
      <c r="CX67" s="4">
        <f t="shared" si="11"/>
        <v>0</v>
      </c>
      <c r="CZ67" s="2" t="s">
        <v>82</v>
      </c>
      <c r="DA67" s="2">
        <v>71</v>
      </c>
      <c r="DB67" s="2">
        <v>33</v>
      </c>
      <c r="DC67" s="2">
        <v>10</v>
      </c>
      <c r="DD67" s="2">
        <v>28</v>
      </c>
      <c r="DE67" s="4">
        <v>0.46</v>
      </c>
      <c r="DF67" s="4">
        <f t="shared" si="12"/>
        <v>0</v>
      </c>
      <c r="DH67" s="2" t="s">
        <v>85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11"/>
        <v>0</v>
      </c>
      <c r="DP67" s="2" t="s">
        <v>85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4"/>
        <v>0</v>
      </c>
      <c r="DX67" s="2" t="s">
        <v>85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5"/>
        <v>0</v>
      </c>
      <c r="EF67" s="2" t="s">
        <v>85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6"/>
        <v>0</v>
      </c>
      <c r="EN67" s="2" t="s">
        <v>85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7"/>
        <v>0</v>
      </c>
      <c r="EV67" s="2" t="s">
        <v>85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18"/>
        <v>0</v>
      </c>
      <c r="FD67" s="2" t="s">
        <v>85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19"/>
        <v>0</v>
      </c>
      <c r="FL67" s="2" t="s">
        <v>85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4">
        <f t="shared" si="20"/>
        <v>0</v>
      </c>
      <c r="FT67" s="2" t="s">
        <v>85</v>
      </c>
      <c r="FU67" s="2">
        <v>3</v>
      </c>
      <c r="FV67" s="2">
        <v>3</v>
      </c>
      <c r="FW67" s="2">
        <v>0</v>
      </c>
      <c r="FX67" s="2">
        <v>0</v>
      </c>
      <c r="FY67" s="4">
        <v>1</v>
      </c>
      <c r="FZ67" s="4">
        <f t="shared" si="21"/>
        <v>0</v>
      </c>
      <c r="GB67" s="2" t="s">
        <v>85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4">
        <f t="shared" si="22"/>
        <v>0</v>
      </c>
      <c r="GJ67" s="2" t="s">
        <v>85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3"/>
        <v>0</v>
      </c>
      <c r="GR67" s="2" t="s">
        <v>85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111">
        <f t="shared" si="107"/>
        <v>0</v>
      </c>
      <c r="GZ67" s="2" t="s">
        <v>85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>HE67-'[1]ASUS MeMO Pad 8 K011'!ES67</f>
        <v>0</v>
      </c>
      <c r="HH67" s="2" t="s">
        <v>85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4"/>
        <v>0</v>
      </c>
      <c r="HP67" s="2" t="s">
        <v>85</v>
      </c>
      <c r="HQ67" s="2">
        <v>3</v>
      </c>
      <c r="HR67" s="2">
        <v>3</v>
      </c>
      <c r="HS67" s="2">
        <v>0</v>
      </c>
      <c r="HT67" s="2">
        <v>0</v>
      </c>
      <c r="HU67" s="4">
        <v>1</v>
      </c>
      <c r="HV67" s="4">
        <f t="shared" si="25"/>
        <v>0</v>
      </c>
      <c r="HX67" s="2" t="s">
        <v>85</v>
      </c>
      <c r="HY67" s="2">
        <v>3</v>
      </c>
      <c r="HZ67" s="2">
        <v>3</v>
      </c>
      <c r="IA67" s="2">
        <v>0</v>
      </c>
      <c r="IB67" s="2">
        <v>0</v>
      </c>
      <c r="IC67" s="4">
        <f t="shared" si="101"/>
        <v>1</v>
      </c>
      <c r="ID67" s="4">
        <f t="shared" si="26"/>
        <v>0</v>
      </c>
      <c r="IF67" s="2" t="s">
        <v>85</v>
      </c>
      <c r="IG67" s="2">
        <v>3</v>
      </c>
      <c r="IH67" s="2">
        <v>3</v>
      </c>
      <c r="II67" s="2">
        <v>0</v>
      </c>
      <c r="IJ67" s="2">
        <v>0</v>
      </c>
      <c r="IK67" s="4">
        <f t="shared" si="102"/>
        <v>1</v>
      </c>
      <c r="IL67" s="4">
        <f t="shared" si="27"/>
        <v>0</v>
      </c>
      <c r="IN67" s="2" t="s">
        <v>85</v>
      </c>
      <c r="IO67" s="2">
        <v>3</v>
      </c>
      <c r="IP67" s="2">
        <v>3</v>
      </c>
      <c r="IQ67" s="2">
        <v>0</v>
      </c>
      <c r="IR67" s="2">
        <v>0</v>
      </c>
      <c r="IS67" s="4">
        <v>1</v>
      </c>
      <c r="IT67" s="4">
        <f t="shared" si="28"/>
        <v>0</v>
      </c>
      <c r="IV67" s="2" t="s">
        <v>85</v>
      </c>
      <c r="IW67" s="2">
        <v>3</v>
      </c>
      <c r="IX67" s="2">
        <v>3</v>
      </c>
      <c r="IY67" s="2">
        <v>0</v>
      </c>
      <c r="IZ67" s="2">
        <v>0</v>
      </c>
      <c r="JA67" s="4">
        <v>1</v>
      </c>
      <c r="JB67" s="4">
        <f t="shared" si="29"/>
        <v>0</v>
      </c>
      <c r="JD67" s="2" t="s">
        <v>85</v>
      </c>
      <c r="JE67" s="2">
        <v>3</v>
      </c>
      <c r="JF67" s="2">
        <v>3</v>
      </c>
      <c r="JG67" s="2">
        <v>0</v>
      </c>
      <c r="JH67" s="2">
        <v>0</v>
      </c>
      <c r="JI67" s="4">
        <v>1</v>
      </c>
      <c r="JJ67" s="4">
        <f t="shared" si="30"/>
        <v>0</v>
      </c>
      <c r="JL67" s="2" t="s">
        <v>85</v>
      </c>
      <c r="JM67" s="2">
        <v>3</v>
      </c>
      <c r="JN67" s="2">
        <v>3</v>
      </c>
      <c r="JO67" s="2">
        <v>0</v>
      </c>
      <c r="JP67" s="2">
        <v>0</v>
      </c>
      <c r="JQ67" s="4">
        <v>1</v>
      </c>
      <c r="JR67" s="4">
        <f t="shared" si="109"/>
        <v>0</v>
      </c>
      <c r="JT67" s="2" t="s">
        <v>85</v>
      </c>
      <c r="JU67" s="2">
        <v>3</v>
      </c>
      <c r="JV67" s="2">
        <v>3</v>
      </c>
      <c r="JW67" s="2">
        <v>0</v>
      </c>
      <c r="JX67" s="2">
        <v>0</v>
      </c>
      <c r="JY67" s="4">
        <v>1</v>
      </c>
      <c r="JZ67" s="4">
        <f t="shared" si="32"/>
        <v>0</v>
      </c>
      <c r="KB67" s="2" t="s">
        <v>85</v>
      </c>
      <c r="KC67" s="2">
        <v>3</v>
      </c>
      <c r="KD67" s="2">
        <v>3</v>
      </c>
      <c r="KE67" s="2">
        <v>0</v>
      </c>
      <c r="KF67" s="2">
        <v>0</v>
      </c>
      <c r="KG67" s="4">
        <v>1</v>
      </c>
      <c r="KH67" s="4">
        <f t="shared" si="110"/>
        <v>0</v>
      </c>
      <c r="KJ67" s="2" t="s">
        <v>85</v>
      </c>
      <c r="KK67" s="2">
        <v>3</v>
      </c>
      <c r="KL67" s="2">
        <v>3</v>
      </c>
      <c r="KM67" s="2">
        <v>0</v>
      </c>
      <c r="KN67" s="2">
        <v>0</v>
      </c>
      <c r="KO67" s="4">
        <f t="shared" si="103"/>
        <v>1</v>
      </c>
      <c r="KP67" s="4">
        <f t="shared" si="34"/>
        <v>0</v>
      </c>
      <c r="KQ67" s="4"/>
      <c r="KR67" s="116" t="s">
        <v>85</v>
      </c>
      <c r="KS67" s="116">
        <v>3</v>
      </c>
      <c r="KT67" s="117">
        <v>3</v>
      </c>
      <c r="KU67" s="117">
        <v>0</v>
      </c>
      <c r="KV67" s="117">
        <v>0</v>
      </c>
      <c r="KW67" s="118">
        <v>1</v>
      </c>
      <c r="KX67" s="118">
        <v>0</v>
      </c>
      <c r="KY67" s="116"/>
      <c r="KZ67" s="116" t="s">
        <v>85</v>
      </c>
      <c r="LA67" s="116">
        <v>3</v>
      </c>
      <c r="LB67" s="116">
        <v>3</v>
      </c>
      <c r="LC67" s="116">
        <v>0</v>
      </c>
      <c r="LD67" s="116">
        <v>0</v>
      </c>
      <c r="LE67" s="122">
        <v>1</v>
      </c>
      <c r="LF67" s="158">
        <f t="shared" si="35"/>
        <v>0</v>
      </c>
      <c r="LG67" s="156"/>
      <c r="LH67" s="156" t="s">
        <v>85</v>
      </c>
      <c r="LI67" s="156">
        <v>3</v>
      </c>
      <c r="LJ67" s="156">
        <v>3</v>
      </c>
      <c r="LK67" s="156">
        <v>0</v>
      </c>
      <c r="LL67" s="156">
        <v>0</v>
      </c>
      <c r="LM67" s="162">
        <v>1</v>
      </c>
      <c r="LN67" s="158">
        <f t="shared" si="36"/>
        <v>0</v>
      </c>
      <c r="LO67" s="157"/>
      <c r="LP67" s="2" t="s">
        <v>85</v>
      </c>
      <c r="LQ67" s="2">
        <v>3</v>
      </c>
      <c r="LR67" s="2">
        <v>3</v>
      </c>
      <c r="LS67" s="2">
        <v>0</v>
      </c>
      <c r="LT67" s="2">
        <v>0</v>
      </c>
      <c r="LU67" s="4">
        <f t="shared" si="104"/>
        <v>1</v>
      </c>
      <c r="LV67" s="4">
        <f t="shared" si="37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105"/>
        <v>1</v>
      </c>
      <c r="MD67" s="158">
        <f t="shared" si="38"/>
        <v>0</v>
      </c>
      <c r="MF67" s="156" t="s">
        <v>85</v>
      </c>
      <c r="MG67" s="156">
        <v>3</v>
      </c>
      <c r="MH67" s="156">
        <v>3</v>
      </c>
      <c r="MI67" s="156">
        <v>0</v>
      </c>
      <c r="MJ67" s="156">
        <v>0</v>
      </c>
      <c r="MK67" s="162">
        <f t="shared" si="39"/>
        <v>1</v>
      </c>
      <c r="ML67" s="158">
        <f t="shared" si="40"/>
        <v>0</v>
      </c>
      <c r="MM67" s="157"/>
      <c r="MN67" s="156" t="s">
        <v>85</v>
      </c>
      <c r="MO67" s="156">
        <v>3</v>
      </c>
      <c r="MP67" s="156">
        <v>3</v>
      </c>
      <c r="MQ67" s="156">
        <v>0</v>
      </c>
      <c r="MR67" s="156">
        <v>0</v>
      </c>
      <c r="MS67" s="162">
        <v>1</v>
      </c>
      <c r="MT67" s="158">
        <f t="shared" si="41"/>
        <v>0</v>
      </c>
      <c r="MU67" s="157"/>
      <c r="MV67" s="156" t="s">
        <v>85</v>
      </c>
      <c r="MW67" s="156">
        <v>3</v>
      </c>
      <c r="MX67" s="156">
        <v>3</v>
      </c>
      <c r="MY67" s="156">
        <v>0</v>
      </c>
      <c r="MZ67" s="156">
        <v>0</v>
      </c>
      <c r="NA67" s="162">
        <v>1</v>
      </c>
      <c r="NB67" s="158">
        <f t="shared" si="42"/>
        <v>0</v>
      </c>
      <c r="NC67" s="157"/>
      <c r="ND67" s="156" t="s">
        <v>85</v>
      </c>
      <c r="NE67" s="156">
        <v>3</v>
      </c>
      <c r="NF67" s="156">
        <v>3</v>
      </c>
      <c r="NG67" s="156">
        <v>0</v>
      </c>
      <c r="NH67" s="156">
        <v>0</v>
      </c>
      <c r="NI67" s="162">
        <v>1</v>
      </c>
      <c r="NJ67" s="158">
        <f t="shared" si="43"/>
        <v>0</v>
      </c>
      <c r="NK67" s="157"/>
      <c r="NL67" s="156" t="s">
        <v>85</v>
      </c>
      <c r="NM67" s="156">
        <v>3</v>
      </c>
      <c r="NN67" s="156">
        <v>3</v>
      </c>
      <c r="NO67" s="156">
        <v>0</v>
      </c>
      <c r="NP67" s="156">
        <v>0</v>
      </c>
      <c r="NQ67" s="162">
        <v>1</v>
      </c>
      <c r="NR67" s="158">
        <f t="shared" si="44"/>
        <v>0</v>
      </c>
      <c r="NS67" s="157"/>
      <c r="OO67" s="157" t="s">
        <v>85</v>
      </c>
      <c r="OP67" s="157">
        <v>3</v>
      </c>
      <c r="OQ67" s="157">
        <v>3</v>
      </c>
      <c r="OR67" s="157">
        <v>0</v>
      </c>
      <c r="OS67" s="157">
        <v>0</v>
      </c>
      <c r="OT67" s="158">
        <f t="shared" si="45"/>
        <v>1</v>
      </c>
      <c r="OU67" s="158">
        <f t="shared" si="46"/>
        <v>0</v>
      </c>
      <c r="OW67" s="157" t="s">
        <v>85</v>
      </c>
      <c r="OX67" s="157">
        <v>3</v>
      </c>
      <c r="OY67" s="157">
        <v>3</v>
      </c>
      <c r="OZ67" s="157">
        <v>0</v>
      </c>
      <c r="PA67" s="157">
        <v>0</v>
      </c>
      <c r="PB67" s="158">
        <f t="shared" si="106"/>
        <v>1</v>
      </c>
      <c r="PC67" s="158">
        <f t="shared" si="47"/>
        <v>0</v>
      </c>
      <c r="PE67" s="157" t="s">
        <v>85</v>
      </c>
      <c r="PF67" s="157">
        <v>3</v>
      </c>
      <c r="PG67" s="157">
        <v>3</v>
      </c>
      <c r="PH67" s="157">
        <v>0</v>
      </c>
      <c r="PI67" s="157">
        <v>0</v>
      </c>
      <c r="PJ67" s="158">
        <f t="shared" si="48"/>
        <v>1</v>
      </c>
      <c r="PK67" s="158">
        <f t="shared" si="49"/>
        <v>0</v>
      </c>
      <c r="PM67" s="157" t="s">
        <v>85</v>
      </c>
      <c r="PN67" s="157">
        <v>3</v>
      </c>
      <c r="PO67" s="157">
        <v>3</v>
      </c>
      <c r="PP67" s="157">
        <v>0</v>
      </c>
      <c r="PQ67" s="157">
        <v>0</v>
      </c>
      <c r="PR67" s="158">
        <f t="shared" si="50"/>
        <v>1</v>
      </c>
      <c r="PS67" s="158">
        <f t="shared" si="51"/>
        <v>0</v>
      </c>
      <c r="PU67" s="157" t="s">
        <v>85</v>
      </c>
      <c r="PV67" s="157">
        <v>3</v>
      </c>
      <c r="PW67" s="157">
        <v>3</v>
      </c>
      <c r="PX67" s="157">
        <v>0</v>
      </c>
      <c r="PY67" s="157">
        <v>0</v>
      </c>
      <c r="PZ67" s="158">
        <f t="shared" si="52"/>
        <v>1</v>
      </c>
      <c r="QA67" s="158">
        <f t="shared" si="53"/>
        <v>0</v>
      </c>
      <c r="QC67" s="157">
        <f t="shared" si="54"/>
        <v>0</v>
      </c>
      <c r="QD67" s="157" t="s">
        <v>85</v>
      </c>
      <c r="QE67" s="157">
        <v>3</v>
      </c>
      <c r="QF67" s="157">
        <v>3</v>
      </c>
      <c r="QG67" s="157">
        <v>0</v>
      </c>
      <c r="QH67" s="157">
        <v>0</v>
      </c>
      <c r="QI67" s="158">
        <f t="shared" si="55"/>
        <v>1</v>
      </c>
      <c r="QJ67" s="158">
        <f t="shared" si="56"/>
        <v>0</v>
      </c>
      <c r="QL67" s="157" t="s">
        <v>85</v>
      </c>
      <c r="QM67" s="157">
        <v>3</v>
      </c>
      <c r="QN67" s="157">
        <v>3</v>
      </c>
      <c r="QO67" s="157">
        <v>0</v>
      </c>
      <c r="QP67" s="157">
        <v>0</v>
      </c>
      <c r="QQ67" s="158">
        <f t="shared" si="57"/>
        <v>1</v>
      </c>
      <c r="QR67" s="158">
        <f t="shared" si="58"/>
        <v>0</v>
      </c>
      <c r="QT67" s="157">
        <f t="shared" si="59"/>
        <v>0</v>
      </c>
      <c r="QU67" s="157" t="s">
        <v>85</v>
      </c>
      <c r="QV67" s="157">
        <v>3</v>
      </c>
      <c r="QW67" s="157">
        <v>3</v>
      </c>
      <c r="QX67" s="157">
        <v>0</v>
      </c>
      <c r="QY67" s="157">
        <v>0</v>
      </c>
      <c r="QZ67" s="158">
        <f t="shared" si="60"/>
        <v>1</v>
      </c>
      <c r="RA67" s="158">
        <f t="shared" si="61"/>
        <v>0</v>
      </c>
      <c r="RC67" s="157" t="s">
        <v>85</v>
      </c>
      <c r="RD67" s="157">
        <v>3</v>
      </c>
      <c r="RE67" s="157">
        <v>3</v>
      </c>
      <c r="RF67" s="157">
        <v>0</v>
      </c>
      <c r="RG67" s="157">
        <v>0</v>
      </c>
      <c r="RH67" s="158">
        <f t="shared" si="62"/>
        <v>1</v>
      </c>
      <c r="RI67" s="158">
        <f t="shared" si="63"/>
        <v>0</v>
      </c>
      <c r="RK67" s="157" t="s">
        <v>85</v>
      </c>
      <c r="RL67" s="157">
        <v>3</v>
      </c>
      <c r="RM67" s="157">
        <v>3</v>
      </c>
      <c r="RN67" s="157">
        <v>0</v>
      </c>
      <c r="RO67" s="157">
        <v>0</v>
      </c>
      <c r="RP67" s="158">
        <v>1</v>
      </c>
      <c r="RR67" s="157" t="s">
        <v>85</v>
      </c>
      <c r="RS67" s="157">
        <v>3</v>
      </c>
      <c r="RT67" s="157">
        <v>3</v>
      </c>
      <c r="RU67" s="157">
        <v>0</v>
      </c>
      <c r="RV67" s="157">
        <v>0</v>
      </c>
      <c r="RW67" s="158">
        <f t="shared" si="64"/>
        <v>1</v>
      </c>
      <c r="RX67" s="158">
        <f t="shared" si="65"/>
        <v>1</v>
      </c>
      <c r="RZ67" s="157" t="s">
        <v>85</v>
      </c>
      <c r="SA67" s="157">
        <v>3</v>
      </c>
      <c r="SB67" s="157">
        <v>3</v>
      </c>
      <c r="SC67" s="157">
        <v>0</v>
      </c>
      <c r="SD67" s="157">
        <v>0</v>
      </c>
      <c r="SE67" s="158">
        <f t="shared" si="66"/>
        <v>1</v>
      </c>
      <c r="SF67" s="158">
        <f t="shared" si="67"/>
        <v>0</v>
      </c>
      <c r="SH67" s="157" t="s">
        <v>85</v>
      </c>
      <c r="SI67" s="157">
        <v>3</v>
      </c>
      <c r="SJ67" s="157">
        <v>3</v>
      </c>
      <c r="SK67" s="157">
        <v>0</v>
      </c>
      <c r="SL67" s="157">
        <v>0</v>
      </c>
      <c r="SM67" s="158">
        <f t="shared" si="68"/>
        <v>1</v>
      </c>
      <c r="SN67" s="158">
        <f t="shared" si="69"/>
        <v>0</v>
      </c>
      <c r="SP67" s="157" t="s">
        <v>85</v>
      </c>
      <c r="SQ67" s="157">
        <v>3</v>
      </c>
      <c r="SR67" s="157">
        <v>3</v>
      </c>
      <c r="SS67" s="157">
        <v>0</v>
      </c>
      <c r="ST67" s="157">
        <v>0</v>
      </c>
      <c r="SU67" s="158">
        <f t="shared" si="70"/>
        <v>1</v>
      </c>
      <c r="SV67" s="158">
        <f t="shared" si="71"/>
        <v>0</v>
      </c>
      <c r="SX67" s="157" t="s">
        <v>85</v>
      </c>
      <c r="SY67" s="157">
        <v>3</v>
      </c>
      <c r="SZ67" s="157">
        <v>3</v>
      </c>
      <c r="TA67" s="157">
        <v>0</v>
      </c>
      <c r="TB67" s="157">
        <v>0</v>
      </c>
      <c r="TC67" s="158">
        <f t="shared" si="72"/>
        <v>1</v>
      </c>
      <c r="TD67" s="158">
        <f t="shared" si="73"/>
        <v>0</v>
      </c>
      <c r="TF67" s="157" t="s">
        <v>85</v>
      </c>
      <c r="TG67" s="157">
        <v>3</v>
      </c>
      <c r="TH67" s="157">
        <v>3</v>
      </c>
      <c r="TI67" s="157">
        <v>0</v>
      </c>
      <c r="TJ67" s="157">
        <v>0</v>
      </c>
      <c r="TK67" s="158">
        <f t="shared" si="74"/>
        <v>1</v>
      </c>
      <c r="TL67" s="158">
        <f t="shared" si="75"/>
        <v>0</v>
      </c>
      <c r="TN67" s="157" t="s">
        <v>85</v>
      </c>
      <c r="TO67" s="157">
        <v>3</v>
      </c>
      <c r="TP67" s="157">
        <v>3</v>
      </c>
      <c r="TQ67" s="157">
        <v>0</v>
      </c>
      <c r="TR67" s="157">
        <v>0</v>
      </c>
      <c r="TS67" s="158">
        <f t="shared" si="76"/>
        <v>1</v>
      </c>
      <c r="TT67" s="158">
        <f t="shared" si="77"/>
        <v>0</v>
      </c>
      <c r="TV67" s="157" t="s">
        <v>85</v>
      </c>
      <c r="TW67" s="157">
        <v>3</v>
      </c>
      <c r="TX67" s="157">
        <v>3</v>
      </c>
      <c r="TY67" s="157">
        <v>0</v>
      </c>
      <c r="TZ67" s="157">
        <v>0</v>
      </c>
      <c r="UA67" s="158">
        <f t="shared" si="78"/>
        <v>1</v>
      </c>
      <c r="UB67" s="158">
        <f t="shared" si="79"/>
        <v>0</v>
      </c>
      <c r="UD67" s="157" t="s">
        <v>85</v>
      </c>
      <c r="UE67" s="157">
        <v>3</v>
      </c>
      <c r="UF67" s="157">
        <v>3</v>
      </c>
      <c r="UG67" s="157">
        <v>0</v>
      </c>
      <c r="UH67" s="157">
        <v>0</v>
      </c>
      <c r="UI67" s="158">
        <f t="shared" si="80"/>
        <v>1</v>
      </c>
      <c r="UJ67" s="158">
        <f t="shared" si="81"/>
        <v>0</v>
      </c>
      <c r="UL67" s="157" t="s">
        <v>85</v>
      </c>
      <c r="UM67" s="157">
        <v>3</v>
      </c>
      <c r="UN67" s="157">
        <v>3</v>
      </c>
      <c r="UO67" s="157">
        <v>0</v>
      </c>
      <c r="UP67" s="157">
        <v>0</v>
      </c>
      <c r="UQ67" s="158">
        <f t="shared" si="82"/>
        <v>1</v>
      </c>
      <c r="UR67" s="158">
        <f t="shared" si="83"/>
        <v>0</v>
      </c>
      <c r="UT67" s="157" t="s">
        <v>85</v>
      </c>
      <c r="UU67" s="157">
        <v>3</v>
      </c>
      <c r="UV67" s="157">
        <v>3</v>
      </c>
      <c r="UW67" s="157">
        <v>0</v>
      </c>
      <c r="UX67" s="157">
        <v>0</v>
      </c>
      <c r="UY67" s="158">
        <f t="shared" si="84"/>
        <v>1</v>
      </c>
      <c r="VA67" s="157" t="s">
        <v>85</v>
      </c>
      <c r="VB67" s="157">
        <v>3</v>
      </c>
      <c r="VC67" s="157">
        <v>3</v>
      </c>
      <c r="VD67" s="157">
        <v>0</v>
      </c>
      <c r="VE67" s="157">
        <v>0</v>
      </c>
      <c r="VF67" s="158">
        <f t="shared" si="85"/>
        <v>1</v>
      </c>
      <c r="VH67" s="157" t="s">
        <v>85</v>
      </c>
      <c r="VI67" s="157">
        <v>3</v>
      </c>
      <c r="VJ67" s="157">
        <v>3</v>
      </c>
      <c r="VK67" s="157">
        <v>0</v>
      </c>
      <c r="VL67" s="157">
        <v>0</v>
      </c>
      <c r="VM67" s="158">
        <f t="shared" si="86"/>
        <v>1</v>
      </c>
      <c r="VN67" s="158">
        <f t="shared" si="87"/>
        <v>0</v>
      </c>
      <c r="VQ67" s="157" t="s">
        <v>85</v>
      </c>
      <c r="VR67" s="157">
        <v>3</v>
      </c>
      <c r="VS67" s="157">
        <v>3</v>
      </c>
      <c r="VT67" s="157">
        <v>0</v>
      </c>
      <c r="VU67" s="157">
        <v>0</v>
      </c>
      <c r="VV67" s="158">
        <v>1</v>
      </c>
      <c r="VW67" s="158">
        <f t="shared" si="88"/>
        <v>0</v>
      </c>
      <c r="VX67" s="158"/>
      <c r="VY67" s="157" t="s">
        <v>85</v>
      </c>
      <c r="VZ67" s="157">
        <v>3</v>
      </c>
      <c r="WA67" s="157">
        <v>3</v>
      </c>
      <c r="WB67" s="157">
        <v>0</v>
      </c>
      <c r="WC67" s="157">
        <v>0</v>
      </c>
      <c r="WD67" s="158">
        <f t="shared" si="89"/>
        <v>1</v>
      </c>
      <c r="WF67" s="157" t="s">
        <v>85</v>
      </c>
      <c r="WG67" s="157">
        <v>3</v>
      </c>
      <c r="WH67" s="157">
        <v>3</v>
      </c>
      <c r="WI67" s="157">
        <v>0</v>
      </c>
      <c r="WJ67" s="157">
        <v>0</v>
      </c>
      <c r="WK67" s="158">
        <f t="shared" si="90"/>
        <v>1</v>
      </c>
      <c r="WL67" s="158">
        <f t="shared" si="91"/>
        <v>0</v>
      </c>
      <c r="WN67" s="157" t="s">
        <v>85</v>
      </c>
      <c r="WO67" s="157">
        <v>3</v>
      </c>
      <c r="WP67" s="157">
        <v>3</v>
      </c>
      <c r="WQ67" s="157">
        <v>0</v>
      </c>
      <c r="WR67" s="157">
        <v>0</v>
      </c>
      <c r="WS67" s="158">
        <v>1</v>
      </c>
      <c r="WZ67" s="157" t="s">
        <v>85</v>
      </c>
      <c r="XA67" s="157">
        <v>3</v>
      </c>
      <c r="XB67" s="157">
        <v>3</v>
      </c>
      <c r="XC67" s="157">
        <v>0</v>
      </c>
      <c r="XD67" s="157">
        <v>0</v>
      </c>
      <c r="XE67" s="158">
        <f t="shared" si="92"/>
        <v>1</v>
      </c>
      <c r="XG67" s="157" t="s">
        <v>85</v>
      </c>
      <c r="XH67" s="157">
        <v>3</v>
      </c>
      <c r="XI67" s="157">
        <v>3</v>
      </c>
      <c r="XJ67" s="157">
        <v>0</v>
      </c>
      <c r="XK67" s="157">
        <v>0</v>
      </c>
      <c r="XL67" s="158">
        <f t="shared" si="93"/>
        <v>1</v>
      </c>
      <c r="XM67" s="158">
        <f t="shared" si="94"/>
        <v>0</v>
      </c>
      <c r="XN67" s="157" t="s">
        <v>85</v>
      </c>
      <c r="XO67" s="157">
        <v>3</v>
      </c>
      <c r="XP67" s="157">
        <v>0</v>
      </c>
      <c r="XQ67" s="157">
        <v>0</v>
      </c>
      <c r="XR67" s="157">
        <v>3</v>
      </c>
      <c r="XS67" s="158">
        <v>0</v>
      </c>
      <c r="XT67" s="157"/>
      <c r="XU67" s="157" t="s">
        <v>85</v>
      </c>
      <c r="XV67" s="157">
        <v>3</v>
      </c>
      <c r="XW67" s="157">
        <v>3</v>
      </c>
      <c r="XX67" s="157">
        <v>0</v>
      </c>
      <c r="XY67" s="157">
        <v>0</v>
      </c>
      <c r="XZ67" s="158">
        <f t="shared" si="95"/>
        <v>1</v>
      </c>
      <c r="YB67" s="157" t="s">
        <v>85</v>
      </c>
      <c r="YC67" s="157">
        <v>3</v>
      </c>
      <c r="YD67" s="157">
        <v>3</v>
      </c>
      <c r="YE67" s="157">
        <v>0</v>
      </c>
      <c r="YF67" s="157">
        <v>0</v>
      </c>
      <c r="YG67" s="158">
        <f t="shared" si="96"/>
        <v>1</v>
      </c>
      <c r="YH67" s="158">
        <f t="shared" si="97"/>
        <v>0</v>
      </c>
      <c r="YI67" s="158"/>
      <c r="YJ67" s="157" t="s">
        <v>85</v>
      </c>
      <c r="YK67" s="157">
        <v>3</v>
      </c>
      <c r="YL67" s="157">
        <v>3</v>
      </c>
      <c r="YM67" s="157">
        <v>0</v>
      </c>
      <c r="YN67" s="157">
        <v>0</v>
      </c>
      <c r="YO67" s="158">
        <v>1</v>
      </c>
      <c r="YQ67" s="157" t="s">
        <v>85</v>
      </c>
      <c r="YR67" s="157">
        <v>3</v>
      </c>
      <c r="YS67" s="157">
        <v>3</v>
      </c>
      <c r="YT67" s="157">
        <v>0</v>
      </c>
      <c r="YU67" s="157">
        <v>0</v>
      </c>
      <c r="YV67" s="158">
        <f t="shared" si="98"/>
        <v>1</v>
      </c>
      <c r="YX67" s="157" t="s">
        <v>85</v>
      </c>
      <c r="YY67" s="157">
        <v>3</v>
      </c>
      <c r="YZ67" s="157">
        <v>3</v>
      </c>
      <c r="ZA67" s="157">
        <v>0</v>
      </c>
      <c r="ZB67" s="157">
        <v>0</v>
      </c>
      <c r="ZC67" s="158">
        <v>1</v>
      </c>
      <c r="ZE67" s="157" t="s">
        <v>85</v>
      </c>
      <c r="ZF67" s="157">
        <v>3</v>
      </c>
      <c r="ZG67" s="157">
        <v>3</v>
      </c>
      <c r="ZH67" s="157">
        <v>0</v>
      </c>
      <c r="ZI67" s="157">
        <v>0</v>
      </c>
      <c r="ZJ67" s="158">
        <f t="shared" si="99"/>
        <v>1</v>
      </c>
      <c r="ZK67" s="158">
        <f>ZJ67-YG67</f>
        <v>0</v>
      </c>
      <c r="ZM67" s="157" t="s">
        <v>85</v>
      </c>
      <c r="ZN67" s="157">
        <v>3</v>
      </c>
      <c r="ZO67" s="157">
        <v>3</v>
      </c>
      <c r="ZP67" s="157">
        <v>0</v>
      </c>
      <c r="ZQ67" s="157">
        <v>0</v>
      </c>
      <c r="ZR67" s="158">
        <f t="shared" si="100"/>
        <v>1</v>
      </c>
    </row>
    <row r="68" spans="1:694" ht="17.25" thickBot="1">
      <c r="A68" s="2" t="s">
        <v>86</v>
      </c>
      <c r="B68" s="2">
        <v>493</v>
      </c>
      <c r="C68" s="2">
        <v>467</v>
      </c>
      <c r="D68" s="2">
        <v>4</v>
      </c>
      <c r="E68" s="2">
        <v>22</v>
      </c>
      <c r="F68" s="4">
        <v>0.95</v>
      </c>
      <c r="H68" s="2" t="s">
        <v>86</v>
      </c>
      <c r="I68" s="2">
        <v>493</v>
      </c>
      <c r="J68" s="2">
        <v>467</v>
      </c>
      <c r="K68" s="2">
        <v>4</v>
      </c>
      <c r="L68" s="2">
        <v>22</v>
      </c>
      <c r="M68" s="4">
        <v>0.95</v>
      </c>
      <c r="N68" s="4">
        <f t="shared" si="112"/>
        <v>0</v>
      </c>
      <c r="P68" s="2" t="s">
        <v>86</v>
      </c>
      <c r="Q68" s="2">
        <v>493</v>
      </c>
      <c r="R68" s="2">
        <v>467</v>
      </c>
      <c r="S68" s="2">
        <v>4</v>
      </c>
      <c r="T68" s="2">
        <v>22</v>
      </c>
      <c r="U68" s="4">
        <v>0.95</v>
      </c>
      <c r="V68" s="4">
        <f t="shared" ref="V68:V73" si="113">U68-M68</f>
        <v>0</v>
      </c>
      <c r="X68" s="2" t="s">
        <v>86</v>
      </c>
      <c r="Y68" s="2">
        <v>493</v>
      </c>
      <c r="Z68" s="2">
        <v>467</v>
      </c>
      <c r="AA68" s="2">
        <v>4</v>
      </c>
      <c r="AB68" s="2">
        <v>22</v>
      </c>
      <c r="AC68" s="4">
        <v>0.95</v>
      </c>
      <c r="AD68" s="4">
        <f t="shared" ref="AD68:AD73" si="114">AC68-U68</f>
        <v>0</v>
      </c>
      <c r="AF68" s="2" t="s">
        <v>86</v>
      </c>
      <c r="AG68" s="2">
        <v>555</v>
      </c>
      <c r="AH68" s="2">
        <v>553</v>
      </c>
      <c r="AI68" s="2">
        <v>2</v>
      </c>
      <c r="AJ68" s="2">
        <v>0</v>
      </c>
      <c r="AK68" s="4">
        <v>1</v>
      </c>
      <c r="AL68" s="4">
        <f t="shared" ref="AL68:AL73" si="115">AK68-AC68</f>
        <v>5.0000000000000044E-2</v>
      </c>
      <c r="AN68" s="2" t="s">
        <v>86</v>
      </c>
      <c r="AO68" s="2">
        <v>555</v>
      </c>
      <c r="AP68" s="2">
        <v>553</v>
      </c>
      <c r="AQ68" s="2">
        <v>2</v>
      </c>
      <c r="AR68" s="2">
        <v>0</v>
      </c>
      <c r="AS68" s="4">
        <v>1</v>
      </c>
      <c r="AT68" s="4">
        <f>AS68-AK68</f>
        <v>0</v>
      </c>
      <c r="AV68" s="2" t="s">
        <v>86</v>
      </c>
      <c r="AW68" s="2">
        <v>555</v>
      </c>
      <c r="AX68" s="2">
        <v>553</v>
      </c>
      <c r="AY68" s="2">
        <v>2</v>
      </c>
      <c r="AZ68" s="2">
        <v>0</v>
      </c>
      <c r="BA68" s="4">
        <v>1</v>
      </c>
      <c r="BB68" s="4">
        <f>BA68-AS68</f>
        <v>0</v>
      </c>
      <c r="BD68" s="2" t="s">
        <v>86</v>
      </c>
      <c r="BE68" s="2">
        <v>555</v>
      </c>
      <c r="BF68" s="2">
        <v>553</v>
      </c>
      <c r="BG68" s="2">
        <v>2</v>
      </c>
      <c r="BH68" s="2">
        <v>0</v>
      </c>
      <c r="BI68" s="4">
        <v>1</v>
      </c>
      <c r="BJ68" s="4">
        <f>BI68-BA68</f>
        <v>0</v>
      </c>
      <c r="BL68" s="103" t="s">
        <v>86</v>
      </c>
      <c r="BM68" s="2">
        <v>555</v>
      </c>
      <c r="BN68" s="2">
        <v>0</v>
      </c>
      <c r="BO68" s="2">
        <v>83</v>
      </c>
      <c r="BP68" s="2">
        <v>472</v>
      </c>
      <c r="BQ68" s="4">
        <v>0</v>
      </c>
      <c r="BR68" s="4">
        <f>BQ68-BI68</f>
        <v>-1</v>
      </c>
      <c r="BT68" s="103" t="s">
        <v>86</v>
      </c>
      <c r="BU68" s="2">
        <v>555</v>
      </c>
      <c r="BV68" s="2">
        <v>0</v>
      </c>
      <c r="BW68" s="2">
        <v>83</v>
      </c>
      <c r="BX68" s="2">
        <v>472</v>
      </c>
      <c r="BY68" s="4">
        <v>0</v>
      </c>
      <c r="BZ68" s="4">
        <f t="shared" ref="BZ68:BZ73" si="116">BY68-BQ68</f>
        <v>0</v>
      </c>
      <c r="CB68" s="103" t="s">
        <v>86</v>
      </c>
      <c r="CC68" s="2">
        <v>555</v>
      </c>
      <c r="CD68" s="2">
        <v>0</v>
      </c>
      <c r="CE68" s="2">
        <v>83</v>
      </c>
      <c r="CF68" s="2">
        <v>472</v>
      </c>
      <c r="CG68" s="4">
        <v>0</v>
      </c>
      <c r="CH68" s="4">
        <f t="shared" ref="CH68:CH73" si="117">CG68-BY68</f>
        <v>0</v>
      </c>
      <c r="CJ68" s="103" t="s">
        <v>86</v>
      </c>
      <c r="CK68" s="2">
        <v>555</v>
      </c>
      <c r="CL68" s="2">
        <v>0</v>
      </c>
      <c r="CM68" s="2">
        <v>0</v>
      </c>
      <c r="CN68" s="2">
        <v>555</v>
      </c>
      <c r="CO68" s="4">
        <v>0</v>
      </c>
      <c r="CP68" s="4">
        <f t="shared" ref="CP68:CP75" si="118">CO68-CG68</f>
        <v>0</v>
      </c>
      <c r="CR68" s="103" t="s">
        <v>86</v>
      </c>
      <c r="CS68" s="2">
        <v>555</v>
      </c>
      <c r="CT68" s="2">
        <v>0</v>
      </c>
      <c r="CU68" s="2">
        <v>0</v>
      </c>
      <c r="CV68" s="2">
        <v>555</v>
      </c>
      <c r="CW68" s="4">
        <v>0</v>
      </c>
      <c r="CX68" s="4">
        <f t="shared" ref="CX68:CX75" si="119">CW68-CO68</f>
        <v>0</v>
      </c>
      <c r="CZ68" s="2" t="s">
        <v>86</v>
      </c>
      <c r="DA68" s="2">
        <v>555</v>
      </c>
      <c r="DB68" s="2">
        <v>553</v>
      </c>
      <c r="DC68" s="2">
        <v>2</v>
      </c>
      <c r="DD68" s="2">
        <v>0</v>
      </c>
      <c r="DE68" s="4">
        <f>DB68/DA68</f>
        <v>0.99639639639639643</v>
      </c>
      <c r="DF68" s="4">
        <f t="shared" ref="DF68:DF75" si="120">DE68-CW68</f>
        <v>0.99639639639639643</v>
      </c>
      <c r="DG68" s="2" t="s">
        <v>119</v>
      </c>
      <c r="DH68" s="2" t="s">
        <v>108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si="111"/>
        <v>0</v>
      </c>
      <c r="DP68" s="2" t="s">
        <v>108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21">DU68-DM68</f>
        <v>0</v>
      </c>
      <c r="DX68" s="2" t="s">
        <v>108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122">EC68-DU68</f>
        <v>0</v>
      </c>
      <c r="EF68" s="2" t="s">
        <v>108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23">EK68-EC68</f>
        <v>0</v>
      </c>
      <c r="EN68" s="2" t="s">
        <v>108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24">ES68-EK68</f>
        <v>0</v>
      </c>
      <c r="EV68" s="2" t="s">
        <v>108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25">FA68-ES68</f>
        <v>0</v>
      </c>
      <c r="FD68" s="2" t="s">
        <v>108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26">FI68-FA68</f>
        <v>0</v>
      </c>
      <c r="FL68" s="2" t="s">
        <v>108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4">
        <f t="shared" ref="FR68:FR73" si="127">FQ68-FI68</f>
        <v>0</v>
      </c>
      <c r="FT68" s="2" t="s">
        <v>108</v>
      </c>
      <c r="FU68" s="2">
        <v>4</v>
      </c>
      <c r="FV68" s="2">
        <v>4</v>
      </c>
      <c r="FW68" s="2">
        <v>0</v>
      </c>
      <c r="FX68" s="2">
        <v>0</v>
      </c>
      <c r="FY68" s="4">
        <v>1</v>
      </c>
      <c r="FZ68" s="4">
        <f t="shared" ref="FZ68:FZ73" si="128">FY68-FQ68</f>
        <v>0</v>
      </c>
      <c r="GB68" s="2" t="s">
        <v>108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4">
        <f t="shared" ref="GH68:GH73" si="129">GG68-FY68</f>
        <v>0</v>
      </c>
      <c r="GJ68" s="2" t="s">
        <v>108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3" si="130">GO68-GG68</f>
        <v>0</v>
      </c>
      <c r="GR68" s="2" t="s">
        <v>108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111">
        <f t="shared" si="107"/>
        <v>0</v>
      </c>
      <c r="GZ68" s="2" t="s">
        <v>108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>HE68-'[1]ASUS MeMO Pad 8 K011'!ES68</f>
        <v>0</v>
      </c>
      <c r="HH68" s="2" t="s">
        <v>108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31">HM68-HE68</f>
        <v>0</v>
      </c>
      <c r="HP68" s="2" t="s">
        <v>108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32">HU68-HM68</f>
        <v>0</v>
      </c>
      <c r="HX68" s="2" t="s">
        <v>108</v>
      </c>
      <c r="HY68" s="2">
        <v>4</v>
      </c>
      <c r="HZ68" s="2">
        <v>4</v>
      </c>
      <c r="IA68" s="2">
        <v>0</v>
      </c>
      <c r="IB68" s="2">
        <v>0</v>
      </c>
      <c r="IC68" s="4">
        <f t="shared" ref="IC68:IC73" si="133">HZ68/HY68</f>
        <v>1</v>
      </c>
      <c r="ID68" s="4">
        <f t="shared" ref="ID68:ID73" si="134">IC68-HU68</f>
        <v>0</v>
      </c>
      <c r="IF68" s="2" t="s">
        <v>108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4" si="135">IH68/IG68</f>
        <v>1</v>
      </c>
      <c r="IL68" s="4">
        <f t="shared" ref="IL68:IL73" si="136">IK68-IC68</f>
        <v>0</v>
      </c>
      <c r="IN68" s="2" t="s">
        <v>108</v>
      </c>
      <c r="IO68" s="2">
        <v>4</v>
      </c>
      <c r="IP68" s="2">
        <v>4</v>
      </c>
      <c r="IQ68" s="2">
        <v>0</v>
      </c>
      <c r="IR68" s="2">
        <v>0</v>
      </c>
      <c r="IS68" s="4">
        <v>1</v>
      </c>
      <c r="IT68" s="4">
        <f t="shared" ref="IT68:IT74" si="137">IS68-IK68</f>
        <v>0</v>
      </c>
      <c r="IV68" s="2" t="s">
        <v>108</v>
      </c>
      <c r="IW68" s="2">
        <v>4</v>
      </c>
      <c r="IX68" s="2">
        <v>4</v>
      </c>
      <c r="IY68" s="2">
        <v>0</v>
      </c>
      <c r="IZ68" s="2">
        <v>0</v>
      </c>
      <c r="JA68" s="4">
        <v>1</v>
      </c>
      <c r="JB68" s="4">
        <f t="shared" ref="JB68:JB74" si="138">JA68-IS68</f>
        <v>0</v>
      </c>
      <c r="JD68" s="2" t="s">
        <v>108</v>
      </c>
      <c r="JE68" s="2">
        <v>4</v>
      </c>
      <c r="JF68" s="2">
        <v>4</v>
      </c>
      <c r="JG68" s="2">
        <v>0</v>
      </c>
      <c r="JH68" s="2">
        <v>0</v>
      </c>
      <c r="JI68" s="4">
        <v>1</v>
      </c>
      <c r="JJ68" s="4">
        <f t="shared" ref="JJ68:JJ73" si="139">JI68-JA68</f>
        <v>0</v>
      </c>
      <c r="JL68" s="2" t="s">
        <v>108</v>
      </c>
      <c r="JM68" s="2">
        <v>4</v>
      </c>
      <c r="JN68" s="2">
        <v>4</v>
      </c>
      <c r="JO68" s="2">
        <v>0</v>
      </c>
      <c r="JP68" s="2">
        <v>0</v>
      </c>
      <c r="JQ68" s="4">
        <v>1</v>
      </c>
      <c r="JR68" s="4">
        <f t="shared" si="109"/>
        <v>0</v>
      </c>
      <c r="JT68" s="2" t="s">
        <v>108</v>
      </c>
      <c r="JU68" s="2">
        <v>4</v>
      </c>
      <c r="JV68" s="2">
        <v>4</v>
      </c>
      <c r="JW68" s="2">
        <v>0</v>
      </c>
      <c r="JX68" s="2">
        <v>0</v>
      </c>
      <c r="JY68" s="4">
        <v>1</v>
      </c>
      <c r="JZ68" s="4">
        <f t="shared" ref="JZ68:JZ73" si="140">JY68-JQ68</f>
        <v>0</v>
      </c>
      <c r="KB68" s="2" t="s">
        <v>108</v>
      </c>
      <c r="KC68" s="2">
        <v>4</v>
      </c>
      <c r="KD68" s="2">
        <v>4</v>
      </c>
      <c r="KE68" s="2">
        <v>0</v>
      </c>
      <c r="KF68" s="2">
        <v>0</v>
      </c>
      <c r="KG68" s="4">
        <v>1</v>
      </c>
      <c r="KH68" s="4">
        <f t="shared" si="110"/>
        <v>0</v>
      </c>
      <c r="KJ68" s="2" t="s">
        <v>108</v>
      </c>
      <c r="KK68" s="2">
        <v>4</v>
      </c>
      <c r="KL68" s="2">
        <v>4</v>
      </c>
      <c r="KM68" s="2">
        <v>0</v>
      </c>
      <c r="KN68" s="2">
        <v>0</v>
      </c>
      <c r="KO68" s="4">
        <f t="shared" ref="KO68:KO73" si="141">KL68/KK68</f>
        <v>1</v>
      </c>
      <c r="KP68" s="4">
        <f t="shared" ref="KP68:KP73" si="142">KO68-KG68</f>
        <v>0</v>
      </c>
      <c r="KQ68" s="4"/>
      <c r="KR68" s="116" t="s">
        <v>108</v>
      </c>
      <c r="KS68" s="116">
        <v>4</v>
      </c>
      <c r="KT68" s="117">
        <v>4</v>
      </c>
      <c r="KU68" s="117">
        <v>0</v>
      </c>
      <c r="KV68" s="117">
        <v>0</v>
      </c>
      <c r="KW68" s="118">
        <v>1</v>
      </c>
      <c r="KX68" s="118">
        <v>0</v>
      </c>
      <c r="KY68" s="116"/>
      <c r="KZ68" s="116" t="s">
        <v>108</v>
      </c>
      <c r="LA68" s="116">
        <v>4</v>
      </c>
      <c r="LB68" s="116">
        <v>4</v>
      </c>
      <c r="LC68" s="116">
        <v>0</v>
      </c>
      <c r="LD68" s="116">
        <v>0</v>
      </c>
      <c r="LE68" s="122">
        <v>1</v>
      </c>
      <c r="LF68" s="158">
        <f t="shared" ref="LF68:LF73" si="143">LE68-KW68</f>
        <v>0</v>
      </c>
      <c r="LG68" s="156"/>
      <c r="LH68" s="156" t="s">
        <v>108</v>
      </c>
      <c r="LI68" s="156">
        <v>4</v>
      </c>
      <c r="LJ68" s="156">
        <v>4</v>
      </c>
      <c r="LK68" s="156">
        <v>0</v>
      </c>
      <c r="LL68" s="156">
        <v>0</v>
      </c>
      <c r="LM68" s="162">
        <v>1</v>
      </c>
      <c r="LN68" s="158">
        <f t="shared" ref="LN68:LN73" si="144">LM68-LE68</f>
        <v>0</v>
      </c>
      <c r="LO68" s="157"/>
      <c r="LP68" s="2" t="s">
        <v>108</v>
      </c>
      <c r="LQ68" s="2">
        <v>4</v>
      </c>
      <c r="LR68" s="2">
        <v>4</v>
      </c>
      <c r="LS68" s="2">
        <v>0</v>
      </c>
      <c r="LT68" s="2">
        <v>0</v>
      </c>
      <c r="LU68" s="4">
        <f t="shared" ref="LU68:LU74" si="145">LR68/LQ68</f>
        <v>1</v>
      </c>
      <c r="LV68" s="4">
        <f t="shared" ref="LV68:LV73" si="146">LU68-KO68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3" si="147">LZ68/LY68</f>
        <v>1</v>
      </c>
      <c r="MD68" s="158">
        <f t="shared" ref="MD68:MD74" si="148">MC68-LU68</f>
        <v>0</v>
      </c>
      <c r="MF68" s="156" t="s">
        <v>108</v>
      </c>
      <c r="MG68" s="156">
        <v>4</v>
      </c>
      <c r="MH68" s="156">
        <v>4</v>
      </c>
      <c r="MI68" s="156">
        <v>0</v>
      </c>
      <c r="MJ68" s="156">
        <v>0</v>
      </c>
      <c r="MK68" s="162">
        <f t="shared" ref="MK68:MK74" si="149">MH68/MG68</f>
        <v>1</v>
      </c>
      <c r="ML68" s="158">
        <f t="shared" ref="ML68:ML73" si="150">MK68-MC68</f>
        <v>0</v>
      </c>
      <c r="MM68" s="157"/>
      <c r="MN68" s="156" t="s">
        <v>108</v>
      </c>
      <c r="MO68" s="156">
        <v>4</v>
      </c>
      <c r="MP68" s="156">
        <v>4</v>
      </c>
      <c r="MQ68" s="156">
        <v>0</v>
      </c>
      <c r="MR68" s="156">
        <v>0</v>
      </c>
      <c r="MS68" s="162">
        <v>1</v>
      </c>
      <c r="MT68" s="158">
        <f t="shared" ref="MT68:MT73" si="151">MS68-MK68</f>
        <v>0</v>
      </c>
      <c r="MU68" s="157"/>
      <c r="MV68" s="156" t="s">
        <v>108</v>
      </c>
      <c r="MW68" s="156">
        <v>4</v>
      </c>
      <c r="MX68" s="156">
        <v>4</v>
      </c>
      <c r="MY68" s="156">
        <v>0</v>
      </c>
      <c r="MZ68" s="156">
        <v>0</v>
      </c>
      <c r="NA68" s="162">
        <v>1</v>
      </c>
      <c r="NB68" s="158">
        <f t="shared" ref="NB68:NB73" si="152">NA68-MS68</f>
        <v>0</v>
      </c>
      <c r="NC68" s="157"/>
      <c r="ND68" s="156" t="s">
        <v>108</v>
      </c>
      <c r="NE68" s="156">
        <v>4</v>
      </c>
      <c r="NF68" s="156">
        <v>4</v>
      </c>
      <c r="NG68" s="156">
        <v>0</v>
      </c>
      <c r="NH68" s="156">
        <v>0</v>
      </c>
      <c r="NI68" s="162">
        <v>1</v>
      </c>
      <c r="NJ68" s="158">
        <f t="shared" ref="NJ68:NJ73" si="153">NI68-NA68</f>
        <v>0</v>
      </c>
      <c r="NK68" s="157"/>
      <c r="NL68" s="156" t="s">
        <v>108</v>
      </c>
      <c r="NM68" s="156">
        <v>4</v>
      </c>
      <c r="NN68" s="156">
        <v>4</v>
      </c>
      <c r="NO68" s="156">
        <v>0</v>
      </c>
      <c r="NP68" s="156">
        <v>0</v>
      </c>
      <c r="NQ68" s="162">
        <v>1</v>
      </c>
      <c r="NR68" s="158">
        <f t="shared" ref="NR68:NR73" si="154">NQ68-NI68</f>
        <v>0</v>
      </c>
      <c r="NS68" s="157"/>
      <c r="OO68" s="157" t="s">
        <v>108</v>
      </c>
      <c r="OP68" s="157">
        <v>4</v>
      </c>
      <c r="OQ68" s="157">
        <v>4</v>
      </c>
      <c r="OR68" s="157">
        <v>0</v>
      </c>
      <c r="OS68" s="157">
        <v>0</v>
      </c>
      <c r="OT68" s="158">
        <f t="shared" ref="OT68:OT74" si="155">OQ68/OP68</f>
        <v>1</v>
      </c>
      <c r="OU68" s="158">
        <f t="shared" ref="OU68:OU73" si="156">OT68-NQ68</f>
        <v>0</v>
      </c>
      <c r="OW68" s="157" t="s">
        <v>108</v>
      </c>
      <c r="OX68" s="157">
        <v>4</v>
      </c>
      <c r="OY68" s="157">
        <v>4</v>
      </c>
      <c r="OZ68" s="157">
        <v>0</v>
      </c>
      <c r="PA68" s="157">
        <v>0</v>
      </c>
      <c r="PB68" s="158">
        <f t="shared" ref="PB68:PB74" si="157">OY68/OX68</f>
        <v>1</v>
      </c>
      <c r="PC68" s="158">
        <f t="shared" ref="PC68:PC73" si="158">PB68-OT68</f>
        <v>0</v>
      </c>
      <c r="PE68" s="157" t="s">
        <v>108</v>
      </c>
      <c r="PF68" s="157">
        <v>4</v>
      </c>
      <c r="PG68" s="157">
        <v>4</v>
      </c>
      <c r="PH68" s="157">
        <v>0</v>
      </c>
      <c r="PI68" s="157">
        <v>0</v>
      </c>
      <c r="PJ68" s="158">
        <f t="shared" ref="PJ68:PJ73" si="159">PG68/PF68</f>
        <v>1</v>
      </c>
      <c r="PK68" s="158">
        <f t="shared" ref="PK68:PK74" si="160">PJ68-PB68</f>
        <v>0</v>
      </c>
      <c r="PM68" s="157" t="s">
        <v>108</v>
      </c>
      <c r="PN68" s="157">
        <v>4</v>
      </c>
      <c r="PO68" s="157">
        <v>4</v>
      </c>
      <c r="PP68" s="157">
        <v>0</v>
      </c>
      <c r="PQ68" s="157">
        <v>0</v>
      </c>
      <c r="PR68" s="158">
        <f t="shared" ref="PR68:PR74" si="161">PO68/PN68</f>
        <v>1</v>
      </c>
      <c r="PS68" s="158">
        <f t="shared" ref="PS68:PS74" si="162">PR68-PJ68</f>
        <v>0</v>
      </c>
      <c r="PU68" s="157" t="s">
        <v>108</v>
      </c>
      <c r="PV68" s="157">
        <v>4</v>
      </c>
      <c r="PW68" s="157">
        <v>4</v>
      </c>
      <c r="PX68" s="157">
        <v>0</v>
      </c>
      <c r="PY68" s="157">
        <v>0</v>
      </c>
      <c r="PZ68" s="158">
        <f t="shared" ref="PZ68:PZ74" si="163">PW68/PV68</f>
        <v>1</v>
      </c>
      <c r="QA68" s="158">
        <f t="shared" ref="QA68:QA73" si="164">PZ68-PR68</f>
        <v>0</v>
      </c>
      <c r="QC68" s="157">
        <f t="shared" ref="QC68:QC73" si="165">PV68-PF68</f>
        <v>0</v>
      </c>
      <c r="QD68" s="157" t="s">
        <v>108</v>
      </c>
      <c r="QE68" s="157">
        <v>4</v>
      </c>
      <c r="QF68" s="157">
        <v>4</v>
      </c>
      <c r="QG68" s="157">
        <v>0</v>
      </c>
      <c r="QH68" s="157">
        <v>0</v>
      </c>
      <c r="QI68" s="158">
        <f t="shared" ref="QI68:QI74" si="166">QF68/QE68</f>
        <v>1</v>
      </c>
      <c r="QJ68" s="158">
        <f t="shared" ref="QJ68:QJ73" si="167">QI68-PZ68</f>
        <v>0</v>
      </c>
      <c r="QL68" s="157" t="s">
        <v>108</v>
      </c>
      <c r="QM68" s="157">
        <v>4</v>
      </c>
      <c r="QN68" s="157">
        <v>4</v>
      </c>
      <c r="QO68" s="157">
        <v>0</v>
      </c>
      <c r="QP68" s="157">
        <v>0</v>
      </c>
      <c r="QQ68" s="158">
        <f t="shared" ref="QQ68:QQ73" si="168">QN68/QM68</f>
        <v>1</v>
      </c>
      <c r="QR68" s="158">
        <f t="shared" ref="QR68:QR74" si="169">QQ68-QI68</f>
        <v>0</v>
      </c>
      <c r="QT68" s="157">
        <f t="shared" ref="QT68:QT73" si="170">QP68-QH68</f>
        <v>0</v>
      </c>
      <c r="QU68" s="157" t="s">
        <v>108</v>
      </c>
      <c r="QV68" s="157">
        <v>4</v>
      </c>
      <c r="QW68" s="157">
        <v>4</v>
      </c>
      <c r="QX68" s="157">
        <v>0</v>
      </c>
      <c r="QY68" s="157">
        <v>0</v>
      </c>
      <c r="QZ68" s="158">
        <f t="shared" ref="QZ68:QZ74" si="171">QW68/QV68</f>
        <v>1</v>
      </c>
      <c r="RA68" s="158">
        <f t="shared" ref="RA68:RA73" si="172">QZ68-QQ68</f>
        <v>0</v>
      </c>
      <c r="RC68" s="157" t="s">
        <v>108</v>
      </c>
      <c r="RD68" s="157">
        <v>4</v>
      </c>
      <c r="RE68" s="157">
        <v>4</v>
      </c>
      <c r="RF68" s="157">
        <v>0</v>
      </c>
      <c r="RG68" s="157">
        <v>0</v>
      </c>
      <c r="RH68" s="158">
        <f t="shared" ref="RH68:RH74" si="173">RE68/RD68</f>
        <v>1</v>
      </c>
      <c r="RI68" s="158">
        <f t="shared" ref="RI68:RI73" si="174">RH68-QZ68</f>
        <v>0</v>
      </c>
      <c r="RK68" s="157" t="s">
        <v>108</v>
      </c>
      <c r="RL68" s="157">
        <v>4</v>
      </c>
      <c r="RM68" s="157">
        <v>4</v>
      </c>
      <c r="RN68" s="157">
        <v>0</v>
      </c>
      <c r="RO68" s="157">
        <v>0</v>
      </c>
      <c r="RP68" s="158">
        <v>1</v>
      </c>
      <c r="RR68" s="157" t="s">
        <v>108</v>
      </c>
      <c r="RS68" s="157">
        <v>4</v>
      </c>
      <c r="RT68" s="157">
        <v>4</v>
      </c>
      <c r="RU68" s="157">
        <v>0</v>
      </c>
      <c r="RV68" s="157">
        <v>0</v>
      </c>
      <c r="RW68" s="158">
        <f t="shared" ref="RW68:RW73" si="175">RT68/RS68</f>
        <v>1</v>
      </c>
      <c r="RX68" s="158">
        <f t="shared" ref="RX68:RX73" si="176">RW68-RO68</f>
        <v>1</v>
      </c>
      <c r="RZ68" s="157" t="s">
        <v>108</v>
      </c>
      <c r="SA68" s="157">
        <v>4</v>
      </c>
      <c r="SB68" s="157">
        <v>4</v>
      </c>
      <c r="SC68" s="157">
        <v>0</v>
      </c>
      <c r="SD68" s="157">
        <v>0</v>
      </c>
      <c r="SE68" s="158">
        <f t="shared" ref="SE68:SE73" si="177">SB68/SA68</f>
        <v>1</v>
      </c>
      <c r="SF68" s="158">
        <f t="shared" ref="SF68:SF73" si="178">SE68-RW68</f>
        <v>0</v>
      </c>
      <c r="SH68" s="157" t="s">
        <v>108</v>
      </c>
      <c r="SI68" s="157">
        <v>4</v>
      </c>
      <c r="SJ68" s="157">
        <v>4</v>
      </c>
      <c r="SK68" s="157">
        <v>0</v>
      </c>
      <c r="SL68" s="157">
        <v>0</v>
      </c>
      <c r="SM68" s="158">
        <f t="shared" ref="SM68:SM73" si="179">SJ68/SI68</f>
        <v>1</v>
      </c>
      <c r="SN68" s="158">
        <f t="shared" ref="SN68:SN73" si="180">SM68-SE68</f>
        <v>0</v>
      </c>
      <c r="SP68" s="157" t="s">
        <v>108</v>
      </c>
      <c r="SQ68" s="157">
        <v>4</v>
      </c>
      <c r="SR68" s="157">
        <v>4</v>
      </c>
      <c r="SS68" s="157">
        <v>0</v>
      </c>
      <c r="ST68" s="157">
        <v>0</v>
      </c>
      <c r="SU68" s="158">
        <f t="shared" ref="SU68:SU73" si="181">SR68/SQ68</f>
        <v>1</v>
      </c>
      <c r="SV68" s="158">
        <f t="shared" ref="SV68:SV73" si="182">SU68-SM68</f>
        <v>0</v>
      </c>
      <c r="SX68" s="157" t="s">
        <v>108</v>
      </c>
      <c r="SY68" s="157">
        <v>4</v>
      </c>
      <c r="SZ68" s="157">
        <v>4</v>
      </c>
      <c r="TA68" s="157">
        <v>0</v>
      </c>
      <c r="TB68" s="157">
        <v>0</v>
      </c>
      <c r="TC68" s="158">
        <f t="shared" ref="TC68:TC73" si="183">SZ68/SY68</f>
        <v>1</v>
      </c>
      <c r="TD68" s="158">
        <f t="shared" ref="TD68:TD73" si="184">TC68-SU68</f>
        <v>0</v>
      </c>
      <c r="TF68" s="157" t="s">
        <v>108</v>
      </c>
      <c r="TG68" s="157">
        <v>4</v>
      </c>
      <c r="TH68" s="157">
        <v>4</v>
      </c>
      <c r="TI68" s="157">
        <v>0</v>
      </c>
      <c r="TJ68" s="157">
        <v>0</v>
      </c>
      <c r="TK68" s="158">
        <f t="shared" ref="TK68:TK73" si="185">TH68/TG68</f>
        <v>1</v>
      </c>
      <c r="TL68" s="158">
        <f t="shared" ref="TL68:TL73" si="186">TK68-TC68</f>
        <v>0</v>
      </c>
      <c r="TN68" s="157" t="s">
        <v>108</v>
      </c>
      <c r="TO68" s="157">
        <v>4</v>
      </c>
      <c r="TP68" s="157">
        <v>4</v>
      </c>
      <c r="TQ68" s="157">
        <v>0</v>
      </c>
      <c r="TR68" s="157">
        <v>0</v>
      </c>
      <c r="TS68" s="158">
        <f t="shared" ref="TS68:TS73" si="187">TP68/TO68</f>
        <v>1</v>
      </c>
      <c r="TT68" s="158">
        <f t="shared" ref="TT68:TT73" si="188">TS68-TK68</f>
        <v>0</v>
      </c>
      <c r="TV68" s="157" t="s">
        <v>108</v>
      </c>
      <c r="TW68" s="157">
        <v>4</v>
      </c>
      <c r="TX68" s="157">
        <v>4</v>
      </c>
      <c r="TY68" s="157">
        <v>0</v>
      </c>
      <c r="TZ68" s="157">
        <v>0</v>
      </c>
      <c r="UA68" s="158">
        <f t="shared" ref="UA68:UA73" si="189">TX68/TW68</f>
        <v>1</v>
      </c>
      <c r="UB68" s="158">
        <f t="shared" ref="UB68:UB73" si="190">UA68-TS68</f>
        <v>0</v>
      </c>
      <c r="UD68" s="157" t="s">
        <v>108</v>
      </c>
      <c r="UE68" s="157">
        <v>4</v>
      </c>
      <c r="UF68" s="157">
        <v>4</v>
      </c>
      <c r="UG68" s="157">
        <v>0</v>
      </c>
      <c r="UH68" s="157">
        <v>0</v>
      </c>
      <c r="UI68" s="158">
        <f t="shared" ref="UI68:UI73" si="191">UF68/UE68</f>
        <v>1</v>
      </c>
      <c r="UJ68" s="158">
        <f t="shared" ref="UJ68:UJ73" si="192">UI68-UA68</f>
        <v>0</v>
      </c>
      <c r="UL68" s="157" t="s">
        <v>108</v>
      </c>
      <c r="UM68" s="157">
        <v>4</v>
      </c>
      <c r="UN68" s="157">
        <v>4</v>
      </c>
      <c r="UO68" s="157">
        <v>0</v>
      </c>
      <c r="UP68" s="157">
        <v>0</v>
      </c>
      <c r="UQ68" s="158">
        <f t="shared" ref="UQ68:UQ73" si="193">UN68/UM68</f>
        <v>1</v>
      </c>
      <c r="UR68" s="158">
        <f t="shared" ref="UR68:UR73" si="194">UQ68-UI68</f>
        <v>0</v>
      </c>
      <c r="UT68" s="157" t="s">
        <v>108</v>
      </c>
      <c r="UU68" s="157">
        <v>4</v>
      </c>
      <c r="UV68" s="157">
        <v>4</v>
      </c>
      <c r="UW68" s="157">
        <v>0</v>
      </c>
      <c r="UX68" s="157">
        <v>0</v>
      </c>
      <c r="UY68" s="158">
        <f t="shared" ref="UY68:UY73" si="195">UV68/UU68</f>
        <v>1</v>
      </c>
      <c r="VA68" s="157" t="s">
        <v>108</v>
      </c>
      <c r="VB68" s="157">
        <v>4</v>
      </c>
      <c r="VC68" s="157">
        <v>4</v>
      </c>
      <c r="VD68" s="157">
        <v>0</v>
      </c>
      <c r="VE68" s="157">
        <v>0</v>
      </c>
      <c r="VF68" s="158">
        <f t="shared" ref="VF68:VF73" si="196">VC68/VB68</f>
        <v>1</v>
      </c>
      <c r="VH68" s="157" t="s">
        <v>108</v>
      </c>
      <c r="VI68" s="157">
        <v>4</v>
      </c>
      <c r="VJ68" s="157">
        <v>4</v>
      </c>
      <c r="VK68" s="157">
        <v>0</v>
      </c>
      <c r="VL68" s="157">
        <v>0</v>
      </c>
      <c r="VM68" s="158">
        <f t="shared" ref="VM68:VM74" si="197">VJ68/VI68</f>
        <v>1</v>
      </c>
      <c r="VN68" s="158">
        <f t="shared" ref="VN68:VN73" si="198">VM68-VF68</f>
        <v>0</v>
      </c>
      <c r="VQ68" s="157" t="s">
        <v>108</v>
      </c>
      <c r="VR68" s="157">
        <v>4</v>
      </c>
      <c r="VS68" s="157">
        <v>4</v>
      </c>
      <c r="VT68" s="157">
        <v>0</v>
      </c>
      <c r="VU68" s="157">
        <v>0</v>
      </c>
      <c r="VV68" s="158">
        <v>1</v>
      </c>
      <c r="VW68" s="158">
        <f t="shared" ref="VW68:VW73" si="199">VV68-VM68</f>
        <v>0</v>
      </c>
      <c r="VX68" s="158"/>
      <c r="VY68" s="157" t="s">
        <v>108</v>
      </c>
      <c r="VZ68" s="157">
        <v>4</v>
      </c>
      <c r="WA68" s="157">
        <v>4</v>
      </c>
      <c r="WB68" s="157">
        <v>0</v>
      </c>
      <c r="WC68" s="157">
        <v>0</v>
      </c>
      <c r="WD68" s="158">
        <f t="shared" ref="WD68:WD74" si="200">WA68/VZ68</f>
        <v>1</v>
      </c>
      <c r="WF68" s="157" t="s">
        <v>108</v>
      </c>
      <c r="WG68" s="157">
        <v>4</v>
      </c>
      <c r="WH68" s="157">
        <v>4</v>
      </c>
      <c r="WI68" s="157">
        <v>0</v>
      </c>
      <c r="WJ68" s="157">
        <v>0</v>
      </c>
      <c r="WK68" s="158">
        <f t="shared" ref="WK68:WK74" si="201">WH68/WG68</f>
        <v>1</v>
      </c>
      <c r="WL68" s="158">
        <f t="shared" ref="WL68:WL73" si="202">WK68-WD68</f>
        <v>0</v>
      </c>
      <c r="WN68" s="157" t="s">
        <v>108</v>
      </c>
      <c r="WO68" s="157">
        <v>4</v>
      </c>
      <c r="WP68" s="157">
        <v>4</v>
      </c>
      <c r="WQ68" s="157">
        <v>0</v>
      </c>
      <c r="WR68" s="157">
        <v>0</v>
      </c>
      <c r="WS68" s="158">
        <v>1</v>
      </c>
      <c r="WZ68" s="157" t="s">
        <v>108</v>
      </c>
      <c r="XA68" s="157">
        <v>4</v>
      </c>
      <c r="XB68" s="157">
        <v>4</v>
      </c>
      <c r="XC68" s="157">
        <v>0</v>
      </c>
      <c r="XD68" s="157">
        <v>0</v>
      </c>
      <c r="XE68" s="158">
        <f t="shared" ref="XE68:XE74" si="203">XB68/XA68</f>
        <v>1</v>
      </c>
      <c r="XG68" s="157" t="s">
        <v>108</v>
      </c>
      <c r="XH68" s="157">
        <v>4</v>
      </c>
      <c r="XI68" s="157">
        <v>4</v>
      </c>
      <c r="XJ68" s="157">
        <v>0</v>
      </c>
      <c r="XK68" s="157">
        <v>0</v>
      </c>
      <c r="XL68" s="158">
        <f t="shared" ref="XL68:XL74" si="204">XI68/XH68</f>
        <v>1</v>
      </c>
      <c r="XM68" s="158">
        <f t="shared" ref="XM68:XM73" si="205">XL68-WK68</f>
        <v>0</v>
      </c>
      <c r="XN68" s="157" t="s">
        <v>108</v>
      </c>
      <c r="XO68" s="157">
        <v>4</v>
      </c>
      <c r="XP68" s="157">
        <v>0</v>
      </c>
      <c r="XQ68" s="157">
        <v>0</v>
      </c>
      <c r="XR68" s="157">
        <v>4</v>
      </c>
      <c r="XS68" s="158">
        <v>0</v>
      </c>
      <c r="XT68" s="157"/>
      <c r="XU68" s="157" t="s">
        <v>108</v>
      </c>
      <c r="XV68" s="157">
        <v>4</v>
      </c>
      <c r="XW68" s="157">
        <v>4</v>
      </c>
      <c r="XX68" s="157">
        <v>0</v>
      </c>
      <c r="XY68" s="157">
        <v>0</v>
      </c>
      <c r="XZ68" s="158">
        <f t="shared" ref="XZ68:XZ74" si="206">XW68/XV68</f>
        <v>1</v>
      </c>
      <c r="YB68" s="157" t="s">
        <v>108</v>
      </c>
      <c r="YC68" s="157">
        <v>4</v>
      </c>
      <c r="YD68" s="157">
        <v>4</v>
      </c>
      <c r="YE68" s="157">
        <v>0</v>
      </c>
      <c r="YF68" s="157">
        <v>0</v>
      </c>
      <c r="YG68" s="158">
        <f t="shared" ref="YG68:YG74" si="207">YD68/YC68</f>
        <v>1</v>
      </c>
      <c r="YH68" s="158">
        <f t="shared" ref="YH68:YH73" si="208">YG68-XL68</f>
        <v>0</v>
      </c>
      <c r="YI68" s="158"/>
      <c r="YJ68" s="157" t="s">
        <v>108</v>
      </c>
      <c r="YK68" s="157">
        <v>4</v>
      </c>
      <c r="YL68" s="157">
        <v>4</v>
      </c>
      <c r="YM68" s="157">
        <v>0</v>
      </c>
      <c r="YN68" s="157">
        <v>0</v>
      </c>
      <c r="YO68" s="158">
        <v>1</v>
      </c>
      <c r="YQ68" s="157" t="s">
        <v>108</v>
      </c>
      <c r="YR68" s="157">
        <v>4</v>
      </c>
      <c r="YS68" s="157">
        <v>4</v>
      </c>
      <c r="YT68" s="157">
        <v>0</v>
      </c>
      <c r="YU68" s="157">
        <v>0</v>
      </c>
      <c r="YV68" s="158">
        <f t="shared" ref="YV68:YV74" si="209">YS68/YR68</f>
        <v>1</v>
      </c>
      <c r="YX68" s="157" t="s">
        <v>108</v>
      </c>
      <c r="YY68" s="157">
        <v>4</v>
      </c>
      <c r="YZ68" s="157">
        <v>4</v>
      </c>
      <c r="ZA68" s="157">
        <v>0</v>
      </c>
      <c r="ZB68" s="157">
        <v>0</v>
      </c>
      <c r="ZC68" s="158">
        <v>1</v>
      </c>
      <c r="ZE68" s="157" t="s">
        <v>108</v>
      </c>
      <c r="ZF68" s="157">
        <v>4</v>
      </c>
      <c r="ZG68" s="157">
        <v>4</v>
      </c>
      <c r="ZH68" s="157">
        <v>0</v>
      </c>
      <c r="ZI68" s="157">
        <v>0</v>
      </c>
      <c r="ZJ68" s="158">
        <f t="shared" ref="ZJ68:ZJ74" si="210">ZG68/ZF68</f>
        <v>1</v>
      </c>
      <c r="ZK68" s="158">
        <f>ZJ68-YG68</f>
        <v>0</v>
      </c>
      <c r="ZM68" s="157" t="s">
        <v>108</v>
      </c>
      <c r="ZN68" s="157">
        <v>4</v>
      </c>
      <c r="ZO68" s="157">
        <v>4</v>
      </c>
      <c r="ZP68" s="157">
        <v>0</v>
      </c>
      <c r="ZQ68" s="157">
        <v>0</v>
      </c>
      <c r="ZR68" s="158">
        <f t="shared" ref="ZR68:ZR74" si="211">ZO68/ZN68</f>
        <v>1</v>
      </c>
    </row>
    <row r="69" spans="1:694" ht="17.25" thickBot="1">
      <c r="A69" s="2" t="s">
        <v>83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83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112"/>
        <v>0</v>
      </c>
      <c r="P69" s="2" t="s">
        <v>83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113"/>
        <v>0</v>
      </c>
      <c r="X69" s="7" t="s">
        <v>83</v>
      </c>
      <c r="Y69" s="1">
        <v>22</v>
      </c>
      <c r="Z69" s="1">
        <v>21</v>
      </c>
      <c r="AA69" s="1">
        <v>1</v>
      </c>
      <c r="AB69" s="1">
        <v>0</v>
      </c>
      <c r="AC69" s="3">
        <v>0.95</v>
      </c>
      <c r="AD69" s="4">
        <f t="shared" si="114"/>
        <v>0</v>
      </c>
      <c r="AF69" s="2" t="s">
        <v>83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115"/>
        <v>0</v>
      </c>
      <c r="AN69" s="2" t="s">
        <v>83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83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  <c r="BD69" s="2" t="s">
        <v>83</v>
      </c>
      <c r="BE69" s="2">
        <v>22</v>
      </c>
      <c r="BF69" s="2">
        <v>21</v>
      </c>
      <c r="BG69" s="2">
        <v>1</v>
      </c>
      <c r="BH69" s="2">
        <v>0</v>
      </c>
      <c r="BI69" s="4">
        <v>0.95</v>
      </c>
      <c r="BJ69" s="4">
        <f>BI69-BA69</f>
        <v>0</v>
      </c>
      <c r="BL69" s="2" t="s">
        <v>83</v>
      </c>
      <c r="BM69" s="2">
        <v>22</v>
      </c>
      <c r="BN69" s="2">
        <v>21</v>
      </c>
      <c r="BO69" s="2">
        <v>1</v>
      </c>
      <c r="BP69" s="2">
        <v>0</v>
      </c>
      <c r="BQ69" s="4">
        <v>0.95</v>
      </c>
      <c r="BR69" s="4">
        <f>BQ69-BI69</f>
        <v>0</v>
      </c>
      <c r="BT69" s="2" t="s">
        <v>83</v>
      </c>
      <c r="BU69" s="2">
        <v>22</v>
      </c>
      <c r="BV69" s="2">
        <v>21</v>
      </c>
      <c r="BW69" s="2">
        <v>1</v>
      </c>
      <c r="BX69" s="2">
        <v>0</v>
      </c>
      <c r="BY69" s="4">
        <v>0.95</v>
      </c>
      <c r="BZ69" s="4">
        <f t="shared" si="116"/>
        <v>0</v>
      </c>
      <c r="CB69" s="2" t="s">
        <v>83</v>
      </c>
      <c r="CC69" s="2">
        <v>22</v>
      </c>
      <c r="CD69" s="2">
        <v>21</v>
      </c>
      <c r="CE69" s="2">
        <v>1</v>
      </c>
      <c r="CF69" s="2">
        <v>0</v>
      </c>
      <c r="CG69" s="4">
        <v>0.95</v>
      </c>
      <c r="CH69" s="4">
        <f t="shared" si="117"/>
        <v>0</v>
      </c>
      <c r="CJ69" s="2" t="s">
        <v>83</v>
      </c>
      <c r="CK69" s="2">
        <v>22</v>
      </c>
      <c r="CL69" s="2">
        <v>21</v>
      </c>
      <c r="CM69" s="2">
        <v>1</v>
      </c>
      <c r="CN69" s="2">
        <v>0</v>
      </c>
      <c r="CO69" s="4">
        <v>0.95</v>
      </c>
      <c r="CP69" s="4">
        <f t="shared" si="118"/>
        <v>0</v>
      </c>
      <c r="CR69" s="2" t="s">
        <v>83</v>
      </c>
      <c r="CS69" s="2">
        <v>22</v>
      </c>
      <c r="CT69" s="2">
        <v>21</v>
      </c>
      <c r="CU69" s="2">
        <v>1</v>
      </c>
      <c r="CV69" s="2">
        <v>0</v>
      </c>
      <c r="CW69" s="4">
        <v>0.95</v>
      </c>
      <c r="CX69" s="4">
        <f t="shared" si="119"/>
        <v>0</v>
      </c>
      <c r="CZ69" s="2" t="s">
        <v>83</v>
      </c>
      <c r="DA69" s="2">
        <v>22</v>
      </c>
      <c r="DB69" s="2">
        <v>21</v>
      </c>
      <c r="DC69" s="2">
        <v>1</v>
      </c>
      <c r="DD69" s="2">
        <v>0</v>
      </c>
      <c r="DE69" s="4">
        <v>0.95</v>
      </c>
      <c r="DF69" s="4">
        <f t="shared" si="120"/>
        <v>0</v>
      </c>
      <c r="DH69" s="2" t="s">
        <v>81</v>
      </c>
      <c r="DI69" s="2">
        <v>94</v>
      </c>
      <c r="DJ69" s="2">
        <v>76</v>
      </c>
      <c r="DK69" s="2">
        <v>12</v>
      </c>
      <c r="DL69" s="2">
        <v>6</v>
      </c>
      <c r="DM69" s="4">
        <v>0.81</v>
      </c>
      <c r="DN69" s="4">
        <f t="shared" si="111"/>
        <v>0</v>
      </c>
      <c r="DP69" s="2" t="s">
        <v>81</v>
      </c>
      <c r="DQ69" s="2">
        <v>94</v>
      </c>
      <c r="DR69" s="2">
        <v>76</v>
      </c>
      <c r="DS69" s="2">
        <v>12</v>
      </c>
      <c r="DT69" s="2">
        <v>6</v>
      </c>
      <c r="DU69" s="4">
        <v>0.81</v>
      </c>
      <c r="DV69" s="4">
        <f t="shared" si="121"/>
        <v>0</v>
      </c>
      <c r="DX69" s="2" t="s">
        <v>81</v>
      </c>
      <c r="DY69" s="2">
        <v>94</v>
      </c>
      <c r="DZ69" s="2">
        <v>76</v>
      </c>
      <c r="EA69" s="2">
        <v>12</v>
      </c>
      <c r="EB69" s="2">
        <v>6</v>
      </c>
      <c r="EC69" s="4">
        <v>0.81</v>
      </c>
      <c r="ED69" s="4">
        <f t="shared" si="122"/>
        <v>0</v>
      </c>
      <c r="EF69" s="2" t="s">
        <v>81</v>
      </c>
      <c r="EG69" s="2">
        <v>94</v>
      </c>
      <c r="EH69" s="2">
        <v>76</v>
      </c>
      <c r="EI69" s="2">
        <v>12</v>
      </c>
      <c r="EJ69" s="2">
        <v>6</v>
      </c>
      <c r="EK69" s="4">
        <v>0.81</v>
      </c>
      <c r="EL69" s="4">
        <f t="shared" si="123"/>
        <v>0</v>
      </c>
      <c r="EN69" s="2" t="s">
        <v>81</v>
      </c>
      <c r="EO69" s="2">
        <v>94</v>
      </c>
      <c r="EP69" s="2">
        <v>76</v>
      </c>
      <c r="EQ69" s="2">
        <v>12</v>
      </c>
      <c r="ER69" s="2">
        <v>6</v>
      </c>
      <c r="ES69" s="4">
        <v>0.81</v>
      </c>
      <c r="ET69" s="4">
        <f t="shared" si="124"/>
        <v>0</v>
      </c>
      <c r="EV69" s="2" t="s">
        <v>81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25"/>
        <v>1.9999999999999907E-2</v>
      </c>
      <c r="FD69" s="2" t="s">
        <v>81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26"/>
        <v>0</v>
      </c>
      <c r="FL69" s="2" t="s">
        <v>81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4">
        <f t="shared" si="127"/>
        <v>0</v>
      </c>
      <c r="FT69" s="2" t="s">
        <v>81</v>
      </c>
      <c r="FU69" s="2">
        <v>92</v>
      </c>
      <c r="FV69" s="2">
        <v>76</v>
      </c>
      <c r="FW69" s="2">
        <v>10</v>
      </c>
      <c r="FX69" s="2">
        <v>6</v>
      </c>
      <c r="FY69" s="4">
        <v>0.83</v>
      </c>
      <c r="FZ69" s="4">
        <f t="shared" si="128"/>
        <v>0</v>
      </c>
      <c r="GB69" s="2" t="s">
        <v>81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4">
        <f t="shared" si="129"/>
        <v>0</v>
      </c>
      <c r="GJ69" s="2" t="s">
        <v>81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30"/>
        <v>0</v>
      </c>
      <c r="GR69" s="2" t="s">
        <v>81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111">
        <f t="shared" si="107"/>
        <v>0</v>
      </c>
      <c r="GZ69" s="2" t="s">
        <v>81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>HE69-'[1]ASUS MeMO Pad 8 K011'!ES69</f>
        <v>0</v>
      </c>
      <c r="HH69" s="2" t="s">
        <v>81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31"/>
        <v>0</v>
      </c>
      <c r="HP69" s="2" t="s">
        <v>81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32"/>
        <v>0</v>
      </c>
      <c r="HX69" s="2" t="s">
        <v>81</v>
      </c>
      <c r="HY69" s="2">
        <v>92</v>
      </c>
      <c r="HZ69" s="2">
        <v>76</v>
      </c>
      <c r="IA69" s="2">
        <v>10</v>
      </c>
      <c r="IB69" s="2">
        <v>6</v>
      </c>
      <c r="IC69" s="4">
        <f t="shared" si="133"/>
        <v>0.82608695652173914</v>
      </c>
      <c r="ID69" s="4">
        <f t="shared" si="134"/>
        <v>-3.9130434782608248E-3</v>
      </c>
      <c r="IF69" s="2" t="s">
        <v>81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35"/>
        <v>0.82608695652173914</v>
      </c>
      <c r="IL69" s="4">
        <f t="shared" si="136"/>
        <v>0</v>
      </c>
      <c r="IN69" s="2" t="s">
        <v>81</v>
      </c>
      <c r="IO69" s="2">
        <v>92</v>
      </c>
      <c r="IP69" s="2">
        <v>76</v>
      </c>
      <c r="IQ69" s="2">
        <v>10</v>
      </c>
      <c r="IR69" s="2">
        <v>6</v>
      </c>
      <c r="IS69" s="4">
        <v>0.83</v>
      </c>
      <c r="IT69" s="4">
        <f t="shared" si="137"/>
        <v>3.9130434782608248E-3</v>
      </c>
      <c r="IV69" s="2" t="s">
        <v>81</v>
      </c>
      <c r="IW69" s="2">
        <v>92</v>
      </c>
      <c r="IX69" s="2">
        <v>76</v>
      </c>
      <c r="IY69" s="2">
        <v>10</v>
      </c>
      <c r="IZ69" s="2">
        <v>6</v>
      </c>
      <c r="JA69" s="4">
        <v>0.83</v>
      </c>
      <c r="JB69" s="4">
        <f t="shared" si="138"/>
        <v>0</v>
      </c>
      <c r="JD69" s="2" t="s">
        <v>81</v>
      </c>
      <c r="JE69" s="2">
        <v>92</v>
      </c>
      <c r="JF69" s="2">
        <v>76</v>
      </c>
      <c r="JG69" s="2">
        <v>10</v>
      </c>
      <c r="JH69" s="2">
        <v>6</v>
      </c>
      <c r="JI69" s="4">
        <v>0.83</v>
      </c>
      <c r="JJ69" s="4">
        <f t="shared" si="139"/>
        <v>0</v>
      </c>
      <c r="JL69" s="2" t="s">
        <v>81</v>
      </c>
      <c r="JM69" s="2">
        <v>92</v>
      </c>
      <c r="JN69" s="2">
        <v>76</v>
      </c>
      <c r="JO69" s="2">
        <v>10</v>
      </c>
      <c r="JP69" s="2">
        <v>6</v>
      </c>
      <c r="JQ69" s="4">
        <v>0.83</v>
      </c>
      <c r="JR69" s="4">
        <f t="shared" si="109"/>
        <v>0</v>
      </c>
      <c r="JT69" s="2" t="s">
        <v>81</v>
      </c>
      <c r="JU69" s="2">
        <v>92</v>
      </c>
      <c r="JV69" s="2">
        <v>76</v>
      </c>
      <c r="JW69" s="2">
        <v>10</v>
      </c>
      <c r="JX69" s="2">
        <v>6</v>
      </c>
      <c r="JY69" s="4">
        <v>0.83</v>
      </c>
      <c r="JZ69" s="4">
        <f t="shared" si="140"/>
        <v>0</v>
      </c>
      <c r="KB69" s="2" t="s">
        <v>81</v>
      </c>
      <c r="KC69" s="2">
        <v>92</v>
      </c>
      <c r="KD69" s="2">
        <v>76</v>
      </c>
      <c r="KE69" s="2">
        <v>10</v>
      </c>
      <c r="KF69" s="2">
        <v>6</v>
      </c>
      <c r="KG69" s="4">
        <v>0.83</v>
      </c>
      <c r="KH69" s="4">
        <f t="shared" si="110"/>
        <v>0</v>
      </c>
      <c r="KJ69" s="2" t="s">
        <v>81</v>
      </c>
      <c r="KK69" s="2">
        <v>92</v>
      </c>
      <c r="KL69" s="2">
        <v>76</v>
      </c>
      <c r="KM69" s="2">
        <v>10</v>
      </c>
      <c r="KN69" s="2">
        <v>6</v>
      </c>
      <c r="KO69" s="4">
        <f t="shared" si="141"/>
        <v>0.82608695652173914</v>
      </c>
      <c r="KP69" s="4">
        <f t="shared" si="142"/>
        <v>-3.9130434782608248E-3</v>
      </c>
      <c r="KQ69" s="4"/>
      <c r="KR69" s="116" t="s">
        <v>81</v>
      </c>
      <c r="KS69" s="116">
        <v>92</v>
      </c>
      <c r="KT69" s="117">
        <v>76</v>
      </c>
      <c r="KU69" s="117">
        <v>10</v>
      </c>
      <c r="KV69" s="117">
        <v>6</v>
      </c>
      <c r="KW69" s="118">
        <v>0.83</v>
      </c>
      <c r="KX69" s="118">
        <v>0</v>
      </c>
      <c r="KY69" s="116"/>
      <c r="KZ69" s="116" t="s">
        <v>81</v>
      </c>
      <c r="LA69" s="116">
        <v>92</v>
      </c>
      <c r="LB69" s="116">
        <v>76</v>
      </c>
      <c r="LC69" s="116">
        <v>10</v>
      </c>
      <c r="LD69" s="116">
        <v>6</v>
      </c>
      <c r="LE69" s="122">
        <v>0.83</v>
      </c>
      <c r="LF69" s="158">
        <f t="shared" si="143"/>
        <v>0</v>
      </c>
      <c r="LG69" s="156"/>
      <c r="LH69" s="156" t="s">
        <v>81</v>
      </c>
      <c r="LI69" s="156">
        <v>92</v>
      </c>
      <c r="LJ69" s="156">
        <v>76</v>
      </c>
      <c r="LK69" s="156">
        <v>10</v>
      </c>
      <c r="LL69" s="156">
        <v>6</v>
      </c>
      <c r="LM69" s="162">
        <v>0.83</v>
      </c>
      <c r="LN69" s="158">
        <f t="shared" si="144"/>
        <v>0</v>
      </c>
      <c r="LO69" s="157"/>
      <c r="LP69" s="2" t="s">
        <v>267</v>
      </c>
      <c r="LQ69" s="2">
        <v>92</v>
      </c>
      <c r="LR69" s="2">
        <v>76</v>
      </c>
      <c r="LS69" s="2">
        <v>10</v>
      </c>
      <c r="LT69" s="2">
        <v>6</v>
      </c>
      <c r="LU69" s="4">
        <f t="shared" si="145"/>
        <v>0.82608695652173914</v>
      </c>
      <c r="LV69" s="4">
        <f t="shared" si="146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47"/>
        <v>0.82608695652173914</v>
      </c>
      <c r="MD69" s="158">
        <f t="shared" si="148"/>
        <v>0</v>
      </c>
      <c r="MF69" s="156" t="s">
        <v>267</v>
      </c>
      <c r="MG69" s="156">
        <v>92</v>
      </c>
      <c r="MH69" s="156">
        <v>76</v>
      </c>
      <c r="MI69" s="156">
        <v>10</v>
      </c>
      <c r="MJ69" s="156">
        <v>6</v>
      </c>
      <c r="MK69" s="162">
        <f t="shared" si="149"/>
        <v>0.82608695652173914</v>
      </c>
      <c r="ML69" s="158">
        <f t="shared" si="150"/>
        <v>0</v>
      </c>
      <c r="MM69" s="157"/>
      <c r="MN69" s="156" t="s">
        <v>267</v>
      </c>
      <c r="MO69" s="156">
        <v>92</v>
      </c>
      <c r="MP69" s="156">
        <v>76</v>
      </c>
      <c r="MQ69" s="156">
        <v>10</v>
      </c>
      <c r="MR69" s="156">
        <v>6</v>
      </c>
      <c r="MS69" s="162">
        <v>0.83</v>
      </c>
      <c r="MT69" s="158">
        <f t="shared" si="151"/>
        <v>3.9130434782608248E-3</v>
      </c>
      <c r="MU69" s="157"/>
      <c r="MV69" s="156" t="s">
        <v>267</v>
      </c>
      <c r="MW69" s="156">
        <v>92</v>
      </c>
      <c r="MX69" s="156">
        <v>76</v>
      </c>
      <c r="MY69" s="156">
        <v>10</v>
      </c>
      <c r="MZ69" s="156">
        <v>6</v>
      </c>
      <c r="NA69" s="162">
        <v>0.83</v>
      </c>
      <c r="NB69" s="158">
        <f t="shared" si="152"/>
        <v>0</v>
      </c>
      <c r="NC69" s="157"/>
      <c r="ND69" s="156" t="s">
        <v>267</v>
      </c>
      <c r="NE69" s="156">
        <v>92</v>
      </c>
      <c r="NF69" s="156">
        <v>76</v>
      </c>
      <c r="NG69" s="156">
        <v>10</v>
      </c>
      <c r="NH69" s="156">
        <v>6</v>
      </c>
      <c r="NI69" s="162">
        <v>0.83</v>
      </c>
      <c r="NJ69" s="158">
        <f t="shared" si="153"/>
        <v>0</v>
      </c>
      <c r="NK69" s="157"/>
      <c r="NL69" s="156" t="s">
        <v>267</v>
      </c>
      <c r="NM69" s="156">
        <v>92</v>
      </c>
      <c r="NN69" s="156">
        <v>76</v>
      </c>
      <c r="NO69" s="156">
        <v>10</v>
      </c>
      <c r="NP69" s="156">
        <v>6</v>
      </c>
      <c r="NQ69" s="162">
        <v>0.83</v>
      </c>
      <c r="NR69" s="158">
        <f t="shared" si="154"/>
        <v>0</v>
      </c>
      <c r="NS69" s="157"/>
      <c r="OO69" s="157" t="s">
        <v>267</v>
      </c>
      <c r="OP69" s="157">
        <v>92</v>
      </c>
      <c r="OQ69" s="157">
        <v>76</v>
      </c>
      <c r="OR69" s="157">
        <v>10</v>
      </c>
      <c r="OS69" s="157">
        <v>6</v>
      </c>
      <c r="OT69" s="158">
        <f t="shared" si="155"/>
        <v>0.82608695652173914</v>
      </c>
      <c r="OU69" s="158">
        <f t="shared" si="156"/>
        <v>-3.9130434782608248E-3</v>
      </c>
      <c r="OW69" s="157" t="s">
        <v>267</v>
      </c>
      <c r="OX69" s="157">
        <v>92</v>
      </c>
      <c r="OY69" s="157">
        <v>76</v>
      </c>
      <c r="OZ69" s="157">
        <v>10</v>
      </c>
      <c r="PA69" s="157">
        <v>6</v>
      </c>
      <c r="PB69" s="158">
        <f t="shared" si="157"/>
        <v>0.82608695652173914</v>
      </c>
      <c r="PC69" s="158">
        <f t="shared" si="158"/>
        <v>0</v>
      </c>
      <c r="PE69" s="157" t="s">
        <v>267</v>
      </c>
      <c r="PF69" s="157">
        <v>92</v>
      </c>
      <c r="PG69" s="157">
        <v>76</v>
      </c>
      <c r="PH69" s="157">
        <v>10</v>
      </c>
      <c r="PI69" s="157">
        <v>6</v>
      </c>
      <c r="PJ69" s="158">
        <f t="shared" si="159"/>
        <v>0.82608695652173914</v>
      </c>
      <c r="PK69" s="158">
        <f t="shared" si="160"/>
        <v>0</v>
      </c>
      <c r="PM69" s="157" t="s">
        <v>267</v>
      </c>
      <c r="PN69" s="157">
        <v>92</v>
      </c>
      <c r="PO69" s="157">
        <v>76</v>
      </c>
      <c r="PP69" s="157">
        <v>10</v>
      </c>
      <c r="PQ69" s="157">
        <v>6</v>
      </c>
      <c r="PR69" s="158">
        <f t="shared" si="161"/>
        <v>0.82608695652173914</v>
      </c>
      <c r="PS69" s="158">
        <f t="shared" si="162"/>
        <v>0</v>
      </c>
      <c r="PU69" s="157" t="s">
        <v>267</v>
      </c>
      <c r="PV69" s="157">
        <v>92</v>
      </c>
      <c r="PW69" s="157">
        <v>76</v>
      </c>
      <c r="PX69" s="157">
        <v>10</v>
      </c>
      <c r="PY69" s="157">
        <v>6</v>
      </c>
      <c r="PZ69" s="158">
        <f t="shared" si="163"/>
        <v>0.82608695652173914</v>
      </c>
      <c r="QA69" s="158">
        <f t="shared" si="164"/>
        <v>0</v>
      </c>
      <c r="QC69" s="157">
        <f t="shared" si="165"/>
        <v>0</v>
      </c>
      <c r="QD69" s="157" t="s">
        <v>267</v>
      </c>
      <c r="QE69" s="157">
        <v>92</v>
      </c>
      <c r="QF69" s="157">
        <v>76</v>
      </c>
      <c r="QG69" s="157">
        <v>10</v>
      </c>
      <c r="QH69" s="157">
        <v>6</v>
      </c>
      <c r="QI69" s="158">
        <f t="shared" si="166"/>
        <v>0.82608695652173914</v>
      </c>
      <c r="QJ69" s="158">
        <f t="shared" si="167"/>
        <v>0</v>
      </c>
      <c r="QL69" s="157" t="s">
        <v>267</v>
      </c>
      <c r="QM69" s="157">
        <v>92</v>
      </c>
      <c r="QN69" s="157">
        <v>76</v>
      </c>
      <c r="QO69" s="157">
        <v>10</v>
      </c>
      <c r="QP69" s="157">
        <v>6</v>
      </c>
      <c r="QQ69" s="158">
        <f t="shared" si="168"/>
        <v>0.82608695652173914</v>
      </c>
      <c r="QR69" s="158">
        <f t="shared" si="169"/>
        <v>0</v>
      </c>
      <c r="QT69" s="157">
        <f t="shared" si="170"/>
        <v>0</v>
      </c>
      <c r="QU69" s="157" t="s">
        <v>267</v>
      </c>
      <c r="QV69" s="157">
        <v>92</v>
      </c>
      <c r="QW69" s="157">
        <v>76</v>
      </c>
      <c r="QX69" s="157">
        <v>10</v>
      </c>
      <c r="QY69" s="157">
        <v>6</v>
      </c>
      <c r="QZ69" s="158">
        <f t="shared" si="171"/>
        <v>0.82608695652173914</v>
      </c>
      <c r="RA69" s="158">
        <f t="shared" si="172"/>
        <v>0</v>
      </c>
      <c r="RC69" s="157" t="s">
        <v>267</v>
      </c>
      <c r="RD69" s="157">
        <v>92</v>
      </c>
      <c r="RE69" s="157">
        <v>76</v>
      </c>
      <c r="RF69" s="157">
        <v>10</v>
      </c>
      <c r="RG69" s="157">
        <v>6</v>
      </c>
      <c r="RH69" s="158">
        <f t="shared" si="173"/>
        <v>0.82608695652173914</v>
      </c>
      <c r="RI69" s="158">
        <f t="shared" si="174"/>
        <v>0</v>
      </c>
      <c r="RK69" s="157" t="s">
        <v>267</v>
      </c>
      <c r="RL69" s="157">
        <v>92</v>
      </c>
      <c r="RM69" s="157">
        <v>76</v>
      </c>
      <c r="RN69" s="157">
        <v>10</v>
      </c>
      <c r="RO69" s="157">
        <v>6</v>
      </c>
      <c r="RP69" s="158">
        <v>0.83</v>
      </c>
      <c r="RR69" s="157" t="s">
        <v>267</v>
      </c>
      <c r="RS69" s="157">
        <v>92</v>
      </c>
      <c r="RT69" s="157">
        <v>76</v>
      </c>
      <c r="RU69" s="157">
        <v>10</v>
      </c>
      <c r="RV69" s="157">
        <v>6</v>
      </c>
      <c r="RW69" s="158">
        <f t="shared" si="175"/>
        <v>0.82608695652173914</v>
      </c>
      <c r="RX69" s="158">
        <f t="shared" si="176"/>
        <v>-5.1739130434782608</v>
      </c>
      <c r="RZ69" s="157" t="s">
        <v>267</v>
      </c>
      <c r="SA69" s="157">
        <v>92</v>
      </c>
      <c r="SB69" s="157">
        <v>76</v>
      </c>
      <c r="SC69" s="157">
        <v>10</v>
      </c>
      <c r="SD69" s="157">
        <v>6</v>
      </c>
      <c r="SE69" s="158">
        <f t="shared" si="177"/>
        <v>0.82608695652173914</v>
      </c>
      <c r="SF69" s="158">
        <f t="shared" si="178"/>
        <v>0</v>
      </c>
      <c r="SH69" s="157" t="s">
        <v>267</v>
      </c>
      <c r="SI69" s="157">
        <v>92</v>
      </c>
      <c r="SJ69" s="157">
        <v>76</v>
      </c>
      <c r="SK69" s="157">
        <v>10</v>
      </c>
      <c r="SL69" s="157">
        <v>6</v>
      </c>
      <c r="SM69" s="158">
        <f t="shared" si="179"/>
        <v>0.82608695652173914</v>
      </c>
      <c r="SN69" s="158">
        <f t="shared" si="180"/>
        <v>0</v>
      </c>
      <c r="SP69" s="157" t="s">
        <v>267</v>
      </c>
      <c r="SQ69" s="157">
        <v>92</v>
      </c>
      <c r="SR69" s="157">
        <v>76</v>
      </c>
      <c r="SS69" s="157">
        <v>10</v>
      </c>
      <c r="ST69" s="157">
        <v>6</v>
      </c>
      <c r="SU69" s="158">
        <f t="shared" si="181"/>
        <v>0.82608695652173914</v>
      </c>
      <c r="SV69" s="158">
        <f t="shared" si="182"/>
        <v>0</v>
      </c>
      <c r="SX69" s="157" t="s">
        <v>267</v>
      </c>
      <c r="SY69" s="157">
        <v>92</v>
      </c>
      <c r="SZ69" s="157">
        <v>76</v>
      </c>
      <c r="TA69" s="157">
        <v>10</v>
      </c>
      <c r="TB69" s="157">
        <v>6</v>
      </c>
      <c r="TC69" s="158">
        <f t="shared" si="183"/>
        <v>0.82608695652173914</v>
      </c>
      <c r="TD69" s="158">
        <f t="shared" si="184"/>
        <v>0</v>
      </c>
      <c r="TF69" s="157" t="s">
        <v>267</v>
      </c>
      <c r="TG69" s="157">
        <v>92</v>
      </c>
      <c r="TH69" s="157">
        <v>76</v>
      </c>
      <c r="TI69" s="157">
        <v>10</v>
      </c>
      <c r="TJ69" s="157">
        <v>6</v>
      </c>
      <c r="TK69" s="158">
        <f t="shared" si="185"/>
        <v>0.82608695652173914</v>
      </c>
      <c r="TL69" s="158">
        <f t="shared" si="186"/>
        <v>0</v>
      </c>
      <c r="TN69" s="157" t="s">
        <v>267</v>
      </c>
      <c r="TO69" s="157">
        <v>92</v>
      </c>
      <c r="TP69" s="157">
        <v>76</v>
      </c>
      <c r="TQ69" s="157">
        <v>10</v>
      </c>
      <c r="TR69" s="157">
        <v>6</v>
      </c>
      <c r="TS69" s="158">
        <f t="shared" si="187"/>
        <v>0.82608695652173914</v>
      </c>
      <c r="TT69" s="158">
        <f t="shared" si="188"/>
        <v>0</v>
      </c>
      <c r="TV69" s="157" t="s">
        <v>267</v>
      </c>
      <c r="TW69" s="157">
        <v>92</v>
      </c>
      <c r="TX69" s="157">
        <v>76</v>
      </c>
      <c r="TY69" s="157">
        <v>10</v>
      </c>
      <c r="TZ69" s="157">
        <v>6</v>
      </c>
      <c r="UA69" s="158">
        <f t="shared" si="189"/>
        <v>0.82608695652173914</v>
      </c>
      <c r="UB69" s="158">
        <f t="shared" si="190"/>
        <v>0</v>
      </c>
      <c r="UD69" s="157" t="s">
        <v>267</v>
      </c>
      <c r="UE69" s="157">
        <v>92</v>
      </c>
      <c r="UF69" s="157">
        <v>76</v>
      </c>
      <c r="UG69" s="157">
        <v>10</v>
      </c>
      <c r="UH69" s="157">
        <v>6</v>
      </c>
      <c r="UI69" s="158">
        <f t="shared" si="191"/>
        <v>0.82608695652173914</v>
      </c>
      <c r="UJ69" s="158">
        <f t="shared" si="192"/>
        <v>0</v>
      </c>
      <c r="UL69" s="157" t="s">
        <v>267</v>
      </c>
      <c r="UM69" s="157">
        <v>92</v>
      </c>
      <c r="UN69" s="157">
        <v>76</v>
      </c>
      <c r="UO69" s="157">
        <v>10</v>
      </c>
      <c r="UP69" s="157">
        <v>6</v>
      </c>
      <c r="UQ69" s="158">
        <f t="shared" si="193"/>
        <v>0.82608695652173914</v>
      </c>
      <c r="UR69" s="158">
        <f t="shared" si="194"/>
        <v>0</v>
      </c>
      <c r="UT69" s="157" t="s">
        <v>267</v>
      </c>
      <c r="UU69" s="157">
        <v>92</v>
      </c>
      <c r="UV69" s="157">
        <v>76</v>
      </c>
      <c r="UW69" s="157">
        <v>10</v>
      </c>
      <c r="UX69" s="157">
        <v>6</v>
      </c>
      <c r="UY69" s="158">
        <f t="shared" si="195"/>
        <v>0.82608695652173914</v>
      </c>
      <c r="VA69" s="157" t="s">
        <v>267</v>
      </c>
      <c r="VB69" s="157">
        <v>92</v>
      </c>
      <c r="VC69" s="157">
        <v>76</v>
      </c>
      <c r="VD69" s="157">
        <v>10</v>
      </c>
      <c r="VE69" s="157">
        <v>6</v>
      </c>
      <c r="VF69" s="158">
        <f t="shared" si="196"/>
        <v>0.82608695652173914</v>
      </c>
      <c r="VH69" s="157" t="s">
        <v>267</v>
      </c>
      <c r="VI69" s="157">
        <v>92</v>
      </c>
      <c r="VJ69" s="157">
        <v>76</v>
      </c>
      <c r="VK69" s="157">
        <v>10</v>
      </c>
      <c r="VL69" s="157">
        <v>6</v>
      </c>
      <c r="VM69" s="158">
        <f t="shared" si="197"/>
        <v>0.82608695652173914</v>
      </c>
      <c r="VN69" s="158">
        <f t="shared" si="198"/>
        <v>0</v>
      </c>
      <c r="VQ69" s="157" t="s">
        <v>267</v>
      </c>
      <c r="VR69" s="157">
        <v>92</v>
      </c>
      <c r="VS69" s="157">
        <v>76</v>
      </c>
      <c r="VT69" s="157">
        <v>10</v>
      </c>
      <c r="VU69" s="157">
        <v>6</v>
      </c>
      <c r="VV69" s="158">
        <v>0.83</v>
      </c>
      <c r="VW69" s="158">
        <f t="shared" si="199"/>
        <v>3.9130434782608248E-3</v>
      </c>
      <c r="VX69" s="158"/>
      <c r="VY69" s="157" t="s">
        <v>267</v>
      </c>
      <c r="VZ69" s="157">
        <v>92</v>
      </c>
      <c r="WA69" s="157">
        <v>77</v>
      </c>
      <c r="WB69" s="157">
        <v>10</v>
      </c>
      <c r="WC69" s="157">
        <v>5</v>
      </c>
      <c r="WD69" s="158">
        <f t="shared" si="200"/>
        <v>0.83695652173913049</v>
      </c>
      <c r="WF69" s="157" t="s">
        <v>267</v>
      </c>
      <c r="WG69" s="157">
        <v>92</v>
      </c>
      <c r="WH69" s="157">
        <v>77</v>
      </c>
      <c r="WI69" s="157">
        <v>10</v>
      </c>
      <c r="WJ69" s="157">
        <v>5</v>
      </c>
      <c r="WK69" s="158">
        <f t="shared" si="201"/>
        <v>0.83695652173913049</v>
      </c>
      <c r="WL69" s="158">
        <f t="shared" si="202"/>
        <v>0</v>
      </c>
      <c r="WN69" s="157" t="s">
        <v>267</v>
      </c>
      <c r="WO69" s="157">
        <v>92</v>
      </c>
      <c r="WP69" s="157">
        <v>77</v>
      </c>
      <c r="WQ69" s="157">
        <v>10</v>
      </c>
      <c r="WR69" s="157">
        <v>5</v>
      </c>
      <c r="WS69" s="158">
        <v>0.84</v>
      </c>
      <c r="WZ69" s="157" t="s">
        <v>267</v>
      </c>
      <c r="XA69" s="157">
        <v>92</v>
      </c>
      <c r="XB69" s="157">
        <v>77</v>
      </c>
      <c r="XC69" s="157">
        <v>10</v>
      </c>
      <c r="XD69" s="157">
        <v>5</v>
      </c>
      <c r="XE69" s="158">
        <f t="shared" si="203"/>
        <v>0.83695652173913049</v>
      </c>
      <c r="XG69" s="157" t="s">
        <v>267</v>
      </c>
      <c r="XH69" s="157">
        <v>92</v>
      </c>
      <c r="XI69" s="157">
        <v>77</v>
      </c>
      <c r="XJ69" s="157">
        <v>10</v>
      </c>
      <c r="XK69" s="157">
        <v>5</v>
      </c>
      <c r="XL69" s="158">
        <f t="shared" si="204"/>
        <v>0.83695652173913049</v>
      </c>
      <c r="XM69" s="158">
        <f t="shared" si="205"/>
        <v>0</v>
      </c>
      <c r="XN69" s="157" t="s">
        <v>267</v>
      </c>
      <c r="XO69" s="157">
        <v>92</v>
      </c>
      <c r="XP69" s="157">
        <v>0</v>
      </c>
      <c r="XQ69" s="157">
        <v>0</v>
      </c>
      <c r="XR69" s="157">
        <v>92</v>
      </c>
      <c r="XS69" s="158">
        <v>0</v>
      </c>
      <c r="XT69" s="157"/>
      <c r="XU69" s="157" t="s">
        <v>267</v>
      </c>
      <c r="XV69" s="157">
        <v>92</v>
      </c>
      <c r="XW69" s="157">
        <v>77</v>
      </c>
      <c r="XX69" s="157">
        <v>10</v>
      </c>
      <c r="XY69" s="157">
        <v>5</v>
      </c>
      <c r="XZ69" s="158">
        <f t="shared" si="206"/>
        <v>0.83695652173913049</v>
      </c>
      <c r="YB69" s="157" t="s">
        <v>267</v>
      </c>
      <c r="YC69" s="157">
        <v>92</v>
      </c>
      <c r="YD69" s="157">
        <v>77</v>
      </c>
      <c r="YE69" s="157">
        <v>10</v>
      </c>
      <c r="YF69" s="157">
        <v>5</v>
      </c>
      <c r="YG69" s="158">
        <f t="shared" si="207"/>
        <v>0.83695652173913049</v>
      </c>
      <c r="YH69" s="158">
        <f t="shared" si="208"/>
        <v>0</v>
      </c>
      <c r="YI69" s="158"/>
      <c r="YJ69" s="157" t="s">
        <v>267</v>
      </c>
      <c r="YK69" s="157">
        <v>92</v>
      </c>
      <c r="YL69" s="157">
        <v>77</v>
      </c>
      <c r="YM69" s="157">
        <v>10</v>
      </c>
      <c r="YN69" s="157">
        <v>5</v>
      </c>
      <c r="YO69" s="158">
        <v>0.84</v>
      </c>
      <c r="YQ69" s="157" t="s">
        <v>267</v>
      </c>
      <c r="YR69" s="157">
        <v>92</v>
      </c>
      <c r="YS69" s="157">
        <v>77</v>
      </c>
      <c r="YT69" s="157">
        <v>10</v>
      </c>
      <c r="YU69" s="157">
        <v>5</v>
      </c>
      <c r="YV69" s="158">
        <f t="shared" si="209"/>
        <v>0.83695652173913049</v>
      </c>
      <c r="YX69" s="157" t="s">
        <v>267</v>
      </c>
      <c r="YY69" s="157">
        <v>92</v>
      </c>
      <c r="YZ69" s="157">
        <v>77</v>
      </c>
      <c r="ZA69" s="157">
        <v>10</v>
      </c>
      <c r="ZB69" s="157">
        <v>5</v>
      </c>
      <c r="ZC69" s="158">
        <v>0.84</v>
      </c>
      <c r="ZE69" s="157" t="s">
        <v>267</v>
      </c>
      <c r="ZF69" s="157">
        <v>92</v>
      </c>
      <c r="ZG69" s="157">
        <v>77</v>
      </c>
      <c r="ZH69" s="157">
        <v>10</v>
      </c>
      <c r="ZI69" s="157">
        <v>5</v>
      </c>
      <c r="ZJ69" s="158">
        <f t="shared" si="210"/>
        <v>0.83695652173913049</v>
      </c>
      <c r="ZK69" s="158">
        <f>ZJ69-YG69</f>
        <v>0</v>
      </c>
      <c r="ZM69" s="157" t="s">
        <v>267</v>
      </c>
      <c r="ZN69" s="157">
        <v>92</v>
      </c>
      <c r="ZO69" s="157">
        <v>77</v>
      </c>
      <c r="ZP69" s="157">
        <v>10</v>
      </c>
      <c r="ZQ69" s="157">
        <v>5</v>
      </c>
      <c r="ZR69" s="158">
        <f t="shared" si="211"/>
        <v>0.83695652173913049</v>
      </c>
    </row>
    <row r="70" spans="1:694" s="7" customFormat="1" ht="16.5" customHeight="1" thickBot="1">
      <c r="A70" s="7" t="s">
        <v>84</v>
      </c>
      <c r="B70" s="7">
        <v>143</v>
      </c>
      <c r="C70" s="7">
        <v>114</v>
      </c>
      <c r="D70" s="7">
        <v>15</v>
      </c>
      <c r="E70" s="7">
        <v>14</v>
      </c>
      <c r="F70" s="28">
        <v>0.8</v>
      </c>
      <c r="H70" s="7" t="s">
        <v>84</v>
      </c>
      <c r="I70" s="7">
        <v>143</v>
      </c>
      <c r="J70" s="7">
        <v>112</v>
      </c>
      <c r="K70" s="7">
        <v>17</v>
      </c>
      <c r="L70" s="7">
        <v>14</v>
      </c>
      <c r="M70" s="28">
        <v>0.78</v>
      </c>
      <c r="N70" s="28">
        <f t="shared" si="112"/>
        <v>-2.0000000000000018E-2</v>
      </c>
      <c r="P70" s="7" t="s">
        <v>84</v>
      </c>
      <c r="Q70" s="7">
        <v>143</v>
      </c>
      <c r="R70" s="7">
        <v>112</v>
      </c>
      <c r="S70" s="7">
        <v>17</v>
      </c>
      <c r="T70" s="7">
        <v>14</v>
      </c>
      <c r="U70" s="28">
        <v>0.78</v>
      </c>
      <c r="V70" s="28">
        <f t="shared" si="113"/>
        <v>0</v>
      </c>
      <c r="X70" s="7" t="s">
        <v>84</v>
      </c>
      <c r="Y70" s="7">
        <v>143</v>
      </c>
      <c r="Z70" s="7">
        <v>112</v>
      </c>
      <c r="AA70" s="7">
        <v>17</v>
      </c>
      <c r="AB70" s="7">
        <v>14</v>
      </c>
      <c r="AC70" s="28">
        <v>0.78</v>
      </c>
      <c r="AD70" s="28">
        <f t="shared" si="114"/>
        <v>0</v>
      </c>
      <c r="AF70" s="7" t="s">
        <v>84</v>
      </c>
      <c r="AG70" s="7">
        <v>143</v>
      </c>
      <c r="AH70" s="7">
        <v>113</v>
      </c>
      <c r="AI70" s="7">
        <v>16</v>
      </c>
      <c r="AJ70" s="7">
        <v>14</v>
      </c>
      <c r="AK70" s="28">
        <v>0.79</v>
      </c>
      <c r="AL70" s="28">
        <f t="shared" si="115"/>
        <v>1.0000000000000009E-2</v>
      </c>
      <c r="AN70" s="7" t="s">
        <v>84</v>
      </c>
      <c r="AO70" s="7">
        <v>143</v>
      </c>
      <c r="AP70" s="7">
        <v>115</v>
      </c>
      <c r="AQ70" s="7">
        <v>14</v>
      </c>
      <c r="AR70" s="7">
        <v>14</v>
      </c>
      <c r="AS70" s="28">
        <v>0.8</v>
      </c>
      <c r="AT70" s="28">
        <f>AS70-AK70</f>
        <v>1.0000000000000009E-2</v>
      </c>
      <c r="AV70" s="7" t="s">
        <v>84</v>
      </c>
      <c r="AW70" s="7">
        <v>143</v>
      </c>
      <c r="AX70" s="7">
        <v>115</v>
      </c>
      <c r="AY70" s="7">
        <v>14</v>
      </c>
      <c r="AZ70" s="7">
        <v>14</v>
      </c>
      <c r="BA70" s="28">
        <v>0.8</v>
      </c>
      <c r="BB70" s="28">
        <f>BA70-AS70</f>
        <v>0</v>
      </c>
      <c r="BD70" s="7" t="s">
        <v>84</v>
      </c>
      <c r="BE70" s="7">
        <v>143</v>
      </c>
      <c r="BF70" s="7">
        <v>113</v>
      </c>
      <c r="BG70" s="7">
        <v>16</v>
      </c>
      <c r="BH70" s="7">
        <v>14</v>
      </c>
      <c r="BI70" s="28">
        <v>0.79</v>
      </c>
      <c r="BJ70" s="28">
        <f>BI70-BA70</f>
        <v>-1.0000000000000009E-2</v>
      </c>
      <c r="BL70" s="7" t="s">
        <v>84</v>
      </c>
      <c r="BM70" s="7">
        <v>143</v>
      </c>
      <c r="BN70" s="7">
        <v>113</v>
      </c>
      <c r="BO70" s="7">
        <v>16</v>
      </c>
      <c r="BP70" s="7">
        <v>14</v>
      </c>
      <c r="BQ70" s="28">
        <v>0.79</v>
      </c>
      <c r="BR70" s="28">
        <f>BQ70-BI70</f>
        <v>0</v>
      </c>
      <c r="BT70" s="7" t="s">
        <v>84</v>
      </c>
      <c r="BU70" s="7">
        <v>143</v>
      </c>
      <c r="BV70" s="7">
        <v>113</v>
      </c>
      <c r="BW70" s="7">
        <v>16</v>
      </c>
      <c r="BX70" s="7">
        <v>14</v>
      </c>
      <c r="BY70" s="28">
        <v>0.79</v>
      </c>
      <c r="BZ70" s="28">
        <f t="shared" si="116"/>
        <v>0</v>
      </c>
      <c r="CB70" s="7" t="s">
        <v>84</v>
      </c>
      <c r="CC70" s="7">
        <v>143</v>
      </c>
      <c r="CD70" s="7">
        <v>113</v>
      </c>
      <c r="CE70" s="7">
        <v>16</v>
      </c>
      <c r="CF70" s="7">
        <v>14</v>
      </c>
      <c r="CG70" s="28">
        <v>0.79</v>
      </c>
      <c r="CH70" s="28">
        <f t="shared" si="117"/>
        <v>0</v>
      </c>
      <c r="CJ70" s="7" t="s">
        <v>84</v>
      </c>
      <c r="CK70" s="7">
        <v>143</v>
      </c>
      <c r="CL70" s="7">
        <v>113</v>
      </c>
      <c r="CM70" s="7">
        <v>16</v>
      </c>
      <c r="CN70" s="7">
        <v>14</v>
      </c>
      <c r="CO70" s="28">
        <v>0.79</v>
      </c>
      <c r="CP70" s="28">
        <f t="shared" si="118"/>
        <v>0</v>
      </c>
      <c r="CR70" s="7" t="s">
        <v>84</v>
      </c>
      <c r="CS70" s="7">
        <v>143</v>
      </c>
      <c r="CT70" s="7">
        <v>113</v>
      </c>
      <c r="CU70" s="7">
        <v>16</v>
      </c>
      <c r="CV70" s="7">
        <v>14</v>
      </c>
      <c r="CW70" s="28">
        <v>0.79</v>
      </c>
      <c r="CX70" s="28">
        <f t="shared" si="119"/>
        <v>0</v>
      </c>
      <c r="CZ70" s="7" t="s">
        <v>84</v>
      </c>
      <c r="DA70" s="7">
        <v>143</v>
      </c>
      <c r="DB70" s="7">
        <v>113</v>
      </c>
      <c r="DC70" s="7">
        <v>16</v>
      </c>
      <c r="DD70" s="7">
        <v>14</v>
      </c>
      <c r="DE70" s="28">
        <v>0.79</v>
      </c>
      <c r="DF70" s="28">
        <f t="shared" si="120"/>
        <v>0</v>
      </c>
      <c r="DH70" s="7" t="s">
        <v>82</v>
      </c>
      <c r="DI70" s="7">
        <v>71</v>
      </c>
      <c r="DJ70" s="7">
        <v>33</v>
      </c>
      <c r="DK70" s="7">
        <v>10</v>
      </c>
      <c r="DL70" s="7">
        <v>28</v>
      </c>
      <c r="DM70" s="28">
        <v>0.46</v>
      </c>
      <c r="DN70" s="28">
        <f t="shared" si="111"/>
        <v>0</v>
      </c>
      <c r="DP70" s="7" t="s">
        <v>82</v>
      </c>
      <c r="DQ70" s="7">
        <v>71</v>
      </c>
      <c r="DR70" s="7">
        <v>33</v>
      </c>
      <c r="DS70" s="7">
        <v>10</v>
      </c>
      <c r="DT70" s="7">
        <v>28</v>
      </c>
      <c r="DU70" s="28">
        <v>0.46</v>
      </c>
      <c r="DV70" s="28">
        <f t="shared" si="121"/>
        <v>0</v>
      </c>
      <c r="DX70" s="7" t="s">
        <v>82</v>
      </c>
      <c r="DY70" s="7">
        <v>71</v>
      </c>
      <c r="DZ70" s="7">
        <v>33</v>
      </c>
      <c r="EA70" s="7">
        <v>10</v>
      </c>
      <c r="EB70" s="7">
        <v>28</v>
      </c>
      <c r="EC70" s="28">
        <v>0.46</v>
      </c>
      <c r="ED70" s="28">
        <f t="shared" si="122"/>
        <v>0</v>
      </c>
      <c r="EF70" s="7" t="s">
        <v>82</v>
      </c>
      <c r="EG70" s="7">
        <v>71</v>
      </c>
      <c r="EH70" s="7">
        <v>34</v>
      </c>
      <c r="EI70" s="7">
        <v>9</v>
      </c>
      <c r="EJ70" s="7">
        <v>28</v>
      </c>
      <c r="EK70" s="28">
        <v>0.48</v>
      </c>
      <c r="EL70" s="28">
        <f t="shared" si="123"/>
        <v>1.9999999999999962E-2</v>
      </c>
      <c r="EN70" s="7" t="s">
        <v>82</v>
      </c>
      <c r="EO70" s="7">
        <v>71</v>
      </c>
      <c r="EP70" s="7">
        <v>34</v>
      </c>
      <c r="EQ70" s="7">
        <v>9</v>
      </c>
      <c r="ER70" s="7">
        <v>28</v>
      </c>
      <c r="ES70" s="28">
        <v>0.46</v>
      </c>
      <c r="ET70" s="28">
        <v>0</v>
      </c>
      <c r="EU70" s="7" t="s">
        <v>119</v>
      </c>
      <c r="EV70" s="7" t="s">
        <v>82</v>
      </c>
      <c r="EW70" s="7">
        <v>71</v>
      </c>
      <c r="EX70" s="7">
        <v>34</v>
      </c>
      <c r="EY70" s="7">
        <v>9</v>
      </c>
      <c r="EZ70" s="7">
        <v>28</v>
      </c>
      <c r="FA70" s="28">
        <v>0.48</v>
      </c>
      <c r="FB70" s="28">
        <f t="shared" si="125"/>
        <v>1.9999999999999962E-2</v>
      </c>
      <c r="FD70" s="7" t="s">
        <v>82</v>
      </c>
      <c r="FE70" s="7">
        <v>71</v>
      </c>
      <c r="FF70" s="7">
        <v>33</v>
      </c>
      <c r="FG70" s="7">
        <v>10</v>
      </c>
      <c r="FH70" s="7">
        <v>28</v>
      </c>
      <c r="FI70" s="28">
        <v>0.46</v>
      </c>
      <c r="FJ70" s="28">
        <f t="shared" si="126"/>
        <v>-1.9999999999999962E-2</v>
      </c>
      <c r="FL70" s="7" t="s">
        <v>82</v>
      </c>
      <c r="FM70" s="7">
        <v>71</v>
      </c>
      <c r="FN70" s="7">
        <v>34</v>
      </c>
      <c r="FO70" s="7">
        <v>9</v>
      </c>
      <c r="FP70" s="7">
        <v>28</v>
      </c>
      <c r="FQ70" s="28">
        <v>0.46</v>
      </c>
      <c r="FR70" s="28">
        <f t="shared" si="127"/>
        <v>0</v>
      </c>
      <c r="FS70" s="7" t="s">
        <v>119</v>
      </c>
      <c r="FT70" s="7" t="s">
        <v>82</v>
      </c>
      <c r="FU70" s="7">
        <v>71</v>
      </c>
      <c r="FV70" s="7">
        <v>34</v>
      </c>
      <c r="FW70" s="7">
        <v>9</v>
      </c>
      <c r="FX70" s="7">
        <v>28</v>
      </c>
      <c r="FY70" s="28">
        <v>0.46</v>
      </c>
      <c r="FZ70" s="28">
        <f t="shared" si="128"/>
        <v>0</v>
      </c>
      <c r="GA70" s="7" t="s">
        <v>119</v>
      </c>
      <c r="GB70" s="7" t="s">
        <v>82</v>
      </c>
      <c r="GC70" s="7">
        <v>71</v>
      </c>
      <c r="GD70" s="7">
        <v>34</v>
      </c>
      <c r="GE70" s="7">
        <v>9</v>
      </c>
      <c r="GF70" s="7">
        <v>28</v>
      </c>
      <c r="GG70" s="28">
        <v>0.48</v>
      </c>
      <c r="GH70" s="28">
        <f t="shared" si="129"/>
        <v>1.9999999999999962E-2</v>
      </c>
      <c r="GI70" s="7" t="s">
        <v>119</v>
      </c>
      <c r="GJ70" s="7" t="s">
        <v>82</v>
      </c>
      <c r="GK70" s="7">
        <v>71</v>
      </c>
      <c r="GL70" s="7">
        <v>34</v>
      </c>
      <c r="GM70" s="7">
        <v>9</v>
      </c>
      <c r="GN70" s="7">
        <v>28</v>
      </c>
      <c r="GO70" s="28">
        <v>0.46</v>
      </c>
      <c r="GP70" s="28">
        <f t="shared" si="130"/>
        <v>-1.9999999999999962E-2</v>
      </c>
      <c r="GQ70" s="7" t="s">
        <v>119</v>
      </c>
      <c r="GR70" s="7" t="s">
        <v>82</v>
      </c>
      <c r="GS70" s="7">
        <v>71</v>
      </c>
      <c r="GT70" s="7">
        <v>33</v>
      </c>
      <c r="GU70" s="7">
        <v>10</v>
      </c>
      <c r="GV70" s="7">
        <v>28</v>
      </c>
      <c r="GW70" s="28">
        <v>0.46</v>
      </c>
      <c r="GX70" s="113">
        <f t="shared" si="107"/>
        <v>0</v>
      </c>
      <c r="GZ70" s="7" t="s">
        <v>82</v>
      </c>
      <c r="HA70" s="7">
        <v>71</v>
      </c>
      <c r="HB70" s="7">
        <v>33</v>
      </c>
      <c r="HC70" s="7">
        <v>10</v>
      </c>
      <c r="HD70" s="7">
        <v>28</v>
      </c>
      <c r="HE70" s="28">
        <v>0.46</v>
      </c>
      <c r="HF70" s="28">
        <f>HE70-'[1]ASUS MeMO Pad 8 K011'!ES70</f>
        <v>0</v>
      </c>
      <c r="HH70" s="7" t="s">
        <v>82</v>
      </c>
      <c r="HI70" s="7">
        <v>71</v>
      </c>
      <c r="HJ70" s="7">
        <v>33</v>
      </c>
      <c r="HK70" s="7">
        <v>10</v>
      </c>
      <c r="HL70" s="7">
        <v>28</v>
      </c>
      <c r="HM70" s="28">
        <v>0.46</v>
      </c>
      <c r="HN70" s="28">
        <f t="shared" si="131"/>
        <v>0</v>
      </c>
      <c r="HP70" s="7" t="s">
        <v>82</v>
      </c>
      <c r="HQ70" s="7">
        <v>71</v>
      </c>
      <c r="HR70" s="7">
        <v>33</v>
      </c>
      <c r="HS70" s="7">
        <v>10</v>
      </c>
      <c r="HT70" s="7">
        <v>28</v>
      </c>
      <c r="HU70" s="28">
        <v>0.46</v>
      </c>
      <c r="HV70" s="28">
        <f t="shared" si="132"/>
        <v>0</v>
      </c>
      <c r="HX70" s="7" t="s">
        <v>82</v>
      </c>
      <c r="HY70" s="7">
        <v>71</v>
      </c>
      <c r="HZ70" s="7">
        <v>34</v>
      </c>
      <c r="IA70" s="7">
        <v>9</v>
      </c>
      <c r="IB70" s="7">
        <v>28</v>
      </c>
      <c r="IC70" s="28">
        <f t="shared" si="133"/>
        <v>0.47887323943661969</v>
      </c>
      <c r="ID70" s="28">
        <f t="shared" si="134"/>
        <v>1.8873239436619671E-2</v>
      </c>
      <c r="IF70" s="7" t="s">
        <v>82</v>
      </c>
      <c r="IG70" s="7">
        <v>71</v>
      </c>
      <c r="IH70" s="7">
        <v>34</v>
      </c>
      <c r="II70" s="7">
        <v>9</v>
      </c>
      <c r="IJ70" s="7">
        <v>28</v>
      </c>
      <c r="IK70" s="28">
        <f t="shared" si="135"/>
        <v>0.47887323943661969</v>
      </c>
      <c r="IL70" s="28">
        <f t="shared" si="136"/>
        <v>0</v>
      </c>
      <c r="IM70" s="7" t="s">
        <v>119</v>
      </c>
      <c r="IN70" s="7" t="s">
        <v>82</v>
      </c>
      <c r="IO70" s="7">
        <v>71</v>
      </c>
      <c r="IP70" s="7">
        <v>34</v>
      </c>
      <c r="IQ70" s="7">
        <v>9</v>
      </c>
      <c r="IR70" s="7">
        <v>28</v>
      </c>
      <c r="IS70" s="28">
        <f>IP70/IO70</f>
        <v>0.47887323943661969</v>
      </c>
      <c r="IT70" s="28">
        <f t="shared" si="137"/>
        <v>0</v>
      </c>
      <c r="IU70" s="7" t="s">
        <v>217</v>
      </c>
      <c r="IV70" s="7" t="s">
        <v>82</v>
      </c>
      <c r="IW70" s="7">
        <v>71</v>
      </c>
      <c r="IX70" s="7">
        <v>34</v>
      </c>
      <c r="IY70" s="7">
        <v>9</v>
      </c>
      <c r="IZ70" s="7">
        <v>28</v>
      </c>
      <c r="JA70" s="28">
        <f>IX70/IW70</f>
        <v>0.47887323943661969</v>
      </c>
      <c r="JB70" s="28">
        <f t="shared" si="138"/>
        <v>0</v>
      </c>
      <c r="JC70" s="7" t="s">
        <v>222</v>
      </c>
      <c r="JD70" s="2" t="s">
        <v>82</v>
      </c>
      <c r="JE70" s="2">
        <v>71</v>
      </c>
      <c r="JF70" s="2">
        <v>34</v>
      </c>
      <c r="JG70" s="2">
        <v>9</v>
      </c>
      <c r="JH70" s="2">
        <v>28</v>
      </c>
      <c r="JI70" s="4">
        <v>0.46</v>
      </c>
      <c r="JJ70" s="4">
        <f t="shared" si="139"/>
        <v>-1.8873239436619671E-2</v>
      </c>
      <c r="JK70" s="2" t="s">
        <v>119</v>
      </c>
      <c r="JL70" s="2" t="s">
        <v>82</v>
      </c>
      <c r="JM70" s="2">
        <v>71</v>
      </c>
      <c r="JN70" s="2">
        <v>34</v>
      </c>
      <c r="JO70" s="2">
        <v>9</v>
      </c>
      <c r="JP70" s="2">
        <v>28</v>
      </c>
      <c r="JQ70" s="4">
        <v>0.46</v>
      </c>
      <c r="JR70" s="4">
        <f t="shared" si="109"/>
        <v>0</v>
      </c>
      <c r="JS70" s="2" t="s">
        <v>119</v>
      </c>
      <c r="JT70" s="2" t="s">
        <v>82</v>
      </c>
      <c r="JU70" s="2">
        <v>71</v>
      </c>
      <c r="JV70" s="2">
        <v>34</v>
      </c>
      <c r="JW70" s="2">
        <v>9</v>
      </c>
      <c r="JX70" s="2">
        <v>28</v>
      </c>
      <c r="JY70" s="4">
        <f>JV70/JU70</f>
        <v>0.47887323943661969</v>
      </c>
      <c r="JZ70" s="4">
        <f t="shared" si="140"/>
        <v>1.8873239436619671E-2</v>
      </c>
      <c r="KA70" s="2"/>
      <c r="KB70" s="2" t="s">
        <v>82</v>
      </c>
      <c r="KC70" s="2">
        <v>71</v>
      </c>
      <c r="KD70" s="2">
        <v>34</v>
      </c>
      <c r="KE70" s="2">
        <v>9</v>
      </c>
      <c r="KF70" s="2">
        <v>28</v>
      </c>
      <c r="KG70" s="4">
        <f>KD70/KC70</f>
        <v>0.47887323943661969</v>
      </c>
      <c r="KH70" s="4">
        <f t="shared" si="110"/>
        <v>0</v>
      </c>
      <c r="KI70" s="2" t="s">
        <v>119</v>
      </c>
      <c r="KJ70" s="2" t="s">
        <v>82</v>
      </c>
      <c r="KK70" s="2">
        <v>71</v>
      </c>
      <c r="KL70" s="2">
        <v>34</v>
      </c>
      <c r="KM70" s="2">
        <v>9</v>
      </c>
      <c r="KN70" s="2">
        <v>28</v>
      </c>
      <c r="KO70" s="4">
        <f t="shared" si="141"/>
        <v>0.47887323943661969</v>
      </c>
      <c r="KP70" s="4">
        <f t="shared" si="142"/>
        <v>0</v>
      </c>
      <c r="KQ70" s="7" t="s">
        <v>119</v>
      </c>
      <c r="KR70" s="125" t="s">
        <v>82</v>
      </c>
      <c r="KS70" s="116">
        <v>71</v>
      </c>
      <c r="KT70" s="117">
        <v>34</v>
      </c>
      <c r="KU70" s="117">
        <v>9</v>
      </c>
      <c r="KV70" s="117">
        <v>28</v>
      </c>
      <c r="KW70" s="118">
        <v>0.47887323943661969</v>
      </c>
      <c r="KX70" s="118">
        <v>0</v>
      </c>
      <c r="KY70" s="116" t="s">
        <v>119</v>
      </c>
      <c r="KZ70" s="116" t="s">
        <v>82</v>
      </c>
      <c r="LA70" s="116">
        <v>71</v>
      </c>
      <c r="LB70" s="116">
        <v>34</v>
      </c>
      <c r="LC70" s="116">
        <v>9</v>
      </c>
      <c r="LD70" s="116">
        <v>28</v>
      </c>
      <c r="LE70" s="122">
        <v>0.48</v>
      </c>
      <c r="LF70" s="158">
        <f t="shared" si="143"/>
        <v>1.1267605633802913E-3</v>
      </c>
      <c r="LG70" s="159" t="s">
        <v>119</v>
      </c>
      <c r="LH70" s="166" t="s">
        <v>82</v>
      </c>
      <c r="LI70" s="156">
        <v>71</v>
      </c>
      <c r="LJ70" s="156">
        <v>34</v>
      </c>
      <c r="LK70" s="156">
        <v>9</v>
      </c>
      <c r="LL70" s="156">
        <v>28</v>
      </c>
      <c r="LM70" s="162">
        <v>0.48</v>
      </c>
      <c r="LN70" s="158">
        <f t="shared" si="144"/>
        <v>0</v>
      </c>
      <c r="LO70" s="159" t="s">
        <v>119</v>
      </c>
      <c r="LP70" s="2" t="s">
        <v>82</v>
      </c>
      <c r="LQ70" s="2">
        <v>71</v>
      </c>
      <c r="LR70" s="2">
        <v>34</v>
      </c>
      <c r="LS70" s="2">
        <v>9</v>
      </c>
      <c r="LT70" s="2">
        <v>28</v>
      </c>
      <c r="LU70" s="4">
        <f t="shared" si="145"/>
        <v>0.47887323943661969</v>
      </c>
      <c r="LV70" s="4">
        <f t="shared" si="146"/>
        <v>0</v>
      </c>
      <c r="LW70" s="7" t="s">
        <v>119</v>
      </c>
      <c r="LX70" s="157" t="s">
        <v>82</v>
      </c>
      <c r="LY70" s="157">
        <v>71</v>
      </c>
      <c r="LZ70" s="157">
        <v>34</v>
      </c>
      <c r="MA70" s="157">
        <v>9</v>
      </c>
      <c r="MB70" s="157">
        <v>28</v>
      </c>
      <c r="MC70" s="158">
        <f t="shared" si="147"/>
        <v>0.47887323943661969</v>
      </c>
      <c r="MD70" s="158">
        <f t="shared" si="148"/>
        <v>0</v>
      </c>
      <c r="ME70" s="7" t="s">
        <v>119</v>
      </c>
      <c r="MF70" s="156" t="s">
        <v>82</v>
      </c>
      <c r="MG70" s="156">
        <v>71</v>
      </c>
      <c r="MH70" s="156">
        <v>34</v>
      </c>
      <c r="MI70" s="156">
        <v>9</v>
      </c>
      <c r="MJ70" s="156">
        <v>28</v>
      </c>
      <c r="MK70" s="162">
        <f t="shared" si="149"/>
        <v>0.47887323943661969</v>
      </c>
      <c r="ML70" s="158">
        <f t="shared" si="150"/>
        <v>0</v>
      </c>
      <c r="MM70" s="159"/>
      <c r="MN70" s="156" t="s">
        <v>82</v>
      </c>
      <c r="MO70" s="156">
        <v>71</v>
      </c>
      <c r="MP70" s="156">
        <v>34</v>
      </c>
      <c r="MQ70" s="156">
        <v>9</v>
      </c>
      <c r="MR70" s="156">
        <v>28</v>
      </c>
      <c r="MS70" s="162">
        <v>0.46</v>
      </c>
      <c r="MT70" s="158">
        <f t="shared" si="151"/>
        <v>-1.8873239436619671E-2</v>
      </c>
      <c r="MU70" s="159" t="s">
        <v>119</v>
      </c>
      <c r="MV70" s="156" t="s">
        <v>82</v>
      </c>
      <c r="MW70" s="156">
        <v>71</v>
      </c>
      <c r="MX70" s="156">
        <v>34</v>
      </c>
      <c r="MY70" s="156">
        <v>9</v>
      </c>
      <c r="MZ70" s="156">
        <v>28</v>
      </c>
      <c r="NA70" s="162">
        <v>0.46</v>
      </c>
      <c r="NB70" s="158">
        <f t="shared" si="152"/>
        <v>0</v>
      </c>
      <c r="NC70" s="159"/>
      <c r="ND70" s="156" t="s">
        <v>82</v>
      </c>
      <c r="NE70" s="156">
        <v>71</v>
      </c>
      <c r="NF70" s="156">
        <v>34</v>
      </c>
      <c r="NG70" s="156">
        <v>9</v>
      </c>
      <c r="NH70" s="156">
        <v>28</v>
      </c>
      <c r="NI70" s="162">
        <v>0.46</v>
      </c>
      <c r="NJ70" s="158">
        <f t="shared" si="153"/>
        <v>0</v>
      </c>
      <c r="NK70" s="159"/>
      <c r="NL70" s="156" t="s">
        <v>82</v>
      </c>
      <c r="NM70" s="156">
        <v>71</v>
      </c>
      <c r="NN70" s="156">
        <v>34</v>
      </c>
      <c r="NO70" s="156">
        <v>9</v>
      </c>
      <c r="NP70" s="156">
        <v>28</v>
      </c>
      <c r="NQ70" s="162">
        <v>0.46</v>
      </c>
      <c r="NR70" s="158">
        <f t="shared" si="154"/>
        <v>0</v>
      </c>
      <c r="NS70" s="159" t="s">
        <v>119</v>
      </c>
      <c r="NY70" s="28"/>
      <c r="OG70" s="28"/>
      <c r="OO70" s="157" t="s">
        <v>82</v>
      </c>
      <c r="OP70" s="157">
        <v>71</v>
      </c>
      <c r="OQ70" s="157">
        <v>45</v>
      </c>
      <c r="OR70" s="157">
        <v>8</v>
      </c>
      <c r="OS70" s="157">
        <v>18</v>
      </c>
      <c r="OT70" s="158">
        <f t="shared" si="155"/>
        <v>0.63380281690140849</v>
      </c>
      <c r="OU70" s="158">
        <f t="shared" si="156"/>
        <v>0.17380281690140847</v>
      </c>
      <c r="OW70" s="157" t="s">
        <v>82</v>
      </c>
      <c r="OX70" s="157">
        <v>71</v>
      </c>
      <c r="OY70" s="157">
        <v>45</v>
      </c>
      <c r="OZ70" s="157">
        <v>8</v>
      </c>
      <c r="PA70" s="157">
        <v>18</v>
      </c>
      <c r="PB70" s="158">
        <f t="shared" si="157"/>
        <v>0.63380281690140849</v>
      </c>
      <c r="PC70" s="158">
        <f t="shared" si="158"/>
        <v>0</v>
      </c>
      <c r="PE70" s="157" t="s">
        <v>82</v>
      </c>
      <c r="PF70" s="157">
        <v>71</v>
      </c>
      <c r="PG70" s="157">
        <v>45</v>
      </c>
      <c r="PH70" s="157">
        <v>8</v>
      </c>
      <c r="PI70" s="157">
        <v>18</v>
      </c>
      <c r="PJ70" s="158">
        <f t="shared" si="159"/>
        <v>0.63380281690140849</v>
      </c>
      <c r="PK70" s="158">
        <f t="shared" si="160"/>
        <v>0</v>
      </c>
      <c r="PM70" s="157" t="s">
        <v>82</v>
      </c>
      <c r="PN70" s="157">
        <v>71</v>
      </c>
      <c r="PO70" s="157">
        <v>46</v>
      </c>
      <c r="PP70" s="157">
        <v>7</v>
      </c>
      <c r="PQ70" s="157">
        <v>18</v>
      </c>
      <c r="PR70" s="158">
        <f t="shared" si="161"/>
        <v>0.647887323943662</v>
      </c>
      <c r="PS70" s="158">
        <f t="shared" si="162"/>
        <v>1.4084507042253502E-2</v>
      </c>
      <c r="PT70" s="7" t="s">
        <v>119</v>
      </c>
      <c r="PU70" s="157" t="s">
        <v>82</v>
      </c>
      <c r="PV70" s="157">
        <v>71</v>
      </c>
      <c r="PW70" s="157">
        <v>46</v>
      </c>
      <c r="PX70" s="157">
        <v>7</v>
      </c>
      <c r="PY70" s="157">
        <v>18</v>
      </c>
      <c r="PZ70" s="158">
        <f t="shared" si="163"/>
        <v>0.647887323943662</v>
      </c>
      <c r="QA70" s="158">
        <f t="shared" si="164"/>
        <v>0</v>
      </c>
      <c r="QB70" s="7" t="s">
        <v>119</v>
      </c>
      <c r="QC70" s="157">
        <f t="shared" si="165"/>
        <v>0</v>
      </c>
      <c r="QD70" s="157" t="s">
        <v>82</v>
      </c>
      <c r="QE70" s="157">
        <v>71</v>
      </c>
      <c r="QF70" s="157">
        <v>46</v>
      </c>
      <c r="QG70" s="159">
        <v>7</v>
      </c>
      <c r="QH70" s="157">
        <v>18</v>
      </c>
      <c r="QI70" s="158">
        <f t="shared" si="166"/>
        <v>0.647887323943662</v>
      </c>
      <c r="QJ70" s="158">
        <f t="shared" si="167"/>
        <v>0</v>
      </c>
      <c r="QK70" s="7" t="s">
        <v>119</v>
      </c>
      <c r="QL70" s="157" t="s">
        <v>82</v>
      </c>
      <c r="QM70" s="157">
        <v>71</v>
      </c>
      <c r="QN70" s="157">
        <v>46</v>
      </c>
      <c r="QO70" s="159">
        <v>7</v>
      </c>
      <c r="QP70" s="157">
        <v>18</v>
      </c>
      <c r="QQ70" s="158">
        <f t="shared" si="168"/>
        <v>0.647887323943662</v>
      </c>
      <c r="QR70" s="158">
        <f t="shared" si="169"/>
        <v>0</v>
      </c>
      <c r="QS70" s="7" t="s">
        <v>119</v>
      </c>
      <c r="QT70" s="157">
        <f t="shared" si="170"/>
        <v>0</v>
      </c>
      <c r="QU70" s="157" t="s">
        <v>82</v>
      </c>
      <c r="QV70" s="157">
        <v>71</v>
      </c>
      <c r="QW70" s="157">
        <v>46</v>
      </c>
      <c r="QX70" s="159">
        <v>7</v>
      </c>
      <c r="QY70" s="157">
        <v>18</v>
      </c>
      <c r="QZ70" s="158">
        <f t="shared" si="171"/>
        <v>0.647887323943662</v>
      </c>
      <c r="RA70" s="158">
        <f t="shared" si="172"/>
        <v>0</v>
      </c>
      <c r="RB70" s="7" t="s">
        <v>119</v>
      </c>
      <c r="RC70" s="157" t="s">
        <v>82</v>
      </c>
      <c r="RD70" s="157">
        <v>71</v>
      </c>
      <c r="RE70" s="157">
        <v>46</v>
      </c>
      <c r="RF70" s="159">
        <v>7</v>
      </c>
      <c r="RG70" s="157">
        <v>18</v>
      </c>
      <c r="RH70" s="158">
        <f t="shared" si="173"/>
        <v>0.647887323943662</v>
      </c>
      <c r="RI70" s="158">
        <f t="shared" si="174"/>
        <v>0</v>
      </c>
      <c r="RJ70" s="7" t="s">
        <v>119</v>
      </c>
      <c r="RK70" s="157" t="s">
        <v>82</v>
      </c>
      <c r="RL70" s="157">
        <v>71</v>
      </c>
      <c r="RM70" s="157">
        <v>45</v>
      </c>
      <c r="RN70" s="157">
        <v>8</v>
      </c>
      <c r="RO70" s="157">
        <v>18</v>
      </c>
      <c r="RP70" s="158">
        <v>0.63</v>
      </c>
      <c r="RR70" s="157" t="s">
        <v>82</v>
      </c>
      <c r="RS70" s="157">
        <v>71</v>
      </c>
      <c r="RT70" s="159">
        <v>46</v>
      </c>
      <c r="RU70" s="159">
        <v>7</v>
      </c>
      <c r="RV70" s="157">
        <v>18</v>
      </c>
      <c r="RW70" s="158">
        <f t="shared" si="175"/>
        <v>0.647887323943662</v>
      </c>
      <c r="RX70" s="158">
        <f t="shared" si="176"/>
        <v>-17.352112676056336</v>
      </c>
      <c r="RY70" s="17" t="s">
        <v>119</v>
      </c>
      <c r="RZ70" s="157" t="s">
        <v>82</v>
      </c>
      <c r="SA70" s="157">
        <v>71</v>
      </c>
      <c r="SB70" s="159">
        <v>46</v>
      </c>
      <c r="SC70" s="159">
        <v>7</v>
      </c>
      <c r="SD70" s="157">
        <v>18</v>
      </c>
      <c r="SE70" s="158">
        <f t="shared" si="177"/>
        <v>0.647887323943662</v>
      </c>
      <c r="SF70" s="158">
        <f t="shared" si="178"/>
        <v>0</v>
      </c>
      <c r="SG70" s="17" t="s">
        <v>119</v>
      </c>
      <c r="SH70" s="157" t="s">
        <v>82</v>
      </c>
      <c r="SI70" s="157">
        <v>71</v>
      </c>
      <c r="SJ70" s="159">
        <v>46</v>
      </c>
      <c r="SK70" s="159">
        <v>7</v>
      </c>
      <c r="SL70" s="157">
        <v>18</v>
      </c>
      <c r="SM70" s="158">
        <f t="shared" si="179"/>
        <v>0.647887323943662</v>
      </c>
      <c r="SN70" s="158">
        <f t="shared" si="180"/>
        <v>0</v>
      </c>
      <c r="SO70" s="17" t="s">
        <v>119</v>
      </c>
      <c r="SP70" s="157" t="s">
        <v>82</v>
      </c>
      <c r="SQ70" s="157">
        <v>71</v>
      </c>
      <c r="SR70" s="159">
        <v>46</v>
      </c>
      <c r="SS70" s="159">
        <v>7</v>
      </c>
      <c r="ST70" s="157">
        <v>18</v>
      </c>
      <c r="SU70" s="158">
        <f t="shared" si="181"/>
        <v>0.647887323943662</v>
      </c>
      <c r="SV70" s="158">
        <f t="shared" si="182"/>
        <v>0</v>
      </c>
      <c r="SW70" s="17" t="s">
        <v>119</v>
      </c>
      <c r="SX70" s="157" t="s">
        <v>82</v>
      </c>
      <c r="SY70" s="157">
        <v>71</v>
      </c>
      <c r="SZ70" s="159">
        <v>46</v>
      </c>
      <c r="TA70" s="159">
        <v>7</v>
      </c>
      <c r="TB70" s="157">
        <v>18</v>
      </c>
      <c r="TC70" s="158">
        <f t="shared" si="183"/>
        <v>0.647887323943662</v>
      </c>
      <c r="TD70" s="158">
        <f t="shared" si="184"/>
        <v>0</v>
      </c>
      <c r="TE70" s="17" t="s">
        <v>119</v>
      </c>
      <c r="TF70" s="157" t="s">
        <v>82</v>
      </c>
      <c r="TG70" s="157">
        <v>71</v>
      </c>
      <c r="TH70" s="159">
        <v>46</v>
      </c>
      <c r="TI70" s="159">
        <v>7</v>
      </c>
      <c r="TJ70" s="157">
        <v>18</v>
      </c>
      <c r="TK70" s="158">
        <f t="shared" si="185"/>
        <v>0.647887323943662</v>
      </c>
      <c r="TL70" s="158">
        <f t="shared" si="186"/>
        <v>0</v>
      </c>
      <c r="TM70" s="17" t="s">
        <v>119</v>
      </c>
      <c r="TN70" s="157" t="s">
        <v>82</v>
      </c>
      <c r="TO70" s="157">
        <v>71</v>
      </c>
      <c r="TP70" s="159">
        <v>46</v>
      </c>
      <c r="TQ70" s="159">
        <v>7</v>
      </c>
      <c r="TR70" s="157">
        <v>18</v>
      </c>
      <c r="TS70" s="158">
        <f t="shared" si="187"/>
        <v>0.647887323943662</v>
      </c>
      <c r="TT70" s="158">
        <f t="shared" si="188"/>
        <v>0</v>
      </c>
      <c r="TU70" s="17" t="s">
        <v>119</v>
      </c>
      <c r="TV70" s="157" t="s">
        <v>82</v>
      </c>
      <c r="TW70" s="157">
        <v>71</v>
      </c>
      <c r="TX70" s="159">
        <v>46</v>
      </c>
      <c r="TY70" s="159">
        <v>7</v>
      </c>
      <c r="TZ70" s="157">
        <v>18</v>
      </c>
      <c r="UA70" s="158">
        <f t="shared" si="189"/>
        <v>0.647887323943662</v>
      </c>
      <c r="UB70" s="158">
        <f t="shared" si="190"/>
        <v>0</v>
      </c>
      <c r="UC70" s="17" t="s">
        <v>119</v>
      </c>
      <c r="UD70" s="157" t="s">
        <v>82</v>
      </c>
      <c r="UE70" s="157">
        <v>71</v>
      </c>
      <c r="UF70" s="159">
        <v>46</v>
      </c>
      <c r="UG70" s="159">
        <v>7</v>
      </c>
      <c r="UH70" s="157">
        <v>18</v>
      </c>
      <c r="UI70" s="158">
        <f t="shared" si="191"/>
        <v>0.647887323943662</v>
      </c>
      <c r="UJ70" s="158">
        <f t="shared" si="192"/>
        <v>0</v>
      </c>
      <c r="UK70" s="110" t="s">
        <v>119</v>
      </c>
      <c r="UL70" s="157" t="s">
        <v>82</v>
      </c>
      <c r="UM70" s="157">
        <v>71</v>
      </c>
      <c r="UN70" s="159">
        <v>46</v>
      </c>
      <c r="UO70" s="159">
        <v>7</v>
      </c>
      <c r="UP70" s="157">
        <v>18</v>
      </c>
      <c r="UQ70" s="158">
        <f t="shared" si="193"/>
        <v>0.647887323943662</v>
      </c>
      <c r="UR70" s="158">
        <f t="shared" si="194"/>
        <v>0</v>
      </c>
      <c r="US70" s="17" t="s">
        <v>119</v>
      </c>
      <c r="UT70" s="157" t="s">
        <v>82</v>
      </c>
      <c r="UU70" s="157">
        <v>71</v>
      </c>
      <c r="UV70" s="159">
        <v>46</v>
      </c>
      <c r="UW70" s="159">
        <v>7</v>
      </c>
      <c r="UX70" s="157">
        <v>18</v>
      </c>
      <c r="UY70" s="158">
        <f t="shared" si="195"/>
        <v>0.647887323943662</v>
      </c>
      <c r="UZ70" s="157"/>
      <c r="VA70" s="157" t="s">
        <v>82</v>
      </c>
      <c r="VB70" s="157">
        <v>71</v>
      </c>
      <c r="VC70" s="159">
        <v>46</v>
      </c>
      <c r="VD70" s="159">
        <v>7</v>
      </c>
      <c r="VE70" s="157">
        <v>18</v>
      </c>
      <c r="VF70" s="158">
        <f t="shared" si="196"/>
        <v>0.647887323943662</v>
      </c>
      <c r="VG70" s="17" t="s">
        <v>119</v>
      </c>
      <c r="VH70" s="157" t="s">
        <v>82</v>
      </c>
      <c r="VI70" s="157">
        <v>71</v>
      </c>
      <c r="VJ70" s="157">
        <v>45</v>
      </c>
      <c r="VK70" s="157">
        <v>8</v>
      </c>
      <c r="VL70" s="157">
        <v>18</v>
      </c>
      <c r="VM70" s="158">
        <f t="shared" si="197"/>
        <v>0.63380281690140849</v>
      </c>
      <c r="VN70" s="158">
        <f t="shared" si="198"/>
        <v>-1.4084507042253502E-2</v>
      </c>
      <c r="VO70" s="158"/>
      <c r="VQ70" s="17" t="s">
        <v>82</v>
      </c>
      <c r="VR70" s="157">
        <v>71</v>
      </c>
      <c r="VS70" s="157">
        <v>21</v>
      </c>
      <c r="VT70" s="159">
        <v>14</v>
      </c>
      <c r="VU70" s="159">
        <v>36</v>
      </c>
      <c r="VV70" s="158">
        <v>0.3</v>
      </c>
      <c r="VW70" s="158">
        <f t="shared" si="199"/>
        <v>-0.33380281690140851</v>
      </c>
      <c r="VX70" s="158"/>
      <c r="VY70" s="157" t="s">
        <v>82</v>
      </c>
      <c r="VZ70" s="157">
        <v>71</v>
      </c>
      <c r="WA70" s="157">
        <v>46</v>
      </c>
      <c r="WB70" s="159">
        <v>7</v>
      </c>
      <c r="WC70" s="157">
        <v>18</v>
      </c>
      <c r="WD70" s="158">
        <f t="shared" si="200"/>
        <v>0.647887323943662</v>
      </c>
      <c r="WF70" s="157" t="s">
        <v>82</v>
      </c>
      <c r="WG70" s="157">
        <v>71</v>
      </c>
      <c r="WH70" s="157">
        <v>46</v>
      </c>
      <c r="WI70" s="159">
        <v>7</v>
      </c>
      <c r="WJ70" s="157">
        <v>18</v>
      </c>
      <c r="WK70" s="158">
        <f t="shared" si="201"/>
        <v>0.647887323943662</v>
      </c>
      <c r="WL70" s="158">
        <f t="shared" si="202"/>
        <v>0</v>
      </c>
      <c r="WM70" s="7" t="s">
        <v>119</v>
      </c>
      <c r="WN70" s="157" t="s">
        <v>82</v>
      </c>
      <c r="WO70" s="157">
        <v>71</v>
      </c>
      <c r="WP70" s="157">
        <v>21</v>
      </c>
      <c r="WQ70" s="157">
        <v>14</v>
      </c>
      <c r="WR70" s="157">
        <v>36</v>
      </c>
      <c r="WS70" s="158">
        <v>0.3</v>
      </c>
      <c r="WZ70" s="157" t="s">
        <v>82</v>
      </c>
      <c r="XA70" s="157">
        <v>71</v>
      </c>
      <c r="XB70" s="157">
        <v>46</v>
      </c>
      <c r="XC70" s="159">
        <v>7</v>
      </c>
      <c r="XD70" s="157">
        <v>18</v>
      </c>
      <c r="XE70" s="158">
        <f t="shared" si="203"/>
        <v>0.647887323943662</v>
      </c>
      <c r="XG70" s="157" t="s">
        <v>82</v>
      </c>
      <c r="XH70" s="157">
        <v>71</v>
      </c>
      <c r="XI70" s="157">
        <v>46</v>
      </c>
      <c r="XJ70" s="159">
        <v>7</v>
      </c>
      <c r="XK70" s="157">
        <v>18</v>
      </c>
      <c r="XL70" s="158">
        <f t="shared" si="204"/>
        <v>0.647887323943662</v>
      </c>
      <c r="XM70" s="158">
        <f t="shared" si="205"/>
        <v>0</v>
      </c>
      <c r="XN70" s="157" t="s">
        <v>82</v>
      </c>
      <c r="XO70" s="157">
        <v>71</v>
      </c>
      <c r="XP70" s="157">
        <v>21</v>
      </c>
      <c r="XQ70" s="157">
        <v>14</v>
      </c>
      <c r="XR70" s="157">
        <v>36</v>
      </c>
      <c r="XS70" s="158">
        <v>0.3</v>
      </c>
      <c r="XT70" s="157"/>
      <c r="XU70" s="157" t="s">
        <v>82</v>
      </c>
      <c r="XV70" s="157">
        <v>71</v>
      </c>
      <c r="XW70" s="157">
        <v>46</v>
      </c>
      <c r="XX70" s="159">
        <v>7</v>
      </c>
      <c r="XY70" s="157">
        <v>18</v>
      </c>
      <c r="XZ70" s="158">
        <f t="shared" si="206"/>
        <v>0.647887323943662</v>
      </c>
      <c r="YB70" s="157" t="s">
        <v>82</v>
      </c>
      <c r="YC70" s="157">
        <v>71</v>
      </c>
      <c r="YD70" s="157">
        <v>46</v>
      </c>
      <c r="YE70" s="159">
        <v>7</v>
      </c>
      <c r="YF70" s="157">
        <v>18</v>
      </c>
      <c r="YG70" s="158">
        <f t="shared" si="207"/>
        <v>0.647887323943662</v>
      </c>
      <c r="YH70" s="158">
        <f t="shared" si="208"/>
        <v>0</v>
      </c>
      <c r="YI70" s="158" t="s">
        <v>119</v>
      </c>
      <c r="YJ70" s="157" t="s">
        <v>82</v>
      </c>
      <c r="YK70" s="157">
        <v>71</v>
      </c>
      <c r="YL70" s="157">
        <v>21</v>
      </c>
      <c r="YM70" s="157">
        <v>14</v>
      </c>
      <c r="YN70" s="157">
        <v>36</v>
      </c>
      <c r="YO70" s="158">
        <v>0.3</v>
      </c>
      <c r="YQ70" s="157" t="s">
        <v>82</v>
      </c>
      <c r="YR70" s="157">
        <v>71</v>
      </c>
      <c r="YS70" s="157">
        <v>46</v>
      </c>
      <c r="YT70" s="159">
        <v>7</v>
      </c>
      <c r="YU70" s="157">
        <v>18</v>
      </c>
      <c r="YV70" s="158">
        <f t="shared" si="209"/>
        <v>0.647887323943662</v>
      </c>
      <c r="YX70" s="157" t="s">
        <v>82</v>
      </c>
      <c r="YY70" s="157">
        <v>71</v>
      </c>
      <c r="YZ70" s="157">
        <v>45</v>
      </c>
      <c r="ZA70" s="157">
        <v>8</v>
      </c>
      <c r="ZB70" s="157">
        <v>18</v>
      </c>
      <c r="ZC70" s="158">
        <v>0.63</v>
      </c>
      <c r="ZD70" s="159"/>
      <c r="ZE70" s="157" t="s">
        <v>82</v>
      </c>
      <c r="ZF70" s="157">
        <v>71</v>
      </c>
      <c r="ZG70" s="157">
        <v>46</v>
      </c>
      <c r="ZH70" s="159">
        <v>7</v>
      </c>
      <c r="ZI70" s="157">
        <v>18</v>
      </c>
      <c r="ZJ70" s="158">
        <f t="shared" si="210"/>
        <v>0.647887323943662</v>
      </c>
      <c r="ZK70" s="158">
        <f>ZJ70-YG70</f>
        <v>0</v>
      </c>
      <c r="ZL70" s="7" t="s">
        <v>119</v>
      </c>
      <c r="ZM70" s="157" t="s">
        <v>82</v>
      </c>
      <c r="ZN70" s="157">
        <v>71</v>
      </c>
      <c r="ZO70" s="157">
        <v>46</v>
      </c>
      <c r="ZP70" s="159">
        <v>7</v>
      </c>
      <c r="ZQ70" s="157">
        <v>18</v>
      </c>
      <c r="ZR70" s="158">
        <f t="shared" si="211"/>
        <v>0.647887323943662</v>
      </c>
    </row>
    <row r="71" spans="1:694" ht="17.25" thickBot="1">
      <c r="A71" s="2" t="s">
        <v>133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 t="s">
        <v>133</v>
      </c>
      <c r="I71" s="2">
        <v>5</v>
      </c>
      <c r="J71" s="2">
        <v>5</v>
      </c>
      <c r="K71" s="2">
        <v>0</v>
      </c>
      <c r="L71" s="2">
        <v>0</v>
      </c>
      <c r="M71" s="4">
        <v>1</v>
      </c>
      <c r="N71" s="4">
        <f t="shared" si="112"/>
        <v>0</v>
      </c>
      <c r="P71" s="7" t="s">
        <v>133</v>
      </c>
      <c r="Q71" s="2">
        <v>5</v>
      </c>
      <c r="R71" s="2">
        <v>5</v>
      </c>
      <c r="S71" s="2">
        <v>0</v>
      </c>
      <c r="T71" s="2">
        <v>0</v>
      </c>
      <c r="U71" s="4">
        <v>1</v>
      </c>
      <c r="V71" s="4">
        <f t="shared" si="113"/>
        <v>0</v>
      </c>
      <c r="W71" s="2" t="s">
        <v>119</v>
      </c>
      <c r="X71" s="2" t="s">
        <v>133</v>
      </c>
      <c r="Y71" s="2">
        <v>5</v>
      </c>
      <c r="Z71" s="2">
        <v>5</v>
      </c>
      <c r="AA71" s="2">
        <v>0</v>
      </c>
      <c r="AB71" s="2">
        <v>0</v>
      </c>
      <c r="AC71" s="4">
        <v>1</v>
      </c>
      <c r="AD71" s="4">
        <f t="shared" si="114"/>
        <v>0</v>
      </c>
      <c r="AF71" s="2" t="s">
        <v>133</v>
      </c>
      <c r="AG71" s="2">
        <v>5</v>
      </c>
      <c r="AH71" s="2">
        <v>5</v>
      </c>
      <c r="AI71" s="2">
        <v>0</v>
      </c>
      <c r="AJ71" s="2">
        <v>0</v>
      </c>
      <c r="AK71" s="4">
        <v>1</v>
      </c>
      <c r="AL71" s="4">
        <f t="shared" si="115"/>
        <v>0</v>
      </c>
      <c r="AN71" s="2" t="s">
        <v>133</v>
      </c>
      <c r="AO71" s="2">
        <v>5</v>
      </c>
      <c r="AP71" s="2">
        <v>5</v>
      </c>
      <c r="AQ71" s="2">
        <v>0</v>
      </c>
      <c r="AR71" s="2">
        <v>0</v>
      </c>
      <c r="AS71" s="4">
        <v>1</v>
      </c>
      <c r="AT71" s="4">
        <f>AS71-AK71</f>
        <v>0</v>
      </c>
      <c r="AV71" s="2" t="s">
        <v>133</v>
      </c>
      <c r="AW71" s="1">
        <v>5</v>
      </c>
      <c r="AX71" s="1">
        <v>5</v>
      </c>
      <c r="AY71" s="1">
        <v>0</v>
      </c>
      <c r="AZ71" s="1">
        <v>0</v>
      </c>
      <c r="BA71" s="3">
        <v>1</v>
      </c>
      <c r="BB71" s="4">
        <f>BA71-AS71</f>
        <v>0</v>
      </c>
      <c r="BD71" s="2" t="s">
        <v>133</v>
      </c>
      <c r="BE71" s="1">
        <v>5</v>
      </c>
      <c r="BF71" s="1">
        <v>5</v>
      </c>
      <c r="BG71" s="1">
        <v>0</v>
      </c>
      <c r="BH71" s="1">
        <v>0</v>
      </c>
      <c r="BI71" s="3">
        <v>1</v>
      </c>
      <c r="BJ71" s="4">
        <f>BI71-BA71</f>
        <v>0</v>
      </c>
      <c r="BL71" s="2" t="s">
        <v>133</v>
      </c>
      <c r="BM71" s="2">
        <v>5</v>
      </c>
      <c r="BN71" s="2">
        <v>5</v>
      </c>
      <c r="BO71" s="2">
        <v>0</v>
      </c>
      <c r="BP71" s="2">
        <v>0</v>
      </c>
      <c r="BQ71" s="4">
        <v>1</v>
      </c>
      <c r="BR71" s="4">
        <f>BQ71-BI71</f>
        <v>0</v>
      </c>
      <c r="BT71" s="2" t="s">
        <v>133</v>
      </c>
      <c r="BU71" s="2">
        <v>5</v>
      </c>
      <c r="BV71" s="2">
        <v>5</v>
      </c>
      <c r="BW71" s="2">
        <v>0</v>
      </c>
      <c r="BX71" s="2">
        <v>0</v>
      </c>
      <c r="BY71" s="4">
        <v>1</v>
      </c>
      <c r="BZ71" s="4">
        <f t="shared" si="116"/>
        <v>0</v>
      </c>
      <c r="CB71" s="2" t="s">
        <v>133</v>
      </c>
      <c r="CC71" s="2">
        <v>5</v>
      </c>
      <c r="CD71" s="2">
        <v>5</v>
      </c>
      <c r="CE71" s="2">
        <v>0</v>
      </c>
      <c r="CF71" s="2">
        <v>0</v>
      </c>
      <c r="CG71" s="4">
        <v>1</v>
      </c>
      <c r="CH71" s="4">
        <f t="shared" si="117"/>
        <v>0</v>
      </c>
      <c r="CJ71" s="2" t="s">
        <v>133</v>
      </c>
      <c r="CK71" s="2">
        <v>5</v>
      </c>
      <c r="CL71" s="2">
        <v>5</v>
      </c>
      <c r="CM71" s="2">
        <v>0</v>
      </c>
      <c r="CN71" s="2">
        <v>0</v>
      </c>
      <c r="CO71" s="4">
        <v>1</v>
      </c>
      <c r="CP71" s="4">
        <f t="shared" si="118"/>
        <v>0</v>
      </c>
      <c r="CR71" s="2" t="s">
        <v>133</v>
      </c>
      <c r="CS71" s="2">
        <v>5</v>
      </c>
      <c r="CT71" s="2">
        <v>4</v>
      </c>
      <c r="CU71" s="2">
        <v>1</v>
      </c>
      <c r="CV71" s="2">
        <v>0</v>
      </c>
      <c r="CW71" s="4">
        <f>CT71/CS71</f>
        <v>0.8</v>
      </c>
      <c r="CX71" s="4">
        <f t="shared" si="119"/>
        <v>-0.19999999999999996</v>
      </c>
      <c r="CZ71" s="2" t="s">
        <v>133</v>
      </c>
      <c r="DA71" s="2">
        <v>5</v>
      </c>
      <c r="DB71" s="2">
        <v>5</v>
      </c>
      <c r="DC71" s="2">
        <v>0</v>
      </c>
      <c r="DD71" s="2">
        <v>0</v>
      </c>
      <c r="DE71" s="4">
        <v>1</v>
      </c>
      <c r="DF71" s="4">
        <f t="shared" si="120"/>
        <v>0.19999999999999996</v>
      </c>
      <c r="DH71" s="2" t="s">
        <v>86</v>
      </c>
      <c r="DI71" s="2">
        <v>555</v>
      </c>
      <c r="DJ71" s="2">
        <v>553</v>
      </c>
      <c r="DK71" s="2">
        <v>2</v>
      </c>
      <c r="DL71" s="2">
        <v>0</v>
      </c>
      <c r="DM71" s="4">
        <f>DJ71/DI71</f>
        <v>0.99639639639639643</v>
      </c>
      <c r="DN71" s="4">
        <f t="shared" si="111"/>
        <v>0</v>
      </c>
      <c r="DO71" s="2" t="s">
        <v>119</v>
      </c>
      <c r="DP71" s="2" t="s">
        <v>86</v>
      </c>
      <c r="DQ71" s="1">
        <v>555</v>
      </c>
      <c r="DR71" s="1">
        <v>553</v>
      </c>
      <c r="DS71" s="1">
        <v>2</v>
      </c>
      <c r="DT71" s="1">
        <v>0</v>
      </c>
      <c r="DU71" s="3">
        <f>DR71/DQ71</f>
        <v>0.99639639639639643</v>
      </c>
      <c r="DV71" s="4">
        <f t="shared" si="121"/>
        <v>0</v>
      </c>
      <c r="DX71" s="2" t="s">
        <v>86</v>
      </c>
      <c r="DY71" s="11">
        <v>555</v>
      </c>
      <c r="DZ71" s="11">
        <v>553</v>
      </c>
      <c r="EA71" s="11">
        <v>2</v>
      </c>
      <c r="EB71" s="11">
        <v>0</v>
      </c>
      <c r="EC71" s="80">
        <f>DZ71/DY71</f>
        <v>0.99639639639639643</v>
      </c>
      <c r="ED71" s="4">
        <f t="shared" si="122"/>
        <v>0</v>
      </c>
      <c r="EE71" s="2" t="s">
        <v>119</v>
      </c>
      <c r="EF71" s="2" t="s">
        <v>86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23"/>
        <v>3.6036036036035668E-3</v>
      </c>
      <c r="EN71" s="2" t="s">
        <v>86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24"/>
        <v>0</v>
      </c>
      <c r="EV71" s="2" t="s">
        <v>86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25"/>
        <v>0</v>
      </c>
      <c r="FD71" s="2" t="s">
        <v>86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26"/>
        <v>0</v>
      </c>
      <c r="FL71" s="2" t="s">
        <v>86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4">
        <f t="shared" si="127"/>
        <v>0</v>
      </c>
      <c r="FT71" s="2" t="s">
        <v>86</v>
      </c>
      <c r="FU71" s="2">
        <v>555</v>
      </c>
      <c r="FV71" s="2">
        <v>553</v>
      </c>
      <c r="FW71" s="2">
        <v>2</v>
      </c>
      <c r="FX71" s="2">
        <v>0</v>
      </c>
      <c r="FY71" s="4">
        <v>1</v>
      </c>
      <c r="FZ71" s="4">
        <f t="shared" si="128"/>
        <v>0</v>
      </c>
      <c r="GB71" s="2" t="s">
        <v>86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4">
        <f t="shared" si="129"/>
        <v>0</v>
      </c>
      <c r="GJ71" s="2" t="s">
        <v>86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30"/>
        <v>0</v>
      </c>
      <c r="GR71" s="2" t="s">
        <v>86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111">
        <f>GW71-GO71</f>
        <v>0</v>
      </c>
      <c r="GZ71" s="2" t="s">
        <v>86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>HE71-'[1]ASUS MeMO Pad 8 K011'!ES71</f>
        <v>0</v>
      </c>
      <c r="HH71" s="2" t="s">
        <v>86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31"/>
        <v>0</v>
      </c>
      <c r="HP71" s="2" t="s">
        <v>86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32"/>
        <v>0</v>
      </c>
      <c r="HX71" s="2" t="s">
        <v>86</v>
      </c>
      <c r="HY71" s="2">
        <v>555</v>
      </c>
      <c r="HZ71" s="2">
        <v>553</v>
      </c>
      <c r="IA71" s="2">
        <v>2</v>
      </c>
      <c r="IB71" s="2">
        <v>0</v>
      </c>
      <c r="IC71" s="4">
        <f t="shared" si="133"/>
        <v>0.99639639639639643</v>
      </c>
      <c r="ID71" s="4">
        <f t="shared" si="134"/>
        <v>-3.6036036036035668E-3</v>
      </c>
      <c r="IF71" s="2" t="s">
        <v>86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35"/>
        <v>0.99639639639639643</v>
      </c>
      <c r="IL71" s="4">
        <f t="shared" si="136"/>
        <v>0</v>
      </c>
      <c r="IN71" s="2" t="s">
        <v>86</v>
      </c>
      <c r="IO71" s="2">
        <v>555</v>
      </c>
      <c r="IP71" s="2">
        <v>553</v>
      </c>
      <c r="IQ71" s="2">
        <v>2</v>
      </c>
      <c r="IR71" s="2">
        <v>0</v>
      </c>
      <c r="IS71" s="4">
        <v>1</v>
      </c>
      <c r="IT71" s="4">
        <f t="shared" si="137"/>
        <v>3.6036036036035668E-3</v>
      </c>
      <c r="IV71" s="2" t="s">
        <v>86</v>
      </c>
      <c r="IW71" s="2">
        <v>555</v>
      </c>
      <c r="IX71" s="2">
        <v>553</v>
      </c>
      <c r="IY71" s="2">
        <v>2</v>
      </c>
      <c r="IZ71" s="2">
        <v>0</v>
      </c>
      <c r="JA71" s="4">
        <f>IX71/IW71</f>
        <v>0.99639639639639643</v>
      </c>
      <c r="JB71" s="4">
        <f t="shared" si="138"/>
        <v>-3.6036036036035668E-3</v>
      </c>
      <c r="JD71" s="2" t="s">
        <v>86</v>
      </c>
      <c r="JE71" s="2">
        <v>555</v>
      </c>
      <c r="JF71" s="2">
        <v>553</v>
      </c>
      <c r="JG71" s="2">
        <v>2</v>
      </c>
      <c r="JH71" s="2">
        <v>0</v>
      </c>
      <c r="JI71" s="4">
        <v>1</v>
      </c>
      <c r="JJ71" s="4">
        <f t="shared" si="139"/>
        <v>3.6036036036035668E-3</v>
      </c>
      <c r="JL71" s="2" t="s">
        <v>86</v>
      </c>
      <c r="JM71" s="2">
        <v>555</v>
      </c>
      <c r="JN71" s="2">
        <v>553</v>
      </c>
      <c r="JO71" s="2">
        <v>2</v>
      </c>
      <c r="JP71" s="2">
        <v>0</v>
      </c>
      <c r="JQ71" s="4">
        <v>1</v>
      </c>
      <c r="JR71" s="4">
        <f t="shared" si="109"/>
        <v>0</v>
      </c>
      <c r="JT71" s="2" t="s">
        <v>86</v>
      </c>
      <c r="JU71" s="2">
        <v>555</v>
      </c>
      <c r="JV71" s="2">
        <v>553</v>
      </c>
      <c r="JW71" s="2">
        <v>2</v>
      </c>
      <c r="JX71" s="2">
        <v>0</v>
      </c>
      <c r="JY71" s="4">
        <v>1</v>
      </c>
      <c r="JZ71" s="4">
        <f t="shared" si="140"/>
        <v>0</v>
      </c>
      <c r="KB71" s="2" t="s">
        <v>86</v>
      </c>
      <c r="KC71" s="2">
        <v>555</v>
      </c>
      <c r="KD71" s="2">
        <v>553</v>
      </c>
      <c r="KE71" s="2">
        <v>2</v>
      </c>
      <c r="KF71" s="2">
        <v>0</v>
      </c>
      <c r="KG71" s="4">
        <v>1</v>
      </c>
      <c r="KH71" s="4">
        <f t="shared" si="110"/>
        <v>0</v>
      </c>
      <c r="KJ71" s="2" t="s">
        <v>86</v>
      </c>
      <c r="KK71" s="2">
        <v>555</v>
      </c>
      <c r="KL71" s="2">
        <v>553</v>
      </c>
      <c r="KM71" s="2">
        <v>2</v>
      </c>
      <c r="KN71" s="2">
        <v>0</v>
      </c>
      <c r="KO71" s="4">
        <f t="shared" si="141"/>
        <v>0.99639639639639643</v>
      </c>
      <c r="KP71" s="4">
        <f t="shared" si="142"/>
        <v>-3.6036036036035668E-3</v>
      </c>
      <c r="KR71" s="116" t="s">
        <v>86</v>
      </c>
      <c r="KS71" s="116">
        <v>555</v>
      </c>
      <c r="KT71" s="117">
        <v>553</v>
      </c>
      <c r="KU71" s="117">
        <v>2</v>
      </c>
      <c r="KV71" s="117">
        <v>0</v>
      </c>
      <c r="KW71" s="118">
        <v>1</v>
      </c>
      <c r="KX71" s="118">
        <v>0</v>
      </c>
      <c r="KY71" s="116"/>
      <c r="KZ71" s="125" t="s">
        <v>86</v>
      </c>
      <c r="LA71" s="116">
        <v>555</v>
      </c>
      <c r="LB71" s="117">
        <v>553</v>
      </c>
      <c r="LC71" s="117">
        <v>2</v>
      </c>
      <c r="LD71" s="117">
        <v>0</v>
      </c>
      <c r="LE71" s="118">
        <v>1</v>
      </c>
      <c r="LF71" s="158">
        <f t="shared" si="143"/>
        <v>0</v>
      </c>
      <c r="LG71" s="158"/>
      <c r="LH71" s="156" t="s">
        <v>86</v>
      </c>
      <c r="LI71" s="156">
        <v>555</v>
      </c>
      <c r="LJ71" s="156">
        <v>553</v>
      </c>
      <c r="LK71" s="156">
        <v>2</v>
      </c>
      <c r="LL71" s="156">
        <v>0</v>
      </c>
      <c r="LM71" s="162">
        <v>1</v>
      </c>
      <c r="LN71" s="158">
        <f t="shared" si="144"/>
        <v>0</v>
      </c>
      <c r="LO71" s="157"/>
      <c r="LP71" s="2" t="s">
        <v>86</v>
      </c>
      <c r="LQ71" s="2">
        <v>160</v>
      </c>
      <c r="LR71" s="2">
        <v>0</v>
      </c>
      <c r="LS71" s="2">
        <v>0</v>
      </c>
      <c r="LT71" s="2">
        <v>160</v>
      </c>
      <c r="LU71" s="4">
        <f t="shared" si="145"/>
        <v>0</v>
      </c>
      <c r="LV71" s="4">
        <f t="shared" si="146"/>
        <v>-0.99639639639639643</v>
      </c>
      <c r="LW71" s="2" t="s">
        <v>119</v>
      </c>
      <c r="LX71" s="157" t="s">
        <v>86</v>
      </c>
      <c r="LY71" s="157">
        <v>480</v>
      </c>
      <c r="LZ71" s="157">
        <v>0</v>
      </c>
      <c r="MA71" s="157">
        <v>0</v>
      </c>
      <c r="MB71" s="157">
        <v>480</v>
      </c>
      <c r="MC71" s="158">
        <f t="shared" si="147"/>
        <v>0</v>
      </c>
      <c r="MD71" s="158">
        <f t="shared" si="148"/>
        <v>0</v>
      </c>
      <c r="MF71" s="156" t="s">
        <v>86</v>
      </c>
      <c r="MG71" s="156">
        <v>480</v>
      </c>
      <c r="MH71" s="156">
        <v>0</v>
      </c>
      <c r="MI71" s="156">
        <v>0</v>
      </c>
      <c r="MJ71" s="156">
        <v>480</v>
      </c>
      <c r="MK71" s="162">
        <f t="shared" si="149"/>
        <v>0</v>
      </c>
      <c r="ML71" s="158">
        <f t="shared" si="150"/>
        <v>0</v>
      </c>
      <c r="MM71" s="157"/>
      <c r="MN71" s="156" t="s">
        <v>86</v>
      </c>
      <c r="MO71" s="156">
        <v>160</v>
      </c>
      <c r="MP71" s="156">
        <v>0</v>
      </c>
      <c r="MQ71" s="156">
        <v>0</v>
      </c>
      <c r="MR71" s="156">
        <v>160</v>
      </c>
      <c r="MS71" s="162">
        <v>0</v>
      </c>
      <c r="MT71" s="158">
        <f t="shared" si="151"/>
        <v>0</v>
      </c>
      <c r="MU71" s="157"/>
      <c r="MV71" s="156" t="s">
        <v>86</v>
      </c>
      <c r="MW71" s="156">
        <v>160</v>
      </c>
      <c r="MX71" s="156">
        <v>0</v>
      </c>
      <c r="MY71" s="156">
        <v>0</v>
      </c>
      <c r="MZ71" s="156">
        <v>160</v>
      </c>
      <c r="NA71" s="162">
        <v>0</v>
      </c>
      <c r="NB71" s="158">
        <f t="shared" si="152"/>
        <v>0</v>
      </c>
      <c r="NC71" s="157"/>
      <c r="ND71" s="156" t="s">
        <v>86</v>
      </c>
      <c r="NE71" s="156">
        <v>480</v>
      </c>
      <c r="NF71" s="156">
        <v>0</v>
      </c>
      <c r="NG71" s="156">
        <v>0</v>
      </c>
      <c r="NH71" s="156">
        <v>480</v>
      </c>
      <c r="NI71" s="162">
        <v>0</v>
      </c>
      <c r="NJ71" s="158">
        <f t="shared" si="153"/>
        <v>0</v>
      </c>
      <c r="NK71" s="157"/>
      <c r="NL71" s="156" t="s">
        <v>86</v>
      </c>
      <c r="NM71" s="156">
        <v>160</v>
      </c>
      <c r="NN71" s="156">
        <v>0</v>
      </c>
      <c r="NO71" s="156">
        <v>0</v>
      </c>
      <c r="NP71" s="156">
        <v>160</v>
      </c>
      <c r="NQ71" s="162">
        <v>0</v>
      </c>
      <c r="NR71" s="158">
        <f t="shared" si="154"/>
        <v>0</v>
      </c>
      <c r="NS71" s="157"/>
      <c r="OO71" s="157" t="s">
        <v>86</v>
      </c>
      <c r="OP71" s="157">
        <v>1817</v>
      </c>
      <c r="OQ71" s="157">
        <v>40</v>
      </c>
      <c r="OR71" s="157">
        <v>149</v>
      </c>
      <c r="OS71" s="157">
        <v>1628</v>
      </c>
      <c r="OT71" s="158">
        <f t="shared" si="155"/>
        <v>2.2014309301045681E-2</v>
      </c>
      <c r="OU71" s="158">
        <f t="shared" si="156"/>
        <v>2.2014309301045681E-2</v>
      </c>
      <c r="OW71" s="157" t="s">
        <v>86</v>
      </c>
      <c r="OX71" s="157">
        <v>1497</v>
      </c>
      <c r="OY71" s="157">
        <v>40</v>
      </c>
      <c r="OZ71" s="157">
        <v>149</v>
      </c>
      <c r="PA71" s="157">
        <v>1308</v>
      </c>
      <c r="PB71" s="158">
        <f t="shared" si="157"/>
        <v>2.6720106880427523E-2</v>
      </c>
      <c r="PC71" s="158">
        <f t="shared" si="158"/>
        <v>4.7057975793818423E-3</v>
      </c>
      <c r="PE71" s="157" t="s">
        <v>86</v>
      </c>
      <c r="PF71" s="157">
        <v>1497</v>
      </c>
      <c r="PG71" s="157">
        <v>40</v>
      </c>
      <c r="PH71" s="157">
        <v>149</v>
      </c>
      <c r="PI71" s="157">
        <v>1308</v>
      </c>
      <c r="PJ71" s="158">
        <f t="shared" si="159"/>
        <v>2.6720106880427523E-2</v>
      </c>
      <c r="PK71" s="158">
        <f t="shared" si="160"/>
        <v>0</v>
      </c>
      <c r="PL71" s="2" t="s">
        <v>119</v>
      </c>
      <c r="PM71" s="157" t="s">
        <v>86</v>
      </c>
      <c r="PN71" s="157">
        <v>1497</v>
      </c>
      <c r="PO71" s="157">
        <v>40</v>
      </c>
      <c r="PP71" s="157">
        <v>149</v>
      </c>
      <c r="PQ71" s="157">
        <v>1308</v>
      </c>
      <c r="PR71" s="158">
        <f t="shared" si="161"/>
        <v>2.6720106880427523E-2</v>
      </c>
      <c r="PS71" s="158">
        <f t="shared" si="162"/>
        <v>0</v>
      </c>
      <c r="PU71" s="157" t="s">
        <v>86</v>
      </c>
      <c r="PV71" s="157">
        <v>1497</v>
      </c>
      <c r="PW71" s="157">
        <v>40</v>
      </c>
      <c r="PX71" s="157">
        <v>149</v>
      </c>
      <c r="PY71" s="157">
        <v>1308</v>
      </c>
      <c r="PZ71" s="158">
        <f t="shared" si="163"/>
        <v>2.6720106880427523E-2</v>
      </c>
      <c r="QA71" s="158">
        <f t="shared" si="164"/>
        <v>0</v>
      </c>
      <c r="QC71" s="157">
        <f t="shared" si="165"/>
        <v>0</v>
      </c>
      <c r="QD71" s="157" t="s">
        <v>86</v>
      </c>
      <c r="QE71" s="157">
        <v>1497</v>
      </c>
      <c r="QF71" s="157">
        <v>1369</v>
      </c>
      <c r="QG71" s="157">
        <v>128</v>
      </c>
      <c r="QH71" s="157">
        <v>0</v>
      </c>
      <c r="QI71" s="158">
        <f t="shared" si="166"/>
        <v>0.91449565798263188</v>
      </c>
      <c r="QJ71" s="158">
        <f t="shared" si="167"/>
        <v>0.88777555110220441</v>
      </c>
      <c r="QL71" s="157" t="s">
        <v>86</v>
      </c>
      <c r="QM71" s="157">
        <v>1497</v>
      </c>
      <c r="QN71" s="157">
        <v>1369</v>
      </c>
      <c r="QO71" s="157">
        <v>128</v>
      </c>
      <c r="QP71" s="157">
        <v>0</v>
      </c>
      <c r="QQ71" s="158">
        <f t="shared" si="168"/>
        <v>0.91449565798263188</v>
      </c>
      <c r="QR71" s="158">
        <f t="shared" si="169"/>
        <v>0</v>
      </c>
      <c r="QT71" s="157">
        <f t="shared" si="170"/>
        <v>0</v>
      </c>
      <c r="QU71" s="157" t="s">
        <v>86</v>
      </c>
      <c r="QV71" s="157">
        <v>1497</v>
      </c>
      <c r="QW71" s="157">
        <v>1369</v>
      </c>
      <c r="QX71" s="157">
        <v>128</v>
      </c>
      <c r="QY71" s="157">
        <v>0</v>
      </c>
      <c r="QZ71" s="158">
        <f t="shared" si="171"/>
        <v>0.91449565798263188</v>
      </c>
      <c r="RA71" s="158">
        <f t="shared" si="172"/>
        <v>0</v>
      </c>
      <c r="RC71" s="157" t="s">
        <v>86</v>
      </c>
      <c r="RD71" s="157">
        <v>1497</v>
      </c>
      <c r="RE71" s="157">
        <v>1369</v>
      </c>
      <c r="RF71" s="157">
        <v>128</v>
      </c>
      <c r="RG71" s="157">
        <v>0</v>
      </c>
      <c r="RH71" s="158">
        <f t="shared" si="173"/>
        <v>0.91449565798263188</v>
      </c>
      <c r="RI71" s="158">
        <f t="shared" si="174"/>
        <v>0</v>
      </c>
      <c r="RK71" s="157" t="s">
        <v>86</v>
      </c>
      <c r="RL71" s="157">
        <v>1497</v>
      </c>
      <c r="RM71" s="157">
        <v>1369</v>
      </c>
      <c r="RN71" s="157">
        <v>128</v>
      </c>
      <c r="RO71" s="157">
        <v>0</v>
      </c>
      <c r="RP71" s="158">
        <v>0.91</v>
      </c>
      <c r="RR71" s="157" t="s">
        <v>86</v>
      </c>
      <c r="RS71" s="157">
        <v>1497</v>
      </c>
      <c r="RT71" s="157">
        <v>1369</v>
      </c>
      <c r="RU71" s="157">
        <v>128</v>
      </c>
      <c r="RV71" s="157">
        <v>0</v>
      </c>
      <c r="RW71" s="158">
        <f t="shared" si="175"/>
        <v>0.91449565798263188</v>
      </c>
      <c r="RX71" s="158">
        <f t="shared" si="176"/>
        <v>0.91449565798263188</v>
      </c>
      <c r="RZ71" s="157" t="s">
        <v>86</v>
      </c>
      <c r="SA71" s="157">
        <v>1497</v>
      </c>
      <c r="SB71" s="157">
        <v>1369</v>
      </c>
      <c r="SC71" s="157">
        <v>128</v>
      </c>
      <c r="SD71" s="157">
        <v>0</v>
      </c>
      <c r="SE71" s="158">
        <f t="shared" si="177"/>
        <v>0.91449565798263188</v>
      </c>
      <c r="SF71" s="158">
        <f t="shared" si="178"/>
        <v>0</v>
      </c>
      <c r="SH71" s="157" t="s">
        <v>86</v>
      </c>
      <c r="SI71" s="157">
        <v>1497</v>
      </c>
      <c r="SJ71" s="157">
        <v>1369</v>
      </c>
      <c r="SK71" s="157">
        <v>128</v>
      </c>
      <c r="SL71" s="157">
        <v>0</v>
      </c>
      <c r="SM71" s="158">
        <f t="shared" si="179"/>
        <v>0.91449565798263188</v>
      </c>
      <c r="SN71" s="158">
        <f t="shared" si="180"/>
        <v>0</v>
      </c>
      <c r="SP71" s="157" t="s">
        <v>86</v>
      </c>
      <c r="SQ71" s="157">
        <v>1497</v>
      </c>
      <c r="SR71" s="157">
        <v>1369</v>
      </c>
      <c r="SS71" s="157">
        <v>128</v>
      </c>
      <c r="ST71" s="157">
        <v>0</v>
      </c>
      <c r="SU71" s="158">
        <f t="shared" si="181"/>
        <v>0.91449565798263188</v>
      </c>
      <c r="SV71" s="158">
        <f t="shared" si="182"/>
        <v>0</v>
      </c>
      <c r="SX71" s="157" t="s">
        <v>86</v>
      </c>
      <c r="SY71" s="157">
        <v>1497</v>
      </c>
      <c r="SZ71" s="157">
        <v>1369</v>
      </c>
      <c r="TA71" s="157">
        <v>128</v>
      </c>
      <c r="TB71" s="157">
        <v>0</v>
      </c>
      <c r="TC71" s="158">
        <f t="shared" si="183"/>
        <v>0.91449565798263188</v>
      </c>
      <c r="TD71" s="158">
        <f t="shared" si="184"/>
        <v>0</v>
      </c>
      <c r="TF71" s="157" t="s">
        <v>86</v>
      </c>
      <c r="TG71" s="157">
        <v>1497</v>
      </c>
      <c r="TH71" s="157">
        <v>1369</v>
      </c>
      <c r="TI71" s="157">
        <v>128</v>
      </c>
      <c r="TJ71" s="157">
        <v>0</v>
      </c>
      <c r="TK71" s="158">
        <f t="shared" si="185"/>
        <v>0.91449565798263188</v>
      </c>
      <c r="TL71" s="158">
        <f t="shared" si="186"/>
        <v>0</v>
      </c>
      <c r="TN71" s="157" t="s">
        <v>86</v>
      </c>
      <c r="TO71" s="157">
        <v>1497</v>
      </c>
      <c r="TP71" s="157">
        <v>1369</v>
      </c>
      <c r="TQ71" s="157">
        <v>128</v>
      </c>
      <c r="TR71" s="157">
        <v>0</v>
      </c>
      <c r="TS71" s="158">
        <f t="shared" si="187"/>
        <v>0.91449565798263188</v>
      </c>
      <c r="TT71" s="158">
        <f t="shared" si="188"/>
        <v>0</v>
      </c>
      <c r="TV71" s="157" t="s">
        <v>86</v>
      </c>
      <c r="TW71" s="157">
        <v>1497</v>
      </c>
      <c r="TX71" s="157">
        <v>1369</v>
      </c>
      <c r="TY71" s="157">
        <v>128</v>
      </c>
      <c r="TZ71" s="157">
        <v>0</v>
      </c>
      <c r="UA71" s="158">
        <f t="shared" si="189"/>
        <v>0.91449565798263188</v>
      </c>
      <c r="UB71" s="158">
        <f t="shared" si="190"/>
        <v>0</v>
      </c>
      <c r="UD71" s="157" t="s">
        <v>86</v>
      </c>
      <c r="UE71" s="157">
        <v>1649</v>
      </c>
      <c r="UF71" s="157">
        <v>1361</v>
      </c>
      <c r="UG71" s="157">
        <v>137</v>
      </c>
      <c r="UH71" s="157">
        <v>151</v>
      </c>
      <c r="UI71" s="158">
        <f t="shared" si="191"/>
        <v>0.82534869617950268</v>
      </c>
      <c r="UJ71" s="158">
        <f t="shared" si="192"/>
        <v>-8.9146961803129199E-2</v>
      </c>
      <c r="UK71" s="158"/>
      <c r="UL71" s="157" t="s">
        <v>86</v>
      </c>
      <c r="UM71" s="157">
        <v>1649</v>
      </c>
      <c r="UN71" s="157">
        <v>1361</v>
      </c>
      <c r="UO71" s="157">
        <v>137</v>
      </c>
      <c r="UP71" s="157">
        <v>151</v>
      </c>
      <c r="UQ71" s="158">
        <f t="shared" si="193"/>
        <v>0.82534869617950268</v>
      </c>
      <c r="UR71" s="158">
        <f t="shared" si="194"/>
        <v>0</v>
      </c>
      <c r="UT71" s="157" t="s">
        <v>86</v>
      </c>
      <c r="UU71" s="157">
        <v>1649</v>
      </c>
      <c r="UV71" s="157">
        <v>1361</v>
      </c>
      <c r="UW71" s="157">
        <v>137</v>
      </c>
      <c r="UX71" s="157">
        <v>151</v>
      </c>
      <c r="UY71" s="158">
        <f t="shared" si="195"/>
        <v>0.82534869617950268</v>
      </c>
      <c r="VA71" s="157" t="s">
        <v>86</v>
      </c>
      <c r="VB71" s="157">
        <v>1649</v>
      </c>
      <c r="VC71" s="157">
        <v>1361</v>
      </c>
      <c r="VD71" s="157">
        <v>137</v>
      </c>
      <c r="VE71" s="157">
        <v>151</v>
      </c>
      <c r="VF71" s="158">
        <f t="shared" si="196"/>
        <v>0.82534869617950268</v>
      </c>
      <c r="VH71" s="157" t="s">
        <v>86</v>
      </c>
      <c r="VI71" s="157">
        <v>1649</v>
      </c>
      <c r="VJ71" s="157">
        <v>1361</v>
      </c>
      <c r="VK71" s="157">
        <v>137</v>
      </c>
      <c r="VL71" s="157">
        <v>151</v>
      </c>
      <c r="VM71" s="158">
        <f t="shared" si="197"/>
        <v>0.82534869617950268</v>
      </c>
      <c r="VN71" s="158">
        <f t="shared" si="198"/>
        <v>0</v>
      </c>
      <c r="VQ71" s="17" t="s">
        <v>86</v>
      </c>
      <c r="VR71" s="157">
        <v>168</v>
      </c>
      <c r="VS71" s="157">
        <v>0</v>
      </c>
      <c r="VT71" s="157">
        <v>0</v>
      </c>
      <c r="VU71" s="157">
        <v>168</v>
      </c>
      <c r="VV71" s="158">
        <v>0</v>
      </c>
      <c r="VW71" s="158">
        <f t="shared" si="199"/>
        <v>-0.82534869617950268</v>
      </c>
      <c r="VX71" s="158"/>
      <c r="VY71" s="157" t="s">
        <v>86</v>
      </c>
      <c r="VZ71" s="157">
        <v>1649</v>
      </c>
      <c r="WA71" s="157">
        <v>1485</v>
      </c>
      <c r="WB71" s="157">
        <v>131</v>
      </c>
      <c r="WC71" s="159">
        <v>33</v>
      </c>
      <c r="WD71" s="158">
        <f t="shared" si="200"/>
        <v>0.90054578532443907</v>
      </c>
      <c r="WF71" s="157" t="s">
        <v>86</v>
      </c>
      <c r="WG71" s="157">
        <v>1649</v>
      </c>
      <c r="WH71" s="157">
        <v>1485</v>
      </c>
      <c r="WI71" s="157">
        <v>131</v>
      </c>
      <c r="WJ71" s="157">
        <v>33</v>
      </c>
      <c r="WK71" s="158">
        <f t="shared" si="201"/>
        <v>0.90054578532443907</v>
      </c>
      <c r="WL71" s="158">
        <f t="shared" si="202"/>
        <v>0</v>
      </c>
      <c r="WN71" s="157" t="s">
        <v>86</v>
      </c>
      <c r="WO71" s="157">
        <v>168</v>
      </c>
      <c r="WP71" s="157">
        <v>0</v>
      </c>
      <c r="WQ71" s="157">
        <v>0</v>
      </c>
      <c r="WR71" s="157">
        <v>168</v>
      </c>
      <c r="WS71" s="158">
        <v>0</v>
      </c>
      <c r="WZ71" s="157" t="s">
        <v>86</v>
      </c>
      <c r="XA71" s="157">
        <v>1649</v>
      </c>
      <c r="XB71" s="157">
        <v>1485</v>
      </c>
      <c r="XC71" s="157">
        <v>131</v>
      </c>
      <c r="XD71" s="157">
        <v>33</v>
      </c>
      <c r="XE71" s="158">
        <f t="shared" si="203"/>
        <v>0.90054578532443907</v>
      </c>
      <c r="XG71" s="157" t="s">
        <v>86</v>
      </c>
      <c r="XH71" s="157">
        <v>1649</v>
      </c>
      <c r="XI71" s="157">
        <v>1485</v>
      </c>
      <c r="XJ71" s="157">
        <v>131</v>
      </c>
      <c r="XK71" s="157">
        <v>33</v>
      </c>
      <c r="XL71" s="158">
        <f t="shared" si="204"/>
        <v>0.90054578532443907</v>
      </c>
      <c r="XM71" s="158">
        <f t="shared" si="205"/>
        <v>0</v>
      </c>
      <c r="XN71" s="157" t="s">
        <v>86</v>
      </c>
      <c r="XO71" s="157">
        <v>168</v>
      </c>
      <c r="XP71" s="157">
        <v>0</v>
      </c>
      <c r="XQ71" s="157">
        <v>0</v>
      </c>
      <c r="XR71" s="157">
        <v>168</v>
      </c>
      <c r="XS71" s="158">
        <v>0</v>
      </c>
      <c r="XT71" s="157"/>
      <c r="XU71" s="157" t="s">
        <v>86</v>
      </c>
      <c r="XV71" s="157">
        <v>1649</v>
      </c>
      <c r="XW71" s="157">
        <v>1485</v>
      </c>
      <c r="XX71" s="157">
        <v>131</v>
      </c>
      <c r="XY71" s="157">
        <v>33</v>
      </c>
      <c r="XZ71" s="158">
        <f t="shared" si="206"/>
        <v>0.90054578532443907</v>
      </c>
      <c r="YB71" s="157" t="s">
        <v>86</v>
      </c>
      <c r="YC71" s="157">
        <v>1649</v>
      </c>
      <c r="YD71" s="157">
        <v>1485</v>
      </c>
      <c r="YE71" s="157">
        <v>131</v>
      </c>
      <c r="YF71" s="157">
        <v>33</v>
      </c>
      <c r="YG71" s="158">
        <f t="shared" si="207"/>
        <v>0.90054578532443907</v>
      </c>
      <c r="YH71" s="158">
        <f t="shared" si="208"/>
        <v>0</v>
      </c>
      <c r="YI71" s="158" t="s">
        <v>119</v>
      </c>
      <c r="YJ71" s="157" t="s">
        <v>86</v>
      </c>
      <c r="YK71" s="157">
        <v>168</v>
      </c>
      <c r="YL71" s="157">
        <v>0</v>
      </c>
      <c r="YM71" s="157">
        <v>0</v>
      </c>
      <c r="YN71" s="157">
        <v>168</v>
      </c>
      <c r="YO71" s="158">
        <v>0</v>
      </c>
      <c r="YQ71" s="157" t="s">
        <v>86</v>
      </c>
      <c r="YR71" s="157">
        <v>1649</v>
      </c>
      <c r="YS71" s="157">
        <v>1485</v>
      </c>
      <c r="YT71" s="157">
        <v>131</v>
      </c>
      <c r="YU71" s="157">
        <v>33</v>
      </c>
      <c r="YV71" s="158">
        <f t="shared" si="209"/>
        <v>0.90054578532443907</v>
      </c>
      <c r="YX71" s="157" t="s">
        <v>86</v>
      </c>
      <c r="YY71" s="157">
        <v>1649</v>
      </c>
      <c r="YZ71" s="157">
        <v>1485</v>
      </c>
      <c r="ZA71" s="157">
        <v>131</v>
      </c>
      <c r="ZB71" s="157">
        <v>33</v>
      </c>
      <c r="ZC71" s="158">
        <v>0.9</v>
      </c>
      <c r="ZE71" s="157" t="s">
        <v>86</v>
      </c>
      <c r="ZF71" s="157">
        <v>1649</v>
      </c>
      <c r="ZG71" s="157">
        <v>1485</v>
      </c>
      <c r="ZH71" s="157">
        <v>131</v>
      </c>
      <c r="ZI71" s="157">
        <v>33</v>
      </c>
      <c r="ZJ71" s="158">
        <f t="shared" si="210"/>
        <v>0.90054578532443907</v>
      </c>
      <c r="ZK71" s="158">
        <f>ZJ71-YG71</f>
        <v>0</v>
      </c>
      <c r="ZM71" s="157" t="s">
        <v>86</v>
      </c>
      <c r="ZN71" s="157">
        <v>1649</v>
      </c>
      <c r="ZO71" s="157">
        <v>1485</v>
      </c>
      <c r="ZP71" s="157">
        <v>131</v>
      </c>
      <c r="ZQ71" s="157">
        <v>33</v>
      </c>
      <c r="ZR71" s="158">
        <f t="shared" si="211"/>
        <v>0.90054578532443907</v>
      </c>
    </row>
    <row r="72" spans="1:694" ht="17.25" thickBot="1">
      <c r="A72" s="2" t="s">
        <v>128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 t="s">
        <v>128</v>
      </c>
      <c r="I72" s="2">
        <v>5</v>
      </c>
      <c r="J72" s="2">
        <v>5</v>
      </c>
      <c r="K72" s="2">
        <v>0</v>
      </c>
      <c r="L72" s="2">
        <v>0</v>
      </c>
      <c r="M72" s="4">
        <v>1</v>
      </c>
      <c r="N72" s="4">
        <f t="shared" si="112"/>
        <v>0</v>
      </c>
      <c r="P72" s="7" t="s">
        <v>128</v>
      </c>
      <c r="Q72" s="2">
        <v>5</v>
      </c>
      <c r="R72" s="2">
        <v>5</v>
      </c>
      <c r="S72" s="2">
        <v>0</v>
      </c>
      <c r="T72" s="2">
        <v>0</v>
      </c>
      <c r="U72" s="4">
        <v>1</v>
      </c>
      <c r="V72" s="4">
        <f t="shared" si="113"/>
        <v>0</v>
      </c>
      <c r="W72" s="2" t="s">
        <v>119</v>
      </c>
      <c r="X72" s="7" t="s">
        <v>128</v>
      </c>
      <c r="Y72" s="1">
        <v>5</v>
      </c>
      <c r="Z72" s="1">
        <v>5</v>
      </c>
      <c r="AA72" s="1">
        <v>0</v>
      </c>
      <c r="AB72" s="1">
        <v>0</v>
      </c>
      <c r="AC72" s="3">
        <v>1</v>
      </c>
      <c r="AD72" s="4">
        <f t="shared" si="114"/>
        <v>0</v>
      </c>
      <c r="AF72" s="2" t="s">
        <v>128</v>
      </c>
      <c r="AG72" s="2">
        <v>5</v>
      </c>
      <c r="AH72" s="2">
        <v>4</v>
      </c>
      <c r="AI72" s="2">
        <v>1</v>
      </c>
      <c r="AJ72" s="2">
        <v>0</v>
      </c>
      <c r="AK72" s="4">
        <v>0.8</v>
      </c>
      <c r="AL72" s="4">
        <f t="shared" si="115"/>
        <v>-0.19999999999999996</v>
      </c>
      <c r="AN72" s="2" t="s">
        <v>128</v>
      </c>
      <c r="AO72" s="2">
        <v>5</v>
      </c>
      <c r="AP72" s="2">
        <v>5</v>
      </c>
      <c r="AQ72" s="2">
        <v>0</v>
      </c>
      <c r="AR72" s="2">
        <v>0</v>
      </c>
      <c r="AS72" s="4">
        <v>1</v>
      </c>
      <c r="AT72" s="4">
        <f>AS72-AK72</f>
        <v>0.19999999999999996</v>
      </c>
      <c r="AV72" s="2" t="s">
        <v>128</v>
      </c>
      <c r="AW72" s="1">
        <v>5</v>
      </c>
      <c r="AX72" s="1">
        <v>5</v>
      </c>
      <c r="AY72" s="1">
        <v>0</v>
      </c>
      <c r="AZ72" s="1">
        <v>0</v>
      </c>
      <c r="BA72" s="3">
        <v>1</v>
      </c>
      <c r="BB72" s="4">
        <f>BA72-AS72</f>
        <v>0</v>
      </c>
      <c r="BD72" s="2" t="s">
        <v>128</v>
      </c>
      <c r="BE72" s="1">
        <v>5</v>
      </c>
      <c r="BF72" s="1">
        <v>5</v>
      </c>
      <c r="BG72" s="1">
        <v>0</v>
      </c>
      <c r="BH72" s="1">
        <v>0</v>
      </c>
      <c r="BI72" s="3">
        <v>1</v>
      </c>
      <c r="BJ72" s="4">
        <f>BI72-BA72</f>
        <v>0</v>
      </c>
      <c r="BL72" s="2" t="s">
        <v>128</v>
      </c>
      <c r="BM72" s="2">
        <v>5</v>
      </c>
      <c r="BN72" s="2">
        <v>5</v>
      </c>
      <c r="BO72" s="2">
        <v>0</v>
      </c>
      <c r="BP72" s="2">
        <v>0</v>
      </c>
      <c r="BQ72" s="4">
        <v>1</v>
      </c>
      <c r="BR72" s="4">
        <f>BQ72-BI72</f>
        <v>0</v>
      </c>
      <c r="BT72" s="2" t="s">
        <v>128</v>
      </c>
      <c r="BU72" s="2">
        <v>5</v>
      </c>
      <c r="BV72" s="2">
        <v>5</v>
      </c>
      <c r="BW72" s="2">
        <v>0</v>
      </c>
      <c r="BX72" s="2">
        <v>0</v>
      </c>
      <c r="BY72" s="4">
        <v>1</v>
      </c>
      <c r="BZ72" s="4">
        <f t="shared" si="116"/>
        <v>0</v>
      </c>
      <c r="CB72" s="2" t="s">
        <v>128</v>
      </c>
      <c r="CC72" s="2">
        <v>5</v>
      </c>
      <c r="CD72" s="2">
        <v>5</v>
      </c>
      <c r="CE72" s="2">
        <v>0</v>
      </c>
      <c r="CF72" s="2">
        <v>0</v>
      </c>
      <c r="CG72" s="4">
        <v>1</v>
      </c>
      <c r="CH72" s="4">
        <f t="shared" si="117"/>
        <v>0</v>
      </c>
      <c r="CJ72" s="2" t="s">
        <v>128</v>
      </c>
      <c r="CK72" s="2">
        <v>5</v>
      </c>
      <c r="CL72" s="2">
        <v>5</v>
      </c>
      <c r="CM72" s="2">
        <v>0</v>
      </c>
      <c r="CN72" s="2">
        <v>0</v>
      </c>
      <c r="CO72" s="4">
        <v>1</v>
      </c>
      <c r="CP72" s="4">
        <f t="shared" si="118"/>
        <v>0</v>
      </c>
      <c r="CR72" s="2" t="s">
        <v>128</v>
      </c>
      <c r="CS72" s="2">
        <v>5</v>
      </c>
      <c r="CT72" s="2">
        <v>4</v>
      </c>
      <c r="CU72" s="2">
        <v>1</v>
      </c>
      <c r="CV72" s="2">
        <v>0</v>
      </c>
      <c r="CW72" s="4">
        <v>0.8</v>
      </c>
      <c r="CX72" s="4">
        <f t="shared" si="119"/>
        <v>-0.19999999999999996</v>
      </c>
      <c r="CZ72" s="2" t="s">
        <v>128</v>
      </c>
      <c r="DA72" s="2">
        <v>5</v>
      </c>
      <c r="DB72" s="2">
        <v>3</v>
      </c>
      <c r="DC72" s="2">
        <v>2</v>
      </c>
      <c r="DD72" s="2">
        <v>0</v>
      </c>
      <c r="DE72" s="4">
        <f>DB72/DA72</f>
        <v>0.6</v>
      </c>
      <c r="DF72" s="4">
        <f t="shared" si="120"/>
        <v>-0.20000000000000007</v>
      </c>
      <c r="DH72" s="2" t="s">
        <v>83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>DM72-DE69</f>
        <v>0</v>
      </c>
      <c r="DP72" s="2" t="s">
        <v>83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21"/>
        <v>0</v>
      </c>
      <c r="DX72" s="2" t="s">
        <v>83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122"/>
        <v>0</v>
      </c>
      <c r="EF72" s="2" t="s">
        <v>83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23"/>
        <v>0</v>
      </c>
      <c r="EN72" s="2" t="s">
        <v>83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24"/>
        <v>0</v>
      </c>
      <c r="EV72" s="2" t="s">
        <v>83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25"/>
        <v>0</v>
      </c>
      <c r="FD72" s="2" t="s">
        <v>83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26"/>
        <v>0</v>
      </c>
      <c r="FL72" s="2" t="s">
        <v>83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4">
        <f t="shared" si="127"/>
        <v>0</v>
      </c>
      <c r="FT72" s="2" t="s">
        <v>83</v>
      </c>
      <c r="FU72" s="2">
        <v>22</v>
      </c>
      <c r="FV72" s="2">
        <v>21</v>
      </c>
      <c r="FW72" s="2">
        <v>1</v>
      </c>
      <c r="FX72" s="2">
        <v>0</v>
      </c>
      <c r="FY72" s="4">
        <v>0.95</v>
      </c>
      <c r="FZ72" s="4">
        <f t="shared" si="128"/>
        <v>0</v>
      </c>
      <c r="GB72" s="2" t="s">
        <v>83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4">
        <f t="shared" si="129"/>
        <v>0</v>
      </c>
      <c r="GJ72" s="2" t="s">
        <v>83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30"/>
        <v>0</v>
      </c>
      <c r="GR72" s="2" t="s">
        <v>83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111">
        <f>GW72-GO72</f>
        <v>0</v>
      </c>
      <c r="GZ72" s="2" t="s">
        <v>83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>HE72-'[1]ASUS MeMO Pad 8 K011'!ES72</f>
        <v>0</v>
      </c>
      <c r="HH72" s="2" t="s">
        <v>83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31"/>
        <v>0</v>
      </c>
      <c r="HP72" s="2" t="s">
        <v>83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32"/>
        <v>0</v>
      </c>
      <c r="HX72" s="2" t="s">
        <v>83</v>
      </c>
      <c r="HY72" s="2">
        <v>22</v>
      </c>
      <c r="HZ72" s="2">
        <v>21</v>
      </c>
      <c r="IA72" s="2">
        <v>1</v>
      </c>
      <c r="IB72" s="2">
        <v>0</v>
      </c>
      <c r="IC72" s="4">
        <f t="shared" si="133"/>
        <v>0.95454545454545459</v>
      </c>
      <c r="ID72" s="4">
        <f t="shared" si="134"/>
        <v>4.5454545454546302E-3</v>
      </c>
      <c r="IF72" s="2" t="s">
        <v>83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35"/>
        <v>0.95454545454545459</v>
      </c>
      <c r="IL72" s="4">
        <f t="shared" si="136"/>
        <v>0</v>
      </c>
      <c r="IN72" s="2" t="s">
        <v>83</v>
      </c>
      <c r="IO72" s="2">
        <v>22</v>
      </c>
      <c r="IP72" s="2">
        <v>21</v>
      </c>
      <c r="IQ72" s="2">
        <v>1</v>
      </c>
      <c r="IR72" s="2">
        <v>0</v>
      </c>
      <c r="IS72" s="4">
        <v>0.95</v>
      </c>
      <c r="IT72" s="4">
        <f t="shared" si="137"/>
        <v>-4.5454545454546302E-3</v>
      </c>
      <c r="IV72" s="2" t="s">
        <v>83</v>
      </c>
      <c r="IW72" s="2">
        <v>22</v>
      </c>
      <c r="IX72" s="2">
        <v>21</v>
      </c>
      <c r="IY72" s="2">
        <v>1</v>
      </c>
      <c r="IZ72" s="2">
        <v>0</v>
      </c>
      <c r="JA72" s="4">
        <f>IX72/IW72</f>
        <v>0.95454545454545459</v>
      </c>
      <c r="JB72" s="4">
        <f t="shared" si="138"/>
        <v>4.5454545454546302E-3</v>
      </c>
      <c r="JD72" s="2" t="s">
        <v>83</v>
      </c>
      <c r="JE72" s="2">
        <v>22</v>
      </c>
      <c r="JF72" s="2">
        <v>21</v>
      </c>
      <c r="JG72" s="2">
        <v>1</v>
      </c>
      <c r="JH72" s="2">
        <v>0</v>
      </c>
      <c r="JI72" s="4">
        <v>0.95</v>
      </c>
      <c r="JJ72" s="4">
        <f t="shared" si="139"/>
        <v>-4.5454545454546302E-3</v>
      </c>
      <c r="JL72" s="2" t="s">
        <v>83</v>
      </c>
      <c r="JM72" s="2">
        <v>22</v>
      </c>
      <c r="JN72" s="2">
        <v>21</v>
      </c>
      <c r="JO72" s="2">
        <v>1</v>
      </c>
      <c r="JP72" s="2">
        <v>0</v>
      </c>
      <c r="JQ72" s="4">
        <v>0.95</v>
      </c>
      <c r="JR72" s="4">
        <f t="shared" si="109"/>
        <v>0</v>
      </c>
      <c r="JT72" s="2" t="s">
        <v>83</v>
      </c>
      <c r="JU72" s="2">
        <v>22</v>
      </c>
      <c r="JV72" s="2">
        <v>21</v>
      </c>
      <c r="JW72" s="2">
        <v>1</v>
      </c>
      <c r="JX72" s="2">
        <v>0</v>
      </c>
      <c r="JY72" s="4">
        <v>0.95</v>
      </c>
      <c r="JZ72" s="4">
        <f t="shared" si="140"/>
        <v>0</v>
      </c>
      <c r="KB72" s="2" t="s">
        <v>83</v>
      </c>
      <c r="KC72" s="2">
        <v>22</v>
      </c>
      <c r="KD72" s="2">
        <v>21</v>
      </c>
      <c r="KE72" s="2">
        <v>1</v>
      </c>
      <c r="KF72" s="2">
        <v>0</v>
      </c>
      <c r="KG72" s="4">
        <v>0.95</v>
      </c>
      <c r="KH72" s="4">
        <f t="shared" si="110"/>
        <v>0</v>
      </c>
      <c r="KJ72" s="2" t="s">
        <v>83</v>
      </c>
      <c r="KK72" s="2">
        <v>22</v>
      </c>
      <c r="KL72" s="2">
        <v>21</v>
      </c>
      <c r="KM72" s="2">
        <v>1</v>
      </c>
      <c r="KN72" s="2">
        <v>0</v>
      </c>
      <c r="KO72" s="4">
        <f t="shared" si="141"/>
        <v>0.95454545454545459</v>
      </c>
      <c r="KP72" s="4">
        <f t="shared" si="142"/>
        <v>4.5454545454546302E-3</v>
      </c>
      <c r="KR72" s="116" t="s">
        <v>83</v>
      </c>
      <c r="KS72" s="116">
        <v>22</v>
      </c>
      <c r="KT72" s="117">
        <v>21</v>
      </c>
      <c r="KU72" s="117">
        <v>1</v>
      </c>
      <c r="KV72" s="117">
        <v>0</v>
      </c>
      <c r="KW72" s="118">
        <v>0.95</v>
      </c>
      <c r="KX72" s="118">
        <v>0</v>
      </c>
      <c r="KY72" s="116"/>
      <c r="KZ72" s="116" t="s">
        <v>83</v>
      </c>
      <c r="LA72" s="116">
        <v>22</v>
      </c>
      <c r="LB72" s="116">
        <v>21</v>
      </c>
      <c r="LC72" s="116">
        <v>1</v>
      </c>
      <c r="LD72" s="116">
        <v>0</v>
      </c>
      <c r="LE72" s="122">
        <v>0.95</v>
      </c>
      <c r="LF72" s="158">
        <f t="shared" si="143"/>
        <v>0</v>
      </c>
      <c r="LG72" s="158"/>
      <c r="LH72" s="156" t="s">
        <v>83</v>
      </c>
      <c r="LI72" s="156">
        <v>22</v>
      </c>
      <c r="LJ72" s="156">
        <v>21</v>
      </c>
      <c r="LK72" s="156">
        <v>1</v>
      </c>
      <c r="LL72" s="156">
        <v>0</v>
      </c>
      <c r="LM72" s="162">
        <v>0.95</v>
      </c>
      <c r="LN72" s="158">
        <f t="shared" si="144"/>
        <v>0</v>
      </c>
      <c r="LO72" s="157"/>
      <c r="LP72" s="2" t="s">
        <v>83</v>
      </c>
      <c r="LQ72" s="2">
        <v>22</v>
      </c>
      <c r="LR72" s="2">
        <v>21</v>
      </c>
      <c r="LS72" s="2">
        <v>1</v>
      </c>
      <c r="LT72" s="2">
        <v>0</v>
      </c>
      <c r="LU72" s="4">
        <f t="shared" si="145"/>
        <v>0.95454545454545459</v>
      </c>
      <c r="LV72" s="4">
        <f t="shared" si="146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47"/>
        <v>0.95454545454545459</v>
      </c>
      <c r="MD72" s="158">
        <f t="shared" si="148"/>
        <v>0</v>
      </c>
      <c r="MF72" s="156" t="s">
        <v>83</v>
      </c>
      <c r="MG72" s="156">
        <v>22</v>
      </c>
      <c r="MH72" s="156">
        <v>21</v>
      </c>
      <c r="MI72" s="156">
        <v>1</v>
      </c>
      <c r="MJ72" s="156">
        <v>0</v>
      </c>
      <c r="MK72" s="162">
        <f t="shared" si="149"/>
        <v>0.95454545454545459</v>
      </c>
      <c r="ML72" s="158">
        <f t="shared" si="150"/>
        <v>0</v>
      </c>
      <c r="MM72" s="157"/>
      <c r="MN72" s="156" t="s">
        <v>83</v>
      </c>
      <c r="MO72" s="156">
        <v>22</v>
      </c>
      <c r="MP72" s="156">
        <v>21</v>
      </c>
      <c r="MQ72" s="156">
        <v>1</v>
      </c>
      <c r="MR72" s="156">
        <v>0</v>
      </c>
      <c r="MS72" s="162">
        <v>0.95</v>
      </c>
      <c r="MT72" s="158">
        <f t="shared" si="151"/>
        <v>-4.5454545454546302E-3</v>
      </c>
      <c r="MU72" s="157"/>
      <c r="MV72" s="156" t="s">
        <v>83</v>
      </c>
      <c r="MW72" s="156">
        <v>22</v>
      </c>
      <c r="MX72" s="156">
        <v>21</v>
      </c>
      <c r="MY72" s="156">
        <v>1</v>
      </c>
      <c r="MZ72" s="156">
        <v>0</v>
      </c>
      <c r="NA72" s="162">
        <v>0.95</v>
      </c>
      <c r="NB72" s="158">
        <f t="shared" si="152"/>
        <v>0</v>
      </c>
      <c r="NC72" s="157"/>
      <c r="ND72" s="156" t="s">
        <v>83</v>
      </c>
      <c r="NE72" s="156">
        <v>22</v>
      </c>
      <c r="NF72" s="156">
        <v>21</v>
      </c>
      <c r="NG72" s="156">
        <v>1</v>
      </c>
      <c r="NH72" s="156">
        <v>0</v>
      </c>
      <c r="NI72" s="162">
        <v>0.95</v>
      </c>
      <c r="NJ72" s="158">
        <f t="shared" si="153"/>
        <v>0</v>
      </c>
      <c r="NK72" s="157"/>
      <c r="NL72" s="156" t="s">
        <v>83</v>
      </c>
      <c r="NM72" s="156">
        <v>22</v>
      </c>
      <c r="NN72" s="156">
        <v>21</v>
      </c>
      <c r="NO72" s="156">
        <v>1</v>
      </c>
      <c r="NP72" s="156">
        <v>0</v>
      </c>
      <c r="NQ72" s="162">
        <v>0.95</v>
      </c>
      <c r="NR72" s="158">
        <f t="shared" si="154"/>
        <v>0</v>
      </c>
      <c r="NS72" s="157"/>
      <c r="OO72" s="157" t="s">
        <v>83</v>
      </c>
      <c r="OP72" s="157">
        <v>22</v>
      </c>
      <c r="OQ72" s="157">
        <v>21</v>
      </c>
      <c r="OR72" s="157">
        <v>1</v>
      </c>
      <c r="OS72" s="157">
        <v>0</v>
      </c>
      <c r="OT72" s="158">
        <f t="shared" si="155"/>
        <v>0.95454545454545459</v>
      </c>
      <c r="OU72" s="158">
        <f t="shared" si="156"/>
        <v>4.5454545454546302E-3</v>
      </c>
      <c r="OW72" s="157" t="s">
        <v>83</v>
      </c>
      <c r="OX72" s="157">
        <v>22</v>
      </c>
      <c r="OY72" s="157">
        <v>21</v>
      </c>
      <c r="OZ72" s="157">
        <v>1</v>
      </c>
      <c r="PA72" s="157">
        <v>0</v>
      </c>
      <c r="PB72" s="158">
        <f t="shared" si="157"/>
        <v>0.95454545454545459</v>
      </c>
      <c r="PC72" s="158">
        <f t="shared" si="158"/>
        <v>0</v>
      </c>
      <c r="PE72" s="157" t="s">
        <v>83</v>
      </c>
      <c r="PF72" s="157">
        <v>22</v>
      </c>
      <c r="PG72" s="157">
        <v>21</v>
      </c>
      <c r="PH72" s="157">
        <v>1</v>
      </c>
      <c r="PI72" s="157">
        <v>0</v>
      </c>
      <c r="PJ72" s="158">
        <f t="shared" si="159"/>
        <v>0.95454545454545459</v>
      </c>
      <c r="PK72" s="158">
        <f t="shared" si="160"/>
        <v>0</v>
      </c>
      <c r="PM72" s="157" t="s">
        <v>83</v>
      </c>
      <c r="PN72" s="157">
        <v>22</v>
      </c>
      <c r="PO72" s="157">
        <v>21</v>
      </c>
      <c r="PP72" s="157">
        <v>1</v>
      </c>
      <c r="PQ72" s="157">
        <v>0</v>
      </c>
      <c r="PR72" s="158">
        <f t="shared" si="161"/>
        <v>0.95454545454545459</v>
      </c>
      <c r="PS72" s="158">
        <f t="shared" si="162"/>
        <v>0</v>
      </c>
      <c r="PU72" s="157" t="s">
        <v>83</v>
      </c>
      <c r="PV72" s="157">
        <v>22</v>
      </c>
      <c r="PW72" s="157">
        <v>21</v>
      </c>
      <c r="PX72" s="157">
        <v>1</v>
      </c>
      <c r="PY72" s="157">
        <v>0</v>
      </c>
      <c r="PZ72" s="158">
        <f t="shared" si="163"/>
        <v>0.95454545454545459</v>
      </c>
      <c r="QA72" s="158">
        <f t="shared" si="164"/>
        <v>0</v>
      </c>
      <c r="QC72" s="157">
        <f t="shared" si="165"/>
        <v>0</v>
      </c>
      <c r="QD72" s="157" t="s">
        <v>83</v>
      </c>
      <c r="QE72" s="157">
        <v>22</v>
      </c>
      <c r="QF72" s="157">
        <v>21</v>
      </c>
      <c r="QG72" s="157">
        <v>1</v>
      </c>
      <c r="QH72" s="157">
        <v>0</v>
      </c>
      <c r="QI72" s="158">
        <f t="shared" si="166"/>
        <v>0.95454545454545459</v>
      </c>
      <c r="QJ72" s="158">
        <f t="shared" si="167"/>
        <v>0</v>
      </c>
      <c r="QL72" s="157" t="s">
        <v>83</v>
      </c>
      <c r="QM72" s="157">
        <v>22</v>
      </c>
      <c r="QN72" s="157">
        <v>21</v>
      </c>
      <c r="QO72" s="157">
        <v>1</v>
      </c>
      <c r="QP72" s="157">
        <v>0</v>
      </c>
      <c r="QQ72" s="158">
        <f t="shared" si="168"/>
        <v>0.95454545454545459</v>
      </c>
      <c r="QR72" s="158">
        <f t="shared" si="169"/>
        <v>0</v>
      </c>
      <c r="QT72" s="157">
        <f t="shared" si="170"/>
        <v>0</v>
      </c>
      <c r="QU72" s="157" t="s">
        <v>83</v>
      </c>
      <c r="QV72" s="157">
        <v>22</v>
      </c>
      <c r="QW72" s="157">
        <v>21</v>
      </c>
      <c r="QX72" s="157">
        <v>1</v>
      </c>
      <c r="QY72" s="157">
        <v>0</v>
      </c>
      <c r="QZ72" s="158">
        <f t="shared" si="171"/>
        <v>0.95454545454545459</v>
      </c>
      <c r="RA72" s="158">
        <f t="shared" si="172"/>
        <v>0</v>
      </c>
      <c r="RC72" s="157" t="s">
        <v>83</v>
      </c>
      <c r="RD72" s="157">
        <v>22</v>
      </c>
      <c r="RE72" s="157">
        <v>21</v>
      </c>
      <c r="RF72" s="157">
        <v>1</v>
      </c>
      <c r="RG72" s="157">
        <v>0</v>
      </c>
      <c r="RH72" s="158">
        <f t="shared" si="173"/>
        <v>0.95454545454545459</v>
      </c>
      <c r="RI72" s="158">
        <f t="shared" si="174"/>
        <v>0</v>
      </c>
      <c r="RK72" s="157" t="s">
        <v>83</v>
      </c>
      <c r="RL72" s="157">
        <v>22</v>
      </c>
      <c r="RM72" s="157">
        <v>21</v>
      </c>
      <c r="RN72" s="157">
        <v>1</v>
      </c>
      <c r="RO72" s="157">
        <v>0</v>
      </c>
      <c r="RP72" s="158">
        <v>0.95</v>
      </c>
      <c r="RR72" s="157" t="s">
        <v>83</v>
      </c>
      <c r="RS72" s="157">
        <v>22</v>
      </c>
      <c r="RT72" s="157">
        <v>21</v>
      </c>
      <c r="RU72" s="157">
        <v>1</v>
      </c>
      <c r="RV72" s="157">
        <v>0</v>
      </c>
      <c r="RW72" s="158">
        <f t="shared" si="175"/>
        <v>0.95454545454545459</v>
      </c>
      <c r="RX72" s="158">
        <f t="shared" si="176"/>
        <v>0.95454545454545459</v>
      </c>
      <c r="RZ72" s="157" t="s">
        <v>83</v>
      </c>
      <c r="SA72" s="157">
        <v>22</v>
      </c>
      <c r="SB72" s="157">
        <v>21</v>
      </c>
      <c r="SC72" s="157">
        <v>1</v>
      </c>
      <c r="SD72" s="157">
        <v>0</v>
      </c>
      <c r="SE72" s="158">
        <f t="shared" si="177"/>
        <v>0.95454545454545459</v>
      </c>
      <c r="SF72" s="158">
        <f t="shared" si="178"/>
        <v>0</v>
      </c>
      <c r="SH72" s="157" t="s">
        <v>83</v>
      </c>
      <c r="SI72" s="157">
        <v>22</v>
      </c>
      <c r="SJ72" s="157">
        <v>21</v>
      </c>
      <c r="SK72" s="157">
        <v>1</v>
      </c>
      <c r="SL72" s="157">
        <v>0</v>
      </c>
      <c r="SM72" s="158">
        <f t="shared" si="179"/>
        <v>0.95454545454545459</v>
      </c>
      <c r="SN72" s="158">
        <f t="shared" si="180"/>
        <v>0</v>
      </c>
      <c r="SP72" s="157" t="s">
        <v>83</v>
      </c>
      <c r="SQ72" s="157">
        <v>22</v>
      </c>
      <c r="SR72" s="157">
        <v>21</v>
      </c>
      <c r="SS72" s="157">
        <v>1</v>
      </c>
      <c r="ST72" s="157">
        <v>0</v>
      </c>
      <c r="SU72" s="158">
        <f t="shared" si="181"/>
        <v>0.95454545454545459</v>
      </c>
      <c r="SV72" s="158">
        <f t="shared" si="182"/>
        <v>0</v>
      </c>
      <c r="SX72" s="157" t="s">
        <v>83</v>
      </c>
      <c r="SY72" s="157">
        <v>22</v>
      </c>
      <c r="SZ72" s="157">
        <v>21</v>
      </c>
      <c r="TA72" s="157">
        <v>1</v>
      </c>
      <c r="TB72" s="157">
        <v>0</v>
      </c>
      <c r="TC72" s="158">
        <f t="shared" si="183"/>
        <v>0.95454545454545459</v>
      </c>
      <c r="TD72" s="158">
        <f t="shared" si="184"/>
        <v>0</v>
      </c>
      <c r="TF72" s="157" t="s">
        <v>83</v>
      </c>
      <c r="TG72" s="157">
        <v>22</v>
      </c>
      <c r="TH72" s="157">
        <v>21</v>
      </c>
      <c r="TI72" s="157">
        <v>1</v>
      </c>
      <c r="TJ72" s="157">
        <v>0</v>
      </c>
      <c r="TK72" s="158">
        <f t="shared" si="185"/>
        <v>0.95454545454545459</v>
      </c>
      <c r="TL72" s="158">
        <f t="shared" si="186"/>
        <v>0</v>
      </c>
      <c r="TN72" s="157" t="s">
        <v>83</v>
      </c>
      <c r="TO72" s="157">
        <v>22</v>
      </c>
      <c r="TP72" s="157">
        <v>21</v>
      </c>
      <c r="TQ72" s="157">
        <v>1</v>
      </c>
      <c r="TR72" s="157">
        <v>0</v>
      </c>
      <c r="TS72" s="158">
        <f t="shared" si="187"/>
        <v>0.95454545454545459</v>
      </c>
      <c r="TT72" s="158">
        <f t="shared" si="188"/>
        <v>0</v>
      </c>
      <c r="TV72" s="157" t="s">
        <v>83</v>
      </c>
      <c r="TW72" s="157">
        <v>22</v>
      </c>
      <c r="TX72" s="157">
        <v>21</v>
      </c>
      <c r="TY72" s="157">
        <v>1</v>
      </c>
      <c r="TZ72" s="157">
        <v>0</v>
      </c>
      <c r="UA72" s="158">
        <f t="shared" si="189"/>
        <v>0.95454545454545459</v>
      </c>
      <c r="UB72" s="158">
        <f t="shared" si="190"/>
        <v>0</v>
      </c>
      <c r="UD72" s="157" t="s">
        <v>83</v>
      </c>
      <c r="UE72" s="157">
        <v>22</v>
      </c>
      <c r="UF72" s="157">
        <v>21</v>
      </c>
      <c r="UG72" s="157">
        <v>1</v>
      </c>
      <c r="UH72" s="157">
        <v>0</v>
      </c>
      <c r="UI72" s="158">
        <f t="shared" si="191"/>
        <v>0.95454545454545459</v>
      </c>
      <c r="UJ72" s="158">
        <f t="shared" si="192"/>
        <v>0</v>
      </c>
      <c r="UL72" s="157" t="s">
        <v>83</v>
      </c>
      <c r="UM72" s="157">
        <v>22</v>
      </c>
      <c r="UN72" s="157">
        <v>21</v>
      </c>
      <c r="UO72" s="157">
        <v>1</v>
      </c>
      <c r="UP72" s="157">
        <v>0</v>
      </c>
      <c r="UQ72" s="158">
        <f t="shared" si="193"/>
        <v>0.95454545454545459</v>
      </c>
      <c r="UR72" s="158">
        <f t="shared" si="194"/>
        <v>0</v>
      </c>
      <c r="UT72" s="157" t="s">
        <v>83</v>
      </c>
      <c r="UU72" s="157">
        <v>22</v>
      </c>
      <c r="UV72" s="157">
        <v>21</v>
      </c>
      <c r="UW72" s="157">
        <v>1</v>
      </c>
      <c r="UX72" s="157">
        <v>0</v>
      </c>
      <c r="UY72" s="158">
        <f t="shared" si="195"/>
        <v>0.95454545454545459</v>
      </c>
      <c r="VA72" s="157" t="s">
        <v>83</v>
      </c>
      <c r="VB72" s="157">
        <v>22</v>
      </c>
      <c r="VC72" s="157">
        <v>21</v>
      </c>
      <c r="VD72" s="157">
        <v>1</v>
      </c>
      <c r="VE72" s="157">
        <v>0</v>
      </c>
      <c r="VF72" s="158">
        <f t="shared" si="196"/>
        <v>0.95454545454545459</v>
      </c>
      <c r="VH72" s="157" t="s">
        <v>83</v>
      </c>
      <c r="VI72" s="157">
        <v>22</v>
      </c>
      <c r="VJ72" s="157">
        <v>21</v>
      </c>
      <c r="VK72" s="157">
        <v>1</v>
      </c>
      <c r="VL72" s="157">
        <v>0</v>
      </c>
      <c r="VM72" s="158">
        <f t="shared" si="197"/>
        <v>0.95454545454545459</v>
      </c>
      <c r="VN72" s="158">
        <f t="shared" si="198"/>
        <v>0</v>
      </c>
      <c r="VQ72" s="157" t="s">
        <v>83</v>
      </c>
      <c r="VR72" s="157">
        <v>22</v>
      </c>
      <c r="VS72" s="157">
        <v>21</v>
      </c>
      <c r="VT72" s="157">
        <v>1</v>
      </c>
      <c r="VU72" s="157">
        <v>0</v>
      </c>
      <c r="VV72" s="158">
        <v>0.95</v>
      </c>
      <c r="VW72" s="158">
        <f t="shared" si="199"/>
        <v>-4.5454545454546302E-3</v>
      </c>
      <c r="VX72" s="158"/>
      <c r="VY72" s="157" t="s">
        <v>83</v>
      </c>
      <c r="VZ72" s="157">
        <v>22</v>
      </c>
      <c r="WA72" s="157">
        <v>21</v>
      </c>
      <c r="WB72" s="157">
        <v>1</v>
      </c>
      <c r="WC72" s="157">
        <v>0</v>
      </c>
      <c r="WD72" s="158">
        <f t="shared" si="200"/>
        <v>0.95454545454545459</v>
      </c>
      <c r="WF72" s="157" t="s">
        <v>83</v>
      </c>
      <c r="WG72" s="157">
        <v>22</v>
      </c>
      <c r="WH72" s="157">
        <v>21</v>
      </c>
      <c r="WI72" s="157">
        <v>1</v>
      </c>
      <c r="WJ72" s="157">
        <v>0</v>
      </c>
      <c r="WK72" s="158">
        <f t="shared" si="201"/>
        <v>0.95454545454545459</v>
      </c>
      <c r="WL72" s="158">
        <f t="shared" si="202"/>
        <v>0</v>
      </c>
      <c r="WN72" s="157" t="s">
        <v>83</v>
      </c>
      <c r="WO72" s="157">
        <v>22</v>
      </c>
      <c r="WP72" s="157">
        <v>21</v>
      </c>
      <c r="WQ72" s="157">
        <v>1</v>
      </c>
      <c r="WR72" s="157">
        <v>0</v>
      </c>
      <c r="WS72" s="158">
        <v>0.95</v>
      </c>
      <c r="WZ72" s="157" t="s">
        <v>83</v>
      </c>
      <c r="XA72" s="157">
        <v>22</v>
      </c>
      <c r="XB72" s="157">
        <v>21</v>
      </c>
      <c r="XC72" s="157">
        <v>1</v>
      </c>
      <c r="XD72" s="157">
        <v>0</v>
      </c>
      <c r="XE72" s="158">
        <f t="shared" si="203"/>
        <v>0.95454545454545459</v>
      </c>
      <c r="XG72" s="157" t="s">
        <v>83</v>
      </c>
      <c r="XH72" s="157">
        <v>22</v>
      </c>
      <c r="XI72" s="157">
        <v>21</v>
      </c>
      <c r="XJ72" s="157">
        <v>1</v>
      </c>
      <c r="XK72" s="157">
        <v>0</v>
      </c>
      <c r="XL72" s="158">
        <f t="shared" si="204"/>
        <v>0.95454545454545459</v>
      </c>
      <c r="XM72" s="158">
        <f t="shared" si="205"/>
        <v>0</v>
      </c>
      <c r="XN72" s="157" t="s">
        <v>83</v>
      </c>
      <c r="XO72" s="157">
        <v>22</v>
      </c>
      <c r="XP72" s="157">
        <v>0</v>
      </c>
      <c r="XQ72" s="157">
        <v>0</v>
      </c>
      <c r="XR72" s="157">
        <v>22</v>
      </c>
      <c r="XS72" s="158">
        <v>0</v>
      </c>
      <c r="XT72" s="157"/>
      <c r="XU72" s="157" t="s">
        <v>83</v>
      </c>
      <c r="XV72" s="157">
        <v>22</v>
      </c>
      <c r="XW72" s="157">
        <v>21</v>
      </c>
      <c r="XX72" s="157">
        <v>1</v>
      </c>
      <c r="XY72" s="157">
        <v>0</v>
      </c>
      <c r="XZ72" s="158">
        <f t="shared" si="206"/>
        <v>0.95454545454545459</v>
      </c>
      <c r="YB72" s="157" t="s">
        <v>83</v>
      </c>
      <c r="YC72" s="157">
        <v>22</v>
      </c>
      <c r="YD72" s="157">
        <v>21</v>
      </c>
      <c r="YE72" s="157">
        <v>1</v>
      </c>
      <c r="YF72" s="157">
        <v>0</v>
      </c>
      <c r="YG72" s="158">
        <f t="shared" si="207"/>
        <v>0.95454545454545459</v>
      </c>
      <c r="YH72" s="158">
        <f t="shared" si="208"/>
        <v>0</v>
      </c>
      <c r="YI72" s="158"/>
      <c r="YJ72" s="157" t="s">
        <v>83</v>
      </c>
      <c r="YK72" s="157">
        <v>22</v>
      </c>
      <c r="YL72" s="157">
        <v>21</v>
      </c>
      <c r="YM72" s="157">
        <v>1</v>
      </c>
      <c r="YN72" s="157">
        <v>0</v>
      </c>
      <c r="YO72" s="158">
        <v>0.95</v>
      </c>
      <c r="YQ72" s="157" t="s">
        <v>83</v>
      </c>
      <c r="YR72" s="157">
        <v>22</v>
      </c>
      <c r="YS72" s="157">
        <v>21</v>
      </c>
      <c r="YT72" s="157">
        <v>1</v>
      </c>
      <c r="YU72" s="157">
        <v>0</v>
      </c>
      <c r="YV72" s="158">
        <f t="shared" si="209"/>
        <v>0.95454545454545459</v>
      </c>
      <c r="YX72" s="157" t="s">
        <v>83</v>
      </c>
      <c r="YY72" s="157">
        <v>22</v>
      </c>
      <c r="YZ72" s="157">
        <v>21</v>
      </c>
      <c r="ZA72" s="157">
        <v>1</v>
      </c>
      <c r="ZB72" s="157">
        <v>0</v>
      </c>
      <c r="ZC72" s="158">
        <v>0.95</v>
      </c>
      <c r="ZE72" s="157" t="s">
        <v>83</v>
      </c>
      <c r="ZF72" s="157">
        <v>22</v>
      </c>
      <c r="ZG72" s="157">
        <v>21</v>
      </c>
      <c r="ZH72" s="157">
        <v>1</v>
      </c>
      <c r="ZI72" s="157">
        <v>0</v>
      </c>
      <c r="ZJ72" s="158">
        <f t="shared" si="210"/>
        <v>0.95454545454545459</v>
      </c>
      <c r="ZK72" s="158">
        <f>ZJ72-YG72</f>
        <v>0</v>
      </c>
      <c r="ZM72" s="157" t="s">
        <v>83</v>
      </c>
      <c r="ZN72" s="157">
        <v>22</v>
      </c>
      <c r="ZO72" s="157">
        <v>21</v>
      </c>
      <c r="ZP72" s="157">
        <v>1</v>
      </c>
      <c r="ZQ72" s="157">
        <v>0</v>
      </c>
      <c r="ZR72" s="158">
        <f t="shared" si="211"/>
        <v>0.95454545454545459</v>
      </c>
    </row>
    <row r="73" spans="1:694" ht="17.25" thickBot="1">
      <c r="A73" s="2" t="s">
        <v>134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  <c r="H73" s="2" t="s">
        <v>134</v>
      </c>
      <c r="I73" s="2">
        <v>3</v>
      </c>
      <c r="J73" s="2">
        <v>3</v>
      </c>
      <c r="K73" s="2">
        <v>0</v>
      </c>
      <c r="L73" s="2">
        <v>0</v>
      </c>
      <c r="M73" s="4">
        <v>1</v>
      </c>
      <c r="N73" s="4">
        <f t="shared" si="112"/>
        <v>0</v>
      </c>
      <c r="P73" s="2" t="s">
        <v>134</v>
      </c>
      <c r="Q73" s="2">
        <v>3</v>
      </c>
      <c r="R73" s="2">
        <v>3</v>
      </c>
      <c r="S73" s="2">
        <v>0</v>
      </c>
      <c r="T73" s="2">
        <v>0</v>
      </c>
      <c r="U73" s="4">
        <v>1</v>
      </c>
      <c r="V73" s="4">
        <f t="shared" si="113"/>
        <v>0</v>
      </c>
      <c r="X73" s="2" t="s">
        <v>134</v>
      </c>
      <c r="Y73" s="2">
        <v>3</v>
      </c>
      <c r="Z73" s="2">
        <v>3</v>
      </c>
      <c r="AA73" s="2">
        <v>0</v>
      </c>
      <c r="AB73" s="2">
        <v>0</v>
      </c>
      <c r="AC73" s="4">
        <v>1</v>
      </c>
      <c r="AD73" s="4">
        <f t="shared" si="114"/>
        <v>0</v>
      </c>
      <c r="AF73" s="2" t="s">
        <v>134</v>
      </c>
      <c r="AG73" s="2">
        <v>3</v>
      </c>
      <c r="AH73" s="2">
        <v>3</v>
      </c>
      <c r="AI73" s="2">
        <v>0</v>
      </c>
      <c r="AJ73" s="2">
        <v>0</v>
      </c>
      <c r="AK73" s="4">
        <v>1</v>
      </c>
      <c r="AL73" s="4">
        <f t="shared" si="115"/>
        <v>0</v>
      </c>
      <c r="AN73" s="2" t="s">
        <v>134</v>
      </c>
      <c r="AO73" s="25" t="s">
        <v>100</v>
      </c>
      <c r="AP73" s="25" t="s">
        <v>100</v>
      </c>
      <c r="AQ73" s="25" t="s">
        <v>100</v>
      </c>
      <c r="AR73" s="25" t="s">
        <v>100</v>
      </c>
      <c r="AS73" s="25" t="s">
        <v>100</v>
      </c>
      <c r="AT73" s="25" t="s">
        <v>100</v>
      </c>
      <c r="AV73" s="2" t="s">
        <v>134</v>
      </c>
      <c r="AW73" s="25" t="s">
        <v>100</v>
      </c>
      <c r="AX73" s="25" t="s">
        <v>100</v>
      </c>
      <c r="AY73" s="25" t="s">
        <v>100</v>
      </c>
      <c r="AZ73" s="25" t="s">
        <v>100</v>
      </c>
      <c r="BA73" s="25" t="s">
        <v>100</v>
      </c>
      <c r="BB73" s="25" t="s">
        <v>100</v>
      </c>
      <c r="BD73" s="2" t="s">
        <v>134</v>
      </c>
      <c r="BE73" s="25" t="s">
        <v>100</v>
      </c>
      <c r="BF73" s="25" t="s">
        <v>100</v>
      </c>
      <c r="BG73" s="25" t="s">
        <v>100</v>
      </c>
      <c r="BH73" s="25" t="s">
        <v>100</v>
      </c>
      <c r="BI73" s="25" t="s">
        <v>100</v>
      </c>
      <c r="BL73" s="2" t="s">
        <v>134</v>
      </c>
      <c r="BM73" s="2">
        <v>3</v>
      </c>
      <c r="BN73" s="2">
        <v>2</v>
      </c>
      <c r="BO73" s="2">
        <v>1</v>
      </c>
      <c r="BP73" s="2">
        <v>0</v>
      </c>
      <c r="BQ73" s="4">
        <v>0.67</v>
      </c>
      <c r="BR73" s="4"/>
      <c r="BT73" s="2" t="s">
        <v>134</v>
      </c>
      <c r="BU73" s="2">
        <v>3</v>
      </c>
      <c r="BV73" s="2">
        <v>2</v>
      </c>
      <c r="BW73" s="2">
        <v>1</v>
      </c>
      <c r="BX73" s="2">
        <v>0</v>
      </c>
      <c r="BY73" s="4">
        <v>0.67</v>
      </c>
      <c r="BZ73" s="4">
        <f t="shared" si="116"/>
        <v>0</v>
      </c>
      <c r="CB73" s="2" t="s">
        <v>134</v>
      </c>
      <c r="CC73" s="2">
        <v>3</v>
      </c>
      <c r="CD73" s="2">
        <v>2</v>
      </c>
      <c r="CE73" s="2">
        <v>1</v>
      </c>
      <c r="CF73" s="2">
        <v>0</v>
      </c>
      <c r="CG73" s="4">
        <v>0.67</v>
      </c>
      <c r="CH73" s="4">
        <f t="shared" si="117"/>
        <v>0</v>
      </c>
      <c r="CJ73" s="2" t="s">
        <v>134</v>
      </c>
      <c r="CK73" s="2">
        <v>3</v>
      </c>
      <c r="CL73" s="2">
        <v>2</v>
      </c>
      <c r="CM73" s="2">
        <v>1</v>
      </c>
      <c r="CN73" s="2">
        <v>0</v>
      </c>
      <c r="CO73" s="4">
        <v>0.67</v>
      </c>
      <c r="CP73" s="4">
        <f t="shared" si="118"/>
        <v>0</v>
      </c>
      <c r="CR73" s="2" t="s">
        <v>134</v>
      </c>
      <c r="CS73" s="2">
        <v>3</v>
      </c>
      <c r="CT73" s="2">
        <v>2</v>
      </c>
      <c r="CU73" s="2">
        <v>1</v>
      </c>
      <c r="CV73" s="2">
        <v>0</v>
      </c>
      <c r="CW73" s="4">
        <v>0.67</v>
      </c>
      <c r="CX73" s="4">
        <f t="shared" si="119"/>
        <v>0</v>
      </c>
      <c r="CZ73" s="2" t="s">
        <v>134</v>
      </c>
      <c r="DA73" s="2">
        <v>3</v>
      </c>
      <c r="DB73" s="2">
        <v>2</v>
      </c>
      <c r="DC73" s="2">
        <v>1</v>
      </c>
      <c r="DD73" s="2">
        <v>0</v>
      </c>
      <c r="DE73" s="4">
        <v>0.67</v>
      </c>
      <c r="DF73" s="4">
        <f t="shared" si="120"/>
        <v>0</v>
      </c>
      <c r="DH73" s="2" t="s">
        <v>84</v>
      </c>
      <c r="DI73" s="2">
        <v>143</v>
      </c>
      <c r="DJ73" s="2">
        <v>113</v>
      </c>
      <c r="DK73" s="2">
        <v>16</v>
      </c>
      <c r="DL73" s="2">
        <v>14</v>
      </c>
      <c r="DM73" s="4">
        <v>0.79</v>
      </c>
      <c r="DN73" s="4">
        <f>DM73-DE70</f>
        <v>0</v>
      </c>
      <c r="DP73" s="2" t="s">
        <v>84</v>
      </c>
      <c r="DQ73" s="2">
        <v>143</v>
      </c>
      <c r="DR73" s="2">
        <v>113</v>
      </c>
      <c r="DS73" s="2">
        <v>16</v>
      </c>
      <c r="DT73" s="2">
        <v>14</v>
      </c>
      <c r="DU73" s="4">
        <v>0.79</v>
      </c>
      <c r="DV73" s="4">
        <f t="shared" si="121"/>
        <v>0</v>
      </c>
      <c r="DX73" s="2" t="s">
        <v>84</v>
      </c>
      <c r="DY73" s="2">
        <v>143</v>
      </c>
      <c r="DZ73" s="2">
        <v>113</v>
      </c>
      <c r="EA73" s="2">
        <v>16</v>
      </c>
      <c r="EB73" s="2">
        <v>14</v>
      </c>
      <c r="EC73" s="4">
        <v>0.79</v>
      </c>
      <c r="ED73" s="4">
        <f t="shared" si="122"/>
        <v>0</v>
      </c>
      <c r="EF73" s="2" t="s">
        <v>84</v>
      </c>
      <c r="EG73" s="2">
        <v>143</v>
      </c>
      <c r="EH73" s="2">
        <v>113</v>
      </c>
      <c r="EI73" s="2">
        <v>16</v>
      </c>
      <c r="EJ73" s="2">
        <v>14</v>
      </c>
      <c r="EK73" s="4">
        <v>0.79</v>
      </c>
      <c r="EL73" s="4">
        <f t="shared" si="123"/>
        <v>0</v>
      </c>
      <c r="EN73" s="2" t="s">
        <v>84</v>
      </c>
      <c r="EO73" s="2">
        <v>143</v>
      </c>
      <c r="EP73" s="2">
        <v>113</v>
      </c>
      <c r="EQ73" s="2">
        <v>16</v>
      </c>
      <c r="ER73" s="2">
        <v>14</v>
      </c>
      <c r="ES73" s="4">
        <v>0.79</v>
      </c>
      <c r="ET73" s="4">
        <f t="shared" si="124"/>
        <v>0</v>
      </c>
      <c r="EV73" s="2" t="s">
        <v>84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4">
        <f t="shared" si="125"/>
        <v>4.9999999999999933E-2</v>
      </c>
      <c r="FD73" s="2" t="s">
        <v>84</v>
      </c>
      <c r="FE73" s="2">
        <v>135</v>
      </c>
      <c r="FF73" s="2">
        <v>114</v>
      </c>
      <c r="FG73" s="2">
        <v>9</v>
      </c>
      <c r="FH73" s="2">
        <v>12</v>
      </c>
      <c r="FI73" s="4">
        <v>0.84</v>
      </c>
      <c r="FJ73" s="4">
        <f t="shared" si="126"/>
        <v>0</v>
      </c>
      <c r="FL73" s="2" t="s">
        <v>84</v>
      </c>
      <c r="FM73" s="2">
        <v>135</v>
      </c>
      <c r="FN73" s="2">
        <v>114</v>
      </c>
      <c r="FO73" s="2">
        <v>9</v>
      </c>
      <c r="FP73" s="2">
        <v>12</v>
      </c>
      <c r="FQ73" s="4">
        <v>0.84</v>
      </c>
      <c r="FR73" s="4">
        <f t="shared" si="127"/>
        <v>0</v>
      </c>
      <c r="FT73" s="2" t="s">
        <v>84</v>
      </c>
      <c r="FU73" s="2">
        <v>135</v>
      </c>
      <c r="FV73" s="2">
        <v>114</v>
      </c>
      <c r="FW73" s="2">
        <v>9</v>
      </c>
      <c r="FX73" s="2">
        <v>12</v>
      </c>
      <c r="FY73" s="4">
        <v>0.84</v>
      </c>
      <c r="FZ73" s="4">
        <f t="shared" si="128"/>
        <v>0</v>
      </c>
      <c r="GB73" s="2" t="s">
        <v>84</v>
      </c>
      <c r="GC73" s="2">
        <v>135</v>
      </c>
      <c r="GD73" s="2">
        <v>114</v>
      </c>
      <c r="GE73" s="2">
        <v>9</v>
      </c>
      <c r="GF73" s="2">
        <v>12</v>
      </c>
      <c r="GG73" s="4">
        <v>0.84</v>
      </c>
      <c r="GH73" s="4">
        <f t="shared" si="129"/>
        <v>0</v>
      </c>
      <c r="GJ73" s="2" t="s">
        <v>84</v>
      </c>
      <c r="GK73" s="2">
        <v>135</v>
      </c>
      <c r="GL73" s="2">
        <v>114</v>
      </c>
      <c r="GM73" s="2">
        <v>9</v>
      </c>
      <c r="GN73" s="2">
        <v>12</v>
      </c>
      <c r="GO73" s="4">
        <v>0.84</v>
      </c>
      <c r="GP73" s="4">
        <f t="shared" si="130"/>
        <v>0</v>
      </c>
      <c r="GR73" s="2" t="s">
        <v>84</v>
      </c>
      <c r="GS73" s="2">
        <v>135</v>
      </c>
      <c r="GT73" s="2">
        <v>114</v>
      </c>
      <c r="GU73" s="11">
        <v>9</v>
      </c>
      <c r="GV73" s="2">
        <v>12</v>
      </c>
      <c r="GW73" s="4">
        <f>GT73/GS73</f>
        <v>0.84444444444444444</v>
      </c>
      <c r="GX73" s="111">
        <f>GW73-GO73</f>
        <v>4.4444444444444731E-3</v>
      </c>
      <c r="GY73" s="2" t="s">
        <v>119</v>
      </c>
      <c r="GZ73" s="2" t="s">
        <v>84</v>
      </c>
      <c r="HA73" s="2">
        <v>135</v>
      </c>
      <c r="HB73" s="2">
        <v>114</v>
      </c>
      <c r="HC73" s="2">
        <v>9</v>
      </c>
      <c r="HD73" s="2">
        <v>12</v>
      </c>
      <c r="HE73" s="4">
        <v>0.83</v>
      </c>
      <c r="HF73" s="4">
        <f>HE73-'[1]ASUS MeMO Pad 8 K011'!ES73</f>
        <v>0</v>
      </c>
      <c r="HG73" s="2" t="s">
        <v>119</v>
      </c>
      <c r="HH73" s="2" t="s">
        <v>84</v>
      </c>
      <c r="HI73" s="2">
        <v>135</v>
      </c>
      <c r="HJ73" s="2">
        <v>114</v>
      </c>
      <c r="HK73" s="7">
        <v>9</v>
      </c>
      <c r="HL73" s="7">
        <v>12</v>
      </c>
      <c r="HM73" s="4">
        <f>HJ73/HI73</f>
        <v>0.84444444444444444</v>
      </c>
      <c r="HN73" s="4">
        <f t="shared" si="131"/>
        <v>1.4444444444444482E-2</v>
      </c>
      <c r="HO73" s="2" t="s">
        <v>119</v>
      </c>
      <c r="HP73" s="2" t="s">
        <v>84</v>
      </c>
      <c r="HQ73" s="2">
        <v>135</v>
      </c>
      <c r="HR73" s="2">
        <v>112</v>
      </c>
      <c r="HS73" s="2">
        <v>9</v>
      </c>
      <c r="HT73" s="7">
        <v>14</v>
      </c>
      <c r="HU73" s="4">
        <v>0.83</v>
      </c>
      <c r="HV73" s="4">
        <f t="shared" si="132"/>
        <v>-1.4444444444444482E-2</v>
      </c>
      <c r="HX73" s="2" t="s">
        <v>84</v>
      </c>
      <c r="HY73" s="2">
        <v>135</v>
      </c>
      <c r="HZ73" s="2">
        <v>114</v>
      </c>
      <c r="IA73" s="2">
        <v>9</v>
      </c>
      <c r="IB73" s="7">
        <v>12</v>
      </c>
      <c r="IC73" s="4">
        <f t="shared" si="133"/>
        <v>0.84444444444444444</v>
      </c>
      <c r="ID73" s="4">
        <f t="shared" si="134"/>
        <v>1.4444444444444482E-2</v>
      </c>
      <c r="IE73" s="2" t="s">
        <v>119</v>
      </c>
      <c r="IF73" s="2" t="s">
        <v>205</v>
      </c>
      <c r="IG73" s="2">
        <v>135</v>
      </c>
      <c r="IH73" s="2">
        <v>114</v>
      </c>
      <c r="II73" s="2">
        <v>9</v>
      </c>
      <c r="IJ73" s="22">
        <v>12</v>
      </c>
      <c r="IK73" s="4">
        <f>IH73/IG73</f>
        <v>0.84444444444444444</v>
      </c>
      <c r="IL73" s="4">
        <f t="shared" si="136"/>
        <v>0</v>
      </c>
      <c r="IM73" s="2" t="s">
        <v>119</v>
      </c>
      <c r="IN73" s="2" t="s">
        <v>84</v>
      </c>
      <c r="IO73" s="2">
        <v>135</v>
      </c>
      <c r="IP73" s="2">
        <v>114</v>
      </c>
      <c r="IQ73" s="2">
        <v>9</v>
      </c>
      <c r="IR73" s="7">
        <v>12</v>
      </c>
      <c r="IS73" s="4">
        <f>IP73/IO73</f>
        <v>0.84444444444444444</v>
      </c>
      <c r="IT73" s="4">
        <f t="shared" si="137"/>
        <v>0</v>
      </c>
      <c r="IU73" s="2" t="s">
        <v>217</v>
      </c>
      <c r="IV73" s="2" t="s">
        <v>84</v>
      </c>
      <c r="IW73" s="2">
        <v>135</v>
      </c>
      <c r="IX73" s="2">
        <v>114</v>
      </c>
      <c r="IY73" s="2">
        <v>9</v>
      </c>
      <c r="IZ73" s="7">
        <v>12</v>
      </c>
      <c r="JA73" s="4">
        <f>IX73/IW73</f>
        <v>0.84444444444444444</v>
      </c>
      <c r="JB73" s="4">
        <f t="shared" si="138"/>
        <v>0</v>
      </c>
      <c r="JC73" s="2" t="s">
        <v>222</v>
      </c>
      <c r="JD73" s="2" t="s">
        <v>84</v>
      </c>
      <c r="JE73" s="2">
        <v>135</v>
      </c>
      <c r="JF73" s="2">
        <v>114</v>
      </c>
      <c r="JG73" s="2">
        <v>9</v>
      </c>
      <c r="JH73" s="2">
        <v>12</v>
      </c>
      <c r="JI73" s="4">
        <v>0.83</v>
      </c>
      <c r="JJ73" s="4">
        <f t="shared" si="139"/>
        <v>-1.4444444444444482E-2</v>
      </c>
      <c r="JK73" s="2" t="s">
        <v>119</v>
      </c>
      <c r="JL73" s="2" t="s">
        <v>84</v>
      </c>
      <c r="JM73" s="2">
        <v>135</v>
      </c>
      <c r="JN73" s="2">
        <v>114</v>
      </c>
      <c r="JO73" s="2">
        <v>9</v>
      </c>
      <c r="JP73" s="2">
        <v>12</v>
      </c>
      <c r="JQ73" s="4">
        <f>JN73/JM73</f>
        <v>0.84444444444444444</v>
      </c>
      <c r="JR73" s="4">
        <f t="shared" si="109"/>
        <v>1.4444444444444482E-2</v>
      </c>
      <c r="JS73" s="2" t="s">
        <v>119</v>
      </c>
      <c r="JT73" s="2" t="s">
        <v>84</v>
      </c>
      <c r="JU73" s="2">
        <v>135</v>
      </c>
      <c r="JV73" s="2">
        <v>114</v>
      </c>
      <c r="JW73" s="2">
        <v>9</v>
      </c>
      <c r="JX73" s="2">
        <v>12</v>
      </c>
      <c r="JY73" s="4">
        <v>0.83</v>
      </c>
      <c r="JZ73" s="4">
        <f t="shared" si="140"/>
        <v>-1.4444444444444482E-2</v>
      </c>
      <c r="KA73" s="2" t="s">
        <v>243</v>
      </c>
      <c r="KB73" s="2" t="s">
        <v>84</v>
      </c>
      <c r="KC73" s="2">
        <v>135</v>
      </c>
      <c r="KD73" s="2">
        <v>114</v>
      </c>
      <c r="KE73" s="2">
        <v>9</v>
      </c>
      <c r="KF73" s="2">
        <v>12</v>
      </c>
      <c r="KG73" s="4">
        <v>0.83</v>
      </c>
      <c r="KH73" s="4">
        <f t="shared" si="110"/>
        <v>0</v>
      </c>
      <c r="KI73" s="2" t="s">
        <v>119</v>
      </c>
      <c r="KJ73" s="2" t="s">
        <v>84</v>
      </c>
      <c r="KK73" s="2">
        <v>135</v>
      </c>
      <c r="KL73" s="2">
        <v>114</v>
      </c>
      <c r="KM73" s="2">
        <v>9</v>
      </c>
      <c r="KN73" s="2">
        <v>12</v>
      </c>
      <c r="KO73" s="4">
        <f t="shared" si="141"/>
        <v>0.84444444444444444</v>
      </c>
      <c r="KP73" s="4">
        <f t="shared" si="142"/>
        <v>1.4444444444444482E-2</v>
      </c>
      <c r="KQ73" s="2" t="s">
        <v>119</v>
      </c>
      <c r="KR73" s="125" t="s">
        <v>84</v>
      </c>
      <c r="KS73" s="116">
        <v>135</v>
      </c>
      <c r="KT73" s="117">
        <v>114</v>
      </c>
      <c r="KU73" s="117">
        <v>9</v>
      </c>
      <c r="KV73" s="117">
        <v>12</v>
      </c>
      <c r="KW73" s="118">
        <v>0.83</v>
      </c>
      <c r="KX73" s="118">
        <v>0</v>
      </c>
      <c r="KY73" s="116" t="s">
        <v>119</v>
      </c>
      <c r="KZ73" s="125" t="s">
        <v>84</v>
      </c>
      <c r="LA73" s="125">
        <v>135</v>
      </c>
      <c r="LB73" s="125">
        <v>114</v>
      </c>
      <c r="LC73" s="125">
        <v>9</v>
      </c>
      <c r="LD73" s="125">
        <v>12</v>
      </c>
      <c r="LE73" s="122">
        <v>0.83</v>
      </c>
      <c r="LF73" s="158">
        <f t="shared" si="143"/>
        <v>0</v>
      </c>
      <c r="LG73" s="158"/>
      <c r="LH73" s="166" t="s">
        <v>84</v>
      </c>
      <c r="LI73" s="156">
        <v>135</v>
      </c>
      <c r="LJ73" s="156">
        <v>114</v>
      </c>
      <c r="LK73" s="156">
        <v>9</v>
      </c>
      <c r="LL73" s="156">
        <v>12</v>
      </c>
      <c r="LM73" s="162">
        <v>0.84</v>
      </c>
      <c r="LN73" s="158">
        <f t="shared" si="144"/>
        <v>1.0000000000000009E-2</v>
      </c>
      <c r="LO73" s="157"/>
      <c r="LP73" s="2" t="s">
        <v>84</v>
      </c>
      <c r="LQ73" s="2">
        <v>134</v>
      </c>
      <c r="LR73" s="2">
        <v>114</v>
      </c>
      <c r="LS73" s="2">
        <v>10</v>
      </c>
      <c r="LT73" s="2">
        <v>10</v>
      </c>
      <c r="LU73" s="4">
        <f t="shared" si="145"/>
        <v>0.85074626865671643</v>
      </c>
      <c r="LV73" s="4">
        <f t="shared" si="146"/>
        <v>6.3018242122719892E-3</v>
      </c>
      <c r="LW73" s="2" t="s">
        <v>119</v>
      </c>
      <c r="LX73" s="157" t="s">
        <v>84</v>
      </c>
      <c r="LY73" s="157">
        <v>134</v>
      </c>
      <c r="LZ73" s="157">
        <v>114</v>
      </c>
      <c r="MA73" s="157">
        <v>10</v>
      </c>
      <c r="MB73" s="157">
        <v>10</v>
      </c>
      <c r="MC73" s="158">
        <f t="shared" si="147"/>
        <v>0.85074626865671643</v>
      </c>
      <c r="MD73" s="158">
        <f t="shared" si="148"/>
        <v>0</v>
      </c>
      <c r="ME73" s="2" t="s">
        <v>119</v>
      </c>
      <c r="MF73" s="156" t="s">
        <v>84</v>
      </c>
      <c r="MG73" s="156">
        <v>134</v>
      </c>
      <c r="MH73" s="175">
        <v>115</v>
      </c>
      <c r="MI73" s="156">
        <v>10</v>
      </c>
      <c r="MJ73" s="156">
        <v>9</v>
      </c>
      <c r="MK73" s="162">
        <f t="shared" si="149"/>
        <v>0.85820895522388063</v>
      </c>
      <c r="ML73" s="158">
        <f t="shared" si="150"/>
        <v>7.4626865671642006E-3</v>
      </c>
      <c r="MM73" s="157"/>
      <c r="MN73" s="156" t="s">
        <v>84</v>
      </c>
      <c r="MO73" s="156">
        <v>134</v>
      </c>
      <c r="MP73" s="156">
        <v>115</v>
      </c>
      <c r="MQ73" s="156">
        <v>10</v>
      </c>
      <c r="MR73" s="156">
        <v>9</v>
      </c>
      <c r="MS73" s="162">
        <v>0.86</v>
      </c>
      <c r="MT73" s="158">
        <f t="shared" si="151"/>
        <v>1.7910447761193549E-3</v>
      </c>
      <c r="MU73" s="157"/>
      <c r="MV73" s="156" t="s">
        <v>84</v>
      </c>
      <c r="MW73" s="156">
        <v>134</v>
      </c>
      <c r="MX73" s="156">
        <v>113</v>
      </c>
      <c r="MY73" s="156">
        <v>10</v>
      </c>
      <c r="MZ73" s="156">
        <v>11</v>
      </c>
      <c r="NA73" s="162">
        <f>MX73/MW73</f>
        <v>0.84328358208955223</v>
      </c>
      <c r="NB73" s="158">
        <f t="shared" si="152"/>
        <v>-1.6716417910447756E-2</v>
      </c>
      <c r="NC73" s="157" t="s">
        <v>119</v>
      </c>
      <c r="ND73" s="156" t="s">
        <v>84</v>
      </c>
      <c r="NE73" s="156">
        <v>134</v>
      </c>
      <c r="NF73" s="156">
        <v>113</v>
      </c>
      <c r="NG73" s="156">
        <v>10</v>
      </c>
      <c r="NH73" s="156">
        <v>11</v>
      </c>
      <c r="NI73" s="162">
        <f>NF73/NE73</f>
        <v>0.84328358208955223</v>
      </c>
      <c r="NJ73" s="158">
        <f t="shared" si="153"/>
        <v>0</v>
      </c>
      <c r="NK73" s="157" t="s">
        <v>119</v>
      </c>
      <c r="NL73" s="156" t="s">
        <v>84</v>
      </c>
      <c r="NM73" s="156">
        <v>134</v>
      </c>
      <c r="NN73" s="156">
        <v>113</v>
      </c>
      <c r="NO73" s="156">
        <v>10</v>
      </c>
      <c r="NP73" s="156">
        <v>11</v>
      </c>
      <c r="NQ73" s="162">
        <f>NN73/NM73</f>
        <v>0.84328358208955223</v>
      </c>
      <c r="NR73" s="158">
        <f t="shared" si="154"/>
        <v>0</v>
      </c>
      <c r="NS73" s="157" t="s">
        <v>119</v>
      </c>
      <c r="OO73" s="157" t="s">
        <v>84</v>
      </c>
      <c r="OP73" s="157">
        <v>134</v>
      </c>
      <c r="OQ73" s="157">
        <v>110</v>
      </c>
      <c r="OR73" s="159">
        <v>13</v>
      </c>
      <c r="OS73" s="159">
        <v>11</v>
      </c>
      <c r="OT73" s="158">
        <f t="shared" si="155"/>
        <v>0.82089552238805974</v>
      </c>
      <c r="OU73" s="158">
        <f t="shared" si="156"/>
        <v>-2.2388059701492491E-2</v>
      </c>
      <c r="OV73" s="2" t="s">
        <v>119</v>
      </c>
      <c r="OW73" s="157" t="s">
        <v>84</v>
      </c>
      <c r="OX73" s="157">
        <v>134</v>
      </c>
      <c r="OY73" s="157">
        <v>110</v>
      </c>
      <c r="OZ73" s="157">
        <v>13</v>
      </c>
      <c r="PA73" s="157">
        <v>11</v>
      </c>
      <c r="PB73" s="158">
        <f t="shared" si="157"/>
        <v>0.82089552238805974</v>
      </c>
      <c r="PC73" s="158">
        <f t="shared" si="158"/>
        <v>0</v>
      </c>
      <c r="PD73" s="2" t="s">
        <v>119</v>
      </c>
      <c r="PE73" s="157" t="s">
        <v>84</v>
      </c>
      <c r="PF73" s="157">
        <v>134</v>
      </c>
      <c r="PG73" s="157">
        <v>110</v>
      </c>
      <c r="PH73" s="157">
        <v>13</v>
      </c>
      <c r="PI73" s="157">
        <v>11</v>
      </c>
      <c r="PJ73" s="158">
        <f t="shared" si="159"/>
        <v>0.82089552238805974</v>
      </c>
      <c r="PK73" s="158">
        <f t="shared" si="160"/>
        <v>0</v>
      </c>
      <c r="PM73" s="157" t="s">
        <v>84</v>
      </c>
      <c r="PN73" s="157">
        <v>134</v>
      </c>
      <c r="PO73" s="157">
        <v>110</v>
      </c>
      <c r="PP73" s="157">
        <v>13</v>
      </c>
      <c r="PQ73" s="157">
        <v>11</v>
      </c>
      <c r="PR73" s="158">
        <f t="shared" si="161"/>
        <v>0.82089552238805974</v>
      </c>
      <c r="PS73" s="158">
        <f t="shared" si="162"/>
        <v>0</v>
      </c>
      <c r="PU73" s="157" t="s">
        <v>84</v>
      </c>
      <c r="PV73" s="157">
        <v>134</v>
      </c>
      <c r="PW73" s="157">
        <v>112</v>
      </c>
      <c r="PX73" s="157">
        <v>13</v>
      </c>
      <c r="PY73" s="157">
        <v>9</v>
      </c>
      <c r="PZ73" s="158">
        <f t="shared" si="163"/>
        <v>0.83582089552238803</v>
      </c>
      <c r="QA73" s="158">
        <f t="shared" si="164"/>
        <v>1.492537313432829E-2</v>
      </c>
      <c r="QB73" s="2" t="s">
        <v>119</v>
      </c>
      <c r="QC73" s="157">
        <f t="shared" si="165"/>
        <v>0</v>
      </c>
      <c r="QD73" s="157" t="s">
        <v>84</v>
      </c>
      <c r="QE73" s="157">
        <v>134</v>
      </c>
      <c r="QF73" s="157">
        <v>112</v>
      </c>
      <c r="QG73" s="157">
        <v>13</v>
      </c>
      <c r="QH73" s="159">
        <v>9</v>
      </c>
      <c r="QI73" s="158">
        <f t="shared" si="166"/>
        <v>0.83582089552238803</v>
      </c>
      <c r="QJ73" s="158">
        <f t="shared" si="167"/>
        <v>0</v>
      </c>
      <c r="QK73" s="2" t="s">
        <v>119</v>
      </c>
      <c r="QL73" s="157" t="s">
        <v>84</v>
      </c>
      <c r="QM73" s="157">
        <v>134</v>
      </c>
      <c r="QN73" s="157">
        <v>112</v>
      </c>
      <c r="QO73" s="157">
        <v>13</v>
      </c>
      <c r="QP73" s="159">
        <v>9</v>
      </c>
      <c r="QQ73" s="158">
        <f t="shared" si="168"/>
        <v>0.83582089552238803</v>
      </c>
      <c r="QR73" s="158">
        <f t="shared" si="169"/>
        <v>0</v>
      </c>
      <c r="QS73" s="2" t="s">
        <v>119</v>
      </c>
      <c r="QT73" s="157">
        <f t="shared" si="170"/>
        <v>0</v>
      </c>
      <c r="QU73" s="157" t="s">
        <v>84</v>
      </c>
      <c r="QV73" s="157">
        <v>134</v>
      </c>
      <c r="QW73" s="157">
        <v>112</v>
      </c>
      <c r="QX73" s="157">
        <v>13</v>
      </c>
      <c r="QY73" s="159">
        <v>9</v>
      </c>
      <c r="QZ73" s="158">
        <f t="shared" si="171"/>
        <v>0.83582089552238803</v>
      </c>
      <c r="RA73" s="158">
        <f t="shared" si="172"/>
        <v>0</v>
      </c>
      <c r="RB73" s="2" t="s">
        <v>119</v>
      </c>
      <c r="RC73" s="157" t="s">
        <v>84</v>
      </c>
      <c r="RD73" s="157">
        <v>134</v>
      </c>
      <c r="RE73" s="157">
        <v>112</v>
      </c>
      <c r="RF73" s="157">
        <v>13</v>
      </c>
      <c r="RG73" s="159">
        <v>9</v>
      </c>
      <c r="RH73" s="158">
        <f t="shared" si="173"/>
        <v>0.83582089552238803</v>
      </c>
      <c r="RI73" s="158">
        <f t="shared" si="174"/>
        <v>0</v>
      </c>
      <c r="RJ73" s="2" t="s">
        <v>119</v>
      </c>
      <c r="RK73" s="157" t="s">
        <v>84</v>
      </c>
      <c r="RL73" s="157">
        <v>134</v>
      </c>
      <c r="RM73" s="157">
        <v>109</v>
      </c>
      <c r="RN73" s="157">
        <v>13</v>
      </c>
      <c r="RO73" s="157">
        <v>12</v>
      </c>
      <c r="RP73" s="158">
        <v>0.81</v>
      </c>
      <c r="RR73" s="157" t="s">
        <v>84</v>
      </c>
      <c r="RS73" s="157">
        <v>134</v>
      </c>
      <c r="RT73" s="159">
        <v>112</v>
      </c>
      <c r="RU73" s="157">
        <v>13</v>
      </c>
      <c r="RV73" s="159">
        <v>9</v>
      </c>
      <c r="RW73" s="158">
        <f t="shared" si="175"/>
        <v>0.83582089552238803</v>
      </c>
      <c r="RX73" s="158">
        <f t="shared" si="176"/>
        <v>-11.164179104477611</v>
      </c>
      <c r="RY73" s="17" t="s">
        <v>119</v>
      </c>
      <c r="RZ73" s="157" t="s">
        <v>84</v>
      </c>
      <c r="SA73" s="157">
        <v>134</v>
      </c>
      <c r="SB73" s="159">
        <v>112</v>
      </c>
      <c r="SC73" s="157">
        <v>13</v>
      </c>
      <c r="SD73" s="159">
        <v>9</v>
      </c>
      <c r="SE73" s="158">
        <f t="shared" si="177"/>
        <v>0.83582089552238803</v>
      </c>
      <c r="SF73" s="158">
        <f t="shared" si="178"/>
        <v>0</v>
      </c>
      <c r="SG73" s="17" t="s">
        <v>119</v>
      </c>
      <c r="SH73" s="157" t="s">
        <v>84</v>
      </c>
      <c r="SI73" s="157">
        <v>134</v>
      </c>
      <c r="SJ73" s="159">
        <v>112</v>
      </c>
      <c r="SK73" s="157">
        <v>13</v>
      </c>
      <c r="SL73" s="159">
        <v>9</v>
      </c>
      <c r="SM73" s="158">
        <f t="shared" si="179"/>
        <v>0.83582089552238803</v>
      </c>
      <c r="SN73" s="158">
        <f t="shared" si="180"/>
        <v>0</v>
      </c>
      <c r="SO73" s="17" t="s">
        <v>119</v>
      </c>
      <c r="SP73" s="157" t="s">
        <v>84</v>
      </c>
      <c r="SQ73" s="157">
        <v>134</v>
      </c>
      <c r="SR73" s="159">
        <v>112</v>
      </c>
      <c r="SS73" s="157">
        <v>13</v>
      </c>
      <c r="ST73" s="159">
        <v>9</v>
      </c>
      <c r="SU73" s="158">
        <f t="shared" si="181"/>
        <v>0.83582089552238803</v>
      </c>
      <c r="SV73" s="158">
        <f t="shared" si="182"/>
        <v>0</v>
      </c>
      <c r="SW73" s="17" t="s">
        <v>119</v>
      </c>
      <c r="SX73" s="157" t="s">
        <v>84</v>
      </c>
      <c r="SY73" s="157">
        <v>134</v>
      </c>
      <c r="SZ73" s="159">
        <v>112</v>
      </c>
      <c r="TA73" s="157">
        <v>13</v>
      </c>
      <c r="TB73" s="159">
        <v>9</v>
      </c>
      <c r="TC73" s="158">
        <f t="shared" si="183"/>
        <v>0.83582089552238803</v>
      </c>
      <c r="TD73" s="158">
        <f t="shared" si="184"/>
        <v>0</v>
      </c>
      <c r="TE73" s="17" t="s">
        <v>119</v>
      </c>
      <c r="TF73" s="157" t="s">
        <v>84</v>
      </c>
      <c r="TG73" s="157">
        <v>134</v>
      </c>
      <c r="TH73" s="159">
        <v>112</v>
      </c>
      <c r="TI73" s="157">
        <v>13</v>
      </c>
      <c r="TJ73" s="159">
        <v>9</v>
      </c>
      <c r="TK73" s="158">
        <f t="shared" si="185"/>
        <v>0.83582089552238803</v>
      </c>
      <c r="TL73" s="158">
        <f t="shared" si="186"/>
        <v>0</v>
      </c>
      <c r="TM73" s="17" t="s">
        <v>119</v>
      </c>
      <c r="TN73" s="157" t="s">
        <v>84</v>
      </c>
      <c r="TO73" s="157">
        <v>134</v>
      </c>
      <c r="TP73" s="159">
        <v>112</v>
      </c>
      <c r="TQ73" s="157">
        <v>13</v>
      </c>
      <c r="TR73" s="159">
        <v>9</v>
      </c>
      <c r="TS73" s="158">
        <f t="shared" si="187"/>
        <v>0.83582089552238803</v>
      </c>
      <c r="TT73" s="158">
        <f t="shared" si="188"/>
        <v>0</v>
      </c>
      <c r="TU73" s="17" t="s">
        <v>119</v>
      </c>
      <c r="TV73" s="157" t="s">
        <v>84</v>
      </c>
      <c r="TW73" s="157">
        <v>134</v>
      </c>
      <c r="TX73" s="159">
        <v>112</v>
      </c>
      <c r="TY73" s="157">
        <v>13</v>
      </c>
      <c r="TZ73" s="159">
        <v>9</v>
      </c>
      <c r="UA73" s="158">
        <f t="shared" si="189"/>
        <v>0.83582089552238803</v>
      </c>
      <c r="UB73" s="158">
        <f t="shared" si="190"/>
        <v>0</v>
      </c>
      <c r="UC73" s="17" t="s">
        <v>119</v>
      </c>
      <c r="UD73" s="157" t="s">
        <v>84</v>
      </c>
      <c r="UE73" s="157">
        <v>134</v>
      </c>
      <c r="UF73" s="159">
        <v>112</v>
      </c>
      <c r="UG73" s="157">
        <v>13</v>
      </c>
      <c r="UH73" s="159">
        <v>9</v>
      </c>
      <c r="UI73" s="158">
        <f t="shared" si="191"/>
        <v>0.83582089552238803</v>
      </c>
      <c r="UJ73" s="158">
        <f t="shared" si="192"/>
        <v>0</v>
      </c>
      <c r="UK73" s="110" t="s">
        <v>119</v>
      </c>
      <c r="UL73" s="157" t="s">
        <v>84</v>
      </c>
      <c r="UM73" s="157">
        <v>134</v>
      </c>
      <c r="UN73" s="159">
        <v>112</v>
      </c>
      <c r="UO73" s="157">
        <v>13</v>
      </c>
      <c r="UP73" s="159">
        <v>9</v>
      </c>
      <c r="UQ73" s="158">
        <f t="shared" si="193"/>
        <v>0.83582089552238803</v>
      </c>
      <c r="UR73" s="158">
        <f t="shared" si="194"/>
        <v>0</v>
      </c>
      <c r="US73" s="17" t="s">
        <v>119</v>
      </c>
      <c r="UT73" s="157" t="s">
        <v>84</v>
      </c>
      <c r="UU73" s="157">
        <v>134</v>
      </c>
      <c r="UV73" s="159">
        <v>112</v>
      </c>
      <c r="UW73" s="157">
        <v>13</v>
      </c>
      <c r="UX73" s="159">
        <v>9</v>
      </c>
      <c r="UY73" s="158">
        <f t="shared" si="195"/>
        <v>0.83582089552238803</v>
      </c>
      <c r="VA73" s="157" t="s">
        <v>84</v>
      </c>
      <c r="VB73" s="157">
        <v>134</v>
      </c>
      <c r="VC73" s="159">
        <v>112</v>
      </c>
      <c r="VD73" s="157">
        <v>13</v>
      </c>
      <c r="VE73" s="159">
        <v>9</v>
      </c>
      <c r="VF73" s="158">
        <f t="shared" si="196"/>
        <v>0.83582089552238803</v>
      </c>
      <c r="VG73" s="17" t="s">
        <v>119</v>
      </c>
      <c r="VH73" s="157" t="s">
        <v>84</v>
      </c>
      <c r="VI73" s="157">
        <v>134</v>
      </c>
      <c r="VJ73" s="157">
        <v>111</v>
      </c>
      <c r="VK73" s="157">
        <v>13</v>
      </c>
      <c r="VL73" s="157">
        <v>10</v>
      </c>
      <c r="VM73" s="158">
        <f t="shared" si="197"/>
        <v>0.82835820895522383</v>
      </c>
      <c r="VN73" s="158">
        <f t="shared" si="198"/>
        <v>-7.4626865671642006E-3</v>
      </c>
      <c r="VQ73" s="17" t="s">
        <v>84</v>
      </c>
      <c r="VR73" s="157">
        <v>134</v>
      </c>
      <c r="VS73" s="157">
        <v>0</v>
      </c>
      <c r="VT73" s="157">
        <v>0</v>
      </c>
      <c r="VU73" s="157">
        <v>134</v>
      </c>
      <c r="VV73" s="158">
        <v>0</v>
      </c>
      <c r="VW73" s="158">
        <f t="shared" si="199"/>
        <v>-0.82835820895522383</v>
      </c>
      <c r="VX73" s="158"/>
      <c r="VY73" s="157" t="s">
        <v>84</v>
      </c>
      <c r="VZ73" s="157">
        <v>134</v>
      </c>
      <c r="WA73" s="157">
        <v>112</v>
      </c>
      <c r="WB73" s="157">
        <v>13</v>
      </c>
      <c r="WC73" s="157">
        <v>9</v>
      </c>
      <c r="WD73" s="158">
        <f t="shared" si="200"/>
        <v>0.83582089552238803</v>
      </c>
      <c r="WF73" s="157" t="s">
        <v>84</v>
      </c>
      <c r="WG73" s="157">
        <v>134</v>
      </c>
      <c r="WH73" s="157">
        <v>112</v>
      </c>
      <c r="WI73" s="157">
        <v>13</v>
      </c>
      <c r="WJ73" s="157">
        <v>9</v>
      </c>
      <c r="WK73" s="158">
        <f t="shared" si="201"/>
        <v>0.83582089552238803</v>
      </c>
      <c r="WL73" s="158">
        <f t="shared" si="202"/>
        <v>0</v>
      </c>
      <c r="WN73" s="157" t="s">
        <v>84</v>
      </c>
      <c r="WO73" s="157">
        <v>134</v>
      </c>
      <c r="WP73" s="157">
        <v>112</v>
      </c>
      <c r="WQ73" s="157">
        <v>13</v>
      </c>
      <c r="WR73" s="157">
        <v>9</v>
      </c>
      <c r="WS73" s="158">
        <v>0.84</v>
      </c>
      <c r="WZ73" s="157" t="s">
        <v>84</v>
      </c>
      <c r="XA73" s="157">
        <v>134</v>
      </c>
      <c r="XB73" s="157">
        <v>112</v>
      </c>
      <c r="XC73" s="157">
        <v>13</v>
      </c>
      <c r="XD73" s="157">
        <v>9</v>
      </c>
      <c r="XE73" s="158">
        <f t="shared" si="203"/>
        <v>0.83582089552238803</v>
      </c>
      <c r="XG73" s="157" t="s">
        <v>84</v>
      </c>
      <c r="XH73" s="157">
        <v>134</v>
      </c>
      <c r="XI73" s="157">
        <v>112</v>
      </c>
      <c r="XJ73" s="157">
        <v>13</v>
      </c>
      <c r="XK73" s="157">
        <v>9</v>
      </c>
      <c r="XL73" s="158">
        <f t="shared" si="204"/>
        <v>0.83582089552238803</v>
      </c>
      <c r="XM73" s="158">
        <f t="shared" si="205"/>
        <v>0</v>
      </c>
      <c r="XN73" s="157" t="s">
        <v>84</v>
      </c>
      <c r="XO73" s="157">
        <v>134</v>
      </c>
      <c r="XP73" s="157">
        <v>112</v>
      </c>
      <c r="XQ73" s="157">
        <v>13</v>
      </c>
      <c r="XR73" s="157">
        <v>9</v>
      </c>
      <c r="XS73" s="158">
        <v>0.84</v>
      </c>
      <c r="XT73" s="157"/>
      <c r="XU73" s="157" t="s">
        <v>84</v>
      </c>
      <c r="XV73" s="157">
        <v>134</v>
      </c>
      <c r="XW73" s="157">
        <v>112</v>
      </c>
      <c r="XX73" s="157">
        <v>13</v>
      </c>
      <c r="XY73" s="157">
        <v>9</v>
      </c>
      <c r="XZ73" s="158">
        <f t="shared" si="206"/>
        <v>0.83582089552238803</v>
      </c>
      <c r="YB73" s="157" t="s">
        <v>84</v>
      </c>
      <c r="YC73" s="157">
        <v>134</v>
      </c>
      <c r="YD73" s="157">
        <v>112</v>
      </c>
      <c r="YE73" s="157">
        <v>13</v>
      </c>
      <c r="YF73" s="157">
        <v>9</v>
      </c>
      <c r="YG73" s="158">
        <f t="shared" si="207"/>
        <v>0.83582089552238803</v>
      </c>
      <c r="YH73" s="158">
        <f t="shared" si="208"/>
        <v>0</v>
      </c>
      <c r="YI73" s="158"/>
      <c r="YJ73" s="157" t="s">
        <v>84</v>
      </c>
      <c r="YK73" s="157">
        <v>134</v>
      </c>
      <c r="YL73" s="157">
        <v>112</v>
      </c>
      <c r="YM73" s="157">
        <v>13</v>
      </c>
      <c r="YN73" s="157">
        <v>9</v>
      </c>
      <c r="YO73" s="158">
        <v>0.84</v>
      </c>
      <c r="YQ73" s="157" t="s">
        <v>84</v>
      </c>
      <c r="YR73" s="157">
        <v>134</v>
      </c>
      <c r="YS73" s="157">
        <v>112</v>
      </c>
      <c r="YT73" s="157">
        <v>13</v>
      </c>
      <c r="YU73" s="157">
        <v>9</v>
      </c>
      <c r="YV73" s="158">
        <f t="shared" si="209"/>
        <v>0.83582089552238803</v>
      </c>
      <c r="YX73" s="157" t="s">
        <v>84</v>
      </c>
      <c r="YY73" s="157">
        <v>134</v>
      </c>
      <c r="YZ73" s="157">
        <v>112</v>
      </c>
      <c r="ZA73" s="157">
        <v>13</v>
      </c>
      <c r="ZB73" s="157">
        <v>9</v>
      </c>
      <c r="ZC73" s="158">
        <v>0.84</v>
      </c>
      <c r="ZE73" s="157" t="s">
        <v>84</v>
      </c>
      <c r="ZF73" s="157">
        <v>134</v>
      </c>
      <c r="ZG73" s="157">
        <v>112</v>
      </c>
      <c r="ZH73" s="157">
        <v>13</v>
      </c>
      <c r="ZI73" s="157">
        <v>9</v>
      </c>
      <c r="ZJ73" s="158">
        <f t="shared" si="210"/>
        <v>0.83582089552238803</v>
      </c>
      <c r="ZK73" s="158">
        <f>ZJ73-YG73</f>
        <v>0</v>
      </c>
      <c r="ZM73" s="157" t="s">
        <v>84</v>
      </c>
      <c r="ZN73" s="157">
        <v>134</v>
      </c>
      <c r="ZO73" s="157">
        <v>112</v>
      </c>
      <c r="ZP73" s="157">
        <v>13</v>
      </c>
      <c r="ZQ73" s="157">
        <v>9</v>
      </c>
      <c r="ZR73" s="158">
        <f t="shared" si="211"/>
        <v>0.83582089552238803</v>
      </c>
    </row>
    <row r="74" spans="1:694" ht="15">
      <c r="B74" s="2">
        <f>SUM(B3:B73)</f>
        <v>7408</v>
      </c>
      <c r="C74" s="2">
        <f>SUM(C3:C73)</f>
        <v>6835</v>
      </c>
      <c r="I74" s="2">
        <f>SUM(I3:I73)</f>
        <v>7408</v>
      </c>
      <c r="J74" s="2">
        <f>SUM(J3:J73)</f>
        <v>6819</v>
      </c>
      <c r="M74" s="4">
        <f>J74/I74</f>
        <v>0.92049136069114468</v>
      </c>
      <c r="Q74" s="2">
        <f>SUM(Q3:Q73)</f>
        <v>7408</v>
      </c>
      <c r="R74" s="2">
        <f>SUM(R3:R73)</f>
        <v>6828</v>
      </c>
      <c r="U74" s="4">
        <f>R74/Q74</f>
        <v>0.92170626349892004</v>
      </c>
      <c r="Y74" s="2">
        <f>SUM(Y3:Y73)</f>
        <v>7408</v>
      </c>
      <c r="Z74" s="2">
        <f>SUM(Z3:Z73)</f>
        <v>6828</v>
      </c>
      <c r="AC74" s="4">
        <f>Z74/Y74</f>
        <v>0.92170626349892004</v>
      </c>
      <c r="AG74" s="2">
        <f>SUM(AG3:AG73)</f>
        <v>7470</v>
      </c>
      <c r="AH74" s="2">
        <f>SUM(AH3:AH73)</f>
        <v>6917</v>
      </c>
      <c r="AK74" s="4">
        <f>AH74/AG74</f>
        <v>0.92597054886211516</v>
      </c>
      <c r="AO74" s="2">
        <f>SUM(AO3:AO73)</f>
        <v>7467</v>
      </c>
      <c r="AP74" s="2">
        <f>SUM(AP3:AP73)</f>
        <v>6915</v>
      </c>
      <c r="AS74" s="4">
        <f>AP74/AO74</f>
        <v>0.92607472880674968</v>
      </c>
      <c r="AW74" s="2">
        <f>SUM(AW3:AW73)</f>
        <v>7467</v>
      </c>
      <c r="AX74" s="2">
        <f>SUM(AX3:AX73)</f>
        <v>6915</v>
      </c>
      <c r="BA74" s="4">
        <f>AX74/AW74</f>
        <v>0.92607472880674968</v>
      </c>
      <c r="BE74" s="2">
        <f>SUM(BE3:BE73)</f>
        <v>7467</v>
      </c>
      <c r="BF74" s="2">
        <f>SUM(BF3:BF73)</f>
        <v>6913</v>
      </c>
      <c r="BG74" s="2">
        <f>SUM(BG3:BG73)</f>
        <v>462</v>
      </c>
      <c r="BH74" s="2">
        <f>SUM(BH3:BH73)</f>
        <v>92</v>
      </c>
      <c r="BI74" s="4">
        <f>BF74/BE74</f>
        <v>0.92580688362126695</v>
      </c>
      <c r="BM74" s="2">
        <f>SUM(BM3:BM73)</f>
        <v>7467</v>
      </c>
      <c r="BN74" s="2">
        <f>SUM(BN3:BN73)</f>
        <v>6335</v>
      </c>
      <c r="BQ74" s="4">
        <f>BN74/BM74</f>
        <v>0.84839962501674038</v>
      </c>
      <c r="BU74" s="2">
        <f>SUM(BU3:BU73)</f>
        <v>7467</v>
      </c>
      <c r="BV74" s="2">
        <f>SUM(BV3:BV73)</f>
        <v>6336</v>
      </c>
      <c r="BY74" s="4">
        <f>BV74/BU74</f>
        <v>0.84853354760948174</v>
      </c>
      <c r="CB74" s="72" t="s">
        <v>144</v>
      </c>
      <c r="CC74" s="58">
        <v>265</v>
      </c>
      <c r="CD74" s="58">
        <v>265</v>
      </c>
      <c r="CE74" s="58">
        <v>0</v>
      </c>
      <c r="CF74" s="58">
        <v>0</v>
      </c>
      <c r="CG74" s="59">
        <v>1</v>
      </c>
      <c r="CH74" s="2" t="s">
        <v>174</v>
      </c>
      <c r="CJ74" s="2" t="s">
        <v>144</v>
      </c>
      <c r="CK74" s="2">
        <v>265</v>
      </c>
      <c r="CL74" s="2">
        <v>265</v>
      </c>
      <c r="CM74" s="2">
        <v>0</v>
      </c>
      <c r="CN74" s="2">
        <v>0</v>
      </c>
      <c r="CO74" s="4">
        <v>1</v>
      </c>
      <c r="CP74" s="4">
        <f t="shared" si="118"/>
        <v>0</v>
      </c>
      <c r="CR74" s="2" t="s">
        <v>144</v>
      </c>
      <c r="CS74" s="2">
        <v>265</v>
      </c>
      <c r="CT74" s="2">
        <v>0</v>
      </c>
      <c r="CU74" s="2">
        <v>0</v>
      </c>
      <c r="CV74" s="2">
        <v>265</v>
      </c>
      <c r="CW74" s="4">
        <v>0</v>
      </c>
      <c r="CX74" s="4">
        <f t="shared" si="119"/>
        <v>-1</v>
      </c>
      <c r="CZ74" s="2" t="s">
        <v>144</v>
      </c>
      <c r="DA74" s="2">
        <v>265</v>
      </c>
      <c r="DB74" s="2">
        <v>0</v>
      </c>
      <c r="DC74" s="2">
        <v>0</v>
      </c>
      <c r="DD74" s="2">
        <v>265</v>
      </c>
      <c r="DE74" s="4">
        <v>0</v>
      </c>
      <c r="DF74" s="4">
        <f t="shared" si="120"/>
        <v>0</v>
      </c>
      <c r="DH74" s="2" t="s">
        <v>133</v>
      </c>
      <c r="DI74" s="2">
        <v>5</v>
      </c>
      <c r="DJ74" s="2">
        <v>5</v>
      </c>
      <c r="DK74" s="2">
        <v>0</v>
      </c>
      <c r="DL74" s="2">
        <v>0</v>
      </c>
      <c r="DM74" s="4">
        <v>1</v>
      </c>
      <c r="DN74" s="4">
        <f>DM74-DE71</f>
        <v>0</v>
      </c>
      <c r="DQ74" s="2">
        <f>SUM(DQ3:DQ73)</f>
        <v>7653</v>
      </c>
      <c r="DR74" s="2">
        <f>SUM(DR3:DR73)</f>
        <v>6971</v>
      </c>
      <c r="DS74" s="2">
        <f>SUM(DS3:DS73)</f>
        <v>480</v>
      </c>
      <c r="DT74" s="2">
        <f>SUM(DT3:DT73)</f>
        <v>202</v>
      </c>
      <c r="DU74" s="4">
        <f>DR74/DQ74</f>
        <v>0.91088462041029661</v>
      </c>
      <c r="DY74" s="2">
        <f>SUM(DY3:DY73)</f>
        <v>7653</v>
      </c>
      <c r="DZ74" s="2">
        <f>SUM(DZ3:DZ73)</f>
        <v>6971</v>
      </c>
      <c r="EC74" s="4">
        <f>DZ74/DY74</f>
        <v>0.91088462041029661</v>
      </c>
      <c r="EG74" s="2">
        <f>SUM(EG3:EG73)</f>
        <v>7653</v>
      </c>
      <c r="EH74" s="2">
        <f>SUM(EH3:EH73)</f>
        <v>6976</v>
      </c>
      <c r="EK74" s="4">
        <f>EH74/EG74</f>
        <v>0.9115379589703384</v>
      </c>
      <c r="EO74" s="2">
        <f>SUM(EO3:EO73)</f>
        <v>7653</v>
      </c>
      <c r="EP74" s="2">
        <f>SUM(EP3:EP73)</f>
        <v>6976</v>
      </c>
      <c r="ES74" s="4">
        <f>EP74/EO74</f>
        <v>0.9115379589703384</v>
      </c>
      <c r="EW74" s="2">
        <f>SUM(EW3:EW73)</f>
        <v>7650</v>
      </c>
      <c r="EX74" s="2">
        <f>SUM(EX3:EX73)</f>
        <v>6983</v>
      </c>
      <c r="EY74" s="2">
        <f>SUM(EY3:EY73)</f>
        <v>387</v>
      </c>
      <c r="EZ74" s="2">
        <f>SUM(EZ3:EZ73)</f>
        <v>280</v>
      </c>
      <c r="FA74" s="4">
        <f>EX74/EW74</f>
        <v>0.91281045751633982</v>
      </c>
      <c r="FE74" s="2">
        <f>SUM(FE3:FE73)</f>
        <v>7650</v>
      </c>
      <c r="FF74" s="2">
        <f>SUM(FF3:FF73)</f>
        <v>6983</v>
      </c>
      <c r="FG74" s="2">
        <f>SUM(FG3:FG73)</f>
        <v>387</v>
      </c>
      <c r="FH74" s="2">
        <f>SUM(FH3:FH73)</f>
        <v>280</v>
      </c>
      <c r="FI74" s="4">
        <f>FF74/FE74</f>
        <v>0.91281045751633982</v>
      </c>
      <c r="FM74" s="2">
        <f>SUM(FM3:FM73)</f>
        <v>7650</v>
      </c>
      <c r="FN74" s="2">
        <f>SUM(FN3:FN73)</f>
        <v>6984</v>
      </c>
      <c r="FO74" s="2">
        <f>SUM(FO3:FO73)</f>
        <v>386</v>
      </c>
      <c r="FP74" s="2">
        <f>SUM(FP3:FP73)</f>
        <v>280</v>
      </c>
      <c r="FQ74" s="4">
        <f>FN74/FM74</f>
        <v>0.91294117647058826</v>
      </c>
      <c r="FU74" s="2">
        <f>SUM(FU3:FU73)</f>
        <v>7650</v>
      </c>
      <c r="FV74" s="2">
        <f>SUM(FV3:FV73)</f>
        <v>6984</v>
      </c>
      <c r="FW74" s="2">
        <f>SUM(FW3:FW73)</f>
        <v>386</v>
      </c>
      <c r="FX74" s="2">
        <f>SUM(FX3:FX73)</f>
        <v>280</v>
      </c>
      <c r="FY74" s="4">
        <f>FV74/FU74</f>
        <v>0.91294117647058826</v>
      </c>
      <c r="GC74" s="2">
        <f>SUM(GC3:GC73)</f>
        <v>7650</v>
      </c>
      <c r="GD74" s="2">
        <f>SUM(GD3:GD73)</f>
        <v>6984</v>
      </c>
      <c r="GE74" s="2">
        <f>SUM(GE3:GE73)</f>
        <v>386</v>
      </c>
      <c r="GF74" s="2">
        <f>SUM(GF3:GF73)</f>
        <v>280</v>
      </c>
      <c r="GG74" s="4">
        <f>GD74/GC74</f>
        <v>0.91294117647058826</v>
      </c>
      <c r="GK74" s="2">
        <f>SUM(GK3:GK73)</f>
        <v>7981</v>
      </c>
      <c r="GL74" s="2">
        <f>SUM(GL3:GL73)</f>
        <v>7267</v>
      </c>
      <c r="GO74" s="4">
        <f>GL74/GK74</f>
        <v>0.91053752662573617</v>
      </c>
      <c r="GS74" s="2">
        <f>SUM(GS3:GS73)</f>
        <v>7981</v>
      </c>
      <c r="GT74" s="2">
        <f>SUM(GT3:GT73)</f>
        <v>7322</v>
      </c>
      <c r="GW74" s="4">
        <f>GT74/GS74</f>
        <v>0.91742889362235314</v>
      </c>
      <c r="HA74" s="2">
        <f>SUM(HA3:HA73)</f>
        <v>7981</v>
      </c>
      <c r="HB74" s="2">
        <f>SUM(HB3:HB73)</f>
        <v>7324</v>
      </c>
      <c r="HC74" s="2">
        <f>SUM(HC3:HC73)</f>
        <v>361</v>
      </c>
      <c r="HD74" s="2">
        <f>SUM(HD3:HD73)</f>
        <v>296</v>
      </c>
      <c r="HE74" s="4">
        <f>HB74/HA74</f>
        <v>0.91767948878586647</v>
      </c>
      <c r="HI74" s="2">
        <f>SUM(HI3:HI73)</f>
        <v>7981</v>
      </c>
      <c r="HJ74" s="2">
        <f>SUM(HJ3:HJ73)</f>
        <v>7336</v>
      </c>
      <c r="HM74" s="4">
        <f>HJ74/HI74</f>
        <v>0.91918305976694648</v>
      </c>
      <c r="HQ74" s="2">
        <f>SUM(HQ3:HQ73)</f>
        <v>9766</v>
      </c>
      <c r="HR74" s="2">
        <f>SUM(HR3:HR73)</f>
        <v>9074</v>
      </c>
      <c r="HU74" s="4">
        <f>HR74/HQ74</f>
        <v>0.92914192095023551</v>
      </c>
      <c r="HY74" s="2">
        <f>SUM(HY3:HY73)</f>
        <v>9766</v>
      </c>
      <c r="HZ74" s="2">
        <f>SUM(HZ3:HZ73)</f>
        <v>9081</v>
      </c>
      <c r="IC74" s="4">
        <f>HZ74/HY74</f>
        <v>0.92985869342617244</v>
      </c>
      <c r="IG74" s="2">
        <f>SUM(IG3:IG73)</f>
        <v>9766</v>
      </c>
      <c r="IH74" s="2">
        <f>SUM(IH3:IH73)</f>
        <v>9081</v>
      </c>
      <c r="II74" s="157"/>
      <c r="IJ74" s="157"/>
      <c r="IK74" s="4">
        <f t="shared" si="135"/>
        <v>0.92985869342617244</v>
      </c>
      <c r="IO74" s="2">
        <f>SUM(IO3:IO73)</f>
        <v>9766</v>
      </c>
      <c r="IP74" s="2">
        <f>SUM(IP3:IP73)</f>
        <v>9081</v>
      </c>
      <c r="IS74" s="4">
        <f>IP74/IO74</f>
        <v>0.92985869342617244</v>
      </c>
      <c r="IT74" s="2">
        <f t="shared" si="137"/>
        <v>0</v>
      </c>
      <c r="IW74" s="2">
        <f>SUM(IW3:IW73)</f>
        <v>9766</v>
      </c>
      <c r="IX74" s="2">
        <f>SUM(IX3:IX73)</f>
        <v>9081</v>
      </c>
      <c r="IY74" s="2">
        <f>SUM(IY3:IY73)</f>
        <v>387</v>
      </c>
      <c r="IZ74" s="2">
        <f>SUM(IZ3:IZ73)</f>
        <v>298</v>
      </c>
      <c r="JA74" s="4">
        <f>IX74/IW74</f>
        <v>0.92985869342617244</v>
      </c>
      <c r="JB74" s="2">
        <f t="shared" si="138"/>
        <v>0</v>
      </c>
      <c r="JE74" s="2">
        <f>SUM(JE3:JE73)</f>
        <v>9766</v>
      </c>
      <c r="JF74" s="2">
        <f>SUM(JF3:JF73)</f>
        <v>9081</v>
      </c>
      <c r="JG74" s="2">
        <f>SUM(JG45:JG73)</f>
        <v>184</v>
      </c>
      <c r="JH74" s="2">
        <f>SUM(JH45:JH73)</f>
        <v>175</v>
      </c>
      <c r="JI74" s="4">
        <f>JF74/JE74</f>
        <v>0.92985869342617244</v>
      </c>
      <c r="JL74" s="4"/>
      <c r="JM74" s="2">
        <f>SUM(JM3:JM73)</f>
        <v>9788</v>
      </c>
      <c r="JN74" s="2">
        <f>SUM(JN3:JN73)</f>
        <v>9092</v>
      </c>
      <c r="JQ74" s="4">
        <f>JN74/JM74</f>
        <v>0.92889252145484269</v>
      </c>
      <c r="JU74" s="2">
        <f>SUM(JU3:JU73)</f>
        <v>9788</v>
      </c>
      <c r="JV74" s="2">
        <f>SUM(JV3:JV73)</f>
        <v>9092</v>
      </c>
      <c r="JY74" s="4">
        <f>JV74/JU74</f>
        <v>0.92889252145484269</v>
      </c>
      <c r="KC74" s="2">
        <f>SUM(KC3:KC73)</f>
        <v>9788</v>
      </c>
      <c r="KD74" s="2">
        <f>SUM(KD3:KD73)</f>
        <v>9092</v>
      </c>
      <c r="KG74" s="4">
        <f>KD74/KC74</f>
        <v>0.92889252145484269</v>
      </c>
      <c r="KK74" s="2">
        <f>SUM(KK3:KK73)</f>
        <v>9788</v>
      </c>
      <c r="KL74" s="2">
        <f>SUM(KL3:KL73)</f>
        <v>9092</v>
      </c>
      <c r="KO74" s="4">
        <f>KL74/KK74</f>
        <v>0.92889252145484269</v>
      </c>
      <c r="KR74" s="116"/>
      <c r="KS74" s="117">
        <v>9788</v>
      </c>
      <c r="KT74" s="117">
        <v>9092</v>
      </c>
      <c r="KU74" s="116"/>
      <c r="KV74" s="116"/>
      <c r="KW74" s="118">
        <v>0.92889252145484269</v>
      </c>
      <c r="KX74" s="116"/>
      <c r="KY74" s="116"/>
      <c r="KZ74" s="116"/>
      <c r="LA74" s="117">
        <v>9788</v>
      </c>
      <c r="LB74" s="116">
        <f>SUM(LB3:LB73)</f>
        <v>9092</v>
      </c>
      <c r="LC74" s="116"/>
      <c r="LD74" s="157"/>
      <c r="LE74" s="162">
        <f>LB74/LA74</f>
        <v>0.92889252145484269</v>
      </c>
      <c r="LF74" s="116"/>
      <c r="LG74" s="156"/>
      <c r="LI74" s="157">
        <f>SUM(LI3:LI73)</f>
        <v>9788</v>
      </c>
      <c r="LJ74" s="157">
        <f>SUM(LJ3:LJ73)</f>
        <v>9092</v>
      </c>
      <c r="LK74" s="157">
        <f>SUM(LK3:LK73)</f>
        <v>397</v>
      </c>
      <c r="LL74" s="25"/>
      <c r="LM74" s="158">
        <f>LJ74/LI74</f>
        <v>0.92889252145484269</v>
      </c>
      <c r="LO74" s="157"/>
      <c r="LQ74" s="2">
        <f>SUM(LQ3:LQ73)</f>
        <v>9737</v>
      </c>
      <c r="LR74" s="2">
        <f>SUM(LR3:LR73)</f>
        <v>8566</v>
      </c>
      <c r="LS74" s="2">
        <f>SUM(LS3:LS73)</f>
        <v>630</v>
      </c>
      <c r="LT74" s="2">
        <f>SUM(LT3:LT73)</f>
        <v>541</v>
      </c>
      <c r="LU74" s="4">
        <f t="shared" si="145"/>
        <v>0.87973708534456196</v>
      </c>
      <c r="LY74" s="2">
        <f>SUM(LY3:LY73)</f>
        <v>10057</v>
      </c>
      <c r="LZ74" s="2">
        <f>SUM(LZ3:LZ73)</f>
        <v>8566</v>
      </c>
      <c r="MC74" s="158">
        <f>LZ74/LY74</f>
        <v>0.8517450531967784</v>
      </c>
      <c r="MD74" s="158">
        <f t="shared" si="148"/>
        <v>-2.7992032147783563E-2</v>
      </c>
      <c r="MF74" s="157"/>
      <c r="MG74" s="157">
        <f>SUM(MG3:MG73)</f>
        <v>10057</v>
      </c>
      <c r="MH74" s="157">
        <f>SUM(MH3:MH73)</f>
        <v>8607</v>
      </c>
      <c r="MI74" s="157">
        <f>SUM(MI3:MI73)</f>
        <v>625</v>
      </c>
      <c r="MJ74" s="157"/>
      <c r="MK74" s="162">
        <f t="shared" si="149"/>
        <v>0.85582181565079052</v>
      </c>
      <c r="ML74" s="157"/>
      <c r="MM74" s="157"/>
      <c r="MN74" s="157"/>
      <c r="MO74" s="157">
        <f>SUM(MO3:MO73)</f>
        <v>9737</v>
      </c>
      <c r="MP74" s="157">
        <f>SUM(MP3:MP73)</f>
        <v>8607</v>
      </c>
      <c r="MQ74" s="157">
        <f>SUM(MQ3:MQ73)</f>
        <v>627</v>
      </c>
      <c r="MR74" s="157"/>
      <c r="MS74" s="158">
        <f>MP74/MO74</f>
        <v>0.88394782787306148</v>
      </c>
      <c r="MT74" s="157"/>
      <c r="MU74" s="157"/>
      <c r="MV74" s="157"/>
      <c r="MW74" s="157">
        <f>SUM(MW3:MW73)</f>
        <v>9737</v>
      </c>
      <c r="MX74" s="157">
        <f>SUM(MX3:MX73)</f>
        <v>8600</v>
      </c>
      <c r="MY74" s="157"/>
      <c r="MZ74" s="157"/>
      <c r="NA74" s="158">
        <f>MX74/MW74</f>
        <v>0.88322892061209823</v>
      </c>
      <c r="NB74" s="157"/>
      <c r="NC74" s="157"/>
      <c r="ND74" s="157"/>
      <c r="NE74" s="157">
        <f>SUM(NE3:NE73)</f>
        <v>10057</v>
      </c>
      <c r="NF74" s="157">
        <f>SUM(NF3:NF73)</f>
        <v>8600</v>
      </c>
      <c r="NG74" s="157">
        <f>SUM(NG3:NG73)</f>
        <v>629</v>
      </c>
      <c r="NH74" s="157">
        <f>SUM(NH3:NH73)</f>
        <v>828</v>
      </c>
      <c r="NI74" s="158">
        <f>NF74/NE74</f>
        <v>0.85512578303669085</v>
      </c>
      <c r="NJ74" s="157"/>
      <c r="NK74" s="157"/>
      <c r="NL74" s="157"/>
      <c r="NM74" s="157">
        <f>SUM(NM3:NM73)</f>
        <v>9737</v>
      </c>
      <c r="NN74" s="157">
        <v>8600</v>
      </c>
      <c r="NO74" s="157">
        <f>SUM(NO3:NO73)</f>
        <v>629</v>
      </c>
      <c r="NP74" s="157">
        <f>SUM(NP3:NP73)</f>
        <v>508</v>
      </c>
      <c r="NQ74" s="158">
        <f>NN74/NM74</f>
        <v>0.88322892061209823</v>
      </c>
      <c r="NR74" s="157"/>
      <c r="NS74" s="157"/>
      <c r="OP74" s="2">
        <f>SUM(OP3:OP73)</f>
        <v>11394</v>
      </c>
      <c r="OQ74" s="2">
        <f>SUM(OQ3:OQ73)</f>
        <v>8639</v>
      </c>
      <c r="OT74" s="158">
        <f t="shared" si="155"/>
        <v>0.75820607337195012</v>
      </c>
      <c r="OX74" s="2">
        <f>SUM(OX3:OX73)</f>
        <v>11074</v>
      </c>
      <c r="OY74" s="2">
        <f>SUM(OY3:OY73)</f>
        <v>8641</v>
      </c>
      <c r="OZ74" s="2">
        <f>SUM(OZ3:OZ73)</f>
        <v>789</v>
      </c>
      <c r="PA74" s="2">
        <f>SUM(PA3:PA73)</f>
        <v>1644</v>
      </c>
      <c r="PB74" s="158">
        <f t="shared" si="157"/>
        <v>0.78029618927216904</v>
      </c>
      <c r="PF74" s="2">
        <f>SUM(PF3:PF73)</f>
        <v>11074</v>
      </c>
      <c r="PG74" s="2">
        <f>SUM(PG3:PG73)</f>
        <v>8641</v>
      </c>
      <c r="PH74" s="2">
        <f>SUM(PH3:PH73)</f>
        <v>789</v>
      </c>
      <c r="PI74" s="2">
        <f>SUM(PI3:PI73)</f>
        <v>1644</v>
      </c>
      <c r="PJ74" s="158">
        <f>PG74/PF74</f>
        <v>0.78029618927216904</v>
      </c>
      <c r="PK74" s="2">
        <f t="shared" si="160"/>
        <v>0</v>
      </c>
      <c r="PN74" s="2">
        <f>SUM(PN3:PN73)</f>
        <v>11074</v>
      </c>
      <c r="PO74" s="2">
        <f>SUM(PO3:PO73)</f>
        <v>8642</v>
      </c>
      <c r="PP74" s="2">
        <f>SUM(PP3:PP73)</f>
        <v>789</v>
      </c>
      <c r="PQ74" s="2">
        <f>SUM(PQ3:PQ73)</f>
        <v>1643</v>
      </c>
      <c r="PR74" s="158">
        <f t="shared" si="161"/>
        <v>0.78038649087953771</v>
      </c>
      <c r="PS74" s="2">
        <f t="shared" si="162"/>
        <v>9.0301607368670211E-5</v>
      </c>
      <c r="PV74" s="2">
        <f>SUM(PV3:PV73)</f>
        <v>11064</v>
      </c>
      <c r="PW74" s="2">
        <f>SUM(PW3:PW73)</f>
        <v>8638</v>
      </c>
      <c r="PX74" s="2">
        <f>SUM(PX3:PX73)</f>
        <v>787</v>
      </c>
      <c r="PY74" s="2">
        <f>SUM(PY3:PY73)</f>
        <v>1639</v>
      </c>
      <c r="PZ74" s="158">
        <f t="shared" si="163"/>
        <v>0.78073029645697756</v>
      </c>
      <c r="QE74" s="2">
        <f>SUM(QE3:QE73)</f>
        <v>11064</v>
      </c>
      <c r="QF74" s="2">
        <f>SUM(QF3:QF73)</f>
        <v>9967</v>
      </c>
      <c r="QG74" s="2">
        <f>SUM(QG3:QG73)</f>
        <v>766</v>
      </c>
      <c r="QI74" s="158">
        <f t="shared" si="166"/>
        <v>0.9008496023138105</v>
      </c>
      <c r="QM74" s="2">
        <f>SUM(QM3:QM73)</f>
        <v>11064</v>
      </c>
      <c r="QN74" s="2">
        <f>SUM(QN3:QN73)</f>
        <v>9967</v>
      </c>
      <c r="QO74" s="2">
        <f>SUM(QO3:QO73)</f>
        <v>766</v>
      </c>
      <c r="QQ74" s="158">
        <f>QN74/QM74</f>
        <v>0.9008496023138105</v>
      </c>
      <c r="QR74" s="2">
        <f t="shared" si="169"/>
        <v>0</v>
      </c>
      <c r="QV74" s="2">
        <f>SUM(QV3:QV73)</f>
        <v>11064</v>
      </c>
      <c r="QW74" s="2">
        <f>SUM(QW3:QW73)</f>
        <v>9967</v>
      </c>
      <c r="QZ74" s="158">
        <f t="shared" si="171"/>
        <v>0.9008496023138105</v>
      </c>
      <c r="RD74" s="2">
        <f>SUM(RD3:RD73)</f>
        <v>11064</v>
      </c>
      <c r="RE74" s="2">
        <f>SUM(RE3:RE73)</f>
        <v>9970</v>
      </c>
      <c r="RH74" s="158">
        <f t="shared" si="173"/>
        <v>0.901120751988431</v>
      </c>
      <c r="RL74" s="2">
        <f>SUM(RL3:RL73)</f>
        <v>11414</v>
      </c>
      <c r="RM74" s="2">
        <f>SUM(RM3:RM73)</f>
        <v>9959</v>
      </c>
      <c r="RP74" s="158">
        <f>RM74/RL74</f>
        <v>0.87252496933590329</v>
      </c>
      <c r="RS74" s="157">
        <f>SUM(RS3:RS73)</f>
        <v>11064</v>
      </c>
      <c r="RT74" s="157">
        <f>SUM(RT3:RT73)</f>
        <v>9970</v>
      </c>
      <c r="RW74" s="158">
        <f>RT74/RS74</f>
        <v>0.901120751988431</v>
      </c>
      <c r="SA74" s="157">
        <f>SUM(SA3:SA73)</f>
        <v>11064</v>
      </c>
      <c r="SB74" s="157">
        <f>SUM(SB3:SB73)</f>
        <v>9970</v>
      </c>
      <c r="SE74" s="158">
        <f>SB74/SA74</f>
        <v>0.901120751988431</v>
      </c>
      <c r="SI74" s="157">
        <f>SUM(SI3:SI73)</f>
        <v>11064</v>
      </c>
      <c r="SJ74" s="157">
        <f>SUM(SJ3:SJ73)</f>
        <v>9970</v>
      </c>
      <c r="SM74" s="158">
        <f>SJ74/SI74</f>
        <v>0.901120751988431</v>
      </c>
      <c r="SQ74" s="157">
        <f>SUM(SQ3:SQ73)</f>
        <v>11064</v>
      </c>
      <c r="SR74" s="157">
        <f>SUM(SR3:SR73)</f>
        <v>9970</v>
      </c>
      <c r="SU74" s="158">
        <f>SR74/SQ74</f>
        <v>0.901120751988431</v>
      </c>
      <c r="SY74" s="157">
        <f>SUM(SY3:SY73)</f>
        <v>11087</v>
      </c>
      <c r="SZ74" s="157">
        <f>SUM(SZ3:SZ73)</f>
        <v>9980</v>
      </c>
      <c r="TC74" s="158">
        <f>SZ74/SY74</f>
        <v>0.90015333273202847</v>
      </c>
      <c r="TG74" s="157">
        <f>SUM(TG3:TG73)</f>
        <v>11087</v>
      </c>
      <c r="TH74" s="157">
        <f>SUM(TH3:TH73)</f>
        <v>9980</v>
      </c>
      <c r="TK74" s="158">
        <f>TH74/TG74</f>
        <v>0.90015333273202847</v>
      </c>
      <c r="TO74" s="157">
        <f>SUM(TO3:TO73)</f>
        <v>11087</v>
      </c>
      <c r="TP74" s="157">
        <f>SUM(TP3:TP73)</f>
        <v>9980</v>
      </c>
      <c r="TS74" s="158">
        <f>TP74/TO74</f>
        <v>0.90015333273202847</v>
      </c>
      <c r="TW74" s="157">
        <f>SUM(TW3:TW73)</f>
        <v>11087</v>
      </c>
      <c r="TX74" s="157">
        <f>SUM(TX3:TX73)</f>
        <v>9980</v>
      </c>
      <c r="UA74" s="158">
        <f>TX74/TW74</f>
        <v>0.90015333273202847</v>
      </c>
      <c r="UE74" s="157">
        <f>SUM(UE3:UE73)</f>
        <v>11280</v>
      </c>
      <c r="UF74" s="157">
        <f>SUM(UF3:UF73)</f>
        <v>10012</v>
      </c>
      <c r="UI74" s="158">
        <f>UF74/UE74</f>
        <v>0.88758865248226948</v>
      </c>
      <c r="UM74" s="157">
        <f>SUM(UM3:UM73)</f>
        <v>11280</v>
      </c>
      <c r="UN74" s="157">
        <f>SUM(UN3:UN73)</f>
        <v>10012</v>
      </c>
      <c r="UQ74" s="158">
        <f>UN74/UM74</f>
        <v>0.88758865248226948</v>
      </c>
      <c r="UU74" s="157">
        <f>SUM(UU3:UU73)</f>
        <v>11280</v>
      </c>
      <c r="UV74" s="157">
        <f>SUM(UV3:UV73)</f>
        <v>10012</v>
      </c>
      <c r="UY74" s="158">
        <f>UV74/UU74</f>
        <v>0.88758865248226948</v>
      </c>
      <c r="VB74" s="157">
        <f>SUM(VB3:VB73)</f>
        <v>11280</v>
      </c>
      <c r="VC74" s="157">
        <f>SUM(VC3:VC73)</f>
        <v>10012</v>
      </c>
      <c r="VF74" s="158">
        <f>VC74/VB74</f>
        <v>0.88758865248226948</v>
      </c>
      <c r="VI74" s="157">
        <f>SUM(VI3:VI73)</f>
        <v>11280</v>
      </c>
      <c r="VJ74" s="157">
        <f>SUM(VJ3:VJ73)</f>
        <v>9905</v>
      </c>
      <c r="VM74" s="158">
        <f t="shared" si="197"/>
        <v>0.87810283687943258</v>
      </c>
      <c r="VY74" s="156"/>
      <c r="VZ74" s="156">
        <f>SUM(VZ3:VZ73)</f>
        <v>11283</v>
      </c>
      <c r="WA74" s="156">
        <f>SUM(WA3:WA73)</f>
        <v>10139</v>
      </c>
      <c r="WB74" s="156"/>
      <c r="WC74" s="156"/>
      <c r="WD74" s="158">
        <f t="shared" si="200"/>
        <v>0.89860852610121422</v>
      </c>
      <c r="WG74" s="2">
        <f>SUM(WG3:WG73)</f>
        <v>11283</v>
      </c>
      <c r="WH74" s="2">
        <f>SUM(WH3:WH73)</f>
        <v>10139</v>
      </c>
      <c r="WK74" s="158">
        <f t="shared" si="201"/>
        <v>0.89860852610121422</v>
      </c>
      <c r="XA74" s="2">
        <f>SUM(XA3:XA73)</f>
        <v>11615</v>
      </c>
      <c r="XB74" s="2">
        <f>SUM(XB3:XB73)</f>
        <v>10318</v>
      </c>
      <c r="XE74" s="158">
        <f t="shared" si="203"/>
        <v>0.88833405079638394</v>
      </c>
      <c r="XG74" s="156"/>
      <c r="XH74" s="156">
        <f>SUM(XH3:XH73)</f>
        <v>11283</v>
      </c>
      <c r="XI74" s="156">
        <f>SUM(XI3:XI73)</f>
        <v>10139</v>
      </c>
      <c r="XJ74" s="156"/>
      <c r="XK74" s="156"/>
      <c r="XL74" s="158">
        <f t="shared" si="204"/>
        <v>0.89860852610121422</v>
      </c>
      <c r="XU74" s="156"/>
      <c r="XV74" s="156">
        <f>SUM(XV3:XV73)</f>
        <v>11625</v>
      </c>
      <c r="XW74" s="156">
        <f>SUM(XW3:XW73)</f>
        <v>10321</v>
      </c>
      <c r="XX74" s="156"/>
      <c r="XY74" s="156"/>
      <c r="XZ74" s="158">
        <f t="shared" si="206"/>
        <v>0.88782795698924732</v>
      </c>
      <c r="YC74" s="2">
        <f>SUM(YC3:YC73)</f>
        <v>11283</v>
      </c>
      <c r="YD74" s="2">
        <f>SUM(YD3:YD73)</f>
        <v>10139</v>
      </c>
      <c r="YG74" s="158">
        <f t="shared" si="207"/>
        <v>0.89860852610121422</v>
      </c>
      <c r="YR74" s="2">
        <f>SUM(YR3:YR73)</f>
        <v>11625</v>
      </c>
      <c r="YS74" s="2">
        <f>SUM(YS3:YS73)</f>
        <v>10321</v>
      </c>
      <c r="YV74" s="158">
        <f t="shared" si="209"/>
        <v>0.88782795698924732</v>
      </c>
      <c r="ZF74" s="2">
        <f>SUM(ZF3:ZF73)</f>
        <v>11283</v>
      </c>
      <c r="ZG74" s="2">
        <f>SUM(ZG3:ZG73)</f>
        <v>10139</v>
      </c>
      <c r="ZJ74" s="158">
        <f t="shared" si="210"/>
        <v>0.89860852610121422</v>
      </c>
      <c r="ZN74" s="157">
        <f>SUM(ZN3:ZN73)</f>
        <v>11625</v>
      </c>
      <c r="ZO74" s="157">
        <f>SUM(ZO3:ZO73)</f>
        <v>10321</v>
      </c>
      <c r="ZR74" s="158">
        <f t="shared" si="211"/>
        <v>0.88782795698924732</v>
      </c>
    </row>
    <row r="75" spans="1:694" ht="15">
      <c r="CB75" s="58" t="s">
        <v>145</v>
      </c>
      <c r="CC75" s="58">
        <v>262</v>
      </c>
      <c r="CD75" s="58">
        <v>262</v>
      </c>
      <c r="CE75" s="58">
        <v>0</v>
      </c>
      <c r="CF75" s="58">
        <v>0</v>
      </c>
      <c r="CG75" s="59">
        <v>1</v>
      </c>
      <c r="CH75" s="2" t="s">
        <v>174</v>
      </c>
      <c r="CJ75" s="2" t="s">
        <v>145</v>
      </c>
      <c r="CK75" s="2">
        <v>262</v>
      </c>
      <c r="CL75" s="2">
        <v>262</v>
      </c>
      <c r="CM75" s="2">
        <v>0</v>
      </c>
      <c r="CN75" s="2">
        <v>0</v>
      </c>
      <c r="CO75" s="4">
        <v>1</v>
      </c>
      <c r="CP75" s="4">
        <f t="shared" si="118"/>
        <v>0</v>
      </c>
      <c r="CR75" s="2" t="s">
        <v>145</v>
      </c>
      <c r="CS75" s="2">
        <v>262</v>
      </c>
      <c r="CT75" s="2">
        <v>0</v>
      </c>
      <c r="CU75" s="2">
        <v>0</v>
      </c>
      <c r="CV75" s="2">
        <v>262</v>
      </c>
      <c r="CW75" s="4">
        <v>0</v>
      </c>
      <c r="CX75" s="4">
        <f t="shared" si="119"/>
        <v>-1</v>
      </c>
      <c r="CZ75" s="2" t="s">
        <v>145</v>
      </c>
      <c r="DA75" s="2">
        <v>262</v>
      </c>
      <c r="DB75" s="2">
        <v>262</v>
      </c>
      <c r="DC75" s="2">
        <v>0</v>
      </c>
      <c r="DD75" s="2">
        <v>0</v>
      </c>
      <c r="DE75" s="4">
        <v>1</v>
      </c>
      <c r="DF75" s="4">
        <f t="shared" si="120"/>
        <v>1</v>
      </c>
      <c r="DH75" s="2" t="s">
        <v>144</v>
      </c>
      <c r="DI75" s="2">
        <v>265</v>
      </c>
      <c r="DJ75" s="2">
        <v>265</v>
      </c>
      <c r="DK75" s="2">
        <v>0</v>
      </c>
      <c r="DL75" s="2">
        <v>0</v>
      </c>
      <c r="DM75" s="4">
        <v>1</v>
      </c>
      <c r="DN75" s="4">
        <f>DM75-DE74</f>
        <v>1</v>
      </c>
      <c r="JL75" s="4"/>
      <c r="JQ75" s="4"/>
      <c r="JY75" s="4"/>
      <c r="KR75" s="116"/>
      <c r="KS75" s="116"/>
      <c r="KT75" s="116"/>
      <c r="KU75" s="116"/>
      <c r="KV75" s="116"/>
      <c r="KW75" s="116"/>
      <c r="KX75" s="116"/>
      <c r="KY75" s="116"/>
      <c r="KZ75" s="116"/>
      <c r="LA75" s="116"/>
      <c r="LB75" s="116"/>
      <c r="LC75" s="116"/>
      <c r="LE75" s="116"/>
      <c r="LF75" s="116"/>
      <c r="LG75" s="156"/>
      <c r="LJ75" s="157">
        <f>540+LJ74</f>
        <v>9632</v>
      </c>
      <c r="LM75" s="158"/>
      <c r="LO75" s="157"/>
      <c r="MF75" s="157"/>
      <c r="MG75" s="157"/>
      <c r="MH75" s="157"/>
      <c r="MI75" s="157"/>
      <c r="MJ75" s="157"/>
      <c r="ML75" s="157"/>
      <c r="MM75" s="157"/>
      <c r="MN75" s="157"/>
      <c r="MO75" s="157"/>
      <c r="MP75" s="157"/>
      <c r="MQ75" s="157"/>
      <c r="MR75" s="157"/>
      <c r="MS75" s="158"/>
      <c r="MT75" s="157"/>
      <c r="MU75" s="157"/>
      <c r="MV75" s="157"/>
      <c r="MW75" s="157"/>
      <c r="MX75" s="157"/>
      <c r="MY75" s="157"/>
      <c r="MZ75" s="157"/>
      <c r="NB75" s="157"/>
      <c r="NC75" s="157"/>
      <c r="ND75" s="157"/>
      <c r="NE75" s="157"/>
      <c r="NF75" s="157"/>
      <c r="NG75" s="157"/>
      <c r="NH75" s="157"/>
      <c r="NJ75" s="157"/>
      <c r="NK75" s="157"/>
      <c r="NL75" s="157"/>
      <c r="NM75" s="157"/>
      <c r="NN75" s="157"/>
      <c r="NO75" s="157"/>
      <c r="NP75" s="157"/>
      <c r="NR75" s="157"/>
      <c r="NS75" s="157"/>
    </row>
    <row r="76" spans="1:694" ht="15">
      <c r="CC76" s="2">
        <f>SUM(CC3:CC75)</f>
        <v>7994</v>
      </c>
      <c r="CD76" s="2">
        <f>SUM(CD3:CD75)</f>
        <v>6764</v>
      </c>
      <c r="CE76" s="2">
        <f>SUM(CE3:CE75)</f>
        <v>559</v>
      </c>
      <c r="CF76" s="2">
        <f>SUM(CF3:CF75)</f>
        <v>671</v>
      </c>
      <c r="CG76" s="4">
        <f>CD76/CC76</f>
        <v>0.84613460095071302</v>
      </c>
      <c r="CK76" s="2">
        <f>SUM(CK3:CK75)</f>
        <v>7994</v>
      </c>
      <c r="CL76" s="2">
        <f>SUM(CL3:CL75)</f>
        <v>6769</v>
      </c>
      <c r="CO76" s="4">
        <f>CL76/CK76</f>
        <v>0.84676007005253939</v>
      </c>
      <c r="CS76" s="2">
        <f>SUM(CS3:CS75)</f>
        <v>7994</v>
      </c>
      <c r="CT76" s="2">
        <f>SUM(CT3:CT75)</f>
        <v>6338</v>
      </c>
      <c r="CW76" s="4">
        <f>CT76/CS76</f>
        <v>0.79284463347510636</v>
      </c>
      <c r="DA76" s="2">
        <f>SUM(DA3:DA75)</f>
        <v>7994</v>
      </c>
      <c r="DB76" s="2">
        <f>SUM(DB3:DB75)</f>
        <v>7151</v>
      </c>
      <c r="DE76" s="4">
        <f>DB76/DA76</f>
        <v>0.89454590943207402</v>
      </c>
      <c r="DH76" s="2" t="s">
        <v>128</v>
      </c>
      <c r="DI76" s="2">
        <v>5</v>
      </c>
      <c r="DJ76" s="2">
        <v>5</v>
      </c>
      <c r="DK76" s="2">
        <v>0</v>
      </c>
      <c r="DL76" s="2">
        <v>0</v>
      </c>
      <c r="DM76" s="4">
        <v>1</v>
      </c>
      <c r="DN76" s="4">
        <f>DM76-DE72</f>
        <v>0.4</v>
      </c>
      <c r="JL76" s="4"/>
      <c r="JQ76" s="4"/>
      <c r="JY76" s="4"/>
      <c r="KR76" s="116"/>
      <c r="KS76" s="116"/>
      <c r="KT76" s="116"/>
      <c r="KU76" s="116"/>
      <c r="KV76" s="116"/>
      <c r="KW76" s="116"/>
      <c r="KX76" s="116"/>
      <c r="KY76" s="116"/>
      <c r="KZ76" s="116"/>
      <c r="LA76" s="116"/>
      <c r="LB76" s="116"/>
      <c r="LC76" s="116"/>
      <c r="LD76" s="116"/>
      <c r="LE76" s="116"/>
      <c r="LF76" s="116"/>
      <c r="LG76" s="156"/>
      <c r="LM76" s="158"/>
      <c r="LO76" s="157"/>
      <c r="MF76" s="157"/>
      <c r="MG76" s="157"/>
      <c r="MH76" s="157"/>
      <c r="MI76" s="157"/>
      <c r="MJ76" s="157"/>
      <c r="ML76" s="157"/>
      <c r="MM76" s="157"/>
      <c r="MN76" s="157"/>
      <c r="MO76" s="157"/>
      <c r="MP76" s="157"/>
      <c r="MQ76" s="157"/>
      <c r="MR76" s="157"/>
      <c r="MS76" s="158"/>
      <c r="MT76" s="157"/>
      <c r="MU76" s="157"/>
      <c r="MV76" s="157"/>
      <c r="MW76" s="157"/>
      <c r="MX76" s="157"/>
      <c r="MY76" s="157"/>
      <c r="MZ76" s="157"/>
      <c r="NB76" s="157"/>
      <c r="NC76" s="157"/>
      <c r="ND76" s="157"/>
      <c r="NE76" s="157"/>
      <c r="NF76" s="157"/>
      <c r="NG76" s="157"/>
      <c r="NH76" s="157"/>
      <c r="NJ76" s="157"/>
      <c r="NK76" s="157"/>
      <c r="NL76" s="157"/>
      <c r="NM76" s="157"/>
      <c r="NN76" s="157"/>
      <c r="NO76" s="157"/>
      <c r="NP76" s="157"/>
      <c r="NR76" s="157"/>
      <c r="NS76" s="157"/>
      <c r="YQ76" s="201" t="s">
        <v>27</v>
      </c>
      <c r="YR76" s="201">
        <v>71</v>
      </c>
      <c r="YS76" s="201">
        <v>58</v>
      </c>
      <c r="YT76" s="201">
        <v>13</v>
      </c>
      <c r="YU76" s="201">
        <v>0</v>
      </c>
      <c r="YV76" s="157" t="s">
        <v>481</v>
      </c>
      <c r="ZM76" s="201" t="s">
        <v>27</v>
      </c>
      <c r="ZN76" s="201">
        <v>71</v>
      </c>
      <c r="ZO76" s="201">
        <v>58</v>
      </c>
      <c r="ZP76" s="201">
        <v>13</v>
      </c>
      <c r="ZQ76" s="201">
        <v>0</v>
      </c>
      <c r="ZR76" s="157" t="s">
        <v>481</v>
      </c>
    </row>
    <row r="77" spans="1:694" ht="15">
      <c r="DH77" s="2" t="s">
        <v>145</v>
      </c>
      <c r="DI77" s="2">
        <v>262</v>
      </c>
      <c r="DJ77" s="2">
        <v>262</v>
      </c>
      <c r="DK77" s="2">
        <v>0</v>
      </c>
      <c r="DL77" s="2">
        <v>0</v>
      </c>
      <c r="DM77" s="4">
        <v>1</v>
      </c>
      <c r="DN77" s="4">
        <f>DM77-DE75</f>
        <v>0</v>
      </c>
      <c r="JL77" s="4"/>
      <c r="JQ77" s="4"/>
      <c r="JY77" s="4"/>
      <c r="KR77" s="116"/>
      <c r="KS77" s="116"/>
      <c r="KT77" s="116"/>
      <c r="KU77" s="116"/>
      <c r="KV77" s="116"/>
      <c r="KW77" s="116"/>
      <c r="KX77" s="116"/>
      <c r="KY77" s="116"/>
      <c r="KZ77" s="116"/>
      <c r="LA77" s="116"/>
      <c r="LB77" s="116"/>
      <c r="LC77" s="116"/>
      <c r="LD77" s="116"/>
      <c r="LE77" s="116"/>
      <c r="LF77" s="116"/>
      <c r="LG77" s="156"/>
      <c r="LM77" s="158"/>
      <c r="LO77" s="157"/>
      <c r="MF77" s="157"/>
      <c r="MG77" s="157"/>
      <c r="MH77" s="157"/>
      <c r="MI77" s="157"/>
      <c r="MJ77" s="157"/>
      <c r="ML77" s="157"/>
      <c r="MM77" s="157"/>
      <c r="MN77" s="157"/>
      <c r="MO77" s="157"/>
      <c r="MP77" s="157"/>
      <c r="MQ77" s="157"/>
      <c r="MR77" s="157"/>
      <c r="MS77" s="158"/>
      <c r="MT77" s="157"/>
      <c r="MU77" s="157"/>
      <c r="MV77" s="157"/>
      <c r="MW77" s="157"/>
      <c r="MX77" s="157"/>
      <c r="MY77" s="157"/>
      <c r="MZ77" s="157"/>
      <c r="NB77" s="157"/>
      <c r="NC77" s="157"/>
      <c r="ND77" s="157"/>
      <c r="NE77" s="157"/>
      <c r="NF77" s="157"/>
      <c r="NG77" s="157"/>
      <c r="NH77" s="157"/>
      <c r="NJ77" s="157"/>
      <c r="NK77" s="157"/>
      <c r="NL77" s="157"/>
      <c r="NM77" s="157"/>
      <c r="NN77" s="157"/>
      <c r="NO77" s="157"/>
      <c r="NP77" s="157"/>
      <c r="NR77" s="157"/>
      <c r="NS77" s="157"/>
      <c r="PU77" s="157"/>
      <c r="PV77" s="157"/>
      <c r="PW77" s="157"/>
      <c r="PX77" s="157"/>
      <c r="PY77" s="157"/>
    </row>
    <row r="78" spans="1:694" ht="15">
      <c r="DH78" s="2" t="s">
        <v>134</v>
      </c>
      <c r="DI78" s="2">
        <v>3</v>
      </c>
      <c r="DJ78" s="2">
        <v>2</v>
      </c>
      <c r="DK78" s="2">
        <v>1</v>
      </c>
      <c r="DL78" s="2">
        <v>0</v>
      </c>
      <c r="DM78" s="4">
        <v>0.67</v>
      </c>
      <c r="DN78" s="4">
        <f>DM78-DE73</f>
        <v>0</v>
      </c>
      <c r="JL78" s="4"/>
      <c r="JQ78" s="4"/>
      <c r="JY78" s="4"/>
      <c r="KR78" s="116"/>
      <c r="KS78" s="116"/>
      <c r="KT78" s="116"/>
      <c r="KU78" s="116"/>
      <c r="KV78" s="116"/>
      <c r="KW78" s="116"/>
      <c r="KX78" s="116"/>
      <c r="KY78" s="116"/>
      <c r="KZ78" s="116"/>
      <c r="LA78" s="116"/>
      <c r="LB78" s="116"/>
      <c r="LC78" s="116"/>
      <c r="LD78" s="116"/>
      <c r="LE78" s="116"/>
      <c r="LF78" s="116"/>
      <c r="LG78" s="156"/>
      <c r="LM78" s="158"/>
      <c r="LO78" s="157"/>
      <c r="MF78" s="157"/>
      <c r="MG78" s="157"/>
      <c r="MH78" s="157"/>
      <c r="MI78" s="157"/>
      <c r="MJ78" s="157"/>
      <c r="ML78" s="157"/>
      <c r="MM78" s="157"/>
      <c r="MN78" s="157"/>
      <c r="MO78" s="157"/>
      <c r="MP78" s="157"/>
      <c r="MQ78" s="157"/>
      <c r="MR78" s="157"/>
      <c r="MS78" s="158"/>
      <c r="MT78" s="157"/>
      <c r="MU78" s="157"/>
      <c r="MV78" s="157"/>
      <c r="MW78" s="157"/>
      <c r="MX78" s="157"/>
      <c r="MY78" s="157"/>
      <c r="MZ78" s="157"/>
      <c r="NB78" s="157"/>
      <c r="NC78" s="157"/>
    </row>
    <row r="79" spans="1:694" ht="15">
      <c r="DI79" s="2">
        <f>SUM(DI3:DI78)</f>
        <v>8193</v>
      </c>
      <c r="DJ79" s="2">
        <f>SUM(DJ3:DJ78)</f>
        <v>7506</v>
      </c>
      <c r="DM79" s="4">
        <f>DJ79/DI79</f>
        <v>0.916147931160747</v>
      </c>
      <c r="JL79"/>
      <c r="JM79"/>
      <c r="JN79"/>
      <c r="JO79"/>
      <c r="JP79"/>
      <c r="JQ79" s="108"/>
      <c r="JY79" s="4"/>
      <c r="KR79" s="116" t="s">
        <v>0</v>
      </c>
      <c r="KS79" s="116" t="s">
        <v>1</v>
      </c>
      <c r="KT79" s="116" t="s">
        <v>2</v>
      </c>
      <c r="KU79" s="116" t="s">
        <v>3</v>
      </c>
      <c r="KV79" s="116" t="s">
        <v>4</v>
      </c>
      <c r="KW79" s="116" t="s">
        <v>5</v>
      </c>
      <c r="KX79" s="116"/>
      <c r="KY79" s="116"/>
      <c r="KZ79" s="116" t="s">
        <v>0</v>
      </c>
      <c r="LA79" s="116" t="s">
        <v>1</v>
      </c>
      <c r="LB79" s="116" t="s">
        <v>2</v>
      </c>
      <c r="LC79" s="116" t="s">
        <v>3</v>
      </c>
      <c r="LD79" s="116" t="s">
        <v>4</v>
      </c>
      <c r="LE79" s="116" t="s">
        <v>5</v>
      </c>
      <c r="LF79" s="116"/>
      <c r="LG79" s="156"/>
      <c r="LH79" s="156" t="s">
        <v>0</v>
      </c>
      <c r="LI79" s="156" t="s">
        <v>1</v>
      </c>
      <c r="LJ79" s="156" t="s">
        <v>2</v>
      </c>
      <c r="LK79" s="156" t="s">
        <v>3</v>
      </c>
      <c r="LL79" s="156" t="s">
        <v>4</v>
      </c>
      <c r="LM79" s="156" t="s">
        <v>5</v>
      </c>
      <c r="LO79" s="157"/>
      <c r="LP79" s="156" t="s">
        <v>0</v>
      </c>
      <c r="LQ79" s="156" t="s">
        <v>1</v>
      </c>
      <c r="LR79" s="156" t="s">
        <v>2</v>
      </c>
      <c r="LS79" s="156" t="s">
        <v>3</v>
      </c>
      <c r="LT79" s="156" t="s">
        <v>4</v>
      </c>
      <c r="LU79" s="156" t="s">
        <v>5</v>
      </c>
      <c r="LV79" s="157"/>
      <c r="LW79" s="157"/>
      <c r="LX79" s="156" t="s">
        <v>0</v>
      </c>
      <c r="LY79" s="156" t="s">
        <v>1</v>
      </c>
      <c r="LZ79" s="156" t="s">
        <v>2</v>
      </c>
      <c r="MA79" s="156" t="s">
        <v>3</v>
      </c>
      <c r="MB79" s="156" t="s">
        <v>4</v>
      </c>
      <c r="MC79" s="156" t="s">
        <v>5</v>
      </c>
      <c r="MF79" t="s">
        <v>0</v>
      </c>
      <c r="MG79" t="s">
        <v>1</v>
      </c>
      <c r="MH79" t="s">
        <v>2</v>
      </c>
      <c r="MI79" t="s">
        <v>3</v>
      </c>
      <c r="MJ79" t="s">
        <v>4</v>
      </c>
      <c r="MK79" s="162" t="s">
        <v>5</v>
      </c>
      <c r="ML79" s="157"/>
      <c r="MM79" s="157"/>
      <c r="MN79" s="157"/>
      <c r="MO79" s="157"/>
      <c r="MP79" s="157"/>
      <c r="MQ79" s="157"/>
      <c r="MR79" s="157"/>
      <c r="MS79" s="158"/>
      <c r="MT79" s="157"/>
      <c r="MU79" s="157"/>
      <c r="MV79" s="157" t="s">
        <v>0</v>
      </c>
      <c r="MW79" s="157" t="s">
        <v>1</v>
      </c>
      <c r="MX79" s="157" t="s">
        <v>2</v>
      </c>
      <c r="MY79" s="157" t="s">
        <v>3</v>
      </c>
      <c r="MZ79" s="157" t="s">
        <v>4</v>
      </c>
      <c r="NA79" s="158" t="s">
        <v>5</v>
      </c>
      <c r="NB79" s="157"/>
      <c r="NC79" s="157"/>
      <c r="ND79" s="156" t="s">
        <v>0</v>
      </c>
      <c r="NE79" s="156" t="s">
        <v>1</v>
      </c>
      <c r="NF79" s="156" t="s">
        <v>2</v>
      </c>
      <c r="NG79" s="156" t="s">
        <v>3</v>
      </c>
      <c r="NH79" s="156" t="s">
        <v>4</v>
      </c>
      <c r="NI79" s="156" t="s">
        <v>5</v>
      </c>
      <c r="NJ79" s="157"/>
      <c r="NK79" s="157"/>
      <c r="NL79" s="156" t="s">
        <v>0</v>
      </c>
      <c r="NM79" s="156" t="s">
        <v>1</v>
      </c>
      <c r="NN79" s="156" t="s">
        <v>2</v>
      </c>
      <c r="NO79" s="156" t="s">
        <v>3</v>
      </c>
      <c r="NP79" s="156" t="s">
        <v>4</v>
      </c>
      <c r="NQ79" s="162" t="s">
        <v>5</v>
      </c>
      <c r="NR79" s="157"/>
      <c r="NS79" s="157"/>
      <c r="NT79" s="156" t="s">
        <v>0</v>
      </c>
      <c r="NU79" s="156" t="s">
        <v>1</v>
      </c>
      <c r="NV79" s="156" t="s">
        <v>2</v>
      </c>
      <c r="NW79" s="156" t="s">
        <v>3</v>
      </c>
      <c r="NX79" s="156" t="s">
        <v>4</v>
      </c>
      <c r="NY79" s="162" t="s">
        <v>5</v>
      </c>
      <c r="NZ79" s="157"/>
      <c r="OA79" s="156" t="s">
        <v>0</v>
      </c>
      <c r="OB79" s="156" t="s">
        <v>1</v>
      </c>
      <c r="OC79" s="156" t="s">
        <v>2</v>
      </c>
      <c r="OD79" s="156" t="s">
        <v>3</v>
      </c>
      <c r="OE79" s="156" t="s">
        <v>4</v>
      </c>
      <c r="OF79" s="162" t="s">
        <v>5</v>
      </c>
      <c r="OG79" s="157"/>
      <c r="OH79" s="156" t="s">
        <v>0</v>
      </c>
      <c r="OI79" s="156" t="s">
        <v>1</v>
      </c>
      <c r="OJ79" s="156" t="s">
        <v>2</v>
      </c>
      <c r="OK79" s="156" t="s">
        <v>3</v>
      </c>
      <c r="OL79" s="156" t="s">
        <v>4</v>
      </c>
      <c r="OM79" s="162" t="s">
        <v>5</v>
      </c>
      <c r="ON79" s="157"/>
      <c r="OW79" s="157" t="s">
        <v>0</v>
      </c>
      <c r="OX79" s="157" t="s">
        <v>1</v>
      </c>
      <c r="OY79" s="157" t="s">
        <v>2</v>
      </c>
      <c r="OZ79" s="157" t="s">
        <v>3</v>
      </c>
      <c r="PA79" s="157" t="s">
        <v>4</v>
      </c>
      <c r="PB79" s="158" t="s">
        <v>5</v>
      </c>
      <c r="PE79" s="157" t="s">
        <v>0</v>
      </c>
      <c r="PF79" s="157" t="s">
        <v>1</v>
      </c>
      <c r="PG79" s="157" t="s">
        <v>2</v>
      </c>
      <c r="PH79" s="157" t="s">
        <v>3</v>
      </c>
      <c r="PI79" s="157" t="s">
        <v>4</v>
      </c>
      <c r="PJ79" s="158" t="s">
        <v>5</v>
      </c>
      <c r="PM79" s="157" t="s">
        <v>0</v>
      </c>
      <c r="PN79" s="157" t="s">
        <v>1</v>
      </c>
      <c r="PO79" s="157" t="s">
        <v>2</v>
      </c>
      <c r="PP79" s="157" t="s">
        <v>3</v>
      </c>
      <c r="PQ79" s="157" t="s">
        <v>4</v>
      </c>
      <c r="PR79" s="158" t="s">
        <v>5</v>
      </c>
      <c r="QD79" s="157" t="s">
        <v>0</v>
      </c>
      <c r="QE79" s="157" t="s">
        <v>1</v>
      </c>
      <c r="QF79" s="157" t="s">
        <v>2</v>
      </c>
      <c r="QG79" s="157" t="s">
        <v>3</v>
      </c>
      <c r="QH79" s="157" t="s">
        <v>4</v>
      </c>
      <c r="QI79" s="158" t="s">
        <v>5</v>
      </c>
      <c r="QL79" s="157" t="s">
        <v>0</v>
      </c>
      <c r="QM79" s="157" t="s">
        <v>1</v>
      </c>
      <c r="QN79" s="157" t="s">
        <v>2</v>
      </c>
      <c r="QO79" s="157" t="s">
        <v>3</v>
      </c>
      <c r="QP79" s="157" t="s">
        <v>4</v>
      </c>
      <c r="QQ79" s="158" t="s">
        <v>5</v>
      </c>
      <c r="QU79" s="157" t="s">
        <v>0</v>
      </c>
      <c r="QV79" s="157" t="s">
        <v>1</v>
      </c>
      <c r="QW79" s="157" t="s">
        <v>2</v>
      </c>
      <c r="QX79" s="157" t="s">
        <v>3</v>
      </c>
      <c r="QY79" s="157" t="s">
        <v>4</v>
      </c>
      <c r="QZ79" s="158" t="s">
        <v>5</v>
      </c>
      <c r="RR79" s="157" t="s">
        <v>0</v>
      </c>
      <c r="RS79" s="157" t="s">
        <v>1</v>
      </c>
      <c r="RT79" s="157" t="s">
        <v>2</v>
      </c>
      <c r="RU79" s="157" t="s">
        <v>3</v>
      </c>
      <c r="RV79" s="157" t="s">
        <v>4</v>
      </c>
      <c r="RW79" s="158" t="s">
        <v>5</v>
      </c>
      <c r="RZ79" s="157" t="s">
        <v>0</v>
      </c>
      <c r="SA79" s="157" t="s">
        <v>1</v>
      </c>
      <c r="SB79" s="157" t="s">
        <v>2</v>
      </c>
      <c r="SC79" s="157" t="s">
        <v>3</v>
      </c>
      <c r="SD79" s="157" t="s">
        <v>4</v>
      </c>
      <c r="SE79" s="158" t="s">
        <v>5</v>
      </c>
      <c r="SH79" s="157" t="s">
        <v>0</v>
      </c>
      <c r="SI79" s="157" t="s">
        <v>1</v>
      </c>
      <c r="SJ79" s="157" t="s">
        <v>2</v>
      </c>
      <c r="SK79" s="157" t="s">
        <v>3</v>
      </c>
      <c r="SL79" s="157" t="s">
        <v>4</v>
      </c>
      <c r="SM79" s="158" t="s">
        <v>5</v>
      </c>
      <c r="SP79" s="157" t="s">
        <v>0</v>
      </c>
      <c r="SQ79" s="157" t="s">
        <v>1</v>
      </c>
      <c r="SR79" s="157" t="s">
        <v>2</v>
      </c>
      <c r="SS79" s="157" t="s">
        <v>3</v>
      </c>
      <c r="ST79" s="157" t="s">
        <v>4</v>
      </c>
      <c r="SU79" s="158" t="s">
        <v>5</v>
      </c>
      <c r="SX79" s="157" t="s">
        <v>0</v>
      </c>
      <c r="SY79" s="157" t="s">
        <v>1</v>
      </c>
      <c r="SZ79" s="157" t="s">
        <v>2</v>
      </c>
      <c r="TA79" s="157" t="s">
        <v>3</v>
      </c>
      <c r="TB79" s="157" t="s">
        <v>4</v>
      </c>
      <c r="TC79" s="158" t="s">
        <v>5</v>
      </c>
      <c r="TF79" s="157" t="s">
        <v>0</v>
      </c>
      <c r="TG79" s="157" t="s">
        <v>1</v>
      </c>
      <c r="TH79" s="157" t="s">
        <v>2</v>
      </c>
      <c r="TI79" s="157" t="s">
        <v>3</v>
      </c>
      <c r="TJ79" s="157" t="s">
        <v>4</v>
      </c>
      <c r="TK79" s="158" t="s">
        <v>5</v>
      </c>
      <c r="TN79" s="157" t="s">
        <v>0</v>
      </c>
      <c r="TO79" s="157" t="s">
        <v>1</v>
      </c>
      <c r="TP79" s="157" t="s">
        <v>2</v>
      </c>
      <c r="TQ79" s="157" t="s">
        <v>3</v>
      </c>
      <c r="TR79" s="157" t="s">
        <v>4</v>
      </c>
      <c r="TS79" s="158" t="s">
        <v>5</v>
      </c>
      <c r="TV79" s="157" t="s">
        <v>0</v>
      </c>
      <c r="TW79" s="157" t="s">
        <v>1</v>
      </c>
      <c r="TX79" s="157" t="s">
        <v>2</v>
      </c>
      <c r="TY79" s="157" t="s">
        <v>3</v>
      </c>
      <c r="TZ79" s="157" t="s">
        <v>4</v>
      </c>
      <c r="UA79" s="158" t="s">
        <v>5</v>
      </c>
      <c r="UD79" s="157" t="s">
        <v>0</v>
      </c>
      <c r="UE79" s="157" t="s">
        <v>1</v>
      </c>
      <c r="UF79" s="157" t="s">
        <v>2</v>
      </c>
      <c r="UG79" s="157" t="s">
        <v>3</v>
      </c>
      <c r="UH79" s="157" t="s">
        <v>4</v>
      </c>
      <c r="UI79" s="158" t="s">
        <v>5</v>
      </c>
      <c r="UL79" s="157" t="s">
        <v>0</v>
      </c>
      <c r="UM79" s="157" t="s">
        <v>1</v>
      </c>
      <c r="UN79" s="157" t="s">
        <v>2</v>
      </c>
      <c r="UO79" s="157" t="s">
        <v>3</v>
      </c>
      <c r="UP79" s="157" t="s">
        <v>4</v>
      </c>
      <c r="UQ79" s="158" t="s">
        <v>5</v>
      </c>
      <c r="UT79" s="157" t="s">
        <v>0</v>
      </c>
      <c r="UU79" s="157" t="s">
        <v>1</v>
      </c>
      <c r="UV79" s="157" t="s">
        <v>2</v>
      </c>
      <c r="UW79" s="157" t="s">
        <v>3</v>
      </c>
      <c r="UX79" s="157" t="s">
        <v>4</v>
      </c>
      <c r="UY79" s="158" t="s">
        <v>5</v>
      </c>
      <c r="VA79" s="157" t="s">
        <v>0</v>
      </c>
      <c r="VB79" s="157" t="s">
        <v>1</v>
      </c>
      <c r="VC79" s="157" t="s">
        <v>2</v>
      </c>
      <c r="VD79" s="157" t="s">
        <v>3</v>
      </c>
      <c r="VE79" s="157" t="s">
        <v>4</v>
      </c>
      <c r="VF79" s="158" t="s">
        <v>5</v>
      </c>
      <c r="VY79" s="157" t="s">
        <v>0</v>
      </c>
      <c r="VZ79" s="157" t="s">
        <v>1</v>
      </c>
      <c r="WA79" s="157" t="s">
        <v>2</v>
      </c>
      <c r="WB79" s="157" t="s">
        <v>3</v>
      </c>
      <c r="WC79" s="157" t="s">
        <v>4</v>
      </c>
      <c r="WD79" s="158" t="s">
        <v>5</v>
      </c>
      <c r="XG79" s="157" t="s">
        <v>0</v>
      </c>
      <c r="XH79" s="157" t="s">
        <v>1</v>
      </c>
      <c r="XI79" s="157" t="s">
        <v>2</v>
      </c>
      <c r="XJ79" s="157" t="s">
        <v>3</v>
      </c>
      <c r="XK79" s="157" t="s">
        <v>4</v>
      </c>
      <c r="XL79" s="158" t="s">
        <v>5</v>
      </c>
      <c r="XU79" s="201" t="s">
        <v>27</v>
      </c>
      <c r="XV79" s="201">
        <v>71</v>
      </c>
      <c r="XW79" s="201">
        <v>58</v>
      </c>
      <c r="XX79" s="201">
        <v>13</v>
      </c>
      <c r="XY79" s="201">
        <v>0</v>
      </c>
      <c r="XZ79" s="157" t="s">
        <v>481</v>
      </c>
      <c r="YB79" s="157" t="s">
        <v>0</v>
      </c>
      <c r="YC79" s="157" t="s">
        <v>1</v>
      </c>
      <c r="YD79" s="157" t="s">
        <v>2</v>
      </c>
      <c r="YE79" s="157" t="s">
        <v>3</v>
      </c>
      <c r="YF79" s="157" t="s">
        <v>4</v>
      </c>
      <c r="YG79" s="158" t="s">
        <v>5</v>
      </c>
      <c r="YX79" s="157" t="s">
        <v>0</v>
      </c>
      <c r="YY79" s="157" t="s">
        <v>1</v>
      </c>
      <c r="YZ79" s="157" t="s">
        <v>2</v>
      </c>
      <c r="ZA79" s="157" t="s">
        <v>3</v>
      </c>
      <c r="ZB79" s="157" t="s">
        <v>4</v>
      </c>
      <c r="ZC79" s="158" t="s">
        <v>5</v>
      </c>
      <c r="ZE79" s="157" t="s">
        <v>0</v>
      </c>
      <c r="ZF79" s="157" t="s">
        <v>1</v>
      </c>
      <c r="ZG79" s="157" t="s">
        <v>2</v>
      </c>
      <c r="ZH79" s="157" t="s">
        <v>3</v>
      </c>
      <c r="ZI79" s="157" t="s">
        <v>4</v>
      </c>
      <c r="ZJ79" s="158" t="s">
        <v>5</v>
      </c>
    </row>
    <row r="80" spans="1:694" ht="15">
      <c r="DM80" s="2"/>
      <c r="DP80" s="2" t="s">
        <v>133</v>
      </c>
      <c r="DQ80" s="2">
        <v>5</v>
      </c>
      <c r="DR80" s="2">
        <v>5</v>
      </c>
      <c r="DS80" s="2">
        <v>0</v>
      </c>
      <c r="DT80" s="2">
        <v>0</v>
      </c>
      <c r="DU80" s="4">
        <v>1</v>
      </c>
      <c r="DV80" s="4">
        <f>DU80-DM74</f>
        <v>0</v>
      </c>
      <c r="DX80" s="2" t="s">
        <v>133</v>
      </c>
      <c r="DY80" s="2">
        <v>5</v>
      </c>
      <c r="DZ80" s="2">
        <v>5</v>
      </c>
      <c r="EA80" s="2">
        <v>0</v>
      </c>
      <c r="EB80" s="2">
        <v>0</v>
      </c>
      <c r="EC80" s="4">
        <v>1</v>
      </c>
      <c r="EF80" s="2" t="s">
        <v>133</v>
      </c>
      <c r="EG80" s="2">
        <v>5</v>
      </c>
      <c r="EH80" s="2">
        <v>5</v>
      </c>
      <c r="EI80" s="2">
        <v>0</v>
      </c>
      <c r="EJ80" s="2">
        <v>0</v>
      </c>
      <c r="EK80" s="4">
        <v>1</v>
      </c>
      <c r="EL80" s="4">
        <f>EK80-EC80</f>
        <v>0</v>
      </c>
      <c r="EN80" s="2" t="s">
        <v>133</v>
      </c>
      <c r="EO80" s="2">
        <v>5</v>
      </c>
      <c r="EP80" s="2">
        <v>5</v>
      </c>
      <c r="EQ80" s="2">
        <v>0</v>
      </c>
      <c r="ER80" s="2">
        <v>0</v>
      </c>
      <c r="ES80" s="4">
        <v>1</v>
      </c>
      <c r="ET80" s="4">
        <f>ES80-EK80</f>
        <v>0</v>
      </c>
      <c r="EV80" s="2" t="s">
        <v>133</v>
      </c>
      <c r="EW80" s="2">
        <v>5</v>
      </c>
      <c r="EX80" s="2">
        <v>5</v>
      </c>
      <c r="EY80" s="2">
        <v>0</v>
      </c>
      <c r="EZ80" s="2">
        <v>0</v>
      </c>
      <c r="FA80" s="4">
        <v>1</v>
      </c>
      <c r="FB80" s="4">
        <f>FA80-ES80</f>
        <v>0</v>
      </c>
      <c r="FD80" s="2" t="s">
        <v>133</v>
      </c>
      <c r="FE80" s="2">
        <v>5</v>
      </c>
      <c r="FF80" s="2">
        <v>5</v>
      </c>
      <c r="FG80" s="2">
        <v>0</v>
      </c>
      <c r="FH80" s="2">
        <v>0</v>
      </c>
      <c r="FI80" s="4">
        <v>1</v>
      </c>
      <c r="FJ80" s="4">
        <f>FI80-FA80</f>
        <v>0</v>
      </c>
      <c r="FL80" s="2" t="s">
        <v>133</v>
      </c>
      <c r="FM80" s="2">
        <v>5</v>
      </c>
      <c r="FN80" s="2">
        <v>5</v>
      </c>
      <c r="FO80" s="2">
        <v>0</v>
      </c>
      <c r="FP80" s="2">
        <v>0</v>
      </c>
      <c r="FQ80" s="4">
        <v>1</v>
      </c>
      <c r="FR80" s="4">
        <f>FQ80-FI80</f>
        <v>0</v>
      </c>
      <c r="FT80" s="2" t="s">
        <v>133</v>
      </c>
      <c r="FU80" s="2">
        <v>5</v>
      </c>
      <c r="FV80" s="2">
        <v>5</v>
      </c>
      <c r="FW80" s="2">
        <v>0</v>
      </c>
      <c r="FX80" s="2">
        <v>0</v>
      </c>
      <c r="FY80" s="4">
        <v>1</v>
      </c>
      <c r="FZ80" s="4">
        <f>FY80-FQ80</f>
        <v>0</v>
      </c>
      <c r="GB80" s="2" t="s">
        <v>133</v>
      </c>
      <c r="GC80" s="2">
        <v>5</v>
      </c>
      <c r="GD80" s="2">
        <v>5</v>
      </c>
      <c r="GE80" s="2">
        <v>0</v>
      </c>
      <c r="GF80" s="2">
        <v>0</v>
      </c>
      <c r="GG80" s="4">
        <v>1</v>
      </c>
      <c r="GH80" s="4">
        <f>GG80-FY80</f>
        <v>0</v>
      </c>
      <c r="GJ80" s="2" t="s">
        <v>133</v>
      </c>
      <c r="GK80" s="2">
        <v>5</v>
      </c>
      <c r="GL80" s="2">
        <v>5</v>
      </c>
      <c r="GM80" s="2">
        <v>0</v>
      </c>
      <c r="GN80" s="2">
        <v>0</v>
      </c>
      <c r="GO80" s="4">
        <v>1</v>
      </c>
      <c r="GP80" s="4">
        <f>GO80-GG80</f>
        <v>0</v>
      </c>
      <c r="GR80" s="2" t="s">
        <v>133</v>
      </c>
      <c r="GS80" s="2">
        <v>5</v>
      </c>
      <c r="GT80" s="2">
        <v>5</v>
      </c>
      <c r="GU80" s="2">
        <v>0</v>
      </c>
      <c r="GV80" s="2">
        <v>0</v>
      </c>
      <c r="GW80" s="4">
        <v>1</v>
      </c>
      <c r="GX80" s="80">
        <f>GW80-GO80</f>
        <v>0</v>
      </c>
      <c r="GZ80" s="2" t="s">
        <v>133</v>
      </c>
      <c r="HA80" s="2">
        <v>5</v>
      </c>
      <c r="HB80" s="2">
        <v>5</v>
      </c>
      <c r="HC80" s="2">
        <v>0</v>
      </c>
      <c r="HD80" s="2">
        <v>0</v>
      </c>
      <c r="HE80" s="4">
        <v>1</v>
      </c>
      <c r="HF80" s="4">
        <f>HE80-GW80</f>
        <v>0</v>
      </c>
      <c r="HH80" s="2" t="s">
        <v>133</v>
      </c>
      <c r="HI80" s="2">
        <v>5</v>
      </c>
      <c r="HJ80" s="2">
        <v>5</v>
      </c>
      <c r="HK80" s="2">
        <v>0</v>
      </c>
      <c r="HL80" s="2">
        <v>0</v>
      </c>
      <c r="HM80" s="4">
        <v>1</v>
      </c>
      <c r="HN80" s="4">
        <f>HM80-HE80</f>
        <v>0</v>
      </c>
      <c r="HP80" s="2" t="s">
        <v>133</v>
      </c>
      <c r="HQ80" s="2">
        <v>5</v>
      </c>
      <c r="HR80" s="2">
        <v>5</v>
      </c>
      <c r="HS80" s="2">
        <v>0</v>
      </c>
      <c r="HT80" s="2">
        <v>0</v>
      </c>
      <c r="HU80" s="4">
        <v>1</v>
      </c>
      <c r="HV80" s="4">
        <f>HU80-HM80</f>
        <v>0</v>
      </c>
      <c r="HX80" s="2" t="s">
        <v>133</v>
      </c>
      <c r="HY80" s="2">
        <v>5</v>
      </c>
      <c r="HZ80" s="2">
        <v>5</v>
      </c>
      <c r="IA80" s="2">
        <v>0</v>
      </c>
      <c r="IB80" s="2">
        <v>0</v>
      </c>
      <c r="IC80" s="4">
        <v>1</v>
      </c>
      <c r="ID80" s="4">
        <f>IC80-HU80</f>
        <v>0</v>
      </c>
      <c r="IF80" s="2" t="s">
        <v>133</v>
      </c>
      <c r="IG80" s="2">
        <v>5</v>
      </c>
      <c r="IH80" s="2">
        <v>5</v>
      </c>
      <c r="II80" s="2">
        <v>0</v>
      </c>
      <c r="IJ80" s="2">
        <v>0</v>
      </c>
      <c r="IK80" s="4">
        <v>1</v>
      </c>
      <c r="IL80" s="4">
        <f>IK80-IC80</f>
        <v>0</v>
      </c>
      <c r="IN80" s="2" t="s">
        <v>133</v>
      </c>
      <c r="IO80" s="2">
        <v>5</v>
      </c>
      <c r="IP80" s="2">
        <v>5</v>
      </c>
      <c r="IQ80" s="2">
        <v>0</v>
      </c>
      <c r="IR80" s="2">
        <v>0</v>
      </c>
      <c r="IS80" s="4">
        <v>1</v>
      </c>
      <c r="IT80" s="4">
        <f>IS80-IK80</f>
        <v>0</v>
      </c>
      <c r="IV80" s="2" t="s">
        <v>133</v>
      </c>
      <c r="IW80" s="2">
        <v>5</v>
      </c>
      <c r="IX80" s="2">
        <v>5</v>
      </c>
      <c r="IY80" s="2">
        <v>0</v>
      </c>
      <c r="IZ80" s="2">
        <v>0</v>
      </c>
      <c r="JA80" s="4">
        <v>1</v>
      </c>
      <c r="JB80" s="4">
        <f>JA80-IS80</f>
        <v>0</v>
      </c>
      <c r="JD80" s="2" t="s">
        <v>133</v>
      </c>
      <c r="JE80" s="2">
        <v>5</v>
      </c>
      <c r="JF80" s="2">
        <v>5</v>
      </c>
      <c r="JG80" s="2">
        <v>0</v>
      </c>
      <c r="JH80" s="2">
        <v>0</v>
      </c>
      <c r="JI80" s="4">
        <v>1</v>
      </c>
      <c r="JJ80" s="4">
        <f>JI80-JA80</f>
        <v>0</v>
      </c>
      <c r="JL80" t="s">
        <v>133</v>
      </c>
      <c r="JM80">
        <v>5</v>
      </c>
      <c r="JN80">
        <v>5</v>
      </c>
      <c r="JO80">
        <v>0</v>
      </c>
      <c r="JP80">
        <v>0</v>
      </c>
      <c r="JQ80" s="108">
        <v>1</v>
      </c>
      <c r="JR80" s="4">
        <f>JQ80-JI80</f>
        <v>0</v>
      </c>
      <c r="JT80" t="s">
        <v>133</v>
      </c>
      <c r="JU80">
        <v>5</v>
      </c>
      <c r="JV80">
        <v>5</v>
      </c>
      <c r="JW80">
        <v>0</v>
      </c>
      <c r="JX80">
        <v>0</v>
      </c>
      <c r="JY80" s="108">
        <v>1</v>
      </c>
      <c r="JZ80" s="4">
        <f>JY80-JQ80</f>
        <v>0</v>
      </c>
      <c r="KB80" s="2" t="s">
        <v>133</v>
      </c>
      <c r="KC80" s="2">
        <v>5</v>
      </c>
      <c r="KD80" s="2">
        <v>5</v>
      </c>
      <c r="KE80" s="2">
        <v>0</v>
      </c>
      <c r="KF80" s="2">
        <v>0</v>
      </c>
      <c r="KG80" s="4">
        <v>1</v>
      </c>
      <c r="KH80" s="4">
        <f>KG80-JY80</f>
        <v>0</v>
      </c>
      <c r="KJ80" s="2" t="s">
        <v>133</v>
      </c>
      <c r="KK80" s="2">
        <v>5</v>
      </c>
      <c r="KL80" s="2">
        <v>5</v>
      </c>
      <c r="KM80" s="2">
        <v>0</v>
      </c>
      <c r="KN80" s="2">
        <v>0</v>
      </c>
      <c r="KO80" s="4">
        <v>1</v>
      </c>
      <c r="KR80" s="116" t="s">
        <v>133</v>
      </c>
      <c r="KS80" s="116">
        <v>5</v>
      </c>
      <c r="KT80" s="116">
        <v>5</v>
      </c>
      <c r="KU80" s="116">
        <v>0</v>
      </c>
      <c r="KV80" s="116">
        <v>0</v>
      </c>
      <c r="KW80" s="118">
        <v>1</v>
      </c>
      <c r="KX80" s="116"/>
      <c r="KY80" s="116"/>
      <c r="KZ80" s="116" t="s">
        <v>133</v>
      </c>
      <c r="LA80" s="116">
        <v>5</v>
      </c>
      <c r="LB80" s="116">
        <v>5</v>
      </c>
      <c r="LC80" s="116">
        <v>0</v>
      </c>
      <c r="LD80" s="116">
        <v>0</v>
      </c>
      <c r="LE80" s="118">
        <v>1</v>
      </c>
      <c r="LF80" s="116"/>
      <c r="LG80" s="156"/>
      <c r="LH80" s="156" t="s">
        <v>133</v>
      </c>
      <c r="LI80" s="156">
        <v>5</v>
      </c>
      <c r="LJ80" s="156">
        <v>5</v>
      </c>
      <c r="LK80" s="156">
        <v>0</v>
      </c>
      <c r="LL80" s="156">
        <v>0</v>
      </c>
      <c r="LM80" s="158">
        <v>1</v>
      </c>
      <c r="LO80" s="157"/>
      <c r="LP80" s="156" t="s">
        <v>133</v>
      </c>
      <c r="LQ80" s="156">
        <v>5</v>
      </c>
      <c r="LR80" s="156">
        <v>5</v>
      </c>
      <c r="LS80" s="156">
        <v>0</v>
      </c>
      <c r="LT80" s="156">
        <v>0</v>
      </c>
      <c r="LU80" s="158">
        <v>1</v>
      </c>
      <c r="LV80" s="157"/>
      <c r="LW80" s="157"/>
      <c r="LX80" s="156" t="s">
        <v>133</v>
      </c>
      <c r="LY80" s="156">
        <v>5</v>
      </c>
      <c r="LZ80" s="156">
        <v>5</v>
      </c>
      <c r="MA80" s="156">
        <v>0</v>
      </c>
      <c r="MB80" s="156">
        <v>0</v>
      </c>
      <c r="MC80" s="158">
        <v>1</v>
      </c>
      <c r="MF80" t="s">
        <v>133</v>
      </c>
      <c r="MG80">
        <v>5</v>
      </c>
      <c r="MH80">
        <v>5</v>
      </c>
      <c r="MI80">
        <v>0</v>
      </c>
      <c r="MJ80">
        <v>0</v>
      </c>
      <c r="MK80" s="162">
        <v>1</v>
      </c>
      <c r="ML80" s="157"/>
      <c r="MM80" s="157"/>
      <c r="MN80" s="157"/>
      <c r="MO80" s="157"/>
      <c r="MP80" s="157"/>
      <c r="MQ80" s="157"/>
      <c r="MR80" s="157"/>
      <c r="MS80" s="158"/>
      <c r="MT80" s="157"/>
      <c r="MU80" s="157"/>
      <c r="MV80" s="157" t="s">
        <v>133</v>
      </c>
      <c r="MW80" s="157">
        <v>5</v>
      </c>
      <c r="MX80" s="157">
        <v>5</v>
      </c>
      <c r="MY80" s="157">
        <v>0</v>
      </c>
      <c r="MZ80" s="157">
        <v>0</v>
      </c>
      <c r="NA80" s="158">
        <v>1</v>
      </c>
      <c r="NB80" s="157"/>
      <c r="NC80" s="157"/>
      <c r="ND80" s="156" t="s">
        <v>133</v>
      </c>
      <c r="NE80" s="156">
        <v>5</v>
      </c>
      <c r="NF80" s="156">
        <v>5</v>
      </c>
      <c r="NG80" s="156">
        <v>0</v>
      </c>
      <c r="NH80" s="156">
        <v>0</v>
      </c>
      <c r="NI80" s="162">
        <v>1</v>
      </c>
      <c r="NJ80" s="157"/>
      <c r="NK80" s="157"/>
      <c r="NL80" s="156" t="s">
        <v>133</v>
      </c>
      <c r="NM80" s="156">
        <v>5</v>
      </c>
      <c r="NN80" s="156">
        <v>5</v>
      </c>
      <c r="NO80" s="156">
        <v>0</v>
      </c>
      <c r="NP80" s="156">
        <v>0</v>
      </c>
      <c r="NQ80" s="162">
        <v>1</v>
      </c>
      <c r="NR80" s="157"/>
      <c r="NS80" s="157"/>
      <c r="NT80" s="156" t="s">
        <v>133</v>
      </c>
      <c r="NU80" s="156">
        <v>5</v>
      </c>
      <c r="NV80" s="156">
        <v>5</v>
      </c>
      <c r="NW80" s="156">
        <v>0</v>
      </c>
      <c r="NX80" s="156">
        <v>0</v>
      </c>
      <c r="NY80" s="162">
        <v>1</v>
      </c>
      <c r="NZ80" s="157"/>
      <c r="OA80" s="156" t="s">
        <v>133</v>
      </c>
      <c r="OB80" s="156">
        <v>5</v>
      </c>
      <c r="OC80" s="156">
        <v>5</v>
      </c>
      <c r="OD80" s="156">
        <v>0</v>
      </c>
      <c r="OE80" s="156">
        <v>0</v>
      </c>
      <c r="OF80" s="162">
        <v>1</v>
      </c>
      <c r="OG80" s="157"/>
      <c r="OH80" s="156" t="s">
        <v>133</v>
      </c>
      <c r="OI80" s="156">
        <v>5</v>
      </c>
      <c r="OJ80" s="156">
        <v>5</v>
      </c>
      <c r="OK80" s="156">
        <v>0</v>
      </c>
      <c r="OL80" s="156">
        <v>0</v>
      </c>
      <c r="OM80" s="162">
        <v>1</v>
      </c>
      <c r="ON80" s="157"/>
      <c r="OW80" s="157" t="s">
        <v>133</v>
      </c>
      <c r="OX80" s="157">
        <v>5</v>
      </c>
      <c r="OY80" s="157">
        <v>5</v>
      </c>
      <c r="OZ80" s="157">
        <v>0</v>
      </c>
      <c r="PA80" s="157">
        <v>0</v>
      </c>
      <c r="PB80" s="158">
        <v>1</v>
      </c>
      <c r="PE80" s="157" t="s">
        <v>133</v>
      </c>
      <c r="PF80" s="157">
        <v>5</v>
      </c>
      <c r="PG80" s="157">
        <v>5</v>
      </c>
      <c r="PH80" s="157">
        <v>0</v>
      </c>
      <c r="PI80" s="157">
        <v>0</v>
      </c>
      <c r="PJ80" s="158">
        <v>1</v>
      </c>
      <c r="PM80" s="157" t="s">
        <v>133</v>
      </c>
      <c r="PN80" s="157">
        <v>5</v>
      </c>
      <c r="PO80" s="157">
        <v>5</v>
      </c>
      <c r="PP80" s="157">
        <v>0</v>
      </c>
      <c r="PQ80" s="157">
        <v>0</v>
      </c>
      <c r="PR80" s="158">
        <v>1</v>
      </c>
      <c r="QD80" s="157" t="s">
        <v>133</v>
      </c>
      <c r="QE80" s="157">
        <v>5</v>
      </c>
      <c r="QF80" s="157">
        <v>5</v>
      </c>
      <c r="QG80" s="157">
        <v>0</v>
      </c>
      <c r="QH80" s="157">
        <v>0</v>
      </c>
      <c r="QI80" s="158">
        <v>1</v>
      </c>
      <c r="QL80" s="157" t="s">
        <v>133</v>
      </c>
      <c r="QM80" s="157">
        <v>5</v>
      </c>
      <c r="QN80" s="157">
        <v>5</v>
      </c>
      <c r="QO80" s="157">
        <v>0</v>
      </c>
      <c r="QP80" s="157">
        <v>0</v>
      </c>
      <c r="QQ80" s="158">
        <v>1</v>
      </c>
      <c r="QU80" s="157" t="s">
        <v>133</v>
      </c>
      <c r="QV80" s="157">
        <v>5</v>
      </c>
      <c r="QW80" s="157">
        <v>5</v>
      </c>
      <c r="QX80" s="157">
        <v>0</v>
      </c>
      <c r="QY80" s="157">
        <v>0</v>
      </c>
      <c r="QZ80" s="158">
        <v>1</v>
      </c>
      <c r="RR80" s="157" t="s">
        <v>133</v>
      </c>
      <c r="RS80" s="157">
        <v>5</v>
      </c>
      <c r="RT80" s="157">
        <v>5</v>
      </c>
      <c r="RU80" s="157">
        <v>0</v>
      </c>
      <c r="RV80" s="157">
        <v>0</v>
      </c>
      <c r="RW80" s="158">
        <v>1</v>
      </c>
      <c r="RZ80" s="157" t="s">
        <v>133</v>
      </c>
      <c r="SA80" s="157">
        <v>5</v>
      </c>
      <c r="SB80" s="157">
        <v>5</v>
      </c>
      <c r="SC80" s="157">
        <v>0</v>
      </c>
      <c r="SD80" s="157">
        <v>0</v>
      </c>
      <c r="SE80" s="158">
        <v>1</v>
      </c>
      <c r="SH80" s="157" t="s">
        <v>133</v>
      </c>
      <c r="SI80" s="157">
        <v>5</v>
      </c>
      <c r="SJ80" s="157">
        <v>5</v>
      </c>
      <c r="SK80" s="157">
        <v>0</v>
      </c>
      <c r="SL80" s="157">
        <v>0</v>
      </c>
      <c r="SM80" s="158">
        <v>1</v>
      </c>
      <c r="SP80" s="157" t="s">
        <v>133</v>
      </c>
      <c r="SQ80" s="157">
        <v>5</v>
      </c>
      <c r="SR80" s="157">
        <v>5</v>
      </c>
      <c r="SS80" s="157">
        <v>0</v>
      </c>
      <c r="ST80" s="157">
        <v>0</v>
      </c>
      <c r="SU80" s="158">
        <v>1</v>
      </c>
      <c r="SX80" s="157" t="s">
        <v>133</v>
      </c>
      <c r="SY80" s="157">
        <v>5</v>
      </c>
      <c r="SZ80" s="157">
        <v>5</v>
      </c>
      <c r="TA80" s="157">
        <v>0</v>
      </c>
      <c r="TB80" s="157">
        <v>0</v>
      </c>
      <c r="TC80" s="158">
        <v>1</v>
      </c>
      <c r="TF80" s="157" t="s">
        <v>133</v>
      </c>
      <c r="TG80" s="157">
        <v>5</v>
      </c>
      <c r="TH80" s="157">
        <v>5</v>
      </c>
      <c r="TI80" s="157">
        <v>0</v>
      </c>
      <c r="TJ80" s="157">
        <v>0</v>
      </c>
      <c r="TK80" s="158">
        <v>1</v>
      </c>
      <c r="TN80" s="157" t="s">
        <v>133</v>
      </c>
      <c r="TO80" s="157">
        <v>5</v>
      </c>
      <c r="TP80" s="157">
        <v>5</v>
      </c>
      <c r="TQ80" s="157">
        <v>0</v>
      </c>
      <c r="TR80" s="157">
        <v>0</v>
      </c>
      <c r="TS80" s="158">
        <v>1</v>
      </c>
      <c r="TV80" s="157" t="s">
        <v>133</v>
      </c>
      <c r="TW80" s="157">
        <v>5</v>
      </c>
      <c r="TX80" s="157">
        <v>5</v>
      </c>
      <c r="TY80" s="157">
        <v>0</v>
      </c>
      <c r="TZ80" s="157">
        <v>0</v>
      </c>
      <c r="UA80" s="158">
        <v>1</v>
      </c>
      <c r="UD80" s="157" t="s">
        <v>133</v>
      </c>
      <c r="UE80" s="157">
        <v>5</v>
      </c>
      <c r="UF80" s="157">
        <v>5</v>
      </c>
      <c r="UG80" s="157">
        <v>0</v>
      </c>
      <c r="UH80" s="157">
        <v>0</v>
      </c>
      <c r="UI80" s="158">
        <v>1</v>
      </c>
      <c r="UL80" s="157" t="s">
        <v>133</v>
      </c>
      <c r="UM80" s="157">
        <v>5</v>
      </c>
      <c r="UN80" s="157">
        <v>5</v>
      </c>
      <c r="UO80" s="157">
        <v>0</v>
      </c>
      <c r="UP80" s="157">
        <v>0</v>
      </c>
      <c r="UQ80" s="158">
        <v>1</v>
      </c>
      <c r="UT80" s="157" t="s">
        <v>133</v>
      </c>
      <c r="UU80" s="157">
        <v>5</v>
      </c>
      <c r="UV80" s="157">
        <v>5</v>
      </c>
      <c r="UW80" s="157">
        <v>0</v>
      </c>
      <c r="UX80" s="157">
        <v>0</v>
      </c>
      <c r="UY80" s="158">
        <v>1</v>
      </c>
      <c r="VA80" s="157" t="s">
        <v>133</v>
      </c>
      <c r="VB80" s="157">
        <v>5</v>
      </c>
      <c r="VC80" s="157">
        <v>5</v>
      </c>
      <c r="VD80" s="157">
        <v>0</v>
      </c>
      <c r="VE80" s="157">
        <v>0</v>
      </c>
      <c r="VF80" s="158">
        <v>1</v>
      </c>
      <c r="VY80" s="157" t="s">
        <v>133</v>
      </c>
      <c r="VZ80" s="157">
        <v>5</v>
      </c>
      <c r="WA80" s="157">
        <v>5</v>
      </c>
      <c r="WB80" s="157">
        <v>0</v>
      </c>
      <c r="WC80" s="157">
        <v>0</v>
      </c>
      <c r="WD80" s="158">
        <v>1</v>
      </c>
      <c r="XG80" s="157" t="s">
        <v>133</v>
      </c>
      <c r="XH80" s="157">
        <v>5</v>
      </c>
      <c r="XI80" s="157">
        <v>5</v>
      </c>
      <c r="XJ80" s="157">
        <v>0</v>
      </c>
      <c r="XK80" s="157">
        <v>0</v>
      </c>
      <c r="XL80" s="158">
        <v>1</v>
      </c>
      <c r="YB80" s="157" t="s">
        <v>133</v>
      </c>
      <c r="YC80" s="157">
        <v>5</v>
      </c>
      <c r="YD80" s="157">
        <v>5</v>
      </c>
      <c r="YE80" s="157">
        <v>0</v>
      </c>
      <c r="YF80" s="157">
        <v>0</v>
      </c>
      <c r="YG80" s="158">
        <f>YD80/YC80</f>
        <v>1</v>
      </c>
      <c r="YX80" s="157" t="s">
        <v>133</v>
      </c>
      <c r="YY80" s="157">
        <v>5</v>
      </c>
      <c r="YZ80" s="157">
        <v>5</v>
      </c>
      <c r="ZA80" s="157">
        <v>0</v>
      </c>
      <c r="ZB80" s="157">
        <v>0</v>
      </c>
      <c r="ZC80" s="158">
        <v>1</v>
      </c>
      <c r="ZE80" s="157" t="s">
        <v>133</v>
      </c>
      <c r="ZF80" s="157">
        <v>5</v>
      </c>
      <c r="ZG80" s="157">
        <v>5</v>
      </c>
      <c r="ZH80" s="157">
        <v>0</v>
      </c>
      <c r="ZI80" s="157">
        <v>0</v>
      </c>
      <c r="ZJ80" s="158">
        <v>1</v>
      </c>
    </row>
    <row r="81" spans="13:687" ht="15">
      <c r="DP81" s="2" t="s">
        <v>144</v>
      </c>
      <c r="DQ81" s="2">
        <v>265</v>
      </c>
      <c r="DR81" s="2">
        <v>265</v>
      </c>
      <c r="DS81" s="2">
        <v>0</v>
      </c>
      <c r="DT81" s="2">
        <v>0</v>
      </c>
      <c r="DU81" s="4">
        <v>1</v>
      </c>
      <c r="DV81" s="4">
        <f>DU81-DM75</f>
        <v>0</v>
      </c>
      <c r="DX81" s="2" t="s">
        <v>144</v>
      </c>
      <c r="DY81" s="2">
        <v>265</v>
      </c>
      <c r="DZ81" s="2">
        <v>265</v>
      </c>
      <c r="EA81" s="2">
        <v>0</v>
      </c>
      <c r="EB81" s="2">
        <v>0</v>
      </c>
      <c r="EC81" s="4">
        <v>1</v>
      </c>
      <c r="EF81" s="2" t="s">
        <v>144</v>
      </c>
      <c r="EG81" s="2">
        <v>265</v>
      </c>
      <c r="EH81" s="2">
        <v>265</v>
      </c>
      <c r="EI81" s="2">
        <v>0</v>
      </c>
      <c r="EJ81" s="2">
        <v>0</v>
      </c>
      <c r="EK81" s="4">
        <v>1</v>
      </c>
      <c r="EL81" s="4">
        <f>EK81-EC81</f>
        <v>0</v>
      </c>
      <c r="EN81" s="2" t="s">
        <v>144</v>
      </c>
      <c r="EO81" s="2">
        <v>265</v>
      </c>
      <c r="EP81" s="2">
        <v>265</v>
      </c>
      <c r="EQ81" s="2">
        <v>0</v>
      </c>
      <c r="ER81" s="2">
        <v>0</v>
      </c>
      <c r="ES81" s="4">
        <v>1</v>
      </c>
      <c r="ET81" s="4">
        <f>ES81-EK81</f>
        <v>0</v>
      </c>
      <c r="EV81" s="2" t="s">
        <v>144</v>
      </c>
      <c r="EW81" s="2">
        <v>265</v>
      </c>
      <c r="EX81" s="2">
        <v>265</v>
      </c>
      <c r="EY81" s="2">
        <v>0</v>
      </c>
      <c r="EZ81" s="2">
        <v>0</v>
      </c>
      <c r="FA81" s="4">
        <v>1</v>
      </c>
      <c r="FB81" s="4">
        <f>FA81-ES81</f>
        <v>0</v>
      </c>
      <c r="FD81" s="2" t="s">
        <v>144</v>
      </c>
      <c r="FE81" s="2">
        <v>265</v>
      </c>
      <c r="FF81" s="2">
        <v>265</v>
      </c>
      <c r="FG81" s="2">
        <v>0</v>
      </c>
      <c r="FH81" s="2">
        <v>0</v>
      </c>
      <c r="FI81" s="4">
        <v>1</v>
      </c>
      <c r="FJ81" s="4">
        <f>FI81-FA81</f>
        <v>0</v>
      </c>
      <c r="FL81" s="2" t="s">
        <v>144</v>
      </c>
      <c r="FM81" s="2">
        <v>265</v>
      </c>
      <c r="FN81" s="2">
        <v>265</v>
      </c>
      <c r="FO81" s="2">
        <v>0</v>
      </c>
      <c r="FP81" s="2">
        <v>0</v>
      </c>
      <c r="FQ81" s="4">
        <v>1</v>
      </c>
      <c r="FR81" s="4">
        <f>FQ81-FI81</f>
        <v>0</v>
      </c>
      <c r="FT81" s="2" t="s">
        <v>144</v>
      </c>
      <c r="FU81" s="2">
        <v>265</v>
      </c>
      <c r="FV81" s="2">
        <v>265</v>
      </c>
      <c r="FW81" s="2">
        <v>0</v>
      </c>
      <c r="FX81" s="2">
        <v>0</v>
      </c>
      <c r="FY81" s="4">
        <v>1</v>
      </c>
      <c r="FZ81" s="4">
        <f>FY81-FQ81</f>
        <v>0</v>
      </c>
      <c r="GB81" s="2" t="s">
        <v>144</v>
      </c>
      <c r="GC81" s="2">
        <v>265</v>
      </c>
      <c r="GD81" s="2">
        <v>265</v>
      </c>
      <c r="GE81" s="2">
        <v>0</v>
      </c>
      <c r="GF81" s="2">
        <v>0</v>
      </c>
      <c r="GG81" s="4">
        <v>1</v>
      </c>
      <c r="GH81" s="4">
        <f>GG81-FY81</f>
        <v>0</v>
      </c>
      <c r="GJ81" s="2" t="s">
        <v>144</v>
      </c>
      <c r="GK81" s="2">
        <v>265</v>
      </c>
      <c r="GL81" s="2">
        <v>265</v>
      </c>
      <c r="GM81" s="2">
        <v>0</v>
      </c>
      <c r="GN81" s="2">
        <v>0</v>
      </c>
      <c r="GO81" s="4">
        <v>1</v>
      </c>
      <c r="GP81" s="4">
        <f>GO81-GG81</f>
        <v>0</v>
      </c>
      <c r="GR81" s="2" t="s">
        <v>144</v>
      </c>
      <c r="GS81" s="2">
        <v>265</v>
      </c>
      <c r="GT81" s="2">
        <v>265</v>
      </c>
      <c r="GU81" s="2">
        <v>0</v>
      </c>
      <c r="GV81" s="2">
        <v>0</v>
      </c>
      <c r="GW81" s="4">
        <v>1</v>
      </c>
      <c r="GX81" s="80">
        <f>GW81-GO81</f>
        <v>0</v>
      </c>
      <c r="GZ81" s="2" t="s">
        <v>144</v>
      </c>
      <c r="HA81" s="2">
        <v>265</v>
      </c>
      <c r="HB81" s="2">
        <v>265</v>
      </c>
      <c r="HC81" s="2">
        <v>0</v>
      </c>
      <c r="HD81" s="2">
        <v>0</v>
      </c>
      <c r="HE81" s="4">
        <v>1</v>
      </c>
      <c r="HF81" s="4">
        <f>HE81-GW81</f>
        <v>0</v>
      </c>
      <c r="HH81" s="2" t="s">
        <v>144</v>
      </c>
      <c r="HI81" s="2">
        <v>265</v>
      </c>
      <c r="HJ81" s="2">
        <v>265</v>
      </c>
      <c r="HK81" s="2">
        <v>0</v>
      </c>
      <c r="HL81" s="2">
        <v>0</v>
      </c>
      <c r="HM81" s="4">
        <v>1</v>
      </c>
      <c r="HN81" s="4">
        <f>HM81-HE81</f>
        <v>0</v>
      </c>
      <c r="HP81" s="2" t="s">
        <v>144</v>
      </c>
      <c r="HQ81" s="2">
        <v>265</v>
      </c>
      <c r="HR81" s="2">
        <v>265</v>
      </c>
      <c r="HS81" s="2">
        <v>0</v>
      </c>
      <c r="HT81" s="2">
        <v>0</v>
      </c>
      <c r="HU81" s="4">
        <v>1</v>
      </c>
      <c r="HV81" s="4">
        <f>HU81-HM81</f>
        <v>0</v>
      </c>
      <c r="HX81" s="2" t="s">
        <v>144</v>
      </c>
      <c r="HY81" s="2">
        <v>265</v>
      </c>
      <c r="HZ81" s="2">
        <v>265</v>
      </c>
      <c r="IA81" s="2">
        <v>0</v>
      </c>
      <c r="IB81" s="2">
        <v>0</v>
      </c>
      <c r="IC81" s="4">
        <v>1</v>
      </c>
      <c r="ID81" s="4">
        <f>IC81-HU81</f>
        <v>0</v>
      </c>
      <c r="IF81" s="2" t="s">
        <v>144</v>
      </c>
      <c r="IG81" s="2">
        <v>265</v>
      </c>
      <c r="IH81" s="2">
        <v>265</v>
      </c>
      <c r="II81" s="2">
        <v>0</v>
      </c>
      <c r="IJ81" s="2">
        <v>0</v>
      </c>
      <c r="IK81" s="4">
        <v>1</v>
      </c>
      <c r="IL81" s="4">
        <f>IK81-IC81</f>
        <v>0</v>
      </c>
      <c r="IN81" s="2" t="s">
        <v>144</v>
      </c>
      <c r="IO81" s="2">
        <v>265</v>
      </c>
      <c r="IP81" s="2">
        <v>265</v>
      </c>
      <c r="IQ81" s="2">
        <v>0</v>
      </c>
      <c r="IR81" s="2">
        <v>0</v>
      </c>
      <c r="IS81" s="4">
        <v>1</v>
      </c>
      <c r="IT81" s="4">
        <f>IS81-IK81</f>
        <v>0</v>
      </c>
      <c r="IV81" s="2" t="s">
        <v>144</v>
      </c>
      <c r="IW81" s="2">
        <v>265</v>
      </c>
      <c r="IX81" s="2">
        <v>265</v>
      </c>
      <c r="IY81" s="2">
        <v>0</v>
      </c>
      <c r="IZ81" s="2">
        <v>0</v>
      </c>
      <c r="JA81" s="4">
        <v>1</v>
      </c>
      <c r="JB81" s="4">
        <f>JA81-IS81</f>
        <v>0</v>
      </c>
      <c r="JD81" s="2" t="s">
        <v>144</v>
      </c>
      <c r="JE81" s="2">
        <v>265</v>
      </c>
      <c r="JF81" s="2">
        <v>265</v>
      </c>
      <c r="JG81" s="2">
        <v>0</v>
      </c>
      <c r="JH81" s="2">
        <v>0</v>
      </c>
      <c r="JI81" s="4">
        <v>1</v>
      </c>
      <c r="JJ81" s="4">
        <f>JI81-JA81</f>
        <v>0</v>
      </c>
      <c r="JL81" t="s">
        <v>144</v>
      </c>
      <c r="JM81">
        <v>265</v>
      </c>
      <c r="JN81">
        <v>265</v>
      </c>
      <c r="JO81">
        <v>0</v>
      </c>
      <c r="JP81">
        <v>0</v>
      </c>
      <c r="JQ81" s="108">
        <v>1</v>
      </c>
      <c r="JR81" s="4">
        <f>JQ81-JI81</f>
        <v>0</v>
      </c>
      <c r="JT81" t="s">
        <v>144</v>
      </c>
      <c r="JU81">
        <v>265</v>
      </c>
      <c r="JV81">
        <v>265</v>
      </c>
      <c r="JW81">
        <v>0</v>
      </c>
      <c r="JX81">
        <v>0</v>
      </c>
      <c r="JY81" s="108">
        <v>1</v>
      </c>
      <c r="JZ81" s="4">
        <f>JY81-JQ81</f>
        <v>0</v>
      </c>
      <c r="KB81" s="2" t="s">
        <v>144</v>
      </c>
      <c r="KC81" s="2">
        <v>265</v>
      </c>
      <c r="KD81" s="2">
        <v>265</v>
      </c>
      <c r="KE81" s="2">
        <v>0</v>
      </c>
      <c r="KF81" s="2">
        <v>0</v>
      </c>
      <c r="KG81" s="4">
        <v>1</v>
      </c>
      <c r="KH81" s="4">
        <f>KG81-JY81</f>
        <v>0</v>
      </c>
      <c r="KJ81" s="2" t="s">
        <v>144</v>
      </c>
      <c r="KK81" s="2">
        <v>265</v>
      </c>
      <c r="KL81" s="2">
        <v>265</v>
      </c>
      <c r="KM81" s="2">
        <v>0</v>
      </c>
      <c r="KN81" s="2">
        <v>0</v>
      </c>
      <c r="KO81" s="4">
        <v>1</v>
      </c>
      <c r="KR81" s="116" t="s">
        <v>144</v>
      </c>
      <c r="KS81" s="116">
        <v>265</v>
      </c>
      <c r="KT81" s="116">
        <v>265</v>
      </c>
      <c r="KU81" s="116">
        <v>0</v>
      </c>
      <c r="KV81" s="116">
        <v>0</v>
      </c>
      <c r="KW81" s="118">
        <v>1</v>
      </c>
      <c r="KX81" s="116"/>
      <c r="KY81" s="116"/>
      <c r="KZ81" s="116" t="s">
        <v>144</v>
      </c>
      <c r="LA81" s="116">
        <v>265</v>
      </c>
      <c r="LB81" s="116">
        <v>265</v>
      </c>
      <c r="LC81" s="116">
        <v>0</v>
      </c>
      <c r="LD81" s="116">
        <v>0</v>
      </c>
      <c r="LE81" s="118">
        <v>1</v>
      </c>
      <c r="LF81" s="116"/>
      <c r="LG81" s="156"/>
      <c r="LH81" s="156" t="s">
        <v>144</v>
      </c>
      <c r="LI81" s="156">
        <v>265</v>
      </c>
      <c r="LJ81" s="156">
        <v>265</v>
      </c>
      <c r="LK81" s="156">
        <v>0</v>
      </c>
      <c r="LL81" s="156">
        <v>0</v>
      </c>
      <c r="LM81" s="158">
        <v>1</v>
      </c>
      <c r="LO81" s="157"/>
      <c r="LP81" s="156" t="s">
        <v>144</v>
      </c>
      <c r="LQ81" s="156">
        <v>265</v>
      </c>
      <c r="LR81" s="156">
        <v>265</v>
      </c>
      <c r="LS81" s="156">
        <v>0</v>
      </c>
      <c r="LT81" s="156">
        <v>0</v>
      </c>
      <c r="LU81" s="158">
        <v>1</v>
      </c>
      <c r="LV81" s="157"/>
      <c r="LW81" s="157"/>
      <c r="LX81" s="156" t="s">
        <v>144</v>
      </c>
      <c r="LY81" s="156">
        <v>265</v>
      </c>
      <c r="LZ81" s="156">
        <v>265</v>
      </c>
      <c r="MA81" s="156">
        <v>0</v>
      </c>
      <c r="MB81" s="156">
        <v>0</v>
      </c>
      <c r="MC81" s="158">
        <v>1</v>
      </c>
      <c r="MF81" t="s">
        <v>144</v>
      </c>
      <c r="MG81">
        <v>265</v>
      </c>
      <c r="MH81">
        <v>0</v>
      </c>
      <c r="MI81">
        <v>0</v>
      </c>
      <c r="MJ81">
        <v>265</v>
      </c>
      <c r="MK81" s="162">
        <v>0</v>
      </c>
      <c r="ML81" s="157"/>
      <c r="MM81" s="157"/>
      <c r="MN81" s="157"/>
      <c r="MO81" s="157"/>
      <c r="MP81" s="157"/>
      <c r="MQ81" s="157"/>
      <c r="MR81" s="157"/>
      <c r="MS81" s="158"/>
      <c r="MT81" s="157"/>
      <c r="MU81" s="157"/>
      <c r="MV81" s="157" t="s">
        <v>144</v>
      </c>
      <c r="MW81" s="157">
        <v>265</v>
      </c>
      <c r="MX81" s="157">
        <v>265</v>
      </c>
      <c r="MY81" s="157">
        <v>0</v>
      </c>
      <c r="MZ81" s="157">
        <v>0</v>
      </c>
      <c r="NA81" s="158">
        <v>1</v>
      </c>
      <c r="NB81" s="157"/>
      <c r="NC81" s="157"/>
      <c r="ND81" s="156" t="s">
        <v>144</v>
      </c>
      <c r="NE81" s="156">
        <v>265</v>
      </c>
      <c r="NF81" s="156">
        <v>265</v>
      </c>
      <c r="NG81" s="156">
        <v>0</v>
      </c>
      <c r="NH81" s="156">
        <v>0</v>
      </c>
      <c r="NI81" s="162">
        <v>1</v>
      </c>
      <c r="NJ81" s="157"/>
      <c r="NK81" s="157"/>
      <c r="NL81" s="156" t="s">
        <v>144</v>
      </c>
      <c r="NM81" s="156">
        <v>265</v>
      </c>
      <c r="NN81" s="156">
        <v>265</v>
      </c>
      <c r="NO81" s="156">
        <v>0</v>
      </c>
      <c r="NP81" s="156">
        <v>0</v>
      </c>
      <c r="NQ81" s="162">
        <v>1</v>
      </c>
      <c r="NR81" s="157"/>
      <c r="NS81" s="157"/>
      <c r="NT81" s="156" t="s">
        <v>144</v>
      </c>
      <c r="NU81" s="156">
        <v>265</v>
      </c>
      <c r="NV81" s="156">
        <v>3</v>
      </c>
      <c r="NW81" s="156">
        <v>262</v>
      </c>
      <c r="NX81" s="156">
        <v>0</v>
      </c>
      <c r="NY81" s="162">
        <v>0.01</v>
      </c>
      <c r="NZ81" s="157"/>
      <c r="OA81" s="156" t="s">
        <v>144</v>
      </c>
      <c r="OB81" s="156">
        <v>265</v>
      </c>
      <c r="OC81" s="156">
        <v>3</v>
      </c>
      <c r="OD81" s="156">
        <v>262</v>
      </c>
      <c r="OE81" s="156">
        <v>0</v>
      </c>
      <c r="OF81" s="162">
        <v>0.01</v>
      </c>
      <c r="OG81" s="157"/>
      <c r="OH81" s="156" t="s">
        <v>144</v>
      </c>
      <c r="OI81" s="156">
        <v>265</v>
      </c>
      <c r="OJ81" s="156">
        <v>3</v>
      </c>
      <c r="OK81" s="156">
        <v>262</v>
      </c>
      <c r="OL81" s="156">
        <v>0</v>
      </c>
      <c r="OM81" s="162">
        <v>0.01</v>
      </c>
      <c r="ON81" s="157"/>
      <c r="OW81" s="157" t="s">
        <v>144</v>
      </c>
      <c r="OX81" s="157">
        <v>265</v>
      </c>
      <c r="OY81" s="157">
        <v>265</v>
      </c>
      <c r="OZ81" s="157">
        <v>0</v>
      </c>
      <c r="PA81" s="157">
        <v>0</v>
      </c>
      <c r="PB81" s="158">
        <v>1</v>
      </c>
      <c r="PE81" s="157" t="s">
        <v>144</v>
      </c>
      <c r="PF81" s="157">
        <v>265</v>
      </c>
      <c r="PG81" s="157">
        <v>265</v>
      </c>
      <c r="PH81" s="157">
        <v>0</v>
      </c>
      <c r="PI81" s="157">
        <v>0</v>
      </c>
      <c r="PJ81" s="158">
        <v>1</v>
      </c>
      <c r="PM81" s="157" t="s">
        <v>144</v>
      </c>
      <c r="PN81" s="157">
        <v>265</v>
      </c>
      <c r="PO81" s="157">
        <v>265</v>
      </c>
      <c r="PP81" s="157">
        <v>0</v>
      </c>
      <c r="PQ81" s="157">
        <v>0</v>
      </c>
      <c r="PR81" s="158">
        <v>1</v>
      </c>
      <c r="QD81" s="157" t="s">
        <v>144</v>
      </c>
      <c r="QE81" s="157">
        <v>265</v>
      </c>
      <c r="QF81" s="157">
        <v>265</v>
      </c>
      <c r="QG81" s="157">
        <v>0</v>
      </c>
      <c r="QH81" s="157">
        <v>0</v>
      </c>
      <c r="QI81" s="158">
        <v>1</v>
      </c>
      <c r="QL81" s="157" t="s">
        <v>144</v>
      </c>
      <c r="QM81" s="157">
        <v>265</v>
      </c>
      <c r="QN81" s="157">
        <v>265</v>
      </c>
      <c r="QO81" s="157">
        <v>0</v>
      </c>
      <c r="QP81" s="157">
        <v>0</v>
      </c>
      <c r="QQ81" s="158">
        <v>1</v>
      </c>
      <c r="QU81" s="157" t="s">
        <v>144</v>
      </c>
      <c r="QV81" s="157">
        <v>265</v>
      </c>
      <c r="QW81" s="157">
        <v>265</v>
      </c>
      <c r="QX81" s="157">
        <v>0</v>
      </c>
      <c r="QY81" s="157">
        <v>0</v>
      </c>
      <c r="QZ81" s="158">
        <v>1</v>
      </c>
      <c r="RR81" s="157" t="s">
        <v>144</v>
      </c>
      <c r="RS81" s="157">
        <v>265</v>
      </c>
      <c r="RT81" s="157">
        <v>265</v>
      </c>
      <c r="RU81" s="157">
        <v>0</v>
      </c>
      <c r="RV81" s="157">
        <v>0</v>
      </c>
      <c r="RW81" s="158">
        <v>1</v>
      </c>
      <c r="RZ81" s="157" t="s">
        <v>144</v>
      </c>
      <c r="SA81" s="157">
        <v>265</v>
      </c>
      <c r="SB81" s="157">
        <v>265</v>
      </c>
      <c r="SC81" s="157">
        <v>0</v>
      </c>
      <c r="SD81" s="157">
        <v>0</v>
      </c>
      <c r="SE81" s="158">
        <v>1</v>
      </c>
      <c r="SH81" s="157" t="s">
        <v>144</v>
      </c>
      <c r="SI81" s="157">
        <v>265</v>
      </c>
      <c r="SJ81" s="157">
        <v>265</v>
      </c>
      <c r="SK81" s="157">
        <v>0</v>
      </c>
      <c r="SL81" s="157">
        <v>0</v>
      </c>
      <c r="SM81" s="158">
        <v>1</v>
      </c>
      <c r="SP81" s="157" t="s">
        <v>144</v>
      </c>
      <c r="SQ81" s="157">
        <v>265</v>
      </c>
      <c r="SR81" s="157">
        <v>265</v>
      </c>
      <c r="SS81" s="157">
        <v>0</v>
      </c>
      <c r="ST81" s="157">
        <v>0</v>
      </c>
      <c r="SU81" s="158">
        <v>1</v>
      </c>
      <c r="SX81" s="157" t="s">
        <v>144</v>
      </c>
      <c r="SY81" s="157">
        <v>265</v>
      </c>
      <c r="SZ81" s="157">
        <v>265</v>
      </c>
      <c r="TA81" s="157">
        <v>0</v>
      </c>
      <c r="TB81" s="157">
        <v>0</v>
      </c>
      <c r="TC81" s="158">
        <v>1</v>
      </c>
      <c r="TF81" s="157" t="s">
        <v>144</v>
      </c>
      <c r="TG81" s="157">
        <v>265</v>
      </c>
      <c r="TH81" s="157">
        <v>265</v>
      </c>
      <c r="TI81" s="157">
        <v>0</v>
      </c>
      <c r="TJ81" s="157">
        <v>0</v>
      </c>
      <c r="TK81" s="158">
        <v>1</v>
      </c>
      <c r="TN81" s="157" t="s">
        <v>144</v>
      </c>
      <c r="TO81" s="157">
        <v>265</v>
      </c>
      <c r="TP81" s="157">
        <v>265</v>
      </c>
      <c r="TQ81" s="157">
        <v>0</v>
      </c>
      <c r="TR81" s="157">
        <v>0</v>
      </c>
      <c r="TS81" s="158">
        <v>1</v>
      </c>
      <c r="TV81" s="157" t="s">
        <v>144</v>
      </c>
      <c r="TW81" s="157">
        <v>265</v>
      </c>
      <c r="TX81" s="157">
        <v>265</v>
      </c>
      <c r="TY81" s="157">
        <v>0</v>
      </c>
      <c r="TZ81" s="157">
        <v>0</v>
      </c>
      <c r="UA81" s="158">
        <v>1</v>
      </c>
      <c r="UD81" s="157" t="s">
        <v>419</v>
      </c>
      <c r="UE81" s="157">
        <v>13</v>
      </c>
      <c r="UF81" s="157">
        <v>13</v>
      </c>
      <c r="UG81" s="157">
        <v>0</v>
      </c>
      <c r="UH81" s="157">
        <v>0</v>
      </c>
      <c r="UI81" s="158">
        <v>1</v>
      </c>
      <c r="UL81" s="157" t="s">
        <v>419</v>
      </c>
      <c r="UM81" s="157">
        <v>13</v>
      </c>
      <c r="UN81" s="157">
        <v>13</v>
      </c>
      <c r="UO81" s="157">
        <v>0</v>
      </c>
      <c r="UP81" s="157">
        <v>0</v>
      </c>
      <c r="UQ81" s="158">
        <v>1</v>
      </c>
      <c r="UT81" s="157" t="s">
        <v>419</v>
      </c>
      <c r="UU81" s="157">
        <v>13</v>
      </c>
      <c r="UV81" s="157">
        <v>13</v>
      </c>
      <c r="UW81" s="157">
        <v>0</v>
      </c>
      <c r="UX81" s="157">
        <v>0</v>
      </c>
      <c r="UY81" s="158">
        <v>1</v>
      </c>
      <c r="VA81" s="157" t="s">
        <v>419</v>
      </c>
      <c r="VB81" s="157">
        <v>13</v>
      </c>
      <c r="VC81" s="157">
        <v>13</v>
      </c>
      <c r="VD81" s="157">
        <v>0</v>
      </c>
      <c r="VE81" s="157">
        <v>0</v>
      </c>
      <c r="VF81" s="158">
        <v>1</v>
      </c>
      <c r="VY81" s="157" t="s">
        <v>419</v>
      </c>
      <c r="VZ81" s="157">
        <v>13</v>
      </c>
      <c r="WA81" s="157">
        <v>13</v>
      </c>
      <c r="WB81" s="157">
        <v>0</v>
      </c>
      <c r="WC81" s="157">
        <v>0</v>
      </c>
      <c r="WD81" s="158">
        <v>1</v>
      </c>
      <c r="XG81" s="157" t="s">
        <v>419</v>
      </c>
      <c r="XH81" s="157">
        <v>13</v>
      </c>
      <c r="XI81" s="157">
        <v>13</v>
      </c>
      <c r="XJ81" s="157">
        <v>0</v>
      </c>
      <c r="XK81" s="157">
        <v>0</v>
      </c>
      <c r="XL81" s="158">
        <v>1</v>
      </c>
      <c r="YB81" s="157" t="s">
        <v>419</v>
      </c>
      <c r="YC81" s="157">
        <v>13</v>
      </c>
      <c r="YD81" s="157">
        <v>13</v>
      </c>
      <c r="YE81" s="157">
        <v>0</v>
      </c>
      <c r="YF81" s="157">
        <v>0</v>
      </c>
      <c r="YG81" s="158">
        <f t="shared" ref="YG81:YG88" si="212">YD81/YC81</f>
        <v>1</v>
      </c>
      <c r="YX81" s="157" t="s">
        <v>419</v>
      </c>
      <c r="YY81" s="157">
        <v>13</v>
      </c>
      <c r="YZ81" s="157">
        <v>13</v>
      </c>
      <c r="ZA81" s="157">
        <v>0</v>
      </c>
      <c r="ZB81" s="157">
        <v>0</v>
      </c>
      <c r="ZC81" s="158">
        <v>1</v>
      </c>
      <c r="ZE81" s="157" t="s">
        <v>419</v>
      </c>
      <c r="ZF81" s="157">
        <v>13</v>
      </c>
      <c r="ZG81" s="157">
        <v>13</v>
      </c>
      <c r="ZH81" s="157">
        <v>0</v>
      </c>
      <c r="ZI81" s="157">
        <v>0</v>
      </c>
      <c r="ZJ81" s="158">
        <v>1</v>
      </c>
    </row>
    <row r="82" spans="13:687" ht="15">
      <c r="DP82" s="2" t="s">
        <v>128</v>
      </c>
      <c r="DQ82" s="2">
        <v>5</v>
      </c>
      <c r="DR82" s="2">
        <v>5</v>
      </c>
      <c r="DS82" s="2">
        <v>0</v>
      </c>
      <c r="DT82" s="2">
        <v>0</v>
      </c>
      <c r="DU82" s="4">
        <v>1</v>
      </c>
      <c r="DV82" s="4">
        <f>DU82-DM76</f>
        <v>0</v>
      </c>
      <c r="DX82" s="2" t="s">
        <v>128</v>
      </c>
      <c r="DY82" s="2">
        <v>5</v>
      </c>
      <c r="DZ82" s="2">
        <v>5</v>
      </c>
      <c r="EA82" s="2">
        <v>0</v>
      </c>
      <c r="EB82" s="2">
        <v>0</v>
      </c>
      <c r="EC82" s="4">
        <v>1</v>
      </c>
      <c r="EF82" s="2" t="s">
        <v>128</v>
      </c>
      <c r="EG82" s="2">
        <v>5</v>
      </c>
      <c r="EH82" s="2">
        <v>5</v>
      </c>
      <c r="EI82" s="2">
        <v>0</v>
      </c>
      <c r="EJ82" s="2">
        <v>0</v>
      </c>
      <c r="EK82" s="4">
        <v>1</v>
      </c>
      <c r="EL82" s="4">
        <f>EK82-EC82</f>
        <v>0</v>
      </c>
      <c r="EN82" s="2" t="s">
        <v>128</v>
      </c>
      <c r="EO82" s="2">
        <v>5</v>
      </c>
      <c r="EP82" s="2">
        <v>5</v>
      </c>
      <c r="EQ82" s="2">
        <v>0</v>
      </c>
      <c r="ER82" s="2">
        <v>0</v>
      </c>
      <c r="ES82" s="4">
        <v>1</v>
      </c>
      <c r="ET82" s="4">
        <f>ES82-EK82</f>
        <v>0</v>
      </c>
      <c r="EV82" s="2" t="s">
        <v>128</v>
      </c>
      <c r="EW82" s="2">
        <v>5</v>
      </c>
      <c r="EX82" s="2">
        <v>5</v>
      </c>
      <c r="EY82" s="2">
        <v>0</v>
      </c>
      <c r="EZ82" s="2">
        <v>0</v>
      </c>
      <c r="FA82" s="4">
        <v>1</v>
      </c>
      <c r="FB82" s="4">
        <f>FA82-ES82</f>
        <v>0</v>
      </c>
      <c r="FD82" s="2" t="s">
        <v>128</v>
      </c>
      <c r="FE82" s="2">
        <v>5</v>
      </c>
      <c r="FF82" s="2">
        <v>5</v>
      </c>
      <c r="FG82" s="2">
        <v>0</v>
      </c>
      <c r="FH82" s="2">
        <v>0</v>
      </c>
      <c r="FI82" s="4">
        <v>1</v>
      </c>
      <c r="FJ82" s="4">
        <f>FI82-FA82</f>
        <v>0</v>
      </c>
      <c r="FL82" s="2" t="s">
        <v>128</v>
      </c>
      <c r="FM82" s="2">
        <v>5</v>
      </c>
      <c r="FN82" s="2">
        <v>5</v>
      </c>
      <c r="FO82" s="2">
        <v>0</v>
      </c>
      <c r="FP82" s="2">
        <v>0</v>
      </c>
      <c r="FQ82" s="4">
        <v>1</v>
      </c>
      <c r="FR82" s="4">
        <f>FQ82-FI82</f>
        <v>0</v>
      </c>
      <c r="FT82" s="2" t="s">
        <v>128</v>
      </c>
      <c r="FU82" s="2">
        <v>5</v>
      </c>
      <c r="FV82" s="2">
        <v>5</v>
      </c>
      <c r="FW82" s="2">
        <v>0</v>
      </c>
      <c r="FX82" s="2">
        <v>0</v>
      </c>
      <c r="FY82" s="4">
        <v>1</v>
      </c>
      <c r="FZ82" s="4">
        <f>FY82-FQ82</f>
        <v>0</v>
      </c>
      <c r="GB82" s="2" t="s">
        <v>128</v>
      </c>
      <c r="GC82" s="2">
        <v>5</v>
      </c>
      <c r="GD82" s="2">
        <v>5</v>
      </c>
      <c r="GE82" s="2">
        <v>0</v>
      </c>
      <c r="GF82" s="2">
        <v>0</v>
      </c>
      <c r="GG82" s="4">
        <v>1</v>
      </c>
      <c r="GH82" s="4">
        <f>GG82-FY82</f>
        <v>0</v>
      </c>
      <c r="GJ82" s="2" t="s">
        <v>128</v>
      </c>
      <c r="GK82" s="2">
        <v>5</v>
      </c>
      <c r="GL82" s="2">
        <v>5</v>
      </c>
      <c r="GM82" s="2">
        <v>0</v>
      </c>
      <c r="GN82" s="2">
        <v>0</v>
      </c>
      <c r="GO82" s="4">
        <v>1</v>
      </c>
      <c r="GP82" s="4">
        <f>GO82-GG82</f>
        <v>0</v>
      </c>
      <c r="GR82" s="2" t="s">
        <v>128</v>
      </c>
      <c r="GS82" s="2">
        <v>5</v>
      </c>
      <c r="GT82" s="2">
        <v>5</v>
      </c>
      <c r="GU82" s="2">
        <v>0</v>
      </c>
      <c r="GV82" s="2">
        <v>0</v>
      </c>
      <c r="GW82" s="4">
        <v>1</v>
      </c>
      <c r="GX82" s="80">
        <f>GW82-GO82</f>
        <v>0</v>
      </c>
      <c r="GZ82" s="2" t="s">
        <v>128</v>
      </c>
      <c r="HA82" s="2">
        <v>5</v>
      </c>
      <c r="HB82" s="2">
        <v>5</v>
      </c>
      <c r="HC82" s="2">
        <v>0</v>
      </c>
      <c r="HD82" s="2">
        <v>0</v>
      </c>
      <c r="HE82" s="4">
        <v>1</v>
      </c>
      <c r="HF82" s="4">
        <f>HE82-GW82</f>
        <v>0</v>
      </c>
      <c r="HH82" s="2" t="s">
        <v>128</v>
      </c>
      <c r="HI82" s="2">
        <v>5</v>
      </c>
      <c r="HJ82" s="2">
        <v>5</v>
      </c>
      <c r="HK82" s="2">
        <v>0</v>
      </c>
      <c r="HL82" s="2">
        <v>0</v>
      </c>
      <c r="HM82" s="4">
        <v>1</v>
      </c>
      <c r="HN82" s="4">
        <f>HM82-HE82</f>
        <v>0</v>
      </c>
      <c r="HP82" s="2" t="s">
        <v>128</v>
      </c>
      <c r="HQ82" s="2">
        <v>5</v>
      </c>
      <c r="HR82" s="2">
        <v>5</v>
      </c>
      <c r="HS82" s="2">
        <v>0</v>
      </c>
      <c r="HT82" s="2">
        <v>0</v>
      </c>
      <c r="HU82" s="4">
        <v>1</v>
      </c>
      <c r="HV82" s="4">
        <f>HU82-HM82</f>
        <v>0</v>
      </c>
      <c r="HX82" s="2" t="s">
        <v>128</v>
      </c>
      <c r="HY82" s="2">
        <v>5</v>
      </c>
      <c r="HZ82" s="2">
        <v>5</v>
      </c>
      <c r="IA82" s="2">
        <v>0</v>
      </c>
      <c r="IB82" s="2">
        <v>0</v>
      </c>
      <c r="IC82" s="4">
        <v>1</v>
      </c>
      <c r="ID82" s="4">
        <f>IC82-HU82</f>
        <v>0</v>
      </c>
      <c r="IF82" s="2" t="s">
        <v>128</v>
      </c>
      <c r="IG82" s="2">
        <v>5</v>
      </c>
      <c r="IH82" s="2">
        <v>5</v>
      </c>
      <c r="II82" s="2">
        <v>0</v>
      </c>
      <c r="IJ82" s="2">
        <v>0</v>
      </c>
      <c r="IK82" s="4">
        <v>1</v>
      </c>
      <c r="IL82" s="4">
        <f>IK82-IC82</f>
        <v>0</v>
      </c>
      <c r="IN82" s="2" t="s">
        <v>128</v>
      </c>
      <c r="IO82" s="2">
        <v>5</v>
      </c>
      <c r="IP82" s="2">
        <v>5</v>
      </c>
      <c r="IQ82" s="2">
        <v>0</v>
      </c>
      <c r="IR82" s="2">
        <v>0</v>
      </c>
      <c r="IS82" s="4">
        <v>1</v>
      </c>
      <c r="IT82" s="4">
        <f>IS82-IK82</f>
        <v>0</v>
      </c>
      <c r="IV82" s="2" t="s">
        <v>128</v>
      </c>
      <c r="IW82" s="2">
        <v>5</v>
      </c>
      <c r="IX82" s="2">
        <v>5</v>
      </c>
      <c r="IY82" s="2">
        <v>0</v>
      </c>
      <c r="IZ82" s="2">
        <v>0</v>
      </c>
      <c r="JA82" s="4">
        <v>1</v>
      </c>
      <c r="JB82" s="4">
        <f>JA82-IS82</f>
        <v>0</v>
      </c>
      <c r="JD82" s="2" t="s">
        <v>128</v>
      </c>
      <c r="JE82" s="2">
        <v>5</v>
      </c>
      <c r="JF82" s="2">
        <v>5</v>
      </c>
      <c r="JG82" s="2">
        <v>0</v>
      </c>
      <c r="JH82" s="2">
        <v>0</v>
      </c>
      <c r="JI82" s="4">
        <v>1</v>
      </c>
      <c r="JJ82" s="4">
        <f>JI82-JA82</f>
        <v>0</v>
      </c>
      <c r="JL82" t="s">
        <v>128</v>
      </c>
      <c r="JM82">
        <v>5</v>
      </c>
      <c r="JN82">
        <v>5</v>
      </c>
      <c r="JO82">
        <v>0</v>
      </c>
      <c r="JP82">
        <v>0</v>
      </c>
      <c r="JQ82" s="108">
        <v>1</v>
      </c>
      <c r="JR82" s="4">
        <f>JQ82-JI82</f>
        <v>0</v>
      </c>
      <c r="JT82" t="s">
        <v>128</v>
      </c>
      <c r="JU82">
        <v>5</v>
      </c>
      <c r="JV82">
        <v>5</v>
      </c>
      <c r="JW82">
        <v>0</v>
      </c>
      <c r="JX82">
        <v>0</v>
      </c>
      <c r="JY82" s="108">
        <v>1</v>
      </c>
      <c r="JZ82" s="4">
        <f>JY82-JQ82</f>
        <v>0</v>
      </c>
      <c r="KB82" s="2" t="s">
        <v>128</v>
      </c>
      <c r="KC82" s="2">
        <v>5</v>
      </c>
      <c r="KD82" s="2">
        <v>5</v>
      </c>
      <c r="KE82" s="2">
        <v>0</v>
      </c>
      <c r="KF82" s="2">
        <v>0</v>
      </c>
      <c r="KG82" s="4">
        <v>1</v>
      </c>
      <c r="KH82" s="4">
        <f>KG82-JY82</f>
        <v>0</v>
      </c>
      <c r="KJ82" s="2" t="s">
        <v>128</v>
      </c>
      <c r="KK82" s="2">
        <v>5</v>
      </c>
      <c r="KL82" s="2">
        <v>5</v>
      </c>
      <c r="KM82" s="2">
        <v>0</v>
      </c>
      <c r="KN82" s="2">
        <v>0</v>
      </c>
      <c r="KO82" s="4">
        <v>1</v>
      </c>
      <c r="KR82" s="116" t="s">
        <v>128</v>
      </c>
      <c r="KS82" s="116">
        <v>5</v>
      </c>
      <c r="KT82" s="116">
        <v>5</v>
      </c>
      <c r="KU82" s="116">
        <v>0</v>
      </c>
      <c r="KV82" s="116">
        <v>0</v>
      </c>
      <c r="KW82" s="118">
        <v>1</v>
      </c>
      <c r="KX82" s="116"/>
      <c r="KY82" s="116"/>
      <c r="KZ82" s="116" t="s">
        <v>128</v>
      </c>
      <c r="LA82" s="116">
        <v>5</v>
      </c>
      <c r="LB82" s="116">
        <v>5</v>
      </c>
      <c r="LC82" s="116">
        <v>0</v>
      </c>
      <c r="LD82" s="116">
        <v>0</v>
      </c>
      <c r="LE82" s="118">
        <v>1</v>
      </c>
      <c r="LF82" s="116"/>
      <c r="LG82" s="156"/>
      <c r="LH82" s="156" t="s">
        <v>128</v>
      </c>
      <c r="LI82" s="156">
        <v>5</v>
      </c>
      <c r="LJ82" s="156">
        <v>5</v>
      </c>
      <c r="LK82" s="156">
        <v>0</v>
      </c>
      <c r="LL82" s="156">
        <v>0</v>
      </c>
      <c r="LM82" s="158">
        <v>1</v>
      </c>
      <c r="LO82" s="157"/>
      <c r="LP82" s="156" t="s">
        <v>128</v>
      </c>
      <c r="LQ82" s="156">
        <v>5</v>
      </c>
      <c r="LR82" s="156">
        <v>5</v>
      </c>
      <c r="LS82" s="156">
        <v>0</v>
      </c>
      <c r="LT82" s="156">
        <v>0</v>
      </c>
      <c r="LU82" s="158">
        <v>1</v>
      </c>
      <c r="LV82" s="157"/>
      <c r="LW82" s="157"/>
      <c r="LX82" s="156" t="s">
        <v>128</v>
      </c>
      <c r="LY82" s="156">
        <v>5</v>
      </c>
      <c r="LZ82" s="156">
        <v>5</v>
      </c>
      <c r="MA82" s="156">
        <v>0</v>
      </c>
      <c r="MB82" s="156">
        <v>0</v>
      </c>
      <c r="MC82" s="158">
        <v>1</v>
      </c>
      <c r="MF82" t="s">
        <v>128</v>
      </c>
      <c r="MG82">
        <v>5</v>
      </c>
      <c r="MH82">
        <v>5</v>
      </c>
      <c r="MI82">
        <v>0</v>
      </c>
      <c r="MJ82">
        <v>0</v>
      </c>
      <c r="MK82" s="162">
        <v>1</v>
      </c>
      <c r="ML82" s="157"/>
      <c r="MM82" s="157"/>
      <c r="MN82" s="157"/>
      <c r="MO82" s="157"/>
      <c r="MP82" s="157"/>
      <c r="MQ82" s="157"/>
      <c r="MR82" s="157"/>
      <c r="MS82" s="158"/>
      <c r="MT82" s="157"/>
      <c r="MU82" s="157"/>
      <c r="MV82" s="157" t="s">
        <v>128</v>
      </c>
      <c r="MW82" s="157">
        <v>5</v>
      </c>
      <c r="MX82" s="157">
        <v>5</v>
      </c>
      <c r="MY82" s="157">
        <v>0</v>
      </c>
      <c r="MZ82" s="157">
        <v>0</v>
      </c>
      <c r="NA82" s="158">
        <v>1</v>
      </c>
      <c r="NB82" s="157"/>
      <c r="NC82" s="157"/>
      <c r="ND82" s="156" t="s">
        <v>128</v>
      </c>
      <c r="NE82" s="156">
        <v>5</v>
      </c>
      <c r="NF82" s="156">
        <v>5</v>
      </c>
      <c r="NG82" s="156">
        <v>0</v>
      </c>
      <c r="NH82" s="156">
        <v>0</v>
      </c>
      <c r="NI82" s="162">
        <v>1</v>
      </c>
      <c r="NJ82" s="157"/>
      <c r="NK82" s="157"/>
      <c r="NL82" s="156" t="s">
        <v>128</v>
      </c>
      <c r="NM82" s="156">
        <v>5</v>
      </c>
      <c r="NN82" s="156">
        <v>5</v>
      </c>
      <c r="NO82" s="156">
        <v>0</v>
      </c>
      <c r="NP82" s="156">
        <v>0</v>
      </c>
      <c r="NQ82" s="162">
        <v>1</v>
      </c>
      <c r="NR82" s="157"/>
      <c r="NS82" s="157"/>
      <c r="NT82" s="156" t="s">
        <v>128</v>
      </c>
      <c r="NU82" s="156">
        <v>5</v>
      </c>
      <c r="NV82" s="156">
        <v>5</v>
      </c>
      <c r="NW82" s="156">
        <v>0</v>
      </c>
      <c r="NX82" s="156">
        <v>0</v>
      </c>
      <c r="NY82" s="162">
        <v>1</v>
      </c>
      <c r="NZ82" s="157"/>
      <c r="OA82" s="156" t="s">
        <v>128</v>
      </c>
      <c r="OB82" s="156">
        <v>5</v>
      </c>
      <c r="OC82" s="156">
        <v>5</v>
      </c>
      <c r="OD82" s="156">
        <v>0</v>
      </c>
      <c r="OE82" s="156">
        <v>0</v>
      </c>
      <c r="OF82" s="162">
        <v>1</v>
      </c>
      <c r="OG82" s="157"/>
      <c r="OH82" s="156" t="s">
        <v>128</v>
      </c>
      <c r="OI82" s="156">
        <v>5</v>
      </c>
      <c r="OJ82" s="156">
        <v>5</v>
      </c>
      <c r="OK82" s="156">
        <v>0</v>
      </c>
      <c r="OL82" s="156">
        <v>0</v>
      </c>
      <c r="OM82" s="162">
        <v>1</v>
      </c>
      <c r="ON82" s="157"/>
      <c r="OW82" s="157" t="s">
        <v>128</v>
      </c>
      <c r="OX82" s="157">
        <v>5</v>
      </c>
      <c r="OY82" s="157">
        <v>5</v>
      </c>
      <c r="OZ82" s="157">
        <v>0</v>
      </c>
      <c r="PA82" s="157">
        <v>0</v>
      </c>
      <c r="PB82" s="158">
        <v>1</v>
      </c>
      <c r="PE82" s="157" t="s">
        <v>128</v>
      </c>
      <c r="PF82" s="157">
        <v>5</v>
      </c>
      <c r="PG82" s="157">
        <v>5</v>
      </c>
      <c r="PH82" s="157">
        <v>0</v>
      </c>
      <c r="PI82" s="157">
        <v>0</v>
      </c>
      <c r="PJ82" s="158">
        <v>1</v>
      </c>
      <c r="PM82" s="157" t="s">
        <v>128</v>
      </c>
      <c r="PN82" s="157">
        <v>5</v>
      </c>
      <c r="PO82" s="157">
        <v>5</v>
      </c>
      <c r="PP82" s="157">
        <v>0</v>
      </c>
      <c r="PQ82" s="157">
        <v>0</v>
      </c>
      <c r="PR82" s="158">
        <v>1</v>
      </c>
      <c r="QD82" s="157" t="s">
        <v>128</v>
      </c>
      <c r="QE82" s="157">
        <v>5</v>
      </c>
      <c r="QF82" s="157">
        <v>5</v>
      </c>
      <c r="QG82" s="157">
        <v>0</v>
      </c>
      <c r="QH82" s="157">
        <v>0</v>
      </c>
      <c r="QI82" s="158">
        <v>1</v>
      </c>
      <c r="QL82" s="157" t="s">
        <v>128</v>
      </c>
      <c r="QM82" s="157">
        <v>5</v>
      </c>
      <c r="QN82" s="157">
        <v>5</v>
      </c>
      <c r="QO82" s="157">
        <v>0</v>
      </c>
      <c r="QP82" s="157">
        <v>0</v>
      </c>
      <c r="QQ82" s="158">
        <v>1</v>
      </c>
      <c r="QU82" s="157" t="s">
        <v>128</v>
      </c>
      <c r="QV82" s="157">
        <v>5</v>
      </c>
      <c r="QW82" s="157">
        <v>5</v>
      </c>
      <c r="QX82" s="157">
        <v>0</v>
      </c>
      <c r="QY82" s="157">
        <v>0</v>
      </c>
      <c r="QZ82" s="158">
        <v>1</v>
      </c>
      <c r="RR82" s="157" t="s">
        <v>128</v>
      </c>
      <c r="RS82" s="157">
        <v>5</v>
      </c>
      <c r="RT82" s="157">
        <v>5</v>
      </c>
      <c r="RU82" s="157">
        <v>0</v>
      </c>
      <c r="RV82" s="157">
        <v>0</v>
      </c>
      <c r="RW82" s="158">
        <v>1</v>
      </c>
      <c r="RZ82" s="157" t="s">
        <v>128</v>
      </c>
      <c r="SA82" s="157">
        <v>5</v>
      </c>
      <c r="SB82" s="157">
        <v>5</v>
      </c>
      <c r="SC82" s="157">
        <v>0</v>
      </c>
      <c r="SD82" s="157">
        <v>0</v>
      </c>
      <c r="SE82" s="158">
        <v>1</v>
      </c>
      <c r="SH82" s="157" t="s">
        <v>128</v>
      </c>
      <c r="SI82" s="157">
        <v>5</v>
      </c>
      <c r="SJ82" s="157">
        <v>5</v>
      </c>
      <c r="SK82" s="157">
        <v>0</v>
      </c>
      <c r="SL82" s="157">
        <v>0</v>
      </c>
      <c r="SM82" s="158">
        <v>1</v>
      </c>
      <c r="SP82" s="157" t="s">
        <v>128</v>
      </c>
      <c r="SQ82" s="157">
        <v>5</v>
      </c>
      <c r="SR82" s="157">
        <v>5</v>
      </c>
      <c r="SS82" s="157">
        <v>0</v>
      </c>
      <c r="ST82" s="157">
        <v>0</v>
      </c>
      <c r="SU82" s="158">
        <v>1</v>
      </c>
      <c r="SX82" s="157" t="s">
        <v>128</v>
      </c>
      <c r="SY82" s="157">
        <v>5</v>
      </c>
      <c r="SZ82" s="157">
        <v>5</v>
      </c>
      <c r="TA82" s="157">
        <v>0</v>
      </c>
      <c r="TB82" s="157">
        <v>0</v>
      </c>
      <c r="TC82" s="158">
        <v>1</v>
      </c>
      <c r="TF82" s="157" t="s">
        <v>128</v>
      </c>
      <c r="TG82" s="157">
        <v>5</v>
      </c>
      <c r="TH82" s="157">
        <v>5</v>
      </c>
      <c r="TI82" s="157">
        <v>0</v>
      </c>
      <c r="TJ82" s="157">
        <v>0</v>
      </c>
      <c r="TK82" s="158">
        <v>1</v>
      </c>
      <c r="TN82" s="157" t="s">
        <v>128</v>
      </c>
      <c r="TO82" s="157">
        <v>5</v>
      </c>
      <c r="TP82" s="157">
        <v>5</v>
      </c>
      <c r="TQ82" s="157">
        <v>0</v>
      </c>
      <c r="TR82" s="157">
        <v>0</v>
      </c>
      <c r="TS82" s="158">
        <v>1</v>
      </c>
      <c r="TV82" s="157" t="s">
        <v>128</v>
      </c>
      <c r="TW82" s="157">
        <v>5</v>
      </c>
      <c r="TX82" s="157">
        <v>5</v>
      </c>
      <c r="TY82" s="157">
        <v>0</v>
      </c>
      <c r="TZ82" s="157">
        <v>0</v>
      </c>
      <c r="UA82" s="158">
        <v>1</v>
      </c>
      <c r="UD82" s="157" t="s">
        <v>144</v>
      </c>
      <c r="UE82" s="157">
        <v>266</v>
      </c>
      <c r="UF82" s="157">
        <v>265</v>
      </c>
      <c r="UG82" s="157">
        <v>1</v>
      </c>
      <c r="UH82" s="157">
        <v>0</v>
      </c>
      <c r="UI82" s="158">
        <v>1</v>
      </c>
      <c r="UL82" s="157" t="s">
        <v>144</v>
      </c>
      <c r="UM82" s="157">
        <v>266</v>
      </c>
      <c r="UN82" s="157">
        <v>265</v>
      </c>
      <c r="UO82" s="157">
        <v>1</v>
      </c>
      <c r="UP82" s="157">
        <v>0</v>
      </c>
      <c r="UQ82" s="158">
        <v>1</v>
      </c>
      <c r="UT82" s="157" t="s">
        <v>144</v>
      </c>
      <c r="UU82" s="157">
        <v>266</v>
      </c>
      <c r="UV82" s="157">
        <v>265</v>
      </c>
      <c r="UW82" s="157">
        <v>1</v>
      </c>
      <c r="UX82" s="157">
        <v>0</v>
      </c>
      <c r="UY82" s="158">
        <v>1</v>
      </c>
      <c r="VA82" s="157" t="s">
        <v>144</v>
      </c>
      <c r="VB82" s="157">
        <v>266</v>
      </c>
      <c r="VC82" s="157">
        <v>265</v>
      </c>
      <c r="VD82" s="157">
        <v>1</v>
      </c>
      <c r="VE82" s="157">
        <v>0</v>
      </c>
      <c r="VF82" s="158">
        <v>1</v>
      </c>
      <c r="VY82" s="157" t="s">
        <v>144</v>
      </c>
      <c r="VZ82" s="157">
        <v>266</v>
      </c>
      <c r="WA82" s="157">
        <v>265</v>
      </c>
      <c r="WB82" s="157">
        <v>1</v>
      </c>
      <c r="WC82" s="157">
        <v>0</v>
      </c>
      <c r="WD82" s="158">
        <v>1</v>
      </c>
      <c r="XG82" s="157" t="s">
        <v>144</v>
      </c>
      <c r="XH82" s="157">
        <v>266</v>
      </c>
      <c r="XI82" s="157">
        <v>265</v>
      </c>
      <c r="XJ82" s="157">
        <v>1</v>
      </c>
      <c r="XK82" s="157">
        <v>0</v>
      </c>
      <c r="XL82" s="158">
        <v>1</v>
      </c>
      <c r="YB82" s="157" t="s">
        <v>144</v>
      </c>
      <c r="YC82" s="157">
        <v>266</v>
      </c>
      <c r="YD82" s="157">
        <v>265</v>
      </c>
      <c r="YE82" s="157">
        <v>1</v>
      </c>
      <c r="YF82" s="157">
        <v>0</v>
      </c>
      <c r="YG82" s="158">
        <f t="shared" si="212"/>
        <v>0.99624060150375937</v>
      </c>
      <c r="YX82" s="157" t="s">
        <v>144</v>
      </c>
      <c r="YY82" s="157">
        <v>266</v>
      </c>
      <c r="YZ82" s="157">
        <v>265</v>
      </c>
      <c r="ZA82" s="157">
        <v>1</v>
      </c>
      <c r="ZB82" s="157">
        <v>0</v>
      </c>
      <c r="ZC82" s="158">
        <v>1</v>
      </c>
      <c r="ZE82" s="157" t="s">
        <v>144</v>
      </c>
      <c r="ZF82" s="157">
        <v>266</v>
      </c>
      <c r="ZG82" s="157">
        <v>265</v>
      </c>
      <c r="ZH82" s="157">
        <v>1</v>
      </c>
      <c r="ZI82" s="157">
        <v>0</v>
      </c>
      <c r="ZJ82" s="158">
        <v>1</v>
      </c>
    </row>
    <row r="83" spans="13:687" ht="15">
      <c r="DP83" s="2" t="s">
        <v>145</v>
      </c>
      <c r="DQ83" s="2">
        <v>262</v>
      </c>
      <c r="DR83" s="2">
        <v>262</v>
      </c>
      <c r="DS83" s="2">
        <v>0</v>
      </c>
      <c r="DT83" s="2">
        <v>0</v>
      </c>
      <c r="DU83" s="4">
        <v>1</v>
      </c>
      <c r="DV83" s="4">
        <f>DU83-DM77</f>
        <v>0</v>
      </c>
      <c r="DX83" s="2" t="s">
        <v>145</v>
      </c>
      <c r="DY83" s="2">
        <v>262</v>
      </c>
      <c r="DZ83" s="2">
        <v>258</v>
      </c>
      <c r="EA83" s="2">
        <v>4</v>
      </c>
      <c r="EB83" s="2">
        <v>0</v>
      </c>
      <c r="EC83" s="4">
        <v>0.98</v>
      </c>
      <c r="EF83" s="2" t="s">
        <v>145</v>
      </c>
      <c r="EG83" s="2">
        <v>262</v>
      </c>
      <c r="EH83" s="2">
        <v>262</v>
      </c>
      <c r="EI83" s="2">
        <v>0</v>
      </c>
      <c r="EJ83" s="2">
        <v>0</v>
      </c>
      <c r="EK83" s="4">
        <v>1</v>
      </c>
      <c r="EL83" s="4">
        <f>EK83-EC83</f>
        <v>2.0000000000000018E-2</v>
      </c>
      <c r="EN83" s="2" t="s">
        <v>145</v>
      </c>
      <c r="EO83" s="2">
        <v>262</v>
      </c>
      <c r="EP83" s="2">
        <v>262</v>
      </c>
      <c r="EQ83" s="2">
        <v>0</v>
      </c>
      <c r="ER83" s="2">
        <v>0</v>
      </c>
      <c r="ES83" s="4">
        <v>1</v>
      </c>
      <c r="ET83" s="4">
        <f>ES91-EK83</f>
        <v>0</v>
      </c>
      <c r="EU83" s="2" t="s">
        <v>119</v>
      </c>
      <c r="EV83" s="2" t="s">
        <v>145</v>
      </c>
      <c r="EW83" s="2">
        <v>262</v>
      </c>
      <c r="EX83" s="2">
        <v>262</v>
      </c>
      <c r="EY83" s="2">
        <v>0</v>
      </c>
      <c r="EZ83" s="2">
        <v>0</v>
      </c>
      <c r="FA83" s="4">
        <v>1</v>
      </c>
      <c r="FB83" s="4">
        <f>FA83-ES83</f>
        <v>0</v>
      </c>
      <c r="FD83" s="2" t="s">
        <v>145</v>
      </c>
      <c r="FE83" s="2">
        <v>262</v>
      </c>
      <c r="FF83" s="2">
        <v>262</v>
      </c>
      <c r="FG83" s="2">
        <v>0</v>
      </c>
      <c r="FH83" s="2">
        <v>0</v>
      </c>
      <c r="FI83" s="4">
        <v>1</v>
      </c>
      <c r="FJ83" s="4">
        <f>FI83-FA83</f>
        <v>0</v>
      </c>
      <c r="FL83" s="2" t="s">
        <v>145</v>
      </c>
      <c r="FM83" s="2">
        <v>262</v>
      </c>
      <c r="FN83" s="2">
        <v>262</v>
      </c>
      <c r="FO83" s="2">
        <v>0</v>
      </c>
      <c r="FP83" s="2">
        <v>0</v>
      </c>
      <c r="FQ83" s="4">
        <v>1</v>
      </c>
      <c r="FR83" s="4">
        <f>FQ83-FI83</f>
        <v>0</v>
      </c>
      <c r="FT83" s="2" t="s">
        <v>145</v>
      </c>
      <c r="FU83" s="2">
        <v>262</v>
      </c>
      <c r="FV83" s="2">
        <v>262</v>
      </c>
      <c r="FW83" s="2">
        <v>0</v>
      </c>
      <c r="FX83" s="2">
        <v>0</v>
      </c>
      <c r="FY83" s="4">
        <v>1</v>
      </c>
      <c r="FZ83" s="4">
        <f>FY83-FQ83</f>
        <v>0</v>
      </c>
      <c r="GB83" s="2" t="s">
        <v>145</v>
      </c>
      <c r="GC83" s="2">
        <v>262</v>
      </c>
      <c r="GD83" s="2">
        <v>262</v>
      </c>
      <c r="GE83" s="2">
        <v>0</v>
      </c>
      <c r="GF83" s="2">
        <v>0</v>
      </c>
      <c r="GG83" s="4">
        <v>1</v>
      </c>
      <c r="GH83" s="4">
        <f>GG83-FY83</f>
        <v>0</v>
      </c>
      <c r="GJ83" s="2" t="s">
        <v>145</v>
      </c>
      <c r="GK83" s="2">
        <v>262</v>
      </c>
      <c r="GL83" s="2">
        <v>262</v>
      </c>
      <c r="GM83" s="2">
        <v>0</v>
      </c>
      <c r="GN83" s="2">
        <v>0</v>
      </c>
      <c r="GO83" s="4">
        <v>1</v>
      </c>
      <c r="GP83" s="4">
        <f>GO83-GG83</f>
        <v>0</v>
      </c>
      <c r="GR83" s="2" t="s">
        <v>145</v>
      </c>
      <c r="GS83" s="2">
        <v>262</v>
      </c>
      <c r="GT83" s="2">
        <v>262</v>
      </c>
      <c r="GU83" s="2">
        <v>0</v>
      </c>
      <c r="GV83" s="2">
        <v>0</v>
      </c>
      <c r="GW83" s="4">
        <v>1</v>
      </c>
      <c r="GX83" s="80">
        <f>GW83-GO83</f>
        <v>0</v>
      </c>
      <c r="GZ83" s="2" t="s">
        <v>145</v>
      </c>
      <c r="HA83" s="2">
        <v>262</v>
      </c>
      <c r="HB83" s="2">
        <v>262</v>
      </c>
      <c r="HC83" s="2">
        <v>0</v>
      </c>
      <c r="HD83" s="2">
        <v>0</v>
      </c>
      <c r="HE83" s="4">
        <v>1</v>
      </c>
      <c r="HF83" s="4">
        <f>HE83-GW83</f>
        <v>0</v>
      </c>
      <c r="HH83" s="2" t="s">
        <v>145</v>
      </c>
      <c r="HI83" s="2">
        <v>262</v>
      </c>
      <c r="HJ83" s="2">
        <v>262</v>
      </c>
      <c r="HK83" s="2">
        <v>0</v>
      </c>
      <c r="HL83" s="2">
        <v>0</v>
      </c>
      <c r="HM83" s="4">
        <v>1</v>
      </c>
      <c r="HN83" s="4">
        <f>HM83-HE83</f>
        <v>0</v>
      </c>
      <c r="HP83" s="2" t="s">
        <v>145</v>
      </c>
      <c r="HQ83" s="2">
        <v>262</v>
      </c>
      <c r="HR83" s="2">
        <v>262</v>
      </c>
      <c r="HS83" s="2">
        <v>0</v>
      </c>
      <c r="HT83" s="2">
        <v>0</v>
      </c>
      <c r="HU83" s="4">
        <v>1</v>
      </c>
      <c r="HV83" s="4">
        <f>HU83-HM83</f>
        <v>0</v>
      </c>
      <c r="HX83" s="2" t="s">
        <v>145</v>
      </c>
      <c r="HY83" s="2">
        <v>262</v>
      </c>
      <c r="HZ83" s="2">
        <v>262</v>
      </c>
      <c r="IA83" s="2">
        <v>0</v>
      </c>
      <c r="IB83" s="2">
        <v>0</v>
      </c>
      <c r="IC83" s="4">
        <v>1</v>
      </c>
      <c r="ID83" s="4">
        <f>IC83-HU83</f>
        <v>0</v>
      </c>
      <c r="IF83" s="2" t="s">
        <v>145</v>
      </c>
      <c r="IG83" s="2">
        <v>262</v>
      </c>
      <c r="IH83" s="2">
        <v>262</v>
      </c>
      <c r="II83" s="2">
        <v>0</v>
      </c>
      <c r="IJ83" s="2">
        <v>0</v>
      </c>
      <c r="IK83" s="4">
        <v>1</v>
      </c>
      <c r="IL83" s="4">
        <f>IK83-IC83</f>
        <v>0</v>
      </c>
      <c r="IN83" s="2" t="s">
        <v>145</v>
      </c>
      <c r="IO83" s="2">
        <v>262</v>
      </c>
      <c r="IP83" s="2">
        <v>262</v>
      </c>
      <c r="IQ83" s="2">
        <v>0</v>
      </c>
      <c r="IR83" s="2">
        <v>0</v>
      </c>
      <c r="IS83" s="4">
        <v>1</v>
      </c>
      <c r="IT83" s="4">
        <f>IS83-IK83</f>
        <v>0</v>
      </c>
      <c r="IV83" s="2" t="s">
        <v>145</v>
      </c>
      <c r="IW83" s="2">
        <v>262</v>
      </c>
      <c r="IX83" s="2">
        <v>262</v>
      </c>
      <c r="IY83" s="2">
        <v>0</v>
      </c>
      <c r="IZ83" s="2">
        <v>0</v>
      </c>
      <c r="JA83" s="4">
        <v>1</v>
      </c>
      <c r="JB83" s="4">
        <f>JA83-IS83</f>
        <v>0</v>
      </c>
      <c r="JD83" s="2" t="s">
        <v>145</v>
      </c>
      <c r="JE83" s="2">
        <v>262</v>
      </c>
      <c r="JF83" s="2">
        <v>262</v>
      </c>
      <c r="JG83" s="2">
        <v>0</v>
      </c>
      <c r="JH83" s="2">
        <v>0</v>
      </c>
      <c r="JI83" s="4">
        <v>1</v>
      </c>
      <c r="JJ83" s="4">
        <f>JI83-JA83</f>
        <v>0</v>
      </c>
      <c r="JL83" t="s">
        <v>145</v>
      </c>
      <c r="JM83">
        <v>262</v>
      </c>
      <c r="JN83">
        <v>262</v>
      </c>
      <c r="JO83">
        <v>0</v>
      </c>
      <c r="JP83">
        <v>0</v>
      </c>
      <c r="JQ83" s="108">
        <v>1</v>
      </c>
      <c r="JR83" s="4">
        <f>JQ83-JI83</f>
        <v>0</v>
      </c>
      <c r="JT83" t="s">
        <v>145</v>
      </c>
      <c r="JU83">
        <v>262</v>
      </c>
      <c r="JV83">
        <v>262</v>
      </c>
      <c r="JW83">
        <v>0</v>
      </c>
      <c r="JX83">
        <v>0</v>
      </c>
      <c r="JY83" s="108">
        <v>1</v>
      </c>
      <c r="JZ83" s="4">
        <f>JY83-JQ83</f>
        <v>0</v>
      </c>
      <c r="KB83" s="2" t="s">
        <v>145</v>
      </c>
      <c r="KC83" s="2">
        <v>262</v>
      </c>
      <c r="KD83" s="2">
        <v>262</v>
      </c>
      <c r="KE83" s="2">
        <v>0</v>
      </c>
      <c r="KF83" s="2">
        <v>0</v>
      </c>
      <c r="KG83" s="4">
        <v>1</v>
      </c>
      <c r="KH83" s="4">
        <f>KG83-JY83</f>
        <v>0</v>
      </c>
      <c r="KJ83" s="2" t="s">
        <v>145</v>
      </c>
      <c r="KK83" s="2">
        <v>262</v>
      </c>
      <c r="KL83" s="2">
        <v>262</v>
      </c>
      <c r="KM83" s="2">
        <v>0</v>
      </c>
      <c r="KN83" s="2">
        <v>0</v>
      </c>
      <c r="KO83" s="4">
        <v>1</v>
      </c>
      <c r="KR83" s="116" t="s">
        <v>145</v>
      </c>
      <c r="KS83" s="116">
        <v>262</v>
      </c>
      <c r="KT83" s="116">
        <v>262</v>
      </c>
      <c r="KU83" s="116">
        <v>0</v>
      </c>
      <c r="KV83" s="116">
        <v>0</v>
      </c>
      <c r="KW83" s="118">
        <v>1</v>
      </c>
      <c r="KX83" s="116"/>
      <c r="KY83" s="116"/>
      <c r="KZ83" s="116" t="s">
        <v>145</v>
      </c>
      <c r="LA83" s="116">
        <v>262</v>
      </c>
      <c r="LB83" s="116">
        <v>262</v>
      </c>
      <c r="LC83" s="116">
        <v>0</v>
      </c>
      <c r="LD83" s="116">
        <v>0</v>
      </c>
      <c r="LE83" s="118">
        <v>1</v>
      </c>
      <c r="LF83" s="116"/>
      <c r="LG83" s="156"/>
      <c r="LH83" s="156" t="s">
        <v>145</v>
      </c>
      <c r="LI83" s="156">
        <v>262</v>
      </c>
      <c r="LJ83" s="156">
        <v>262</v>
      </c>
      <c r="LK83" s="156">
        <v>0</v>
      </c>
      <c r="LL83" s="156">
        <v>0</v>
      </c>
      <c r="LM83" s="158">
        <v>1</v>
      </c>
      <c r="LO83" s="157"/>
      <c r="LP83" s="156" t="s">
        <v>145</v>
      </c>
      <c r="LQ83" s="156">
        <v>262</v>
      </c>
      <c r="LR83" s="156">
        <v>262</v>
      </c>
      <c r="LS83" s="156">
        <v>0</v>
      </c>
      <c r="LT83" s="156">
        <v>0</v>
      </c>
      <c r="LU83" s="158">
        <v>1</v>
      </c>
      <c r="LV83" s="157"/>
      <c r="LW83" s="157"/>
      <c r="LX83" s="156" t="s">
        <v>145</v>
      </c>
      <c r="LY83" s="156">
        <v>262</v>
      </c>
      <c r="LZ83" s="156">
        <v>262</v>
      </c>
      <c r="MA83" s="156">
        <v>0</v>
      </c>
      <c r="MB83" s="156">
        <v>0</v>
      </c>
      <c r="MC83" s="158">
        <v>1</v>
      </c>
      <c r="MF83" t="s">
        <v>145</v>
      </c>
      <c r="MG83">
        <v>262</v>
      </c>
      <c r="MH83">
        <v>0</v>
      </c>
      <c r="MI83">
        <v>0</v>
      </c>
      <c r="MJ83">
        <v>262</v>
      </c>
      <c r="MK83" s="162">
        <v>0</v>
      </c>
      <c r="ML83" s="157"/>
      <c r="MM83" s="157"/>
      <c r="MN83" s="157"/>
      <c r="MO83" s="157"/>
      <c r="MP83" s="157"/>
      <c r="MQ83" s="157"/>
      <c r="MR83" s="157"/>
      <c r="MS83" s="158"/>
      <c r="MT83" s="157"/>
      <c r="MU83" s="157"/>
      <c r="MV83" s="157" t="s">
        <v>145</v>
      </c>
      <c r="MW83" s="157">
        <v>262</v>
      </c>
      <c r="MX83" s="157">
        <v>262</v>
      </c>
      <c r="MY83" s="157">
        <v>0</v>
      </c>
      <c r="MZ83" s="157">
        <v>0</v>
      </c>
      <c r="NA83" s="158">
        <v>1</v>
      </c>
      <c r="NB83" s="157"/>
      <c r="NC83" s="157"/>
      <c r="ND83" s="156" t="s">
        <v>145</v>
      </c>
      <c r="NE83" s="156">
        <v>262</v>
      </c>
      <c r="NF83" s="156">
        <v>262</v>
      </c>
      <c r="NG83" s="156">
        <v>0</v>
      </c>
      <c r="NH83" s="156">
        <v>0</v>
      </c>
      <c r="NI83" s="162">
        <v>1</v>
      </c>
      <c r="NJ83" s="157"/>
      <c r="NK83" s="157"/>
      <c r="NL83" s="156" t="s">
        <v>145</v>
      </c>
      <c r="NM83" s="156">
        <v>262</v>
      </c>
      <c r="NN83" s="156">
        <v>262</v>
      </c>
      <c r="NO83" s="156">
        <v>0</v>
      </c>
      <c r="NP83" s="156">
        <v>0</v>
      </c>
      <c r="NQ83" s="162">
        <v>1</v>
      </c>
      <c r="NR83" s="157"/>
      <c r="NS83" s="157"/>
      <c r="NT83" s="156" t="s">
        <v>145</v>
      </c>
      <c r="NU83" s="156">
        <v>262</v>
      </c>
      <c r="NV83" s="156">
        <v>152</v>
      </c>
      <c r="NW83" s="156">
        <v>110</v>
      </c>
      <c r="NX83" s="156">
        <v>0</v>
      </c>
      <c r="NY83" s="162">
        <v>0.57999999999999996</v>
      </c>
      <c r="NZ83" s="157"/>
      <c r="OA83" s="156" t="s">
        <v>145</v>
      </c>
      <c r="OB83" s="156">
        <v>262</v>
      </c>
      <c r="OC83" s="156">
        <v>152</v>
      </c>
      <c r="OD83" s="156">
        <v>110</v>
      </c>
      <c r="OE83" s="156">
        <v>0</v>
      </c>
      <c r="OF83" s="162">
        <v>0.57999999999999996</v>
      </c>
      <c r="OG83" s="157"/>
      <c r="OH83" s="156" t="s">
        <v>145</v>
      </c>
      <c r="OI83" s="156">
        <v>262</v>
      </c>
      <c r="OJ83" s="156">
        <v>152</v>
      </c>
      <c r="OK83" s="156">
        <v>110</v>
      </c>
      <c r="OL83" s="156">
        <v>0</v>
      </c>
      <c r="OM83" s="162">
        <v>0.57999999999999996</v>
      </c>
      <c r="ON83" s="157"/>
      <c r="OW83" s="157" t="s">
        <v>145</v>
      </c>
      <c r="OX83" s="157">
        <v>262</v>
      </c>
      <c r="OY83" s="157">
        <v>262</v>
      </c>
      <c r="OZ83" s="157">
        <v>0</v>
      </c>
      <c r="PA83" s="157">
        <v>0</v>
      </c>
      <c r="PB83" s="158">
        <v>1</v>
      </c>
      <c r="PE83" s="157" t="s">
        <v>145</v>
      </c>
      <c r="PF83" s="157">
        <v>262</v>
      </c>
      <c r="PG83" s="157">
        <v>262</v>
      </c>
      <c r="PH83" s="157">
        <v>0</v>
      </c>
      <c r="PI83" s="157">
        <v>0</v>
      </c>
      <c r="PJ83" s="158">
        <v>1</v>
      </c>
      <c r="PM83" s="157" t="s">
        <v>145</v>
      </c>
      <c r="PN83" s="157">
        <v>262</v>
      </c>
      <c r="PO83" s="157">
        <v>262</v>
      </c>
      <c r="PP83" s="157">
        <v>0</v>
      </c>
      <c r="PQ83" s="157">
        <v>0</v>
      </c>
      <c r="PR83" s="158">
        <v>1</v>
      </c>
      <c r="QD83" s="157" t="s">
        <v>145</v>
      </c>
      <c r="QE83" s="157">
        <v>262</v>
      </c>
      <c r="QF83" s="157">
        <v>262</v>
      </c>
      <c r="QG83" s="157">
        <v>0</v>
      </c>
      <c r="QH83" s="157">
        <v>0</v>
      </c>
      <c r="QI83" s="158">
        <v>1</v>
      </c>
      <c r="QL83" s="157" t="s">
        <v>145</v>
      </c>
      <c r="QM83" s="157">
        <v>262</v>
      </c>
      <c r="QN83" s="157">
        <v>262</v>
      </c>
      <c r="QO83" s="157">
        <v>0</v>
      </c>
      <c r="QP83" s="157">
        <v>0</v>
      </c>
      <c r="QQ83" s="158">
        <v>1</v>
      </c>
      <c r="QU83" s="157" t="s">
        <v>145</v>
      </c>
      <c r="QV83" s="157">
        <v>262</v>
      </c>
      <c r="QW83" s="157">
        <v>262</v>
      </c>
      <c r="QX83" s="157">
        <v>0</v>
      </c>
      <c r="QY83" s="157">
        <v>0</v>
      </c>
      <c r="QZ83" s="158">
        <v>1</v>
      </c>
      <c r="RR83" s="157" t="s">
        <v>396</v>
      </c>
      <c r="RS83" s="157">
        <v>46</v>
      </c>
      <c r="RT83" s="157">
        <v>42</v>
      </c>
      <c r="RU83" s="157">
        <v>4</v>
      </c>
      <c r="RV83" s="157">
        <v>0</v>
      </c>
      <c r="RW83" s="158">
        <v>0.91</v>
      </c>
      <c r="RZ83" s="157" t="s">
        <v>396</v>
      </c>
      <c r="SA83" s="157">
        <v>46</v>
      </c>
      <c r="SB83" s="157">
        <v>42</v>
      </c>
      <c r="SC83" s="157">
        <v>4</v>
      </c>
      <c r="SD83" s="157">
        <v>0</v>
      </c>
      <c r="SE83" s="158">
        <v>0.91</v>
      </c>
      <c r="SH83" s="157" t="s">
        <v>396</v>
      </c>
      <c r="SI83" s="157">
        <v>46</v>
      </c>
      <c r="SJ83" s="157">
        <v>42</v>
      </c>
      <c r="SK83" s="157">
        <v>4</v>
      </c>
      <c r="SL83" s="157">
        <v>0</v>
      </c>
      <c r="SM83" s="158">
        <v>0.91</v>
      </c>
      <c r="SP83" s="157" t="s">
        <v>396</v>
      </c>
      <c r="SQ83" s="157">
        <v>46</v>
      </c>
      <c r="SR83" s="157">
        <v>42</v>
      </c>
      <c r="SS83" s="157">
        <v>4</v>
      </c>
      <c r="ST83" s="157">
        <v>0</v>
      </c>
      <c r="SU83" s="158">
        <v>0.91</v>
      </c>
      <c r="SX83" s="157" t="s">
        <v>396</v>
      </c>
      <c r="SY83" s="157">
        <v>46</v>
      </c>
      <c r="SZ83" s="157">
        <v>46</v>
      </c>
      <c r="TA83" s="157">
        <v>0</v>
      </c>
      <c r="TB83" s="157">
        <v>0</v>
      </c>
      <c r="TC83" s="158">
        <v>1</v>
      </c>
      <c r="TF83" s="157" t="s">
        <v>396</v>
      </c>
      <c r="TG83" s="157">
        <v>46</v>
      </c>
      <c r="TH83" s="157">
        <v>46</v>
      </c>
      <c r="TI83" s="157">
        <v>0</v>
      </c>
      <c r="TJ83" s="157">
        <v>0</v>
      </c>
      <c r="TK83" s="158">
        <v>1</v>
      </c>
      <c r="TN83" s="157" t="s">
        <v>396</v>
      </c>
      <c r="TO83" s="157">
        <v>46</v>
      </c>
      <c r="TP83" s="157">
        <v>46</v>
      </c>
      <c r="TQ83" s="157">
        <v>0</v>
      </c>
      <c r="TR83" s="157">
        <v>0</v>
      </c>
      <c r="TS83" s="158">
        <v>1</v>
      </c>
      <c r="TV83" s="157" t="s">
        <v>396</v>
      </c>
      <c r="TW83" s="157">
        <v>46</v>
      </c>
      <c r="TX83" s="157">
        <v>46</v>
      </c>
      <c r="TY83" s="157">
        <v>0</v>
      </c>
      <c r="TZ83" s="157">
        <v>0</v>
      </c>
      <c r="UA83" s="158">
        <v>1</v>
      </c>
      <c r="UD83" s="157" t="s">
        <v>128</v>
      </c>
      <c r="UE83" s="157">
        <v>5</v>
      </c>
      <c r="UF83" s="157">
        <v>5</v>
      </c>
      <c r="UG83" s="157">
        <v>0</v>
      </c>
      <c r="UH83" s="157">
        <v>0</v>
      </c>
      <c r="UI83" s="158">
        <v>1</v>
      </c>
      <c r="UL83" s="157" t="s">
        <v>128</v>
      </c>
      <c r="UM83" s="157">
        <v>5</v>
      </c>
      <c r="UN83" s="157">
        <v>5</v>
      </c>
      <c r="UO83" s="157">
        <v>0</v>
      </c>
      <c r="UP83" s="157">
        <v>0</v>
      </c>
      <c r="UQ83" s="158">
        <v>1</v>
      </c>
      <c r="UT83" s="157" t="s">
        <v>128</v>
      </c>
      <c r="UU83" s="157">
        <v>5</v>
      </c>
      <c r="UV83" s="157">
        <v>5</v>
      </c>
      <c r="UW83" s="157">
        <v>0</v>
      </c>
      <c r="UX83" s="157">
        <v>0</v>
      </c>
      <c r="UY83" s="158">
        <v>1</v>
      </c>
      <c r="VA83" s="157" t="s">
        <v>128</v>
      </c>
      <c r="VB83" s="157">
        <v>5</v>
      </c>
      <c r="VC83" s="157">
        <v>5</v>
      </c>
      <c r="VD83" s="157">
        <v>0</v>
      </c>
      <c r="VE83" s="157">
        <v>0</v>
      </c>
      <c r="VF83" s="158">
        <v>1</v>
      </c>
      <c r="VY83" s="157" t="s">
        <v>128</v>
      </c>
      <c r="VZ83" s="157">
        <v>5</v>
      </c>
      <c r="WA83" s="157">
        <v>5</v>
      </c>
      <c r="WB83" s="157">
        <v>0</v>
      </c>
      <c r="WC83" s="157">
        <v>0</v>
      </c>
      <c r="WD83" s="158">
        <v>1</v>
      </c>
      <c r="XG83" s="157" t="s">
        <v>128</v>
      </c>
      <c r="XH83" s="157">
        <v>5</v>
      </c>
      <c r="XI83" s="157">
        <v>5</v>
      </c>
      <c r="XJ83" s="157">
        <v>0</v>
      </c>
      <c r="XK83" s="157">
        <v>0</v>
      </c>
      <c r="XL83" s="158">
        <v>1</v>
      </c>
      <c r="YB83" s="157" t="s">
        <v>128</v>
      </c>
      <c r="YC83" s="157">
        <v>5</v>
      </c>
      <c r="YD83" s="157">
        <v>5</v>
      </c>
      <c r="YE83" s="157">
        <v>0</v>
      </c>
      <c r="YF83" s="157">
        <v>0</v>
      </c>
      <c r="YG83" s="158">
        <f t="shared" si="212"/>
        <v>1</v>
      </c>
      <c r="YX83" s="157" t="s">
        <v>128</v>
      </c>
      <c r="YY83" s="157">
        <v>5</v>
      </c>
      <c r="YZ83" s="157">
        <v>5</v>
      </c>
      <c r="ZA83" s="157">
        <v>0</v>
      </c>
      <c r="ZB83" s="157">
        <v>0</v>
      </c>
      <c r="ZC83" s="158">
        <v>1</v>
      </c>
      <c r="ZE83" s="157" t="s">
        <v>128</v>
      </c>
      <c r="ZF83" s="157">
        <v>5</v>
      </c>
      <c r="ZG83" s="157">
        <v>5</v>
      </c>
      <c r="ZH83" s="157">
        <v>0</v>
      </c>
      <c r="ZI83" s="157">
        <v>0</v>
      </c>
      <c r="ZJ83" s="158">
        <v>1</v>
      </c>
    </row>
    <row r="84" spans="13:687" ht="15">
      <c r="DP84" s="2" t="s">
        <v>134</v>
      </c>
      <c r="DQ84" s="2">
        <v>3</v>
      </c>
      <c r="DR84" s="2">
        <v>2</v>
      </c>
      <c r="DS84" s="2">
        <v>1</v>
      </c>
      <c r="DT84" s="2">
        <v>0</v>
      </c>
      <c r="DU84" s="4">
        <v>0.67</v>
      </c>
      <c r="DV84" s="4">
        <f>DU84-DM78</f>
        <v>0</v>
      </c>
      <c r="DX84" s="2" t="s">
        <v>134</v>
      </c>
      <c r="DY84" s="2">
        <v>3</v>
      </c>
      <c r="DZ84" s="2">
        <v>2</v>
      </c>
      <c r="EA84" s="2">
        <v>1</v>
      </c>
      <c r="EB84" s="2">
        <v>0</v>
      </c>
      <c r="EC84" s="4">
        <v>0.67</v>
      </c>
      <c r="EF84" s="2" t="s">
        <v>134</v>
      </c>
      <c r="EG84" s="2">
        <v>3</v>
      </c>
      <c r="EH84" s="2">
        <v>2</v>
      </c>
      <c r="EI84" s="2">
        <v>1</v>
      </c>
      <c r="EJ84" s="2">
        <v>0</v>
      </c>
      <c r="EK84" s="4">
        <v>0.67</v>
      </c>
      <c r="EL84" s="4">
        <f>EK84-EC84</f>
        <v>0</v>
      </c>
      <c r="EN84" s="2" t="s">
        <v>134</v>
      </c>
      <c r="EO84" s="2">
        <v>3</v>
      </c>
      <c r="EP84" s="2">
        <v>2</v>
      </c>
      <c r="EQ84" s="2">
        <v>1</v>
      </c>
      <c r="ER84" s="2">
        <v>0</v>
      </c>
      <c r="ES84" s="4">
        <v>0.67</v>
      </c>
      <c r="ET84" s="4">
        <f>ES84-EK84</f>
        <v>0</v>
      </c>
      <c r="EV84" s="2" t="s">
        <v>134</v>
      </c>
      <c r="EW84" s="2">
        <v>3</v>
      </c>
      <c r="EX84" s="2">
        <v>3</v>
      </c>
      <c r="EY84" s="2">
        <v>0</v>
      </c>
      <c r="EZ84" s="2">
        <v>0</v>
      </c>
      <c r="FA84" s="4">
        <v>1</v>
      </c>
      <c r="FB84" s="4">
        <f>FA84-ES84</f>
        <v>0.32999999999999996</v>
      </c>
      <c r="FD84" s="2" t="s">
        <v>134</v>
      </c>
      <c r="FE84" s="2">
        <v>3</v>
      </c>
      <c r="FF84" s="2">
        <v>3</v>
      </c>
      <c r="FG84" s="2">
        <v>0</v>
      </c>
      <c r="FH84" s="2">
        <v>0</v>
      </c>
      <c r="FI84" s="4">
        <v>1</v>
      </c>
      <c r="FJ84" s="4">
        <f>FI84-FA84</f>
        <v>0</v>
      </c>
      <c r="FL84" s="2" t="s">
        <v>134</v>
      </c>
      <c r="FM84" s="2">
        <v>3</v>
      </c>
      <c r="FN84" s="2">
        <v>3</v>
      </c>
      <c r="FO84" s="2">
        <v>0</v>
      </c>
      <c r="FP84" s="2">
        <v>0</v>
      </c>
      <c r="FQ84" s="4">
        <v>1</v>
      </c>
      <c r="FR84" s="4">
        <f>FQ84-FI84</f>
        <v>0</v>
      </c>
      <c r="FT84" s="2" t="s">
        <v>134</v>
      </c>
      <c r="FU84" s="2">
        <v>3</v>
      </c>
      <c r="FV84" s="2">
        <v>3</v>
      </c>
      <c r="FW84" s="2">
        <v>0</v>
      </c>
      <c r="FX84" s="2">
        <v>0</v>
      </c>
      <c r="FY84" s="4">
        <v>1</v>
      </c>
      <c r="FZ84" s="4">
        <f>FY84-FQ84</f>
        <v>0</v>
      </c>
      <c r="GB84" s="2" t="s">
        <v>134</v>
      </c>
      <c r="GC84" s="2">
        <v>3</v>
      </c>
      <c r="GD84" s="2">
        <v>3</v>
      </c>
      <c r="GE84" s="2">
        <v>0</v>
      </c>
      <c r="GF84" s="2">
        <v>0</v>
      </c>
      <c r="GG84" s="4">
        <v>1</v>
      </c>
      <c r="GH84" s="4">
        <f>GG84-FY84</f>
        <v>0</v>
      </c>
      <c r="GJ84" s="2" t="s">
        <v>134</v>
      </c>
      <c r="GK84" s="2">
        <v>3</v>
      </c>
      <c r="GL84" s="2">
        <v>3</v>
      </c>
      <c r="GM84" s="2">
        <v>0</v>
      </c>
      <c r="GN84" s="2">
        <v>0</v>
      </c>
      <c r="GO84" s="4">
        <v>1</v>
      </c>
      <c r="GP84" s="4">
        <f>GO84-GG84</f>
        <v>0</v>
      </c>
      <c r="GR84" s="2" t="s">
        <v>134</v>
      </c>
      <c r="GS84" s="2">
        <v>3</v>
      </c>
      <c r="GT84" s="2">
        <v>3</v>
      </c>
      <c r="GU84" s="2">
        <v>0</v>
      </c>
      <c r="GV84" s="2">
        <v>0</v>
      </c>
      <c r="GW84" s="4">
        <v>1</v>
      </c>
      <c r="GX84" s="80">
        <f>GW84-GO84</f>
        <v>0</v>
      </c>
      <c r="GZ84" s="2" t="s">
        <v>134</v>
      </c>
      <c r="HA84" s="2">
        <v>3</v>
      </c>
      <c r="HB84" s="2">
        <v>3</v>
      </c>
      <c r="HC84" s="2">
        <v>0</v>
      </c>
      <c r="HD84" s="2">
        <v>0</v>
      </c>
      <c r="HE84" s="4">
        <v>1</v>
      </c>
      <c r="HF84" s="4">
        <f>HE84-GW84</f>
        <v>0</v>
      </c>
      <c r="HH84" s="2" t="s">
        <v>134</v>
      </c>
      <c r="HI84" s="2">
        <v>3</v>
      </c>
      <c r="HJ84" s="2">
        <v>3</v>
      </c>
      <c r="HK84" s="2">
        <v>0</v>
      </c>
      <c r="HL84" s="2">
        <v>0</v>
      </c>
      <c r="HM84" s="4">
        <v>1</v>
      </c>
      <c r="HN84" s="4">
        <f>HM84-HE84</f>
        <v>0</v>
      </c>
      <c r="HP84" s="2" t="s">
        <v>134</v>
      </c>
      <c r="HQ84" s="2">
        <v>3</v>
      </c>
      <c r="HR84" s="2">
        <v>3</v>
      </c>
      <c r="HS84" s="2">
        <v>0</v>
      </c>
      <c r="HT84" s="2">
        <v>0</v>
      </c>
      <c r="HU84" s="4">
        <v>1</v>
      </c>
      <c r="HV84" s="4">
        <f>HU84-HM84</f>
        <v>0</v>
      </c>
      <c r="HX84" s="2" t="s">
        <v>134</v>
      </c>
      <c r="HY84" s="2">
        <v>3</v>
      </c>
      <c r="HZ84" s="2">
        <v>3</v>
      </c>
      <c r="IA84" s="2">
        <v>0</v>
      </c>
      <c r="IB84" s="2">
        <v>0</v>
      </c>
      <c r="IC84" s="4">
        <v>1</v>
      </c>
      <c r="ID84" s="4">
        <f>IC84-HU84</f>
        <v>0</v>
      </c>
      <c r="IF84" s="2" t="s">
        <v>134</v>
      </c>
      <c r="IG84" s="2">
        <v>3</v>
      </c>
      <c r="IH84" s="2">
        <v>3</v>
      </c>
      <c r="II84" s="2">
        <v>0</v>
      </c>
      <c r="IJ84" s="2">
        <v>0</v>
      </c>
      <c r="IK84" s="4">
        <v>1</v>
      </c>
      <c r="IL84" s="4">
        <f>IK84-IC84</f>
        <v>0</v>
      </c>
      <c r="IN84" s="2" t="s">
        <v>134</v>
      </c>
      <c r="IO84" s="2">
        <v>3</v>
      </c>
      <c r="IP84" s="2">
        <v>3</v>
      </c>
      <c r="IQ84" s="2">
        <v>0</v>
      </c>
      <c r="IR84" s="2">
        <v>0</v>
      </c>
      <c r="IS84" s="4">
        <v>1</v>
      </c>
      <c r="IT84" s="4">
        <f>IS84-IK84</f>
        <v>0</v>
      </c>
      <c r="IV84" s="2" t="s">
        <v>134</v>
      </c>
      <c r="IW84" s="2">
        <v>3</v>
      </c>
      <c r="IX84" s="2">
        <v>3</v>
      </c>
      <c r="IY84" s="2">
        <v>0</v>
      </c>
      <c r="IZ84" s="2">
        <v>0</v>
      </c>
      <c r="JA84" s="4">
        <v>1</v>
      </c>
      <c r="JB84" s="4">
        <f>JA84-IS84</f>
        <v>0</v>
      </c>
      <c r="JD84" s="2" t="s">
        <v>134</v>
      </c>
      <c r="JE84" s="2">
        <v>3</v>
      </c>
      <c r="JF84" s="2">
        <v>3</v>
      </c>
      <c r="JG84" s="2">
        <v>0</v>
      </c>
      <c r="JH84" s="2">
        <v>0</v>
      </c>
      <c r="JI84" s="4">
        <v>1</v>
      </c>
      <c r="JJ84" s="4">
        <f>JI84-JA84</f>
        <v>0</v>
      </c>
      <c r="JL84" t="s">
        <v>134</v>
      </c>
      <c r="JM84">
        <v>3</v>
      </c>
      <c r="JN84">
        <v>3</v>
      </c>
      <c r="JO84">
        <v>0</v>
      </c>
      <c r="JP84">
        <v>0</v>
      </c>
      <c r="JQ84" s="108">
        <v>1</v>
      </c>
      <c r="JR84" s="4">
        <f>JQ84-JI84</f>
        <v>0</v>
      </c>
      <c r="JT84" t="s">
        <v>134</v>
      </c>
      <c r="JU84">
        <v>3</v>
      </c>
      <c r="JV84">
        <v>3</v>
      </c>
      <c r="JW84">
        <v>0</v>
      </c>
      <c r="JX84">
        <v>0</v>
      </c>
      <c r="JY84" s="108">
        <v>1</v>
      </c>
      <c r="JZ84" s="4">
        <f>JY84-JQ84</f>
        <v>0</v>
      </c>
      <c r="KB84" s="2" t="s">
        <v>134</v>
      </c>
      <c r="KC84" s="2">
        <v>3</v>
      </c>
      <c r="KD84" s="2">
        <v>3</v>
      </c>
      <c r="KE84" s="2">
        <v>0</v>
      </c>
      <c r="KF84" s="2">
        <v>0</v>
      </c>
      <c r="KG84" s="4">
        <v>1</v>
      </c>
      <c r="KH84" s="4">
        <f>KG84-JY84</f>
        <v>0</v>
      </c>
      <c r="KJ84" s="2" t="s">
        <v>134</v>
      </c>
      <c r="KK84" s="2">
        <v>3</v>
      </c>
      <c r="KL84" s="2">
        <v>3</v>
      </c>
      <c r="KM84" s="2">
        <v>0</v>
      </c>
      <c r="KN84" s="2">
        <v>0</v>
      </c>
      <c r="KO84" s="4">
        <v>1</v>
      </c>
      <c r="KR84" s="116" t="s">
        <v>134</v>
      </c>
      <c r="KS84" s="116">
        <v>3</v>
      </c>
      <c r="KT84" s="116">
        <v>3</v>
      </c>
      <c r="KU84" s="116">
        <v>0</v>
      </c>
      <c r="KV84" s="116">
        <v>0</v>
      </c>
      <c r="KW84" s="118">
        <v>1</v>
      </c>
      <c r="KX84" s="116"/>
      <c r="KY84" s="116"/>
      <c r="KZ84" s="116" t="s">
        <v>134</v>
      </c>
      <c r="LA84" s="116">
        <v>3</v>
      </c>
      <c r="LB84" s="116">
        <v>3</v>
      </c>
      <c r="LC84" s="116">
        <v>0</v>
      </c>
      <c r="LD84" s="116">
        <v>0</v>
      </c>
      <c r="LE84" s="118">
        <v>1</v>
      </c>
      <c r="LF84" s="116"/>
      <c r="LG84" s="156"/>
      <c r="LH84" s="156" t="s">
        <v>279</v>
      </c>
      <c r="LI84" s="156">
        <v>3</v>
      </c>
      <c r="LJ84" s="156">
        <v>3</v>
      </c>
      <c r="LK84" s="156">
        <v>0</v>
      </c>
      <c r="LL84" s="156">
        <v>0</v>
      </c>
      <c r="LM84" s="158">
        <v>1</v>
      </c>
      <c r="LO84" s="157"/>
      <c r="LP84" s="156" t="s">
        <v>279</v>
      </c>
      <c r="LQ84" s="156">
        <v>3</v>
      </c>
      <c r="LR84" s="156">
        <v>3</v>
      </c>
      <c r="LS84" s="156">
        <v>0</v>
      </c>
      <c r="LT84" s="156">
        <v>0</v>
      </c>
      <c r="LU84" s="158">
        <v>1</v>
      </c>
      <c r="LV84" s="157"/>
      <c r="LW84" s="157"/>
      <c r="LX84" s="156" t="s">
        <v>279</v>
      </c>
      <c r="LY84" s="156">
        <v>3</v>
      </c>
      <c r="LZ84" s="156">
        <v>3</v>
      </c>
      <c r="MA84" s="156">
        <v>0</v>
      </c>
      <c r="MB84" s="156">
        <v>0</v>
      </c>
      <c r="MC84" s="158">
        <v>1</v>
      </c>
      <c r="MF84" t="s">
        <v>279</v>
      </c>
      <c r="MG84">
        <v>3</v>
      </c>
      <c r="MH84">
        <v>3</v>
      </c>
      <c r="MI84">
        <v>0</v>
      </c>
      <c r="MJ84">
        <v>0</v>
      </c>
      <c r="MK84" s="162">
        <v>1</v>
      </c>
      <c r="ML84" s="157"/>
      <c r="MM84" s="157"/>
      <c r="MN84" s="157"/>
      <c r="MO84" s="157"/>
      <c r="MP84" s="157"/>
      <c r="MQ84" s="157"/>
      <c r="MR84" s="157"/>
      <c r="MS84" s="158"/>
      <c r="MT84" s="157"/>
      <c r="MU84" s="157"/>
      <c r="MV84" s="157" t="s">
        <v>279</v>
      </c>
      <c r="MW84" s="157">
        <v>3</v>
      </c>
      <c r="MX84" s="157">
        <v>3</v>
      </c>
      <c r="MY84" s="157">
        <v>0</v>
      </c>
      <c r="MZ84" s="157">
        <v>0</v>
      </c>
      <c r="NA84" s="158">
        <v>1</v>
      </c>
      <c r="NB84" s="157"/>
      <c r="NC84" s="157"/>
      <c r="ND84" s="156" t="s">
        <v>279</v>
      </c>
      <c r="NE84" s="156">
        <v>3</v>
      </c>
      <c r="NF84" s="156">
        <v>3</v>
      </c>
      <c r="NG84" s="156">
        <v>0</v>
      </c>
      <c r="NH84" s="156">
        <v>0</v>
      </c>
      <c r="NI84" s="162">
        <v>1</v>
      </c>
      <c r="NJ84" s="157"/>
      <c r="NK84" s="157"/>
      <c r="NL84" s="156" t="s">
        <v>279</v>
      </c>
      <c r="NM84" s="156">
        <v>3</v>
      </c>
      <c r="NN84" s="156">
        <v>3</v>
      </c>
      <c r="NO84" s="156">
        <v>0</v>
      </c>
      <c r="NP84" s="156">
        <v>0</v>
      </c>
      <c r="NQ84" s="162">
        <v>1</v>
      </c>
      <c r="NR84" s="157"/>
      <c r="NS84" s="157"/>
      <c r="NT84" s="156" t="s">
        <v>279</v>
      </c>
      <c r="NU84" s="156">
        <v>3</v>
      </c>
      <c r="NV84" s="156">
        <v>3</v>
      </c>
      <c r="NW84" s="156">
        <v>0</v>
      </c>
      <c r="NX84" s="156">
        <v>0</v>
      </c>
      <c r="NY84" s="162">
        <v>1</v>
      </c>
      <c r="NZ84" s="157"/>
      <c r="OA84" s="156" t="s">
        <v>279</v>
      </c>
      <c r="OB84" s="156">
        <v>3</v>
      </c>
      <c r="OC84" s="156">
        <v>3</v>
      </c>
      <c r="OD84" s="156">
        <v>0</v>
      </c>
      <c r="OE84" s="156">
        <v>0</v>
      </c>
      <c r="OF84" s="162">
        <v>1</v>
      </c>
      <c r="OG84" s="157"/>
      <c r="OH84" s="156" t="s">
        <v>279</v>
      </c>
      <c r="OI84" s="156">
        <v>3</v>
      </c>
      <c r="OJ84" s="156">
        <v>3</v>
      </c>
      <c r="OK84" s="156">
        <v>0</v>
      </c>
      <c r="OL84" s="156">
        <v>0</v>
      </c>
      <c r="OM84" s="162">
        <v>1</v>
      </c>
      <c r="ON84" s="157"/>
      <c r="OW84" s="157" t="s">
        <v>279</v>
      </c>
      <c r="OX84" s="157">
        <v>3</v>
      </c>
      <c r="OY84" s="157">
        <v>3</v>
      </c>
      <c r="OZ84" s="157">
        <v>0</v>
      </c>
      <c r="PA84" s="157">
        <v>0</v>
      </c>
      <c r="PB84" s="158">
        <v>1</v>
      </c>
      <c r="PE84" s="157" t="s">
        <v>279</v>
      </c>
      <c r="PF84" s="157">
        <v>3</v>
      </c>
      <c r="PG84" s="157">
        <v>3</v>
      </c>
      <c r="PH84" s="157">
        <v>0</v>
      </c>
      <c r="PI84" s="157">
        <v>0</v>
      </c>
      <c r="PJ84" s="158">
        <v>1</v>
      </c>
      <c r="PM84" s="157" t="s">
        <v>279</v>
      </c>
      <c r="PN84" s="157">
        <v>3</v>
      </c>
      <c r="PO84" s="157">
        <v>3</v>
      </c>
      <c r="PP84" s="157">
        <v>0</v>
      </c>
      <c r="PQ84" s="157">
        <v>0</v>
      </c>
      <c r="PR84" s="158">
        <v>1</v>
      </c>
      <c r="QD84" s="157" t="s">
        <v>279</v>
      </c>
      <c r="QE84" s="157">
        <v>3</v>
      </c>
      <c r="QF84" s="157">
        <v>3</v>
      </c>
      <c r="QG84" s="157">
        <v>0</v>
      </c>
      <c r="QH84" s="157">
        <v>0</v>
      </c>
      <c r="QI84" s="158">
        <v>1</v>
      </c>
      <c r="QL84" s="157" t="s">
        <v>279</v>
      </c>
      <c r="QM84" s="157">
        <v>3</v>
      </c>
      <c r="QN84" s="157">
        <v>3</v>
      </c>
      <c r="QO84" s="157">
        <v>0</v>
      </c>
      <c r="QP84" s="157">
        <v>0</v>
      </c>
      <c r="QQ84" s="158">
        <v>1</v>
      </c>
      <c r="QU84" s="157" t="s">
        <v>279</v>
      </c>
      <c r="QV84" s="157">
        <v>3</v>
      </c>
      <c r="QW84" s="157">
        <v>3</v>
      </c>
      <c r="QX84" s="157">
        <v>0</v>
      </c>
      <c r="QY84" s="157">
        <v>0</v>
      </c>
      <c r="QZ84" s="158">
        <v>1</v>
      </c>
      <c r="RR84" s="157" t="s">
        <v>145</v>
      </c>
      <c r="RS84" s="157">
        <v>262</v>
      </c>
      <c r="RT84" s="157">
        <v>262</v>
      </c>
      <c r="RU84" s="157">
        <v>0</v>
      </c>
      <c r="RV84" s="157">
        <v>0</v>
      </c>
      <c r="RW84" s="158">
        <v>1</v>
      </c>
      <c r="RZ84" s="157" t="s">
        <v>145</v>
      </c>
      <c r="SA84" s="157">
        <v>262</v>
      </c>
      <c r="SB84" s="157">
        <v>262</v>
      </c>
      <c r="SC84" s="157">
        <v>0</v>
      </c>
      <c r="SD84" s="157">
        <v>0</v>
      </c>
      <c r="SE84" s="158">
        <v>1</v>
      </c>
      <c r="SH84" s="157" t="s">
        <v>145</v>
      </c>
      <c r="SI84" s="157">
        <v>262</v>
      </c>
      <c r="SJ84" s="157">
        <v>262</v>
      </c>
      <c r="SK84" s="157">
        <v>0</v>
      </c>
      <c r="SL84" s="157">
        <v>0</v>
      </c>
      <c r="SM84" s="158">
        <v>1</v>
      </c>
      <c r="SP84" s="157" t="s">
        <v>145</v>
      </c>
      <c r="SQ84" s="157">
        <v>262</v>
      </c>
      <c r="SR84" s="157">
        <v>262</v>
      </c>
      <c r="SS84" s="157">
        <v>0</v>
      </c>
      <c r="ST84" s="157">
        <v>0</v>
      </c>
      <c r="SU84" s="158">
        <v>1</v>
      </c>
      <c r="SX84" s="157" t="s">
        <v>145</v>
      </c>
      <c r="SY84" s="157">
        <v>262</v>
      </c>
      <c r="SZ84" s="157">
        <v>262</v>
      </c>
      <c r="TA84" s="157">
        <v>0</v>
      </c>
      <c r="TB84" s="157">
        <v>0</v>
      </c>
      <c r="TC84" s="158">
        <v>1</v>
      </c>
      <c r="TF84" s="157" t="s">
        <v>145</v>
      </c>
      <c r="TG84" s="157">
        <v>262</v>
      </c>
      <c r="TH84" s="157">
        <v>262</v>
      </c>
      <c r="TI84" s="157">
        <v>0</v>
      </c>
      <c r="TJ84" s="157">
        <v>0</v>
      </c>
      <c r="TK84" s="158">
        <v>1</v>
      </c>
      <c r="TN84" s="157" t="s">
        <v>145</v>
      </c>
      <c r="TO84" s="157">
        <v>262</v>
      </c>
      <c r="TP84" s="157">
        <v>262</v>
      </c>
      <c r="TQ84" s="157">
        <v>0</v>
      </c>
      <c r="TR84" s="157">
        <v>0</v>
      </c>
      <c r="TS84" s="158">
        <v>1</v>
      </c>
      <c r="TV84" s="157" t="s">
        <v>145</v>
      </c>
      <c r="TW84" s="157">
        <v>262</v>
      </c>
      <c r="TX84" s="157">
        <v>262</v>
      </c>
      <c r="TY84" s="157">
        <v>0</v>
      </c>
      <c r="TZ84" s="157">
        <v>0</v>
      </c>
      <c r="UA84" s="158">
        <v>1</v>
      </c>
      <c r="UD84" s="157" t="s">
        <v>396</v>
      </c>
      <c r="UE84" s="157">
        <v>49</v>
      </c>
      <c r="UF84" s="157">
        <v>48</v>
      </c>
      <c r="UG84" s="157">
        <v>1</v>
      </c>
      <c r="UH84" s="157">
        <v>0</v>
      </c>
      <c r="UI84" s="158">
        <v>0.98</v>
      </c>
      <c r="UL84" s="157" t="s">
        <v>396</v>
      </c>
      <c r="UM84" s="157">
        <v>49</v>
      </c>
      <c r="UN84" s="157">
        <v>48</v>
      </c>
      <c r="UO84" s="157">
        <v>1</v>
      </c>
      <c r="UP84" s="157">
        <v>0</v>
      </c>
      <c r="UQ84" s="158">
        <v>0.98</v>
      </c>
      <c r="UT84" s="157" t="s">
        <v>396</v>
      </c>
      <c r="UU84" s="157">
        <v>49</v>
      </c>
      <c r="UV84" s="157">
        <v>48</v>
      </c>
      <c r="UW84" s="157">
        <v>1</v>
      </c>
      <c r="UX84" s="157">
        <v>0</v>
      </c>
      <c r="UY84" s="158">
        <v>0.98</v>
      </c>
      <c r="VA84" s="157" t="s">
        <v>396</v>
      </c>
      <c r="VB84" s="157">
        <v>49</v>
      </c>
      <c r="VC84" s="157">
        <v>44</v>
      </c>
      <c r="VD84" s="157">
        <v>5</v>
      </c>
      <c r="VE84" s="157">
        <v>0</v>
      </c>
      <c r="VF84" s="158">
        <v>0.9</v>
      </c>
      <c r="VY84" s="157" t="s">
        <v>396</v>
      </c>
      <c r="VZ84" s="157">
        <v>49</v>
      </c>
      <c r="WA84" s="157">
        <v>48</v>
      </c>
      <c r="WB84" s="157">
        <v>1</v>
      </c>
      <c r="WC84" s="157">
        <v>0</v>
      </c>
      <c r="WD84" s="158">
        <v>0.98</v>
      </c>
      <c r="XG84" s="157" t="s">
        <v>396</v>
      </c>
      <c r="XH84" s="157">
        <v>49</v>
      </c>
      <c r="XI84" s="157">
        <v>48</v>
      </c>
      <c r="XJ84" s="157">
        <v>1</v>
      </c>
      <c r="XK84" s="157">
        <v>0</v>
      </c>
      <c r="XL84" s="158">
        <v>0.98</v>
      </c>
      <c r="YB84" s="157" t="s">
        <v>396</v>
      </c>
      <c r="YC84" s="157">
        <v>50</v>
      </c>
      <c r="YD84" s="157">
        <v>48</v>
      </c>
      <c r="YE84" s="157">
        <v>1</v>
      </c>
      <c r="YF84" s="157">
        <v>1</v>
      </c>
      <c r="YG84" s="158">
        <f t="shared" si="212"/>
        <v>0.96</v>
      </c>
      <c r="YX84" s="157" t="s">
        <v>396</v>
      </c>
      <c r="YY84" s="157">
        <v>50</v>
      </c>
      <c r="YZ84" s="157">
        <v>48</v>
      </c>
      <c r="ZA84" s="157">
        <v>1</v>
      </c>
      <c r="ZB84" s="157">
        <v>1</v>
      </c>
      <c r="ZC84" s="158">
        <v>0.96</v>
      </c>
      <c r="ZE84" s="157" t="s">
        <v>396</v>
      </c>
      <c r="ZF84" s="157">
        <v>50</v>
      </c>
      <c r="ZG84" s="157">
        <v>48</v>
      </c>
      <c r="ZH84" s="157">
        <v>1</v>
      </c>
      <c r="ZI84" s="157">
        <v>1</v>
      </c>
      <c r="ZJ84" s="158">
        <v>0.96</v>
      </c>
    </row>
    <row r="85" spans="13:687" ht="15">
      <c r="P85" s="66" t="s">
        <v>29</v>
      </c>
      <c r="Q85" s="2">
        <v>128</v>
      </c>
      <c r="R85" s="2">
        <v>45</v>
      </c>
      <c r="S85" s="2">
        <v>0</v>
      </c>
      <c r="T85" s="2">
        <v>83</v>
      </c>
      <c r="U85" s="4">
        <f>R85/Q85</f>
        <v>0.3515625</v>
      </c>
      <c r="X85" s="7" t="s">
        <v>17</v>
      </c>
      <c r="Y85" s="2">
        <v>34</v>
      </c>
      <c r="Z85" s="2">
        <v>0</v>
      </c>
      <c r="AA85" s="2">
        <v>0</v>
      </c>
      <c r="AB85" s="2">
        <v>34</v>
      </c>
      <c r="AC85" s="4">
        <v>0</v>
      </c>
      <c r="AN85" s="77" t="s">
        <v>71</v>
      </c>
      <c r="AO85" s="2">
        <v>194</v>
      </c>
      <c r="AP85" s="2">
        <v>175</v>
      </c>
      <c r="AQ85" s="2">
        <v>6</v>
      </c>
      <c r="AR85" s="7">
        <v>13</v>
      </c>
      <c r="AS85" s="4">
        <v>0.9</v>
      </c>
      <c r="AT85" s="4"/>
      <c r="CJ85" s="77" t="s">
        <v>58</v>
      </c>
      <c r="CK85" s="2">
        <v>3</v>
      </c>
      <c r="CL85" s="2">
        <v>0</v>
      </c>
      <c r="CM85" s="2">
        <v>3</v>
      </c>
      <c r="CN85" s="2">
        <v>0</v>
      </c>
      <c r="CO85" s="4">
        <v>0</v>
      </c>
      <c r="CP85" s="4"/>
      <c r="CZ85" s="2" t="s">
        <v>86</v>
      </c>
      <c r="DA85" s="2">
        <v>555</v>
      </c>
      <c r="DB85" s="2">
        <v>0</v>
      </c>
      <c r="DC85" s="2">
        <v>0</v>
      </c>
      <c r="DD85" s="2">
        <v>555</v>
      </c>
      <c r="DE85" s="4">
        <v>0</v>
      </c>
      <c r="DF85" s="2" t="s">
        <v>181</v>
      </c>
      <c r="DH85" s="2" t="s">
        <v>86</v>
      </c>
      <c r="DI85" s="2">
        <v>555</v>
      </c>
      <c r="DJ85" s="2">
        <v>0</v>
      </c>
      <c r="DK85" s="2">
        <v>0</v>
      </c>
      <c r="DL85" s="2">
        <v>555</v>
      </c>
      <c r="DM85" s="4">
        <v>0</v>
      </c>
      <c r="DQ85" s="2">
        <f>SUM(DQ80:DQ84)</f>
        <v>540</v>
      </c>
      <c r="DR85" s="2">
        <f>SUM(DR80:DR84)</f>
        <v>539</v>
      </c>
      <c r="DU85" s="4">
        <f>DR85/DQ85</f>
        <v>0.99814814814814812</v>
      </c>
      <c r="DY85" s="2">
        <f>SUM(DY80:DY84)</f>
        <v>540</v>
      </c>
      <c r="DZ85" s="2">
        <f>SUM(DZ80:DZ84)</f>
        <v>535</v>
      </c>
      <c r="EC85" s="4">
        <f>DZ85/DY85</f>
        <v>0.9907407407407407</v>
      </c>
      <c r="EG85" s="2">
        <f>SUM(EG80:EG84)</f>
        <v>540</v>
      </c>
      <c r="EH85" s="2">
        <f>SUM(EH80:EH84)</f>
        <v>539</v>
      </c>
      <c r="EI85" s="2">
        <f>SUM(EI3:EI84)</f>
        <v>477</v>
      </c>
      <c r="EJ85" s="2">
        <f>SUM(EJ3:EJ84)</f>
        <v>201</v>
      </c>
      <c r="EK85" s="4">
        <f>EH85/EG85</f>
        <v>0.99814814814814812</v>
      </c>
      <c r="EO85" s="2">
        <f>SUM(EO80:EO84)</f>
        <v>540</v>
      </c>
      <c r="EP85" s="2">
        <f>SUM(EP80:EP84)</f>
        <v>539</v>
      </c>
      <c r="EQ85" s="2">
        <f>SUM(EQ3:EQ84)</f>
        <v>396</v>
      </c>
      <c r="ER85" s="2">
        <f>SUM(ER3:ER84)</f>
        <v>282</v>
      </c>
      <c r="ES85" s="4">
        <f>EP85/EO85</f>
        <v>0.99814814814814812</v>
      </c>
      <c r="EW85" s="2">
        <f>SUM(EW80:EW84)</f>
        <v>540</v>
      </c>
      <c r="EX85" s="2">
        <f>SUM(EX80:EX84)</f>
        <v>540</v>
      </c>
      <c r="FA85" s="4">
        <f>EX85/EW85</f>
        <v>1</v>
      </c>
      <c r="FE85" s="2">
        <f>SUM(FE80:FE84)</f>
        <v>540</v>
      </c>
      <c r="FF85" s="2">
        <f>SUM(FF80:FF84)</f>
        <v>540</v>
      </c>
      <c r="FI85" s="4">
        <f>FF85/FE85</f>
        <v>1</v>
      </c>
      <c r="FM85" s="2">
        <f>SUM(FM80:FM84)</f>
        <v>540</v>
      </c>
      <c r="FN85" s="2">
        <f>SUM(FN80:FN84)</f>
        <v>540</v>
      </c>
      <c r="FQ85" s="4">
        <f>FN85/FM85</f>
        <v>1</v>
      </c>
      <c r="FU85" s="2">
        <f>SUM(FU80:FU84)</f>
        <v>540</v>
      </c>
      <c r="FV85" s="2">
        <f>SUM(FV80:FV84)</f>
        <v>540</v>
      </c>
      <c r="FY85" s="4">
        <f>FV85/FU85</f>
        <v>1</v>
      </c>
      <c r="GC85" s="2">
        <f>SUM(GC80:GC84)</f>
        <v>540</v>
      </c>
      <c r="GD85" s="2">
        <f>SUM(GD80:GD84)</f>
        <v>540</v>
      </c>
      <c r="GG85" s="4">
        <f>GD85/GC85</f>
        <v>1</v>
      </c>
      <c r="GK85" s="2">
        <f>SUM(GK80:GK84)</f>
        <v>540</v>
      </c>
      <c r="GL85" s="2">
        <f>SUM(GL80:GL84)</f>
        <v>540</v>
      </c>
      <c r="GO85" s="4">
        <f>GL85/GK85</f>
        <v>1</v>
      </c>
      <c r="GS85" s="2">
        <f>SUM(GS80:GS84)</f>
        <v>540</v>
      </c>
      <c r="GT85" s="2">
        <f>SUM(GT80:GT84)</f>
        <v>540</v>
      </c>
      <c r="GW85" s="4">
        <f>GT85/GS85</f>
        <v>1</v>
      </c>
      <c r="HA85" s="2">
        <f>SUM(HA80:HA84)</f>
        <v>540</v>
      </c>
      <c r="HB85" s="2">
        <f>SUM(HB80:HB84)</f>
        <v>540</v>
      </c>
      <c r="HE85" s="4">
        <f>HB85/HA85</f>
        <v>1</v>
      </c>
      <c r="HI85" s="2">
        <f>SUM(HI80:HI84)</f>
        <v>540</v>
      </c>
      <c r="HJ85" s="2">
        <f>SUM(HJ80:HJ84)</f>
        <v>540</v>
      </c>
      <c r="HM85" s="4">
        <f>HJ85/HI85</f>
        <v>1</v>
      </c>
      <c r="HQ85" s="2">
        <f>SUM(HQ80:HQ84)</f>
        <v>540</v>
      </c>
      <c r="HR85" s="2">
        <f>SUM(HR80:HR84)</f>
        <v>540</v>
      </c>
      <c r="HS85" s="2">
        <f>SUM(HS3:HS84)</f>
        <v>392</v>
      </c>
      <c r="HT85" s="2">
        <f>SUM(HT3:HT84)</f>
        <v>300</v>
      </c>
      <c r="HU85" s="4">
        <f>HR85/HQ85</f>
        <v>1</v>
      </c>
      <c r="HY85" s="2">
        <f>SUM(HY80:HY84)</f>
        <v>540</v>
      </c>
      <c r="HZ85" s="2">
        <f>SUM(HZ80:HZ84)</f>
        <v>540</v>
      </c>
      <c r="IC85" s="4">
        <f>HZ85/HY85</f>
        <v>1</v>
      </c>
      <c r="IG85" s="2">
        <f>SUM(IG80:IG84)</f>
        <v>540</v>
      </c>
      <c r="IH85" s="2">
        <f>SUM(IH80:IH84)</f>
        <v>540</v>
      </c>
      <c r="IK85" s="4">
        <f>IH85/IG85</f>
        <v>1</v>
      </c>
      <c r="IO85" s="2">
        <f>SUM(IO80:IO84)</f>
        <v>540</v>
      </c>
      <c r="IP85" s="2">
        <f>SUM(IP80:IP84)</f>
        <v>540</v>
      </c>
      <c r="IS85" s="4">
        <f>IP85/IO85</f>
        <v>1</v>
      </c>
      <c r="IW85" s="2">
        <f>SUM(IW80:IW84)</f>
        <v>540</v>
      </c>
      <c r="IX85" s="2">
        <f>SUM(IX80:IX84)</f>
        <v>540</v>
      </c>
      <c r="JA85" s="4">
        <f>IX85/IW85</f>
        <v>1</v>
      </c>
      <c r="JE85" s="2">
        <f>SUM(JE80:JE84)</f>
        <v>540</v>
      </c>
      <c r="JF85" s="2">
        <f>SUM(JF80:JF84)</f>
        <v>540</v>
      </c>
      <c r="JI85" s="4">
        <f>JF85/JE85</f>
        <v>1</v>
      </c>
      <c r="JL85" s="4"/>
      <c r="JM85" s="2">
        <f>SUM(JM80:JM84)</f>
        <v>540</v>
      </c>
      <c r="JN85" s="2">
        <f>SUM(JN80:JN84)</f>
        <v>540</v>
      </c>
      <c r="JQ85" s="4">
        <f>JN85/JM85</f>
        <v>1</v>
      </c>
      <c r="JT85" s="4"/>
      <c r="JU85" s="2">
        <f>SUM(JU80:JU84)</f>
        <v>540</v>
      </c>
      <c r="JV85" s="2">
        <f>SUM(JV80:JV84)</f>
        <v>540</v>
      </c>
      <c r="JY85" s="4">
        <f>JV85/JU85</f>
        <v>1</v>
      </c>
      <c r="KC85" s="2">
        <f>SUM(KC80:KC84)</f>
        <v>540</v>
      </c>
      <c r="KD85" s="2">
        <f>SUM(KD80:KD84)</f>
        <v>540</v>
      </c>
      <c r="KG85" s="4">
        <f>KD85/KC85</f>
        <v>1</v>
      </c>
      <c r="KK85" s="2">
        <f>SUM(KK80:KK84)</f>
        <v>540</v>
      </c>
      <c r="KL85" s="2">
        <f>SUM(KL80:KL84)</f>
        <v>540</v>
      </c>
      <c r="KO85" s="4">
        <f>KL85/KK85</f>
        <v>1</v>
      </c>
      <c r="KR85" s="116"/>
      <c r="KS85" s="116"/>
      <c r="KT85" s="116"/>
      <c r="KU85" s="116"/>
      <c r="KV85" s="116"/>
      <c r="KW85" s="116"/>
      <c r="KX85" s="116"/>
      <c r="KY85" s="116"/>
      <c r="KZ85" s="116"/>
      <c r="LA85" s="116"/>
      <c r="LB85" s="116"/>
      <c r="LC85" s="116"/>
      <c r="LD85" s="116"/>
      <c r="LE85" s="116"/>
      <c r="LF85" s="116"/>
      <c r="LG85" s="156"/>
      <c r="LM85" s="158"/>
      <c r="LO85" s="157"/>
      <c r="MF85" s="157"/>
      <c r="MG85" s="157"/>
      <c r="MH85" s="157"/>
      <c r="MI85" s="157"/>
      <c r="MJ85" s="157"/>
      <c r="ML85" s="157"/>
      <c r="MM85" s="157"/>
      <c r="MN85" s="157"/>
      <c r="MO85" s="157"/>
      <c r="MP85" s="157"/>
      <c r="MQ85" s="157"/>
      <c r="MR85" s="157"/>
      <c r="MS85" s="158"/>
      <c r="MT85" s="157"/>
      <c r="MU85" s="157"/>
      <c r="MV85" s="157" t="s">
        <v>289</v>
      </c>
      <c r="MW85" s="157">
        <v>111</v>
      </c>
      <c r="MX85" s="157">
        <v>97</v>
      </c>
      <c r="MY85" s="157">
        <v>14</v>
      </c>
      <c r="MZ85" s="157">
        <v>0</v>
      </c>
      <c r="NA85" s="158">
        <f>MX85/MW85</f>
        <v>0.87387387387387383</v>
      </c>
      <c r="NB85" s="157"/>
      <c r="NC85" s="157"/>
      <c r="ND85" s="157"/>
      <c r="NE85" s="157"/>
      <c r="NF85" s="157"/>
      <c r="NG85" s="157"/>
      <c r="NH85" s="157"/>
      <c r="NJ85" s="157"/>
      <c r="NK85" s="157"/>
      <c r="NL85" s="157"/>
      <c r="NM85" s="157"/>
      <c r="NN85" s="157"/>
      <c r="NO85" s="157"/>
      <c r="NP85" s="157"/>
      <c r="NR85" s="157"/>
      <c r="NS85" s="157"/>
      <c r="RR85" s="157" t="s">
        <v>279</v>
      </c>
      <c r="RS85" s="157">
        <v>3</v>
      </c>
      <c r="RT85" s="157">
        <v>3</v>
      </c>
      <c r="RU85" s="157">
        <v>0</v>
      </c>
      <c r="RV85" s="157">
        <v>0</v>
      </c>
      <c r="RW85" s="158">
        <v>1</v>
      </c>
      <c r="RZ85" s="157" t="s">
        <v>279</v>
      </c>
      <c r="SA85" s="157">
        <v>3</v>
      </c>
      <c r="SB85" s="157">
        <v>3</v>
      </c>
      <c r="SC85" s="157">
        <v>0</v>
      </c>
      <c r="SD85" s="157">
        <v>0</v>
      </c>
      <c r="SE85" s="158">
        <v>1</v>
      </c>
      <c r="SH85" s="157" t="s">
        <v>279</v>
      </c>
      <c r="SI85" s="157">
        <v>3</v>
      </c>
      <c r="SJ85" s="157">
        <v>3</v>
      </c>
      <c r="SK85" s="157">
        <v>0</v>
      </c>
      <c r="SL85" s="157">
        <v>0</v>
      </c>
      <c r="SM85" s="158">
        <v>1</v>
      </c>
      <c r="SP85" s="157" t="s">
        <v>279</v>
      </c>
      <c r="SQ85" s="157">
        <v>3</v>
      </c>
      <c r="SR85" s="157">
        <v>3</v>
      </c>
      <c r="SS85" s="157">
        <v>0</v>
      </c>
      <c r="ST85" s="157">
        <v>0</v>
      </c>
      <c r="SU85" s="158">
        <v>1</v>
      </c>
      <c r="SX85" s="157" t="s">
        <v>279</v>
      </c>
      <c r="SY85" s="157">
        <v>3</v>
      </c>
      <c r="SZ85" s="157">
        <v>3</v>
      </c>
      <c r="TA85" s="157">
        <v>0</v>
      </c>
      <c r="TB85" s="157">
        <v>0</v>
      </c>
      <c r="TC85" s="158">
        <v>1</v>
      </c>
      <c r="TF85" s="157" t="s">
        <v>279</v>
      </c>
      <c r="TG85" s="157">
        <v>3</v>
      </c>
      <c r="TH85" s="157">
        <v>3</v>
      </c>
      <c r="TI85" s="157">
        <v>0</v>
      </c>
      <c r="TJ85" s="157">
        <v>0</v>
      </c>
      <c r="TK85" s="158">
        <v>1</v>
      </c>
      <c r="TN85" s="157" t="s">
        <v>279</v>
      </c>
      <c r="TO85" s="157">
        <v>3</v>
      </c>
      <c r="TP85" s="157">
        <v>3</v>
      </c>
      <c r="TQ85" s="157">
        <v>0</v>
      </c>
      <c r="TR85" s="157">
        <v>0</v>
      </c>
      <c r="TS85" s="158">
        <v>1</v>
      </c>
      <c r="TV85" s="157" t="s">
        <v>279</v>
      </c>
      <c r="TW85" s="157">
        <v>3</v>
      </c>
      <c r="TX85" s="157">
        <v>3</v>
      </c>
      <c r="TY85" s="157">
        <v>0</v>
      </c>
      <c r="TZ85" s="157">
        <v>0</v>
      </c>
      <c r="UA85" s="158">
        <v>1</v>
      </c>
      <c r="UD85" s="157" t="s">
        <v>145</v>
      </c>
      <c r="UE85" s="157">
        <v>262</v>
      </c>
      <c r="UF85" s="157">
        <v>262</v>
      </c>
      <c r="UG85" s="157">
        <v>0</v>
      </c>
      <c r="UH85" s="157">
        <v>0</v>
      </c>
      <c r="UI85" s="158">
        <v>1</v>
      </c>
      <c r="UL85" s="157" t="s">
        <v>145</v>
      </c>
      <c r="UM85" s="157">
        <v>262</v>
      </c>
      <c r="UN85" s="157">
        <v>262</v>
      </c>
      <c r="UO85" s="157">
        <v>0</v>
      </c>
      <c r="UP85" s="157">
        <v>0</v>
      </c>
      <c r="UQ85" s="158">
        <v>1</v>
      </c>
      <c r="UT85" s="157" t="s">
        <v>145</v>
      </c>
      <c r="UU85" s="157">
        <v>262</v>
      </c>
      <c r="UV85" s="157">
        <v>262</v>
      </c>
      <c r="UW85" s="157">
        <v>0</v>
      </c>
      <c r="UX85" s="157">
        <v>0</v>
      </c>
      <c r="UY85" s="158">
        <v>1</v>
      </c>
      <c r="VA85" s="157" t="s">
        <v>145</v>
      </c>
      <c r="VB85" s="157">
        <v>262</v>
      </c>
      <c r="VC85" s="157">
        <v>262</v>
      </c>
      <c r="VD85" s="157">
        <v>0</v>
      </c>
      <c r="VE85" s="157">
        <v>0</v>
      </c>
      <c r="VF85" s="158">
        <v>1</v>
      </c>
      <c r="VY85" s="157" t="s">
        <v>145</v>
      </c>
      <c r="VZ85" s="157">
        <v>262</v>
      </c>
      <c r="WA85" s="157">
        <v>262</v>
      </c>
      <c r="WB85" s="157">
        <v>0</v>
      </c>
      <c r="WC85" s="157">
        <v>0</v>
      </c>
      <c r="WD85" s="158">
        <v>1</v>
      </c>
      <c r="XG85" s="157" t="s">
        <v>145</v>
      </c>
      <c r="XH85" s="157">
        <v>262</v>
      </c>
      <c r="XI85" s="157">
        <v>262</v>
      </c>
      <c r="XJ85" s="157">
        <v>0</v>
      </c>
      <c r="XK85" s="157">
        <v>0</v>
      </c>
      <c r="XL85" s="158">
        <v>1</v>
      </c>
      <c r="YB85" s="157" t="s">
        <v>145</v>
      </c>
      <c r="YC85" s="157">
        <v>262</v>
      </c>
      <c r="YD85" s="157">
        <v>262</v>
      </c>
      <c r="YE85" s="157">
        <v>0</v>
      </c>
      <c r="YF85" s="157">
        <v>0</v>
      </c>
      <c r="YG85" s="158">
        <f t="shared" si="212"/>
        <v>1</v>
      </c>
      <c r="YX85" s="157" t="s">
        <v>145</v>
      </c>
      <c r="YY85" s="157">
        <v>262</v>
      </c>
      <c r="YZ85" s="157">
        <v>262</v>
      </c>
      <c r="ZA85" s="157">
        <v>0</v>
      </c>
      <c r="ZB85" s="157">
        <v>0</v>
      </c>
      <c r="ZC85" s="158">
        <v>1</v>
      </c>
      <c r="ZE85" s="157" t="s">
        <v>145</v>
      </c>
      <c r="ZF85" s="157">
        <v>262</v>
      </c>
      <c r="ZG85" s="157">
        <v>262</v>
      </c>
      <c r="ZH85" s="157">
        <v>0</v>
      </c>
      <c r="ZI85" s="157">
        <v>0</v>
      </c>
      <c r="ZJ85" s="158">
        <v>1</v>
      </c>
    </row>
    <row r="86" spans="13:687" ht="15">
      <c r="P86" s="7" t="s">
        <v>67</v>
      </c>
      <c r="Q86" s="2">
        <v>50</v>
      </c>
      <c r="R86" s="2">
        <v>0</v>
      </c>
      <c r="S86" s="2">
        <v>0</v>
      </c>
      <c r="T86" s="2">
        <v>50</v>
      </c>
      <c r="U86" s="4">
        <v>0</v>
      </c>
      <c r="X86" s="7" t="s">
        <v>71</v>
      </c>
      <c r="Y86" s="2">
        <v>192</v>
      </c>
      <c r="Z86" s="2">
        <v>175</v>
      </c>
      <c r="AA86" s="2">
        <v>6</v>
      </c>
      <c r="AB86" s="7">
        <v>11</v>
      </c>
      <c r="AC86" s="4">
        <v>0.91</v>
      </c>
      <c r="CO86" s="2"/>
      <c r="JY86" s="4"/>
      <c r="KR86" s="116"/>
      <c r="KS86" s="116"/>
      <c r="KT86" s="116"/>
      <c r="KU86" s="116"/>
      <c r="KV86" s="116"/>
      <c r="KW86" s="116"/>
      <c r="KX86" s="116"/>
      <c r="KY86" s="116"/>
      <c r="KZ86" s="123" t="s">
        <v>37</v>
      </c>
      <c r="LA86" s="124">
        <v>11</v>
      </c>
      <c r="LB86" s="124">
        <v>8</v>
      </c>
      <c r="LC86" s="124">
        <v>0</v>
      </c>
      <c r="LD86" s="128">
        <v>3</v>
      </c>
      <c r="LE86" s="118">
        <v>0.72727272727272729</v>
      </c>
      <c r="LF86" s="117" t="s">
        <v>274</v>
      </c>
      <c r="LH86" s="163" t="s">
        <v>71</v>
      </c>
      <c r="LI86" s="156">
        <v>194</v>
      </c>
      <c r="LJ86" s="156">
        <v>175</v>
      </c>
      <c r="LK86" s="156">
        <v>6</v>
      </c>
      <c r="LL86" s="156">
        <v>13</v>
      </c>
      <c r="LM86" s="162">
        <v>0.9</v>
      </c>
      <c r="LN86" s="158">
        <v>-3.9999999999999925E-2</v>
      </c>
      <c r="LO86" s="157"/>
      <c r="LP86" s="157" t="s">
        <v>86</v>
      </c>
      <c r="LQ86" s="157">
        <v>160</v>
      </c>
      <c r="LR86" s="157">
        <v>0</v>
      </c>
      <c r="LS86" s="157">
        <v>0</v>
      </c>
      <c r="LT86" s="157">
        <v>160</v>
      </c>
      <c r="LU86" s="158">
        <f>LR86/LQ86</f>
        <v>0</v>
      </c>
      <c r="LX86" s="161" t="s">
        <v>71</v>
      </c>
      <c r="LY86" s="157">
        <v>192</v>
      </c>
      <c r="LZ86" s="157">
        <v>183</v>
      </c>
      <c r="MA86" s="157">
        <v>7</v>
      </c>
      <c r="MB86" s="159">
        <v>2</v>
      </c>
      <c r="MC86" s="158">
        <f>LZ86/LY86</f>
        <v>0.953125</v>
      </c>
      <c r="MD86" s="2" t="s">
        <v>285</v>
      </c>
      <c r="MF86" s="157"/>
      <c r="MG86" s="157"/>
      <c r="MH86" s="157"/>
      <c r="MI86" s="157"/>
      <c r="MJ86" s="157"/>
      <c r="ML86" s="157"/>
      <c r="MM86" s="157"/>
      <c r="MN86" s="157"/>
      <c r="MO86" s="157"/>
      <c r="MP86" s="157"/>
      <c r="MQ86" s="157"/>
      <c r="MR86" s="157"/>
      <c r="MS86" s="158"/>
      <c r="MT86" s="157"/>
      <c r="MU86" s="157"/>
      <c r="MV86" s="157"/>
      <c r="MW86" s="157"/>
      <c r="MX86" s="157"/>
      <c r="MY86" s="157"/>
      <c r="MZ86" s="157"/>
      <c r="NB86" s="157"/>
      <c r="NC86" s="157"/>
      <c r="ND86" s="157"/>
      <c r="NE86" s="157"/>
      <c r="NF86" s="157"/>
      <c r="NG86" s="157"/>
      <c r="NH86" s="157"/>
      <c r="NJ86" s="157"/>
      <c r="NK86" s="157"/>
      <c r="NL86" s="157"/>
      <c r="NM86" s="157"/>
      <c r="NN86" s="157"/>
      <c r="NO86" s="157"/>
      <c r="NP86" s="157"/>
      <c r="NR86" s="157"/>
      <c r="NS86" s="157"/>
      <c r="RS86" s="157">
        <f>SUM(RS80:RS85)</f>
        <v>586</v>
      </c>
      <c r="RT86" s="157">
        <f>SUM(RT80:RT85)</f>
        <v>582</v>
      </c>
      <c r="RW86" s="158">
        <f>RT86/RS86</f>
        <v>0.99317406143344711</v>
      </c>
      <c r="SA86" s="157">
        <f>SUM(SA80:SA85)</f>
        <v>586</v>
      </c>
      <c r="SB86" s="157">
        <f>SUM(SB80:SB85)</f>
        <v>582</v>
      </c>
      <c r="SE86" s="158">
        <f>SB86/SA86</f>
        <v>0.99317406143344711</v>
      </c>
      <c r="SI86" s="157">
        <f>SUM(SI80:SI85)</f>
        <v>586</v>
      </c>
      <c r="SJ86" s="157">
        <f>SUM(SJ80:SJ85)</f>
        <v>582</v>
      </c>
      <c r="SM86" s="158">
        <f>SJ86/SI86</f>
        <v>0.99317406143344711</v>
      </c>
      <c r="SQ86" s="157">
        <f>SUM(SQ80:SQ85)</f>
        <v>586</v>
      </c>
      <c r="SR86" s="157">
        <f>SUM(SR80:SR85)</f>
        <v>582</v>
      </c>
      <c r="SU86" s="158">
        <f>SR86/SQ86</f>
        <v>0.99317406143344711</v>
      </c>
      <c r="SY86" s="157">
        <f>SUM(SY80:SY85)</f>
        <v>586</v>
      </c>
      <c r="SZ86" s="157">
        <f>SUM(SZ80:SZ85)</f>
        <v>586</v>
      </c>
      <c r="TC86" s="158">
        <f>SZ86/SY86</f>
        <v>1</v>
      </c>
      <c r="TG86" s="157">
        <f>SUM(TG80:TG85)</f>
        <v>586</v>
      </c>
      <c r="TH86" s="157">
        <f>SUM(TH80:TH85)</f>
        <v>586</v>
      </c>
      <c r="TK86" s="158">
        <f>TH86/TG86</f>
        <v>1</v>
      </c>
      <c r="TO86" s="157">
        <f>SUM(TO80:TO85)</f>
        <v>586</v>
      </c>
      <c r="TP86" s="157">
        <f>SUM(TP80:TP85)</f>
        <v>586</v>
      </c>
      <c r="TS86" s="158">
        <f>TP86/TO86</f>
        <v>1</v>
      </c>
      <c r="TW86" s="157">
        <f>SUM(TW80:TW85)</f>
        <v>586</v>
      </c>
      <c r="TX86" s="157">
        <f>SUM(TX80:TX85)</f>
        <v>586</v>
      </c>
      <c r="UA86" s="158">
        <f>TX86/TW86</f>
        <v>1</v>
      </c>
      <c r="UD86" s="157" t="s">
        <v>420</v>
      </c>
      <c r="UE86" s="157">
        <v>4</v>
      </c>
      <c r="UF86" s="157">
        <v>4</v>
      </c>
      <c r="UG86" s="157">
        <v>0</v>
      </c>
      <c r="UH86" s="157">
        <v>0</v>
      </c>
      <c r="UI86" s="158">
        <v>1</v>
      </c>
      <c r="UL86" s="157" t="s">
        <v>420</v>
      </c>
      <c r="UM86" s="157">
        <v>4</v>
      </c>
      <c r="UN86" s="157">
        <v>4</v>
      </c>
      <c r="UO86" s="157">
        <v>0</v>
      </c>
      <c r="UP86" s="157">
        <v>0</v>
      </c>
      <c r="UQ86" s="158">
        <v>1</v>
      </c>
      <c r="UT86" s="157" t="s">
        <v>420</v>
      </c>
      <c r="UU86" s="157">
        <v>4</v>
      </c>
      <c r="UV86" s="157">
        <v>4</v>
      </c>
      <c r="UW86" s="157">
        <v>0</v>
      </c>
      <c r="UX86" s="157">
        <v>0</v>
      </c>
      <c r="UY86" s="158">
        <v>1</v>
      </c>
      <c r="VA86" s="157" t="s">
        <v>420</v>
      </c>
      <c r="VB86" s="157">
        <v>4</v>
      </c>
      <c r="VC86" s="157">
        <v>4</v>
      </c>
      <c r="VD86" s="157">
        <v>0</v>
      </c>
      <c r="VE86" s="157">
        <v>0</v>
      </c>
      <c r="VF86" s="158">
        <v>1</v>
      </c>
      <c r="VY86" s="157" t="s">
        <v>420</v>
      </c>
      <c r="VZ86" s="157">
        <v>4</v>
      </c>
      <c r="WA86" s="157">
        <v>4</v>
      </c>
      <c r="WB86" s="157">
        <v>0</v>
      </c>
      <c r="WC86" s="157">
        <v>0</v>
      </c>
      <c r="WD86" s="158">
        <v>1</v>
      </c>
      <c r="XG86" s="157" t="s">
        <v>420</v>
      </c>
      <c r="XH86" s="157">
        <v>4</v>
      </c>
      <c r="XI86" s="157">
        <v>4</v>
      </c>
      <c r="XJ86" s="157">
        <v>0</v>
      </c>
      <c r="XK86" s="157">
        <v>0</v>
      </c>
      <c r="XL86" s="158">
        <v>1</v>
      </c>
      <c r="YB86" s="157" t="s">
        <v>420</v>
      </c>
      <c r="YC86" s="157">
        <v>4</v>
      </c>
      <c r="YD86" s="157">
        <v>4</v>
      </c>
      <c r="YE86" s="157">
        <v>0</v>
      </c>
      <c r="YF86" s="157">
        <v>0</v>
      </c>
      <c r="YG86" s="158">
        <f t="shared" si="212"/>
        <v>1</v>
      </c>
      <c r="YX86" s="157" t="s">
        <v>420</v>
      </c>
      <c r="YY86" s="157">
        <v>4</v>
      </c>
      <c r="YZ86" s="157">
        <v>4</v>
      </c>
      <c r="ZA86" s="157">
        <v>0</v>
      </c>
      <c r="ZB86" s="157">
        <v>0</v>
      </c>
      <c r="ZC86" s="158">
        <v>1</v>
      </c>
      <c r="ZE86" s="157" t="s">
        <v>420</v>
      </c>
      <c r="ZF86" s="157">
        <v>4</v>
      </c>
      <c r="ZG86" s="157">
        <v>4</v>
      </c>
      <c r="ZH86" s="157">
        <v>0</v>
      </c>
      <c r="ZI86" s="157">
        <v>0</v>
      </c>
      <c r="ZJ86" s="158">
        <v>1</v>
      </c>
    </row>
    <row r="87" spans="13:687" ht="15">
      <c r="P87" s="7" t="s">
        <v>133</v>
      </c>
      <c r="Q87" s="2">
        <v>5</v>
      </c>
      <c r="R87" s="2">
        <v>3</v>
      </c>
      <c r="S87" s="2">
        <v>2</v>
      </c>
      <c r="T87" s="2">
        <v>0</v>
      </c>
      <c r="U87" s="4">
        <v>0.6</v>
      </c>
      <c r="X87" s="7" t="s">
        <v>83</v>
      </c>
      <c r="Y87" s="2">
        <v>22</v>
      </c>
      <c r="Z87" s="2">
        <v>6</v>
      </c>
      <c r="AA87" s="2">
        <v>1</v>
      </c>
      <c r="AB87" s="2">
        <v>15</v>
      </c>
      <c r="AC87" s="4">
        <v>0.27</v>
      </c>
      <c r="JY87" s="4"/>
      <c r="KR87" s="116"/>
      <c r="KS87" s="116"/>
      <c r="KT87" s="116"/>
      <c r="KU87" s="116"/>
      <c r="KV87" s="116"/>
      <c r="KW87" s="116"/>
      <c r="KX87" s="116"/>
      <c r="KY87" s="116"/>
      <c r="KZ87" s="116" t="s">
        <v>179</v>
      </c>
      <c r="LA87" s="116">
        <v>144</v>
      </c>
      <c r="LB87" s="116">
        <v>134</v>
      </c>
      <c r="LC87" s="116">
        <v>8</v>
      </c>
      <c r="LD87" s="116">
        <v>2</v>
      </c>
      <c r="LE87" s="122">
        <v>0.93055555555555558</v>
      </c>
      <c r="LF87" s="117" t="s">
        <v>274</v>
      </c>
      <c r="LH87" s="156" t="s">
        <v>82</v>
      </c>
      <c r="LI87" s="156">
        <v>71</v>
      </c>
      <c r="LJ87" s="156">
        <v>33</v>
      </c>
      <c r="LK87" s="156">
        <v>10</v>
      </c>
      <c r="LL87" s="156">
        <v>28</v>
      </c>
      <c r="LM87" s="162">
        <v>0.46</v>
      </c>
      <c r="LN87" s="158">
        <v>-1.9999999999999962E-2</v>
      </c>
      <c r="LO87" s="159"/>
      <c r="LP87" s="157" t="s">
        <v>73</v>
      </c>
      <c r="LQ87" s="157">
        <v>291</v>
      </c>
      <c r="LR87" s="157">
        <v>254</v>
      </c>
      <c r="LS87" s="157">
        <v>26</v>
      </c>
      <c r="LT87" s="157">
        <v>11</v>
      </c>
      <c r="LU87" s="158">
        <f>LR87/LQ87</f>
        <v>0.87285223367697595</v>
      </c>
      <c r="LX87" s="157" t="s">
        <v>82</v>
      </c>
      <c r="LY87" s="157">
        <v>71</v>
      </c>
      <c r="LZ87" s="157">
        <v>33</v>
      </c>
      <c r="MA87" s="157">
        <v>10</v>
      </c>
      <c r="MB87" s="157">
        <v>28</v>
      </c>
      <c r="MF87" s="157"/>
      <c r="MG87" s="157"/>
      <c r="MH87" s="157"/>
      <c r="MI87" s="157"/>
      <c r="MJ87" s="157"/>
      <c r="ML87" s="157"/>
      <c r="MM87" s="157"/>
      <c r="MN87" s="157"/>
      <c r="MO87" s="157"/>
      <c r="MP87" s="157"/>
      <c r="MQ87" s="157"/>
      <c r="MR87" s="157"/>
      <c r="MS87" s="158"/>
      <c r="MT87" s="157"/>
      <c r="MU87" s="157"/>
      <c r="MV87" s="157"/>
      <c r="MW87" s="157"/>
      <c r="MX87" s="157"/>
      <c r="MY87" s="157"/>
      <c r="MZ87" s="157"/>
      <c r="NB87" s="157"/>
      <c r="NC87" s="157"/>
      <c r="ND87" s="157"/>
      <c r="NE87" s="157"/>
      <c r="NF87" s="157"/>
      <c r="NG87" s="157"/>
      <c r="NH87" s="157"/>
      <c r="NJ87" s="157"/>
      <c r="NK87" s="157"/>
      <c r="NL87" s="157"/>
      <c r="NM87" s="157"/>
      <c r="NN87" s="157"/>
      <c r="NO87" s="157"/>
      <c r="NP87" s="157"/>
      <c r="NR87" s="157"/>
      <c r="NS87" s="157"/>
      <c r="OW87" s="157" t="s">
        <v>289</v>
      </c>
      <c r="OX87" s="157">
        <v>10</v>
      </c>
      <c r="OY87" s="157">
        <v>0</v>
      </c>
      <c r="OZ87" s="157">
        <v>0</v>
      </c>
      <c r="PA87" s="157">
        <v>10</v>
      </c>
      <c r="PB87" s="157">
        <v>0</v>
      </c>
      <c r="PE87" t="s">
        <v>289</v>
      </c>
      <c r="PF87">
        <v>111</v>
      </c>
      <c r="PG87">
        <v>99</v>
      </c>
      <c r="PH87">
        <v>12</v>
      </c>
      <c r="PI87">
        <v>0</v>
      </c>
      <c r="PJ87" s="162">
        <v>0.89</v>
      </c>
      <c r="PM87" s="157" t="s">
        <v>289</v>
      </c>
      <c r="PN87" s="157">
        <v>111</v>
      </c>
      <c r="PO87" s="157">
        <v>99</v>
      </c>
      <c r="PP87" s="157">
        <v>12</v>
      </c>
      <c r="PQ87" s="157">
        <v>0</v>
      </c>
      <c r="PR87" s="157">
        <v>0.89</v>
      </c>
      <c r="QD87" s="157" t="s">
        <v>289</v>
      </c>
      <c r="QE87" s="157">
        <v>111</v>
      </c>
      <c r="QF87" s="157">
        <v>99</v>
      </c>
      <c r="QG87" s="157">
        <v>12</v>
      </c>
      <c r="QH87" s="157">
        <v>0</v>
      </c>
      <c r="QI87" s="158">
        <v>0.89</v>
      </c>
      <c r="QL87" s="157" t="s">
        <v>289</v>
      </c>
      <c r="QM87" s="157">
        <v>111</v>
      </c>
      <c r="QN87" s="157">
        <v>98</v>
      </c>
      <c r="QO87" s="157">
        <v>13</v>
      </c>
      <c r="QP87" s="157">
        <v>0</v>
      </c>
      <c r="QQ87" s="158">
        <v>0.88</v>
      </c>
      <c r="QU87" s="157" t="s">
        <v>289</v>
      </c>
      <c r="QV87" s="157">
        <v>111</v>
      </c>
      <c r="QW87" s="157">
        <v>99</v>
      </c>
      <c r="QX87" s="157">
        <v>12</v>
      </c>
      <c r="QY87" s="157">
        <v>0</v>
      </c>
      <c r="QZ87" s="158">
        <v>0.89</v>
      </c>
      <c r="UD87" s="157" t="s">
        <v>279</v>
      </c>
      <c r="UE87" s="157">
        <v>3</v>
      </c>
      <c r="UF87" s="157">
        <v>3</v>
      </c>
      <c r="UG87" s="157">
        <v>0</v>
      </c>
      <c r="UH87" s="157">
        <v>0</v>
      </c>
      <c r="UI87" s="158">
        <v>1</v>
      </c>
      <c r="UL87" s="157" t="s">
        <v>279</v>
      </c>
      <c r="UM87" s="157">
        <v>3</v>
      </c>
      <c r="UN87" s="157">
        <v>3</v>
      </c>
      <c r="UO87" s="157">
        <v>0</v>
      </c>
      <c r="UP87" s="157">
        <v>0</v>
      </c>
      <c r="UQ87" s="158">
        <v>1</v>
      </c>
      <c r="UT87" s="157" t="s">
        <v>279</v>
      </c>
      <c r="UU87" s="157">
        <v>3</v>
      </c>
      <c r="UV87" s="157">
        <v>3</v>
      </c>
      <c r="UW87" s="157">
        <v>0</v>
      </c>
      <c r="UX87" s="157">
        <v>0</v>
      </c>
      <c r="UY87" s="158">
        <v>1</v>
      </c>
      <c r="VA87" s="157" t="s">
        <v>279</v>
      </c>
      <c r="VB87" s="157">
        <v>3</v>
      </c>
      <c r="VC87" s="157">
        <v>3</v>
      </c>
      <c r="VD87" s="157">
        <v>0</v>
      </c>
      <c r="VE87" s="157">
        <v>0</v>
      </c>
      <c r="VF87" s="158">
        <v>1</v>
      </c>
      <c r="VY87" s="157" t="s">
        <v>279</v>
      </c>
      <c r="VZ87" s="157">
        <v>3</v>
      </c>
      <c r="WA87" s="157">
        <v>3</v>
      </c>
      <c r="WB87" s="157">
        <v>0</v>
      </c>
      <c r="WC87" s="157">
        <v>0</v>
      </c>
      <c r="WD87" s="158">
        <v>1</v>
      </c>
      <c r="XG87" s="157" t="s">
        <v>279</v>
      </c>
      <c r="XH87" s="157">
        <v>3</v>
      </c>
      <c r="XI87" s="157">
        <v>3</v>
      </c>
      <c r="XJ87" s="157">
        <v>0</v>
      </c>
      <c r="XK87" s="157">
        <v>0</v>
      </c>
      <c r="XL87" s="158">
        <v>1</v>
      </c>
      <c r="YB87" s="157" t="s">
        <v>279</v>
      </c>
      <c r="YC87" s="157">
        <v>3</v>
      </c>
      <c r="YD87" s="157">
        <v>3</v>
      </c>
      <c r="YE87" s="157">
        <v>0</v>
      </c>
      <c r="YF87" s="157">
        <v>0</v>
      </c>
      <c r="YG87" s="158">
        <f t="shared" si="212"/>
        <v>1</v>
      </c>
      <c r="YX87" s="157" t="s">
        <v>279</v>
      </c>
      <c r="YY87" s="157">
        <v>3</v>
      </c>
      <c r="YZ87" s="157">
        <v>3</v>
      </c>
      <c r="ZA87" s="157">
        <v>0</v>
      </c>
      <c r="ZB87" s="157">
        <v>0</v>
      </c>
      <c r="ZC87" s="158">
        <v>1</v>
      </c>
      <c r="ZE87" s="157" t="s">
        <v>279</v>
      </c>
      <c r="ZF87" s="157">
        <v>3</v>
      </c>
      <c r="ZG87" s="157">
        <v>3</v>
      </c>
      <c r="ZH87" s="157">
        <v>0</v>
      </c>
      <c r="ZI87" s="157">
        <v>0</v>
      </c>
      <c r="ZJ87" s="158">
        <v>1</v>
      </c>
    </row>
    <row r="88" spans="13:687" ht="15" customHeight="1" thickBot="1">
      <c r="P88" s="7" t="s">
        <v>128</v>
      </c>
      <c r="Q88" s="2">
        <v>5</v>
      </c>
      <c r="R88" s="2">
        <v>4</v>
      </c>
      <c r="S88" s="2">
        <v>1</v>
      </c>
      <c r="T88" s="2">
        <v>0</v>
      </c>
      <c r="U88" s="4">
        <v>0.8</v>
      </c>
      <c r="X88" s="7" t="s">
        <v>128</v>
      </c>
      <c r="Y88" s="2">
        <v>5</v>
      </c>
      <c r="Z88" s="2">
        <v>3</v>
      </c>
      <c r="AA88" s="2">
        <v>2</v>
      </c>
      <c r="AB88" s="2">
        <v>0</v>
      </c>
      <c r="AC88" s="4">
        <v>0.6</v>
      </c>
      <c r="CO88" s="2"/>
      <c r="KR88" s="116"/>
      <c r="KS88" s="116"/>
      <c r="KT88" s="116"/>
      <c r="KU88" s="116"/>
      <c r="KV88" s="116"/>
      <c r="KW88" s="116"/>
      <c r="KX88" s="116"/>
      <c r="KY88" s="116"/>
      <c r="KZ88" s="123" t="s">
        <v>71</v>
      </c>
      <c r="LA88" s="116">
        <v>192</v>
      </c>
      <c r="LB88" s="116">
        <v>183</v>
      </c>
      <c r="LC88" s="116">
        <v>7</v>
      </c>
      <c r="LD88" s="116">
        <v>2</v>
      </c>
      <c r="LE88" s="122">
        <v>0.94</v>
      </c>
      <c r="LF88" s="117" t="s">
        <v>275</v>
      </c>
      <c r="LH88" s="166" t="s">
        <v>84</v>
      </c>
      <c r="LI88" s="156">
        <v>135</v>
      </c>
      <c r="LJ88" s="156">
        <v>113</v>
      </c>
      <c r="LK88" s="156">
        <v>8</v>
      </c>
      <c r="LL88" s="156">
        <v>14</v>
      </c>
      <c r="LM88" s="162">
        <v>0.84</v>
      </c>
      <c r="LN88" s="158">
        <f>LM88-LE88</f>
        <v>-9.9999999999999978E-2</v>
      </c>
      <c r="LO88" s="157"/>
      <c r="LP88" s="157" t="s">
        <v>82</v>
      </c>
      <c r="LQ88" s="157">
        <v>71</v>
      </c>
      <c r="LR88" s="157">
        <v>33</v>
      </c>
      <c r="LS88" s="157">
        <v>10</v>
      </c>
      <c r="LT88" s="157">
        <v>28</v>
      </c>
      <c r="LU88" s="158">
        <f>LR88/LQ88</f>
        <v>0.46478873239436619</v>
      </c>
      <c r="LX88" s="157" t="s">
        <v>84</v>
      </c>
      <c r="LY88" s="157">
        <v>134</v>
      </c>
      <c r="LZ88" s="157">
        <v>113</v>
      </c>
      <c r="MA88" s="157">
        <v>10</v>
      </c>
      <c r="MB88" s="157">
        <v>11</v>
      </c>
      <c r="MC88" s="158">
        <f>LZ88/LY88</f>
        <v>0.84328358208955223</v>
      </c>
      <c r="MF88" s="156" t="s">
        <v>270</v>
      </c>
      <c r="MG88" s="156">
        <v>144</v>
      </c>
      <c r="MH88" s="156">
        <v>132</v>
      </c>
      <c r="MI88" s="156">
        <v>8</v>
      </c>
      <c r="MJ88" s="156">
        <v>4</v>
      </c>
      <c r="MK88" s="162">
        <v>0.92</v>
      </c>
      <c r="ML88" s="158">
        <f>MK88-MC88</f>
        <v>7.6716417910447809E-2</v>
      </c>
      <c r="MM88" s="157" t="s">
        <v>119</v>
      </c>
      <c r="MN88" s="163" t="s">
        <v>71</v>
      </c>
      <c r="MO88" s="156">
        <v>192</v>
      </c>
      <c r="MP88" s="156">
        <v>182</v>
      </c>
      <c r="MQ88" s="156">
        <v>7</v>
      </c>
      <c r="MR88" s="156">
        <v>3</v>
      </c>
      <c r="MS88" s="162">
        <v>0.94</v>
      </c>
      <c r="MT88" s="158">
        <f>MS88-MK88</f>
        <v>1.9999999999999907E-2</v>
      </c>
      <c r="MU88" s="157"/>
      <c r="MV88" s="156" t="s">
        <v>270</v>
      </c>
      <c r="MW88" s="156">
        <v>144</v>
      </c>
      <c r="MX88" s="156">
        <v>133</v>
      </c>
      <c r="MY88" s="156">
        <v>8</v>
      </c>
      <c r="MZ88" s="156">
        <v>3</v>
      </c>
      <c r="NA88" s="162">
        <v>0.92</v>
      </c>
      <c r="NB88" s="180" t="s">
        <v>290</v>
      </c>
      <c r="NC88" s="157"/>
      <c r="ND88" s="156" t="s">
        <v>72</v>
      </c>
      <c r="NE88" s="156">
        <v>85</v>
      </c>
      <c r="NF88" s="157">
        <v>53</v>
      </c>
      <c r="NG88" s="156">
        <v>2</v>
      </c>
      <c r="NH88" s="156">
        <v>30</v>
      </c>
      <c r="NI88" s="162">
        <v>0.62</v>
      </c>
      <c r="NJ88" s="158">
        <f>NI88-NA88</f>
        <v>-0.30000000000000004</v>
      </c>
      <c r="NK88" s="157"/>
      <c r="NL88" s="157"/>
      <c r="NM88" s="157"/>
      <c r="NN88" s="157"/>
      <c r="NO88" s="157"/>
      <c r="NP88" s="157"/>
      <c r="NR88" s="157"/>
      <c r="NS88" s="157"/>
      <c r="RR88" s="157" t="s">
        <v>289</v>
      </c>
      <c r="RS88" s="157">
        <v>111</v>
      </c>
      <c r="RT88" s="157">
        <v>98</v>
      </c>
      <c r="RU88" s="157">
        <v>13</v>
      </c>
      <c r="RV88" s="157">
        <v>0</v>
      </c>
      <c r="RW88" s="158">
        <v>0.88</v>
      </c>
      <c r="RZ88" s="157" t="s">
        <v>289</v>
      </c>
      <c r="SA88" s="157">
        <v>111</v>
      </c>
      <c r="SB88" s="157">
        <v>98</v>
      </c>
      <c r="SC88" s="157">
        <v>13</v>
      </c>
      <c r="SD88" s="157">
        <v>0</v>
      </c>
      <c r="SE88" s="158">
        <v>0.88</v>
      </c>
      <c r="SH88" s="157" t="s">
        <v>289</v>
      </c>
      <c r="SI88" s="157">
        <v>111</v>
      </c>
      <c r="SJ88" s="157">
        <v>98</v>
      </c>
      <c r="SK88" s="157">
        <v>13</v>
      </c>
      <c r="SL88" s="157">
        <v>0</v>
      </c>
      <c r="SM88" s="158">
        <v>0.88</v>
      </c>
      <c r="SP88" s="157" t="s">
        <v>289</v>
      </c>
      <c r="SQ88" s="157">
        <v>111</v>
      </c>
      <c r="SR88" s="157">
        <v>98</v>
      </c>
      <c r="SS88" s="157">
        <v>13</v>
      </c>
      <c r="ST88" s="157">
        <v>0</v>
      </c>
      <c r="SU88" s="158">
        <v>0.88</v>
      </c>
      <c r="SX88" s="157" t="s">
        <v>289</v>
      </c>
      <c r="SY88" s="157">
        <v>111</v>
      </c>
      <c r="SZ88" s="157">
        <v>98</v>
      </c>
      <c r="TA88" s="157">
        <v>13</v>
      </c>
      <c r="TB88" s="157">
        <v>0</v>
      </c>
      <c r="TC88" s="158">
        <v>0.88</v>
      </c>
      <c r="TF88" s="157" t="s">
        <v>289</v>
      </c>
      <c r="TG88" s="157">
        <v>111</v>
      </c>
      <c r="TH88" s="157">
        <v>98</v>
      </c>
      <c r="TI88" s="157">
        <v>13</v>
      </c>
      <c r="TJ88" s="157">
        <v>0</v>
      </c>
      <c r="TK88" s="158">
        <v>0.88</v>
      </c>
      <c r="TN88" s="157" t="s">
        <v>289</v>
      </c>
      <c r="TO88" s="157">
        <v>111</v>
      </c>
      <c r="TP88" s="157">
        <v>98</v>
      </c>
      <c r="TQ88" s="157">
        <v>13</v>
      </c>
      <c r="TR88" s="157">
        <v>0</v>
      </c>
      <c r="TS88" s="158">
        <v>0.88</v>
      </c>
      <c r="TV88" s="157" t="s">
        <v>289</v>
      </c>
      <c r="TW88" s="157">
        <v>111</v>
      </c>
      <c r="TX88" s="157">
        <v>98</v>
      </c>
      <c r="TY88" s="157">
        <v>13</v>
      </c>
      <c r="TZ88" s="157">
        <v>0</v>
      </c>
      <c r="UA88" s="158">
        <v>0.88</v>
      </c>
      <c r="UE88" s="157">
        <f>SUM(UE80:UE87)</f>
        <v>607</v>
      </c>
      <c r="UF88" s="157">
        <f>SUM(UF80:UF87)</f>
        <v>605</v>
      </c>
      <c r="UI88" s="158">
        <f>UF88/UE88</f>
        <v>0.99670510708401971</v>
      </c>
      <c r="UM88" s="157">
        <f>SUM(UM80:UM87)</f>
        <v>607</v>
      </c>
      <c r="UN88" s="157">
        <f>SUM(UN80:UN87)</f>
        <v>605</v>
      </c>
      <c r="UQ88" s="158">
        <f>UN88/UM88</f>
        <v>0.99670510708401971</v>
      </c>
      <c r="UU88" s="157">
        <f>SUM(UU80:UU87)</f>
        <v>607</v>
      </c>
      <c r="UV88" s="157">
        <f>SUM(UV80:UV87)</f>
        <v>605</v>
      </c>
      <c r="UY88" s="158">
        <f>UV88/UU88</f>
        <v>0.99670510708401971</v>
      </c>
      <c r="VB88" s="157">
        <f>SUM(VB80:VB87)</f>
        <v>607</v>
      </c>
      <c r="VC88" s="157">
        <f>SUM(VC80:VC87)</f>
        <v>601</v>
      </c>
      <c r="VF88" s="158">
        <f>VC88/VB88</f>
        <v>0.99011532125205926</v>
      </c>
      <c r="YC88" s="2">
        <f>SUM(YC80:YC87)</f>
        <v>608</v>
      </c>
      <c r="YD88" s="2">
        <f>SUM(YD80:YD87)</f>
        <v>605</v>
      </c>
      <c r="YG88" s="158">
        <f t="shared" si="212"/>
        <v>0.99506578947368418</v>
      </c>
    </row>
    <row r="89" spans="13:687" ht="17.25" thickBot="1">
      <c r="EN89" s="2" t="s">
        <v>82</v>
      </c>
      <c r="EO89" s="2">
        <v>71</v>
      </c>
      <c r="EP89" s="2">
        <v>33</v>
      </c>
      <c r="EQ89" s="7">
        <v>10</v>
      </c>
      <c r="ER89" s="2">
        <v>28</v>
      </c>
      <c r="ES89" s="4">
        <v>0.46</v>
      </c>
      <c r="FL89" s="157" t="s">
        <v>29</v>
      </c>
      <c r="FM89" s="157">
        <v>128</v>
      </c>
      <c r="FN89" s="157">
        <v>114</v>
      </c>
      <c r="FO89" s="157">
        <v>12</v>
      </c>
      <c r="FP89" s="159">
        <v>2</v>
      </c>
      <c r="FQ89" s="158">
        <f>FN89/FM89</f>
        <v>0.890625</v>
      </c>
      <c r="FT89" s="159" t="s">
        <v>82</v>
      </c>
      <c r="FU89" s="159">
        <v>71</v>
      </c>
      <c r="FV89" s="159">
        <v>33</v>
      </c>
      <c r="FW89" s="159">
        <v>10</v>
      </c>
      <c r="FX89" s="159">
        <v>28</v>
      </c>
      <c r="FY89" s="28">
        <v>0.46</v>
      </c>
      <c r="GB89" s="2" t="s">
        <v>79</v>
      </c>
      <c r="GC89" s="2">
        <v>160</v>
      </c>
      <c r="GD89" s="2">
        <v>0</v>
      </c>
      <c r="GE89" s="2">
        <v>0</v>
      </c>
      <c r="GF89" s="7">
        <v>160</v>
      </c>
      <c r="GG89" s="4">
        <v>0</v>
      </c>
      <c r="GJ89" s="2" t="s">
        <v>56</v>
      </c>
      <c r="GK89" s="2">
        <v>152</v>
      </c>
      <c r="GL89" s="2">
        <v>110</v>
      </c>
      <c r="GM89" s="2">
        <v>0</v>
      </c>
      <c r="GN89" s="7">
        <v>42</v>
      </c>
      <c r="GO89" s="4">
        <v>0.72</v>
      </c>
      <c r="GP89" s="4">
        <f>GO89-GG89</f>
        <v>0.72</v>
      </c>
      <c r="GR89" s="2" t="s">
        <v>25</v>
      </c>
      <c r="GS89" s="2">
        <v>838</v>
      </c>
      <c r="GT89" s="2">
        <v>0</v>
      </c>
      <c r="GU89" s="2">
        <v>0</v>
      </c>
      <c r="GV89" s="7">
        <v>838</v>
      </c>
      <c r="GW89" s="4">
        <v>0</v>
      </c>
      <c r="GX89" s="111">
        <f>GW89-GO11</f>
        <v>0</v>
      </c>
      <c r="GZ89" s="2" t="s">
        <v>25</v>
      </c>
      <c r="HA89" s="2">
        <v>838</v>
      </c>
      <c r="HB89" s="2">
        <v>0</v>
      </c>
      <c r="HC89" s="2">
        <v>0</v>
      </c>
      <c r="HD89" s="2">
        <v>838</v>
      </c>
      <c r="HE89" s="4">
        <v>0</v>
      </c>
      <c r="IF89" s="17"/>
      <c r="IG89" s="17"/>
      <c r="IH89" s="17"/>
      <c r="II89" s="17"/>
      <c r="IJ89" s="17"/>
      <c r="IK89" s="110"/>
      <c r="IL89" s="17"/>
      <c r="IM89" s="17"/>
      <c r="KR89" s="116"/>
      <c r="KS89" s="116"/>
      <c r="KT89" s="116"/>
      <c r="KU89" s="116"/>
      <c r="KV89" s="116"/>
      <c r="KW89" s="116"/>
      <c r="KX89" s="116"/>
      <c r="KY89" s="116"/>
      <c r="KZ89" s="116" t="s">
        <v>86</v>
      </c>
      <c r="LA89" s="125">
        <v>519</v>
      </c>
      <c r="LB89" s="125">
        <v>491</v>
      </c>
      <c r="LC89" s="125">
        <v>2</v>
      </c>
      <c r="LD89" s="125">
        <v>26</v>
      </c>
      <c r="LE89" s="122">
        <v>0.95</v>
      </c>
      <c r="LF89" s="117" t="s">
        <v>274</v>
      </c>
      <c r="LH89" s="156" t="s">
        <v>179</v>
      </c>
      <c r="LI89" s="156">
        <v>144</v>
      </c>
      <c r="LJ89" s="156">
        <v>134</v>
      </c>
      <c r="LK89" s="156">
        <v>8</v>
      </c>
      <c r="LL89" s="156">
        <v>2</v>
      </c>
      <c r="LM89" s="162">
        <v>0.93</v>
      </c>
      <c r="LO89" s="157"/>
      <c r="LP89" s="157" t="s">
        <v>84</v>
      </c>
      <c r="LQ89" s="157">
        <v>134</v>
      </c>
      <c r="LR89" s="157">
        <v>113</v>
      </c>
      <c r="LS89" s="157">
        <v>10</v>
      </c>
      <c r="LT89" s="157">
        <v>11</v>
      </c>
      <c r="LU89" s="158">
        <f>LR89/LQ89</f>
        <v>0.84328358208955223</v>
      </c>
      <c r="MF89" s="163" t="s">
        <v>71</v>
      </c>
      <c r="MG89" s="156">
        <v>192</v>
      </c>
      <c r="MH89" s="156">
        <v>183</v>
      </c>
      <c r="MI89" s="156">
        <v>7</v>
      </c>
      <c r="MJ89" s="156">
        <v>2</v>
      </c>
      <c r="MK89" s="162">
        <v>0.94</v>
      </c>
      <c r="ML89" s="157"/>
      <c r="MM89" s="157"/>
      <c r="MN89" s="156" t="s">
        <v>82</v>
      </c>
      <c r="MO89" s="156">
        <v>71</v>
      </c>
      <c r="MP89" s="156">
        <v>33</v>
      </c>
      <c r="MQ89" s="156">
        <v>10</v>
      </c>
      <c r="MR89" s="156">
        <v>28</v>
      </c>
      <c r="MS89" s="162">
        <v>0.46</v>
      </c>
      <c r="MT89" s="158">
        <f>MS89-MK89</f>
        <v>-0.47999999999999993</v>
      </c>
      <c r="MU89" s="157"/>
      <c r="MV89" s="156" t="s">
        <v>82</v>
      </c>
      <c r="MW89" s="156">
        <v>71</v>
      </c>
      <c r="MX89" s="156">
        <v>33</v>
      </c>
      <c r="MY89" s="156">
        <v>10</v>
      </c>
      <c r="MZ89" s="156">
        <v>28</v>
      </c>
      <c r="NA89" s="162">
        <v>0.46</v>
      </c>
      <c r="NB89" s="157" t="s">
        <v>257</v>
      </c>
      <c r="NC89" s="157"/>
      <c r="ND89" s="163" t="s">
        <v>25</v>
      </c>
      <c r="NE89" s="156">
        <v>847</v>
      </c>
      <c r="NF89" s="157">
        <v>836</v>
      </c>
      <c r="NG89" s="156">
        <v>10</v>
      </c>
      <c r="NH89" s="156">
        <v>0</v>
      </c>
      <c r="NI89" s="162">
        <v>0.98</v>
      </c>
      <c r="NJ89" s="157"/>
      <c r="NK89" s="157"/>
      <c r="NL89" s="157"/>
      <c r="NM89" s="157"/>
      <c r="NN89" s="157"/>
      <c r="NO89" s="157"/>
      <c r="NP89" s="157"/>
      <c r="NR89" s="157"/>
      <c r="NS89" s="157"/>
      <c r="WF89" s="157" t="s">
        <v>270</v>
      </c>
      <c r="WG89" s="157">
        <v>144</v>
      </c>
      <c r="WH89" s="157">
        <v>115</v>
      </c>
      <c r="WI89" s="157">
        <v>3</v>
      </c>
      <c r="WJ89" s="157">
        <v>26</v>
      </c>
    </row>
    <row r="90" spans="13:687" ht="15">
      <c r="CO90" s="2"/>
      <c r="FL90" s="161" t="s">
        <v>71</v>
      </c>
      <c r="FM90" s="157">
        <v>192</v>
      </c>
      <c r="FN90" s="157">
        <v>175</v>
      </c>
      <c r="FO90" s="157">
        <v>6</v>
      </c>
      <c r="FP90" s="107">
        <v>11</v>
      </c>
      <c r="FQ90" s="158">
        <v>0.9</v>
      </c>
      <c r="GB90" s="161" t="s">
        <v>71</v>
      </c>
      <c r="GC90" s="157">
        <v>192</v>
      </c>
      <c r="GD90" s="157">
        <v>185</v>
      </c>
      <c r="GE90" s="157">
        <v>7</v>
      </c>
      <c r="GF90" s="157">
        <v>0</v>
      </c>
      <c r="GG90" s="158">
        <v>0.95</v>
      </c>
      <c r="GJ90" s="159" t="s">
        <v>82</v>
      </c>
      <c r="GK90" s="159">
        <v>71</v>
      </c>
      <c r="GL90" s="159">
        <v>33</v>
      </c>
      <c r="GM90" s="159">
        <v>10</v>
      </c>
      <c r="GN90" s="159">
        <v>28</v>
      </c>
      <c r="GO90" s="28">
        <v>0.46</v>
      </c>
      <c r="GR90" s="2" t="s">
        <v>51</v>
      </c>
      <c r="GS90" s="2">
        <v>45</v>
      </c>
      <c r="GT90" s="2">
        <v>0</v>
      </c>
      <c r="GU90" s="2">
        <v>0</v>
      </c>
      <c r="GV90" s="7">
        <v>45</v>
      </c>
      <c r="GW90" s="4">
        <v>0</v>
      </c>
      <c r="GZ90" s="2" t="s">
        <v>51</v>
      </c>
      <c r="HA90" s="2">
        <v>45</v>
      </c>
      <c r="HB90" s="2">
        <v>0</v>
      </c>
      <c r="HC90" s="2">
        <v>0</v>
      </c>
      <c r="HD90" s="2">
        <v>45</v>
      </c>
      <c r="HE90" s="4">
        <v>0</v>
      </c>
      <c r="IF90" s="17"/>
      <c r="IG90" s="17"/>
      <c r="IH90" s="17"/>
      <c r="II90" s="17"/>
      <c r="IJ90" s="17"/>
      <c r="IK90" s="110"/>
      <c r="IL90" s="17"/>
      <c r="IM90" s="17"/>
      <c r="KR90" s="116"/>
      <c r="KS90" s="116"/>
      <c r="KT90" s="116"/>
      <c r="KU90" s="116"/>
      <c r="KV90" s="116"/>
      <c r="KW90" s="116"/>
      <c r="KX90" s="116"/>
      <c r="KY90" s="116"/>
      <c r="KZ90" s="116" t="s">
        <v>82</v>
      </c>
      <c r="LA90" s="116">
        <v>71</v>
      </c>
      <c r="LB90" s="116">
        <v>33</v>
      </c>
      <c r="LC90" s="116">
        <v>10</v>
      </c>
      <c r="LD90" s="116">
        <v>28</v>
      </c>
      <c r="LE90" s="122">
        <v>0.47</v>
      </c>
      <c r="LF90" s="117" t="s">
        <v>274</v>
      </c>
      <c r="LP90" s="163" t="s">
        <v>29</v>
      </c>
      <c r="LQ90" s="157">
        <v>267</v>
      </c>
      <c r="LR90" s="157">
        <v>128</v>
      </c>
      <c r="LS90" s="157">
        <v>0</v>
      </c>
      <c r="LT90" s="157">
        <v>139</v>
      </c>
      <c r="MF90" s="156" t="s">
        <v>84</v>
      </c>
      <c r="MG90" s="156">
        <v>134</v>
      </c>
      <c r="MH90" s="156">
        <v>113</v>
      </c>
      <c r="MI90" s="156">
        <v>10</v>
      </c>
      <c r="MJ90" s="156">
        <v>11</v>
      </c>
      <c r="MK90" s="162">
        <v>0.84</v>
      </c>
      <c r="ML90" s="158">
        <f>MK90-MC90</f>
        <v>0.84</v>
      </c>
      <c r="MM90" s="157"/>
      <c r="MN90" s="156" t="s">
        <v>266</v>
      </c>
      <c r="MO90" s="156">
        <v>160</v>
      </c>
      <c r="MP90" s="156">
        <v>32</v>
      </c>
      <c r="MQ90" s="156">
        <v>49</v>
      </c>
      <c r="MR90" s="156">
        <v>79</v>
      </c>
      <c r="MS90" s="162">
        <v>0.2</v>
      </c>
      <c r="MT90" s="158">
        <f>MS90-MK90</f>
        <v>-0.6399999999999999</v>
      </c>
      <c r="MU90" s="157"/>
      <c r="MV90" s="179" t="s">
        <v>29</v>
      </c>
      <c r="MW90" s="170">
        <v>163</v>
      </c>
      <c r="MX90" s="170">
        <v>128</v>
      </c>
      <c r="MY90" s="170">
        <v>0</v>
      </c>
      <c r="MZ90" s="170">
        <v>35</v>
      </c>
      <c r="NA90" s="178">
        <v>0.79</v>
      </c>
      <c r="NB90" s="157"/>
      <c r="NC90" s="157"/>
      <c r="ND90" s="163" t="s">
        <v>32</v>
      </c>
      <c r="NE90" s="156">
        <v>628</v>
      </c>
      <c r="NF90" s="157">
        <v>618</v>
      </c>
      <c r="NG90" s="156">
        <v>9</v>
      </c>
      <c r="NH90" s="156">
        <v>0</v>
      </c>
      <c r="NI90" s="162">
        <f>NF90/NE90</f>
        <v>0.98407643312101911</v>
      </c>
      <c r="NJ90" s="157"/>
      <c r="NK90" s="157"/>
      <c r="NL90" s="157"/>
      <c r="NM90" s="157"/>
      <c r="NN90" s="157"/>
      <c r="NO90" s="157"/>
      <c r="NP90" s="157"/>
      <c r="NR90" s="157"/>
      <c r="NS90" s="157"/>
      <c r="UD90" s="157" t="s">
        <v>289</v>
      </c>
      <c r="UE90" s="157">
        <v>111</v>
      </c>
      <c r="UF90" s="157">
        <v>98</v>
      </c>
      <c r="UG90" s="157">
        <v>13</v>
      </c>
      <c r="UH90" s="157">
        <v>0</v>
      </c>
      <c r="UI90" s="158">
        <v>0.88</v>
      </c>
      <c r="UL90" s="157" t="s">
        <v>289</v>
      </c>
      <c r="UM90" s="157">
        <v>111</v>
      </c>
      <c r="UN90" s="157">
        <v>98</v>
      </c>
      <c r="UO90" s="157">
        <v>13</v>
      </c>
      <c r="UP90" s="157">
        <v>0</v>
      </c>
      <c r="UQ90" s="158">
        <v>0.88</v>
      </c>
      <c r="UT90" s="157" t="s">
        <v>421</v>
      </c>
      <c r="UU90" s="157">
        <v>11</v>
      </c>
      <c r="UV90" s="157">
        <v>4</v>
      </c>
      <c r="UW90" s="157">
        <v>7</v>
      </c>
      <c r="UX90" s="157">
        <v>0</v>
      </c>
      <c r="UY90" s="158">
        <v>0.36</v>
      </c>
      <c r="VY90" s="161" t="s">
        <v>71</v>
      </c>
      <c r="VZ90" s="157">
        <v>194</v>
      </c>
      <c r="WA90" s="157">
        <v>184</v>
      </c>
      <c r="WB90" s="159">
        <v>10</v>
      </c>
      <c r="WC90" s="159">
        <v>0</v>
      </c>
      <c r="WF90" s="159" t="s">
        <v>70</v>
      </c>
      <c r="WG90" s="159">
        <v>270</v>
      </c>
      <c r="WH90" s="159">
        <v>0</v>
      </c>
      <c r="WI90" s="159">
        <v>0</v>
      </c>
      <c r="WJ90" s="159">
        <v>270</v>
      </c>
      <c r="WK90" s="158" t="s">
        <v>462</v>
      </c>
    </row>
    <row r="91" spans="13:687" ht="15">
      <c r="EN91" s="2" t="s">
        <v>145</v>
      </c>
      <c r="EO91" s="2">
        <v>262</v>
      </c>
      <c r="EP91" s="2">
        <v>261</v>
      </c>
      <c r="EQ91" s="7">
        <v>1</v>
      </c>
      <c r="ER91" s="2">
        <v>0</v>
      </c>
      <c r="ES91" s="4">
        <v>1</v>
      </c>
      <c r="FG91" s="2">
        <f>FG74+FH74+FO74+FP74+FW74+FX74+GM92+GN92</f>
        <v>2860</v>
      </c>
      <c r="FL91" s="159" t="s">
        <v>82</v>
      </c>
      <c r="FM91" s="159">
        <v>71</v>
      </c>
      <c r="FN91" s="159">
        <v>33</v>
      </c>
      <c r="FO91" s="159">
        <v>10</v>
      </c>
      <c r="FP91" s="159">
        <v>28</v>
      </c>
      <c r="FQ91" s="28">
        <v>0.46</v>
      </c>
      <c r="GJ91" s="17" t="s">
        <v>73</v>
      </c>
      <c r="GK91" s="17">
        <v>281</v>
      </c>
      <c r="GL91" s="17">
        <v>214</v>
      </c>
      <c r="GM91" s="17">
        <v>18</v>
      </c>
      <c r="GN91" s="109">
        <v>49</v>
      </c>
      <c r="GO91" s="110">
        <v>0.76</v>
      </c>
      <c r="GZ91" s="2" t="s">
        <v>57</v>
      </c>
      <c r="HA91" s="2">
        <v>56</v>
      </c>
      <c r="HB91" s="2">
        <v>0</v>
      </c>
      <c r="HC91" s="2">
        <v>0</v>
      </c>
      <c r="HD91" s="2">
        <v>56</v>
      </c>
      <c r="HE91" s="4">
        <v>0</v>
      </c>
      <c r="IF91" s="17"/>
      <c r="IG91" s="17"/>
      <c r="IH91" s="17"/>
      <c r="II91" s="17"/>
      <c r="IJ91" s="17"/>
      <c r="IK91" s="110"/>
      <c r="IL91" s="17"/>
      <c r="IM91" s="17"/>
      <c r="KJ91" s="2" t="s">
        <v>84</v>
      </c>
      <c r="KK91" s="2">
        <v>135</v>
      </c>
      <c r="KL91" s="2">
        <v>112</v>
      </c>
      <c r="KM91" s="2">
        <v>9</v>
      </c>
      <c r="KN91" s="2">
        <v>14</v>
      </c>
      <c r="KO91" s="4">
        <f>KL91/KK91</f>
        <v>0.82962962962962961</v>
      </c>
      <c r="KR91" s="116"/>
      <c r="KS91" s="116"/>
      <c r="KT91" s="116"/>
      <c r="KU91" s="116"/>
      <c r="KV91" s="116"/>
      <c r="KW91" s="116"/>
      <c r="KX91" s="116"/>
      <c r="KY91" s="116"/>
      <c r="KZ91" s="116" t="s">
        <v>84</v>
      </c>
      <c r="LA91" s="125">
        <v>135</v>
      </c>
      <c r="LB91" s="125">
        <v>112</v>
      </c>
      <c r="LC91" s="125">
        <v>9</v>
      </c>
      <c r="LD91" s="125">
        <v>14</v>
      </c>
      <c r="LE91" s="116"/>
      <c r="LF91" s="117" t="s">
        <v>274</v>
      </c>
      <c r="MV91" s="156" t="s">
        <v>84</v>
      </c>
      <c r="MW91" s="156">
        <v>134</v>
      </c>
      <c r="MX91" s="156">
        <v>111</v>
      </c>
      <c r="MY91" s="156">
        <v>10</v>
      </c>
      <c r="MZ91" s="156">
        <v>13</v>
      </c>
      <c r="NA91" s="162">
        <v>0.81</v>
      </c>
      <c r="NB91" s="2" t="s">
        <v>297</v>
      </c>
      <c r="ND91" s="163" t="s">
        <v>71</v>
      </c>
      <c r="NE91" s="156">
        <v>192</v>
      </c>
      <c r="NF91" s="157">
        <v>185</v>
      </c>
      <c r="NG91" s="156">
        <v>4</v>
      </c>
      <c r="NH91" s="156">
        <v>0</v>
      </c>
      <c r="NI91" s="162">
        <v>0.95</v>
      </c>
      <c r="NJ91" s="157"/>
      <c r="NK91" s="157"/>
      <c r="NL91" s="163" t="s">
        <v>71</v>
      </c>
      <c r="NM91" s="156">
        <v>192</v>
      </c>
      <c r="NN91" s="157">
        <v>185</v>
      </c>
      <c r="NO91" s="156">
        <v>4</v>
      </c>
      <c r="NP91" s="156">
        <v>0</v>
      </c>
      <c r="NQ91" s="162">
        <v>0.95</v>
      </c>
      <c r="NR91" s="157"/>
      <c r="NS91" s="157"/>
      <c r="OO91" s="161" t="s">
        <v>29</v>
      </c>
      <c r="OP91" s="157">
        <v>163</v>
      </c>
      <c r="OQ91" s="157">
        <v>128</v>
      </c>
      <c r="OR91" s="157">
        <v>0</v>
      </c>
      <c r="OS91" s="159">
        <v>35</v>
      </c>
      <c r="OT91" s="158">
        <f>OQ91/OP91</f>
        <v>0.78527607361963192</v>
      </c>
      <c r="OW91" s="161" t="s">
        <v>71</v>
      </c>
      <c r="OX91" s="157">
        <v>192</v>
      </c>
      <c r="OY91" s="157">
        <v>175</v>
      </c>
      <c r="OZ91" s="159">
        <v>6</v>
      </c>
      <c r="PA91" s="159">
        <v>11</v>
      </c>
      <c r="PB91" s="158" t="s">
        <v>333</v>
      </c>
      <c r="PC91" s="2" t="s">
        <v>332</v>
      </c>
      <c r="PE91" s="157" t="s">
        <v>69</v>
      </c>
      <c r="PF91" s="157">
        <v>176</v>
      </c>
      <c r="PG91" s="157">
        <v>173</v>
      </c>
      <c r="PH91" s="157">
        <v>2</v>
      </c>
      <c r="PI91" s="159">
        <v>1</v>
      </c>
      <c r="PJ91" s="158" t="s">
        <v>352</v>
      </c>
      <c r="PM91" s="161" t="s">
        <v>71</v>
      </c>
      <c r="PN91" s="157">
        <v>192</v>
      </c>
      <c r="PO91" s="157">
        <v>175</v>
      </c>
      <c r="PP91" s="157">
        <v>6</v>
      </c>
      <c r="PQ91" s="159">
        <v>11</v>
      </c>
      <c r="PR91" s="158" t="s">
        <v>332</v>
      </c>
      <c r="PS91" s="2" t="s">
        <v>333</v>
      </c>
      <c r="PU91" s="157" t="s">
        <v>270</v>
      </c>
      <c r="PV91" s="157">
        <v>144</v>
      </c>
      <c r="PW91" s="157">
        <v>130</v>
      </c>
      <c r="PX91" s="157">
        <v>6</v>
      </c>
      <c r="PY91" s="157">
        <v>8</v>
      </c>
      <c r="PZ91" s="158" t="s">
        <v>301</v>
      </c>
      <c r="QA91" s="2" t="s">
        <v>304</v>
      </c>
      <c r="QD91" s="161" t="s">
        <v>71</v>
      </c>
      <c r="QE91" s="157">
        <v>192</v>
      </c>
      <c r="QF91" s="157">
        <v>183</v>
      </c>
      <c r="QG91" s="157">
        <v>7</v>
      </c>
      <c r="QH91" s="159">
        <v>2</v>
      </c>
      <c r="QI91" s="158" t="s">
        <v>320</v>
      </c>
      <c r="QJ91" s="2" t="s">
        <v>318</v>
      </c>
      <c r="QL91" s="161" t="s">
        <v>58</v>
      </c>
      <c r="QM91" s="157">
        <v>3</v>
      </c>
      <c r="QN91" s="157">
        <v>0</v>
      </c>
      <c r="QO91" s="157">
        <v>0</v>
      </c>
      <c r="QP91" s="159">
        <v>3</v>
      </c>
      <c r="RV91" s="159"/>
      <c r="SD91" s="159"/>
      <c r="SL91" s="159"/>
      <c r="ST91" s="159"/>
      <c r="TB91" s="159"/>
      <c r="TJ91" s="159"/>
      <c r="TR91" s="159"/>
      <c r="TZ91" s="159"/>
      <c r="UH91" s="159"/>
      <c r="UP91" s="159"/>
      <c r="UX91" s="159"/>
      <c r="VE91" s="159"/>
      <c r="WD91" s="158" t="s">
        <v>469</v>
      </c>
      <c r="WF91" s="161" t="s">
        <v>71</v>
      </c>
      <c r="WG91" s="157">
        <v>194</v>
      </c>
      <c r="WH91" s="157">
        <v>182</v>
      </c>
      <c r="WI91" s="157">
        <v>11</v>
      </c>
      <c r="WJ91" s="157">
        <v>1</v>
      </c>
      <c r="WK91" s="158" t="s">
        <v>318</v>
      </c>
      <c r="YB91" s="157" t="s">
        <v>70</v>
      </c>
      <c r="YC91" s="157">
        <v>270</v>
      </c>
      <c r="YD91" s="157">
        <v>253</v>
      </c>
      <c r="YE91" s="157">
        <v>7</v>
      </c>
      <c r="YF91" s="157">
        <v>10</v>
      </c>
    </row>
    <row r="92" spans="13:687" ht="15">
      <c r="GM92" s="2">
        <f>SUM(GM3:GM91)</f>
        <v>392</v>
      </c>
      <c r="GN92" s="2">
        <f>SUM(GN3:GN91)</f>
        <v>469</v>
      </c>
      <c r="GR92" s="2" t="s">
        <v>84</v>
      </c>
      <c r="GS92" s="2">
        <v>135</v>
      </c>
      <c r="GT92" s="2">
        <v>112</v>
      </c>
      <c r="GU92" s="7">
        <v>11</v>
      </c>
      <c r="GV92" s="2">
        <v>12</v>
      </c>
      <c r="GW92" s="4">
        <v>0.83</v>
      </c>
      <c r="IF92" s="17"/>
      <c r="IG92" s="17"/>
      <c r="IH92" s="17"/>
      <c r="II92" s="17"/>
      <c r="IJ92" s="17"/>
      <c r="IK92" s="110"/>
      <c r="IL92" s="17"/>
      <c r="IM92" s="17"/>
      <c r="KJ92" s="2" t="s">
        <v>82</v>
      </c>
      <c r="KK92" s="2">
        <v>71</v>
      </c>
      <c r="KL92" s="2">
        <v>33</v>
      </c>
      <c r="KM92" s="2">
        <v>10</v>
      </c>
      <c r="KN92" s="2">
        <v>28</v>
      </c>
      <c r="KO92" s="4">
        <f>KL92/KK92</f>
        <v>0.46478873239436619</v>
      </c>
      <c r="LC92" s="2">
        <f>SUM(LC3:LC91)</f>
        <v>434</v>
      </c>
      <c r="LD92" s="2">
        <f>SUM(LD3:LD91)</f>
        <v>373</v>
      </c>
      <c r="NB92" s="2" t="s">
        <v>291</v>
      </c>
      <c r="ND92" s="156" t="s">
        <v>84</v>
      </c>
      <c r="NE92" s="156">
        <v>134</v>
      </c>
      <c r="NF92" s="156">
        <v>109</v>
      </c>
      <c r="NG92" s="156">
        <v>12</v>
      </c>
      <c r="NH92" s="156">
        <v>13</v>
      </c>
      <c r="NI92" s="162">
        <v>0.81</v>
      </c>
      <c r="NJ92" s="157"/>
      <c r="NK92" s="157"/>
      <c r="NL92" s="156" t="s">
        <v>84</v>
      </c>
      <c r="NM92" s="156">
        <v>134</v>
      </c>
      <c r="NN92" s="156">
        <v>109</v>
      </c>
      <c r="NO92" s="156">
        <v>12</v>
      </c>
      <c r="NP92" s="156">
        <v>13</v>
      </c>
      <c r="NQ92" s="162">
        <v>0.81</v>
      </c>
      <c r="NR92" s="157"/>
      <c r="NS92" s="157"/>
      <c r="OO92" s="157" t="s">
        <v>49</v>
      </c>
      <c r="OP92" s="157">
        <v>15</v>
      </c>
      <c r="OQ92" s="157">
        <v>13</v>
      </c>
      <c r="OR92" s="157">
        <v>0</v>
      </c>
      <c r="OS92" s="157">
        <v>2</v>
      </c>
      <c r="OT92" s="158">
        <f>OQ92/OP92</f>
        <v>0.8666666666666667</v>
      </c>
      <c r="OU92" s="2" t="s">
        <v>361</v>
      </c>
      <c r="PB92" s="158" t="s">
        <v>320</v>
      </c>
      <c r="PC92" s="2" t="s">
        <v>334</v>
      </c>
      <c r="PE92" s="157" t="s">
        <v>270</v>
      </c>
      <c r="PF92" s="157">
        <v>144</v>
      </c>
      <c r="PG92" s="157">
        <v>130</v>
      </c>
      <c r="PH92" s="157">
        <v>6</v>
      </c>
      <c r="PI92" s="157">
        <v>8</v>
      </c>
      <c r="PJ92" s="158" t="s">
        <v>303</v>
      </c>
      <c r="PR92" s="158" t="s">
        <v>320</v>
      </c>
      <c r="PS92" s="2" t="s">
        <v>334</v>
      </c>
      <c r="PZ92" s="158" t="s">
        <v>305</v>
      </c>
      <c r="QA92" s="2" t="s">
        <v>302</v>
      </c>
      <c r="QD92" s="157" t="s">
        <v>72</v>
      </c>
      <c r="QE92" s="157">
        <v>85</v>
      </c>
      <c r="QF92" s="157">
        <v>53</v>
      </c>
      <c r="QG92" s="157">
        <v>2</v>
      </c>
      <c r="QH92" s="159">
        <v>30</v>
      </c>
      <c r="QI92" s="158" t="s">
        <v>360</v>
      </c>
      <c r="QL92" s="157" t="s">
        <v>68</v>
      </c>
      <c r="QM92" s="157">
        <v>1597</v>
      </c>
      <c r="QN92" s="157">
        <v>1164</v>
      </c>
      <c r="QO92" s="159">
        <v>11</v>
      </c>
      <c r="QP92" s="159">
        <v>422</v>
      </c>
      <c r="SE92" s="183"/>
      <c r="VY92" s="161" t="s">
        <v>25</v>
      </c>
      <c r="VZ92" s="157">
        <v>857</v>
      </c>
      <c r="WA92" s="157">
        <v>847</v>
      </c>
      <c r="WB92" s="157">
        <v>10</v>
      </c>
      <c r="WC92" s="157">
        <v>0</v>
      </c>
      <c r="WD92" s="198" t="s">
        <v>468</v>
      </c>
      <c r="WF92" s="157" t="s">
        <v>35</v>
      </c>
      <c r="WG92" s="157">
        <v>48</v>
      </c>
      <c r="WH92" s="157">
        <v>21</v>
      </c>
      <c r="WI92" s="157">
        <v>20</v>
      </c>
      <c r="WJ92" s="159">
        <v>7</v>
      </c>
      <c r="WK92" s="158" t="s">
        <v>459</v>
      </c>
      <c r="WL92" s="2" t="s">
        <v>358</v>
      </c>
      <c r="YB92" s="161" t="s">
        <v>71</v>
      </c>
      <c r="YC92" s="157">
        <v>194</v>
      </c>
      <c r="YD92" s="157">
        <v>181</v>
      </c>
      <c r="YE92" s="159">
        <v>11</v>
      </c>
      <c r="YF92" s="159">
        <v>2</v>
      </c>
      <c r="YG92" s="158" t="s">
        <v>320</v>
      </c>
      <c r="YH92" s="2" t="s">
        <v>318</v>
      </c>
      <c r="ZE92" s="161" t="s">
        <v>25</v>
      </c>
      <c r="ZF92" s="157">
        <v>857</v>
      </c>
      <c r="ZG92" s="157">
        <v>846</v>
      </c>
      <c r="ZH92" s="159">
        <v>11</v>
      </c>
      <c r="ZI92" s="157">
        <v>0</v>
      </c>
      <c r="ZJ92" s="158" t="s">
        <v>479</v>
      </c>
    </row>
    <row r="93" spans="13:687" ht="15">
      <c r="CB93" s="2" t="s">
        <v>182</v>
      </c>
      <c r="CC93" s="2">
        <f>SUM(CC3:CC70)</f>
        <v>7454</v>
      </c>
      <c r="CD93" s="2">
        <f>SUM(CD3:CD70)</f>
        <v>6225</v>
      </c>
      <c r="CG93" s="4">
        <f>CD93/CC93</f>
        <v>0.83512208210356853</v>
      </c>
      <c r="CJ93" s="2" t="s">
        <v>182</v>
      </c>
      <c r="CK93" s="2">
        <f>SUM(CK3:CK70)</f>
        <v>7454</v>
      </c>
      <c r="CL93" s="2">
        <f>SUM(CL3:CL70)</f>
        <v>6230</v>
      </c>
      <c r="CO93" s="4">
        <f>CL93/CK93</f>
        <v>0.83579286289240673</v>
      </c>
      <c r="EW93" s="2">
        <f>EZ74+EY74+ER85+EQ85+EJ85+EI85</f>
        <v>2023</v>
      </c>
      <c r="GU93" s="2">
        <f>SUM(GU3:GU92)</f>
        <v>372</v>
      </c>
      <c r="GV93" s="2">
        <f>SUM(GV3:GV92)</f>
        <v>1193</v>
      </c>
      <c r="IF93" s="17"/>
      <c r="IG93" s="17"/>
      <c r="IH93" s="17"/>
      <c r="II93" s="17"/>
      <c r="IJ93" s="17"/>
      <c r="IK93" s="110"/>
      <c r="IL93" s="17"/>
      <c r="IM93" s="17"/>
      <c r="KJ93" s="2" t="s">
        <v>35</v>
      </c>
      <c r="KK93" s="2">
        <v>48</v>
      </c>
      <c r="KL93" s="2">
        <v>20</v>
      </c>
      <c r="KM93" s="2">
        <v>22</v>
      </c>
      <c r="KN93" s="2">
        <v>6</v>
      </c>
      <c r="KO93" s="4">
        <f>KL93/KK93</f>
        <v>0.41666666666666669</v>
      </c>
      <c r="NB93" s="2" t="s">
        <v>292</v>
      </c>
      <c r="ND93" s="156" t="s">
        <v>82</v>
      </c>
      <c r="NE93" s="156">
        <v>71</v>
      </c>
      <c r="NF93" s="156">
        <v>33</v>
      </c>
      <c r="NG93" s="156">
        <v>10</v>
      </c>
      <c r="NH93" s="156">
        <v>28</v>
      </c>
      <c r="NI93" s="162">
        <v>0.46</v>
      </c>
      <c r="NJ93" s="157"/>
      <c r="NK93" s="157"/>
      <c r="NL93" s="156" t="s">
        <v>82</v>
      </c>
      <c r="NM93" s="156">
        <v>71</v>
      </c>
      <c r="NN93" s="156">
        <v>33</v>
      </c>
      <c r="NO93" s="156">
        <v>10</v>
      </c>
      <c r="NP93" s="156">
        <v>28</v>
      </c>
      <c r="NQ93" s="162">
        <v>0.46</v>
      </c>
      <c r="NR93" s="157"/>
      <c r="NS93" s="157"/>
      <c r="OU93" s="2" t="s">
        <v>323</v>
      </c>
      <c r="PB93" s="158" t="s">
        <v>342</v>
      </c>
      <c r="PC93" s="2" t="s">
        <v>343</v>
      </c>
      <c r="PJ93" s="158" t="s">
        <v>301</v>
      </c>
      <c r="PR93" s="158" t="s">
        <v>342</v>
      </c>
      <c r="PS93" s="2" t="s">
        <v>343</v>
      </c>
      <c r="PZ93" s="158" t="s">
        <v>303</v>
      </c>
      <c r="QA93" s="2" t="s">
        <v>306</v>
      </c>
      <c r="QD93" s="157" t="s">
        <v>270</v>
      </c>
      <c r="QE93" s="157">
        <v>144</v>
      </c>
      <c r="QF93" s="157">
        <v>130</v>
      </c>
      <c r="QG93" s="159">
        <v>6</v>
      </c>
      <c r="QH93" s="159">
        <v>8</v>
      </c>
      <c r="QI93" s="158" t="s">
        <v>301</v>
      </c>
      <c r="QJ93" s="2" t="s">
        <v>304</v>
      </c>
      <c r="QL93" s="157" t="s">
        <v>270</v>
      </c>
      <c r="QM93" s="157">
        <v>144</v>
      </c>
      <c r="QN93" s="157">
        <v>130</v>
      </c>
      <c r="QO93" s="159">
        <v>6</v>
      </c>
      <c r="QP93" s="159">
        <v>8</v>
      </c>
      <c r="QQ93" s="158" t="s">
        <v>301</v>
      </c>
      <c r="QR93" s="2" t="s">
        <v>304</v>
      </c>
      <c r="QU93" s="161" t="s">
        <v>71</v>
      </c>
      <c r="QV93" s="157">
        <v>192</v>
      </c>
      <c r="QW93" s="157">
        <v>183</v>
      </c>
      <c r="QX93" s="157">
        <v>7</v>
      </c>
      <c r="QY93" s="159">
        <v>2</v>
      </c>
      <c r="QZ93" s="158" t="s">
        <v>318</v>
      </c>
      <c r="RA93" s="2" t="s">
        <v>320</v>
      </c>
      <c r="RC93" s="157" t="s">
        <v>35</v>
      </c>
      <c r="RD93" s="157">
        <v>48</v>
      </c>
      <c r="RE93" s="157">
        <v>21</v>
      </c>
      <c r="RF93" s="157">
        <v>21</v>
      </c>
      <c r="RG93" s="157">
        <v>6</v>
      </c>
      <c r="RH93" s="158" t="s">
        <v>367</v>
      </c>
      <c r="RR93" s="157" t="s">
        <v>35</v>
      </c>
      <c r="RS93" s="157">
        <v>48</v>
      </c>
      <c r="RT93" s="157">
        <v>21</v>
      </c>
      <c r="RU93" s="159">
        <v>21</v>
      </c>
      <c r="RV93" s="159">
        <v>6</v>
      </c>
      <c r="RW93" s="158" t="s">
        <v>422</v>
      </c>
      <c r="RX93" s="194"/>
      <c r="RZ93" s="157" t="s">
        <v>35</v>
      </c>
      <c r="SA93" s="157">
        <v>48</v>
      </c>
      <c r="SB93" s="157">
        <v>21</v>
      </c>
      <c r="SC93" s="159">
        <v>21</v>
      </c>
      <c r="SD93" s="159">
        <v>6</v>
      </c>
      <c r="SE93" s="158" t="s">
        <v>423</v>
      </c>
      <c r="SF93" s="194"/>
      <c r="SH93" s="157" t="s">
        <v>35</v>
      </c>
      <c r="SI93" s="157">
        <v>48</v>
      </c>
      <c r="SJ93" s="157">
        <v>21</v>
      </c>
      <c r="SK93" s="157">
        <v>21</v>
      </c>
      <c r="SL93" s="157">
        <v>6</v>
      </c>
      <c r="SN93" s="194"/>
      <c r="SP93" s="157" t="s">
        <v>35</v>
      </c>
      <c r="SQ93" s="157">
        <v>48</v>
      </c>
      <c r="SR93" s="157">
        <v>21</v>
      </c>
      <c r="SS93" s="157">
        <v>21</v>
      </c>
      <c r="ST93" s="157">
        <v>6</v>
      </c>
      <c r="SV93" s="194"/>
      <c r="SX93" s="157" t="s">
        <v>35</v>
      </c>
      <c r="SY93" s="157">
        <v>48</v>
      </c>
      <c r="SZ93" s="157">
        <v>21</v>
      </c>
      <c r="TA93" s="157">
        <v>21</v>
      </c>
      <c r="TB93" s="157">
        <v>6</v>
      </c>
      <c r="TF93" s="161" t="s">
        <v>71</v>
      </c>
      <c r="TG93" s="157">
        <v>192</v>
      </c>
      <c r="TH93" s="157">
        <v>184</v>
      </c>
      <c r="TI93" s="157">
        <v>7</v>
      </c>
      <c r="TJ93" s="157">
        <v>1</v>
      </c>
      <c r="TK93" s="158" t="s">
        <v>424</v>
      </c>
      <c r="TN93" s="157" t="s">
        <v>270</v>
      </c>
      <c r="TO93" s="157">
        <v>144</v>
      </c>
      <c r="TP93" s="159">
        <v>134</v>
      </c>
      <c r="TQ93" s="159">
        <v>8</v>
      </c>
      <c r="TR93" s="159">
        <v>2</v>
      </c>
      <c r="TV93" s="157" t="s">
        <v>35</v>
      </c>
      <c r="TW93" s="157">
        <v>48</v>
      </c>
      <c r="TX93" s="157">
        <v>21</v>
      </c>
      <c r="TY93" s="159">
        <v>21</v>
      </c>
      <c r="TZ93" s="159">
        <v>6</v>
      </c>
      <c r="UD93" s="157" t="s">
        <v>70</v>
      </c>
      <c r="UE93" s="157">
        <v>270</v>
      </c>
      <c r="UF93" s="157">
        <v>0</v>
      </c>
      <c r="UG93" s="157">
        <v>0</v>
      </c>
      <c r="UH93" s="157">
        <v>270</v>
      </c>
      <c r="UJ93" s="158"/>
      <c r="UL93" s="157" t="s">
        <v>35</v>
      </c>
      <c r="UM93" s="157">
        <v>48</v>
      </c>
      <c r="UN93" s="157">
        <v>21</v>
      </c>
      <c r="UO93" s="159">
        <v>21</v>
      </c>
      <c r="UP93" s="159">
        <v>6</v>
      </c>
      <c r="UR93" s="158"/>
      <c r="UT93" s="157" t="s">
        <v>35</v>
      </c>
      <c r="UU93" s="157">
        <v>48</v>
      </c>
      <c r="UV93" s="157">
        <v>21</v>
      </c>
      <c r="UW93" s="159">
        <v>21</v>
      </c>
      <c r="UX93" s="159">
        <v>6</v>
      </c>
      <c r="VA93" s="157" t="s">
        <v>70</v>
      </c>
      <c r="VB93" s="157">
        <v>270</v>
      </c>
      <c r="VC93" s="157">
        <v>0</v>
      </c>
      <c r="VD93" s="157">
        <v>0</v>
      </c>
      <c r="VE93" s="157">
        <v>270</v>
      </c>
      <c r="VH93" s="157" t="s">
        <v>70</v>
      </c>
      <c r="VI93" s="157">
        <v>270</v>
      </c>
      <c r="VJ93" s="157">
        <v>0</v>
      </c>
      <c r="VK93" s="157">
        <v>0</v>
      </c>
      <c r="VL93" s="157">
        <v>270</v>
      </c>
      <c r="VY93" s="161" t="s">
        <v>32</v>
      </c>
      <c r="VZ93" s="157">
        <v>628</v>
      </c>
      <c r="WA93" s="157">
        <v>619</v>
      </c>
      <c r="WB93" s="157">
        <v>9</v>
      </c>
      <c r="WC93" s="157">
        <v>0</v>
      </c>
      <c r="WD93" s="198" t="s">
        <v>467</v>
      </c>
      <c r="WF93" s="157" t="s">
        <v>82</v>
      </c>
      <c r="WG93" s="157">
        <v>71</v>
      </c>
      <c r="WH93" s="157">
        <v>45</v>
      </c>
      <c r="WI93" s="159">
        <v>8</v>
      </c>
      <c r="WJ93" s="157">
        <v>18</v>
      </c>
      <c r="WK93" s="158" t="s">
        <v>321</v>
      </c>
      <c r="YG93" s="158" t="s">
        <v>469</v>
      </c>
      <c r="ZE93" s="161" t="s">
        <v>32</v>
      </c>
      <c r="ZF93" s="157">
        <v>628</v>
      </c>
      <c r="ZG93" s="157">
        <v>618</v>
      </c>
      <c r="ZH93" s="159">
        <v>10</v>
      </c>
      <c r="ZI93" s="157">
        <v>0</v>
      </c>
      <c r="ZJ93" s="158" t="s">
        <v>467</v>
      </c>
    </row>
    <row r="94" spans="13:687">
      <c r="CB94" s="2" t="s">
        <v>183</v>
      </c>
      <c r="CC94" s="2">
        <f>SUM(CC71:CC75)</f>
        <v>540</v>
      </c>
      <c r="CD94" s="2">
        <f>SUM(CD71:CD75)</f>
        <v>539</v>
      </c>
      <c r="CG94" s="4">
        <f>CD94/CC94</f>
        <v>0.99814814814814812</v>
      </c>
      <c r="CJ94" s="2" t="s">
        <v>183</v>
      </c>
      <c r="CK94" s="2">
        <f>SUM(CK71:CK75)</f>
        <v>540</v>
      </c>
      <c r="CL94" s="2">
        <f>SUM(CL71:CL75)</f>
        <v>539</v>
      </c>
      <c r="CO94" s="4">
        <f>CL94/CK94</f>
        <v>0.99814814814814812</v>
      </c>
      <c r="NB94" s="2" t="s">
        <v>293</v>
      </c>
      <c r="OO94" s="161" t="s">
        <v>71</v>
      </c>
      <c r="OP94" s="157">
        <v>192</v>
      </c>
      <c r="OQ94" s="157">
        <v>183</v>
      </c>
      <c r="OR94" s="159">
        <v>7</v>
      </c>
      <c r="OS94" s="159">
        <v>2</v>
      </c>
      <c r="OT94" s="158">
        <f>OQ94/OP94</f>
        <v>0.953125</v>
      </c>
      <c r="OU94" s="2" t="s">
        <v>318</v>
      </c>
      <c r="OV94" s="2" t="s">
        <v>320</v>
      </c>
      <c r="PB94" s="158" t="s">
        <v>344</v>
      </c>
      <c r="PC94" s="2" t="s">
        <v>345</v>
      </c>
      <c r="PJ94" s="158" t="s">
        <v>304</v>
      </c>
      <c r="PR94" s="158" t="s">
        <v>344</v>
      </c>
      <c r="PS94" s="2" t="s">
        <v>345</v>
      </c>
      <c r="PU94" s="157" t="s">
        <v>82</v>
      </c>
      <c r="PV94" s="157">
        <v>71</v>
      </c>
      <c r="PW94" s="157">
        <v>45</v>
      </c>
      <c r="PX94" s="157">
        <v>8</v>
      </c>
      <c r="PY94" s="157">
        <v>18</v>
      </c>
      <c r="PZ94" s="158" t="s">
        <v>321</v>
      </c>
      <c r="QI94" s="158" t="s">
        <v>305</v>
      </c>
      <c r="QJ94" s="2" t="s">
        <v>302</v>
      </c>
      <c r="QQ94" s="158" t="s">
        <v>305</v>
      </c>
      <c r="QR94" s="157" t="s">
        <v>302</v>
      </c>
      <c r="QU94" s="157" t="s">
        <v>270</v>
      </c>
      <c r="QV94" s="157">
        <v>144</v>
      </c>
      <c r="QW94" s="157">
        <v>130</v>
      </c>
      <c r="QX94" s="159">
        <v>6</v>
      </c>
      <c r="QY94" s="159">
        <v>8</v>
      </c>
      <c r="QZ94" s="158" t="s">
        <v>301</v>
      </c>
      <c r="RA94" s="2" t="s">
        <v>304</v>
      </c>
      <c r="RC94" s="161" t="s">
        <v>71</v>
      </c>
      <c r="RD94" s="157">
        <v>192</v>
      </c>
      <c r="RE94" s="157">
        <v>184</v>
      </c>
      <c r="RF94" s="157">
        <v>7</v>
      </c>
      <c r="RG94" s="159">
        <v>1</v>
      </c>
      <c r="RH94" s="158" t="s">
        <v>318</v>
      </c>
      <c r="RW94" s="195"/>
      <c r="RX94" s="194"/>
      <c r="RZ94" s="157" t="s">
        <v>270</v>
      </c>
      <c r="SA94" s="157">
        <v>144</v>
      </c>
      <c r="SB94" s="159">
        <v>131</v>
      </c>
      <c r="SC94" s="159">
        <v>6</v>
      </c>
      <c r="SD94" s="159">
        <v>7</v>
      </c>
      <c r="SE94" s="195" t="s">
        <v>301</v>
      </c>
      <c r="SF94" s="194"/>
      <c r="SH94" s="161" t="s">
        <v>71</v>
      </c>
      <c r="SI94" s="157">
        <v>192</v>
      </c>
      <c r="SJ94" s="157">
        <v>183</v>
      </c>
      <c r="SK94" s="157">
        <v>7</v>
      </c>
      <c r="SL94" s="157">
        <v>2</v>
      </c>
      <c r="SM94" s="195"/>
      <c r="SN94" s="194"/>
      <c r="SP94" s="161" t="s">
        <v>71</v>
      </c>
      <c r="SQ94" s="157">
        <v>192</v>
      </c>
      <c r="SR94" s="157">
        <v>185</v>
      </c>
      <c r="SS94" s="157">
        <v>6</v>
      </c>
      <c r="ST94" s="157">
        <v>1</v>
      </c>
      <c r="SU94" s="195"/>
      <c r="SV94" s="194"/>
      <c r="SX94" s="157" t="s">
        <v>67</v>
      </c>
      <c r="SY94" s="157">
        <v>148</v>
      </c>
      <c r="SZ94" s="157">
        <v>129</v>
      </c>
      <c r="TA94" s="157">
        <v>4</v>
      </c>
      <c r="TB94" s="157">
        <v>15</v>
      </c>
      <c r="TC94" s="195"/>
      <c r="TF94" s="157" t="s">
        <v>72</v>
      </c>
      <c r="TG94" s="157">
        <v>85</v>
      </c>
      <c r="TH94" s="157">
        <v>53</v>
      </c>
      <c r="TI94" s="157">
        <v>2</v>
      </c>
      <c r="TJ94" s="157">
        <v>30</v>
      </c>
      <c r="TK94" s="195" t="s">
        <v>425</v>
      </c>
      <c r="TN94" s="157" t="s">
        <v>266</v>
      </c>
      <c r="TO94" s="157">
        <v>160</v>
      </c>
      <c r="TP94" s="157">
        <v>32</v>
      </c>
      <c r="TQ94" s="159">
        <v>47</v>
      </c>
      <c r="TR94" s="159">
        <v>81</v>
      </c>
      <c r="TS94" s="195"/>
      <c r="TV94" s="157" t="s">
        <v>270</v>
      </c>
      <c r="TW94" s="157">
        <v>144</v>
      </c>
      <c r="TX94" s="159">
        <v>123</v>
      </c>
      <c r="TY94" s="159">
        <v>5</v>
      </c>
      <c r="TZ94" s="159">
        <v>16</v>
      </c>
      <c r="UA94" s="195"/>
      <c r="UD94" s="157" t="s">
        <v>82</v>
      </c>
      <c r="UE94" s="157">
        <v>71</v>
      </c>
      <c r="UF94" s="159">
        <v>45</v>
      </c>
      <c r="UG94" s="159">
        <v>8</v>
      </c>
      <c r="UH94" s="157">
        <v>18</v>
      </c>
      <c r="UJ94" s="158"/>
      <c r="UL94" s="17" t="s">
        <v>70</v>
      </c>
      <c r="UM94" s="157">
        <v>270</v>
      </c>
      <c r="UN94" s="157">
        <v>0</v>
      </c>
      <c r="UO94" s="157">
        <v>0</v>
      </c>
      <c r="UP94" s="157">
        <v>270</v>
      </c>
      <c r="UR94" s="158"/>
      <c r="UT94" s="157" t="s">
        <v>70</v>
      </c>
      <c r="UU94" s="157">
        <v>270</v>
      </c>
      <c r="UV94" s="157">
        <v>0</v>
      </c>
      <c r="UW94" s="157">
        <v>0</v>
      </c>
      <c r="UX94" s="157">
        <v>270</v>
      </c>
      <c r="VA94" s="161" t="s">
        <v>71</v>
      </c>
      <c r="VB94" s="157">
        <v>194</v>
      </c>
      <c r="VC94" s="159">
        <v>185</v>
      </c>
      <c r="VD94" s="157">
        <v>7</v>
      </c>
      <c r="VE94" s="159">
        <v>2</v>
      </c>
      <c r="WI94" s="2">
        <f>SUM(WI3:WI93)</f>
        <v>809</v>
      </c>
      <c r="WJ94" s="2">
        <f>SUM(WJ3:WJ93)</f>
        <v>699</v>
      </c>
      <c r="YB94" s="157" t="s">
        <v>270</v>
      </c>
      <c r="YC94" s="157">
        <v>144</v>
      </c>
      <c r="YD94" s="157">
        <v>114</v>
      </c>
      <c r="YE94" s="159">
        <v>3</v>
      </c>
      <c r="YF94" s="159">
        <v>27</v>
      </c>
      <c r="ZE94" s="173" t="s">
        <v>71</v>
      </c>
      <c r="ZF94" s="157">
        <v>194</v>
      </c>
      <c r="ZG94" s="157">
        <v>183</v>
      </c>
      <c r="ZH94" s="159">
        <v>11</v>
      </c>
      <c r="ZI94" s="157">
        <v>0</v>
      </c>
      <c r="ZJ94" s="158" t="s">
        <v>469</v>
      </c>
    </row>
    <row r="95" spans="13:687" s="157" customFormat="1">
      <c r="M95" s="158"/>
      <c r="U95" s="158"/>
      <c r="AC95" s="158"/>
      <c r="AK95" s="158"/>
      <c r="AS95" s="158"/>
      <c r="BA95" s="158"/>
      <c r="BI95" s="158"/>
      <c r="BQ95" s="158"/>
      <c r="BY95" s="158"/>
      <c r="CG95" s="158"/>
      <c r="CO95" s="158"/>
      <c r="CW95" s="158"/>
      <c r="DE95" s="158"/>
      <c r="DM95" s="158"/>
      <c r="DU95" s="158"/>
      <c r="EC95" s="158"/>
      <c r="EK95" s="158"/>
      <c r="ES95" s="158"/>
      <c r="FA95" s="158"/>
      <c r="FI95" s="158"/>
      <c r="FQ95" s="158"/>
      <c r="FY95" s="158"/>
      <c r="GG95" s="158"/>
      <c r="GO95" s="158"/>
      <c r="GW95" s="158"/>
      <c r="GX95" s="11"/>
      <c r="HE95" s="158"/>
      <c r="HM95" s="158"/>
      <c r="HU95" s="158"/>
      <c r="IC95" s="158"/>
      <c r="IK95" s="158"/>
      <c r="IS95" s="158"/>
      <c r="JA95" s="158"/>
      <c r="JI95" s="158"/>
      <c r="KG95" s="158"/>
      <c r="KO95" s="158"/>
      <c r="LU95" s="158"/>
      <c r="MC95" s="158"/>
      <c r="MK95" s="158"/>
      <c r="NA95" s="158"/>
      <c r="NI95" s="158"/>
      <c r="NQ95" s="158"/>
      <c r="NY95" s="158"/>
      <c r="OG95" s="158"/>
      <c r="OO95" s="161"/>
      <c r="OR95" s="159"/>
      <c r="OS95" s="159"/>
      <c r="OT95" s="158"/>
      <c r="PB95" s="158" t="s">
        <v>346</v>
      </c>
      <c r="PC95" s="157" t="s">
        <v>347</v>
      </c>
      <c r="PJ95" s="158" t="s">
        <v>305</v>
      </c>
      <c r="PR95" s="158" t="s">
        <v>346</v>
      </c>
      <c r="PS95" s="157" t="s">
        <v>347</v>
      </c>
      <c r="PU95" s="157" t="s">
        <v>84</v>
      </c>
      <c r="PV95" s="157">
        <v>134</v>
      </c>
      <c r="PW95" s="157">
        <v>110</v>
      </c>
      <c r="PX95" s="157">
        <v>13</v>
      </c>
      <c r="PY95" s="157">
        <v>11</v>
      </c>
      <c r="PZ95" s="158" t="s">
        <v>362</v>
      </c>
      <c r="QA95" s="157" t="s">
        <v>363</v>
      </c>
      <c r="QI95" s="158" t="s">
        <v>303</v>
      </c>
      <c r="QJ95" s="157" t="s">
        <v>306</v>
      </c>
      <c r="QQ95" s="158" t="s">
        <v>306</v>
      </c>
      <c r="QR95" s="157" t="s">
        <v>303</v>
      </c>
      <c r="QZ95" s="158" t="s">
        <v>305</v>
      </c>
      <c r="RA95" s="157" t="s">
        <v>372</v>
      </c>
      <c r="RC95" s="157" t="s">
        <v>72</v>
      </c>
      <c r="RD95" s="157">
        <v>85</v>
      </c>
      <c r="RE95" s="157">
        <v>53</v>
      </c>
      <c r="RF95" s="157">
        <v>2</v>
      </c>
      <c r="RG95" s="159">
        <v>30</v>
      </c>
      <c r="RH95" s="158" t="s">
        <v>360</v>
      </c>
      <c r="RP95" s="158"/>
      <c r="RT95" s="159"/>
      <c r="RV95" s="159"/>
      <c r="RW95" s="195"/>
      <c r="SB95" s="159"/>
      <c r="SD95" s="159"/>
      <c r="SE95" s="195" t="s">
        <v>426</v>
      </c>
      <c r="SH95" s="157" t="s">
        <v>270</v>
      </c>
      <c r="SI95" s="157">
        <v>144</v>
      </c>
      <c r="SJ95" s="157">
        <v>130</v>
      </c>
      <c r="SK95" s="157">
        <v>6</v>
      </c>
      <c r="SL95" s="157">
        <v>8</v>
      </c>
      <c r="SM95" s="195"/>
      <c r="SP95" s="157" t="s">
        <v>72</v>
      </c>
      <c r="SQ95" s="157">
        <v>85</v>
      </c>
      <c r="SR95" s="157">
        <v>53</v>
      </c>
      <c r="SS95" s="157">
        <v>2</v>
      </c>
      <c r="ST95" s="157">
        <v>30</v>
      </c>
      <c r="SU95" s="195"/>
      <c r="SX95" s="157" t="s">
        <v>270</v>
      </c>
      <c r="SY95" s="157">
        <v>144</v>
      </c>
      <c r="SZ95" s="157">
        <v>128</v>
      </c>
      <c r="TA95" s="157">
        <v>6</v>
      </c>
      <c r="TB95" s="157">
        <v>10</v>
      </c>
      <c r="TC95" s="195" t="s">
        <v>427</v>
      </c>
      <c r="TF95" s="157" t="s">
        <v>270</v>
      </c>
      <c r="TG95" s="157">
        <v>144</v>
      </c>
      <c r="TH95" s="159">
        <v>127</v>
      </c>
      <c r="TI95" s="159">
        <v>6</v>
      </c>
      <c r="TJ95" s="159">
        <v>11</v>
      </c>
      <c r="TK95" s="195"/>
      <c r="TN95" s="157" t="s">
        <v>82</v>
      </c>
      <c r="TO95" s="157">
        <v>71</v>
      </c>
      <c r="TP95" s="159">
        <v>45</v>
      </c>
      <c r="TQ95" s="159">
        <v>8</v>
      </c>
      <c r="TR95" s="157">
        <v>18</v>
      </c>
      <c r="TS95" s="195"/>
      <c r="TV95" s="157" t="s">
        <v>266</v>
      </c>
      <c r="TW95" s="157">
        <v>160</v>
      </c>
      <c r="TX95" s="157">
        <v>32</v>
      </c>
      <c r="TY95" s="159">
        <v>47</v>
      </c>
      <c r="TZ95" s="159">
        <v>81</v>
      </c>
      <c r="UA95" s="195"/>
      <c r="UD95" s="157" t="s">
        <v>86</v>
      </c>
      <c r="UE95" s="157">
        <v>1649</v>
      </c>
      <c r="UF95" s="157">
        <v>1361</v>
      </c>
      <c r="UG95" s="157">
        <v>137</v>
      </c>
      <c r="UH95" s="157">
        <v>151</v>
      </c>
      <c r="UI95" s="158"/>
      <c r="UJ95" s="158"/>
      <c r="UL95" s="161" t="s">
        <v>71</v>
      </c>
      <c r="UM95" s="157">
        <v>194</v>
      </c>
      <c r="UN95" s="159">
        <v>186</v>
      </c>
      <c r="UO95" s="157">
        <v>7</v>
      </c>
      <c r="UP95" s="159">
        <v>1</v>
      </c>
      <c r="UQ95" s="158" t="s">
        <v>227</v>
      </c>
      <c r="UT95" s="161" t="s">
        <v>71</v>
      </c>
      <c r="UU95" s="157">
        <v>194</v>
      </c>
      <c r="UV95" s="159">
        <v>185</v>
      </c>
      <c r="UW95" s="157">
        <v>7</v>
      </c>
      <c r="UX95" s="159">
        <v>2</v>
      </c>
      <c r="UY95" s="158"/>
      <c r="VA95" s="157" t="s">
        <v>270</v>
      </c>
      <c r="VB95" s="157">
        <v>144</v>
      </c>
      <c r="VC95" s="159">
        <v>116</v>
      </c>
      <c r="VD95" s="159">
        <v>5</v>
      </c>
      <c r="VE95" s="159">
        <v>23</v>
      </c>
      <c r="VF95" s="158"/>
      <c r="VM95" s="158"/>
      <c r="VN95" s="158"/>
      <c r="VO95" s="158"/>
      <c r="VV95" s="158"/>
      <c r="WD95" s="158"/>
      <c r="WK95" s="158"/>
      <c r="WS95" s="158"/>
      <c r="XL95" s="158"/>
      <c r="XS95" s="158"/>
      <c r="YB95" s="157" t="s">
        <v>82</v>
      </c>
      <c r="YC95" s="157">
        <v>71</v>
      </c>
      <c r="YD95" s="157">
        <v>45</v>
      </c>
      <c r="YE95" s="159">
        <v>8</v>
      </c>
      <c r="YF95" s="157">
        <v>18</v>
      </c>
      <c r="YG95" s="158" t="s">
        <v>364</v>
      </c>
      <c r="YO95" s="158"/>
      <c r="ZC95" s="158"/>
      <c r="ZE95" s="157" t="s">
        <v>69</v>
      </c>
      <c r="ZF95" s="157">
        <v>176</v>
      </c>
      <c r="ZG95" s="157">
        <v>172</v>
      </c>
      <c r="ZH95" s="157">
        <v>2</v>
      </c>
      <c r="ZI95" s="157">
        <v>2</v>
      </c>
      <c r="ZJ95" s="158" t="s">
        <v>486</v>
      </c>
      <c r="ZK95" s="157" t="s">
        <v>352</v>
      </c>
    </row>
    <row r="96" spans="13:687">
      <c r="DX96" s="2" t="s">
        <v>86</v>
      </c>
      <c r="DY96" s="2">
        <v>555</v>
      </c>
      <c r="DZ96" s="2">
        <v>0</v>
      </c>
      <c r="EA96" s="2">
        <v>0</v>
      </c>
      <c r="EB96" s="2">
        <v>555</v>
      </c>
      <c r="EC96" s="4">
        <v>0</v>
      </c>
      <c r="GZ96" s="2" t="s">
        <v>69</v>
      </c>
      <c r="HA96" s="2">
        <v>176</v>
      </c>
      <c r="HB96" s="2">
        <v>172</v>
      </c>
      <c r="HC96" s="2">
        <v>2</v>
      </c>
      <c r="HD96" s="7">
        <v>2</v>
      </c>
      <c r="HE96" s="4">
        <v>0.98</v>
      </c>
      <c r="HX96" s="65" t="s">
        <v>32</v>
      </c>
      <c r="HY96" s="2">
        <v>628</v>
      </c>
      <c r="HZ96" s="2">
        <v>581</v>
      </c>
      <c r="IA96" s="2">
        <v>10</v>
      </c>
      <c r="IB96" s="7">
        <v>37</v>
      </c>
      <c r="IC96" s="4">
        <f>HZ96/HY96</f>
        <v>0.92515923566878977</v>
      </c>
      <c r="IF96" s="2" t="s">
        <v>82</v>
      </c>
      <c r="IG96" s="2">
        <v>71</v>
      </c>
      <c r="IH96" s="2">
        <v>33</v>
      </c>
      <c r="II96" s="2">
        <v>10</v>
      </c>
      <c r="IJ96" s="2">
        <v>28</v>
      </c>
      <c r="IK96" s="4">
        <f>IH96/IG96</f>
        <v>0.46478873239436619</v>
      </c>
      <c r="IN96" s="65" t="s">
        <v>71</v>
      </c>
      <c r="IO96" s="2">
        <v>192</v>
      </c>
      <c r="IP96" s="2">
        <v>184</v>
      </c>
      <c r="IQ96" s="2">
        <v>7</v>
      </c>
      <c r="IR96" s="7">
        <v>1</v>
      </c>
      <c r="IS96" s="4">
        <f>IP96/IO96</f>
        <v>0.95833333333333337</v>
      </c>
      <c r="IV96" s="65" t="s">
        <v>71</v>
      </c>
      <c r="IW96" s="2">
        <v>192</v>
      </c>
      <c r="IX96" s="2">
        <v>184</v>
      </c>
      <c r="IY96" s="2">
        <v>7</v>
      </c>
      <c r="IZ96" s="7">
        <v>1</v>
      </c>
      <c r="JA96" s="4">
        <f>IX96/IW96</f>
        <v>0.95833333333333337</v>
      </c>
      <c r="JB96" s="2" t="s">
        <v>227</v>
      </c>
      <c r="JD96" s="2" t="s">
        <v>84</v>
      </c>
      <c r="JE96" s="2">
        <v>135</v>
      </c>
      <c r="JF96" s="2">
        <v>112</v>
      </c>
      <c r="JG96" s="2">
        <v>9</v>
      </c>
      <c r="JH96" s="2">
        <v>14</v>
      </c>
      <c r="JI96" s="4">
        <v>0.83</v>
      </c>
      <c r="JT96" s="2" t="s">
        <v>35</v>
      </c>
      <c r="JU96" s="2">
        <v>48</v>
      </c>
      <c r="JV96" s="2">
        <v>20</v>
      </c>
      <c r="JW96" s="7">
        <v>22</v>
      </c>
      <c r="JX96" s="2">
        <v>6</v>
      </c>
      <c r="JY96" s="4">
        <v>0.42</v>
      </c>
      <c r="JZ96" s="4">
        <f>JY96-JQ96</f>
        <v>0.42</v>
      </c>
      <c r="KB96" s="2" t="s">
        <v>71</v>
      </c>
      <c r="KC96" s="2">
        <v>192</v>
      </c>
      <c r="KD96" s="2">
        <v>183</v>
      </c>
      <c r="KE96" s="2">
        <v>7</v>
      </c>
      <c r="KF96" s="2">
        <v>2</v>
      </c>
      <c r="KG96" s="4">
        <v>0.95</v>
      </c>
      <c r="KH96" s="2" t="s">
        <v>227</v>
      </c>
      <c r="KI96" s="2" t="s">
        <v>256</v>
      </c>
      <c r="NB96" s="2" t="s">
        <v>294</v>
      </c>
      <c r="OO96" s="157" t="s">
        <v>270</v>
      </c>
      <c r="OP96" s="157">
        <v>144</v>
      </c>
      <c r="OQ96" s="157">
        <v>130</v>
      </c>
      <c r="OR96" s="159">
        <v>6</v>
      </c>
      <c r="OS96" s="159">
        <v>8</v>
      </c>
      <c r="OT96" s="158" t="s">
        <v>302</v>
      </c>
      <c r="OU96" s="2" t="s">
        <v>301</v>
      </c>
      <c r="PB96" s="158" t="s">
        <v>348</v>
      </c>
      <c r="PJ96" s="158" t="s">
        <v>306</v>
      </c>
      <c r="PR96" s="158" t="s">
        <v>318</v>
      </c>
      <c r="PU96" s="157" t="s">
        <v>35</v>
      </c>
      <c r="PV96" s="157">
        <v>48</v>
      </c>
      <c r="PW96" s="157">
        <v>21</v>
      </c>
      <c r="PX96" s="157">
        <v>21</v>
      </c>
      <c r="PY96" s="157">
        <v>6</v>
      </c>
      <c r="PZ96" s="183" t="s">
        <v>358</v>
      </c>
      <c r="QD96" s="157" t="s">
        <v>82</v>
      </c>
      <c r="QE96" s="157">
        <v>71</v>
      </c>
      <c r="QF96" s="157">
        <v>45</v>
      </c>
      <c r="QG96" s="159">
        <v>8</v>
      </c>
      <c r="QH96" s="157">
        <v>18</v>
      </c>
      <c r="QI96" s="158" t="s">
        <v>364</v>
      </c>
      <c r="QL96" s="157" t="s">
        <v>82</v>
      </c>
      <c r="QM96" s="157">
        <v>71</v>
      </c>
      <c r="QN96" s="157">
        <v>45</v>
      </c>
      <c r="QO96" s="159">
        <v>8</v>
      </c>
      <c r="QP96" s="157">
        <v>18</v>
      </c>
      <c r="QQ96" s="158" t="s">
        <v>321</v>
      </c>
      <c r="QZ96" s="158" t="s">
        <v>302</v>
      </c>
      <c r="RA96" s="2" t="s">
        <v>306</v>
      </c>
      <c r="RC96" s="157" t="s">
        <v>270</v>
      </c>
      <c r="RD96" s="157">
        <v>144</v>
      </c>
      <c r="RE96" s="157">
        <v>128</v>
      </c>
      <c r="RF96" s="159">
        <v>7</v>
      </c>
      <c r="RG96" s="159">
        <v>9</v>
      </c>
      <c r="RH96" s="158" t="s">
        <v>301</v>
      </c>
      <c r="RI96" s="2" t="s">
        <v>304</v>
      </c>
      <c r="RJ96" s="2" t="s">
        <v>303</v>
      </c>
      <c r="RR96" s="157" t="s">
        <v>73</v>
      </c>
      <c r="RS96" s="157">
        <v>291</v>
      </c>
      <c r="RT96" s="157">
        <v>262</v>
      </c>
      <c r="RU96" s="157">
        <v>26</v>
      </c>
      <c r="RV96" s="159">
        <v>3</v>
      </c>
      <c r="RW96" s="51" t="s">
        <v>428</v>
      </c>
      <c r="SD96" s="159"/>
      <c r="SE96" s="195" t="s">
        <v>429</v>
      </c>
      <c r="SH96" s="157" t="s">
        <v>266</v>
      </c>
      <c r="SI96" s="157">
        <v>160</v>
      </c>
      <c r="SJ96" s="157">
        <v>32</v>
      </c>
      <c r="SK96" s="157">
        <v>47</v>
      </c>
      <c r="SL96" s="157">
        <v>81</v>
      </c>
      <c r="SM96" s="195"/>
      <c r="SP96" s="157" t="s">
        <v>270</v>
      </c>
      <c r="SQ96" s="157">
        <v>144</v>
      </c>
      <c r="SR96" s="157">
        <v>129</v>
      </c>
      <c r="SS96" s="157">
        <v>6</v>
      </c>
      <c r="ST96" s="157">
        <v>9</v>
      </c>
      <c r="SU96" s="195"/>
      <c r="TC96" s="158" t="s">
        <v>430</v>
      </c>
      <c r="TF96" s="157" t="s">
        <v>266</v>
      </c>
      <c r="TG96" s="157">
        <v>160</v>
      </c>
      <c r="TH96" s="157">
        <v>32</v>
      </c>
      <c r="TI96" s="159">
        <v>47</v>
      </c>
      <c r="TJ96" s="159">
        <v>81</v>
      </c>
      <c r="TN96" s="157" t="s">
        <v>84</v>
      </c>
      <c r="TO96" s="157">
        <v>134</v>
      </c>
      <c r="TP96" s="159">
        <v>108</v>
      </c>
      <c r="TQ96" s="157">
        <v>13</v>
      </c>
      <c r="TR96" s="159">
        <v>13</v>
      </c>
      <c r="TV96" s="157" t="s">
        <v>82</v>
      </c>
      <c r="TW96" s="157">
        <v>71</v>
      </c>
      <c r="TX96" s="159">
        <v>45</v>
      </c>
      <c r="TY96" s="159">
        <v>8</v>
      </c>
      <c r="TZ96" s="157">
        <v>18</v>
      </c>
      <c r="UD96" s="157" t="s">
        <v>84</v>
      </c>
      <c r="UE96" s="157">
        <v>134</v>
      </c>
      <c r="UF96" s="159">
        <v>110</v>
      </c>
      <c r="UG96" s="157">
        <v>13</v>
      </c>
      <c r="UH96" s="159">
        <v>11</v>
      </c>
      <c r="UJ96" s="158"/>
      <c r="UL96" s="17" t="s">
        <v>270</v>
      </c>
      <c r="UM96" s="157">
        <v>144</v>
      </c>
      <c r="UN96" s="159">
        <v>120</v>
      </c>
      <c r="UO96" s="159">
        <v>6</v>
      </c>
      <c r="UP96" s="159">
        <v>18</v>
      </c>
      <c r="UR96" s="158"/>
      <c r="UT96" s="157" t="s">
        <v>72</v>
      </c>
      <c r="UU96" s="157">
        <v>85</v>
      </c>
      <c r="UV96" s="159">
        <v>53</v>
      </c>
      <c r="UW96" s="157">
        <v>2</v>
      </c>
      <c r="UX96" s="159">
        <v>30</v>
      </c>
      <c r="VA96" s="157" t="s">
        <v>82</v>
      </c>
      <c r="VB96" s="157">
        <v>71</v>
      </c>
      <c r="VC96" s="159">
        <v>45</v>
      </c>
      <c r="VD96" s="159">
        <v>8</v>
      </c>
      <c r="VE96" s="157">
        <v>18</v>
      </c>
      <c r="YB96" s="157" t="s">
        <v>86</v>
      </c>
      <c r="YC96" s="157">
        <v>1649</v>
      </c>
      <c r="YD96" s="157">
        <v>1479</v>
      </c>
      <c r="YE96" s="157">
        <v>131</v>
      </c>
      <c r="YF96" s="159">
        <v>39</v>
      </c>
      <c r="ZE96" s="157" t="s">
        <v>68</v>
      </c>
      <c r="ZF96" s="157">
        <v>1597</v>
      </c>
      <c r="ZG96" s="157">
        <v>1164</v>
      </c>
      <c r="ZH96" s="157">
        <v>11</v>
      </c>
      <c r="ZI96" s="157">
        <v>422</v>
      </c>
    </row>
    <row r="97" spans="13:686" s="157" customFormat="1">
      <c r="M97" s="158"/>
      <c r="U97" s="158"/>
      <c r="AC97" s="158"/>
      <c r="AK97" s="158"/>
      <c r="AS97" s="158"/>
      <c r="BA97" s="158"/>
      <c r="BI97" s="158"/>
      <c r="BQ97" s="158"/>
      <c r="BY97" s="158"/>
      <c r="CG97" s="158"/>
      <c r="CO97" s="158"/>
      <c r="CW97" s="158"/>
      <c r="DE97" s="158"/>
      <c r="DM97" s="158"/>
      <c r="DU97" s="158"/>
      <c r="EC97" s="158"/>
      <c r="EK97" s="158"/>
      <c r="ES97" s="158"/>
      <c r="FA97" s="158"/>
      <c r="FI97" s="158"/>
      <c r="FQ97" s="158"/>
      <c r="FY97" s="158"/>
      <c r="GG97" s="158"/>
      <c r="GO97" s="158"/>
      <c r="GW97" s="158"/>
      <c r="GX97" s="11"/>
      <c r="HD97" s="159"/>
      <c r="HE97" s="158"/>
      <c r="HM97" s="158"/>
      <c r="HU97" s="158"/>
      <c r="HX97" s="161"/>
      <c r="IB97" s="159"/>
      <c r="IC97" s="158"/>
      <c r="IK97" s="158"/>
      <c r="IN97" s="161"/>
      <c r="IR97" s="159"/>
      <c r="IS97" s="158"/>
      <c r="IV97" s="161"/>
      <c r="IZ97" s="159"/>
      <c r="JA97" s="158"/>
      <c r="JI97" s="158"/>
      <c r="JW97" s="159"/>
      <c r="JY97" s="158"/>
      <c r="JZ97" s="158"/>
      <c r="KG97" s="158"/>
      <c r="KO97" s="158"/>
      <c r="LU97" s="158"/>
      <c r="MC97" s="158"/>
      <c r="MK97" s="158"/>
      <c r="NA97" s="158"/>
      <c r="NI97" s="158"/>
      <c r="NQ97" s="158"/>
      <c r="NY97" s="158"/>
      <c r="OG97" s="158"/>
      <c r="OR97" s="159"/>
      <c r="OS97" s="159"/>
      <c r="OT97" s="158" t="s">
        <v>303</v>
      </c>
      <c r="OV97" s="183" t="s">
        <v>306</v>
      </c>
      <c r="OW97" s="157" t="s">
        <v>270</v>
      </c>
      <c r="OX97" s="157">
        <v>144</v>
      </c>
      <c r="OY97" s="157">
        <v>133</v>
      </c>
      <c r="OZ97" s="157">
        <v>9</v>
      </c>
      <c r="PA97" s="157">
        <v>2</v>
      </c>
      <c r="PB97" s="158" t="s">
        <v>349</v>
      </c>
      <c r="PJ97" s="158" t="s">
        <v>302</v>
      </c>
      <c r="PM97" s="157" t="s">
        <v>270</v>
      </c>
      <c r="PN97" s="157">
        <v>144</v>
      </c>
      <c r="PO97" s="157">
        <v>130</v>
      </c>
      <c r="PP97" s="157">
        <v>7</v>
      </c>
      <c r="PQ97" s="159">
        <v>7</v>
      </c>
      <c r="PR97" s="158" t="s">
        <v>303</v>
      </c>
      <c r="PS97" s="157" t="s">
        <v>354</v>
      </c>
      <c r="PZ97" s="158"/>
      <c r="QD97" s="157" t="s">
        <v>84</v>
      </c>
      <c r="QE97" s="157">
        <v>134</v>
      </c>
      <c r="QF97" s="157">
        <v>110</v>
      </c>
      <c r="QG97" s="157">
        <v>13</v>
      </c>
      <c r="QH97" s="159">
        <v>11</v>
      </c>
      <c r="QI97" s="158" t="s">
        <v>319</v>
      </c>
      <c r="QJ97" s="157" t="s">
        <v>366</v>
      </c>
      <c r="QL97" s="157" t="s">
        <v>84</v>
      </c>
      <c r="QM97" s="157">
        <v>134</v>
      </c>
      <c r="QN97" s="157">
        <v>110</v>
      </c>
      <c r="QO97" s="157">
        <v>13</v>
      </c>
      <c r="QP97" s="159">
        <v>11</v>
      </c>
      <c r="QQ97" s="158" t="s">
        <v>350</v>
      </c>
      <c r="QR97" s="157" t="s">
        <v>297</v>
      </c>
      <c r="QU97" s="157" t="s">
        <v>82</v>
      </c>
      <c r="QV97" s="157">
        <v>71</v>
      </c>
      <c r="QW97" s="157">
        <v>45</v>
      </c>
      <c r="QX97" s="159">
        <v>8</v>
      </c>
      <c r="QY97" s="157">
        <v>18</v>
      </c>
      <c r="QZ97" s="158" t="s">
        <v>321</v>
      </c>
      <c r="RH97" s="158" t="s">
        <v>305</v>
      </c>
      <c r="RI97" s="157" t="s">
        <v>387</v>
      </c>
      <c r="RJ97" s="157" t="s">
        <v>389</v>
      </c>
      <c r="RP97" s="158"/>
      <c r="RR97" s="157" t="s">
        <v>270</v>
      </c>
      <c r="RS97" s="157">
        <v>144</v>
      </c>
      <c r="RT97" s="159">
        <v>126</v>
      </c>
      <c r="RU97" s="159">
        <v>7</v>
      </c>
      <c r="RV97" s="159">
        <v>11</v>
      </c>
      <c r="RW97" s="51"/>
      <c r="SE97" s="157" t="s">
        <v>306</v>
      </c>
      <c r="SH97" s="157" t="s">
        <v>82</v>
      </c>
      <c r="SI97" s="157">
        <v>71</v>
      </c>
      <c r="SJ97" s="157">
        <v>45</v>
      </c>
      <c r="SK97" s="157">
        <v>8</v>
      </c>
      <c r="SL97" s="157">
        <v>18</v>
      </c>
      <c r="SP97" s="157" t="s">
        <v>266</v>
      </c>
      <c r="SQ97" s="157">
        <v>160</v>
      </c>
      <c r="SR97" s="157">
        <v>32</v>
      </c>
      <c r="SS97" s="157">
        <v>47</v>
      </c>
      <c r="ST97" s="157">
        <v>81</v>
      </c>
      <c r="TC97" s="157" t="s">
        <v>426</v>
      </c>
      <c r="TF97" s="157" t="s">
        <v>82</v>
      </c>
      <c r="TG97" s="157">
        <v>71</v>
      </c>
      <c r="TH97" s="159">
        <v>45</v>
      </c>
      <c r="TI97" s="159">
        <v>8</v>
      </c>
      <c r="TJ97" s="157">
        <v>18</v>
      </c>
      <c r="TK97" s="157" t="s">
        <v>431</v>
      </c>
      <c r="TP97" s="159"/>
      <c r="TQ97" s="159"/>
      <c r="TV97" s="157" t="s">
        <v>84</v>
      </c>
      <c r="TW97" s="157">
        <v>134</v>
      </c>
      <c r="TX97" s="159">
        <v>111</v>
      </c>
      <c r="TY97" s="157">
        <v>13</v>
      </c>
      <c r="TZ97" s="159">
        <v>10</v>
      </c>
      <c r="UF97" s="159"/>
      <c r="UH97" s="159"/>
      <c r="UL97" s="17" t="s">
        <v>80</v>
      </c>
      <c r="UM97" s="157">
        <v>20</v>
      </c>
      <c r="UN97" s="157">
        <v>19</v>
      </c>
      <c r="UO97" s="157">
        <v>1</v>
      </c>
      <c r="UP97" s="157">
        <v>0</v>
      </c>
      <c r="UQ97" s="157" t="s">
        <v>432</v>
      </c>
      <c r="UT97" s="157" t="s">
        <v>270</v>
      </c>
      <c r="UU97" s="157">
        <v>144</v>
      </c>
      <c r="UV97" s="159">
        <v>117</v>
      </c>
      <c r="UW97" s="159">
        <v>5</v>
      </c>
      <c r="UX97" s="159">
        <v>22</v>
      </c>
      <c r="VA97" s="157" t="s">
        <v>84</v>
      </c>
      <c r="VB97" s="157">
        <v>134</v>
      </c>
      <c r="VC97" s="159">
        <v>110</v>
      </c>
      <c r="VD97" s="157">
        <v>13</v>
      </c>
      <c r="VE97" s="159">
        <v>11</v>
      </c>
      <c r="VM97" s="158"/>
      <c r="VN97" s="158"/>
      <c r="VO97" s="158"/>
      <c r="VV97" s="158"/>
      <c r="WD97" s="158"/>
      <c r="WK97" s="158"/>
      <c r="WS97" s="158"/>
      <c r="XL97" s="158"/>
      <c r="XS97" s="158"/>
      <c r="YB97" s="157" t="s">
        <v>73</v>
      </c>
      <c r="YC97" s="157">
        <v>291</v>
      </c>
      <c r="YD97" s="157">
        <v>262</v>
      </c>
      <c r="YE97" s="157">
        <v>26</v>
      </c>
      <c r="YF97" s="157">
        <v>3</v>
      </c>
      <c r="YG97" s="158" t="s">
        <v>478</v>
      </c>
      <c r="YO97" s="158"/>
      <c r="ZC97" s="158"/>
      <c r="ZE97" s="157" t="s">
        <v>70</v>
      </c>
      <c r="ZF97" s="157">
        <v>270</v>
      </c>
      <c r="ZG97" s="157">
        <v>223</v>
      </c>
      <c r="ZH97" s="157">
        <v>7</v>
      </c>
      <c r="ZI97" s="157">
        <v>40</v>
      </c>
      <c r="ZJ97" s="158"/>
    </row>
    <row r="98" spans="13:686" s="157" customFormat="1">
      <c r="M98" s="158"/>
      <c r="U98" s="158"/>
      <c r="AC98" s="158"/>
      <c r="AK98" s="158"/>
      <c r="AS98" s="158"/>
      <c r="BA98" s="158"/>
      <c r="BI98" s="158"/>
      <c r="BQ98" s="158"/>
      <c r="BY98" s="158"/>
      <c r="CG98" s="158"/>
      <c r="CO98" s="158"/>
      <c r="CW98" s="158"/>
      <c r="DE98" s="158"/>
      <c r="DM98" s="158"/>
      <c r="DU98" s="158"/>
      <c r="EC98" s="158"/>
      <c r="EK98" s="158"/>
      <c r="ES98" s="158"/>
      <c r="FA98" s="158"/>
      <c r="FI98" s="158"/>
      <c r="FQ98" s="158"/>
      <c r="FY98" s="158"/>
      <c r="GG98" s="158"/>
      <c r="GO98" s="158"/>
      <c r="GW98" s="158"/>
      <c r="GX98" s="11"/>
      <c r="HD98" s="159"/>
      <c r="HE98" s="158"/>
      <c r="HM98" s="158"/>
      <c r="HU98" s="158"/>
      <c r="HX98" s="161"/>
      <c r="IB98" s="159"/>
      <c r="IC98" s="158"/>
      <c r="IK98" s="158"/>
      <c r="IN98" s="161"/>
      <c r="IR98" s="159"/>
      <c r="IS98" s="158"/>
      <c r="IV98" s="161"/>
      <c r="IZ98" s="159"/>
      <c r="JA98" s="158"/>
      <c r="JI98" s="158"/>
      <c r="JW98" s="159"/>
      <c r="JY98" s="158"/>
      <c r="JZ98" s="158"/>
      <c r="KG98" s="158"/>
      <c r="KO98" s="158"/>
      <c r="LU98" s="158"/>
      <c r="MC98" s="158"/>
      <c r="MK98" s="158"/>
      <c r="NA98" s="158"/>
      <c r="NI98" s="158"/>
      <c r="NQ98" s="158"/>
      <c r="NY98" s="158"/>
      <c r="OG98" s="158"/>
      <c r="OR98" s="159"/>
      <c r="OS98" s="159"/>
      <c r="OT98" s="158" t="s">
        <v>304</v>
      </c>
      <c r="OW98" s="157" t="s">
        <v>84</v>
      </c>
      <c r="OX98" s="157">
        <v>134</v>
      </c>
      <c r="OY98" s="157">
        <v>106</v>
      </c>
      <c r="OZ98" s="157">
        <v>13</v>
      </c>
      <c r="PA98" s="157">
        <v>15</v>
      </c>
      <c r="PB98" s="158" t="s">
        <v>324</v>
      </c>
      <c r="PJ98" s="158"/>
      <c r="PR98" s="158" t="s">
        <v>355</v>
      </c>
      <c r="PS98" s="157" t="s">
        <v>304</v>
      </c>
      <c r="PZ98" s="158"/>
      <c r="QD98" s="157" t="s">
        <v>35</v>
      </c>
      <c r="QE98" s="157">
        <v>48</v>
      </c>
      <c r="QF98" s="157">
        <v>21</v>
      </c>
      <c r="QG98" s="157">
        <v>21</v>
      </c>
      <c r="QH98" s="159">
        <v>6</v>
      </c>
      <c r="QI98" s="158" t="s">
        <v>367</v>
      </c>
      <c r="QL98" s="157" t="s">
        <v>35</v>
      </c>
      <c r="QM98" s="157">
        <v>48</v>
      </c>
      <c r="QN98" s="157">
        <v>21</v>
      </c>
      <c r="QO98" s="157">
        <v>21</v>
      </c>
      <c r="QP98" s="157">
        <v>6</v>
      </c>
      <c r="QQ98" s="158" t="s">
        <v>367</v>
      </c>
      <c r="QU98" s="157" t="s">
        <v>84</v>
      </c>
      <c r="QV98" s="157">
        <v>134</v>
      </c>
      <c r="QW98" s="157">
        <v>110</v>
      </c>
      <c r="QX98" s="157">
        <v>13</v>
      </c>
      <c r="QY98" s="159">
        <v>11</v>
      </c>
      <c r="QZ98" s="158" t="s">
        <v>296</v>
      </c>
      <c r="RA98" s="157" t="s">
        <v>350</v>
      </c>
      <c r="RH98" s="158" t="s">
        <v>388</v>
      </c>
      <c r="RI98" s="157" t="s">
        <v>302</v>
      </c>
      <c r="RP98" s="158"/>
      <c r="RR98" s="157" t="s">
        <v>266</v>
      </c>
      <c r="RS98" s="157">
        <v>160</v>
      </c>
      <c r="RT98" s="157">
        <v>32</v>
      </c>
      <c r="RU98" s="159">
        <v>47</v>
      </c>
      <c r="RV98" s="159">
        <v>81</v>
      </c>
      <c r="RW98" s="196" t="s">
        <v>380</v>
      </c>
      <c r="SE98" s="157" t="s">
        <v>433</v>
      </c>
      <c r="SH98" s="157" t="s">
        <v>84</v>
      </c>
      <c r="SI98" s="157">
        <v>134</v>
      </c>
      <c r="SJ98" s="157">
        <v>111</v>
      </c>
      <c r="SK98" s="157">
        <v>13</v>
      </c>
      <c r="SL98" s="157">
        <v>10</v>
      </c>
      <c r="SP98" s="157" t="s">
        <v>82</v>
      </c>
      <c r="SQ98" s="157">
        <v>71</v>
      </c>
      <c r="SR98" s="157">
        <v>45</v>
      </c>
      <c r="SS98" s="157">
        <v>8</v>
      </c>
      <c r="ST98" s="157">
        <v>18</v>
      </c>
      <c r="TC98" s="157" t="s">
        <v>429</v>
      </c>
      <c r="TF98" s="157" t="s">
        <v>84</v>
      </c>
      <c r="TG98" s="157">
        <v>134</v>
      </c>
      <c r="TH98" s="159">
        <v>109</v>
      </c>
      <c r="TI98" s="157">
        <v>13</v>
      </c>
      <c r="TJ98" s="159">
        <v>12</v>
      </c>
      <c r="TP98" s="159"/>
      <c r="TR98" s="159"/>
      <c r="TX98" s="159"/>
      <c r="TZ98" s="159"/>
      <c r="UF98" s="159"/>
      <c r="UH98" s="159"/>
      <c r="UL98" s="157" t="s">
        <v>82</v>
      </c>
      <c r="UM98" s="157">
        <v>71</v>
      </c>
      <c r="UN98" s="159">
        <v>45</v>
      </c>
      <c r="UO98" s="159">
        <v>8</v>
      </c>
      <c r="UP98" s="157">
        <v>18</v>
      </c>
      <c r="UT98" s="157" t="s">
        <v>82</v>
      </c>
      <c r="UU98" s="157">
        <v>71</v>
      </c>
      <c r="UV98" s="159">
        <v>45</v>
      </c>
      <c r="UW98" s="159">
        <v>8</v>
      </c>
      <c r="UX98" s="157">
        <v>18</v>
      </c>
      <c r="VC98" s="159"/>
      <c r="VD98" s="159"/>
      <c r="VM98" s="158"/>
      <c r="VN98" s="158"/>
      <c r="VO98" s="158"/>
      <c r="VV98" s="158"/>
      <c r="WD98" s="158"/>
      <c r="WK98" s="158"/>
      <c r="WS98" s="158"/>
      <c r="XL98" s="158"/>
      <c r="XS98" s="158"/>
      <c r="YB98" s="161" t="s">
        <v>32</v>
      </c>
      <c r="YC98" s="157">
        <v>628</v>
      </c>
      <c r="YD98" s="157">
        <v>618</v>
      </c>
      <c r="YE98" s="159">
        <v>10</v>
      </c>
      <c r="YF98" s="157">
        <v>0</v>
      </c>
      <c r="YG98" s="158" t="s">
        <v>467</v>
      </c>
      <c r="YO98" s="158"/>
      <c r="ZC98" s="158"/>
      <c r="ZE98" s="157" t="s">
        <v>270</v>
      </c>
      <c r="ZF98" s="157">
        <v>144</v>
      </c>
      <c r="ZG98" s="157">
        <v>114</v>
      </c>
      <c r="ZH98" s="157">
        <v>3</v>
      </c>
      <c r="ZI98" s="157">
        <v>27</v>
      </c>
      <c r="ZJ98" s="158"/>
    </row>
    <row r="99" spans="13:686" s="157" customFormat="1">
      <c r="M99" s="158"/>
      <c r="U99" s="158"/>
      <c r="AC99" s="158"/>
      <c r="AK99" s="158"/>
      <c r="AS99" s="158"/>
      <c r="BA99" s="158"/>
      <c r="BI99" s="158"/>
      <c r="BQ99" s="158"/>
      <c r="BY99" s="158"/>
      <c r="CG99" s="158"/>
      <c r="CO99" s="158"/>
      <c r="CW99" s="158"/>
      <c r="DE99" s="158"/>
      <c r="DM99" s="158"/>
      <c r="DU99" s="158"/>
      <c r="EC99" s="158"/>
      <c r="EK99" s="158"/>
      <c r="ES99" s="158"/>
      <c r="FA99" s="158"/>
      <c r="FI99" s="158"/>
      <c r="FQ99" s="158"/>
      <c r="FY99" s="158"/>
      <c r="GG99" s="158"/>
      <c r="GO99" s="158"/>
      <c r="GW99" s="158"/>
      <c r="GX99" s="11"/>
      <c r="HD99" s="159"/>
      <c r="HE99" s="158"/>
      <c r="HM99" s="158"/>
      <c r="HU99" s="158"/>
      <c r="HX99" s="161"/>
      <c r="IB99" s="159"/>
      <c r="IC99" s="158"/>
      <c r="IK99" s="158"/>
      <c r="IN99" s="161"/>
      <c r="IR99" s="159"/>
      <c r="IS99" s="158"/>
      <c r="IV99" s="161"/>
      <c r="IZ99" s="159"/>
      <c r="JA99" s="158"/>
      <c r="JI99" s="158"/>
      <c r="JW99" s="159"/>
      <c r="JY99" s="158"/>
      <c r="JZ99" s="158"/>
      <c r="KG99" s="158"/>
      <c r="KO99" s="158"/>
      <c r="LU99" s="158"/>
      <c r="MC99" s="158"/>
      <c r="MK99" s="158"/>
      <c r="NA99" s="158"/>
      <c r="NI99" s="158"/>
      <c r="NQ99" s="158"/>
      <c r="NY99" s="158"/>
      <c r="OG99" s="158"/>
      <c r="OR99" s="159"/>
      <c r="OS99" s="159"/>
      <c r="OT99" s="158" t="s">
        <v>305</v>
      </c>
      <c r="PB99" s="158" t="s">
        <v>296</v>
      </c>
      <c r="PJ99" s="158"/>
      <c r="PR99" s="158" t="s">
        <v>305</v>
      </c>
      <c r="PS99" s="157" t="s">
        <v>306</v>
      </c>
      <c r="PZ99" s="158"/>
      <c r="QD99" s="157" t="s">
        <v>68</v>
      </c>
      <c r="QE99" s="157">
        <v>1597</v>
      </c>
      <c r="QF99" s="157">
        <v>1584</v>
      </c>
      <c r="QG99" s="157">
        <v>12</v>
      </c>
      <c r="QH99" s="157">
        <v>1</v>
      </c>
      <c r="QI99" s="158" t="s">
        <v>368</v>
      </c>
      <c r="QL99" s="157" t="s">
        <v>73</v>
      </c>
      <c r="QM99" s="157">
        <v>291</v>
      </c>
      <c r="QN99" s="157">
        <v>262</v>
      </c>
      <c r="QO99" s="159">
        <v>27</v>
      </c>
      <c r="QP99" s="157">
        <v>2</v>
      </c>
      <c r="QQ99" s="158" t="s">
        <v>370</v>
      </c>
      <c r="QU99" s="157" t="s">
        <v>34</v>
      </c>
      <c r="QV99" s="157">
        <v>203</v>
      </c>
      <c r="QW99" s="157">
        <v>8</v>
      </c>
      <c r="QX99" s="157">
        <v>184</v>
      </c>
      <c r="QY99" s="157">
        <v>11</v>
      </c>
      <c r="QZ99" s="158" t="s">
        <v>373</v>
      </c>
      <c r="RA99" s="157" t="s">
        <v>374</v>
      </c>
      <c r="RC99" s="157" t="s">
        <v>82</v>
      </c>
      <c r="RD99" s="157">
        <v>71</v>
      </c>
      <c r="RE99" s="157">
        <v>45</v>
      </c>
      <c r="RF99" s="159">
        <v>8</v>
      </c>
      <c r="RG99" s="157">
        <v>18</v>
      </c>
      <c r="RH99" s="158" t="s">
        <v>364</v>
      </c>
      <c r="RP99" s="158"/>
      <c r="RW99" s="157" t="s">
        <v>381</v>
      </c>
      <c r="RZ99" s="157" t="s">
        <v>266</v>
      </c>
      <c r="SA99" s="157">
        <v>160</v>
      </c>
      <c r="SB99" s="157">
        <v>32</v>
      </c>
      <c r="SC99" s="159">
        <v>47</v>
      </c>
      <c r="SD99" s="159">
        <v>81</v>
      </c>
      <c r="SE99" s="195"/>
      <c r="SK99" s="159"/>
      <c r="SL99" s="159"/>
      <c r="SM99" s="195"/>
      <c r="SP99" s="157" t="s">
        <v>84</v>
      </c>
      <c r="SQ99" s="157">
        <v>134</v>
      </c>
      <c r="SR99" s="157">
        <v>109</v>
      </c>
      <c r="SS99" s="157">
        <v>13</v>
      </c>
      <c r="ST99" s="157">
        <v>12</v>
      </c>
      <c r="SU99" s="195"/>
      <c r="TC99" s="157" t="s">
        <v>434</v>
      </c>
      <c r="UL99" s="157" t="s">
        <v>84</v>
      </c>
      <c r="UM99" s="157">
        <v>134</v>
      </c>
      <c r="UN99" s="159">
        <v>111</v>
      </c>
      <c r="UO99" s="157">
        <v>13</v>
      </c>
      <c r="UP99" s="159">
        <v>10</v>
      </c>
      <c r="UQ99" s="157" t="s">
        <v>435</v>
      </c>
      <c r="UT99" s="157" t="s">
        <v>84</v>
      </c>
      <c r="UU99" s="157">
        <v>134</v>
      </c>
      <c r="UV99" s="159">
        <v>111</v>
      </c>
      <c r="UW99" s="157">
        <v>13</v>
      </c>
      <c r="UX99" s="159">
        <v>10</v>
      </c>
      <c r="VC99" s="159"/>
      <c r="VE99" s="159"/>
      <c r="VM99" s="158"/>
      <c r="VN99" s="158"/>
      <c r="VO99" s="158"/>
      <c r="VV99" s="158"/>
      <c r="WD99" s="158"/>
      <c r="WK99" s="158"/>
      <c r="WS99" s="158"/>
      <c r="XL99" s="158"/>
      <c r="XS99" s="158"/>
      <c r="YB99" s="161" t="s">
        <v>25</v>
      </c>
      <c r="YC99" s="157">
        <v>857</v>
      </c>
      <c r="YD99" s="157">
        <v>846</v>
      </c>
      <c r="YE99" s="159">
        <v>11</v>
      </c>
      <c r="YF99" s="157">
        <v>0</v>
      </c>
      <c r="YG99" s="158" t="s">
        <v>479</v>
      </c>
      <c r="YO99" s="158"/>
      <c r="ZC99" s="158"/>
      <c r="ZE99" s="157" t="s">
        <v>82</v>
      </c>
      <c r="ZF99" s="157">
        <v>71</v>
      </c>
      <c r="ZG99" s="157">
        <v>45</v>
      </c>
      <c r="ZH99" s="159">
        <v>8</v>
      </c>
      <c r="ZI99" s="157">
        <v>18</v>
      </c>
      <c r="ZJ99" s="158" t="s">
        <v>364</v>
      </c>
    </row>
    <row r="100" spans="13:686">
      <c r="GZ100" s="2" t="s">
        <v>71</v>
      </c>
      <c r="HA100" s="2">
        <v>192</v>
      </c>
      <c r="HB100" s="2">
        <v>183</v>
      </c>
      <c r="HC100" s="2">
        <v>7</v>
      </c>
      <c r="HD100" s="7">
        <v>2</v>
      </c>
      <c r="HE100" s="4">
        <f>HB100/HA100</f>
        <v>0.953125</v>
      </c>
      <c r="HX100" s="65" t="s">
        <v>71</v>
      </c>
      <c r="HY100" s="2">
        <v>192</v>
      </c>
      <c r="HZ100" s="2">
        <v>182</v>
      </c>
      <c r="IA100" s="2">
        <v>7</v>
      </c>
      <c r="IB100" s="7">
        <v>3</v>
      </c>
      <c r="IC100" s="4">
        <f>HZ100/HY100</f>
        <v>0.94791666666666663</v>
      </c>
      <c r="IF100" s="65" t="s">
        <v>71</v>
      </c>
      <c r="IG100" s="2">
        <v>192</v>
      </c>
      <c r="IH100" s="2">
        <v>184</v>
      </c>
      <c r="II100" s="2">
        <v>7</v>
      </c>
      <c r="IJ100" s="7">
        <v>1</v>
      </c>
      <c r="IK100" s="4">
        <f>IH100/IG100</f>
        <v>0.95833333333333337</v>
      </c>
      <c r="IN100" s="2" t="s">
        <v>82</v>
      </c>
      <c r="IO100" s="2">
        <v>71</v>
      </c>
      <c r="IP100" s="2">
        <v>33</v>
      </c>
      <c r="IQ100" s="7">
        <v>10</v>
      </c>
      <c r="IR100" s="2">
        <v>28</v>
      </c>
      <c r="IS100" s="4">
        <v>0.46</v>
      </c>
      <c r="IV100" s="2" t="s">
        <v>82</v>
      </c>
      <c r="IW100" s="2">
        <v>71</v>
      </c>
      <c r="IX100" s="2">
        <v>33</v>
      </c>
      <c r="IY100" s="7">
        <v>10</v>
      </c>
      <c r="IZ100" s="2">
        <v>28</v>
      </c>
      <c r="JA100" s="4">
        <v>0.46</v>
      </c>
      <c r="JB100" s="2" t="s">
        <v>228</v>
      </c>
      <c r="JD100" s="2" t="s">
        <v>82</v>
      </c>
      <c r="JE100" s="2">
        <v>71</v>
      </c>
      <c r="JF100" s="2">
        <v>33</v>
      </c>
      <c r="JG100" s="2">
        <v>10</v>
      </c>
      <c r="JH100" s="2">
        <v>28</v>
      </c>
      <c r="JI100" s="4">
        <v>0.46</v>
      </c>
      <c r="JL100" s="2" t="s">
        <v>84</v>
      </c>
      <c r="JM100" s="2">
        <v>135</v>
      </c>
      <c r="JN100" s="2">
        <v>112</v>
      </c>
      <c r="JO100" s="2">
        <v>9</v>
      </c>
      <c r="JP100" s="2">
        <v>14</v>
      </c>
      <c r="JQ100" s="4">
        <v>0.83</v>
      </c>
      <c r="JT100" s="2" t="s">
        <v>42</v>
      </c>
      <c r="JU100" s="2">
        <v>391</v>
      </c>
      <c r="JV100" s="2">
        <v>390</v>
      </c>
      <c r="JW100" s="7">
        <v>1</v>
      </c>
      <c r="JX100" s="2">
        <v>0</v>
      </c>
      <c r="JY100" s="4">
        <v>1</v>
      </c>
      <c r="JZ100" s="2" t="s">
        <v>248</v>
      </c>
      <c r="KB100" s="2" t="s">
        <v>82</v>
      </c>
      <c r="KC100" s="2">
        <v>71</v>
      </c>
      <c r="KD100" s="2">
        <v>33</v>
      </c>
      <c r="KE100" s="2">
        <v>10</v>
      </c>
      <c r="KF100" s="2">
        <v>28</v>
      </c>
      <c r="KG100" s="4">
        <v>0.46</v>
      </c>
      <c r="KH100" s="2" t="s">
        <v>257</v>
      </c>
      <c r="NB100" s="2" t="s">
        <v>295</v>
      </c>
      <c r="OO100" s="157" t="s">
        <v>84</v>
      </c>
      <c r="OP100" s="157">
        <v>134</v>
      </c>
      <c r="OQ100" s="157">
        <v>109</v>
      </c>
      <c r="OR100" s="159">
        <v>13</v>
      </c>
      <c r="OS100" s="159">
        <v>12</v>
      </c>
      <c r="OT100" s="158">
        <f>OQ100/OP100</f>
        <v>0.81343283582089554</v>
      </c>
      <c r="OU100" s="2" t="s">
        <v>325</v>
      </c>
      <c r="PB100" s="158" t="s">
        <v>350</v>
      </c>
      <c r="PE100" s="157" t="s">
        <v>86</v>
      </c>
      <c r="PF100" s="157">
        <v>1817</v>
      </c>
      <c r="PG100" s="157">
        <v>40</v>
      </c>
      <c r="PH100" s="157">
        <v>149</v>
      </c>
      <c r="PI100" s="157">
        <v>1628</v>
      </c>
      <c r="PJ100" s="158">
        <f>PG100/PF100</f>
        <v>2.2014309301045681E-2</v>
      </c>
      <c r="PR100" s="158" t="s">
        <v>302</v>
      </c>
      <c r="QG100" s="2">
        <f>SUM(QG3:QG99)</f>
        <v>1613</v>
      </c>
      <c r="QH100" s="2">
        <f>SUM(QH3:QH99)</f>
        <v>407</v>
      </c>
      <c r="QZ100" s="158" t="s">
        <v>375</v>
      </c>
      <c r="RA100" s="2" t="s">
        <v>376</v>
      </c>
      <c r="RC100" s="157" t="s">
        <v>84</v>
      </c>
      <c r="RD100" s="157">
        <v>134</v>
      </c>
      <c r="RE100" s="157">
        <v>109</v>
      </c>
      <c r="RF100" s="157">
        <v>13</v>
      </c>
      <c r="RG100" s="159">
        <v>12</v>
      </c>
      <c r="RH100" s="158" t="s">
        <v>319</v>
      </c>
      <c r="RI100" s="2" t="s">
        <v>350</v>
      </c>
      <c r="RR100" s="157" t="s">
        <v>82</v>
      </c>
      <c r="RS100" s="157">
        <v>71</v>
      </c>
      <c r="RT100" s="159">
        <v>45</v>
      </c>
      <c r="RU100" s="159">
        <v>8</v>
      </c>
      <c r="RV100" s="157">
        <v>18</v>
      </c>
      <c r="RW100" s="51" t="s">
        <v>436</v>
      </c>
      <c r="SC100" s="159"/>
      <c r="SD100" s="159"/>
      <c r="SE100" s="195"/>
      <c r="SK100" s="159"/>
      <c r="SL100" s="159"/>
      <c r="SM100" s="195"/>
      <c r="SS100" s="159"/>
      <c r="ST100" s="159"/>
      <c r="SU100" s="195"/>
      <c r="TC100" s="158" t="s">
        <v>437</v>
      </c>
      <c r="YB100" s="157" t="s">
        <v>266</v>
      </c>
      <c r="YC100" s="157">
        <v>160</v>
      </c>
      <c r="YD100" s="157">
        <v>32</v>
      </c>
      <c r="YE100" s="157">
        <v>47</v>
      </c>
      <c r="YF100" s="157">
        <v>81</v>
      </c>
      <c r="YG100" s="158" t="s">
        <v>381</v>
      </c>
      <c r="YH100" s="2" t="s">
        <v>380</v>
      </c>
      <c r="ZE100" s="157" t="s">
        <v>266</v>
      </c>
      <c r="ZF100" s="157">
        <v>160</v>
      </c>
      <c r="ZG100" s="157">
        <v>32</v>
      </c>
      <c r="ZH100" s="157">
        <v>47</v>
      </c>
      <c r="ZI100" s="157">
        <v>81</v>
      </c>
    </row>
    <row r="101" spans="13:686" ht="18" customHeight="1">
      <c r="DH101" s="2" t="s">
        <v>182</v>
      </c>
      <c r="DI101" s="2">
        <f>SUM(DI3:DI73)</f>
        <v>7653</v>
      </c>
      <c r="DJ101" s="2">
        <f>SUM(DJ3:DJ73)</f>
        <v>6967</v>
      </c>
      <c r="DM101" s="4">
        <f>DJ101/DI101</f>
        <v>0.91036194956226313</v>
      </c>
      <c r="GZ101" s="2" t="s">
        <v>84</v>
      </c>
      <c r="HA101" s="2">
        <v>135</v>
      </c>
      <c r="HB101" s="2">
        <v>112</v>
      </c>
      <c r="HC101" s="2">
        <v>11</v>
      </c>
      <c r="HD101" s="2">
        <v>12</v>
      </c>
      <c r="HE101" s="4">
        <v>0.83</v>
      </c>
      <c r="HH101" s="2" t="s">
        <v>71</v>
      </c>
      <c r="HI101" s="2">
        <v>192</v>
      </c>
      <c r="HJ101" s="2">
        <v>185</v>
      </c>
      <c r="HK101" s="2">
        <v>7</v>
      </c>
      <c r="HL101" s="7">
        <v>2</v>
      </c>
      <c r="HM101" s="4">
        <f>HJ101/HI101</f>
        <v>0.96354166666666663</v>
      </c>
      <c r="HX101" s="2" t="s">
        <v>84</v>
      </c>
      <c r="HY101" s="2">
        <v>135</v>
      </c>
      <c r="HZ101" s="2">
        <v>112</v>
      </c>
      <c r="IA101" s="2">
        <v>9</v>
      </c>
      <c r="IB101" s="7">
        <v>14</v>
      </c>
      <c r="IC101" s="4">
        <f>HZ101/HY101</f>
        <v>0.82962962962962961</v>
      </c>
      <c r="IF101" s="2" t="s">
        <v>84</v>
      </c>
      <c r="IG101" s="2">
        <v>135</v>
      </c>
      <c r="IH101" s="2">
        <v>112</v>
      </c>
      <c r="II101" s="2">
        <v>9</v>
      </c>
      <c r="IJ101" s="7">
        <v>13</v>
      </c>
      <c r="IK101" s="4">
        <v>0.83</v>
      </c>
      <c r="IN101" s="2" t="s">
        <v>84</v>
      </c>
      <c r="IO101" s="2">
        <v>135</v>
      </c>
      <c r="IP101" s="2">
        <v>112</v>
      </c>
      <c r="IQ101" s="2">
        <v>9</v>
      </c>
      <c r="IR101" s="7">
        <v>14</v>
      </c>
      <c r="IS101" s="4">
        <v>0.83</v>
      </c>
      <c r="IV101" s="2" t="s">
        <v>84</v>
      </c>
      <c r="IW101" s="2">
        <v>135</v>
      </c>
      <c r="IX101" s="2">
        <v>112</v>
      </c>
      <c r="IY101" s="2">
        <v>9</v>
      </c>
      <c r="IZ101" s="7">
        <v>14</v>
      </c>
      <c r="JA101" s="4">
        <v>0.83</v>
      </c>
      <c r="JD101" s="114" t="s">
        <v>71</v>
      </c>
      <c r="JE101" s="2">
        <v>192</v>
      </c>
      <c r="JF101" s="2">
        <v>184</v>
      </c>
      <c r="JG101" s="2">
        <v>7</v>
      </c>
      <c r="JH101" s="7">
        <v>1</v>
      </c>
      <c r="JI101" s="4">
        <f>JF101/JE101</f>
        <v>0.95833333333333337</v>
      </c>
      <c r="JL101" s="2" t="s">
        <v>82</v>
      </c>
      <c r="JM101" s="2">
        <v>71</v>
      </c>
      <c r="JN101" s="2">
        <v>33</v>
      </c>
      <c r="JO101" s="2">
        <v>10</v>
      </c>
      <c r="JP101" s="2">
        <v>28</v>
      </c>
      <c r="JQ101" s="115" t="s">
        <v>252</v>
      </c>
      <c r="JT101" s="2" t="s">
        <v>179</v>
      </c>
      <c r="JU101" s="2">
        <v>144</v>
      </c>
      <c r="JV101" s="2">
        <v>133</v>
      </c>
      <c r="JW101" s="2">
        <v>8</v>
      </c>
      <c r="JX101" s="7">
        <v>3</v>
      </c>
      <c r="JY101" s="4">
        <v>0.92</v>
      </c>
      <c r="JZ101" s="2" t="s">
        <v>249</v>
      </c>
      <c r="KB101" s="2" t="s">
        <v>84</v>
      </c>
      <c r="KC101" s="2">
        <v>135</v>
      </c>
      <c r="KD101" s="2">
        <v>112</v>
      </c>
      <c r="KE101" s="2">
        <v>9</v>
      </c>
      <c r="KF101" s="2">
        <v>14</v>
      </c>
      <c r="KG101" s="4">
        <v>0.83</v>
      </c>
      <c r="NB101" s="2" t="s">
        <v>296</v>
      </c>
      <c r="OU101" s="2" t="s">
        <v>309</v>
      </c>
      <c r="PB101" s="158" t="s">
        <v>351</v>
      </c>
      <c r="PM101" s="157" t="s">
        <v>22</v>
      </c>
      <c r="PN101" s="157">
        <v>348</v>
      </c>
      <c r="PO101" s="157">
        <v>257</v>
      </c>
      <c r="PP101" s="157">
        <v>58</v>
      </c>
      <c r="PQ101" s="157">
        <v>33</v>
      </c>
      <c r="PR101" s="28" t="s">
        <v>356</v>
      </c>
      <c r="QZ101" s="158" t="s">
        <v>377</v>
      </c>
      <c r="RA101" s="2" t="s">
        <v>378</v>
      </c>
      <c r="RH101" s="158" t="s">
        <v>297</v>
      </c>
      <c r="RR101" s="157" t="s">
        <v>84</v>
      </c>
      <c r="RS101" s="157">
        <v>134</v>
      </c>
      <c r="RT101" s="159">
        <v>110</v>
      </c>
      <c r="RU101" s="157">
        <v>13</v>
      </c>
      <c r="RV101" s="159">
        <v>11</v>
      </c>
      <c r="RW101" s="51" t="s">
        <v>363</v>
      </c>
      <c r="RZ101" s="157" t="s">
        <v>82</v>
      </c>
      <c r="SA101" s="157">
        <v>71</v>
      </c>
      <c r="SB101" s="159">
        <v>45</v>
      </c>
      <c r="SC101" s="159">
        <v>8</v>
      </c>
      <c r="SD101" s="157">
        <v>18</v>
      </c>
      <c r="SE101" s="195" t="s">
        <v>321</v>
      </c>
      <c r="SJ101" s="159"/>
      <c r="SK101" s="159"/>
      <c r="SM101" s="195"/>
      <c r="SR101" s="159"/>
      <c r="SS101" s="159"/>
      <c r="SU101" s="195"/>
      <c r="TC101" s="158" t="s">
        <v>389</v>
      </c>
    </row>
    <row r="102" spans="13:686" ht="17.25" customHeight="1">
      <c r="DH102" s="2" t="s">
        <v>183</v>
      </c>
      <c r="DI102" s="2">
        <f>SUM(DI74:DI78)</f>
        <v>540</v>
      </c>
      <c r="DJ102" s="2">
        <f>SUM(DJ74:DJ78)</f>
        <v>539</v>
      </c>
      <c r="DM102" s="4">
        <f>DJ102/DI102</f>
        <v>0.99814814814814812</v>
      </c>
      <c r="GZ102" s="2" t="s">
        <v>179</v>
      </c>
      <c r="HA102" s="2">
        <v>144</v>
      </c>
      <c r="HB102" s="2">
        <v>133</v>
      </c>
      <c r="HC102" s="7">
        <v>9</v>
      </c>
      <c r="HD102" s="2">
        <v>2</v>
      </c>
      <c r="HE102" s="4">
        <v>0.92</v>
      </c>
      <c r="HH102" s="2" t="s">
        <v>179</v>
      </c>
      <c r="HI102" s="2">
        <v>144</v>
      </c>
      <c r="HJ102" s="2">
        <v>133</v>
      </c>
      <c r="HK102" s="7">
        <v>9</v>
      </c>
      <c r="HL102" s="2">
        <v>2</v>
      </c>
      <c r="HM102" s="4">
        <v>0.92</v>
      </c>
      <c r="IA102" s="2">
        <f>SUM(IA3:IA101)</f>
        <v>413</v>
      </c>
      <c r="IB102" s="2">
        <f>SUM(IB3:IB101)</f>
        <v>352</v>
      </c>
      <c r="IF102" s="2" t="s">
        <v>35</v>
      </c>
      <c r="IG102" s="2">
        <v>48</v>
      </c>
      <c r="IH102" s="2">
        <v>20</v>
      </c>
      <c r="II102" s="7">
        <v>22</v>
      </c>
      <c r="IJ102" s="2">
        <v>6</v>
      </c>
      <c r="IK102" s="4">
        <f>IH102/IG102</f>
        <v>0.41666666666666669</v>
      </c>
      <c r="JD102" s="2" t="s">
        <v>35</v>
      </c>
      <c r="JE102" s="2">
        <v>48</v>
      </c>
      <c r="JF102" s="2">
        <v>20</v>
      </c>
      <c r="JG102" s="7">
        <v>22</v>
      </c>
      <c r="JH102" s="2">
        <v>6</v>
      </c>
      <c r="JI102" s="4">
        <v>0.42</v>
      </c>
      <c r="JL102" s="2" t="s">
        <v>84</v>
      </c>
      <c r="JM102" s="2">
        <v>135</v>
      </c>
      <c r="JN102" s="2">
        <v>112</v>
      </c>
      <c r="JO102" s="2">
        <v>9</v>
      </c>
      <c r="JP102" s="2">
        <v>14</v>
      </c>
      <c r="JQ102" s="4">
        <f>JN102/JM102</f>
        <v>0.82962962962962961</v>
      </c>
      <c r="JR102" s="115" t="s">
        <v>253</v>
      </c>
      <c r="JS102" s="115" t="s">
        <v>254</v>
      </c>
      <c r="JT102" s="2" t="s">
        <v>84</v>
      </c>
      <c r="JU102" s="2">
        <v>135</v>
      </c>
      <c r="JV102" s="2">
        <v>111</v>
      </c>
      <c r="JW102" s="7">
        <v>11</v>
      </c>
      <c r="JX102" s="2">
        <v>13</v>
      </c>
      <c r="MV102" s="157" t="s">
        <v>289</v>
      </c>
      <c r="MW102" s="157">
        <v>10</v>
      </c>
      <c r="MX102" s="157">
        <v>0</v>
      </c>
      <c r="MY102" s="157">
        <v>0</v>
      </c>
      <c r="MZ102" s="157">
        <v>10</v>
      </c>
      <c r="NA102" s="158">
        <v>0</v>
      </c>
      <c r="OU102" s="2" t="s">
        <v>326</v>
      </c>
      <c r="PR102" s="28" t="s">
        <v>357</v>
      </c>
      <c r="QZ102" s="158" t="s">
        <v>379</v>
      </c>
      <c r="RC102" s="157" t="s">
        <v>266</v>
      </c>
      <c r="RD102" s="157">
        <v>160</v>
      </c>
      <c r="RE102" s="157">
        <v>32</v>
      </c>
      <c r="RF102" s="157">
        <v>47</v>
      </c>
      <c r="RG102" s="157">
        <v>81</v>
      </c>
      <c r="RH102" s="28" t="s">
        <v>380</v>
      </c>
      <c r="RW102" s="51" t="s">
        <v>438</v>
      </c>
      <c r="RZ102" s="157" t="s">
        <v>84</v>
      </c>
      <c r="SA102" s="157">
        <v>134</v>
      </c>
      <c r="SB102" s="159">
        <v>111</v>
      </c>
      <c r="SC102" s="157">
        <v>13</v>
      </c>
      <c r="SD102" s="159">
        <v>10</v>
      </c>
      <c r="SE102" s="195" t="s">
        <v>439</v>
      </c>
      <c r="SJ102" s="159"/>
      <c r="SL102" s="159"/>
      <c r="SM102" s="195"/>
      <c r="SR102" s="159"/>
      <c r="ST102" s="159"/>
      <c r="SU102" s="195"/>
      <c r="SZ102" s="159"/>
      <c r="TB102" s="159"/>
      <c r="TC102" s="195" t="s">
        <v>249</v>
      </c>
      <c r="TH102" s="159"/>
      <c r="TJ102" s="159"/>
      <c r="TK102" s="195"/>
      <c r="TP102" s="159"/>
      <c r="TR102" s="159"/>
      <c r="TS102" s="195"/>
      <c r="TX102" s="159"/>
      <c r="TZ102" s="159"/>
      <c r="UA102" s="195"/>
      <c r="UF102" s="159"/>
      <c r="UH102" s="159"/>
      <c r="UI102" s="195"/>
      <c r="UN102" s="159"/>
      <c r="UP102" s="159"/>
      <c r="UQ102" s="195"/>
      <c r="UV102" s="159"/>
      <c r="UX102" s="159"/>
      <c r="UY102" s="195"/>
      <c r="VC102" s="159"/>
      <c r="VE102" s="159"/>
      <c r="VF102" s="195"/>
    </row>
    <row r="103" spans="13:686" ht="15">
      <c r="HC103" s="2">
        <f>SUM(HC96:HC102)</f>
        <v>29</v>
      </c>
      <c r="HD103" s="2">
        <f>SUM(HD96:HD102)</f>
        <v>18</v>
      </c>
      <c r="HH103" s="2" t="s">
        <v>84</v>
      </c>
      <c r="HI103" s="2">
        <v>135</v>
      </c>
      <c r="HJ103" s="2">
        <v>110</v>
      </c>
      <c r="HK103" s="7">
        <v>11</v>
      </c>
      <c r="HL103" s="7">
        <v>14</v>
      </c>
      <c r="HM103" s="4">
        <v>0.81</v>
      </c>
      <c r="II103" s="7">
        <f>SUM(II3:II102)</f>
        <v>435</v>
      </c>
      <c r="IJ103" s="2">
        <f>SUM(IJ3:IJ102)</f>
        <v>346</v>
      </c>
      <c r="JO103" s="2">
        <f>SUM(JO3:JO102)</f>
        <v>426</v>
      </c>
      <c r="JP103" s="2">
        <f>SUM(JP3:JP102)</f>
        <v>354</v>
      </c>
      <c r="JT103" s="65" t="s">
        <v>36</v>
      </c>
      <c r="JU103" s="2">
        <v>65</v>
      </c>
      <c r="JV103" s="2">
        <v>23</v>
      </c>
      <c r="JW103" s="27">
        <v>2</v>
      </c>
      <c r="JX103" s="27">
        <v>40</v>
      </c>
      <c r="JY103" s="4">
        <v>0.35</v>
      </c>
      <c r="MV103" s="163" t="s">
        <v>25</v>
      </c>
      <c r="MW103" s="156">
        <v>847</v>
      </c>
      <c r="MX103" s="156">
        <v>836</v>
      </c>
      <c r="MY103" s="156">
        <v>11</v>
      </c>
      <c r="MZ103" s="156">
        <v>0</v>
      </c>
      <c r="NA103" s="162">
        <f>MX103/MW103</f>
        <v>0.98701298701298701</v>
      </c>
      <c r="NB103" s="158">
        <f>NA103-MS103</f>
        <v>0.98701298701298701</v>
      </c>
      <c r="OU103" s="2" t="s">
        <v>310</v>
      </c>
      <c r="PM103" s="157" t="s">
        <v>82</v>
      </c>
      <c r="PN103" s="157">
        <v>71</v>
      </c>
      <c r="PO103" s="157">
        <v>45</v>
      </c>
      <c r="PP103" s="157">
        <v>8</v>
      </c>
      <c r="PQ103" s="157">
        <v>18</v>
      </c>
      <c r="PR103" s="183" t="s">
        <v>321</v>
      </c>
      <c r="QU103" s="157" t="s">
        <v>35</v>
      </c>
      <c r="QV103" s="157">
        <v>48</v>
      </c>
      <c r="QW103" s="157">
        <v>21</v>
      </c>
      <c r="QX103" s="157">
        <v>21</v>
      </c>
      <c r="QY103" s="157">
        <v>6</v>
      </c>
      <c r="QZ103" s="158" t="s">
        <v>367</v>
      </c>
      <c r="RH103" s="28" t="s">
        <v>381</v>
      </c>
      <c r="RU103" s="159"/>
      <c r="RV103" s="159"/>
      <c r="RW103" s="196"/>
      <c r="SC103" s="159"/>
      <c r="SD103" s="159"/>
      <c r="SE103" s="195"/>
      <c r="SK103" s="159"/>
      <c r="SL103" s="159"/>
      <c r="SM103" s="195"/>
      <c r="SS103" s="159"/>
      <c r="ST103" s="159"/>
      <c r="SU103" s="195"/>
      <c r="SX103" s="157" t="s">
        <v>440</v>
      </c>
      <c r="SY103" s="157">
        <v>160</v>
      </c>
      <c r="SZ103" s="157">
        <v>32</v>
      </c>
      <c r="TA103" s="157">
        <v>47</v>
      </c>
      <c r="TB103" s="157">
        <v>81</v>
      </c>
      <c r="TC103" s="195" t="s">
        <v>441</v>
      </c>
      <c r="TK103" s="195"/>
      <c r="TS103" s="195"/>
      <c r="UA103" s="195"/>
      <c r="UI103" s="195"/>
      <c r="UQ103" s="195"/>
      <c r="UY103" s="195"/>
      <c r="VF103" s="195"/>
    </row>
    <row r="104" spans="13:686" ht="15">
      <c r="HK104" s="2">
        <f>SUM(HK3:HK103)</f>
        <v>376</v>
      </c>
      <c r="HL104" s="2">
        <f>SUM(HL3:HL103)</f>
        <v>314</v>
      </c>
      <c r="JT104" s="2" t="s">
        <v>82</v>
      </c>
      <c r="JU104" s="2">
        <v>71</v>
      </c>
      <c r="JV104" s="2">
        <v>33</v>
      </c>
      <c r="JW104" s="2">
        <v>10</v>
      </c>
      <c r="JX104" s="2">
        <v>28</v>
      </c>
      <c r="JY104" s="4">
        <v>0.46</v>
      </c>
      <c r="MV104" s="163" t="s">
        <v>32</v>
      </c>
      <c r="MW104" s="156">
        <v>628</v>
      </c>
      <c r="MX104" s="156">
        <v>618</v>
      </c>
      <c r="MY104" s="156">
        <v>10</v>
      </c>
      <c r="MZ104" s="156">
        <v>0</v>
      </c>
      <c r="NA104" s="162">
        <f>MX104/MW104</f>
        <v>0.98407643312101911</v>
      </c>
      <c r="OU104" s="2" t="s">
        <v>324</v>
      </c>
      <c r="PM104" s="157" t="s">
        <v>35</v>
      </c>
      <c r="PN104" s="157">
        <v>48</v>
      </c>
      <c r="PO104" s="157">
        <v>21</v>
      </c>
      <c r="PP104" s="157">
        <v>21</v>
      </c>
      <c r="PQ104" s="157">
        <v>6</v>
      </c>
      <c r="PR104" s="183" t="s">
        <v>358</v>
      </c>
      <c r="QU104" s="157" t="s">
        <v>266</v>
      </c>
      <c r="QV104" s="157">
        <v>160</v>
      </c>
      <c r="QW104" s="157">
        <v>32</v>
      </c>
      <c r="QX104" s="157">
        <v>47</v>
      </c>
      <c r="QY104" s="157">
        <v>81</v>
      </c>
      <c r="QZ104" s="158" t="s">
        <v>380</v>
      </c>
      <c r="RA104" s="2" t="s">
        <v>381</v>
      </c>
      <c r="RW104" s="157"/>
      <c r="SE104" s="195"/>
      <c r="SM104" s="195"/>
      <c r="SU104" s="195"/>
      <c r="TC104" s="157" t="s">
        <v>442</v>
      </c>
      <c r="TK104" s="157"/>
      <c r="TS104" s="157"/>
      <c r="UA104" s="157"/>
      <c r="UI104" s="157"/>
      <c r="UQ104" s="157"/>
      <c r="UY104" s="157"/>
      <c r="VF104" s="157"/>
    </row>
    <row r="105" spans="13:686" ht="15">
      <c r="MV105" s="163" t="s">
        <v>71</v>
      </c>
      <c r="MW105" s="156">
        <v>192</v>
      </c>
      <c r="MX105" s="156">
        <v>185</v>
      </c>
      <c r="MY105" s="156">
        <v>7</v>
      </c>
      <c r="MZ105" s="156">
        <v>0</v>
      </c>
      <c r="NA105" s="162">
        <f>MX105/MW105</f>
        <v>0.96354166666666663</v>
      </c>
      <c r="OO105" s="157" t="s">
        <v>73</v>
      </c>
      <c r="OP105" s="157">
        <v>291</v>
      </c>
      <c r="OQ105" s="157">
        <v>262</v>
      </c>
      <c r="OR105" s="157">
        <v>26</v>
      </c>
      <c r="OS105" s="159">
        <v>3</v>
      </c>
      <c r="OT105" s="158">
        <f>OQ105/OP105</f>
        <v>0.90034364261168387</v>
      </c>
      <c r="OU105" s="2" t="s">
        <v>327</v>
      </c>
      <c r="RT105" s="159"/>
      <c r="RU105" s="159"/>
      <c r="RW105" s="157"/>
      <c r="SB105" s="159"/>
      <c r="SC105" s="159"/>
      <c r="SE105" s="195"/>
      <c r="SJ105" s="159"/>
      <c r="SK105" s="159"/>
      <c r="SM105" s="195"/>
      <c r="SR105" s="159"/>
      <c r="SS105" s="159"/>
      <c r="SU105" s="195"/>
      <c r="SX105" s="157" t="s">
        <v>82</v>
      </c>
      <c r="SY105" s="157">
        <v>71</v>
      </c>
      <c r="SZ105" s="157">
        <v>45</v>
      </c>
      <c r="TA105" s="157">
        <v>8</v>
      </c>
      <c r="TB105" s="157">
        <v>18</v>
      </c>
      <c r="TC105" s="157"/>
      <c r="TK105" s="157"/>
      <c r="TS105" s="157"/>
      <c r="UA105" s="157"/>
      <c r="UI105" s="157"/>
      <c r="UQ105" s="157"/>
      <c r="UY105" s="157"/>
      <c r="VF105" s="157"/>
    </row>
    <row r="106" spans="13:686">
      <c r="MY106" s="2">
        <f>SUM(MY3:MY105)</f>
        <v>699</v>
      </c>
      <c r="MZ106" s="2">
        <f>SUM(MZ3:MZ105)</f>
        <v>597</v>
      </c>
      <c r="OO106" s="157" t="s">
        <v>66</v>
      </c>
      <c r="OP106" s="157">
        <v>389</v>
      </c>
      <c r="OQ106" s="157">
        <v>339</v>
      </c>
      <c r="OR106" s="157">
        <v>49</v>
      </c>
      <c r="OS106" s="157">
        <v>1</v>
      </c>
      <c r="OT106" s="158">
        <f>OQ106/OP106</f>
        <v>0.87146529562982</v>
      </c>
      <c r="OU106" s="2" t="s">
        <v>328</v>
      </c>
      <c r="RT106" s="159"/>
      <c r="RV106" s="159"/>
      <c r="RW106" s="157"/>
      <c r="SB106" s="159"/>
      <c r="SD106" s="159"/>
      <c r="SE106" s="157"/>
      <c r="SJ106" s="159"/>
      <c r="SL106" s="159"/>
      <c r="SM106" s="157"/>
      <c r="SR106" s="159"/>
      <c r="ST106" s="159"/>
      <c r="SU106" s="157"/>
      <c r="SX106" s="157" t="s">
        <v>84</v>
      </c>
      <c r="SY106" s="157">
        <v>134</v>
      </c>
      <c r="SZ106" s="157">
        <v>109</v>
      </c>
      <c r="TA106" s="157">
        <v>13</v>
      </c>
      <c r="TB106" s="157">
        <v>12</v>
      </c>
      <c r="TC106" s="157" t="s">
        <v>439</v>
      </c>
      <c r="TK106" s="157"/>
      <c r="TS106" s="157"/>
      <c r="UA106" s="157"/>
      <c r="UI106" s="157"/>
      <c r="UQ106" s="157"/>
      <c r="UY106" s="157"/>
      <c r="VF106" s="157"/>
    </row>
    <row r="107" spans="13:686">
      <c r="HY107" s="2">
        <f>IA102+IB102+HS85+HT85+HK104+HL104+HC74+HD74+GU93+GV93</f>
        <v>4369</v>
      </c>
      <c r="OO107" s="157" t="s">
        <v>82</v>
      </c>
      <c r="OP107" s="157">
        <v>71</v>
      </c>
      <c r="OQ107" s="157">
        <v>45</v>
      </c>
      <c r="OR107" s="157">
        <v>8</v>
      </c>
      <c r="OS107" s="157">
        <v>18</v>
      </c>
      <c r="OT107" s="158">
        <f>OQ107/OP107</f>
        <v>0.63380281690140849</v>
      </c>
      <c r="OU107" s="2" t="s">
        <v>321</v>
      </c>
      <c r="RW107" s="157"/>
      <c r="SE107" s="195"/>
      <c r="SM107" s="195"/>
      <c r="SU107" s="195"/>
      <c r="TA107" s="159"/>
      <c r="TB107" s="159"/>
      <c r="TC107" s="195" t="s">
        <v>443</v>
      </c>
      <c r="TI107" s="159"/>
      <c r="TJ107" s="159"/>
      <c r="TK107" s="195"/>
      <c r="TQ107" s="159"/>
      <c r="TR107" s="159"/>
      <c r="TS107" s="195"/>
      <c r="TY107" s="159"/>
      <c r="TZ107" s="159"/>
      <c r="UA107" s="195"/>
      <c r="UG107" s="159"/>
      <c r="UH107" s="159"/>
      <c r="UI107" s="195"/>
      <c r="UO107" s="159"/>
      <c r="UP107" s="159"/>
      <c r="UQ107" s="195"/>
      <c r="UW107" s="159"/>
      <c r="UX107" s="159"/>
      <c r="UY107" s="195"/>
      <c r="VD107" s="159"/>
      <c r="VE107" s="159"/>
      <c r="VF107" s="195"/>
    </row>
    <row r="108" spans="13:686">
      <c r="OO108" s="157" t="s">
        <v>35</v>
      </c>
      <c r="OP108" s="157">
        <v>48</v>
      </c>
      <c r="OQ108" s="157">
        <v>21</v>
      </c>
      <c r="OR108" s="157">
        <v>21</v>
      </c>
      <c r="OS108" s="157">
        <v>6</v>
      </c>
      <c r="OT108" s="158">
        <f>OQ108/OP108</f>
        <v>0.4375</v>
      </c>
      <c r="OU108" s="2" t="s">
        <v>329</v>
      </c>
      <c r="RT108" s="159"/>
      <c r="RU108" s="159"/>
      <c r="RW108" s="157"/>
      <c r="SB108" s="159"/>
      <c r="SC108" s="159"/>
      <c r="SE108" s="195"/>
      <c r="SJ108" s="159"/>
      <c r="SK108" s="159"/>
      <c r="SM108" s="195"/>
      <c r="SR108" s="159"/>
      <c r="SS108" s="159"/>
      <c r="SU108" s="195"/>
      <c r="SZ108" s="159"/>
      <c r="TA108" s="159"/>
      <c r="TC108" s="195" t="s">
        <v>444</v>
      </c>
      <c r="TH108" s="159"/>
      <c r="TI108" s="159"/>
      <c r="TK108" s="195"/>
      <c r="TP108" s="159"/>
      <c r="TQ108" s="159"/>
      <c r="TS108" s="195"/>
      <c r="TX108" s="159"/>
      <c r="TY108" s="159"/>
      <c r="UA108" s="195"/>
      <c r="UF108" s="159"/>
      <c r="UG108" s="159"/>
      <c r="UI108" s="195"/>
      <c r="UN108" s="159"/>
      <c r="UO108" s="159"/>
      <c r="UQ108" s="195"/>
      <c r="UV108" s="159"/>
      <c r="UW108" s="159"/>
      <c r="UY108" s="195"/>
      <c r="VC108" s="159"/>
      <c r="VD108" s="159"/>
      <c r="VF108" s="195"/>
    </row>
    <row r="109" spans="13:686">
      <c r="OR109" s="2">
        <f>SUM(OR3:OR108)</f>
        <v>919</v>
      </c>
      <c r="OS109" s="2">
        <f>SUM(OS3:OS108)</f>
        <v>2053</v>
      </c>
      <c r="RT109" s="159"/>
      <c r="RV109" s="159"/>
      <c r="RW109" s="157"/>
      <c r="SB109" s="159"/>
      <c r="SD109" s="159"/>
      <c r="SE109" s="157"/>
      <c r="SJ109" s="159"/>
      <c r="SL109" s="159"/>
      <c r="SM109" s="157"/>
      <c r="SR109" s="159"/>
      <c r="ST109" s="159"/>
      <c r="SU109" s="157"/>
      <c r="SZ109" s="159"/>
      <c r="TB109" s="159"/>
      <c r="TC109" s="157"/>
      <c r="TH109" s="159"/>
      <c r="TJ109" s="159"/>
      <c r="TK109" s="157"/>
      <c r="TP109" s="159"/>
      <c r="TR109" s="159"/>
      <c r="TS109" s="157"/>
      <c r="TX109" s="159"/>
      <c r="TZ109" s="159"/>
      <c r="UA109" s="157"/>
      <c r="UF109" s="159"/>
      <c r="UH109" s="159"/>
      <c r="UI109" s="157"/>
      <c r="UN109" s="159"/>
      <c r="UP109" s="159"/>
      <c r="UQ109" s="157"/>
      <c r="UV109" s="159"/>
      <c r="UX109" s="159"/>
      <c r="UY109" s="157"/>
      <c r="VC109" s="159"/>
      <c r="VE109" s="159"/>
      <c r="VF109" s="157"/>
    </row>
    <row r="110" spans="13:686">
      <c r="RW110" s="157"/>
      <c r="SE110" s="195"/>
      <c r="SM110" s="195"/>
      <c r="SU110" s="195"/>
      <c r="SX110" s="157" t="s">
        <v>73</v>
      </c>
      <c r="SY110" s="157">
        <v>291</v>
      </c>
      <c r="SZ110" s="157">
        <v>262</v>
      </c>
      <c r="TA110" s="157">
        <v>27</v>
      </c>
      <c r="TB110" s="157">
        <v>2</v>
      </c>
      <c r="TC110" s="195"/>
      <c r="TK110" s="195"/>
      <c r="TS110" s="195"/>
      <c r="UA110" s="195"/>
      <c r="UI110" s="195"/>
      <c r="UQ110" s="195"/>
      <c r="UY110" s="195"/>
      <c r="VF110" s="195"/>
    </row>
    <row r="111" spans="13:686">
      <c r="RT111" s="159"/>
      <c r="RU111" s="159"/>
      <c r="RW111" s="157"/>
      <c r="SB111" s="159"/>
      <c r="SC111" s="159"/>
      <c r="SE111" s="195"/>
      <c r="SJ111" s="159"/>
      <c r="SK111" s="159"/>
      <c r="SM111" s="195"/>
      <c r="SR111" s="159"/>
      <c r="SS111" s="159"/>
      <c r="SU111" s="195"/>
      <c r="SZ111" s="159"/>
      <c r="TA111" s="159"/>
      <c r="TC111" s="195"/>
      <c r="TH111" s="159"/>
      <c r="TI111" s="159"/>
      <c r="TK111" s="195"/>
      <c r="TP111" s="159"/>
      <c r="TQ111" s="159"/>
      <c r="TS111" s="195"/>
      <c r="TX111" s="159"/>
      <c r="TY111" s="159"/>
      <c r="UA111" s="195"/>
      <c r="UF111" s="159"/>
      <c r="UG111" s="159"/>
      <c r="UI111" s="195"/>
      <c r="UN111" s="159"/>
      <c r="UO111" s="159"/>
      <c r="UQ111" s="195"/>
      <c r="UV111" s="159"/>
      <c r="UW111" s="159"/>
      <c r="UY111" s="195"/>
      <c r="VC111" s="159"/>
      <c r="VD111" s="159"/>
      <c r="VF111" s="195"/>
    </row>
    <row r="112" spans="13:686">
      <c r="OS112" s="2">
        <f>OR109+OS109</f>
        <v>2972</v>
      </c>
      <c r="RT112" s="159"/>
      <c r="RV112" s="159"/>
      <c r="RW112" s="157"/>
      <c r="SB112" s="159"/>
      <c r="SD112" s="159"/>
      <c r="SE112" s="157"/>
      <c r="SJ112" s="159"/>
      <c r="SL112" s="159"/>
      <c r="SM112" s="157"/>
      <c r="SR112" s="159"/>
      <c r="ST112" s="159"/>
      <c r="SU112" s="157"/>
      <c r="SZ112" s="159"/>
      <c r="TB112" s="159"/>
      <c r="TC112" s="157"/>
      <c r="TH112" s="159"/>
      <c r="TJ112" s="159"/>
      <c r="TK112" s="157"/>
      <c r="TP112" s="159"/>
      <c r="TR112" s="159"/>
      <c r="TS112" s="157"/>
      <c r="TX112" s="159"/>
      <c r="TZ112" s="159"/>
      <c r="UA112" s="157"/>
      <c r="UF112" s="159"/>
      <c r="UH112" s="159"/>
      <c r="UI112" s="157"/>
      <c r="UN112" s="159"/>
      <c r="UP112" s="159"/>
      <c r="UQ112" s="157"/>
      <c r="UV112" s="159"/>
      <c r="UX112" s="159"/>
      <c r="UY112" s="157"/>
      <c r="VC112" s="159"/>
      <c r="VE112" s="159"/>
      <c r="VF112" s="157"/>
    </row>
    <row r="113" spans="486:578">
      <c r="RW113" s="157"/>
      <c r="SE113" s="195"/>
      <c r="SM113" s="195"/>
      <c r="SU113" s="195"/>
      <c r="TC113" s="195"/>
      <c r="TK113" s="195"/>
      <c r="TS113" s="195"/>
      <c r="UA113" s="195"/>
      <c r="UI113" s="195"/>
      <c r="UQ113" s="195"/>
      <c r="UY113" s="195"/>
      <c r="VF113" s="195"/>
    </row>
    <row r="114" spans="486:578">
      <c r="RT114" s="159"/>
      <c r="RU114" s="159"/>
      <c r="RW114" s="157"/>
      <c r="SB114" s="159"/>
      <c r="SC114" s="159"/>
      <c r="SE114" s="195"/>
      <c r="SJ114" s="159"/>
      <c r="SK114" s="159"/>
      <c r="SM114" s="195"/>
      <c r="SR114" s="159"/>
      <c r="SS114" s="159"/>
      <c r="SU114" s="195"/>
      <c r="SZ114" s="159"/>
      <c r="TA114" s="159"/>
      <c r="TC114" s="195"/>
      <c r="TH114" s="159"/>
      <c r="TI114" s="159"/>
      <c r="TK114" s="195"/>
      <c r="TP114" s="159"/>
      <c r="TQ114" s="159"/>
      <c r="TS114" s="195"/>
      <c r="TX114" s="159"/>
      <c r="TY114" s="159"/>
      <c r="UA114" s="195"/>
      <c r="UF114" s="159"/>
      <c r="UG114" s="159"/>
      <c r="UI114" s="195"/>
      <c r="UN114" s="159"/>
      <c r="UO114" s="159"/>
      <c r="UQ114" s="195"/>
      <c r="UV114" s="159"/>
      <c r="UW114" s="159"/>
      <c r="UY114" s="195"/>
      <c r="VC114" s="159"/>
      <c r="VD114" s="159"/>
      <c r="VF114" s="195"/>
    </row>
    <row r="115" spans="486:578">
      <c r="RT115" s="159"/>
      <c r="RV115" s="159"/>
      <c r="RW115" s="157"/>
      <c r="SB115" s="159"/>
      <c r="SD115" s="159"/>
      <c r="SE115" s="157"/>
      <c r="SJ115" s="159"/>
      <c r="SL115" s="159"/>
      <c r="SM115" s="157"/>
      <c r="SR115" s="159"/>
      <c r="ST115" s="159"/>
      <c r="SU115" s="157"/>
      <c r="SZ115" s="159"/>
      <c r="TB115" s="159"/>
      <c r="TC115" s="157"/>
      <c r="TH115" s="159"/>
      <c r="TJ115" s="159"/>
      <c r="TK115" s="157"/>
      <c r="TP115" s="159"/>
      <c r="TR115" s="159"/>
      <c r="TS115" s="157"/>
      <c r="TX115" s="159"/>
      <c r="TZ115" s="159"/>
      <c r="UA115" s="157"/>
      <c r="UF115" s="159"/>
      <c r="UH115" s="159"/>
      <c r="UI115" s="157"/>
      <c r="UN115" s="159"/>
      <c r="UP115" s="159"/>
      <c r="UQ115" s="157"/>
      <c r="UV115" s="159"/>
      <c r="UX115" s="159"/>
      <c r="UY115" s="157"/>
      <c r="VC115" s="159"/>
      <c r="VE115" s="159"/>
      <c r="VF115" s="157"/>
    </row>
    <row r="116" spans="486:578">
      <c r="RW116" s="157"/>
      <c r="SE116" s="195"/>
      <c r="SM116" s="195"/>
      <c r="SU116" s="195"/>
      <c r="TC116" s="195"/>
      <c r="TK116" s="195"/>
      <c r="TS116" s="195"/>
      <c r="UA116" s="195"/>
      <c r="UI116" s="195"/>
      <c r="UQ116" s="195"/>
      <c r="UY116" s="195"/>
      <c r="VF116" s="195"/>
    </row>
    <row r="117" spans="486:578">
      <c r="RT117" s="159"/>
      <c r="RU117" s="159"/>
      <c r="RW117" s="157"/>
      <c r="SB117" s="159"/>
      <c r="SC117" s="159"/>
      <c r="SE117" s="195"/>
      <c r="SJ117" s="159"/>
      <c r="SK117" s="159"/>
      <c r="SM117" s="195"/>
      <c r="SR117" s="159"/>
      <c r="SS117" s="159"/>
      <c r="SU117" s="195"/>
      <c r="SZ117" s="159"/>
      <c r="TA117" s="159"/>
      <c r="TC117" s="195"/>
      <c r="TH117" s="159"/>
      <c r="TI117" s="159"/>
      <c r="TK117" s="195"/>
      <c r="TP117" s="159"/>
      <c r="TQ117" s="159"/>
      <c r="TS117" s="195"/>
      <c r="TX117" s="159"/>
      <c r="TY117" s="159"/>
      <c r="UA117" s="195"/>
      <c r="UF117" s="159"/>
      <c r="UG117" s="159"/>
      <c r="UI117" s="195"/>
      <c r="UN117" s="159"/>
      <c r="UO117" s="159"/>
      <c r="UQ117" s="195"/>
      <c r="UV117" s="159"/>
      <c r="UW117" s="159"/>
      <c r="UY117" s="195"/>
      <c r="VC117" s="159"/>
      <c r="VD117" s="159"/>
      <c r="VF117" s="195"/>
    </row>
    <row r="118" spans="486:578">
      <c r="RT118" s="159"/>
      <c r="RV118" s="159"/>
      <c r="RW118" s="157"/>
      <c r="SB118" s="159"/>
      <c r="SD118" s="159"/>
      <c r="SE118" s="157"/>
      <c r="SJ118" s="159"/>
      <c r="SL118" s="159"/>
      <c r="SM118" s="157"/>
      <c r="SR118" s="159"/>
      <c r="ST118" s="159"/>
      <c r="SU118" s="157"/>
      <c r="SZ118" s="159"/>
      <c r="TB118" s="159"/>
      <c r="TC118" s="157"/>
      <c r="TH118" s="159"/>
      <c r="TJ118" s="159"/>
      <c r="TK118" s="157"/>
      <c r="TP118" s="159"/>
      <c r="TR118" s="159"/>
      <c r="TS118" s="157"/>
      <c r="TX118" s="159"/>
      <c r="TZ118" s="159"/>
      <c r="UA118" s="157"/>
      <c r="UF118" s="159"/>
      <c r="UH118" s="159"/>
      <c r="UI118" s="157"/>
      <c r="UN118" s="159"/>
      <c r="UP118" s="159"/>
      <c r="UQ118" s="157"/>
      <c r="UV118" s="159"/>
      <c r="UX118" s="159"/>
      <c r="UY118" s="157"/>
      <c r="VC118" s="159"/>
      <c r="VE118" s="159"/>
      <c r="VF118" s="157"/>
    </row>
    <row r="119" spans="486:578">
      <c r="RW119" s="157"/>
      <c r="SE119" s="195"/>
      <c r="SM119" s="195"/>
      <c r="SU119" s="195"/>
      <c r="TC119" s="195"/>
      <c r="TK119" s="195"/>
      <c r="TS119" s="195"/>
      <c r="UA119" s="195"/>
      <c r="UI119" s="195"/>
      <c r="UQ119" s="195"/>
      <c r="UY119" s="195"/>
      <c r="VF119" s="195"/>
    </row>
    <row r="120" spans="486:578">
      <c r="RT120" s="159"/>
      <c r="RU120" s="159"/>
      <c r="RW120" s="157"/>
      <c r="SB120" s="159"/>
      <c r="SC120" s="159"/>
      <c r="SE120" s="195"/>
      <c r="SJ120" s="159"/>
      <c r="SK120" s="159"/>
      <c r="SM120" s="195"/>
      <c r="SR120" s="159"/>
      <c r="SS120" s="159"/>
      <c r="SU120" s="195"/>
      <c r="SZ120" s="159"/>
      <c r="TA120" s="159"/>
      <c r="TC120" s="195"/>
      <c r="TH120" s="159"/>
      <c r="TI120" s="159"/>
      <c r="TK120" s="195"/>
      <c r="TP120" s="159"/>
      <c r="TQ120" s="159"/>
      <c r="TS120" s="195"/>
      <c r="TX120" s="159"/>
      <c r="TY120" s="159"/>
      <c r="UA120" s="195"/>
      <c r="UF120" s="159"/>
      <c r="UG120" s="159"/>
      <c r="UI120" s="195"/>
      <c r="UN120" s="159"/>
      <c r="UO120" s="159"/>
      <c r="UQ120" s="195"/>
      <c r="UV120" s="159"/>
      <c r="UW120" s="159"/>
      <c r="UY120" s="195"/>
      <c r="VC120" s="159"/>
      <c r="VD120" s="159"/>
      <c r="VF120" s="195"/>
    </row>
    <row r="121" spans="486:578">
      <c r="RT121" s="159"/>
      <c r="RV121" s="159"/>
      <c r="RW121" s="157"/>
      <c r="SB121" s="159"/>
      <c r="SD121" s="159"/>
      <c r="SE121" s="157"/>
      <c r="SJ121" s="159"/>
      <c r="SL121" s="159"/>
      <c r="SM121" s="157"/>
      <c r="SR121" s="159"/>
      <c r="ST121" s="159"/>
      <c r="SU121" s="157"/>
      <c r="SZ121" s="159"/>
      <c r="TB121" s="159"/>
      <c r="TC121" s="157"/>
      <c r="TH121" s="159"/>
      <c r="TJ121" s="159"/>
      <c r="TK121" s="157"/>
      <c r="TP121" s="159"/>
      <c r="TR121" s="159"/>
      <c r="TS121" s="157"/>
      <c r="TX121" s="159"/>
      <c r="TZ121" s="159"/>
      <c r="UA121" s="157"/>
      <c r="UF121" s="159"/>
      <c r="UH121" s="159"/>
      <c r="UI121" s="157"/>
      <c r="UN121" s="159"/>
      <c r="UP121" s="159"/>
      <c r="UQ121" s="157"/>
      <c r="UV121" s="159"/>
      <c r="UX121" s="159"/>
      <c r="UY121" s="157"/>
      <c r="VC121" s="159"/>
      <c r="VE121" s="159"/>
      <c r="VF121" s="157"/>
    </row>
    <row r="122" spans="486:578">
      <c r="RR122" s="121"/>
      <c r="RS122" s="121"/>
      <c r="RT122" s="121"/>
      <c r="RU122" s="121"/>
      <c r="RV122" s="121"/>
      <c r="RW122" s="132"/>
      <c r="RX122" s="121"/>
      <c r="RZ122" s="121"/>
      <c r="SA122" s="121"/>
      <c r="SB122" s="121"/>
      <c r="SC122" s="121"/>
      <c r="SD122" s="121"/>
      <c r="SE122" s="132"/>
      <c r="SF122" s="121"/>
      <c r="SH122" s="121"/>
      <c r="SI122" s="121"/>
      <c r="SJ122" s="121"/>
      <c r="SK122" s="121"/>
      <c r="SL122" s="121"/>
      <c r="SM122" s="132"/>
      <c r="SN122" s="121"/>
      <c r="SP122" s="121"/>
      <c r="SQ122" s="121"/>
      <c r="SR122" s="121"/>
      <c r="SS122" s="121"/>
      <c r="ST122" s="121"/>
      <c r="SU122" s="132"/>
      <c r="SV122" s="121"/>
      <c r="SX122" s="121"/>
      <c r="SY122" s="121"/>
      <c r="SZ122" s="121"/>
      <c r="TA122" s="121"/>
      <c r="TB122" s="121"/>
      <c r="TC122" s="132"/>
      <c r="TF122" s="121"/>
      <c r="TG122" s="121"/>
      <c r="TH122" s="121"/>
      <c r="TI122" s="121"/>
      <c r="TJ122" s="121"/>
      <c r="TK122" s="132"/>
      <c r="TN122" s="121"/>
      <c r="TO122" s="121"/>
      <c r="TP122" s="121"/>
      <c r="TQ122" s="121"/>
      <c r="TR122" s="121"/>
      <c r="TS122" s="132"/>
      <c r="TV122" s="121"/>
      <c r="TW122" s="121"/>
      <c r="TX122" s="121"/>
      <c r="TY122" s="121"/>
      <c r="TZ122" s="121"/>
      <c r="UA122" s="132"/>
      <c r="UD122" s="121"/>
      <c r="UE122" s="121"/>
      <c r="UF122" s="121"/>
      <c r="UG122" s="121"/>
      <c r="UH122" s="121"/>
      <c r="UI122" s="132"/>
      <c r="UL122" s="121"/>
      <c r="UM122" s="121"/>
      <c r="UN122" s="121"/>
      <c r="UO122" s="121"/>
      <c r="UP122" s="121"/>
      <c r="UQ122" s="132"/>
      <c r="UT122" s="121"/>
      <c r="UU122" s="121"/>
      <c r="UV122" s="121"/>
      <c r="UW122" s="121"/>
      <c r="UX122" s="121"/>
      <c r="UY122" s="132"/>
      <c r="VA122" s="121"/>
      <c r="VB122" s="121"/>
      <c r="VC122" s="121"/>
      <c r="VD122" s="121"/>
      <c r="VE122" s="121"/>
      <c r="VF122" s="132"/>
    </row>
    <row r="123" spans="486:578">
      <c r="RR123" s="121"/>
      <c r="RS123" s="121"/>
      <c r="RT123" s="121"/>
      <c r="RU123" s="121"/>
      <c r="RV123" s="121"/>
      <c r="RW123" s="132"/>
      <c r="RX123" s="121"/>
      <c r="RZ123" s="121"/>
      <c r="SA123" s="121"/>
      <c r="SB123" s="121"/>
      <c r="SC123" s="121"/>
      <c r="SD123" s="121"/>
      <c r="SE123" s="132"/>
      <c r="SF123" s="121"/>
      <c r="SH123" s="121"/>
      <c r="SI123" s="121"/>
      <c r="SJ123" s="121"/>
      <c r="SK123" s="121"/>
      <c r="SL123" s="121"/>
      <c r="SM123" s="132"/>
      <c r="SN123" s="121"/>
      <c r="SP123" s="121"/>
      <c r="SQ123" s="121"/>
      <c r="SR123" s="121"/>
      <c r="SS123" s="121"/>
      <c r="ST123" s="121"/>
      <c r="SU123" s="132"/>
      <c r="SV123" s="121"/>
      <c r="SX123" s="121"/>
      <c r="SY123" s="121"/>
      <c r="SZ123" s="121"/>
      <c r="TA123" s="121"/>
      <c r="TB123" s="121"/>
      <c r="TC123" s="132"/>
      <c r="TF123" s="121"/>
      <c r="TG123" s="121"/>
      <c r="TH123" s="121"/>
      <c r="TI123" s="121"/>
      <c r="TJ123" s="121"/>
      <c r="TK123" s="132"/>
      <c r="TN123" s="121"/>
      <c r="TO123" s="121"/>
      <c r="TP123" s="121"/>
      <c r="TQ123" s="121"/>
      <c r="TR123" s="121"/>
      <c r="TS123" s="132"/>
      <c r="TV123" s="121"/>
      <c r="TW123" s="121"/>
      <c r="TX123" s="121"/>
      <c r="TY123" s="121"/>
      <c r="TZ123" s="121"/>
      <c r="UA123" s="132"/>
      <c r="UD123" s="121"/>
      <c r="UE123" s="121"/>
      <c r="UF123" s="121"/>
      <c r="UG123" s="121"/>
      <c r="UH123" s="121"/>
      <c r="UI123" s="132"/>
      <c r="UL123" s="121"/>
      <c r="UM123" s="121"/>
      <c r="UN123" s="121"/>
      <c r="UO123" s="121"/>
      <c r="UP123" s="121"/>
      <c r="UQ123" s="132"/>
      <c r="UT123" s="121"/>
      <c r="UU123" s="121"/>
      <c r="UV123" s="121"/>
      <c r="UW123" s="121"/>
      <c r="UX123" s="121"/>
      <c r="UY123" s="132"/>
      <c r="VA123" s="121"/>
      <c r="VB123" s="121"/>
      <c r="VC123" s="121"/>
      <c r="VD123" s="121"/>
      <c r="VE123" s="121"/>
      <c r="VF123" s="132"/>
    </row>
    <row r="124" spans="486:578">
      <c r="RR124" s="121"/>
      <c r="RS124" s="121"/>
      <c r="RT124" s="121"/>
      <c r="RU124" s="121"/>
      <c r="RV124" s="121"/>
      <c r="RW124" s="132"/>
      <c r="RX124" s="121"/>
      <c r="RZ124" s="121"/>
      <c r="SA124" s="121"/>
      <c r="SB124" s="121"/>
      <c r="SC124" s="121"/>
      <c r="SD124" s="121"/>
      <c r="SE124" s="132"/>
      <c r="SF124" s="121"/>
      <c r="SH124" s="121"/>
      <c r="SI124" s="121"/>
      <c r="SJ124" s="121"/>
      <c r="SK124" s="121"/>
      <c r="SL124" s="121"/>
      <c r="SM124" s="132"/>
      <c r="SN124" s="121"/>
      <c r="SP124" s="121"/>
      <c r="SQ124" s="121"/>
      <c r="SR124" s="121"/>
      <c r="SS124" s="121"/>
      <c r="ST124" s="121"/>
      <c r="SU124" s="132"/>
      <c r="SV124" s="121"/>
      <c r="SX124" s="121"/>
      <c r="SY124" s="121"/>
      <c r="SZ124" s="121"/>
      <c r="TA124" s="121"/>
      <c r="TB124" s="121"/>
      <c r="TC124" s="132"/>
      <c r="TF124" s="121"/>
      <c r="TG124" s="121"/>
      <c r="TH124" s="121"/>
      <c r="TI124" s="121"/>
      <c r="TJ124" s="121"/>
      <c r="TK124" s="132"/>
      <c r="TN124" s="121"/>
      <c r="TO124" s="121"/>
      <c r="TP124" s="121"/>
      <c r="TQ124" s="121"/>
      <c r="TR124" s="121"/>
      <c r="TS124" s="132"/>
      <c r="TV124" s="121"/>
      <c r="TW124" s="121"/>
      <c r="TX124" s="121"/>
      <c r="TY124" s="121"/>
      <c r="TZ124" s="121"/>
      <c r="UA124" s="132"/>
      <c r="UD124" s="121"/>
      <c r="UE124" s="121"/>
      <c r="UF124" s="121"/>
      <c r="UG124" s="121"/>
      <c r="UH124" s="121"/>
      <c r="UI124" s="132"/>
      <c r="UL124" s="121"/>
      <c r="UM124" s="121"/>
      <c r="UN124" s="121"/>
      <c r="UO124" s="121"/>
      <c r="UP124" s="121"/>
      <c r="UQ124" s="132"/>
      <c r="UT124" s="121"/>
      <c r="UU124" s="121"/>
      <c r="UV124" s="121"/>
      <c r="UW124" s="121"/>
      <c r="UX124" s="121"/>
      <c r="UY124" s="132"/>
      <c r="VA124" s="121"/>
      <c r="VB124" s="121"/>
      <c r="VC124" s="121"/>
      <c r="VD124" s="121"/>
      <c r="VE124" s="121"/>
      <c r="VF124" s="132"/>
    </row>
    <row r="125" spans="486:578">
      <c r="RR125" s="121"/>
      <c r="RS125" s="121"/>
      <c r="RT125" s="121"/>
      <c r="RU125" s="121"/>
      <c r="RV125" s="121"/>
      <c r="RW125" s="132"/>
      <c r="RX125" s="121"/>
      <c r="RZ125" s="121"/>
      <c r="SA125" s="121"/>
      <c r="SB125" s="121"/>
      <c r="SC125" s="121"/>
      <c r="SD125" s="121"/>
      <c r="SE125" s="132"/>
      <c r="SF125" s="121"/>
      <c r="SH125" s="121"/>
      <c r="SI125" s="121"/>
      <c r="SJ125" s="121"/>
      <c r="SK125" s="121"/>
      <c r="SL125" s="121"/>
      <c r="SM125" s="132"/>
      <c r="SN125" s="121"/>
      <c r="SP125" s="121"/>
      <c r="SQ125" s="121"/>
      <c r="SR125" s="121"/>
      <c r="SS125" s="121"/>
      <c r="ST125" s="121"/>
      <c r="SU125" s="132"/>
      <c r="SV125" s="121"/>
      <c r="SX125" s="121"/>
      <c r="SY125" s="121"/>
      <c r="SZ125" s="121"/>
      <c r="TA125" s="121"/>
      <c r="TB125" s="121"/>
      <c r="TC125" s="132"/>
      <c r="TF125" s="121"/>
      <c r="TG125" s="121"/>
      <c r="TH125" s="121"/>
      <c r="TI125" s="121"/>
      <c r="TJ125" s="121"/>
      <c r="TK125" s="132"/>
      <c r="TN125" s="121"/>
      <c r="TO125" s="121"/>
      <c r="TP125" s="121"/>
      <c r="TQ125" s="121"/>
      <c r="TR125" s="121"/>
      <c r="TS125" s="132"/>
      <c r="TV125" s="121"/>
      <c r="TW125" s="121"/>
      <c r="TX125" s="121"/>
      <c r="TY125" s="121"/>
      <c r="TZ125" s="121"/>
      <c r="UA125" s="132"/>
      <c r="UD125" s="121"/>
      <c r="UE125" s="121"/>
      <c r="UF125" s="121"/>
      <c r="UG125" s="121"/>
      <c r="UH125" s="121"/>
      <c r="UI125" s="132"/>
      <c r="UL125" s="121"/>
      <c r="UM125" s="121"/>
      <c r="UN125" s="121"/>
      <c r="UO125" s="121"/>
      <c r="UP125" s="121"/>
      <c r="UQ125" s="132"/>
      <c r="UT125" s="121"/>
      <c r="UU125" s="121"/>
      <c r="UV125" s="121"/>
      <c r="UW125" s="121"/>
      <c r="UX125" s="121"/>
      <c r="UY125" s="132"/>
      <c r="VA125" s="121"/>
      <c r="VB125" s="121"/>
      <c r="VC125" s="121"/>
      <c r="VD125" s="121"/>
      <c r="VE125" s="121"/>
      <c r="VF125" s="132"/>
    </row>
    <row r="126" spans="486:578">
      <c r="RR126" s="121"/>
      <c r="RS126" s="121"/>
      <c r="RT126" s="121"/>
      <c r="RU126" s="121"/>
      <c r="RV126" s="121"/>
      <c r="RW126" s="132"/>
      <c r="RX126" s="121"/>
      <c r="RZ126" s="121"/>
      <c r="SA126" s="121"/>
      <c r="SB126" s="121"/>
      <c r="SC126" s="121"/>
      <c r="SD126" s="121"/>
      <c r="SE126" s="132"/>
      <c r="SF126" s="121"/>
      <c r="SH126" s="121"/>
      <c r="SI126" s="121"/>
      <c r="SJ126" s="121"/>
      <c r="SK126" s="121"/>
      <c r="SL126" s="121"/>
      <c r="SM126" s="132"/>
      <c r="SN126" s="121"/>
      <c r="SP126" s="121"/>
      <c r="SQ126" s="121"/>
      <c r="SR126" s="121"/>
      <c r="SS126" s="121"/>
      <c r="ST126" s="121"/>
      <c r="SU126" s="132"/>
      <c r="SV126" s="121"/>
      <c r="SX126" s="121"/>
      <c r="SY126" s="121"/>
      <c r="SZ126" s="121"/>
      <c r="TA126" s="121"/>
      <c r="TB126" s="121"/>
      <c r="TC126" s="132"/>
      <c r="TF126" s="121"/>
      <c r="TG126" s="121"/>
      <c r="TH126" s="121"/>
      <c r="TI126" s="121"/>
      <c r="TJ126" s="121"/>
      <c r="TK126" s="132"/>
      <c r="TN126" s="121"/>
      <c r="TO126" s="121"/>
      <c r="TP126" s="121"/>
      <c r="TQ126" s="121"/>
      <c r="TR126" s="121"/>
      <c r="TS126" s="132"/>
      <c r="TV126" s="121"/>
      <c r="TW126" s="121"/>
      <c r="TX126" s="121"/>
      <c r="TY126" s="121"/>
      <c r="TZ126" s="121"/>
      <c r="UA126" s="132"/>
      <c r="UD126" s="121"/>
      <c r="UE126" s="121"/>
      <c r="UF126" s="121"/>
      <c r="UG126" s="121"/>
      <c r="UH126" s="121"/>
      <c r="UI126" s="132"/>
      <c r="UL126" s="121"/>
      <c r="UM126" s="121"/>
      <c r="UN126" s="121"/>
      <c r="UO126" s="121"/>
      <c r="UP126" s="121"/>
      <c r="UQ126" s="132"/>
      <c r="UT126" s="121"/>
      <c r="UU126" s="121"/>
      <c r="UV126" s="121"/>
      <c r="UW126" s="121"/>
      <c r="UX126" s="121"/>
      <c r="UY126" s="132"/>
      <c r="VA126" s="121"/>
      <c r="VB126" s="121"/>
      <c r="VC126" s="121"/>
      <c r="VD126" s="121"/>
      <c r="VE126" s="121"/>
      <c r="VF126" s="132"/>
    </row>
    <row r="127" spans="486:578">
      <c r="RR127" s="121"/>
      <c r="RS127" s="121"/>
      <c r="RT127" s="121"/>
      <c r="RU127" s="121"/>
      <c r="RV127" s="121"/>
      <c r="RW127" s="132"/>
      <c r="RX127" s="121"/>
      <c r="RZ127" s="121"/>
      <c r="SA127" s="121"/>
      <c r="SB127" s="121"/>
      <c r="SC127" s="121"/>
      <c r="SD127" s="121"/>
      <c r="SE127" s="132"/>
      <c r="SF127" s="121"/>
      <c r="SH127" s="121"/>
      <c r="SI127" s="121"/>
      <c r="SJ127" s="121"/>
      <c r="SK127" s="121"/>
      <c r="SL127" s="121"/>
      <c r="SM127" s="132"/>
      <c r="SN127" s="121"/>
      <c r="SP127" s="121"/>
      <c r="SQ127" s="121"/>
      <c r="SR127" s="121"/>
      <c r="SS127" s="121"/>
      <c r="ST127" s="121"/>
      <c r="SU127" s="132"/>
      <c r="SV127" s="121"/>
      <c r="SX127" s="121"/>
      <c r="SY127" s="121"/>
      <c r="SZ127" s="121"/>
      <c r="TA127" s="121"/>
      <c r="TB127" s="121"/>
      <c r="TC127" s="132"/>
      <c r="TF127" s="121"/>
      <c r="TG127" s="121"/>
      <c r="TH127" s="121"/>
      <c r="TI127" s="121"/>
      <c r="TJ127" s="121"/>
      <c r="TK127" s="132"/>
      <c r="TN127" s="121"/>
      <c r="TO127" s="121"/>
      <c r="TP127" s="121"/>
      <c r="TQ127" s="121"/>
      <c r="TR127" s="121"/>
      <c r="TS127" s="132"/>
      <c r="TV127" s="121"/>
      <c r="TW127" s="121"/>
      <c r="TX127" s="121"/>
      <c r="TY127" s="121"/>
      <c r="TZ127" s="121"/>
      <c r="UA127" s="132"/>
      <c r="UD127" s="121"/>
      <c r="UE127" s="121"/>
      <c r="UF127" s="121"/>
      <c r="UG127" s="121"/>
      <c r="UH127" s="121"/>
      <c r="UI127" s="132"/>
      <c r="UL127" s="121"/>
      <c r="UM127" s="121"/>
      <c r="UN127" s="121"/>
      <c r="UO127" s="121"/>
      <c r="UP127" s="121"/>
      <c r="UQ127" s="132"/>
      <c r="UT127" s="121"/>
      <c r="UU127" s="121"/>
      <c r="UV127" s="121"/>
      <c r="UW127" s="121"/>
      <c r="UX127" s="121"/>
      <c r="UY127" s="132"/>
      <c r="VA127" s="121"/>
      <c r="VB127" s="121"/>
      <c r="VC127" s="121"/>
      <c r="VD127" s="121"/>
      <c r="VE127" s="121"/>
      <c r="VF127" s="132"/>
    </row>
    <row r="128" spans="486:578">
      <c r="RR128" s="121"/>
      <c r="RS128" s="121"/>
      <c r="RT128" s="121"/>
      <c r="RU128" s="121"/>
      <c r="RV128" s="121"/>
      <c r="RW128" s="132"/>
      <c r="RX128" s="121"/>
      <c r="RZ128" s="121"/>
      <c r="SA128" s="121"/>
      <c r="SB128" s="121"/>
      <c r="SC128" s="121"/>
      <c r="SD128" s="121"/>
      <c r="SE128" s="132"/>
      <c r="SF128" s="121"/>
      <c r="SH128" s="121"/>
      <c r="SI128" s="121"/>
      <c r="SJ128" s="121"/>
      <c r="SK128" s="121"/>
      <c r="SL128" s="121"/>
      <c r="SM128" s="132"/>
      <c r="SN128" s="121"/>
      <c r="SP128" s="121"/>
      <c r="SQ128" s="121"/>
      <c r="SR128" s="121"/>
      <c r="SS128" s="121"/>
      <c r="ST128" s="121"/>
      <c r="SU128" s="132"/>
      <c r="SV128" s="121"/>
      <c r="SX128" s="121"/>
      <c r="SY128" s="121"/>
      <c r="SZ128" s="121"/>
      <c r="TA128" s="121"/>
      <c r="TB128" s="121"/>
      <c r="TC128" s="132"/>
      <c r="TF128" s="121"/>
      <c r="TG128" s="121"/>
      <c r="TH128" s="121"/>
      <c r="TI128" s="121"/>
      <c r="TJ128" s="121"/>
      <c r="TK128" s="132"/>
      <c r="TN128" s="121"/>
      <c r="TO128" s="121"/>
      <c r="TP128" s="121"/>
      <c r="TQ128" s="121"/>
      <c r="TR128" s="121"/>
      <c r="TS128" s="132"/>
      <c r="TV128" s="121"/>
      <c r="TW128" s="121"/>
      <c r="TX128" s="121"/>
      <c r="TY128" s="121"/>
      <c r="TZ128" s="121"/>
      <c r="UA128" s="132"/>
      <c r="UD128" s="121"/>
      <c r="UE128" s="121"/>
      <c r="UF128" s="121"/>
      <c r="UG128" s="121"/>
      <c r="UH128" s="121"/>
      <c r="UI128" s="132"/>
      <c r="UL128" s="121"/>
      <c r="UM128" s="121"/>
      <c r="UN128" s="121"/>
      <c r="UO128" s="121"/>
      <c r="UP128" s="121"/>
      <c r="UQ128" s="132"/>
      <c r="UT128" s="121"/>
      <c r="UU128" s="121"/>
      <c r="UV128" s="121"/>
      <c r="UW128" s="121"/>
      <c r="UX128" s="121"/>
      <c r="UY128" s="132"/>
      <c r="VA128" s="121"/>
      <c r="VB128" s="121"/>
      <c r="VC128" s="121"/>
      <c r="VD128" s="121"/>
      <c r="VE128" s="121"/>
      <c r="VF128" s="132"/>
    </row>
    <row r="129" spans="486:578">
      <c r="RR129" s="121"/>
      <c r="RS129" s="121"/>
      <c r="RT129" s="121"/>
      <c r="RU129" s="121"/>
      <c r="RV129" s="121"/>
      <c r="RW129" s="132"/>
      <c r="RX129" s="121"/>
      <c r="RZ129" s="121"/>
      <c r="SA129" s="121"/>
      <c r="SB129" s="121"/>
      <c r="SC129" s="121"/>
      <c r="SD129" s="121"/>
      <c r="SE129" s="132"/>
      <c r="SF129" s="121"/>
      <c r="SH129" s="121"/>
      <c r="SI129" s="121"/>
      <c r="SJ129" s="121"/>
      <c r="SK129" s="121"/>
      <c r="SL129" s="121"/>
      <c r="SM129" s="132"/>
      <c r="SN129" s="121"/>
      <c r="SP129" s="121"/>
      <c r="SQ129" s="121"/>
      <c r="SR129" s="121"/>
      <c r="SS129" s="121"/>
      <c r="ST129" s="121"/>
      <c r="SU129" s="132"/>
      <c r="SV129" s="121"/>
      <c r="SX129" s="121"/>
      <c r="SY129" s="121"/>
      <c r="SZ129" s="121"/>
      <c r="TA129" s="121"/>
      <c r="TB129" s="121"/>
      <c r="TC129" s="132"/>
      <c r="TF129" s="121"/>
      <c r="TG129" s="121"/>
      <c r="TH129" s="121"/>
      <c r="TI129" s="121"/>
      <c r="TJ129" s="121"/>
      <c r="TK129" s="132"/>
      <c r="TN129" s="121"/>
      <c r="TO129" s="121"/>
      <c r="TP129" s="121"/>
      <c r="TQ129" s="121"/>
      <c r="TR129" s="121"/>
      <c r="TS129" s="132"/>
      <c r="TV129" s="121"/>
      <c r="TW129" s="121"/>
      <c r="TX129" s="121"/>
      <c r="TY129" s="121"/>
      <c r="TZ129" s="121"/>
      <c r="UA129" s="132"/>
      <c r="UD129" s="121"/>
      <c r="UE129" s="121"/>
      <c r="UF129" s="121"/>
      <c r="UG129" s="121"/>
      <c r="UH129" s="121"/>
      <c r="UI129" s="132"/>
      <c r="UL129" s="121"/>
      <c r="UM129" s="121"/>
      <c r="UN129" s="121"/>
      <c r="UO129" s="121"/>
      <c r="UP129" s="121"/>
      <c r="UQ129" s="132"/>
      <c r="UT129" s="121"/>
      <c r="UU129" s="121"/>
      <c r="UV129" s="121"/>
      <c r="UW129" s="121"/>
      <c r="UX129" s="121"/>
      <c r="UY129" s="132"/>
      <c r="VA129" s="121"/>
      <c r="VB129" s="121"/>
      <c r="VC129" s="121"/>
      <c r="VD129" s="121"/>
      <c r="VE129" s="121"/>
      <c r="VF129" s="132"/>
    </row>
    <row r="130" spans="486:578">
      <c r="RR130" s="121"/>
      <c r="RS130" s="121"/>
      <c r="RT130" s="121"/>
      <c r="RU130" s="121"/>
      <c r="RV130" s="121"/>
      <c r="RW130" s="132"/>
      <c r="RX130" s="121"/>
      <c r="RZ130" s="121"/>
      <c r="SA130" s="121"/>
      <c r="SB130" s="121"/>
      <c r="SC130" s="121"/>
      <c r="SD130" s="121"/>
      <c r="SE130" s="132"/>
      <c r="SF130" s="121"/>
      <c r="SH130" s="121"/>
      <c r="SI130" s="121"/>
      <c r="SJ130" s="121"/>
      <c r="SK130" s="121"/>
      <c r="SL130" s="121"/>
      <c r="SM130" s="132"/>
      <c r="SN130" s="121"/>
      <c r="SP130" s="121"/>
      <c r="SQ130" s="121"/>
      <c r="SR130" s="121"/>
      <c r="SS130" s="121"/>
      <c r="ST130" s="121"/>
      <c r="SU130" s="132"/>
      <c r="SV130" s="121"/>
      <c r="SX130" s="121"/>
      <c r="SY130" s="121"/>
      <c r="SZ130" s="121"/>
      <c r="TA130" s="121"/>
      <c r="TB130" s="121"/>
      <c r="TC130" s="132"/>
      <c r="TF130" s="121"/>
      <c r="TG130" s="121"/>
      <c r="TH130" s="121"/>
      <c r="TI130" s="121"/>
      <c r="TJ130" s="121"/>
      <c r="TK130" s="132"/>
      <c r="TN130" s="121"/>
      <c r="TO130" s="121"/>
      <c r="TP130" s="121"/>
      <c r="TQ130" s="121"/>
      <c r="TR130" s="121"/>
      <c r="TS130" s="132"/>
      <c r="TV130" s="121"/>
      <c r="TW130" s="121"/>
      <c r="TX130" s="121"/>
      <c r="TY130" s="121"/>
      <c r="TZ130" s="121"/>
      <c r="UA130" s="132"/>
      <c r="UD130" s="121"/>
      <c r="UE130" s="121"/>
      <c r="UF130" s="121"/>
      <c r="UG130" s="121"/>
      <c r="UH130" s="121"/>
      <c r="UI130" s="132"/>
      <c r="UL130" s="121"/>
      <c r="UM130" s="121"/>
      <c r="UN130" s="121"/>
      <c r="UO130" s="121"/>
      <c r="UP130" s="121"/>
      <c r="UQ130" s="132"/>
      <c r="UT130" s="121"/>
      <c r="UU130" s="121"/>
      <c r="UV130" s="121"/>
      <c r="UW130" s="121"/>
      <c r="UX130" s="121"/>
      <c r="UY130" s="132"/>
      <c r="VA130" s="121"/>
      <c r="VB130" s="121"/>
      <c r="VC130" s="121"/>
      <c r="VD130" s="121"/>
      <c r="VE130" s="121"/>
      <c r="VF130" s="132"/>
    </row>
    <row r="131" spans="486:578">
      <c r="RR131" s="121"/>
      <c r="RS131" s="121"/>
      <c r="RT131" s="121"/>
      <c r="RU131" s="121"/>
      <c r="RV131" s="121"/>
      <c r="RW131" s="132"/>
      <c r="RX131" s="121"/>
      <c r="RZ131" s="121"/>
      <c r="SA131" s="121"/>
      <c r="SB131" s="121"/>
      <c r="SC131" s="121"/>
      <c r="SD131" s="121"/>
      <c r="SE131" s="132"/>
      <c r="SF131" s="121"/>
      <c r="SH131" s="121"/>
      <c r="SI131" s="121"/>
      <c r="SJ131" s="121"/>
      <c r="SK131" s="121"/>
      <c r="SL131" s="121"/>
      <c r="SM131" s="132"/>
      <c r="SN131" s="121"/>
      <c r="SP131" s="121"/>
      <c r="SQ131" s="121"/>
      <c r="SR131" s="121"/>
      <c r="SS131" s="121"/>
      <c r="ST131" s="121"/>
      <c r="SU131" s="132"/>
      <c r="SV131" s="121"/>
      <c r="SX131" s="121"/>
      <c r="SY131" s="121"/>
      <c r="SZ131" s="121"/>
      <c r="TA131" s="121"/>
      <c r="TB131" s="121"/>
      <c r="TC131" s="132"/>
      <c r="TF131" s="121"/>
      <c r="TG131" s="121"/>
      <c r="TH131" s="121"/>
      <c r="TI131" s="121"/>
      <c r="TJ131" s="121"/>
      <c r="TK131" s="132"/>
      <c r="TN131" s="121"/>
      <c r="TO131" s="121"/>
      <c r="TP131" s="121"/>
      <c r="TQ131" s="121"/>
      <c r="TR131" s="121"/>
      <c r="TS131" s="132"/>
      <c r="TV131" s="121"/>
      <c r="TW131" s="121"/>
      <c r="TX131" s="121"/>
      <c r="TY131" s="121"/>
      <c r="TZ131" s="121"/>
      <c r="UA131" s="132"/>
      <c r="UD131" s="121"/>
      <c r="UE131" s="121"/>
      <c r="UF131" s="121"/>
      <c r="UG131" s="121"/>
      <c r="UH131" s="121"/>
      <c r="UI131" s="132"/>
      <c r="UL131" s="121"/>
      <c r="UM131" s="121"/>
      <c r="UN131" s="121"/>
      <c r="UO131" s="121"/>
      <c r="UP131" s="121"/>
      <c r="UQ131" s="132"/>
      <c r="UT131" s="121"/>
      <c r="UU131" s="121"/>
      <c r="UV131" s="121"/>
      <c r="UW131" s="121"/>
      <c r="UX131" s="121"/>
      <c r="UY131" s="132"/>
      <c r="VA131" s="121"/>
      <c r="VB131" s="121"/>
      <c r="VC131" s="121"/>
      <c r="VD131" s="121"/>
      <c r="VE131" s="121"/>
      <c r="VF131" s="132"/>
    </row>
    <row r="132" spans="486:578">
      <c r="RR132" s="121"/>
      <c r="RS132" s="121"/>
      <c r="RT132" s="121"/>
      <c r="RU132" s="121"/>
      <c r="RV132" s="121"/>
      <c r="RW132" s="132"/>
      <c r="RX132" s="121"/>
      <c r="RZ132" s="121"/>
      <c r="SA132" s="121"/>
      <c r="SB132" s="121"/>
      <c r="SC132" s="121"/>
      <c r="SD132" s="121"/>
      <c r="SE132" s="132"/>
      <c r="SF132" s="121"/>
      <c r="SH132" s="121"/>
      <c r="SI132" s="121"/>
      <c r="SJ132" s="121"/>
      <c r="SK132" s="121"/>
      <c r="SL132" s="121"/>
      <c r="SM132" s="132"/>
      <c r="SN132" s="121"/>
      <c r="SP132" s="121"/>
      <c r="SQ132" s="121"/>
      <c r="SR132" s="121"/>
      <c r="SS132" s="121"/>
      <c r="ST132" s="121"/>
      <c r="SU132" s="132"/>
      <c r="SV132" s="121"/>
      <c r="SX132" s="121"/>
      <c r="SY132" s="121"/>
      <c r="SZ132" s="121"/>
      <c r="TA132" s="121"/>
      <c r="TB132" s="121"/>
      <c r="TC132" s="132"/>
      <c r="TF132" s="121"/>
      <c r="TG132" s="121"/>
      <c r="TH132" s="121"/>
      <c r="TI132" s="121"/>
      <c r="TJ132" s="121"/>
      <c r="TK132" s="132"/>
      <c r="TN132" s="121"/>
      <c r="TO132" s="121"/>
      <c r="TP132" s="121"/>
      <c r="TQ132" s="121"/>
      <c r="TR132" s="121"/>
      <c r="TS132" s="132"/>
      <c r="TV132" s="121"/>
      <c r="TW132" s="121"/>
      <c r="TX132" s="121"/>
      <c r="TY132" s="121"/>
      <c r="TZ132" s="121"/>
      <c r="UA132" s="132"/>
      <c r="UD132" s="121"/>
      <c r="UE132" s="121"/>
      <c r="UF132" s="121"/>
      <c r="UG132" s="121"/>
      <c r="UH132" s="121"/>
      <c r="UI132" s="132"/>
      <c r="UL132" s="121"/>
      <c r="UM132" s="121"/>
      <c r="UN132" s="121"/>
      <c r="UO132" s="121"/>
      <c r="UP132" s="121"/>
      <c r="UQ132" s="132"/>
      <c r="UT132" s="121"/>
      <c r="UU132" s="121"/>
      <c r="UV132" s="121"/>
      <c r="UW132" s="121"/>
      <c r="UX132" s="121"/>
      <c r="UY132" s="132"/>
      <c r="VA132" s="121"/>
      <c r="VB132" s="121"/>
      <c r="VC132" s="121"/>
      <c r="VD132" s="121"/>
      <c r="VE132" s="121"/>
      <c r="VF132" s="132"/>
    </row>
    <row r="133" spans="486:578">
      <c r="RR133" s="121"/>
      <c r="RS133" s="121"/>
      <c r="RT133" s="121"/>
      <c r="RU133" s="121"/>
      <c r="RV133" s="121"/>
      <c r="RW133" s="132"/>
      <c r="RX133" s="121"/>
      <c r="RZ133" s="121"/>
      <c r="SA133" s="121"/>
      <c r="SB133" s="121"/>
      <c r="SC133" s="121"/>
      <c r="SD133" s="121"/>
      <c r="SE133" s="132"/>
      <c r="SF133" s="121"/>
      <c r="SH133" s="121"/>
      <c r="SI133" s="121"/>
      <c r="SJ133" s="121"/>
      <c r="SK133" s="121"/>
      <c r="SL133" s="121"/>
      <c r="SM133" s="132"/>
      <c r="SN133" s="121"/>
      <c r="SP133" s="121"/>
      <c r="SQ133" s="121"/>
      <c r="SR133" s="121"/>
      <c r="SS133" s="121"/>
      <c r="ST133" s="121"/>
      <c r="SU133" s="132"/>
      <c r="SV133" s="121"/>
      <c r="SX133" s="121"/>
      <c r="SY133" s="121"/>
      <c r="SZ133" s="121"/>
      <c r="TA133" s="121"/>
      <c r="TB133" s="121"/>
      <c r="TC133" s="132"/>
      <c r="TF133" s="121"/>
      <c r="TG133" s="121"/>
      <c r="TH133" s="121"/>
      <c r="TI133" s="121"/>
      <c r="TJ133" s="121"/>
      <c r="TK133" s="132"/>
      <c r="TN133" s="121"/>
      <c r="TO133" s="121"/>
      <c r="TP133" s="121"/>
      <c r="TQ133" s="121"/>
      <c r="TR133" s="121"/>
      <c r="TS133" s="132"/>
      <c r="TV133" s="121"/>
      <c r="TW133" s="121"/>
      <c r="TX133" s="121"/>
      <c r="TY133" s="121"/>
      <c r="TZ133" s="121"/>
      <c r="UA133" s="132"/>
      <c r="UD133" s="121"/>
      <c r="UE133" s="121"/>
      <c r="UF133" s="121"/>
      <c r="UG133" s="121"/>
      <c r="UH133" s="121"/>
      <c r="UI133" s="132"/>
      <c r="UL133" s="121"/>
      <c r="UM133" s="121"/>
      <c r="UN133" s="121"/>
      <c r="UO133" s="121"/>
      <c r="UP133" s="121"/>
      <c r="UQ133" s="132"/>
      <c r="UT133" s="121"/>
      <c r="UU133" s="121"/>
      <c r="UV133" s="121"/>
      <c r="UW133" s="121"/>
      <c r="UX133" s="121"/>
      <c r="UY133" s="132"/>
      <c r="VA133" s="121"/>
      <c r="VB133" s="121"/>
      <c r="VC133" s="121"/>
      <c r="VD133" s="121"/>
      <c r="VE133" s="121"/>
      <c r="VF133" s="132"/>
    </row>
    <row r="134" spans="486:578">
      <c r="RR134" s="121"/>
      <c r="RS134" s="121"/>
      <c r="RT134" s="121"/>
      <c r="RU134" s="121"/>
      <c r="RV134" s="121"/>
      <c r="RW134" s="132"/>
      <c r="RX134" s="121"/>
      <c r="RZ134" s="121"/>
      <c r="SA134" s="121"/>
      <c r="SB134" s="121"/>
      <c r="SC134" s="121"/>
      <c r="SD134" s="121"/>
      <c r="SE134" s="132"/>
      <c r="SF134" s="121"/>
      <c r="SH134" s="121"/>
      <c r="SI134" s="121"/>
      <c r="SJ134" s="121"/>
      <c r="SK134" s="121"/>
      <c r="SL134" s="121"/>
      <c r="SM134" s="132"/>
      <c r="SN134" s="121"/>
      <c r="SP134" s="121"/>
      <c r="SQ134" s="121"/>
      <c r="SR134" s="121"/>
      <c r="SS134" s="121"/>
      <c r="ST134" s="121"/>
      <c r="SU134" s="132"/>
      <c r="SV134" s="121"/>
      <c r="SX134" s="121"/>
      <c r="SY134" s="121"/>
      <c r="SZ134" s="121"/>
      <c r="TA134" s="121"/>
      <c r="TB134" s="121"/>
      <c r="TC134" s="132"/>
      <c r="TF134" s="121"/>
      <c r="TG134" s="121"/>
      <c r="TH134" s="121"/>
      <c r="TI134" s="121"/>
      <c r="TJ134" s="121"/>
      <c r="TK134" s="132"/>
      <c r="TN134" s="121"/>
      <c r="TO134" s="121"/>
      <c r="TP134" s="121"/>
      <c r="TQ134" s="121"/>
      <c r="TR134" s="121"/>
      <c r="TS134" s="132"/>
      <c r="TV134" s="121"/>
      <c r="TW134" s="121"/>
      <c r="TX134" s="121"/>
      <c r="TY134" s="121"/>
      <c r="TZ134" s="121"/>
      <c r="UA134" s="132"/>
      <c r="UD134" s="121"/>
      <c r="UE134" s="121"/>
      <c r="UF134" s="121"/>
      <c r="UG134" s="121"/>
      <c r="UH134" s="121"/>
      <c r="UI134" s="132"/>
      <c r="UL134" s="121"/>
      <c r="UM134" s="121"/>
      <c r="UN134" s="121"/>
      <c r="UO134" s="121"/>
      <c r="UP134" s="121"/>
      <c r="UQ134" s="132"/>
      <c r="UT134" s="121"/>
      <c r="UU134" s="121"/>
      <c r="UV134" s="121"/>
      <c r="UW134" s="121"/>
      <c r="UX134" s="121"/>
      <c r="UY134" s="132"/>
      <c r="VA134" s="121"/>
      <c r="VB134" s="121"/>
      <c r="VC134" s="121"/>
      <c r="VD134" s="121"/>
      <c r="VE134" s="121"/>
      <c r="VF134" s="132"/>
    </row>
  </sheetData>
  <mergeCells count="14">
    <mergeCell ref="NE1:NF1"/>
    <mergeCell ref="NL1:NM1"/>
    <mergeCell ref="MN1:MO1"/>
    <mergeCell ref="MV1:MW1"/>
    <mergeCell ref="MF1:MG1"/>
    <mergeCell ref="LH1:LI1"/>
    <mergeCell ref="KZ1:LA1"/>
    <mergeCell ref="KR1:KS1"/>
    <mergeCell ref="KB1:KC1"/>
    <mergeCell ref="IN1:IO1"/>
    <mergeCell ref="IV1:IW1"/>
    <mergeCell ref="JD1:JE1"/>
    <mergeCell ref="JL1:JM1"/>
    <mergeCell ref="JT1:JU1"/>
  </mergeCells>
  <phoneticPr fontId="11" type="noConversion"/>
  <conditionalFormatting sqref="JU1 JU86:JU87 JU21:JU58 JU60:JU72 JU74:JU79 JU4:JU19">
    <cfRule type="cellIs" dxfId="352" priority="253" operator="equal">
      <formula>799</formula>
    </cfRule>
    <cfRule type="uniqueValues" priority="254"/>
  </conditionalFormatting>
  <conditionalFormatting sqref="JU80:JU85">
    <cfRule type="cellIs" dxfId="351" priority="249" operator="equal">
      <formula>799</formula>
    </cfRule>
    <cfRule type="uniqueValues" priority="252"/>
  </conditionalFormatting>
  <conditionalFormatting sqref="JU80:JU85 JY80:JY85">
    <cfRule type="uniqueValues" priority="251"/>
  </conditionalFormatting>
  <conditionalFormatting sqref="JU80:JU85">
    <cfRule type="cellIs" dxfId="350" priority="250" operator="equal">
      <formula>799</formula>
    </cfRule>
  </conditionalFormatting>
  <conditionalFormatting sqref="JU96:JU99">
    <cfRule type="cellIs" dxfId="349" priority="247" operator="equal">
      <formula>799</formula>
    </cfRule>
    <cfRule type="uniqueValues" priority="248"/>
  </conditionalFormatting>
  <conditionalFormatting sqref="JU100">
    <cfRule type="cellIs" dxfId="348" priority="245" operator="equal">
      <formula>799</formula>
    </cfRule>
    <cfRule type="uniqueValues" priority="246"/>
  </conditionalFormatting>
  <conditionalFormatting sqref="JU101">
    <cfRule type="cellIs" dxfId="347" priority="243" operator="equal">
      <formula>799</formula>
    </cfRule>
    <cfRule type="uniqueValues" priority="244"/>
  </conditionalFormatting>
  <conditionalFormatting sqref="JU102">
    <cfRule type="cellIs" dxfId="346" priority="241" operator="equal">
      <formula>799</formula>
    </cfRule>
    <cfRule type="uniqueValues" priority="242"/>
  </conditionalFormatting>
  <conditionalFormatting sqref="JU103">
    <cfRule type="cellIs" dxfId="345" priority="239" operator="equal">
      <formula>799</formula>
    </cfRule>
    <cfRule type="uniqueValues" priority="240"/>
  </conditionalFormatting>
  <conditionalFormatting sqref="JU104">
    <cfRule type="cellIs" dxfId="344" priority="237" operator="equal">
      <formula>799</formula>
    </cfRule>
    <cfRule type="uniqueValues" priority="238"/>
  </conditionalFormatting>
  <conditionalFormatting sqref="KC4">
    <cfRule type="cellIs" dxfId="343" priority="235" operator="equal">
      <formula>799</formula>
    </cfRule>
    <cfRule type="uniqueValues" priority="236"/>
  </conditionalFormatting>
  <conditionalFormatting sqref="KC9">
    <cfRule type="cellIs" dxfId="342" priority="233" operator="equal">
      <formula>799</formula>
    </cfRule>
    <cfRule type="uniqueValues" priority="234"/>
  </conditionalFormatting>
  <conditionalFormatting sqref="KC11">
    <cfRule type="cellIs" dxfId="341" priority="231" operator="equal">
      <formula>799</formula>
    </cfRule>
    <cfRule type="uniqueValues" priority="232"/>
  </conditionalFormatting>
  <conditionalFormatting sqref="KC12">
    <cfRule type="cellIs" dxfId="340" priority="229" operator="equal">
      <formula>799</formula>
    </cfRule>
    <cfRule type="uniqueValues" priority="230"/>
  </conditionalFormatting>
  <conditionalFormatting sqref="KC14">
    <cfRule type="cellIs" dxfId="339" priority="227" operator="equal">
      <formula>799</formula>
    </cfRule>
    <cfRule type="uniqueValues" priority="228"/>
  </conditionalFormatting>
  <conditionalFormatting sqref="KC17">
    <cfRule type="cellIs" dxfId="338" priority="225" operator="equal">
      <formula>799</formula>
    </cfRule>
    <cfRule type="uniqueValues" priority="226"/>
  </conditionalFormatting>
  <conditionalFormatting sqref="KC22">
    <cfRule type="cellIs" dxfId="337" priority="223" operator="equal">
      <formula>799</formula>
    </cfRule>
    <cfRule type="uniqueValues" priority="224"/>
  </conditionalFormatting>
  <conditionalFormatting sqref="KC31">
    <cfRule type="cellIs" dxfId="336" priority="221" operator="equal">
      <formula>799</formula>
    </cfRule>
    <cfRule type="uniqueValues" priority="222"/>
  </conditionalFormatting>
  <conditionalFormatting sqref="KC42">
    <cfRule type="cellIs" dxfId="335" priority="219" operator="equal">
      <formula>799</formula>
    </cfRule>
    <cfRule type="uniqueValues" priority="220"/>
  </conditionalFormatting>
  <conditionalFormatting sqref="KC43">
    <cfRule type="cellIs" dxfId="334" priority="217" operator="equal">
      <formula>799</formula>
    </cfRule>
    <cfRule type="uniqueValues" priority="218"/>
  </conditionalFormatting>
  <conditionalFormatting sqref="KK4">
    <cfRule type="cellIs" dxfId="333" priority="215" operator="equal">
      <formula>799</formula>
    </cfRule>
    <cfRule type="uniqueValues" priority="216"/>
  </conditionalFormatting>
  <conditionalFormatting sqref="KK9">
    <cfRule type="cellIs" dxfId="332" priority="213" operator="equal">
      <formula>799</formula>
    </cfRule>
    <cfRule type="uniqueValues" priority="214"/>
  </conditionalFormatting>
  <conditionalFormatting sqref="KK11">
    <cfRule type="cellIs" dxfId="331" priority="211" operator="equal">
      <formula>799</formula>
    </cfRule>
    <cfRule type="uniqueValues" priority="212"/>
  </conditionalFormatting>
  <conditionalFormatting sqref="KK12">
    <cfRule type="cellIs" dxfId="330" priority="209" operator="equal">
      <formula>799</formula>
    </cfRule>
    <cfRule type="uniqueValues" priority="210"/>
  </conditionalFormatting>
  <conditionalFormatting sqref="KK14">
    <cfRule type="cellIs" dxfId="329" priority="207" operator="equal">
      <formula>799</formula>
    </cfRule>
    <cfRule type="uniqueValues" priority="208"/>
  </conditionalFormatting>
  <conditionalFormatting sqref="KK17">
    <cfRule type="cellIs" dxfId="328" priority="205" operator="equal">
      <formula>799</formula>
    </cfRule>
    <cfRule type="uniqueValues" priority="206"/>
  </conditionalFormatting>
  <conditionalFormatting sqref="KK22">
    <cfRule type="cellIs" dxfId="327" priority="203" operator="equal">
      <formula>799</formula>
    </cfRule>
    <cfRule type="uniqueValues" priority="204"/>
  </conditionalFormatting>
  <conditionalFormatting sqref="KK31">
    <cfRule type="cellIs" dxfId="326" priority="201" operator="equal">
      <formula>799</formula>
    </cfRule>
    <cfRule type="uniqueValues" priority="202"/>
  </conditionalFormatting>
  <conditionalFormatting sqref="KK42">
    <cfRule type="cellIs" dxfId="325" priority="199" operator="equal">
      <formula>799</formula>
    </cfRule>
    <cfRule type="uniqueValues" priority="200"/>
  </conditionalFormatting>
  <conditionalFormatting sqref="KK43">
    <cfRule type="cellIs" dxfId="324" priority="197" operator="equal">
      <formula>799</formula>
    </cfRule>
    <cfRule type="uniqueValues" priority="198"/>
  </conditionalFormatting>
  <conditionalFormatting sqref="LQ4">
    <cfRule type="cellIs" dxfId="323" priority="195" operator="equal">
      <formula>799</formula>
    </cfRule>
    <cfRule type="uniqueValues" priority="196"/>
  </conditionalFormatting>
  <conditionalFormatting sqref="LI4">
    <cfRule type="cellIs" dxfId="322" priority="193" operator="equal">
      <formula>799</formula>
    </cfRule>
    <cfRule type="uniqueValues" priority="194"/>
  </conditionalFormatting>
  <conditionalFormatting sqref="LI9">
    <cfRule type="cellIs" dxfId="321" priority="191" operator="equal">
      <formula>799</formula>
    </cfRule>
    <cfRule type="uniqueValues" priority="192"/>
  </conditionalFormatting>
  <conditionalFormatting sqref="LI11">
    <cfRule type="cellIs" dxfId="320" priority="189" operator="equal">
      <formula>799</formula>
    </cfRule>
    <cfRule type="uniqueValues" priority="190"/>
  </conditionalFormatting>
  <conditionalFormatting sqref="LI12">
    <cfRule type="cellIs" dxfId="319" priority="187" operator="equal">
      <formula>799</formula>
    </cfRule>
    <cfRule type="uniqueValues" priority="188"/>
  </conditionalFormatting>
  <conditionalFormatting sqref="LI14">
    <cfRule type="cellIs" dxfId="318" priority="185" operator="equal">
      <formula>799</formula>
    </cfRule>
    <cfRule type="uniqueValues" priority="186"/>
  </conditionalFormatting>
  <conditionalFormatting sqref="LI17">
    <cfRule type="cellIs" dxfId="317" priority="183" operator="equal">
      <formula>799</formula>
    </cfRule>
    <cfRule type="uniqueValues" priority="184"/>
  </conditionalFormatting>
  <conditionalFormatting sqref="LI22">
    <cfRule type="cellIs" dxfId="316" priority="181" operator="equal">
      <formula>799</formula>
    </cfRule>
    <cfRule type="uniqueValues" priority="182"/>
  </conditionalFormatting>
  <conditionalFormatting sqref="LI42">
    <cfRule type="cellIs" dxfId="315" priority="179" operator="equal">
      <formula>799</formula>
    </cfRule>
    <cfRule type="uniqueValues" priority="180"/>
  </conditionalFormatting>
  <conditionalFormatting sqref="LI31">
    <cfRule type="cellIs" dxfId="314" priority="177" operator="equal">
      <formula>799</formula>
    </cfRule>
    <cfRule type="uniqueValues" priority="178"/>
  </conditionalFormatting>
  <conditionalFormatting sqref="LY4">
    <cfRule type="cellIs" dxfId="313" priority="175" operator="equal">
      <formula>799</formula>
    </cfRule>
    <cfRule type="uniqueValues" priority="176"/>
  </conditionalFormatting>
  <conditionalFormatting sqref="MG4">
    <cfRule type="cellIs" dxfId="312" priority="173" operator="equal">
      <formula>799</formula>
    </cfRule>
    <cfRule type="uniqueValues" priority="174"/>
  </conditionalFormatting>
  <conditionalFormatting sqref="MG9">
    <cfRule type="cellIs" dxfId="311" priority="171" operator="equal">
      <formula>799</formula>
    </cfRule>
    <cfRule type="uniqueValues" priority="172"/>
  </conditionalFormatting>
  <conditionalFormatting sqref="MG11">
    <cfRule type="cellIs" dxfId="310" priority="169" operator="equal">
      <formula>799</formula>
    </cfRule>
    <cfRule type="uniqueValues" priority="170"/>
  </conditionalFormatting>
  <conditionalFormatting sqref="MG12">
    <cfRule type="cellIs" dxfId="309" priority="167" operator="equal">
      <formula>799</formula>
    </cfRule>
    <cfRule type="uniqueValues" priority="168"/>
  </conditionalFormatting>
  <conditionalFormatting sqref="MG17">
    <cfRule type="cellIs" dxfId="308" priority="165" operator="equal">
      <formula>799</formula>
    </cfRule>
    <cfRule type="uniqueValues" priority="166"/>
  </conditionalFormatting>
  <conditionalFormatting sqref="MG31">
    <cfRule type="cellIs" dxfId="307" priority="163" operator="equal">
      <formula>799</formula>
    </cfRule>
    <cfRule type="uniqueValues" priority="164"/>
  </conditionalFormatting>
  <conditionalFormatting sqref="MG42">
    <cfRule type="cellIs" dxfId="306" priority="161" operator="equal">
      <formula>799</formula>
    </cfRule>
    <cfRule type="uniqueValues" priority="162"/>
  </conditionalFormatting>
  <conditionalFormatting sqref="MO4">
    <cfRule type="cellIs" dxfId="305" priority="159" operator="equal">
      <formula>799</formula>
    </cfRule>
    <cfRule type="uniqueValues" priority="160"/>
  </conditionalFormatting>
  <conditionalFormatting sqref="MO9">
    <cfRule type="cellIs" dxfId="304" priority="157" operator="equal">
      <formula>799</formula>
    </cfRule>
    <cfRule type="uniqueValues" priority="158"/>
  </conditionalFormatting>
  <conditionalFormatting sqref="MO12">
    <cfRule type="cellIs" dxfId="303" priority="155" operator="equal">
      <formula>799</formula>
    </cfRule>
    <cfRule type="uniqueValues" priority="156"/>
  </conditionalFormatting>
  <conditionalFormatting sqref="MO17">
    <cfRule type="cellIs" dxfId="302" priority="153" operator="equal">
      <formula>799</formula>
    </cfRule>
    <cfRule type="uniqueValues" priority="154"/>
  </conditionalFormatting>
  <conditionalFormatting sqref="MO31">
    <cfRule type="cellIs" dxfId="301" priority="151" operator="equal">
      <formula>799</formula>
    </cfRule>
    <cfRule type="uniqueValues" priority="152"/>
  </conditionalFormatting>
  <conditionalFormatting sqref="MO42">
    <cfRule type="cellIs" dxfId="300" priority="149" operator="equal">
      <formula>799</formula>
    </cfRule>
    <cfRule type="uniqueValues" priority="150"/>
  </conditionalFormatting>
  <conditionalFormatting sqref="MW4">
    <cfRule type="cellIs" dxfId="299" priority="147" operator="equal">
      <formula>799</formula>
    </cfRule>
    <cfRule type="uniqueValues" priority="148"/>
  </conditionalFormatting>
  <conditionalFormatting sqref="MW9">
    <cfRule type="cellIs" dxfId="298" priority="145" operator="equal">
      <formula>799</formula>
    </cfRule>
    <cfRule type="uniqueValues" priority="146"/>
  </conditionalFormatting>
  <conditionalFormatting sqref="MW12">
    <cfRule type="cellIs" dxfId="297" priority="143" operator="equal">
      <formula>799</formula>
    </cfRule>
    <cfRule type="uniqueValues" priority="144"/>
  </conditionalFormatting>
  <conditionalFormatting sqref="NE4">
    <cfRule type="cellIs" dxfId="296" priority="141" operator="equal">
      <formula>799</formula>
    </cfRule>
    <cfRule type="uniqueValues" priority="142"/>
  </conditionalFormatting>
  <conditionalFormatting sqref="NE9">
    <cfRule type="cellIs" dxfId="295" priority="139" operator="equal">
      <formula>799</formula>
    </cfRule>
    <cfRule type="uniqueValues" priority="140"/>
  </conditionalFormatting>
  <conditionalFormatting sqref="NE12">
    <cfRule type="cellIs" dxfId="294" priority="137" operator="equal">
      <formula>799</formula>
    </cfRule>
    <cfRule type="uniqueValues" priority="138"/>
  </conditionalFormatting>
  <conditionalFormatting sqref="NM4">
    <cfRule type="cellIs" dxfId="293" priority="135" operator="equal">
      <formula>799</formula>
    </cfRule>
    <cfRule type="uniqueValues" priority="136"/>
  </conditionalFormatting>
  <conditionalFormatting sqref="NM9">
    <cfRule type="cellIs" dxfId="292" priority="133" operator="equal">
      <formula>799</formula>
    </cfRule>
    <cfRule type="uniqueValues" priority="134"/>
  </conditionalFormatting>
  <conditionalFormatting sqref="NM12">
    <cfRule type="cellIs" dxfId="291" priority="131" operator="equal">
      <formula>799</formula>
    </cfRule>
    <cfRule type="uniqueValues" priority="132"/>
  </conditionalFormatting>
  <conditionalFormatting sqref="OP4">
    <cfRule type="cellIs" dxfId="290" priority="129" operator="equal">
      <formula>799</formula>
    </cfRule>
    <cfRule type="uniqueValues" priority="130"/>
  </conditionalFormatting>
  <conditionalFormatting sqref="OP9">
    <cfRule type="cellIs" dxfId="289" priority="127" operator="equal">
      <formula>799</formula>
    </cfRule>
    <cfRule type="uniqueValues" priority="128"/>
  </conditionalFormatting>
  <conditionalFormatting sqref="OP12">
    <cfRule type="cellIs" dxfId="288" priority="125" operator="equal">
      <formula>799</formula>
    </cfRule>
    <cfRule type="uniqueValues" priority="126"/>
  </conditionalFormatting>
  <conditionalFormatting sqref="OX4">
    <cfRule type="cellIs" dxfId="287" priority="123" operator="equal">
      <formula>799</formula>
    </cfRule>
    <cfRule type="uniqueValues" priority="124"/>
  </conditionalFormatting>
  <conditionalFormatting sqref="OX9">
    <cfRule type="cellIs" dxfId="286" priority="121" operator="equal">
      <formula>799</formula>
    </cfRule>
    <cfRule type="uniqueValues" priority="122"/>
  </conditionalFormatting>
  <conditionalFormatting sqref="OX12">
    <cfRule type="cellIs" dxfId="285" priority="119" operator="equal">
      <formula>799</formula>
    </cfRule>
    <cfRule type="uniqueValues" priority="120"/>
  </conditionalFormatting>
  <conditionalFormatting sqref="PF4">
    <cfRule type="cellIs" dxfId="284" priority="117" operator="equal">
      <formula>799</formula>
    </cfRule>
    <cfRule type="uniqueValues" priority="118"/>
  </conditionalFormatting>
  <conditionalFormatting sqref="PF9">
    <cfRule type="cellIs" dxfId="283" priority="115" operator="equal">
      <formula>799</formula>
    </cfRule>
    <cfRule type="uniqueValues" priority="116"/>
  </conditionalFormatting>
  <conditionalFormatting sqref="PF12">
    <cfRule type="cellIs" dxfId="282" priority="113" operator="equal">
      <formula>799</formula>
    </cfRule>
    <cfRule type="uniqueValues" priority="114"/>
  </conditionalFormatting>
  <conditionalFormatting sqref="PN4">
    <cfRule type="cellIs" dxfId="281" priority="111" operator="equal">
      <formula>799</formula>
    </cfRule>
    <cfRule type="uniqueValues" priority="112"/>
  </conditionalFormatting>
  <conditionalFormatting sqref="PN9">
    <cfRule type="cellIs" dxfId="280" priority="109" operator="equal">
      <formula>799</formula>
    </cfRule>
    <cfRule type="uniqueValues" priority="110"/>
  </conditionalFormatting>
  <conditionalFormatting sqref="PN12">
    <cfRule type="cellIs" dxfId="279" priority="107" operator="equal">
      <formula>799</formula>
    </cfRule>
    <cfRule type="uniqueValues" priority="108"/>
  </conditionalFormatting>
  <conditionalFormatting sqref="PV4">
    <cfRule type="cellIs" dxfId="278" priority="105" operator="equal">
      <formula>799</formula>
    </cfRule>
    <cfRule type="uniqueValues" priority="106"/>
  </conditionalFormatting>
  <conditionalFormatting sqref="PV9">
    <cfRule type="cellIs" dxfId="277" priority="103" operator="equal">
      <formula>799</formula>
    </cfRule>
    <cfRule type="uniqueValues" priority="104"/>
  </conditionalFormatting>
  <conditionalFormatting sqref="PV12">
    <cfRule type="cellIs" dxfId="276" priority="101" operator="equal">
      <formula>799</formula>
    </cfRule>
    <cfRule type="uniqueValues" priority="102"/>
  </conditionalFormatting>
  <conditionalFormatting sqref="QE4">
    <cfRule type="cellIs" dxfId="275" priority="93" operator="equal">
      <formula>799</formula>
    </cfRule>
    <cfRule type="uniqueValues" priority="94"/>
  </conditionalFormatting>
  <conditionalFormatting sqref="QE9">
    <cfRule type="cellIs" dxfId="274" priority="91" operator="equal">
      <formula>799</formula>
    </cfRule>
    <cfRule type="uniqueValues" priority="92"/>
  </conditionalFormatting>
  <conditionalFormatting sqref="QE12">
    <cfRule type="cellIs" dxfId="273" priority="89" operator="equal">
      <formula>799</formula>
    </cfRule>
    <cfRule type="uniqueValues" priority="90"/>
  </conditionalFormatting>
  <conditionalFormatting sqref="QM4">
    <cfRule type="cellIs" dxfId="272" priority="87" operator="equal">
      <formula>799</formula>
    </cfRule>
    <cfRule type="uniqueValues" priority="88"/>
  </conditionalFormatting>
  <conditionalFormatting sqref="QM9">
    <cfRule type="cellIs" dxfId="271" priority="85" operator="equal">
      <formula>799</formula>
    </cfRule>
    <cfRule type="uniqueValues" priority="86"/>
  </conditionalFormatting>
  <conditionalFormatting sqref="QM12">
    <cfRule type="cellIs" dxfId="270" priority="83" operator="equal">
      <formula>799</formula>
    </cfRule>
    <cfRule type="uniqueValues" priority="84"/>
  </conditionalFormatting>
  <conditionalFormatting sqref="QV4">
    <cfRule type="cellIs" dxfId="269" priority="81" operator="equal">
      <formula>799</formula>
    </cfRule>
    <cfRule type="uniqueValues" priority="82"/>
  </conditionalFormatting>
  <conditionalFormatting sqref="QV9">
    <cfRule type="cellIs" dxfId="268" priority="79" operator="equal">
      <formula>799</formula>
    </cfRule>
    <cfRule type="uniqueValues" priority="80"/>
  </conditionalFormatting>
  <conditionalFormatting sqref="QV12">
    <cfRule type="cellIs" dxfId="267" priority="77" operator="equal">
      <formula>799</formula>
    </cfRule>
    <cfRule type="uniqueValues" priority="78"/>
  </conditionalFormatting>
  <conditionalFormatting sqref="RD4">
    <cfRule type="cellIs" dxfId="266" priority="75" operator="equal">
      <formula>799</formula>
    </cfRule>
    <cfRule type="uniqueValues" priority="76"/>
  </conditionalFormatting>
  <conditionalFormatting sqref="RD9">
    <cfRule type="cellIs" dxfId="265" priority="73" operator="equal">
      <formula>799</formula>
    </cfRule>
    <cfRule type="uniqueValues" priority="74"/>
  </conditionalFormatting>
  <conditionalFormatting sqref="RD12">
    <cfRule type="cellIs" dxfId="264" priority="71" operator="equal">
      <formula>799</formula>
    </cfRule>
    <cfRule type="uniqueValues" priority="72"/>
  </conditionalFormatting>
  <conditionalFormatting sqref="RS4">
    <cfRule type="cellIs" dxfId="263" priority="63" operator="equal">
      <formula>799</formula>
    </cfRule>
    <cfRule type="uniqueValues" priority="64"/>
  </conditionalFormatting>
  <conditionalFormatting sqref="RS9">
    <cfRule type="cellIs" dxfId="262" priority="61" operator="equal">
      <formula>799</formula>
    </cfRule>
    <cfRule type="uniqueValues" priority="62"/>
  </conditionalFormatting>
  <conditionalFormatting sqref="RS12">
    <cfRule type="cellIs" dxfId="261" priority="59" operator="equal">
      <formula>799</formula>
    </cfRule>
    <cfRule type="uniqueValues" priority="60"/>
  </conditionalFormatting>
  <conditionalFormatting sqref="SA4">
    <cfRule type="cellIs" dxfId="260" priority="57" operator="equal">
      <formula>799</formula>
    </cfRule>
    <cfRule type="uniqueValues" priority="58"/>
  </conditionalFormatting>
  <conditionalFormatting sqref="SA9">
    <cfRule type="cellIs" dxfId="259" priority="55" operator="equal">
      <formula>799</formula>
    </cfRule>
    <cfRule type="uniqueValues" priority="56"/>
  </conditionalFormatting>
  <conditionalFormatting sqref="SA12">
    <cfRule type="cellIs" dxfId="258" priority="53" operator="equal">
      <formula>799</formula>
    </cfRule>
    <cfRule type="uniqueValues" priority="54"/>
  </conditionalFormatting>
  <conditionalFormatting sqref="SI4">
    <cfRule type="cellIs" dxfId="257" priority="51" operator="equal">
      <formula>799</formula>
    </cfRule>
    <cfRule type="uniqueValues" priority="52"/>
  </conditionalFormatting>
  <conditionalFormatting sqref="SI9">
    <cfRule type="cellIs" dxfId="256" priority="49" operator="equal">
      <formula>799</formula>
    </cfRule>
    <cfRule type="uniqueValues" priority="50"/>
  </conditionalFormatting>
  <conditionalFormatting sqref="SQ4">
    <cfRule type="cellIs" dxfId="255" priority="47" operator="equal">
      <formula>799</formula>
    </cfRule>
    <cfRule type="uniqueValues" priority="48"/>
  </conditionalFormatting>
  <conditionalFormatting sqref="SQ9">
    <cfRule type="cellIs" dxfId="254" priority="45" operator="equal">
      <formula>799</formula>
    </cfRule>
    <cfRule type="uniqueValues" priority="46"/>
  </conditionalFormatting>
  <conditionalFormatting sqref="SY9">
    <cfRule type="cellIs" dxfId="253" priority="41" operator="equal">
      <formula>799</formula>
    </cfRule>
    <cfRule type="uniqueValues" priority="42"/>
  </conditionalFormatting>
  <conditionalFormatting sqref="SY4">
    <cfRule type="cellIs" dxfId="252" priority="43" operator="equal">
      <formula>799</formula>
    </cfRule>
    <cfRule type="uniqueValues" priority="44"/>
  </conditionalFormatting>
  <conditionalFormatting sqref="TG4">
    <cfRule type="cellIs" dxfId="251" priority="39" operator="equal">
      <formula>799</formula>
    </cfRule>
    <cfRule type="uniqueValues" priority="40"/>
  </conditionalFormatting>
  <conditionalFormatting sqref="TG9">
    <cfRule type="cellIs" dxfId="250" priority="37" operator="equal">
      <formula>799</formula>
    </cfRule>
    <cfRule type="uniqueValues" priority="38"/>
  </conditionalFormatting>
  <conditionalFormatting sqref="TO4">
    <cfRule type="cellIs" dxfId="249" priority="35" operator="equal">
      <formula>799</formula>
    </cfRule>
    <cfRule type="uniqueValues" priority="36"/>
  </conditionalFormatting>
  <conditionalFormatting sqref="TO9">
    <cfRule type="cellIs" dxfId="248" priority="33" operator="equal">
      <formula>799</formula>
    </cfRule>
    <cfRule type="uniqueValues" priority="34"/>
  </conditionalFormatting>
  <conditionalFormatting sqref="TW4">
    <cfRule type="cellIs" dxfId="247" priority="31" operator="equal">
      <formula>799</formula>
    </cfRule>
    <cfRule type="uniqueValues" priority="32"/>
  </conditionalFormatting>
  <conditionalFormatting sqref="TW9">
    <cfRule type="cellIs" dxfId="246" priority="29" operator="equal">
      <formula>799</formula>
    </cfRule>
    <cfRule type="uniqueValues" priority="30"/>
  </conditionalFormatting>
  <conditionalFormatting sqref="UE4">
    <cfRule type="cellIs" dxfId="245" priority="27" operator="equal">
      <formula>799</formula>
    </cfRule>
    <cfRule type="uniqueValues" priority="28"/>
  </conditionalFormatting>
  <conditionalFormatting sqref="UM4">
    <cfRule type="cellIs" dxfId="244" priority="25" operator="equal">
      <formula>799</formula>
    </cfRule>
    <cfRule type="uniqueValues" priority="26"/>
  </conditionalFormatting>
  <conditionalFormatting sqref="UU4">
    <cfRule type="cellIs" dxfId="243" priority="23" operator="equal">
      <formula>799</formula>
    </cfRule>
    <cfRule type="uniqueValues" priority="24"/>
  </conditionalFormatting>
  <conditionalFormatting sqref="VB4">
    <cfRule type="cellIs" dxfId="242" priority="21" operator="equal">
      <formula>799</formula>
    </cfRule>
    <cfRule type="uniqueValues" priority="22"/>
  </conditionalFormatting>
  <conditionalFormatting sqref="VI4">
    <cfRule type="cellIs" dxfId="241" priority="19" operator="equal">
      <formula>799</formula>
    </cfRule>
    <cfRule type="uniqueValues" priority="20"/>
  </conditionalFormatting>
  <conditionalFormatting sqref="JU2:JU3">
    <cfRule type="cellIs" dxfId="240" priority="17" operator="equal">
      <formula>799</formula>
    </cfRule>
    <cfRule type="uniqueValues" priority="18"/>
  </conditionalFormatting>
  <conditionalFormatting sqref="VZ4">
    <cfRule type="cellIs" dxfId="239" priority="15" operator="equal">
      <formula>799</formula>
    </cfRule>
    <cfRule type="uniqueValues" priority="16"/>
  </conditionalFormatting>
  <conditionalFormatting sqref="WG4">
    <cfRule type="cellIs" dxfId="238" priority="13" operator="equal">
      <formula>799</formula>
    </cfRule>
    <cfRule type="uniqueValues" priority="14"/>
  </conditionalFormatting>
  <conditionalFormatting sqref="XH4">
    <cfRule type="cellIs" dxfId="237" priority="9" operator="equal">
      <formula>799</formula>
    </cfRule>
    <cfRule type="uniqueValues" priority="10"/>
  </conditionalFormatting>
  <conditionalFormatting sqref="YC4">
    <cfRule type="cellIs" dxfId="236" priority="5" operator="equal">
      <formula>799</formula>
    </cfRule>
    <cfRule type="uniqueValues" priority="6"/>
  </conditionalFormatting>
  <conditionalFormatting sqref="ZF4">
    <cfRule type="cellIs" dxfId="235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Z99"/>
  <sheetViews>
    <sheetView topLeftCell="ZZ67" zoomScale="80" zoomScaleNormal="80" workbookViewId="0">
      <selection activeCell="AAN93" sqref="AAN93"/>
    </sheetView>
  </sheetViews>
  <sheetFormatPr defaultColWidth="9.140625" defaultRowHeight="12.75"/>
  <cols>
    <col min="1" max="2" width="9.140625" style="18" hidden="1" customWidth="1"/>
    <col min="3" max="3" width="35.7109375" style="18" hidden="1" customWidth="1"/>
    <col min="4" max="9" width="9.140625" style="18" hidden="1" customWidth="1"/>
    <col min="10" max="10" width="35.7109375" style="18" hidden="1" customWidth="1"/>
    <col min="11" max="14" width="9.140625" style="18" hidden="1" customWidth="1"/>
    <col min="15" max="16" width="9.140625" style="19" hidden="1" customWidth="1"/>
    <col min="17" max="17" width="9.140625" style="18" hidden="1" customWidth="1"/>
    <col min="18" max="18" width="35.7109375" style="18" hidden="1" customWidth="1"/>
    <col min="19" max="22" width="9.140625" style="18" hidden="1" customWidth="1"/>
    <col min="23" max="24" width="9.140625" style="19" hidden="1" customWidth="1"/>
    <col min="25" max="25" width="9.140625" style="18" hidden="1" customWidth="1"/>
    <col min="26" max="26" width="35.7109375" style="18" hidden="1" customWidth="1"/>
    <col min="27" max="41" width="9.140625" style="18" hidden="1" customWidth="1"/>
    <col min="42" max="42" width="9.140625" style="19" hidden="1" customWidth="1"/>
    <col min="43" max="44" width="9.140625" style="18" hidden="1" customWidth="1"/>
    <col min="45" max="45" width="35.7109375" style="18" hidden="1" customWidth="1"/>
    <col min="46" max="49" width="9.140625" style="18" hidden="1" customWidth="1"/>
    <col min="50" max="50" width="9.140625" style="19" hidden="1" customWidth="1"/>
    <col min="51" max="57" width="9.140625" style="18" hidden="1" customWidth="1"/>
    <col min="58" max="58" width="9.140625" style="19" hidden="1" customWidth="1"/>
    <col min="59" max="65" width="9.140625" style="18" hidden="1" customWidth="1"/>
    <col min="66" max="66" width="9.140625" style="19" hidden="1" customWidth="1"/>
    <col min="67" max="73" width="9.140625" style="18" hidden="1" customWidth="1"/>
    <col min="74" max="74" width="9.140625" style="19" hidden="1" customWidth="1"/>
    <col min="75" max="76" width="9.140625" style="18" hidden="1" customWidth="1"/>
    <col min="77" max="77" width="30.7109375" style="18" hidden="1" customWidth="1"/>
    <col min="78" max="81" width="9.140625" style="18" hidden="1" customWidth="1"/>
    <col min="82" max="82" width="9.140625" style="19" hidden="1" customWidth="1"/>
    <col min="83" max="84" width="9.140625" style="18" hidden="1" customWidth="1"/>
    <col min="85" max="85" width="30.7109375" style="18" hidden="1" customWidth="1"/>
    <col min="86" max="89" width="9.140625" style="18" hidden="1" customWidth="1"/>
    <col min="90" max="90" width="9.140625" style="19" hidden="1" customWidth="1"/>
    <col min="91" max="97" width="9.140625" style="18" hidden="1" customWidth="1"/>
    <col min="98" max="98" width="9.140625" style="19" hidden="1" customWidth="1"/>
    <col min="99" max="105" width="9.140625" style="18" hidden="1" customWidth="1"/>
    <col min="106" max="106" width="9.140625" style="19" hidden="1" customWidth="1"/>
    <col min="107" max="113" width="9.140625" style="18" hidden="1" customWidth="1"/>
    <col min="114" max="114" width="9.140625" style="19" hidden="1" customWidth="1"/>
    <col min="115" max="121" width="9.140625" style="18" hidden="1" customWidth="1"/>
    <col min="122" max="122" width="9.140625" style="19" hidden="1" customWidth="1"/>
    <col min="123" max="124" width="9.140625" style="18" hidden="1" customWidth="1"/>
    <col min="125" max="125" width="33.7109375" style="18" hidden="1" customWidth="1"/>
    <col min="126" max="129" width="9.140625" style="18" hidden="1" customWidth="1"/>
    <col min="130" max="130" width="9.140625" style="19" hidden="1" customWidth="1"/>
    <col min="131" max="132" width="9.140625" style="18" hidden="1" customWidth="1"/>
    <col min="133" max="137" width="0" style="18" hidden="1" customWidth="1"/>
    <col min="138" max="139" width="0" style="19" hidden="1" customWidth="1"/>
    <col min="140" max="145" width="0" style="18" hidden="1" customWidth="1"/>
    <col min="146" max="146" width="0" style="19" hidden="1" customWidth="1"/>
    <col min="147" max="153" width="0" style="18" hidden="1" customWidth="1"/>
    <col min="154" max="154" width="0" style="19" hidden="1" customWidth="1"/>
    <col min="155" max="161" width="0" style="18" hidden="1" customWidth="1"/>
    <col min="162" max="162" width="0" style="19" hidden="1" customWidth="1"/>
    <col min="163" max="169" width="0" style="18" hidden="1" customWidth="1"/>
    <col min="170" max="170" width="0" style="19" hidden="1" customWidth="1"/>
    <col min="171" max="177" width="0" style="18" hidden="1" customWidth="1"/>
    <col min="178" max="178" width="0" style="19" hidden="1" customWidth="1"/>
    <col min="179" max="180" width="0" style="18" hidden="1" customWidth="1"/>
    <col min="181" max="185" width="9.140625" style="18"/>
    <col min="186" max="186" width="9.140625" style="19"/>
    <col min="187" max="193" width="9.140625" style="18"/>
    <col min="194" max="194" width="9.140625" style="19"/>
    <col min="195" max="201" width="9.140625" style="18"/>
    <col min="202" max="202" width="9.140625" style="19"/>
    <col min="203" max="209" width="9.140625" style="18"/>
    <col min="210" max="210" width="9.140625" style="19"/>
    <col min="211" max="212" width="9.140625" style="18"/>
    <col min="213" max="213" width="30.7109375" style="18" customWidth="1"/>
    <col min="214" max="217" width="9.140625" style="18"/>
    <col min="218" max="218" width="9.140625" style="19"/>
    <col min="219" max="220" width="9.140625" style="18"/>
    <col min="221" max="221" width="30.7109375" style="18" customWidth="1"/>
    <col min="222" max="225" width="9.140625" style="18"/>
    <col min="226" max="226" width="9.140625" style="19"/>
    <col min="227" max="233" width="9.140625" style="18"/>
    <col min="234" max="234" width="9.140625" style="19"/>
    <col min="235" max="241" width="9.140625" style="18"/>
    <col min="242" max="242" width="9.140625" style="19"/>
    <col min="243" max="249" width="9.140625" style="18"/>
    <col min="250" max="250" width="9.140625" style="19"/>
    <col min="251" max="257" width="9.140625" style="18"/>
    <col min="258" max="258" width="9.140625" style="19"/>
    <col min="259" max="265" width="9.140625" style="18"/>
    <col min="266" max="266" width="9.140625" style="19"/>
    <col min="267" max="268" width="9.140625" style="18"/>
    <col min="269" max="269" width="15.7109375" style="18" customWidth="1"/>
    <col min="270" max="273" width="9.140625" style="18"/>
    <col min="274" max="274" width="9.140625" style="19"/>
    <col min="275" max="281" width="9.140625" style="18"/>
    <col min="282" max="282" width="9.140625" style="19"/>
    <col min="283" max="289" width="9.140625" style="18"/>
    <col min="290" max="290" width="9.140625" style="19"/>
    <col min="291" max="297" width="9.140625" style="18"/>
    <col min="298" max="298" width="9.140625" style="19"/>
    <col min="299" max="305" width="9.140625" style="18"/>
    <col min="306" max="306" width="9.140625" style="19"/>
    <col min="307" max="313" width="9.140625" style="18"/>
    <col min="314" max="314" width="9.140625" style="19"/>
    <col min="315" max="321" width="9.140625" style="18"/>
    <col min="322" max="322" width="9.140625" style="19"/>
    <col min="323" max="329" width="9.140625" style="18"/>
    <col min="330" max="330" width="9.140625" style="19"/>
    <col min="331" max="337" width="9.140625" style="18"/>
    <col min="338" max="338" width="9.140625" style="19"/>
    <col min="339" max="345" width="9.140625" style="18"/>
    <col min="346" max="346" width="9.140625" style="19"/>
    <col min="347" max="353" width="9.140625" style="18"/>
    <col min="354" max="354" width="9.140625" style="19"/>
    <col min="355" max="356" width="9.140625" style="18"/>
    <col min="357" max="357" width="18.28515625" style="18" customWidth="1"/>
    <col min="358" max="361" width="9.140625" style="18"/>
    <col min="362" max="362" width="9.140625" style="19"/>
    <col min="363" max="369" width="9.140625" style="18"/>
    <col min="370" max="370" width="9.140625" style="19"/>
    <col min="371" max="401" width="9.140625" style="18"/>
    <col min="402" max="402" width="9.140625" style="19"/>
    <col min="403" max="409" width="9.140625" style="18"/>
    <col min="410" max="410" width="9.140625" style="19"/>
    <col min="411" max="441" width="9.140625" style="18"/>
    <col min="442" max="442" width="9.140625" style="132"/>
    <col min="443" max="457" width="9.140625" style="18"/>
    <col min="458" max="458" width="9.140625" style="132"/>
    <col min="459" max="484" width="9.140625" style="18"/>
    <col min="485" max="485" width="9.140625" style="18" customWidth="1"/>
    <col min="486" max="489" width="9.140625" style="18" hidden="1" customWidth="1"/>
    <col min="490" max="490" width="9.140625" style="132" hidden="1" customWidth="1"/>
    <col min="491" max="514" width="9.140625" style="18" hidden="1" customWidth="1"/>
    <col min="515" max="519" width="9.140625" style="18"/>
    <col min="520" max="520" width="9.140625" style="132"/>
    <col min="521" max="522" width="9.140625" style="18"/>
    <col min="523" max="523" width="17.5703125" style="18" customWidth="1"/>
    <col min="524" max="527" width="9.140625" style="18"/>
    <col min="528" max="528" width="9.140625" style="132"/>
    <col min="529" max="535" width="9.140625" style="18"/>
    <col min="536" max="536" width="9.140625" style="132"/>
    <col min="537" max="543" width="9.140625" style="18"/>
    <col min="544" max="544" width="9.140625" style="132"/>
    <col min="545" max="551" width="9.140625" style="18"/>
    <col min="552" max="552" width="9.140625" style="132"/>
    <col min="553" max="553" width="9.140625" style="18"/>
    <col min="554" max="555" width="9.140625" style="121"/>
    <col min="556" max="559" width="9.140625" style="157"/>
    <col min="560" max="560" width="9.140625" style="158"/>
    <col min="561" max="563" width="9.140625" style="121"/>
    <col min="564" max="567" width="9.140625" style="157"/>
    <col min="568" max="568" width="9.140625" style="158"/>
    <col min="569" max="571" width="9.140625" style="121"/>
    <col min="572" max="575" width="9.140625" style="157"/>
    <col min="576" max="576" width="9.140625" style="158"/>
    <col min="577" max="579" width="9.140625" style="121"/>
    <col min="580" max="583" width="9.140625" style="157"/>
    <col min="584" max="584" width="9.140625" style="158"/>
    <col min="585" max="587" width="9.140625" style="121"/>
    <col min="588" max="591" width="9.140625" style="157"/>
    <col min="592" max="593" width="9.140625" style="158"/>
    <col min="594" max="594" width="9.140625" style="121"/>
    <col min="595" max="598" width="9.140625" style="157"/>
    <col min="599" max="599" width="9.140625" style="158"/>
    <col min="600" max="601" width="9.140625" style="121"/>
    <col min="602" max="605" width="9.140625" style="157"/>
    <col min="606" max="606" width="9.140625" style="158"/>
    <col min="607" max="609" width="9.140625" style="121"/>
    <col min="610" max="613" width="9.140625" style="157"/>
    <col min="614" max="614" width="9.140625" style="158"/>
    <col min="615" max="617" width="9.140625" style="121"/>
    <col min="618" max="621" width="9.140625" style="157"/>
    <col min="622" max="622" width="9.140625" style="158"/>
    <col min="623" max="625" width="9.140625" style="121"/>
    <col min="626" max="629" width="9.140625" style="157"/>
    <col min="630" max="630" width="9.140625" style="158"/>
    <col min="631" max="633" width="9.140625" style="121"/>
    <col min="634" max="637" width="9.140625" style="157"/>
    <col min="638" max="638" width="9.140625" style="158"/>
    <col min="639" max="641" width="9.140625" style="121"/>
    <col min="642" max="645" width="9.140625" style="157"/>
    <col min="646" max="646" width="9.140625" style="158"/>
    <col min="647" max="649" width="9.140625" style="121"/>
    <col min="650" max="653" width="9.140625" style="157"/>
    <col min="654" max="654" width="9.140625" style="158"/>
    <col min="655" max="657" width="9.140625" style="121"/>
    <col min="658" max="661" width="9.140625" style="157"/>
    <col min="662" max="662" width="9.140625" style="158"/>
    <col min="663" max="665" width="9.140625" style="121"/>
    <col min="666" max="669" width="9.140625" style="157"/>
    <col min="670" max="670" width="9.140625" style="158"/>
    <col min="671" max="673" width="9.140625" style="121"/>
    <col min="674" max="677" width="9.140625" style="157"/>
    <col min="678" max="678" width="9.140625" style="158"/>
    <col min="679" max="679" width="9.140625" style="18"/>
    <col min="680" max="680" width="9.140625" style="121"/>
    <col min="681" max="684" width="9.140625" style="157"/>
    <col min="685" max="685" width="9.140625" style="158"/>
    <col min="686" max="687" width="9.140625" style="121"/>
    <col min="688" max="688" width="23.42578125" style="18" customWidth="1"/>
    <col min="689" max="689" width="8.7109375" style="18" customWidth="1"/>
    <col min="690" max="690" width="7.28515625" style="18" customWidth="1"/>
    <col min="691" max="691" width="6.42578125" style="18" customWidth="1"/>
    <col min="692" max="692" width="7.85546875" style="18" customWidth="1"/>
    <col min="693" max="693" width="6.5703125" style="132" customWidth="1"/>
    <col min="694" max="699" width="9.140625" style="18"/>
    <col min="700" max="700" width="9.140625" style="132"/>
    <col min="701" max="706" width="9.140625" style="18"/>
    <col min="707" max="707" width="9.140625" style="132"/>
    <col min="708" max="713" width="9.140625" style="18"/>
    <col min="714" max="714" width="9.140625" style="132"/>
    <col min="715" max="715" width="9.140625" style="18"/>
    <col min="716" max="720" width="9.140625" style="121"/>
    <col min="721" max="721" width="9.140625" style="132"/>
    <col min="722" max="722" width="9.140625" style="121"/>
    <col min="723" max="727" width="9.140625" style="18"/>
    <col min="728" max="728" width="9.140625" style="132"/>
    <col min="729" max="16384" width="9.140625" style="18"/>
  </cols>
  <sheetData>
    <row r="1" spans="1:728" s="64" customFormat="1" ht="24.95" customHeight="1">
      <c r="A1" s="64" t="s">
        <v>88</v>
      </c>
      <c r="C1" s="64" t="s">
        <v>87</v>
      </c>
      <c r="J1" s="68" t="s">
        <v>97</v>
      </c>
      <c r="K1" s="68"/>
      <c r="R1" s="68" t="s">
        <v>99</v>
      </c>
      <c r="S1" s="68"/>
      <c r="Z1" s="68" t="s">
        <v>103</v>
      </c>
      <c r="AK1" s="68" t="s">
        <v>120</v>
      </c>
      <c r="AS1" s="68" t="s">
        <v>123</v>
      </c>
      <c r="BA1" s="68" t="s">
        <v>125</v>
      </c>
      <c r="BI1" s="68" t="s">
        <v>127</v>
      </c>
      <c r="BQ1" s="68" t="s">
        <v>131</v>
      </c>
      <c r="BY1" s="68" t="s">
        <v>132</v>
      </c>
      <c r="CG1" s="68" t="s">
        <v>135</v>
      </c>
      <c r="CO1" s="68" t="s">
        <v>136</v>
      </c>
      <c r="CW1" s="68" t="s">
        <v>137</v>
      </c>
      <c r="DE1" s="68" t="s">
        <v>138</v>
      </c>
      <c r="DM1" s="68" t="s">
        <v>143</v>
      </c>
      <c r="DU1" s="68" t="s">
        <v>146</v>
      </c>
      <c r="EC1" s="68" t="s">
        <v>152</v>
      </c>
      <c r="ED1" s="68"/>
      <c r="EK1" s="68" t="s">
        <v>154</v>
      </c>
      <c r="ES1" s="68" t="s">
        <v>155</v>
      </c>
      <c r="FA1" s="68" t="s">
        <v>166</v>
      </c>
      <c r="FF1" s="68"/>
      <c r="FI1" s="68" t="s">
        <v>167</v>
      </c>
      <c r="FN1" s="68"/>
      <c r="FQ1" s="68" t="s">
        <v>168</v>
      </c>
      <c r="FV1" s="68"/>
      <c r="FY1" s="68" t="s">
        <v>169</v>
      </c>
      <c r="GD1" s="68"/>
      <c r="GG1" s="68" t="s">
        <v>171</v>
      </c>
      <c r="GL1" s="68"/>
      <c r="GO1" s="68" t="s">
        <v>172</v>
      </c>
      <c r="GT1" s="68"/>
      <c r="GW1" s="68" t="s">
        <v>173</v>
      </c>
      <c r="HB1" s="68"/>
      <c r="HE1" s="68" t="s">
        <v>175</v>
      </c>
      <c r="HJ1" s="68"/>
      <c r="HM1" s="68" t="s">
        <v>178</v>
      </c>
      <c r="HR1" s="68"/>
      <c r="HU1" s="68" t="s">
        <v>184</v>
      </c>
      <c r="HZ1" s="68"/>
      <c r="IC1" s="68" t="s">
        <v>185</v>
      </c>
      <c r="IH1" s="68"/>
      <c r="IK1" s="68" t="s">
        <v>186</v>
      </c>
      <c r="IP1" s="68"/>
      <c r="IS1" s="64" t="s">
        <v>187</v>
      </c>
      <c r="IX1" s="68"/>
      <c r="JA1" s="64" t="s">
        <v>188</v>
      </c>
      <c r="JF1" s="68"/>
      <c r="JI1" s="64" t="s">
        <v>190</v>
      </c>
      <c r="JN1" s="68"/>
      <c r="JQ1" s="64" t="s">
        <v>191</v>
      </c>
      <c r="JV1" s="68"/>
      <c r="JY1" s="64" t="s">
        <v>192</v>
      </c>
      <c r="KD1" s="68"/>
      <c r="KG1" s="64" t="s">
        <v>195</v>
      </c>
      <c r="KL1" s="68"/>
      <c r="KO1" s="64" t="s">
        <v>196</v>
      </c>
      <c r="KT1" s="68"/>
      <c r="KW1" s="64" t="s">
        <v>197</v>
      </c>
      <c r="LB1" s="68"/>
      <c r="LE1" s="64" t="s">
        <v>199</v>
      </c>
      <c r="LJ1" s="68"/>
      <c r="LM1" s="64" t="s">
        <v>200</v>
      </c>
      <c r="LR1" s="68"/>
      <c r="LU1" s="64" t="s">
        <v>201</v>
      </c>
      <c r="LZ1" s="68"/>
      <c r="MC1" s="64" t="s">
        <v>207</v>
      </c>
      <c r="MH1" s="68"/>
      <c r="MK1" s="204" t="s">
        <v>206</v>
      </c>
      <c r="ML1" s="204"/>
      <c r="MP1" s="68"/>
      <c r="MS1" s="205" t="s">
        <v>215</v>
      </c>
      <c r="MT1" s="205"/>
      <c r="MX1" s="68"/>
      <c r="NA1" s="204" t="s">
        <v>220</v>
      </c>
      <c r="NB1" s="204"/>
      <c r="NF1" s="68"/>
      <c r="NI1" s="204" t="s">
        <v>230</v>
      </c>
      <c r="NJ1" s="204"/>
      <c r="NN1" s="68"/>
      <c r="NQ1" s="204" t="s">
        <v>237</v>
      </c>
      <c r="NR1" s="204"/>
      <c r="NV1" s="68"/>
      <c r="NY1" s="204" t="s">
        <v>244</v>
      </c>
      <c r="NZ1" s="204"/>
      <c r="OD1" s="68"/>
      <c r="OG1" s="204" t="s">
        <v>260</v>
      </c>
      <c r="OH1" s="204"/>
      <c r="OL1" s="68"/>
      <c r="OO1" s="64" t="s">
        <v>259</v>
      </c>
      <c r="OT1" s="68"/>
      <c r="OW1" s="204" t="s">
        <v>276</v>
      </c>
      <c r="OX1" s="204"/>
      <c r="OY1" s="133"/>
      <c r="OZ1" s="133"/>
      <c r="PA1" s="133"/>
      <c r="PB1" s="134"/>
      <c r="PC1" s="133"/>
      <c r="PD1" s="133"/>
      <c r="PE1" s="204" t="s">
        <v>277</v>
      </c>
      <c r="PF1" s="204"/>
      <c r="PG1" s="133"/>
      <c r="PH1" s="133"/>
      <c r="PI1" s="133"/>
      <c r="PJ1" s="134"/>
      <c r="PK1" s="133"/>
      <c r="PM1" s="204" t="s">
        <v>278</v>
      </c>
      <c r="PN1" s="204"/>
      <c r="PO1" s="133"/>
      <c r="PP1" s="133"/>
      <c r="PQ1" s="133"/>
      <c r="PR1" s="134"/>
      <c r="PS1" s="133"/>
      <c r="PT1" s="133"/>
      <c r="PU1" s="204" t="s">
        <v>271</v>
      </c>
      <c r="PV1" s="204"/>
      <c r="PW1" s="133"/>
      <c r="PX1" s="133"/>
      <c r="PY1" s="133"/>
      <c r="PZ1" s="134"/>
      <c r="QA1" s="133"/>
      <c r="QB1" s="133"/>
      <c r="QC1" s="204" t="s">
        <v>282</v>
      </c>
      <c r="QD1" s="204"/>
      <c r="QE1" s="133"/>
      <c r="QF1" s="133"/>
      <c r="QG1" s="133"/>
      <c r="QH1" s="134"/>
      <c r="QI1" s="133"/>
      <c r="QJ1" s="133"/>
      <c r="QK1" s="204" t="s">
        <v>286</v>
      </c>
      <c r="QL1" s="204"/>
      <c r="QM1" s="133"/>
      <c r="QN1" s="133"/>
      <c r="QO1" s="133"/>
      <c r="QP1" s="134"/>
      <c r="QQ1" s="133"/>
      <c r="QR1" s="133"/>
      <c r="QS1" s="202" t="s">
        <v>288</v>
      </c>
      <c r="QT1" s="202"/>
      <c r="QU1" s="157"/>
      <c r="QV1" s="157"/>
      <c r="QW1" s="157"/>
      <c r="QX1" s="158"/>
      <c r="QY1" s="157"/>
      <c r="QZ1" s="133"/>
      <c r="RA1" s="204" t="s">
        <v>313</v>
      </c>
      <c r="RB1" s="204"/>
      <c r="RC1" s="133"/>
      <c r="RD1" s="133"/>
      <c r="RE1" s="133"/>
      <c r="RF1" s="134"/>
      <c r="RG1" s="133"/>
      <c r="RH1" s="133"/>
      <c r="RI1" s="133"/>
      <c r="RJ1" s="204" t="s">
        <v>315</v>
      </c>
      <c r="RK1" s="204"/>
      <c r="RL1" s="133"/>
      <c r="RM1" s="133"/>
      <c r="RN1" s="133"/>
      <c r="RO1" s="134"/>
      <c r="RP1" s="133"/>
      <c r="RQ1" s="133"/>
      <c r="RR1" s="204" t="s">
        <v>316</v>
      </c>
      <c r="RS1" s="204"/>
      <c r="RT1" s="133"/>
      <c r="RU1" s="133"/>
      <c r="RV1" s="133"/>
      <c r="RW1" s="134"/>
      <c r="RX1" s="133"/>
      <c r="RY1" s="204" t="s">
        <v>307</v>
      </c>
      <c r="RZ1" s="204"/>
      <c r="SA1" s="133"/>
      <c r="SB1" s="133"/>
      <c r="SC1" s="133"/>
      <c r="SD1" s="134"/>
      <c r="SE1" s="133"/>
      <c r="SF1" s="204" t="s">
        <v>312</v>
      </c>
      <c r="SG1" s="204"/>
      <c r="SH1" s="133"/>
      <c r="SI1" s="133"/>
      <c r="SJ1" s="133"/>
      <c r="SK1" s="134"/>
      <c r="SL1" s="133"/>
      <c r="SM1" s="204" t="s">
        <v>317</v>
      </c>
      <c r="SN1" s="204"/>
      <c r="SO1" s="133"/>
      <c r="SP1" s="133"/>
      <c r="SQ1" s="133"/>
      <c r="SR1" s="134"/>
      <c r="SU1" s="64" t="s">
        <v>330</v>
      </c>
      <c r="SZ1" s="134"/>
      <c r="TC1" s="64" t="s">
        <v>331</v>
      </c>
      <c r="TH1" s="134"/>
      <c r="TK1" s="64" t="s">
        <v>353</v>
      </c>
      <c r="TP1" s="134"/>
      <c r="TS1" s="64" t="s">
        <v>365</v>
      </c>
      <c r="TX1" s="134"/>
      <c r="UA1" s="64" t="s">
        <v>369</v>
      </c>
      <c r="UF1" s="134"/>
      <c r="UH1" s="133"/>
      <c r="UI1" s="133" t="s">
        <v>445</v>
      </c>
      <c r="UJ1" s="157"/>
      <c r="UK1" s="157"/>
      <c r="UL1" s="157"/>
      <c r="UM1" s="157"/>
      <c r="UN1" s="158"/>
      <c r="UO1" s="133"/>
      <c r="UP1" s="133"/>
      <c r="UQ1" s="133" t="s">
        <v>446</v>
      </c>
      <c r="UR1" s="157"/>
      <c r="US1" s="157"/>
      <c r="UT1" s="157"/>
      <c r="UU1" s="157"/>
      <c r="UV1" s="158"/>
      <c r="UW1" s="133"/>
      <c r="UX1" s="133"/>
      <c r="UY1" s="133" t="s">
        <v>447</v>
      </c>
      <c r="UZ1" s="157"/>
      <c r="VA1" s="157"/>
      <c r="VB1" s="157"/>
      <c r="VC1" s="157"/>
      <c r="VD1" s="158"/>
      <c r="VE1" s="133"/>
      <c r="VF1" s="133"/>
      <c r="VG1" s="133" t="s">
        <v>448</v>
      </c>
      <c r="VH1" s="157"/>
      <c r="VI1" s="157"/>
      <c r="VJ1" s="157"/>
      <c r="VK1" s="157"/>
      <c r="VL1" s="158"/>
      <c r="VM1" s="133"/>
      <c r="VN1" s="133"/>
      <c r="VO1" s="133" t="s">
        <v>449</v>
      </c>
      <c r="VP1" s="157"/>
      <c r="VQ1" s="157"/>
      <c r="VR1" s="157"/>
      <c r="VS1" s="157"/>
      <c r="VT1" s="158"/>
      <c r="VU1" s="158"/>
      <c r="VV1" s="133" t="s">
        <v>408</v>
      </c>
      <c r="VW1" s="157"/>
      <c r="VX1" s="157"/>
      <c r="VY1" s="157"/>
      <c r="VZ1" s="157"/>
      <c r="WA1" s="158"/>
      <c r="WB1" s="133"/>
      <c r="WC1" s="133" t="s">
        <v>409</v>
      </c>
      <c r="WD1" s="157"/>
      <c r="WE1" s="157"/>
      <c r="WF1" s="157"/>
      <c r="WG1" s="157"/>
      <c r="WH1" s="158"/>
      <c r="WI1" s="133"/>
      <c r="WJ1" s="133"/>
      <c r="WK1" s="133" t="s">
        <v>410</v>
      </c>
      <c r="WL1" s="157"/>
      <c r="WM1" s="157"/>
      <c r="WN1" s="157"/>
      <c r="WO1" s="157"/>
      <c r="WP1" s="158"/>
      <c r="WQ1" s="133"/>
      <c r="WR1" s="133"/>
      <c r="WS1" s="133" t="s">
        <v>411</v>
      </c>
      <c r="WT1" s="157"/>
      <c r="WU1" s="157"/>
      <c r="WV1" s="157"/>
      <c r="WW1" s="157"/>
      <c r="WX1" s="158"/>
      <c r="WY1" s="133"/>
      <c r="WZ1" s="133"/>
      <c r="XA1" s="133" t="s">
        <v>412</v>
      </c>
      <c r="XB1" s="157"/>
      <c r="XC1" s="157"/>
      <c r="XD1" s="157"/>
      <c r="XE1" s="157"/>
      <c r="XF1" s="158"/>
      <c r="XG1" s="133"/>
      <c r="XH1" s="133"/>
      <c r="XI1" s="133" t="s">
        <v>413</v>
      </c>
      <c r="XJ1" s="157"/>
      <c r="XK1" s="157"/>
      <c r="XL1" s="157"/>
      <c r="XM1" s="157"/>
      <c r="XN1" s="158"/>
      <c r="XO1" s="133"/>
      <c r="XP1" s="133"/>
      <c r="XQ1" s="133" t="s">
        <v>414</v>
      </c>
      <c r="XR1" s="157"/>
      <c r="XS1" s="157"/>
      <c r="XT1" s="157"/>
      <c r="XU1" s="157"/>
      <c r="XV1" s="158"/>
      <c r="XW1" s="133"/>
      <c r="XX1" s="133"/>
      <c r="XY1" s="133" t="s">
        <v>415</v>
      </c>
      <c r="XZ1" s="157"/>
      <c r="YA1" s="157"/>
      <c r="YB1" s="157"/>
      <c r="YC1" s="157"/>
      <c r="YD1" s="158"/>
      <c r="YE1" s="133"/>
      <c r="YF1" s="133"/>
      <c r="YG1" s="133" t="s">
        <v>416</v>
      </c>
      <c r="YH1" s="157"/>
      <c r="YI1" s="157"/>
      <c r="YJ1" s="157"/>
      <c r="YK1" s="157"/>
      <c r="YL1" s="158"/>
      <c r="YM1" s="133"/>
      <c r="YN1" s="133"/>
      <c r="YO1" s="133" t="s">
        <v>417</v>
      </c>
      <c r="YP1" s="157"/>
      <c r="YQ1" s="157"/>
      <c r="YR1" s="157"/>
      <c r="YS1" s="157"/>
      <c r="YT1" s="158"/>
      <c r="YU1" s="133"/>
      <c r="YV1" s="133"/>
      <c r="YW1" s="133" t="s">
        <v>418</v>
      </c>
      <c r="YX1" s="157"/>
      <c r="YY1" s="157"/>
      <c r="YZ1" s="157"/>
      <c r="ZA1" s="157"/>
      <c r="ZB1" s="158"/>
      <c r="ZD1" s="133" t="s">
        <v>451</v>
      </c>
      <c r="ZE1" s="157"/>
      <c r="ZF1" s="157"/>
      <c r="ZG1" s="157"/>
      <c r="ZH1" s="157"/>
      <c r="ZI1" s="158"/>
      <c r="ZJ1" s="133"/>
      <c r="ZK1" s="133"/>
      <c r="ZL1" s="64" t="s">
        <v>464</v>
      </c>
      <c r="ZQ1" s="134"/>
      <c r="ZS1" s="64" t="s">
        <v>465</v>
      </c>
      <c r="ZX1" s="134"/>
      <c r="ZZ1" s="64" t="s">
        <v>471</v>
      </c>
      <c r="AAE1" s="134"/>
      <c r="AAG1" s="64" t="s">
        <v>475</v>
      </c>
      <c r="AAL1" s="134"/>
      <c r="AAN1" s="133" t="s">
        <v>488</v>
      </c>
      <c r="AAO1" s="133"/>
      <c r="AAP1" s="133"/>
      <c r="AAQ1" s="133"/>
      <c r="AAR1" s="133"/>
      <c r="AAS1" s="134"/>
      <c r="AAT1" s="133"/>
      <c r="AAU1" s="64" t="s">
        <v>484</v>
      </c>
      <c r="AAZ1" s="134"/>
    </row>
    <row r="2" spans="1:728" ht="15.75">
      <c r="A2" s="18" t="s">
        <v>5</v>
      </c>
      <c r="C2" s="18" t="s">
        <v>0</v>
      </c>
      <c r="D2" s="18" t="s">
        <v>1</v>
      </c>
      <c r="E2" s="18" t="s">
        <v>2</v>
      </c>
      <c r="F2" s="18" t="s">
        <v>3</v>
      </c>
      <c r="G2" s="18" t="s">
        <v>4</v>
      </c>
      <c r="H2" s="18" t="s">
        <v>5</v>
      </c>
      <c r="J2" s="58" t="s">
        <v>0</v>
      </c>
      <c r="K2" s="58" t="s">
        <v>1</v>
      </c>
      <c r="L2" s="58" t="s">
        <v>2</v>
      </c>
      <c r="M2" s="58" t="s">
        <v>3</v>
      </c>
      <c r="N2" s="58" t="s">
        <v>4</v>
      </c>
      <c r="O2" s="59" t="s">
        <v>5</v>
      </c>
      <c r="P2" s="59"/>
      <c r="R2" s="18" t="s">
        <v>0</v>
      </c>
      <c r="S2" s="18" t="s">
        <v>1</v>
      </c>
      <c r="T2" s="18" t="s">
        <v>2</v>
      </c>
      <c r="U2" s="18" t="s">
        <v>3</v>
      </c>
      <c r="V2" s="18" t="s">
        <v>4</v>
      </c>
      <c r="W2" s="19" t="s">
        <v>5</v>
      </c>
      <c r="Z2" s="57" t="s">
        <v>0</v>
      </c>
      <c r="AA2" s="57" t="s">
        <v>1</v>
      </c>
      <c r="AB2" s="57" t="s">
        <v>2</v>
      </c>
      <c r="AC2" s="57" t="s">
        <v>3</v>
      </c>
      <c r="AD2" s="57" t="s">
        <v>4</v>
      </c>
      <c r="AE2" s="57" t="s">
        <v>5</v>
      </c>
      <c r="AH2" s="64" t="s">
        <v>122</v>
      </c>
      <c r="AI2" s="64" t="s">
        <v>121</v>
      </c>
      <c r="AK2" s="18" t="s">
        <v>0</v>
      </c>
      <c r="AL2" s="18" t="s">
        <v>1</v>
      </c>
      <c r="AM2" s="18" t="s">
        <v>2</v>
      </c>
      <c r="AN2" s="18" t="s">
        <v>3</v>
      </c>
      <c r="AO2" s="18" t="s">
        <v>4</v>
      </c>
      <c r="AP2" s="19" t="s">
        <v>5</v>
      </c>
      <c r="AS2" s="18" t="s">
        <v>0</v>
      </c>
      <c r="AT2" s="18" t="s">
        <v>1</v>
      </c>
      <c r="AU2" s="18" t="s">
        <v>2</v>
      </c>
      <c r="AV2" s="18" t="s">
        <v>3</v>
      </c>
      <c r="AW2" s="18" t="s">
        <v>4</v>
      </c>
      <c r="AX2" s="19" t="s">
        <v>5</v>
      </c>
      <c r="BA2" s="18" t="s">
        <v>0</v>
      </c>
      <c r="BB2" s="18" t="s">
        <v>1</v>
      </c>
      <c r="BC2" s="18" t="s">
        <v>2</v>
      </c>
      <c r="BD2" s="18" t="s">
        <v>3</v>
      </c>
      <c r="BE2" s="18" t="s">
        <v>4</v>
      </c>
      <c r="BF2" s="19" t="s">
        <v>5</v>
      </c>
      <c r="BI2" s="18" t="s">
        <v>0</v>
      </c>
      <c r="BJ2" s="18" t="s">
        <v>1</v>
      </c>
      <c r="BK2" s="18" t="s">
        <v>2</v>
      </c>
      <c r="BL2" s="18" t="s">
        <v>3</v>
      </c>
      <c r="BM2" s="18" t="s">
        <v>4</v>
      </c>
      <c r="BN2" s="19" t="s">
        <v>5</v>
      </c>
      <c r="BQ2" s="18" t="s">
        <v>0</v>
      </c>
      <c r="BR2" s="18" t="s">
        <v>1</v>
      </c>
      <c r="BS2" s="18" t="s">
        <v>2</v>
      </c>
      <c r="BT2" s="18" t="s">
        <v>3</v>
      </c>
      <c r="BU2" s="18" t="s">
        <v>4</v>
      </c>
      <c r="BV2" s="19" t="s">
        <v>5</v>
      </c>
      <c r="BY2" s="18" t="s">
        <v>0</v>
      </c>
      <c r="BZ2" s="18" t="s">
        <v>1</v>
      </c>
      <c r="CA2" s="18" t="s">
        <v>2</v>
      </c>
      <c r="CB2" s="18" t="s">
        <v>3</v>
      </c>
      <c r="CC2" s="18" t="s">
        <v>4</v>
      </c>
      <c r="CD2" s="19" t="s">
        <v>5</v>
      </c>
      <c r="CG2" s="2" t="s">
        <v>0</v>
      </c>
      <c r="CH2" s="2" t="s">
        <v>1</v>
      </c>
      <c r="CI2" s="2" t="s">
        <v>2</v>
      </c>
      <c r="CJ2" s="2" t="s">
        <v>3</v>
      </c>
      <c r="CK2" s="2" t="s">
        <v>4</v>
      </c>
      <c r="CL2" s="4" t="s">
        <v>5</v>
      </c>
      <c r="CO2" s="2" t="s">
        <v>0</v>
      </c>
      <c r="CP2" s="2" t="s">
        <v>1</v>
      </c>
      <c r="CQ2" s="2" t="s">
        <v>2</v>
      </c>
      <c r="CR2" s="2" t="s">
        <v>3</v>
      </c>
      <c r="CS2" s="2" t="s">
        <v>4</v>
      </c>
      <c r="CT2" s="4" t="s">
        <v>5</v>
      </c>
      <c r="CW2" s="2" t="s">
        <v>0</v>
      </c>
      <c r="CX2" s="2" t="s">
        <v>1</v>
      </c>
      <c r="CY2" s="2" t="s">
        <v>2</v>
      </c>
      <c r="CZ2" s="2" t="s">
        <v>3</v>
      </c>
      <c r="DA2" s="2" t="s">
        <v>4</v>
      </c>
      <c r="DB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4" t="s">
        <v>5</v>
      </c>
      <c r="DM2" s="2" t="s">
        <v>0</v>
      </c>
      <c r="DN2" s="2" t="s">
        <v>1</v>
      </c>
      <c r="DO2" s="2" t="s">
        <v>2</v>
      </c>
      <c r="DP2" s="2" t="s">
        <v>3</v>
      </c>
      <c r="DQ2" s="2" t="s">
        <v>4</v>
      </c>
      <c r="DR2" s="4" t="s">
        <v>5</v>
      </c>
      <c r="DU2" s="2" t="s">
        <v>0</v>
      </c>
      <c r="DV2" s="2" t="s">
        <v>1</v>
      </c>
      <c r="DW2" s="2" t="s">
        <v>2</v>
      </c>
      <c r="DX2" s="2" t="s">
        <v>3</v>
      </c>
      <c r="DY2" s="2" t="s">
        <v>4</v>
      </c>
      <c r="DZ2" s="4" t="s">
        <v>5</v>
      </c>
      <c r="EC2" s="2" t="s">
        <v>0</v>
      </c>
      <c r="ED2" s="2" t="s">
        <v>1</v>
      </c>
      <c r="EE2" s="2" t="s">
        <v>2</v>
      </c>
      <c r="EF2" s="2" t="s">
        <v>3</v>
      </c>
      <c r="EG2" s="2" t="s">
        <v>4</v>
      </c>
      <c r="EH2" s="4" t="s">
        <v>5</v>
      </c>
      <c r="EK2" s="2" t="s">
        <v>0</v>
      </c>
      <c r="EL2" s="2" t="s">
        <v>1</v>
      </c>
      <c r="EM2" s="2" t="s">
        <v>2</v>
      </c>
      <c r="EN2" s="2" t="s">
        <v>3</v>
      </c>
      <c r="EO2" s="2" t="s">
        <v>4</v>
      </c>
      <c r="EP2" s="4" t="s">
        <v>5</v>
      </c>
      <c r="ES2" s="2" t="s">
        <v>0</v>
      </c>
      <c r="ET2" s="2" t="s">
        <v>1</v>
      </c>
      <c r="EU2" s="2" t="s">
        <v>2</v>
      </c>
      <c r="EV2" s="2" t="s">
        <v>3</v>
      </c>
      <c r="EW2" s="2" t="s">
        <v>4</v>
      </c>
      <c r="EX2" s="4" t="s">
        <v>5</v>
      </c>
      <c r="FA2" s="2" t="s">
        <v>0</v>
      </c>
      <c r="FB2" s="2" t="s">
        <v>1</v>
      </c>
      <c r="FC2" s="2" t="s">
        <v>2</v>
      </c>
      <c r="FD2" s="2" t="s">
        <v>3</v>
      </c>
      <c r="FE2" s="2" t="s">
        <v>4</v>
      </c>
      <c r="FF2" s="4" t="s">
        <v>5</v>
      </c>
      <c r="FI2" s="2" t="s">
        <v>0</v>
      </c>
      <c r="FJ2" s="2" t="s">
        <v>1</v>
      </c>
      <c r="FK2" s="2" t="s">
        <v>2</v>
      </c>
      <c r="FL2" s="2" t="s">
        <v>3</v>
      </c>
      <c r="FM2" s="2" t="s">
        <v>4</v>
      </c>
      <c r="FN2" s="4" t="s">
        <v>5</v>
      </c>
      <c r="FQ2" s="2" t="s">
        <v>0</v>
      </c>
      <c r="FR2" s="2" t="s">
        <v>1</v>
      </c>
      <c r="FS2" s="2" t="s">
        <v>2</v>
      </c>
      <c r="FT2" s="2" t="s">
        <v>3</v>
      </c>
      <c r="FU2" s="2" t="s">
        <v>4</v>
      </c>
      <c r="FV2" s="4" t="s">
        <v>5</v>
      </c>
      <c r="FY2" s="2" t="s">
        <v>0</v>
      </c>
      <c r="FZ2" s="2" t="s">
        <v>1</v>
      </c>
      <c r="GA2" s="2" t="s">
        <v>2</v>
      </c>
      <c r="GB2" s="2" t="s">
        <v>3</v>
      </c>
      <c r="GC2" s="2" t="s">
        <v>4</v>
      </c>
      <c r="GD2" s="4" t="s">
        <v>5</v>
      </c>
      <c r="GG2" s="2" t="s">
        <v>0</v>
      </c>
      <c r="GH2" s="2" t="s">
        <v>1</v>
      </c>
      <c r="GI2" s="2" t="s">
        <v>2</v>
      </c>
      <c r="GJ2" s="2" t="s">
        <v>3</v>
      </c>
      <c r="GK2" s="2" t="s">
        <v>4</v>
      </c>
      <c r="GL2" s="4" t="s">
        <v>5</v>
      </c>
      <c r="GO2" s="2" t="s">
        <v>0</v>
      </c>
      <c r="GP2" s="2" t="s">
        <v>1</v>
      </c>
      <c r="GQ2" s="2" t="s">
        <v>2</v>
      </c>
      <c r="GR2" s="2" t="s">
        <v>3</v>
      </c>
      <c r="GS2" s="2" t="s">
        <v>4</v>
      </c>
      <c r="GT2" s="4" t="s">
        <v>5</v>
      </c>
      <c r="GW2" s="2" t="s">
        <v>0</v>
      </c>
      <c r="GX2" s="2" t="s">
        <v>1</v>
      </c>
      <c r="GY2" s="2" t="s">
        <v>2</v>
      </c>
      <c r="GZ2" s="2" t="s">
        <v>3</v>
      </c>
      <c r="HA2" s="2" t="s">
        <v>4</v>
      </c>
      <c r="HB2" s="4" t="s">
        <v>5</v>
      </c>
      <c r="HE2" s="2" t="s">
        <v>0</v>
      </c>
      <c r="HF2" s="2" t="s">
        <v>1</v>
      </c>
      <c r="HG2" s="2" t="s">
        <v>2</v>
      </c>
      <c r="HH2" s="2" t="s">
        <v>3</v>
      </c>
      <c r="HI2" s="2" t="s">
        <v>4</v>
      </c>
      <c r="HJ2" s="4" t="s">
        <v>5</v>
      </c>
      <c r="HM2" s="2" t="s">
        <v>0</v>
      </c>
      <c r="HN2" s="2" t="s">
        <v>1</v>
      </c>
      <c r="HO2" s="2" t="s">
        <v>2</v>
      </c>
      <c r="HP2" s="2" t="s">
        <v>3</v>
      </c>
      <c r="HQ2" s="2" t="s">
        <v>4</v>
      </c>
      <c r="HR2" s="4" t="s">
        <v>5</v>
      </c>
      <c r="HU2" s="2" t="s">
        <v>0</v>
      </c>
      <c r="HV2" s="2" t="s">
        <v>1</v>
      </c>
      <c r="HW2" s="2" t="s">
        <v>2</v>
      </c>
      <c r="HX2" s="2" t="s">
        <v>3</v>
      </c>
      <c r="HY2" s="2" t="s">
        <v>4</v>
      </c>
      <c r="HZ2" s="4" t="s">
        <v>5</v>
      </c>
      <c r="IC2" s="2" t="s">
        <v>0</v>
      </c>
      <c r="ID2" s="2" t="s">
        <v>1</v>
      </c>
      <c r="IE2" s="2" t="s">
        <v>2</v>
      </c>
      <c r="IF2" s="2" t="s">
        <v>3</v>
      </c>
      <c r="IG2" s="2" t="s">
        <v>4</v>
      </c>
      <c r="IH2" s="4" t="s">
        <v>5</v>
      </c>
      <c r="IK2" s="2" t="s">
        <v>0</v>
      </c>
      <c r="IL2" s="2" t="s">
        <v>1</v>
      </c>
      <c r="IM2" s="2" t="s">
        <v>2</v>
      </c>
      <c r="IN2" s="2" t="s">
        <v>3</v>
      </c>
      <c r="IO2" s="2" t="s">
        <v>4</v>
      </c>
      <c r="IP2" s="4" t="s">
        <v>5</v>
      </c>
      <c r="IS2" s="2" t="s">
        <v>0</v>
      </c>
      <c r="IT2" s="2" t="s">
        <v>1</v>
      </c>
      <c r="IU2" s="2" t="s">
        <v>2</v>
      </c>
      <c r="IV2" s="2" t="s">
        <v>3</v>
      </c>
      <c r="IW2" s="2" t="s">
        <v>4</v>
      </c>
      <c r="IX2" s="4" t="s">
        <v>5</v>
      </c>
      <c r="JA2" s="2" t="s">
        <v>0</v>
      </c>
      <c r="JB2" s="2" t="s">
        <v>1</v>
      </c>
      <c r="JC2" s="2" t="s">
        <v>2</v>
      </c>
      <c r="JD2" s="2" t="s">
        <v>3</v>
      </c>
      <c r="JE2" s="2" t="s">
        <v>4</v>
      </c>
      <c r="JF2" s="4" t="s">
        <v>5</v>
      </c>
      <c r="JI2" s="2" t="s">
        <v>0</v>
      </c>
      <c r="JJ2" s="2" t="s">
        <v>1</v>
      </c>
      <c r="JK2" s="2" t="s">
        <v>2</v>
      </c>
      <c r="JL2" s="2" t="s">
        <v>3</v>
      </c>
      <c r="JM2" s="2" t="s">
        <v>4</v>
      </c>
      <c r="JN2" s="4" t="s">
        <v>5</v>
      </c>
      <c r="JQ2" s="2" t="s">
        <v>0</v>
      </c>
      <c r="JR2" s="2" t="s">
        <v>1</v>
      </c>
      <c r="JS2" s="2" t="s">
        <v>2</v>
      </c>
      <c r="JT2" s="2" t="s">
        <v>3</v>
      </c>
      <c r="JU2" s="2" t="s">
        <v>4</v>
      </c>
      <c r="JV2" s="4" t="s">
        <v>5</v>
      </c>
      <c r="JY2" s="2" t="s">
        <v>0</v>
      </c>
      <c r="JZ2" s="2" t="s">
        <v>1</v>
      </c>
      <c r="KA2" s="2" t="s">
        <v>2</v>
      </c>
      <c r="KB2" s="2" t="s">
        <v>3</v>
      </c>
      <c r="KC2" s="2" t="s">
        <v>4</v>
      </c>
      <c r="KD2" s="4" t="s">
        <v>5</v>
      </c>
      <c r="KG2" s="2" t="s">
        <v>0</v>
      </c>
      <c r="KH2" s="2" t="s">
        <v>1</v>
      </c>
      <c r="KI2" s="2" t="s">
        <v>2</v>
      </c>
      <c r="KJ2" s="2" t="s">
        <v>3</v>
      </c>
      <c r="KK2" s="2" t="s">
        <v>4</v>
      </c>
      <c r="KL2" s="4" t="s">
        <v>5</v>
      </c>
      <c r="KO2" s="2" t="s">
        <v>0</v>
      </c>
      <c r="KP2" s="2" t="s">
        <v>1</v>
      </c>
      <c r="KQ2" s="2" t="s">
        <v>2</v>
      </c>
      <c r="KR2" s="2" t="s">
        <v>3</v>
      </c>
      <c r="KS2" s="2" t="s">
        <v>4</v>
      </c>
      <c r="KT2" s="4" t="s">
        <v>5</v>
      </c>
      <c r="KW2" s="2" t="s">
        <v>0</v>
      </c>
      <c r="KX2" s="2" t="s">
        <v>1</v>
      </c>
      <c r="KY2" s="2" t="s">
        <v>2</v>
      </c>
      <c r="KZ2" s="2" t="s">
        <v>3</v>
      </c>
      <c r="LA2" s="2" t="s">
        <v>4</v>
      </c>
      <c r="LB2" s="4" t="s">
        <v>5</v>
      </c>
      <c r="LE2" s="2" t="s">
        <v>0</v>
      </c>
      <c r="LF2" s="2" t="s">
        <v>1</v>
      </c>
      <c r="LG2" s="2" t="s">
        <v>2</v>
      </c>
      <c r="LH2" s="2" t="s">
        <v>3</v>
      </c>
      <c r="LI2" s="2" t="s">
        <v>4</v>
      </c>
      <c r="LJ2" s="4" t="s">
        <v>5</v>
      </c>
      <c r="LM2" s="2" t="s">
        <v>0</v>
      </c>
      <c r="LN2" s="2" t="s">
        <v>1</v>
      </c>
      <c r="LO2" s="2" t="s">
        <v>2</v>
      </c>
      <c r="LP2" s="2" t="s">
        <v>3</v>
      </c>
      <c r="LQ2" s="2" t="s">
        <v>4</v>
      </c>
      <c r="LR2" s="4" t="s">
        <v>5</v>
      </c>
      <c r="LU2" s="2" t="s">
        <v>0</v>
      </c>
      <c r="LV2" s="2" t="s">
        <v>1</v>
      </c>
      <c r="LW2" s="2" t="s">
        <v>2</v>
      </c>
      <c r="LX2" s="2" t="s">
        <v>3</v>
      </c>
      <c r="LY2" s="2" t="s">
        <v>4</v>
      </c>
      <c r="LZ2" s="4" t="s">
        <v>5</v>
      </c>
      <c r="MC2" s="2" t="s">
        <v>0</v>
      </c>
      <c r="MD2" s="2" t="s">
        <v>1</v>
      </c>
      <c r="ME2" s="2" t="s">
        <v>2</v>
      </c>
      <c r="MF2" s="2" t="s">
        <v>3</v>
      </c>
      <c r="MG2" s="2" t="s">
        <v>4</v>
      </c>
      <c r="MH2" s="4" t="s">
        <v>5</v>
      </c>
      <c r="MK2" s="2" t="s">
        <v>0</v>
      </c>
      <c r="ML2" s="2" t="s">
        <v>1</v>
      </c>
      <c r="MM2" s="2" t="s">
        <v>2</v>
      </c>
      <c r="MN2" s="2" t="s">
        <v>3</v>
      </c>
      <c r="MO2" s="2" t="s">
        <v>4</v>
      </c>
      <c r="MP2" s="4" t="s">
        <v>5</v>
      </c>
      <c r="MS2" s="2" t="s">
        <v>0</v>
      </c>
      <c r="MT2" s="2" t="s">
        <v>1</v>
      </c>
      <c r="MU2" s="2" t="s">
        <v>2</v>
      </c>
      <c r="MV2" s="2" t="s">
        <v>3</v>
      </c>
      <c r="MW2" s="2" t="s">
        <v>4</v>
      </c>
      <c r="MX2" s="4" t="s">
        <v>5</v>
      </c>
      <c r="NA2" s="2" t="s">
        <v>0</v>
      </c>
      <c r="NB2" s="2" t="s">
        <v>1</v>
      </c>
      <c r="NC2" s="2" t="s">
        <v>2</v>
      </c>
      <c r="ND2" s="2" t="s">
        <v>3</v>
      </c>
      <c r="NE2" s="2" t="s">
        <v>4</v>
      </c>
      <c r="NF2" s="4" t="s">
        <v>5</v>
      </c>
      <c r="NI2" s="2" t="s">
        <v>0</v>
      </c>
      <c r="NJ2" s="2" t="s">
        <v>1</v>
      </c>
      <c r="NK2" s="2" t="s">
        <v>2</v>
      </c>
      <c r="NL2" s="2" t="s">
        <v>3</v>
      </c>
      <c r="NM2" s="2" t="s">
        <v>4</v>
      </c>
      <c r="NN2" s="4" t="s">
        <v>5</v>
      </c>
      <c r="NQ2" s="2" t="s">
        <v>0</v>
      </c>
      <c r="NR2" s="2" t="s">
        <v>1</v>
      </c>
      <c r="NS2" s="2" t="s">
        <v>2</v>
      </c>
      <c r="NT2" s="2" t="s">
        <v>3</v>
      </c>
      <c r="NU2" s="2" t="s">
        <v>4</v>
      </c>
      <c r="NV2" s="4" t="s">
        <v>5</v>
      </c>
      <c r="NY2" s="2" t="s">
        <v>0</v>
      </c>
      <c r="NZ2" s="2" t="s">
        <v>1</v>
      </c>
      <c r="OA2" s="2" t="s">
        <v>2</v>
      </c>
      <c r="OB2" s="2" t="s">
        <v>3</v>
      </c>
      <c r="OC2" s="2" t="s">
        <v>4</v>
      </c>
      <c r="OD2" s="4" t="s">
        <v>5</v>
      </c>
      <c r="OG2" s="2" t="s">
        <v>0</v>
      </c>
      <c r="OH2" s="2" t="s">
        <v>1</v>
      </c>
      <c r="OI2" s="2" t="s">
        <v>2</v>
      </c>
      <c r="OJ2" s="2" t="s">
        <v>3</v>
      </c>
      <c r="OK2" s="2" t="s">
        <v>4</v>
      </c>
      <c r="OL2" s="4" t="s">
        <v>5</v>
      </c>
      <c r="OO2" s="2" t="s">
        <v>0</v>
      </c>
      <c r="OP2" s="2" t="s">
        <v>1</v>
      </c>
      <c r="OQ2" s="2" t="s">
        <v>2</v>
      </c>
      <c r="OR2" s="2" t="s">
        <v>3</v>
      </c>
      <c r="OS2" s="2" t="s">
        <v>4</v>
      </c>
      <c r="OT2" s="4" t="s">
        <v>5</v>
      </c>
      <c r="OW2" s="129" t="s">
        <v>0</v>
      </c>
      <c r="OX2" s="129" t="s">
        <v>1</v>
      </c>
      <c r="OY2" s="129" t="s">
        <v>2</v>
      </c>
      <c r="OZ2" s="129" t="s">
        <v>3</v>
      </c>
      <c r="PA2" s="129" t="s">
        <v>4</v>
      </c>
      <c r="PB2" s="135" t="s">
        <v>5</v>
      </c>
      <c r="PC2" s="129"/>
      <c r="PD2" s="129"/>
      <c r="PE2" s="129" t="s">
        <v>0</v>
      </c>
      <c r="PF2" s="129" t="s">
        <v>1</v>
      </c>
      <c r="PG2" s="129" t="s">
        <v>2</v>
      </c>
      <c r="PH2" s="129" t="s">
        <v>3</v>
      </c>
      <c r="PI2" s="129" t="s">
        <v>4</v>
      </c>
      <c r="PJ2" s="135" t="s">
        <v>5</v>
      </c>
      <c r="PK2" s="129"/>
      <c r="PM2" s="156" t="s">
        <v>0</v>
      </c>
      <c r="PN2" s="156" t="s">
        <v>1</v>
      </c>
      <c r="PO2" s="156" t="s">
        <v>2</v>
      </c>
      <c r="PP2" s="156" t="s">
        <v>3</v>
      </c>
      <c r="PQ2" s="156" t="s">
        <v>4</v>
      </c>
      <c r="PR2" s="162" t="s">
        <v>5</v>
      </c>
      <c r="PS2" s="121"/>
      <c r="PT2" s="121"/>
      <c r="PU2" s="156" t="s">
        <v>0</v>
      </c>
      <c r="PV2" s="156" t="s">
        <v>1</v>
      </c>
      <c r="PW2" s="156" t="s">
        <v>2</v>
      </c>
      <c r="PX2" s="156" t="s">
        <v>3</v>
      </c>
      <c r="PY2" s="156" t="s">
        <v>4</v>
      </c>
      <c r="PZ2" s="162" t="s">
        <v>5</v>
      </c>
      <c r="QA2" s="121"/>
      <c r="QB2" s="121"/>
      <c r="QC2" s="156" t="s">
        <v>0</v>
      </c>
      <c r="QD2" s="156" t="s">
        <v>1</v>
      </c>
      <c r="QE2" s="156" t="s">
        <v>2</v>
      </c>
      <c r="QF2" s="156" t="s">
        <v>3</v>
      </c>
      <c r="QG2" s="156" t="s">
        <v>4</v>
      </c>
      <c r="QH2" s="162" t="s">
        <v>5</v>
      </c>
      <c r="QI2" s="121"/>
      <c r="QJ2" s="121"/>
      <c r="QK2" s="156" t="s">
        <v>0</v>
      </c>
      <c r="QL2" s="156" t="s">
        <v>1</v>
      </c>
      <c r="QM2" s="156" t="s">
        <v>2</v>
      </c>
      <c r="QN2" s="156" t="s">
        <v>3</v>
      </c>
      <c r="QO2" s="156" t="s">
        <v>4</v>
      </c>
      <c r="QP2" s="162" t="s">
        <v>5</v>
      </c>
      <c r="QQ2" s="121"/>
      <c r="QR2" s="121"/>
      <c r="QS2" s="156" t="s">
        <v>0</v>
      </c>
      <c r="QT2" s="156" t="s">
        <v>1</v>
      </c>
      <c r="QU2" s="156" t="s">
        <v>2</v>
      </c>
      <c r="QV2" s="156" t="s">
        <v>3</v>
      </c>
      <c r="QW2" s="156" t="s">
        <v>4</v>
      </c>
      <c r="QX2" s="162" t="s">
        <v>5</v>
      </c>
      <c r="QY2" s="157"/>
      <c r="QZ2" s="121"/>
      <c r="RA2" s="156" t="s">
        <v>0</v>
      </c>
      <c r="RB2" s="156" t="s">
        <v>1</v>
      </c>
      <c r="RC2" s="156" t="s">
        <v>2</v>
      </c>
      <c r="RD2" s="156" t="s">
        <v>3</v>
      </c>
      <c r="RE2" s="156" t="s">
        <v>4</v>
      </c>
      <c r="RF2" s="162" t="s">
        <v>5</v>
      </c>
      <c r="RG2" s="121"/>
      <c r="RH2" s="121"/>
      <c r="RI2" s="121"/>
      <c r="RJ2" s="156" t="s">
        <v>0</v>
      </c>
      <c r="RK2" s="156" t="s">
        <v>1</v>
      </c>
      <c r="RL2" s="156" t="s">
        <v>2</v>
      </c>
      <c r="RM2" s="156" t="s">
        <v>3</v>
      </c>
      <c r="RN2" s="156" t="s">
        <v>4</v>
      </c>
      <c r="RO2" s="162" t="s">
        <v>5</v>
      </c>
      <c r="RP2" s="121"/>
      <c r="RQ2" s="121"/>
      <c r="SU2" s="157" t="s">
        <v>0</v>
      </c>
      <c r="SV2" s="157" t="s">
        <v>1</v>
      </c>
      <c r="SW2" s="157" t="s">
        <v>2</v>
      </c>
      <c r="SX2" s="157" t="s">
        <v>3</v>
      </c>
      <c r="SY2" s="157" t="s">
        <v>4</v>
      </c>
      <c r="SZ2" s="158" t="s">
        <v>5</v>
      </c>
      <c r="TC2" s="157" t="s">
        <v>0</v>
      </c>
      <c r="TD2" s="157" t="s">
        <v>1</v>
      </c>
      <c r="TE2" s="157" t="s">
        <v>2</v>
      </c>
      <c r="TF2" s="157" t="s">
        <v>3</v>
      </c>
      <c r="TG2" s="157" t="s">
        <v>4</v>
      </c>
      <c r="TH2" s="158" t="s">
        <v>5</v>
      </c>
      <c r="TK2" s="157" t="s">
        <v>0</v>
      </c>
      <c r="TL2" s="157" t="s">
        <v>1</v>
      </c>
      <c r="TM2" s="157" t="s">
        <v>2</v>
      </c>
      <c r="TN2" s="157" t="s">
        <v>3</v>
      </c>
      <c r="TO2" s="157" t="s">
        <v>4</v>
      </c>
      <c r="TP2" s="158" t="s">
        <v>5</v>
      </c>
      <c r="TS2" s="157" t="s">
        <v>0</v>
      </c>
      <c r="TT2" s="157" t="s">
        <v>1</v>
      </c>
      <c r="TU2" s="157" t="s">
        <v>2</v>
      </c>
      <c r="TV2" s="157" t="s">
        <v>3</v>
      </c>
      <c r="TW2" s="157" t="s">
        <v>4</v>
      </c>
      <c r="TX2" s="158" t="s">
        <v>5</v>
      </c>
      <c r="UA2" s="157" t="s">
        <v>0</v>
      </c>
      <c r="UB2" s="157" t="s">
        <v>1</v>
      </c>
      <c r="UC2" s="157" t="s">
        <v>2</v>
      </c>
      <c r="UD2" s="157" t="s">
        <v>3</v>
      </c>
      <c r="UE2" s="157" t="s">
        <v>4</v>
      </c>
      <c r="UF2" s="158" t="s">
        <v>5</v>
      </c>
      <c r="UI2" s="157" t="s">
        <v>0</v>
      </c>
      <c r="UJ2" s="157" t="s">
        <v>1</v>
      </c>
      <c r="UK2" s="157" t="s">
        <v>2</v>
      </c>
      <c r="UL2" s="157" t="s">
        <v>3</v>
      </c>
      <c r="UM2" s="157" t="s">
        <v>4</v>
      </c>
      <c r="UN2" s="158" t="s">
        <v>5</v>
      </c>
      <c r="UQ2" s="157" t="s">
        <v>0</v>
      </c>
      <c r="UR2" s="157" t="s">
        <v>1</v>
      </c>
      <c r="US2" s="157" t="s">
        <v>2</v>
      </c>
      <c r="UT2" s="157" t="s">
        <v>3</v>
      </c>
      <c r="UU2" s="157" t="s">
        <v>4</v>
      </c>
      <c r="UV2" s="158" t="s">
        <v>5</v>
      </c>
      <c r="UY2" s="157" t="s">
        <v>0</v>
      </c>
      <c r="UZ2" s="157" t="s">
        <v>1</v>
      </c>
      <c r="VA2" s="157" t="s">
        <v>2</v>
      </c>
      <c r="VB2" s="157" t="s">
        <v>3</v>
      </c>
      <c r="VC2" s="157" t="s">
        <v>4</v>
      </c>
      <c r="VD2" s="158" t="s">
        <v>5</v>
      </c>
      <c r="VG2" s="157" t="s">
        <v>0</v>
      </c>
      <c r="VH2" s="157" t="s">
        <v>1</v>
      </c>
      <c r="VI2" s="157" t="s">
        <v>2</v>
      </c>
      <c r="VJ2" s="157" t="s">
        <v>3</v>
      </c>
      <c r="VK2" s="157" t="s">
        <v>4</v>
      </c>
      <c r="VL2" s="158" t="s">
        <v>5</v>
      </c>
      <c r="VO2" s="157" t="s">
        <v>0</v>
      </c>
      <c r="VP2" s="157" t="s">
        <v>1</v>
      </c>
      <c r="VQ2" s="157" t="s">
        <v>2</v>
      </c>
      <c r="VR2" s="157" t="s">
        <v>3</v>
      </c>
      <c r="VS2" s="157" t="s">
        <v>4</v>
      </c>
      <c r="VT2" s="158" t="s">
        <v>5</v>
      </c>
      <c r="VV2" s="157" t="s">
        <v>0</v>
      </c>
      <c r="VW2" s="157" t="s">
        <v>1</v>
      </c>
      <c r="VX2" s="157" t="s">
        <v>2</v>
      </c>
      <c r="VY2" s="157" t="s">
        <v>3</v>
      </c>
      <c r="VZ2" s="157" t="s">
        <v>4</v>
      </c>
      <c r="WA2" s="158" t="s">
        <v>5</v>
      </c>
      <c r="WC2" s="157" t="s">
        <v>0</v>
      </c>
      <c r="WD2" s="157" t="s">
        <v>1</v>
      </c>
      <c r="WE2" s="157" t="s">
        <v>2</v>
      </c>
      <c r="WF2" s="157" t="s">
        <v>3</v>
      </c>
      <c r="WG2" s="157" t="s">
        <v>4</v>
      </c>
      <c r="WH2" s="158" t="s">
        <v>5</v>
      </c>
      <c r="WK2" s="157" t="s">
        <v>0</v>
      </c>
      <c r="WL2" s="157" t="s">
        <v>1</v>
      </c>
      <c r="WM2" s="157" t="s">
        <v>2</v>
      </c>
      <c r="WN2" s="157" t="s">
        <v>3</v>
      </c>
      <c r="WO2" s="157" t="s">
        <v>4</v>
      </c>
      <c r="WP2" s="158" t="s">
        <v>5</v>
      </c>
      <c r="WS2" s="157" t="s">
        <v>0</v>
      </c>
      <c r="WT2" s="157" t="s">
        <v>1</v>
      </c>
      <c r="WU2" s="157" t="s">
        <v>2</v>
      </c>
      <c r="WV2" s="157" t="s">
        <v>3</v>
      </c>
      <c r="WW2" s="157" t="s">
        <v>4</v>
      </c>
      <c r="WX2" s="158" t="s">
        <v>5</v>
      </c>
      <c r="XA2" s="157" t="s">
        <v>0</v>
      </c>
      <c r="XB2" s="157" t="s">
        <v>1</v>
      </c>
      <c r="XC2" s="157" t="s">
        <v>2</v>
      </c>
      <c r="XD2" s="157" t="s">
        <v>3</v>
      </c>
      <c r="XE2" s="157" t="s">
        <v>4</v>
      </c>
      <c r="XF2" s="158" t="s">
        <v>5</v>
      </c>
      <c r="XI2" s="157" t="s">
        <v>0</v>
      </c>
      <c r="XJ2" s="157" t="s">
        <v>1</v>
      </c>
      <c r="XK2" s="157" t="s">
        <v>2</v>
      </c>
      <c r="XL2" s="157" t="s">
        <v>3</v>
      </c>
      <c r="XM2" s="157" t="s">
        <v>4</v>
      </c>
      <c r="XN2" s="158" t="s">
        <v>5</v>
      </c>
      <c r="XQ2" s="157" t="s">
        <v>0</v>
      </c>
      <c r="XR2" s="157" t="s">
        <v>1</v>
      </c>
      <c r="XS2" s="157" t="s">
        <v>2</v>
      </c>
      <c r="XT2" s="157" t="s">
        <v>3</v>
      </c>
      <c r="XU2" s="157" t="s">
        <v>4</v>
      </c>
      <c r="XV2" s="158" t="s">
        <v>5</v>
      </c>
      <c r="XY2" s="157" t="s">
        <v>0</v>
      </c>
      <c r="XZ2" s="157" t="s">
        <v>1</v>
      </c>
      <c r="YA2" s="157" t="s">
        <v>2</v>
      </c>
      <c r="YB2" s="157" t="s">
        <v>3</v>
      </c>
      <c r="YC2" s="157" t="s">
        <v>4</v>
      </c>
      <c r="YD2" s="158" t="s">
        <v>5</v>
      </c>
      <c r="YG2" s="157" t="s">
        <v>0</v>
      </c>
      <c r="YH2" s="157" t="s">
        <v>1</v>
      </c>
      <c r="YI2" s="157" t="s">
        <v>2</v>
      </c>
      <c r="YJ2" s="157" t="s">
        <v>3</v>
      </c>
      <c r="YK2" s="157" t="s">
        <v>4</v>
      </c>
      <c r="YL2" s="158" t="s">
        <v>5</v>
      </c>
      <c r="YO2" s="157" t="s">
        <v>0</v>
      </c>
      <c r="YP2" s="157" t="s">
        <v>1</v>
      </c>
      <c r="YQ2" s="157" t="s">
        <v>2</v>
      </c>
      <c r="YR2" s="157" t="s">
        <v>3</v>
      </c>
      <c r="YS2" s="157" t="s">
        <v>4</v>
      </c>
      <c r="YT2" s="158" t="s">
        <v>5</v>
      </c>
      <c r="YW2" s="157" t="s">
        <v>0</v>
      </c>
      <c r="YX2" s="157" t="s">
        <v>1</v>
      </c>
      <c r="YY2" s="157" t="s">
        <v>2</v>
      </c>
      <c r="YZ2" s="157" t="s">
        <v>3</v>
      </c>
      <c r="ZA2" s="157" t="s">
        <v>4</v>
      </c>
      <c r="ZB2" s="158" t="s">
        <v>5</v>
      </c>
      <c r="ZD2" s="157" t="s">
        <v>0</v>
      </c>
      <c r="ZE2" s="157" t="s">
        <v>1</v>
      </c>
      <c r="ZF2" s="157" t="s">
        <v>2</v>
      </c>
      <c r="ZG2" s="157" t="s">
        <v>3</v>
      </c>
      <c r="ZH2" s="157" t="s">
        <v>4</v>
      </c>
      <c r="ZI2" s="158" t="s">
        <v>5</v>
      </c>
      <c r="ZL2" s="121" t="s">
        <v>0</v>
      </c>
      <c r="ZM2" s="121" t="s">
        <v>1</v>
      </c>
      <c r="ZN2" s="121" t="s">
        <v>2</v>
      </c>
      <c r="ZO2" s="121" t="s">
        <v>3</v>
      </c>
      <c r="ZP2" s="121" t="s">
        <v>4</v>
      </c>
      <c r="ZQ2" s="132" t="s">
        <v>5</v>
      </c>
      <c r="ZS2" s="157" t="s">
        <v>0</v>
      </c>
      <c r="ZT2" s="157" t="s">
        <v>1</v>
      </c>
      <c r="ZU2" s="157" t="s">
        <v>2</v>
      </c>
      <c r="ZV2" s="157" t="s">
        <v>3</v>
      </c>
      <c r="ZW2" s="157" t="s">
        <v>4</v>
      </c>
      <c r="ZX2" s="158" t="s">
        <v>5</v>
      </c>
      <c r="ZZ2" s="199" t="s">
        <v>0</v>
      </c>
      <c r="AAA2" s="199" t="s">
        <v>1</v>
      </c>
      <c r="AAB2" s="199" t="s">
        <v>2</v>
      </c>
      <c r="AAC2" s="199" t="s">
        <v>3</v>
      </c>
      <c r="AAD2" s="199" t="s">
        <v>4</v>
      </c>
      <c r="AAE2" s="200" t="s">
        <v>5</v>
      </c>
      <c r="AAG2" s="157" t="s">
        <v>0</v>
      </c>
      <c r="AAH2" s="157" t="s">
        <v>1</v>
      </c>
      <c r="AAI2" s="157" t="s">
        <v>2</v>
      </c>
      <c r="AAJ2" s="157" t="s">
        <v>3</v>
      </c>
      <c r="AAK2" s="157" t="s">
        <v>4</v>
      </c>
      <c r="AAL2" s="158" t="s">
        <v>5</v>
      </c>
      <c r="AAN2" s="157" t="s">
        <v>0</v>
      </c>
      <c r="AAO2" s="157" t="s">
        <v>1</v>
      </c>
      <c r="AAP2" s="157" t="s">
        <v>2</v>
      </c>
      <c r="AAQ2" s="157" t="s">
        <v>3</v>
      </c>
      <c r="AAR2" s="157" t="s">
        <v>4</v>
      </c>
      <c r="AAS2" s="158" t="s">
        <v>5</v>
      </c>
      <c r="AAU2" s="157" t="s">
        <v>0</v>
      </c>
      <c r="AAV2" s="157" t="s">
        <v>1</v>
      </c>
      <c r="AAW2" s="157" t="s">
        <v>2</v>
      </c>
      <c r="AAX2" s="157" t="s">
        <v>3</v>
      </c>
      <c r="AAY2" s="157" t="s">
        <v>4</v>
      </c>
      <c r="AAZ2" s="158" t="s">
        <v>5</v>
      </c>
    </row>
    <row r="3" spans="1:728" ht="15.75">
      <c r="A3" s="19">
        <v>1</v>
      </c>
      <c r="B3" s="19"/>
      <c r="C3" s="18" t="s">
        <v>17</v>
      </c>
      <c r="D3" s="18">
        <v>34</v>
      </c>
      <c r="E3" s="18">
        <v>34</v>
      </c>
      <c r="F3" s="18">
        <v>0</v>
      </c>
      <c r="G3" s="18">
        <v>0</v>
      </c>
      <c r="H3" s="19">
        <v>1</v>
      </c>
      <c r="J3" s="58" t="s">
        <v>17</v>
      </c>
      <c r="K3" s="58">
        <v>34</v>
      </c>
      <c r="L3" s="58">
        <v>34</v>
      </c>
      <c r="M3" s="58">
        <v>0</v>
      </c>
      <c r="N3" s="58">
        <v>0</v>
      </c>
      <c r="O3" s="59">
        <v>1</v>
      </c>
      <c r="P3" s="59">
        <f t="shared" ref="P3:P34" si="0">O3-H3</f>
        <v>0</v>
      </c>
      <c r="R3" s="18" t="s">
        <v>17</v>
      </c>
      <c r="S3" s="18">
        <v>34</v>
      </c>
      <c r="T3" s="18">
        <v>34</v>
      </c>
      <c r="U3" s="18">
        <v>0</v>
      </c>
      <c r="V3" s="18">
        <v>0</v>
      </c>
      <c r="W3" s="19">
        <v>1</v>
      </c>
      <c r="X3" s="19">
        <f t="shared" ref="X3:X34" si="1">W3-O3</f>
        <v>0</v>
      </c>
      <c r="Z3" s="51" t="s">
        <v>17</v>
      </c>
      <c r="AA3" s="51">
        <v>34</v>
      </c>
      <c r="AB3" s="52">
        <v>34</v>
      </c>
      <c r="AC3" s="53">
        <v>0</v>
      </c>
      <c r="AD3" s="51">
        <v>0</v>
      </c>
      <c r="AE3" s="54">
        <v>1</v>
      </c>
      <c r="AF3" s="19">
        <f t="shared" ref="AF3:AF34" si="2">AE3-W3</f>
        <v>0</v>
      </c>
      <c r="AH3" s="19">
        <v>1</v>
      </c>
      <c r="AI3" s="19">
        <f t="shared" ref="AI3:AI34" si="3">AE3-AH3</f>
        <v>0</v>
      </c>
      <c r="AK3" s="18" t="s">
        <v>17</v>
      </c>
      <c r="AL3" s="18">
        <v>34</v>
      </c>
      <c r="AM3" s="18">
        <v>34</v>
      </c>
      <c r="AN3" s="18">
        <v>0</v>
      </c>
      <c r="AO3" s="18">
        <v>0</v>
      </c>
      <c r="AP3" s="19">
        <f t="shared" ref="AP3:AP34" si="4">AM3/AL3</f>
        <v>1</v>
      </c>
      <c r="AQ3" s="19">
        <f t="shared" ref="AQ3:AQ37" si="5">AP3-AE3</f>
        <v>0</v>
      </c>
      <c r="AS3" s="18" t="s">
        <v>17</v>
      </c>
      <c r="AT3" s="18">
        <v>34</v>
      </c>
      <c r="AU3" s="18">
        <v>34</v>
      </c>
      <c r="AV3" s="18">
        <v>0</v>
      </c>
      <c r="AW3" s="18">
        <v>0</v>
      </c>
      <c r="AX3" s="19">
        <v>1</v>
      </c>
      <c r="AY3" s="19">
        <f t="shared" ref="AY3:AY34" si="6">AX3-AP3</f>
        <v>0</v>
      </c>
      <c r="BA3" s="18" t="s">
        <v>17</v>
      </c>
      <c r="BB3" s="18">
        <v>34</v>
      </c>
      <c r="BC3" s="18">
        <v>34</v>
      </c>
      <c r="BD3" s="18">
        <v>0</v>
      </c>
      <c r="BE3" s="18">
        <v>0</v>
      </c>
      <c r="BF3" s="19">
        <v>1</v>
      </c>
      <c r="BG3" s="19">
        <f t="shared" ref="BG3:BG34" si="7">BF3-AX3</f>
        <v>0</v>
      </c>
      <c r="BI3" s="18" t="s">
        <v>17</v>
      </c>
      <c r="BJ3" s="18">
        <v>34</v>
      </c>
      <c r="BK3" s="18">
        <v>34</v>
      </c>
      <c r="BL3" s="18">
        <v>0</v>
      </c>
      <c r="BM3" s="18">
        <v>0</v>
      </c>
      <c r="BN3" s="19">
        <v>1</v>
      </c>
      <c r="BO3" s="19">
        <f t="shared" ref="BO3:BO34" si="8">BN3-BF3</f>
        <v>0</v>
      </c>
      <c r="BQ3" s="18" t="s">
        <v>17</v>
      </c>
      <c r="BR3" s="18">
        <v>34</v>
      </c>
      <c r="BS3" s="18">
        <v>34</v>
      </c>
      <c r="BT3" s="18">
        <v>0</v>
      </c>
      <c r="BU3" s="18">
        <v>0</v>
      </c>
      <c r="BV3" s="19">
        <v>1</v>
      </c>
      <c r="BW3" s="19">
        <f t="shared" ref="BW3:BW34" si="9">BV3-BN3</f>
        <v>0</v>
      </c>
      <c r="BY3" s="18" t="s">
        <v>17</v>
      </c>
      <c r="BZ3" s="18">
        <v>34</v>
      </c>
      <c r="CA3" s="18">
        <v>34</v>
      </c>
      <c r="CB3" s="18">
        <v>0</v>
      </c>
      <c r="CC3" s="18">
        <v>0</v>
      </c>
      <c r="CD3" s="19">
        <v>1</v>
      </c>
      <c r="CE3" s="19">
        <f t="shared" ref="CE3:CE34" si="10">CD3-BV3</f>
        <v>0</v>
      </c>
      <c r="CG3" s="2" t="s">
        <v>17</v>
      </c>
      <c r="CH3" s="2">
        <v>34</v>
      </c>
      <c r="CI3" s="2">
        <v>34</v>
      </c>
      <c r="CJ3" s="2">
        <v>0</v>
      </c>
      <c r="CK3" s="2">
        <v>0</v>
      </c>
      <c r="CL3" s="4">
        <v>1</v>
      </c>
      <c r="CM3" s="19">
        <f t="shared" ref="CM3:CM34" si="11">CL3-CD3</f>
        <v>0</v>
      </c>
      <c r="CO3" s="2" t="s">
        <v>17</v>
      </c>
      <c r="CP3" s="2">
        <v>34</v>
      </c>
      <c r="CQ3" s="2">
        <v>34</v>
      </c>
      <c r="CR3" s="2">
        <v>0</v>
      </c>
      <c r="CS3" s="2">
        <v>0</v>
      </c>
      <c r="CT3" s="4">
        <v>1</v>
      </c>
      <c r="CU3" s="19">
        <f t="shared" ref="CU3:CU34" si="12">CT3-CL3</f>
        <v>0</v>
      </c>
      <c r="CW3" s="2" t="s">
        <v>17</v>
      </c>
      <c r="CX3" s="2">
        <v>34</v>
      </c>
      <c r="CY3" s="2">
        <v>34</v>
      </c>
      <c r="CZ3" s="2">
        <v>0</v>
      </c>
      <c r="DA3" s="2">
        <v>0</v>
      </c>
      <c r="DB3" s="4">
        <v>1</v>
      </c>
      <c r="DC3" s="19">
        <f t="shared" ref="DC3:DC34" si="13">DB3-CT3</f>
        <v>0</v>
      </c>
      <c r="DE3" s="2" t="s">
        <v>17</v>
      </c>
      <c r="DF3" s="2">
        <v>34</v>
      </c>
      <c r="DG3" s="2">
        <v>34</v>
      </c>
      <c r="DH3" s="2">
        <v>0</v>
      </c>
      <c r="DI3" s="2">
        <v>0</v>
      </c>
      <c r="DJ3" s="4">
        <v>1</v>
      </c>
      <c r="DK3" s="19">
        <f t="shared" ref="DK3:DK34" si="14">DJ3-DB3</f>
        <v>0</v>
      </c>
      <c r="DM3" s="2" t="s">
        <v>17</v>
      </c>
      <c r="DN3" s="2">
        <v>34</v>
      </c>
      <c r="DO3" s="2">
        <v>34</v>
      </c>
      <c r="DP3" s="2">
        <v>0</v>
      </c>
      <c r="DQ3" s="2">
        <v>0</v>
      </c>
      <c r="DR3" s="4">
        <v>1</v>
      </c>
      <c r="DS3" s="19">
        <f t="shared" ref="DS3:DS34" si="15">DR3-DJ3</f>
        <v>0</v>
      </c>
      <c r="DU3" s="2" t="s">
        <v>17</v>
      </c>
      <c r="DV3" s="2">
        <v>34</v>
      </c>
      <c r="DW3" s="2">
        <v>34</v>
      </c>
      <c r="DX3" s="2">
        <v>0</v>
      </c>
      <c r="DY3" s="2">
        <v>0</v>
      </c>
      <c r="DZ3" s="4">
        <v>1</v>
      </c>
      <c r="EA3" s="19">
        <f t="shared" ref="EA3:EA34" si="16">DZ3-DR3</f>
        <v>0</v>
      </c>
      <c r="EC3" s="2" t="s">
        <v>17</v>
      </c>
      <c r="ED3" s="2">
        <v>34</v>
      </c>
      <c r="EE3" s="2">
        <v>34</v>
      </c>
      <c r="EF3" s="2">
        <v>0</v>
      </c>
      <c r="EG3" s="2">
        <v>0</v>
      </c>
      <c r="EH3" s="4">
        <v>1</v>
      </c>
      <c r="EI3" s="19">
        <f t="shared" ref="EI3:EI34" si="17">EH3-DZ3</f>
        <v>0</v>
      </c>
      <c r="EK3" s="2" t="s">
        <v>17</v>
      </c>
      <c r="EL3" s="2">
        <v>34</v>
      </c>
      <c r="EM3" s="2">
        <v>34</v>
      </c>
      <c r="EN3" s="2">
        <v>0</v>
      </c>
      <c r="EO3" s="2">
        <v>0</v>
      </c>
      <c r="EP3" s="4">
        <v>1</v>
      </c>
      <c r="EQ3" s="19">
        <f t="shared" ref="EQ3:EQ34" si="18">EP3-EH3</f>
        <v>0</v>
      </c>
      <c r="ES3" s="2" t="s">
        <v>17</v>
      </c>
      <c r="ET3" s="2">
        <v>34</v>
      </c>
      <c r="EU3" s="2">
        <v>34</v>
      </c>
      <c r="EV3" s="2">
        <v>0</v>
      </c>
      <c r="EW3" s="2">
        <v>0</v>
      </c>
      <c r="EX3" s="4">
        <v>1</v>
      </c>
      <c r="EY3" s="19">
        <f t="shared" ref="EY3:EY34" si="19">EX3-EP3</f>
        <v>0</v>
      </c>
      <c r="FA3" s="2" t="s">
        <v>17</v>
      </c>
      <c r="FB3" s="2">
        <v>34</v>
      </c>
      <c r="FC3" s="2">
        <v>34</v>
      </c>
      <c r="FD3" s="2">
        <v>0</v>
      </c>
      <c r="FE3" s="2">
        <v>0</v>
      </c>
      <c r="FF3" s="4">
        <v>1</v>
      </c>
      <c r="FG3" s="19">
        <f t="shared" ref="FG3:FG34" si="20">FF3-EX3</f>
        <v>0</v>
      </c>
      <c r="FI3" s="2" t="s">
        <v>17</v>
      </c>
      <c r="FJ3" s="2">
        <v>34</v>
      </c>
      <c r="FK3" s="2">
        <v>34</v>
      </c>
      <c r="FL3" s="2">
        <v>0</v>
      </c>
      <c r="FM3" s="2">
        <v>0</v>
      </c>
      <c r="FN3" s="4">
        <v>1</v>
      </c>
      <c r="FO3" s="19">
        <f t="shared" ref="FO3:FO34" si="21">FN3-FF3</f>
        <v>0</v>
      </c>
      <c r="FQ3" s="2" t="s">
        <v>17</v>
      </c>
      <c r="FR3" s="2">
        <v>34</v>
      </c>
      <c r="FS3" s="2">
        <v>34</v>
      </c>
      <c r="FT3" s="2">
        <v>0</v>
      </c>
      <c r="FU3" s="2">
        <v>0</v>
      </c>
      <c r="FV3" s="4">
        <v>1</v>
      </c>
      <c r="FW3" s="19">
        <f t="shared" ref="FW3:FW34" si="22">FV3-FN3</f>
        <v>0</v>
      </c>
      <c r="FY3" s="2" t="s">
        <v>17</v>
      </c>
      <c r="FZ3" s="2">
        <v>34</v>
      </c>
      <c r="GA3" s="2">
        <v>34</v>
      </c>
      <c r="GB3" s="2">
        <v>0</v>
      </c>
      <c r="GC3" s="2">
        <v>0</v>
      </c>
      <c r="GD3" s="4">
        <v>1</v>
      </c>
      <c r="GE3" s="19">
        <f>GD3-FV3</f>
        <v>0</v>
      </c>
      <c r="GG3" s="2" t="s">
        <v>17</v>
      </c>
      <c r="GH3" s="2">
        <v>34</v>
      </c>
      <c r="GI3" s="2">
        <v>34</v>
      </c>
      <c r="GJ3" s="2">
        <v>0</v>
      </c>
      <c r="GK3" s="2">
        <v>0</v>
      </c>
      <c r="GL3" s="4">
        <v>1</v>
      </c>
      <c r="GM3" s="19">
        <f>GL3-GD3</f>
        <v>0</v>
      </c>
      <c r="GO3" s="2" t="s">
        <v>17</v>
      </c>
      <c r="GP3" s="2">
        <v>34</v>
      </c>
      <c r="GQ3" s="2">
        <v>34</v>
      </c>
      <c r="GR3" s="2">
        <v>0</v>
      </c>
      <c r="GS3" s="2">
        <v>0</v>
      </c>
      <c r="GT3" s="4">
        <v>1</v>
      </c>
      <c r="GU3" s="19">
        <f>GT3-GL3</f>
        <v>0</v>
      </c>
      <c r="GW3" s="2" t="s">
        <v>17</v>
      </c>
      <c r="GX3" s="2">
        <v>34</v>
      </c>
      <c r="GY3" s="2">
        <v>34</v>
      </c>
      <c r="GZ3" s="2">
        <v>0</v>
      </c>
      <c r="HA3" s="2">
        <v>0</v>
      </c>
      <c r="HB3" s="4">
        <v>1</v>
      </c>
      <c r="HC3" s="19">
        <f>HB3-GT3</f>
        <v>0</v>
      </c>
      <c r="HE3" s="2" t="s">
        <v>17</v>
      </c>
      <c r="HF3" s="2">
        <v>34</v>
      </c>
      <c r="HG3" s="2">
        <v>34</v>
      </c>
      <c r="HH3" s="2">
        <v>0</v>
      </c>
      <c r="HI3" s="2">
        <v>0</v>
      </c>
      <c r="HJ3" s="4">
        <v>1</v>
      </c>
      <c r="HK3" s="19">
        <f>HJ3-HB3</f>
        <v>0</v>
      </c>
      <c r="HM3" s="2" t="s">
        <v>17</v>
      </c>
      <c r="HN3" s="2">
        <v>34</v>
      </c>
      <c r="HO3" s="2">
        <v>34</v>
      </c>
      <c r="HP3" s="2">
        <v>0</v>
      </c>
      <c r="HQ3" s="2">
        <v>0</v>
      </c>
      <c r="HR3" s="4">
        <v>1</v>
      </c>
      <c r="HS3" s="19">
        <f>HR3-HJ3</f>
        <v>0</v>
      </c>
      <c r="HU3" s="2" t="s">
        <v>17</v>
      </c>
      <c r="HV3" s="2">
        <v>34</v>
      </c>
      <c r="HW3" s="2">
        <v>34</v>
      </c>
      <c r="HX3" s="2">
        <v>0</v>
      </c>
      <c r="HY3" s="2">
        <v>0</v>
      </c>
      <c r="HZ3" s="4">
        <v>1</v>
      </c>
      <c r="IA3" s="19">
        <f>HZ3-HR3</f>
        <v>0</v>
      </c>
      <c r="IC3" s="2" t="s">
        <v>17</v>
      </c>
      <c r="ID3" s="2">
        <v>34</v>
      </c>
      <c r="IE3" s="2">
        <v>34</v>
      </c>
      <c r="IF3" s="2">
        <v>0</v>
      </c>
      <c r="IG3" s="2">
        <v>0</v>
      </c>
      <c r="IH3" s="4">
        <v>1</v>
      </c>
      <c r="II3" s="19">
        <f>IH3-HZ3</f>
        <v>0</v>
      </c>
      <c r="IK3" s="2" t="s">
        <v>17</v>
      </c>
      <c r="IL3" s="2">
        <v>34</v>
      </c>
      <c r="IM3" s="2">
        <v>34</v>
      </c>
      <c r="IN3" s="2">
        <v>0</v>
      </c>
      <c r="IO3" s="2">
        <v>0</v>
      </c>
      <c r="IP3" s="4">
        <v>1</v>
      </c>
      <c r="IQ3" s="19">
        <f>IP3-IH3</f>
        <v>0</v>
      </c>
      <c r="IS3" s="2" t="s">
        <v>17</v>
      </c>
      <c r="IT3" s="2">
        <v>34</v>
      </c>
      <c r="IU3" s="2">
        <v>34</v>
      </c>
      <c r="IV3" s="2">
        <v>0</v>
      </c>
      <c r="IW3" s="2">
        <v>0</v>
      </c>
      <c r="IX3" s="4">
        <v>1</v>
      </c>
      <c r="IY3" s="19">
        <f>IX3-IP3</f>
        <v>0</v>
      </c>
      <c r="JA3" s="2" t="s">
        <v>17</v>
      </c>
      <c r="JB3" s="2">
        <v>34</v>
      </c>
      <c r="JC3" s="2">
        <v>34</v>
      </c>
      <c r="JD3" s="2">
        <v>0</v>
      </c>
      <c r="JE3" s="2">
        <v>0</v>
      </c>
      <c r="JF3" s="4">
        <v>1</v>
      </c>
      <c r="JG3" s="19">
        <f>JF3-IX3</f>
        <v>0</v>
      </c>
      <c r="JI3" s="2" t="s">
        <v>17</v>
      </c>
      <c r="JJ3" s="2">
        <v>34</v>
      </c>
      <c r="JK3" s="2">
        <v>34</v>
      </c>
      <c r="JL3" s="2">
        <v>0</v>
      </c>
      <c r="JM3" s="2">
        <v>0</v>
      </c>
      <c r="JN3" s="4">
        <v>1</v>
      </c>
      <c r="JO3" s="19">
        <f>JN3-JF3</f>
        <v>0</v>
      </c>
      <c r="JQ3" s="2" t="s">
        <v>17</v>
      </c>
      <c r="JR3" s="2">
        <v>34</v>
      </c>
      <c r="JS3" s="2">
        <v>34</v>
      </c>
      <c r="JT3" s="2">
        <v>0</v>
      </c>
      <c r="JU3" s="2">
        <v>0</v>
      </c>
      <c r="JV3" s="4">
        <v>1</v>
      </c>
      <c r="JW3" s="19">
        <f>JV3-JN3</f>
        <v>0</v>
      </c>
      <c r="JY3" s="2" t="s">
        <v>17</v>
      </c>
      <c r="JZ3" s="2">
        <v>34</v>
      </c>
      <c r="KA3" s="2">
        <v>34</v>
      </c>
      <c r="KB3" s="2">
        <v>0</v>
      </c>
      <c r="KC3" s="2">
        <v>0</v>
      </c>
      <c r="KD3" s="4">
        <v>1</v>
      </c>
      <c r="KE3" s="19">
        <f>KD3-JV3</f>
        <v>0</v>
      </c>
      <c r="KG3" s="2" t="s">
        <v>17</v>
      </c>
      <c r="KH3" s="2">
        <v>34</v>
      </c>
      <c r="KI3" s="2">
        <v>34</v>
      </c>
      <c r="KJ3" s="2">
        <v>0</v>
      </c>
      <c r="KK3" s="2">
        <v>0</v>
      </c>
      <c r="KL3" s="4">
        <v>1</v>
      </c>
      <c r="KM3" s="19">
        <f>KL3-KD3</f>
        <v>0</v>
      </c>
      <c r="KO3" s="2" t="s">
        <v>17</v>
      </c>
      <c r="KP3" s="2">
        <v>34</v>
      </c>
      <c r="KQ3" s="2">
        <v>34</v>
      </c>
      <c r="KR3" s="2">
        <v>0</v>
      </c>
      <c r="KS3" s="2">
        <v>0</v>
      </c>
      <c r="KT3" s="4">
        <v>1</v>
      </c>
      <c r="KU3" s="19">
        <f>KT3-KL3</f>
        <v>0</v>
      </c>
      <c r="KW3" s="2" t="s">
        <v>17</v>
      </c>
      <c r="KX3" s="2">
        <v>34</v>
      </c>
      <c r="KY3" s="2">
        <v>34</v>
      </c>
      <c r="KZ3" s="2">
        <v>0</v>
      </c>
      <c r="LA3" s="2">
        <v>0</v>
      </c>
      <c r="LB3" s="4">
        <v>1</v>
      </c>
      <c r="LC3" s="19">
        <f>LB3-KT3</f>
        <v>0</v>
      </c>
      <c r="LE3" s="2" t="s">
        <v>17</v>
      </c>
      <c r="LF3" s="2">
        <v>34</v>
      </c>
      <c r="LG3" s="2">
        <v>34</v>
      </c>
      <c r="LH3" s="2">
        <v>0</v>
      </c>
      <c r="LI3" s="2">
        <v>0</v>
      </c>
      <c r="LJ3" s="4">
        <v>1</v>
      </c>
      <c r="LK3" s="19">
        <f>LJ3-LB3</f>
        <v>0</v>
      </c>
      <c r="LM3" s="2" t="s">
        <v>17</v>
      </c>
      <c r="LN3" s="2">
        <v>34</v>
      </c>
      <c r="LO3" s="2">
        <v>34</v>
      </c>
      <c r="LP3" s="2">
        <v>0</v>
      </c>
      <c r="LQ3" s="2">
        <v>0</v>
      </c>
      <c r="LR3" s="4">
        <v>1</v>
      </c>
      <c r="LS3" s="19">
        <f>LR3-LJ3</f>
        <v>0</v>
      </c>
      <c r="LU3" s="2" t="s">
        <v>17</v>
      </c>
      <c r="LV3" s="2">
        <v>34</v>
      </c>
      <c r="LW3" s="2">
        <v>34</v>
      </c>
      <c r="LX3" s="2">
        <v>0</v>
      </c>
      <c r="LY3" s="2">
        <v>0</v>
      </c>
      <c r="LZ3" s="4">
        <v>1</v>
      </c>
      <c r="MA3" s="19">
        <f>LZ3-LR3</f>
        <v>0</v>
      </c>
      <c r="MC3" s="2" t="s">
        <v>17</v>
      </c>
      <c r="MD3" s="2">
        <v>34</v>
      </c>
      <c r="ME3" s="2">
        <v>34</v>
      </c>
      <c r="MF3" s="2">
        <v>0</v>
      </c>
      <c r="MG3" s="2">
        <v>0</v>
      </c>
      <c r="MH3" s="4">
        <f>ME3/MD3</f>
        <v>1</v>
      </c>
      <c r="MI3" s="19">
        <f>MH3-LZ3</f>
        <v>0</v>
      </c>
      <c r="MK3" s="2" t="s">
        <v>17</v>
      </c>
      <c r="ML3" s="2">
        <v>34</v>
      </c>
      <c r="MM3" s="2">
        <v>34</v>
      </c>
      <c r="MN3" s="2">
        <v>0</v>
      </c>
      <c r="MO3" s="2">
        <v>0</v>
      </c>
      <c r="MP3" s="4">
        <v>1</v>
      </c>
      <c r="MQ3" s="19">
        <f>MP3-MH3</f>
        <v>0</v>
      </c>
      <c r="MS3" s="2" t="s">
        <v>17</v>
      </c>
      <c r="MT3" s="2">
        <v>34</v>
      </c>
      <c r="MU3" s="2">
        <v>34</v>
      </c>
      <c r="MV3" s="2">
        <v>0</v>
      </c>
      <c r="MW3" s="2">
        <v>0</v>
      </c>
      <c r="MX3" s="4">
        <v>1</v>
      </c>
      <c r="MY3" s="19">
        <f>MX3-MP3</f>
        <v>0</v>
      </c>
      <c r="NA3" s="2" t="s">
        <v>17</v>
      </c>
      <c r="NB3" s="2">
        <v>34</v>
      </c>
      <c r="NC3" s="2">
        <v>34</v>
      </c>
      <c r="ND3" s="2">
        <v>0</v>
      </c>
      <c r="NE3" s="2">
        <v>0</v>
      </c>
      <c r="NF3" s="4">
        <v>1</v>
      </c>
      <c r="NG3" s="19">
        <f>NF3-MX3</f>
        <v>0</v>
      </c>
      <c r="NI3" s="2" t="s">
        <v>17</v>
      </c>
      <c r="NJ3" s="2">
        <v>34</v>
      </c>
      <c r="NK3" s="2">
        <v>34</v>
      </c>
      <c r="NL3" s="2">
        <v>0</v>
      </c>
      <c r="NM3" s="2">
        <v>0</v>
      </c>
      <c r="NN3" s="4">
        <v>1</v>
      </c>
      <c r="NO3" s="19">
        <f>NN3-NF3</f>
        <v>0</v>
      </c>
      <c r="NQ3" s="2" t="s">
        <v>17</v>
      </c>
      <c r="NR3" s="2">
        <v>34</v>
      </c>
      <c r="NS3" s="2">
        <v>34</v>
      </c>
      <c r="NT3" s="2">
        <v>0</v>
      </c>
      <c r="NU3" s="2">
        <v>0</v>
      </c>
      <c r="NV3" s="4">
        <v>1</v>
      </c>
      <c r="NW3" s="19">
        <f>NV3-NN3</f>
        <v>0</v>
      </c>
      <c r="NY3" s="2" t="s">
        <v>17</v>
      </c>
      <c r="NZ3" s="2">
        <v>34</v>
      </c>
      <c r="OA3" s="2">
        <v>34</v>
      </c>
      <c r="OB3" s="2">
        <v>0</v>
      </c>
      <c r="OC3" s="2">
        <v>0</v>
      </c>
      <c r="OD3" s="4">
        <v>1</v>
      </c>
      <c r="OE3" s="19">
        <f>OD3-NV3</f>
        <v>0</v>
      </c>
      <c r="OG3" s="2" t="s">
        <v>17</v>
      </c>
      <c r="OH3" s="2">
        <v>34</v>
      </c>
      <c r="OI3" s="2">
        <v>34</v>
      </c>
      <c r="OJ3" s="2">
        <v>0</v>
      </c>
      <c r="OK3" s="2">
        <v>0</v>
      </c>
      <c r="OL3" s="4">
        <v>1</v>
      </c>
      <c r="OM3" s="19">
        <f>OL3-OD3</f>
        <v>0</v>
      </c>
      <c r="OO3" s="2" t="s">
        <v>17</v>
      </c>
      <c r="OP3" s="2">
        <v>34</v>
      </c>
      <c r="OQ3" s="2">
        <v>34</v>
      </c>
      <c r="OR3" s="2">
        <v>0</v>
      </c>
      <c r="OS3" s="2">
        <v>0</v>
      </c>
      <c r="OT3" s="4">
        <f>OQ3/OP3</f>
        <v>1</v>
      </c>
      <c r="OU3" s="19">
        <f>OT3-OL3</f>
        <v>0</v>
      </c>
      <c r="OW3" s="131" t="s">
        <v>17</v>
      </c>
      <c r="OX3" s="129">
        <v>34</v>
      </c>
      <c r="OY3" s="129">
        <v>34</v>
      </c>
      <c r="OZ3" s="129">
        <v>0</v>
      </c>
      <c r="PA3" s="129">
        <v>0</v>
      </c>
      <c r="PB3" s="135">
        <v>1</v>
      </c>
      <c r="PC3" s="132">
        <v>0</v>
      </c>
      <c r="PD3" s="129"/>
      <c r="PE3" s="129" t="s">
        <v>17</v>
      </c>
      <c r="PF3" s="129">
        <v>34</v>
      </c>
      <c r="PG3" s="129">
        <v>34</v>
      </c>
      <c r="PH3" s="129">
        <v>0</v>
      </c>
      <c r="PI3" s="129">
        <v>0</v>
      </c>
      <c r="PJ3" s="135">
        <v>1</v>
      </c>
      <c r="PK3" s="132">
        <v>0</v>
      </c>
      <c r="PM3" s="156" t="s">
        <v>17</v>
      </c>
      <c r="PN3" s="156">
        <v>34</v>
      </c>
      <c r="PO3" s="156">
        <v>34</v>
      </c>
      <c r="PP3" s="156">
        <v>0</v>
      </c>
      <c r="PQ3" s="156">
        <v>0</v>
      </c>
      <c r="PR3" s="162">
        <v>1</v>
      </c>
      <c r="PS3" s="132">
        <f>PR3-PJ3</f>
        <v>0</v>
      </c>
      <c r="PT3" s="121"/>
      <c r="PU3" s="156" t="s">
        <v>17</v>
      </c>
      <c r="PV3" s="156">
        <v>34</v>
      </c>
      <c r="PW3" s="156">
        <v>34</v>
      </c>
      <c r="PX3" s="156">
        <v>0</v>
      </c>
      <c r="PY3" s="156">
        <v>0</v>
      </c>
      <c r="PZ3" s="162">
        <v>1</v>
      </c>
      <c r="QA3" s="132">
        <f>PZ3-PR3</f>
        <v>0</v>
      </c>
      <c r="QB3" s="121"/>
      <c r="QC3" s="156" t="s">
        <v>17</v>
      </c>
      <c r="QD3" s="156">
        <v>34</v>
      </c>
      <c r="QE3" s="156">
        <v>34</v>
      </c>
      <c r="QF3" s="156">
        <v>0</v>
      </c>
      <c r="QG3" s="156">
        <v>0</v>
      </c>
      <c r="QH3" s="162">
        <v>1</v>
      </c>
      <c r="QI3" s="132">
        <f>QH3-PZ3</f>
        <v>0</v>
      </c>
      <c r="QJ3" s="121"/>
      <c r="QK3" s="156" t="s">
        <v>17</v>
      </c>
      <c r="QL3" s="156">
        <v>34</v>
      </c>
      <c r="QM3" s="156">
        <v>34</v>
      </c>
      <c r="QN3" s="156">
        <v>0</v>
      </c>
      <c r="QO3" s="156">
        <v>0</v>
      </c>
      <c r="QP3" s="162">
        <v>1</v>
      </c>
      <c r="QQ3" s="132">
        <f>QP3-QH3</f>
        <v>0</v>
      </c>
      <c r="QR3" s="121"/>
      <c r="QS3" s="156" t="s">
        <v>17</v>
      </c>
      <c r="QT3" s="156">
        <v>34</v>
      </c>
      <c r="QU3" s="156">
        <v>34</v>
      </c>
      <c r="QV3" s="156">
        <v>0</v>
      </c>
      <c r="QW3" s="156">
        <v>0</v>
      </c>
      <c r="QX3" s="162">
        <v>1</v>
      </c>
      <c r="QY3" s="158">
        <f>QX3-QP3</f>
        <v>0</v>
      </c>
      <c r="QZ3" s="121"/>
      <c r="RA3" s="156" t="s">
        <v>17</v>
      </c>
      <c r="RB3" s="156">
        <v>34</v>
      </c>
      <c r="RC3" s="156">
        <v>34</v>
      </c>
      <c r="RD3" s="156">
        <v>0</v>
      </c>
      <c r="RE3" s="156">
        <v>0</v>
      </c>
      <c r="RF3" s="162">
        <v>1</v>
      </c>
      <c r="RG3" s="132">
        <f>RF3-QX3</f>
        <v>0</v>
      </c>
      <c r="RH3" s="121"/>
      <c r="RI3" s="121"/>
      <c r="RJ3" s="156" t="s">
        <v>17</v>
      </c>
      <c r="RK3" s="156">
        <v>34</v>
      </c>
      <c r="RL3" s="156">
        <v>34</v>
      </c>
      <c r="RM3" s="156">
        <v>0</v>
      </c>
      <c r="RN3" s="156">
        <v>0</v>
      </c>
      <c r="RO3" s="162">
        <f>RL3/RK3</f>
        <v>1</v>
      </c>
      <c r="RP3" s="132">
        <f>RO3-RF3</f>
        <v>0</v>
      </c>
      <c r="RQ3" s="121"/>
      <c r="SU3" s="157" t="s">
        <v>17</v>
      </c>
      <c r="SV3" s="157">
        <v>34</v>
      </c>
      <c r="SW3" s="157">
        <v>34</v>
      </c>
      <c r="SX3" s="157">
        <v>0</v>
      </c>
      <c r="SY3" s="157">
        <v>0</v>
      </c>
      <c r="SZ3" s="158">
        <f>SW3/SV3</f>
        <v>1</v>
      </c>
      <c r="TA3" s="132">
        <f>SZ3-RO3</f>
        <v>0</v>
      </c>
      <c r="TC3" s="157" t="s">
        <v>17</v>
      </c>
      <c r="TD3" s="157">
        <v>34</v>
      </c>
      <c r="TE3" s="157">
        <v>34</v>
      </c>
      <c r="TF3" s="157">
        <v>0</v>
      </c>
      <c r="TG3" s="157">
        <v>0</v>
      </c>
      <c r="TH3" s="158">
        <f>TE3/TD3</f>
        <v>1</v>
      </c>
      <c r="TI3" s="132">
        <f>TH3-SZ3</f>
        <v>0</v>
      </c>
      <c r="TK3" s="157" t="s">
        <v>17</v>
      </c>
      <c r="TL3" s="157">
        <v>34</v>
      </c>
      <c r="TM3" s="157">
        <v>34</v>
      </c>
      <c r="TN3" s="157">
        <v>0</v>
      </c>
      <c r="TO3" s="157">
        <v>0</v>
      </c>
      <c r="TP3" s="158">
        <f>TM3/TL3</f>
        <v>1</v>
      </c>
      <c r="TQ3" s="132">
        <f>TP3-TH3</f>
        <v>0</v>
      </c>
      <c r="TS3" s="157" t="s">
        <v>17</v>
      </c>
      <c r="TT3" s="157">
        <v>34</v>
      </c>
      <c r="TU3" s="157">
        <v>34</v>
      </c>
      <c r="TV3" s="157">
        <v>0</v>
      </c>
      <c r="TW3" s="157">
        <v>0</v>
      </c>
      <c r="TX3" s="158">
        <f>TU3/TT3</f>
        <v>1</v>
      </c>
      <c r="TY3" s="132">
        <f>TX3-TP3</f>
        <v>0</v>
      </c>
      <c r="UA3" s="157" t="s">
        <v>17</v>
      </c>
      <c r="UB3" s="157">
        <v>34</v>
      </c>
      <c r="UC3" s="157">
        <v>34</v>
      </c>
      <c r="UD3" s="157">
        <v>0</v>
      </c>
      <c r="UE3" s="157">
        <v>0</v>
      </c>
      <c r="UF3" s="158">
        <f>UC3/UB3</f>
        <v>1</v>
      </c>
      <c r="UG3" s="132">
        <f>UF3-TX3</f>
        <v>0</v>
      </c>
      <c r="UH3" s="132"/>
      <c r="UI3" s="157" t="s">
        <v>17</v>
      </c>
      <c r="UJ3" s="157">
        <v>34</v>
      </c>
      <c r="UK3" s="157">
        <v>34</v>
      </c>
      <c r="UL3" s="157">
        <v>0</v>
      </c>
      <c r="UM3" s="157">
        <v>0</v>
      </c>
      <c r="UN3" s="158">
        <f>UK3/UJ3</f>
        <v>1</v>
      </c>
      <c r="UO3" s="132">
        <f>UN3-UF3</f>
        <v>0</v>
      </c>
      <c r="UQ3" s="157" t="s">
        <v>17</v>
      </c>
      <c r="UR3" s="157">
        <v>34</v>
      </c>
      <c r="US3" s="157">
        <v>34</v>
      </c>
      <c r="UT3" s="157">
        <v>0</v>
      </c>
      <c r="UU3" s="157">
        <v>0</v>
      </c>
      <c r="UV3" s="158">
        <f>US3/UR3</f>
        <v>1</v>
      </c>
      <c r="UW3" s="132">
        <f>UV3-UN3</f>
        <v>0</v>
      </c>
      <c r="UY3" s="157" t="s">
        <v>17</v>
      </c>
      <c r="UZ3" s="157">
        <v>34</v>
      </c>
      <c r="VA3" s="157">
        <v>34</v>
      </c>
      <c r="VB3" s="157">
        <v>0</v>
      </c>
      <c r="VC3" s="157">
        <v>0</v>
      </c>
      <c r="VD3" s="158">
        <f>VA3/UZ3</f>
        <v>1</v>
      </c>
      <c r="VE3" s="132">
        <f>VD3-UV3</f>
        <v>0</v>
      </c>
      <c r="VG3" s="157" t="s">
        <v>17</v>
      </c>
      <c r="VH3" s="157">
        <v>34</v>
      </c>
      <c r="VI3" s="157">
        <v>34</v>
      </c>
      <c r="VJ3" s="157">
        <v>0</v>
      </c>
      <c r="VK3" s="157">
        <v>0</v>
      </c>
      <c r="VL3" s="158">
        <f>VI3/VH3</f>
        <v>1</v>
      </c>
      <c r="VM3" s="132">
        <f>VL3-VD3</f>
        <v>0</v>
      </c>
      <c r="VO3" s="157" t="s">
        <v>17</v>
      </c>
      <c r="VP3" s="157">
        <v>34</v>
      </c>
      <c r="VQ3" s="157">
        <v>34</v>
      </c>
      <c r="VR3" s="157">
        <v>0</v>
      </c>
      <c r="VS3" s="157">
        <v>0</v>
      </c>
      <c r="VT3" s="158">
        <f>VQ3/VP3</f>
        <v>1</v>
      </c>
      <c r="VV3" s="157" t="s">
        <v>17</v>
      </c>
      <c r="VW3" s="157">
        <v>34</v>
      </c>
      <c r="VX3" s="157">
        <v>34</v>
      </c>
      <c r="VY3" s="157">
        <v>0</v>
      </c>
      <c r="VZ3" s="157">
        <v>0</v>
      </c>
      <c r="WA3" s="158">
        <f>VX3/VW3</f>
        <v>1</v>
      </c>
      <c r="WC3" s="157" t="s">
        <v>17</v>
      </c>
      <c r="WD3" s="157">
        <v>34</v>
      </c>
      <c r="WE3" s="157">
        <v>34</v>
      </c>
      <c r="WF3" s="157">
        <v>0</v>
      </c>
      <c r="WG3" s="157">
        <v>0</v>
      </c>
      <c r="WH3" s="158">
        <f>WE3/WD3</f>
        <v>1</v>
      </c>
      <c r="WI3" s="132">
        <f t="shared" ref="WI3:WI34" si="23">WH3-WA3</f>
        <v>0</v>
      </c>
      <c r="WK3" s="157" t="s">
        <v>17</v>
      </c>
      <c r="WL3" s="157">
        <v>34</v>
      </c>
      <c r="WM3" s="157">
        <v>34</v>
      </c>
      <c r="WN3" s="157">
        <v>0</v>
      </c>
      <c r="WO3" s="157">
        <v>0</v>
      </c>
      <c r="WP3" s="158">
        <f>WM3/WL3</f>
        <v>1</v>
      </c>
      <c r="WQ3" s="132">
        <f>WP3-WH3</f>
        <v>0</v>
      </c>
      <c r="WS3" s="157" t="s">
        <v>17</v>
      </c>
      <c r="WT3" s="157">
        <v>34</v>
      </c>
      <c r="WU3" s="157">
        <v>34</v>
      </c>
      <c r="WV3" s="157">
        <v>0</v>
      </c>
      <c r="WW3" s="157">
        <v>0</v>
      </c>
      <c r="WX3" s="158">
        <f>WU3/WT3</f>
        <v>1</v>
      </c>
      <c r="WY3" s="132">
        <f>WX3-WP3</f>
        <v>0</v>
      </c>
      <c r="XA3" s="157" t="s">
        <v>17</v>
      </c>
      <c r="XB3" s="157">
        <v>34</v>
      </c>
      <c r="XC3" s="157">
        <v>34</v>
      </c>
      <c r="XD3" s="157">
        <v>0</v>
      </c>
      <c r="XE3" s="157">
        <v>0</v>
      </c>
      <c r="XF3" s="158">
        <f>XC3/XB3</f>
        <v>1</v>
      </c>
      <c r="XG3" s="132">
        <f>XF3-WX3</f>
        <v>0</v>
      </c>
      <c r="XI3" s="157" t="s">
        <v>17</v>
      </c>
      <c r="XJ3" s="157">
        <v>34</v>
      </c>
      <c r="XK3" s="157">
        <v>34</v>
      </c>
      <c r="XL3" s="157">
        <v>0</v>
      </c>
      <c r="XM3" s="157">
        <v>0</v>
      </c>
      <c r="XN3" s="158">
        <f>XK3/XJ3</f>
        <v>1</v>
      </c>
      <c r="XO3" s="132">
        <f>XN3-XF3</f>
        <v>0</v>
      </c>
      <c r="XQ3" s="157" t="s">
        <v>17</v>
      </c>
      <c r="XR3" s="157">
        <v>34</v>
      </c>
      <c r="XS3" s="157">
        <v>34</v>
      </c>
      <c r="XT3" s="157">
        <v>0</v>
      </c>
      <c r="XU3" s="157">
        <v>0</v>
      </c>
      <c r="XV3" s="158">
        <f>XS3/XR3</f>
        <v>1</v>
      </c>
      <c r="XW3" s="132">
        <f>XV3-XN3</f>
        <v>0</v>
      </c>
      <c r="XY3" s="157" t="s">
        <v>17</v>
      </c>
      <c r="XZ3" s="157">
        <v>34</v>
      </c>
      <c r="YA3" s="157">
        <v>34</v>
      </c>
      <c r="YB3" s="157">
        <v>0</v>
      </c>
      <c r="YC3" s="157">
        <v>0</v>
      </c>
      <c r="YD3" s="158">
        <f>YA3/XZ3</f>
        <v>1</v>
      </c>
      <c r="YE3" s="132">
        <f>YD3-XV3</f>
        <v>0</v>
      </c>
      <c r="YG3" s="157" t="s">
        <v>17</v>
      </c>
      <c r="YH3" s="157">
        <v>34</v>
      </c>
      <c r="YI3" s="157">
        <v>34</v>
      </c>
      <c r="YJ3" s="157">
        <v>0</v>
      </c>
      <c r="YK3" s="157">
        <v>0</v>
      </c>
      <c r="YL3" s="158">
        <f>YI3/YH3</f>
        <v>1</v>
      </c>
      <c r="YM3" s="132">
        <f>YL3-YD3</f>
        <v>0</v>
      </c>
      <c r="YO3" s="157" t="s">
        <v>17</v>
      </c>
      <c r="YP3" s="157">
        <v>34</v>
      </c>
      <c r="YQ3" s="157">
        <v>34</v>
      </c>
      <c r="YR3" s="157">
        <v>0</v>
      </c>
      <c r="YS3" s="157">
        <v>0</v>
      </c>
      <c r="YT3" s="158">
        <f>YQ3/YP3</f>
        <v>1</v>
      </c>
      <c r="YU3" s="132">
        <f>YT3-YL3</f>
        <v>0</v>
      </c>
      <c r="YW3" s="157" t="s">
        <v>17</v>
      </c>
      <c r="YX3" s="157">
        <v>34</v>
      </c>
      <c r="YY3" s="157">
        <v>34</v>
      </c>
      <c r="YZ3" s="157">
        <v>0</v>
      </c>
      <c r="ZA3" s="157">
        <v>0</v>
      </c>
      <c r="ZB3" s="158">
        <f>YY3/YX3</f>
        <v>1</v>
      </c>
      <c r="ZD3" s="157" t="s">
        <v>17</v>
      </c>
      <c r="ZE3" s="157">
        <v>34</v>
      </c>
      <c r="ZF3" s="157">
        <v>34</v>
      </c>
      <c r="ZG3" s="157">
        <v>0</v>
      </c>
      <c r="ZH3" s="157">
        <v>0</v>
      </c>
      <c r="ZI3" s="158">
        <f>ZF3/ZE3</f>
        <v>1</v>
      </c>
      <c r="ZJ3" s="132">
        <f>ZI3-ZA3</f>
        <v>1</v>
      </c>
      <c r="ZL3" s="121" t="s">
        <v>17</v>
      </c>
      <c r="ZM3" s="121">
        <v>34</v>
      </c>
      <c r="ZN3" s="121">
        <v>34</v>
      </c>
      <c r="ZO3" s="121">
        <v>0</v>
      </c>
      <c r="ZP3" s="121">
        <v>0</v>
      </c>
      <c r="ZQ3" s="132">
        <v>1</v>
      </c>
      <c r="ZS3" s="157" t="s">
        <v>17</v>
      </c>
      <c r="ZT3" s="157">
        <v>34</v>
      </c>
      <c r="ZU3" s="157">
        <v>34</v>
      </c>
      <c r="ZV3" s="157">
        <v>0</v>
      </c>
      <c r="ZW3" s="157">
        <v>0</v>
      </c>
      <c r="ZX3" s="158">
        <v>1</v>
      </c>
      <c r="ZZ3" s="199" t="s">
        <v>17</v>
      </c>
      <c r="AAA3" s="199">
        <v>34</v>
      </c>
      <c r="AAB3" s="199">
        <v>34</v>
      </c>
      <c r="AAC3" s="199">
        <v>0</v>
      </c>
      <c r="AAD3" s="199">
        <v>0</v>
      </c>
      <c r="AAE3" s="200">
        <v>1</v>
      </c>
      <c r="AAG3" s="157" t="s">
        <v>17</v>
      </c>
      <c r="AAH3" s="157">
        <v>34</v>
      </c>
      <c r="AAI3" s="157">
        <v>34</v>
      </c>
      <c r="AAJ3" s="157">
        <v>0</v>
      </c>
      <c r="AAK3" s="157">
        <v>0</v>
      </c>
      <c r="AAL3" s="158">
        <v>1</v>
      </c>
      <c r="AAN3" s="157" t="s">
        <v>17</v>
      </c>
      <c r="AAO3" s="157">
        <v>34</v>
      </c>
      <c r="AAP3" s="157">
        <v>34</v>
      </c>
      <c r="AAQ3" s="157">
        <v>0</v>
      </c>
      <c r="AAR3" s="157">
        <v>0</v>
      </c>
      <c r="AAS3" s="158">
        <v>1</v>
      </c>
      <c r="AAU3" s="157" t="s">
        <v>17</v>
      </c>
      <c r="AAV3" s="157">
        <v>34</v>
      </c>
      <c r="AAW3" s="157">
        <v>34</v>
      </c>
      <c r="AAX3" s="157">
        <v>0</v>
      </c>
      <c r="AAY3" s="157">
        <v>0</v>
      </c>
      <c r="AAZ3" s="158">
        <v>1</v>
      </c>
    </row>
    <row r="4" spans="1:728" ht="15.75">
      <c r="A4" s="19">
        <v>1</v>
      </c>
      <c r="B4" s="19"/>
      <c r="C4" s="18" t="s">
        <v>18</v>
      </c>
      <c r="D4" s="18">
        <v>32</v>
      </c>
      <c r="E4" s="18">
        <v>32</v>
      </c>
      <c r="F4" s="18">
        <v>0</v>
      </c>
      <c r="G4" s="18">
        <v>0</v>
      </c>
      <c r="H4" s="19">
        <v>1</v>
      </c>
      <c r="J4" s="58" t="s">
        <v>18</v>
      </c>
      <c r="K4" s="58">
        <v>32</v>
      </c>
      <c r="L4" s="58">
        <v>32</v>
      </c>
      <c r="M4" s="58">
        <v>0</v>
      </c>
      <c r="N4" s="58">
        <v>0</v>
      </c>
      <c r="O4" s="59">
        <v>1</v>
      </c>
      <c r="P4" s="59">
        <f t="shared" si="0"/>
        <v>0</v>
      </c>
      <c r="R4" s="18" t="s">
        <v>18</v>
      </c>
      <c r="S4" s="18">
        <v>32</v>
      </c>
      <c r="T4" s="18">
        <v>32</v>
      </c>
      <c r="U4" s="18">
        <v>0</v>
      </c>
      <c r="V4" s="18">
        <v>0</v>
      </c>
      <c r="W4" s="19">
        <v>1</v>
      </c>
      <c r="X4" s="19">
        <f t="shared" si="1"/>
        <v>0</v>
      </c>
      <c r="Z4" s="51" t="s">
        <v>18</v>
      </c>
      <c r="AA4" s="51">
        <v>32</v>
      </c>
      <c r="AB4" s="52">
        <v>32</v>
      </c>
      <c r="AC4" s="53">
        <v>0</v>
      </c>
      <c r="AD4" s="51">
        <v>0</v>
      </c>
      <c r="AE4" s="54">
        <v>1</v>
      </c>
      <c r="AF4" s="19">
        <f t="shared" si="2"/>
        <v>0</v>
      </c>
      <c r="AH4" s="19">
        <v>1</v>
      </c>
      <c r="AI4" s="19">
        <f t="shared" si="3"/>
        <v>0</v>
      </c>
      <c r="AK4" s="18" t="s">
        <v>18</v>
      </c>
      <c r="AL4" s="18">
        <v>32</v>
      </c>
      <c r="AM4" s="18">
        <v>32</v>
      </c>
      <c r="AN4" s="18">
        <v>0</v>
      </c>
      <c r="AO4" s="18">
        <v>0</v>
      </c>
      <c r="AP4" s="19">
        <f t="shared" si="4"/>
        <v>1</v>
      </c>
      <c r="AQ4" s="19">
        <f t="shared" si="5"/>
        <v>0</v>
      </c>
      <c r="AS4" s="18" t="s">
        <v>18</v>
      </c>
      <c r="AT4" s="18">
        <v>32</v>
      </c>
      <c r="AU4" s="18">
        <v>32</v>
      </c>
      <c r="AV4" s="18">
        <v>0</v>
      </c>
      <c r="AW4" s="18">
        <v>0</v>
      </c>
      <c r="AX4" s="19">
        <v>1</v>
      </c>
      <c r="AY4" s="19">
        <f t="shared" si="6"/>
        <v>0</v>
      </c>
      <c r="BA4" s="18" t="s">
        <v>18</v>
      </c>
      <c r="BB4" s="18">
        <v>32</v>
      </c>
      <c r="BC4" s="18">
        <v>32</v>
      </c>
      <c r="BD4" s="18">
        <v>0</v>
      </c>
      <c r="BE4" s="18">
        <v>0</v>
      </c>
      <c r="BF4" s="19">
        <v>1</v>
      </c>
      <c r="BG4" s="19">
        <f t="shared" si="7"/>
        <v>0</v>
      </c>
      <c r="BI4" s="18" t="s">
        <v>18</v>
      </c>
      <c r="BJ4" s="18">
        <v>32</v>
      </c>
      <c r="BK4" s="18">
        <v>32</v>
      </c>
      <c r="BL4" s="18">
        <v>0</v>
      </c>
      <c r="BM4" s="18">
        <v>0</v>
      </c>
      <c r="BN4" s="19">
        <v>1</v>
      </c>
      <c r="BO4" s="19">
        <f t="shared" si="8"/>
        <v>0</v>
      </c>
      <c r="BQ4" s="18" t="s">
        <v>18</v>
      </c>
      <c r="BR4" s="18">
        <v>32</v>
      </c>
      <c r="BS4" s="18">
        <v>32</v>
      </c>
      <c r="BT4" s="18">
        <v>0</v>
      </c>
      <c r="BU4" s="18">
        <v>0</v>
      </c>
      <c r="BV4" s="19">
        <v>1</v>
      </c>
      <c r="BW4" s="19">
        <f t="shared" si="9"/>
        <v>0</v>
      </c>
      <c r="BY4" s="18" t="s">
        <v>18</v>
      </c>
      <c r="BZ4" s="18">
        <v>32</v>
      </c>
      <c r="CA4" s="18">
        <v>32</v>
      </c>
      <c r="CB4" s="18">
        <v>0</v>
      </c>
      <c r="CC4" s="18">
        <v>0</v>
      </c>
      <c r="CD4" s="19">
        <v>1</v>
      </c>
      <c r="CE4" s="19">
        <f t="shared" si="10"/>
        <v>0</v>
      </c>
      <c r="CG4" s="2" t="s">
        <v>18</v>
      </c>
      <c r="CH4" s="2">
        <v>32</v>
      </c>
      <c r="CI4" s="2">
        <v>32</v>
      </c>
      <c r="CJ4" s="2">
        <v>0</v>
      </c>
      <c r="CK4" s="2">
        <v>0</v>
      </c>
      <c r="CL4" s="4">
        <v>1</v>
      </c>
      <c r="CM4" s="19">
        <f t="shared" si="11"/>
        <v>0</v>
      </c>
      <c r="CO4" s="2" t="s">
        <v>18</v>
      </c>
      <c r="CP4" s="2">
        <v>32</v>
      </c>
      <c r="CQ4" s="2">
        <v>32</v>
      </c>
      <c r="CR4" s="2">
        <v>0</v>
      </c>
      <c r="CS4" s="2">
        <v>0</v>
      </c>
      <c r="CT4" s="4">
        <v>1</v>
      </c>
      <c r="CU4" s="19">
        <f t="shared" si="12"/>
        <v>0</v>
      </c>
      <c r="CW4" s="2" t="s">
        <v>18</v>
      </c>
      <c r="CX4" s="2">
        <v>32</v>
      </c>
      <c r="CY4" s="2">
        <v>32</v>
      </c>
      <c r="CZ4" s="2">
        <v>0</v>
      </c>
      <c r="DA4" s="2">
        <v>0</v>
      </c>
      <c r="DB4" s="4">
        <v>1</v>
      </c>
      <c r="DC4" s="19">
        <f t="shared" si="13"/>
        <v>0</v>
      </c>
      <c r="DE4" s="2" t="s">
        <v>18</v>
      </c>
      <c r="DF4" s="2">
        <v>32</v>
      </c>
      <c r="DG4" s="2">
        <v>32</v>
      </c>
      <c r="DH4" s="2">
        <v>0</v>
      </c>
      <c r="DI4" s="2">
        <v>0</v>
      </c>
      <c r="DJ4" s="4">
        <v>1</v>
      </c>
      <c r="DK4" s="19">
        <f t="shared" si="14"/>
        <v>0</v>
      </c>
      <c r="DM4" s="67" t="s">
        <v>18</v>
      </c>
      <c r="DN4" s="2">
        <v>32</v>
      </c>
      <c r="DO4" s="2">
        <v>32</v>
      </c>
      <c r="DP4" s="2">
        <v>0</v>
      </c>
      <c r="DQ4" s="2">
        <v>0</v>
      </c>
      <c r="DR4" s="4">
        <v>1</v>
      </c>
      <c r="DS4" s="19">
        <f t="shared" si="15"/>
        <v>0</v>
      </c>
      <c r="DU4" s="66" t="s">
        <v>18</v>
      </c>
      <c r="DV4" s="2">
        <v>32</v>
      </c>
      <c r="DW4" s="2">
        <v>32</v>
      </c>
      <c r="DX4" s="2">
        <v>0</v>
      </c>
      <c r="DY4" s="2">
        <v>0</v>
      </c>
      <c r="DZ4" s="4">
        <v>1</v>
      </c>
      <c r="EA4" s="19">
        <f t="shared" si="16"/>
        <v>0</v>
      </c>
      <c r="EC4" s="66" t="s">
        <v>18</v>
      </c>
      <c r="ED4" s="2">
        <v>32</v>
      </c>
      <c r="EE4" s="2">
        <v>32</v>
      </c>
      <c r="EF4" s="2">
        <v>0</v>
      </c>
      <c r="EG4" s="2">
        <v>0</v>
      </c>
      <c r="EH4" s="4">
        <v>1</v>
      </c>
      <c r="EI4" s="19">
        <f t="shared" si="17"/>
        <v>0</v>
      </c>
      <c r="EK4" s="2" t="s">
        <v>18</v>
      </c>
      <c r="EL4" s="2">
        <v>32</v>
      </c>
      <c r="EM4" s="2">
        <v>32</v>
      </c>
      <c r="EN4" s="2">
        <v>0</v>
      </c>
      <c r="EO4" s="2">
        <v>0</v>
      </c>
      <c r="EP4" s="4">
        <v>1</v>
      </c>
      <c r="EQ4" s="19">
        <f t="shared" si="18"/>
        <v>0</v>
      </c>
      <c r="ES4" s="66" t="s">
        <v>18</v>
      </c>
      <c r="ET4" s="2">
        <v>32</v>
      </c>
      <c r="EU4" s="2">
        <v>32</v>
      </c>
      <c r="EV4" s="2">
        <v>0</v>
      </c>
      <c r="EW4" s="2">
        <v>0</v>
      </c>
      <c r="EX4" s="4">
        <v>1</v>
      </c>
      <c r="EY4" s="19">
        <f t="shared" si="19"/>
        <v>0</v>
      </c>
      <c r="FA4" s="66" t="s">
        <v>18</v>
      </c>
      <c r="FB4" s="2">
        <v>32</v>
      </c>
      <c r="FC4" s="2">
        <v>32</v>
      </c>
      <c r="FD4" s="2">
        <v>0</v>
      </c>
      <c r="FE4" s="2">
        <v>0</v>
      </c>
      <c r="FF4" s="4">
        <v>1</v>
      </c>
      <c r="FG4" s="19">
        <f t="shared" si="20"/>
        <v>0</v>
      </c>
      <c r="FI4" s="66" t="s">
        <v>18</v>
      </c>
      <c r="FJ4" s="2">
        <v>32</v>
      </c>
      <c r="FK4" s="2">
        <v>32</v>
      </c>
      <c r="FL4" s="2">
        <v>0</v>
      </c>
      <c r="FM4" s="2">
        <v>0</v>
      </c>
      <c r="FN4" s="4">
        <v>1</v>
      </c>
      <c r="FO4" s="19">
        <f t="shared" si="21"/>
        <v>0</v>
      </c>
      <c r="FQ4" s="66" t="s">
        <v>18</v>
      </c>
      <c r="FR4" s="2">
        <v>32</v>
      </c>
      <c r="FS4" s="2">
        <v>32</v>
      </c>
      <c r="FT4" s="2">
        <v>0</v>
      </c>
      <c r="FU4" s="2">
        <v>0</v>
      </c>
      <c r="FV4" s="4">
        <v>1</v>
      </c>
      <c r="FW4" s="19">
        <f t="shared" si="22"/>
        <v>0</v>
      </c>
      <c r="FY4" s="66" t="s">
        <v>18</v>
      </c>
      <c r="FZ4" s="2">
        <v>32</v>
      </c>
      <c r="GA4" s="2">
        <v>32</v>
      </c>
      <c r="GB4" s="2">
        <v>0</v>
      </c>
      <c r="GC4" s="2">
        <v>0</v>
      </c>
      <c r="GD4" s="4">
        <v>1</v>
      </c>
      <c r="GE4" s="19">
        <f t="shared" ref="GE4:GE67" si="24">GD4-FV4</f>
        <v>0</v>
      </c>
      <c r="GG4" s="66" t="s">
        <v>18</v>
      </c>
      <c r="GH4" s="2">
        <v>32</v>
      </c>
      <c r="GI4" s="2">
        <v>32</v>
      </c>
      <c r="GJ4" s="2">
        <v>0</v>
      </c>
      <c r="GK4" s="2">
        <v>0</v>
      </c>
      <c r="GL4" s="4">
        <v>1</v>
      </c>
      <c r="GM4" s="19">
        <f t="shared" ref="GM4:GM67" si="25">GL4-GD4</f>
        <v>0</v>
      </c>
      <c r="GO4" s="66" t="s">
        <v>18</v>
      </c>
      <c r="GP4" s="2">
        <v>32</v>
      </c>
      <c r="GQ4" s="2">
        <v>32</v>
      </c>
      <c r="GR4" s="2">
        <v>0</v>
      </c>
      <c r="GS4" s="2">
        <v>0</v>
      </c>
      <c r="GT4" s="4">
        <v>1</v>
      </c>
      <c r="GU4" s="19">
        <f t="shared" ref="GU4:GU67" si="26">GT4-GL4</f>
        <v>0</v>
      </c>
      <c r="GW4" s="66" t="s">
        <v>18</v>
      </c>
      <c r="GX4" s="2">
        <v>32</v>
      </c>
      <c r="GY4" s="2">
        <v>32</v>
      </c>
      <c r="GZ4" s="2">
        <v>0</v>
      </c>
      <c r="HA4" s="2">
        <v>0</v>
      </c>
      <c r="HB4" s="4">
        <v>1</v>
      </c>
      <c r="HC4" s="19">
        <f t="shared" ref="HC4:HC67" si="27">HB4-GT4</f>
        <v>0</v>
      </c>
      <c r="HE4" s="66" t="s">
        <v>18</v>
      </c>
      <c r="HF4" s="2">
        <v>32</v>
      </c>
      <c r="HG4" s="2">
        <v>32</v>
      </c>
      <c r="HH4" s="2">
        <v>0</v>
      </c>
      <c r="HI4" s="2">
        <v>0</v>
      </c>
      <c r="HJ4" s="4">
        <v>1</v>
      </c>
      <c r="HK4" s="19">
        <f t="shared" ref="HK4:HK67" si="28">HJ4-HB4</f>
        <v>0</v>
      </c>
      <c r="HM4" s="66" t="s">
        <v>18</v>
      </c>
      <c r="HN4" s="2">
        <v>32</v>
      </c>
      <c r="HO4" s="2">
        <v>32</v>
      </c>
      <c r="HP4" s="2">
        <v>0</v>
      </c>
      <c r="HQ4" s="2">
        <v>0</v>
      </c>
      <c r="HR4" s="4">
        <v>1</v>
      </c>
      <c r="HS4" s="19">
        <f t="shared" ref="HS4:HS58" si="29">HR4-HJ4</f>
        <v>0</v>
      </c>
      <c r="HU4" s="66" t="s">
        <v>18</v>
      </c>
      <c r="HV4" s="2">
        <v>32</v>
      </c>
      <c r="HW4" s="2">
        <v>32</v>
      </c>
      <c r="HX4" s="2">
        <v>0</v>
      </c>
      <c r="HY4" s="2">
        <v>0</v>
      </c>
      <c r="HZ4" s="4">
        <v>1</v>
      </c>
      <c r="IA4" s="19">
        <f t="shared" ref="IA4:IA67" si="30">HZ4-HR4</f>
        <v>0</v>
      </c>
      <c r="IC4" s="66" t="s">
        <v>18</v>
      </c>
      <c r="ID4" s="2">
        <v>32</v>
      </c>
      <c r="IE4" s="2">
        <v>32</v>
      </c>
      <c r="IF4" s="2">
        <v>0</v>
      </c>
      <c r="IG4" s="2">
        <v>0</v>
      </c>
      <c r="IH4" s="4">
        <v>1</v>
      </c>
      <c r="II4" s="19">
        <f t="shared" ref="II4:II67" si="31">IH4-HZ4</f>
        <v>0</v>
      </c>
      <c r="IK4" s="66" t="s">
        <v>18</v>
      </c>
      <c r="IL4" s="2">
        <v>32</v>
      </c>
      <c r="IM4" s="2">
        <v>32</v>
      </c>
      <c r="IN4" s="2">
        <v>0</v>
      </c>
      <c r="IO4" s="2">
        <v>0</v>
      </c>
      <c r="IP4" s="4">
        <v>1</v>
      </c>
      <c r="IQ4" s="19">
        <f t="shared" ref="IQ4:IQ67" si="32">IP4-IH4</f>
        <v>0</v>
      </c>
      <c r="IS4" s="66" t="s">
        <v>18</v>
      </c>
      <c r="IT4" s="2">
        <v>32</v>
      </c>
      <c r="IU4" s="2">
        <v>32</v>
      </c>
      <c r="IV4" s="2">
        <v>0</v>
      </c>
      <c r="IW4" s="2">
        <v>0</v>
      </c>
      <c r="IX4" s="4">
        <v>1</v>
      </c>
      <c r="IY4" s="19">
        <f t="shared" ref="IY4:IY67" si="33">IX4-IP4</f>
        <v>0</v>
      </c>
      <c r="JA4" s="66" t="s">
        <v>18</v>
      </c>
      <c r="JB4" s="2">
        <v>32</v>
      </c>
      <c r="JC4" s="2">
        <v>32</v>
      </c>
      <c r="JD4" s="2">
        <v>0</v>
      </c>
      <c r="JE4" s="2">
        <v>0</v>
      </c>
      <c r="JF4" s="4">
        <v>1</v>
      </c>
      <c r="JG4" s="19">
        <f t="shared" ref="JG4:JG67" si="34">JF4-IX4</f>
        <v>0</v>
      </c>
      <c r="JI4" s="66" t="s">
        <v>18</v>
      </c>
      <c r="JJ4" s="2">
        <v>32</v>
      </c>
      <c r="JK4" s="2">
        <v>32</v>
      </c>
      <c r="JL4" s="2">
        <v>0</v>
      </c>
      <c r="JM4" s="2">
        <v>0</v>
      </c>
      <c r="JN4" s="4">
        <v>1</v>
      </c>
      <c r="JO4" s="19">
        <f t="shared" ref="JO4:JO67" si="35">JN4-JF4</f>
        <v>0</v>
      </c>
      <c r="JQ4" s="66" t="s">
        <v>18</v>
      </c>
      <c r="JR4" s="2">
        <v>32</v>
      </c>
      <c r="JS4" s="2">
        <v>32</v>
      </c>
      <c r="JT4" s="2">
        <v>0</v>
      </c>
      <c r="JU4" s="2">
        <v>0</v>
      </c>
      <c r="JV4" s="4">
        <v>1</v>
      </c>
      <c r="JW4" s="19">
        <f t="shared" ref="JW4:JW67" si="36">JV4-JN4</f>
        <v>0</v>
      </c>
      <c r="JY4" s="66" t="s">
        <v>18</v>
      </c>
      <c r="JZ4" s="2">
        <v>32</v>
      </c>
      <c r="KA4" s="2">
        <v>32</v>
      </c>
      <c r="KB4" s="2">
        <v>0</v>
      </c>
      <c r="KC4" s="2">
        <v>0</v>
      </c>
      <c r="KD4" s="4">
        <v>1</v>
      </c>
      <c r="KE4" s="19">
        <f t="shared" ref="KE4:KE67" si="37">KD4-JV4</f>
        <v>0</v>
      </c>
      <c r="KG4" s="66" t="s">
        <v>18</v>
      </c>
      <c r="KH4" s="2">
        <v>32</v>
      </c>
      <c r="KI4" s="2">
        <v>32</v>
      </c>
      <c r="KJ4" s="2">
        <v>0</v>
      </c>
      <c r="KK4" s="2">
        <v>0</v>
      </c>
      <c r="KL4" s="4">
        <v>1</v>
      </c>
      <c r="KM4" s="19">
        <f t="shared" ref="KM4:KM67" si="38">KL4-KD4</f>
        <v>0</v>
      </c>
      <c r="KO4" s="66" t="s">
        <v>18</v>
      </c>
      <c r="KP4" s="2">
        <v>32</v>
      </c>
      <c r="KQ4" s="2">
        <v>32</v>
      </c>
      <c r="KR4" s="2">
        <v>0</v>
      </c>
      <c r="KS4" s="2">
        <v>0</v>
      </c>
      <c r="KT4" s="4">
        <v>1</v>
      </c>
      <c r="KU4" s="19">
        <f t="shared" ref="KU4:KU67" si="39">KT4-KL4</f>
        <v>0</v>
      </c>
      <c r="KW4" s="66" t="s">
        <v>18</v>
      </c>
      <c r="KX4" s="2">
        <v>32</v>
      </c>
      <c r="KY4" s="2">
        <v>32</v>
      </c>
      <c r="KZ4" s="2">
        <v>0</v>
      </c>
      <c r="LA4" s="2">
        <v>0</v>
      </c>
      <c r="LB4" s="4">
        <v>1</v>
      </c>
      <c r="LC4" s="19">
        <f t="shared" ref="LC4:LC67" si="40">LB4-KT4</f>
        <v>0</v>
      </c>
      <c r="LE4" s="66" t="s">
        <v>18</v>
      </c>
      <c r="LF4" s="2">
        <v>32</v>
      </c>
      <c r="LG4" s="2">
        <v>32</v>
      </c>
      <c r="LH4" s="2">
        <v>0</v>
      </c>
      <c r="LI4" s="2">
        <v>0</v>
      </c>
      <c r="LJ4" s="4">
        <v>1</v>
      </c>
      <c r="LK4" s="19">
        <f t="shared" ref="LK4:LK67" si="41">LJ4-LB4</f>
        <v>0</v>
      </c>
      <c r="LM4" s="66" t="s">
        <v>18</v>
      </c>
      <c r="LN4" s="2">
        <v>32</v>
      </c>
      <c r="LO4" s="2">
        <v>32</v>
      </c>
      <c r="LP4" s="2">
        <v>0</v>
      </c>
      <c r="LQ4" s="2">
        <v>0</v>
      </c>
      <c r="LR4" s="4">
        <v>1</v>
      </c>
      <c r="LS4" s="19">
        <f t="shared" ref="LS4:LS67" si="42">LR4-LJ4</f>
        <v>0</v>
      </c>
      <c r="LU4" s="66" t="s">
        <v>18</v>
      </c>
      <c r="LV4" s="2">
        <v>32</v>
      </c>
      <c r="LW4" s="2">
        <v>32</v>
      </c>
      <c r="LX4" s="2">
        <v>0</v>
      </c>
      <c r="LY4" s="2">
        <v>0</v>
      </c>
      <c r="LZ4" s="4">
        <v>1</v>
      </c>
      <c r="MA4" s="19">
        <f t="shared" ref="MA4:MA67" si="43">LZ4-LR4</f>
        <v>0</v>
      </c>
      <c r="MC4" s="66" t="s">
        <v>18</v>
      </c>
      <c r="MD4" s="2">
        <v>32</v>
      </c>
      <c r="ME4" s="2">
        <v>32</v>
      </c>
      <c r="MF4" s="2">
        <v>0</v>
      </c>
      <c r="MG4" s="2">
        <v>0</v>
      </c>
      <c r="MH4" s="4">
        <v>1</v>
      </c>
      <c r="MI4" s="19">
        <f t="shared" ref="MI4:MI67" si="44">MH4-LZ4</f>
        <v>0</v>
      </c>
      <c r="MK4" s="66" t="s">
        <v>18</v>
      </c>
      <c r="ML4" s="2">
        <v>32</v>
      </c>
      <c r="MM4" s="2">
        <v>32</v>
      </c>
      <c r="MN4" s="2">
        <v>0</v>
      </c>
      <c r="MO4" s="2">
        <v>0</v>
      </c>
      <c r="MP4" s="4">
        <v>1</v>
      </c>
      <c r="MQ4" s="19">
        <f>MP4-MH4</f>
        <v>0</v>
      </c>
      <c r="MS4" s="65" t="s">
        <v>18</v>
      </c>
      <c r="MT4" s="2">
        <v>32</v>
      </c>
      <c r="MU4" s="2">
        <v>32</v>
      </c>
      <c r="MV4" s="2">
        <v>0</v>
      </c>
      <c r="MW4" s="2">
        <v>0</v>
      </c>
      <c r="MX4" s="4">
        <v>1</v>
      </c>
      <c r="MY4" s="19">
        <f t="shared" ref="MY4:MY67" si="45">MX4-MP4</f>
        <v>0</v>
      </c>
      <c r="NA4" s="2" t="s">
        <v>18</v>
      </c>
      <c r="NB4" s="2">
        <v>32</v>
      </c>
      <c r="NC4" s="2">
        <v>32</v>
      </c>
      <c r="ND4" s="2">
        <v>0</v>
      </c>
      <c r="NE4" s="2">
        <v>0</v>
      </c>
      <c r="NF4" s="4">
        <v>1</v>
      </c>
      <c r="NG4" s="19">
        <f t="shared" ref="NG4:NG67" si="46">NF4-MX4</f>
        <v>0</v>
      </c>
      <c r="NI4" s="114" t="s">
        <v>18</v>
      </c>
      <c r="NJ4" s="2">
        <v>32</v>
      </c>
      <c r="NK4" s="2">
        <v>32</v>
      </c>
      <c r="NL4" s="2">
        <v>0</v>
      </c>
      <c r="NM4" s="2">
        <v>0</v>
      </c>
      <c r="NN4" s="4">
        <v>1</v>
      </c>
      <c r="NO4" s="19">
        <f t="shared" ref="NO4:NO67" si="47">NN4-NF4</f>
        <v>0</v>
      </c>
      <c r="NQ4" s="2" t="s">
        <v>18</v>
      </c>
      <c r="NR4" s="2">
        <v>44</v>
      </c>
      <c r="NS4" s="2">
        <v>32</v>
      </c>
      <c r="NT4" s="2">
        <v>0</v>
      </c>
      <c r="NU4" s="2">
        <v>12</v>
      </c>
      <c r="NV4" s="4">
        <v>0.73</v>
      </c>
      <c r="NW4" s="19">
        <f t="shared" ref="NW4:NW67" si="48">NV4-NN4</f>
        <v>-0.27</v>
      </c>
      <c r="NY4" s="114" t="s">
        <v>18</v>
      </c>
      <c r="NZ4" s="2">
        <v>32</v>
      </c>
      <c r="OA4" s="2">
        <v>32</v>
      </c>
      <c r="OB4" s="2">
        <v>0</v>
      </c>
      <c r="OC4" s="2">
        <v>0</v>
      </c>
      <c r="OD4" s="4">
        <v>1</v>
      </c>
      <c r="OE4" s="19">
        <f t="shared" ref="OE4:OE67" si="49">OD4-NV4</f>
        <v>0.27</v>
      </c>
      <c r="OG4" s="114" t="s">
        <v>18</v>
      </c>
      <c r="OH4" s="2">
        <v>32</v>
      </c>
      <c r="OI4" s="2">
        <v>32</v>
      </c>
      <c r="OJ4" s="2">
        <v>0</v>
      </c>
      <c r="OK4" s="2">
        <v>0</v>
      </c>
      <c r="OL4" s="4">
        <v>1</v>
      </c>
      <c r="OM4" s="19">
        <f t="shared" ref="OM4:OM32" si="50">OL4-OD4</f>
        <v>0</v>
      </c>
      <c r="OO4" s="114" t="s">
        <v>18</v>
      </c>
      <c r="OP4" s="2">
        <v>32</v>
      </c>
      <c r="OQ4" s="2">
        <v>32</v>
      </c>
      <c r="OR4" s="2">
        <v>0</v>
      </c>
      <c r="OS4" s="2">
        <v>0</v>
      </c>
      <c r="OT4" s="4">
        <v>1</v>
      </c>
      <c r="OU4" s="19">
        <f t="shared" ref="OU4:OU67" si="51">OT4-OL4</f>
        <v>0</v>
      </c>
      <c r="OW4" s="136" t="s">
        <v>18</v>
      </c>
      <c r="OX4" s="130">
        <v>32</v>
      </c>
      <c r="OY4" s="130">
        <v>32</v>
      </c>
      <c r="OZ4" s="130">
        <v>0</v>
      </c>
      <c r="PA4" s="130">
        <v>0</v>
      </c>
      <c r="PB4" s="131">
        <v>1</v>
      </c>
      <c r="PC4" s="132">
        <v>0</v>
      </c>
      <c r="PD4" s="129"/>
      <c r="PE4" s="136" t="s">
        <v>18</v>
      </c>
      <c r="PF4" s="130">
        <v>32</v>
      </c>
      <c r="PG4" s="130">
        <v>32</v>
      </c>
      <c r="PH4" s="130">
        <v>0</v>
      </c>
      <c r="PI4" s="130">
        <v>0</v>
      </c>
      <c r="PJ4" s="131">
        <v>1</v>
      </c>
      <c r="PK4" s="132"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v>1</v>
      </c>
      <c r="PS4" s="132">
        <f t="shared" ref="PS4:PS67" si="52">PR4-PJ4</f>
        <v>0</v>
      </c>
      <c r="PT4" s="121"/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v>1</v>
      </c>
      <c r="QA4" s="132">
        <f t="shared" ref="QA4:QA67" si="53">PZ4-PR4</f>
        <v>0</v>
      </c>
      <c r="QB4" s="121"/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v>1</v>
      </c>
      <c r="QI4" s="132">
        <f t="shared" ref="QI4:QI69" si="54">QH4-PZ4</f>
        <v>0</v>
      </c>
      <c r="QJ4" s="121"/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v>1</v>
      </c>
      <c r="QQ4" s="132">
        <f t="shared" ref="QQ4:QQ67" si="55">QP4-QH4</f>
        <v>0</v>
      </c>
      <c r="QR4" s="121"/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62">
        <f>QU4/QT4</f>
        <v>1</v>
      </c>
      <c r="QY4" s="158">
        <f t="shared" ref="QY4:QY67" si="56">QX4-QP4</f>
        <v>0</v>
      </c>
      <c r="QZ4" s="121"/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62">
        <f>RC4/RB4</f>
        <v>1</v>
      </c>
      <c r="RG4" s="132">
        <f t="shared" ref="RG4:RG67" si="57">RF4-QX4</f>
        <v>0</v>
      </c>
      <c r="RH4" s="121"/>
      <c r="RI4" s="121"/>
      <c r="RJ4" s="163" t="s">
        <v>18</v>
      </c>
      <c r="RK4" s="157">
        <v>32</v>
      </c>
      <c r="RL4" s="157">
        <v>32</v>
      </c>
      <c r="RM4" s="157">
        <v>0</v>
      </c>
      <c r="RN4" s="157">
        <v>0</v>
      </c>
      <c r="RO4" s="162">
        <f t="shared" ref="RO4:RO67" si="58">RL4/RK4</f>
        <v>1</v>
      </c>
      <c r="RP4" s="132">
        <f t="shared" ref="RP4:RP67" si="59">RO4-RF4</f>
        <v>0</v>
      </c>
      <c r="RQ4" s="121"/>
      <c r="SU4" s="163" t="s">
        <v>18</v>
      </c>
      <c r="SV4" s="157">
        <v>32</v>
      </c>
      <c r="SW4" s="157">
        <v>32</v>
      </c>
      <c r="SX4" s="157">
        <v>0</v>
      </c>
      <c r="SY4" s="157">
        <v>0</v>
      </c>
      <c r="SZ4" s="162">
        <f>SW4/SV4</f>
        <v>1</v>
      </c>
      <c r="TA4" s="132">
        <f t="shared" ref="TA4:TA67" si="60">SZ4-RO4</f>
        <v>0</v>
      </c>
      <c r="TC4" s="163" t="s">
        <v>18</v>
      </c>
      <c r="TD4" s="157">
        <v>32</v>
      </c>
      <c r="TE4" s="157">
        <v>32</v>
      </c>
      <c r="TF4" s="157">
        <v>0</v>
      </c>
      <c r="TG4" s="157">
        <v>0</v>
      </c>
      <c r="TH4" s="158">
        <f t="shared" ref="TH4:TH67" si="61">TE4/TD4</f>
        <v>1</v>
      </c>
      <c r="TI4" s="132">
        <f t="shared" ref="TI4:TI67" si="62">TH4-SZ4</f>
        <v>0</v>
      </c>
      <c r="TK4" s="163" t="s">
        <v>18</v>
      </c>
      <c r="TL4" s="157">
        <v>32</v>
      </c>
      <c r="TM4" s="157">
        <v>32</v>
      </c>
      <c r="TN4" s="157">
        <v>0</v>
      </c>
      <c r="TO4" s="157">
        <v>0</v>
      </c>
      <c r="TP4" s="158">
        <f t="shared" ref="TP4:TP67" si="63">TM4/TL4</f>
        <v>1</v>
      </c>
      <c r="TQ4" s="132">
        <f t="shared" ref="TQ4:TQ67" si="64">TP4-TH4</f>
        <v>0</v>
      </c>
      <c r="TS4" s="163" t="s">
        <v>18</v>
      </c>
      <c r="TT4" s="157">
        <v>32</v>
      </c>
      <c r="TU4" s="157">
        <v>32</v>
      </c>
      <c r="TV4" s="157">
        <v>0</v>
      </c>
      <c r="TW4" s="157">
        <v>0</v>
      </c>
      <c r="TX4" s="158">
        <f t="shared" ref="TX4:TX67" si="65">TU4/TT4</f>
        <v>1</v>
      </c>
      <c r="TY4" s="132">
        <f t="shared" ref="TY4:TY67" si="66">TX4-TP4</f>
        <v>0</v>
      </c>
      <c r="UA4" s="163" t="s">
        <v>18</v>
      </c>
      <c r="UB4" s="157">
        <v>32</v>
      </c>
      <c r="UC4" s="157">
        <v>32</v>
      </c>
      <c r="UD4" s="157">
        <v>0</v>
      </c>
      <c r="UE4" s="157">
        <v>0</v>
      </c>
      <c r="UF4" s="158">
        <f t="shared" ref="UF4:UF67" si="67">UC4/UB4</f>
        <v>1</v>
      </c>
      <c r="UG4" s="132">
        <f t="shared" ref="UG4:UG67" si="68">UF4-TX4</f>
        <v>0</v>
      </c>
      <c r="UH4" s="132"/>
      <c r="UI4" s="163" t="s">
        <v>18</v>
      </c>
      <c r="UJ4" s="157">
        <v>32</v>
      </c>
      <c r="UK4" s="157">
        <v>32</v>
      </c>
      <c r="UL4" s="157">
        <v>0</v>
      </c>
      <c r="UM4" s="157">
        <v>0</v>
      </c>
      <c r="UN4" s="158">
        <f t="shared" ref="UN4:UN67" si="69">UK4/UJ4</f>
        <v>1</v>
      </c>
      <c r="UO4" s="132">
        <f t="shared" ref="UO4:UO67" si="70">UN4-UF4</f>
        <v>0</v>
      </c>
      <c r="UQ4" s="163" t="s">
        <v>18</v>
      </c>
      <c r="UR4" s="157">
        <v>32</v>
      </c>
      <c r="US4" s="157">
        <v>32</v>
      </c>
      <c r="UT4" s="157">
        <v>0</v>
      </c>
      <c r="UU4" s="157">
        <v>0</v>
      </c>
      <c r="UV4" s="158">
        <f t="shared" ref="UV4:UV67" si="71">US4/UR4</f>
        <v>1</v>
      </c>
      <c r="UW4" s="132">
        <f t="shared" ref="UW4:UW67" si="72">UV4-UN4</f>
        <v>0</v>
      </c>
      <c r="UY4" s="163" t="s">
        <v>18</v>
      </c>
      <c r="UZ4" s="157">
        <v>32</v>
      </c>
      <c r="VA4" s="157">
        <v>32</v>
      </c>
      <c r="VB4" s="157">
        <v>0</v>
      </c>
      <c r="VC4" s="157">
        <v>0</v>
      </c>
      <c r="VD4" s="158">
        <f t="shared" ref="VD4:VD67" si="73">VA4/UZ4</f>
        <v>1</v>
      </c>
      <c r="VE4" s="132">
        <f t="shared" ref="VE4:VE67" si="74">VD4-UV4</f>
        <v>0</v>
      </c>
      <c r="VG4" s="163" t="s">
        <v>18</v>
      </c>
      <c r="VH4" s="157">
        <v>32</v>
      </c>
      <c r="VI4" s="157">
        <v>32</v>
      </c>
      <c r="VJ4" s="157">
        <v>0</v>
      </c>
      <c r="VK4" s="157">
        <v>0</v>
      </c>
      <c r="VL4" s="158">
        <f t="shared" ref="VL4:VL67" si="75">VI4/VH4</f>
        <v>1</v>
      </c>
      <c r="VM4" s="132">
        <f t="shared" ref="VM4:VM67" si="76">VL4-VD4</f>
        <v>0</v>
      </c>
      <c r="VO4" s="163" t="s">
        <v>18</v>
      </c>
      <c r="VP4" s="157">
        <v>32</v>
      </c>
      <c r="VQ4" s="157">
        <v>32</v>
      </c>
      <c r="VR4" s="157">
        <v>0</v>
      </c>
      <c r="VS4" s="157">
        <v>0</v>
      </c>
      <c r="VT4" s="158">
        <f t="shared" ref="VT4:VT67" si="77">VQ4/VP4</f>
        <v>1</v>
      </c>
      <c r="VV4" s="163" t="s">
        <v>18</v>
      </c>
      <c r="VW4" s="157">
        <v>32</v>
      </c>
      <c r="VX4" s="157">
        <v>32</v>
      </c>
      <c r="VY4" s="157">
        <v>0</v>
      </c>
      <c r="VZ4" s="157">
        <v>0</v>
      </c>
      <c r="WA4" s="158">
        <f t="shared" ref="WA4:WA67" si="78">VX4/VW4</f>
        <v>1</v>
      </c>
      <c r="WC4" s="163" t="s">
        <v>18</v>
      </c>
      <c r="WD4" s="157">
        <v>32</v>
      </c>
      <c r="WE4" s="157">
        <v>32</v>
      </c>
      <c r="WF4" s="157">
        <v>0</v>
      </c>
      <c r="WG4" s="157">
        <v>0</v>
      </c>
      <c r="WH4" s="158">
        <f t="shared" ref="WH4:WH67" si="79">WE4/WD4</f>
        <v>1</v>
      </c>
      <c r="WI4" s="132">
        <f t="shared" si="23"/>
        <v>0</v>
      </c>
      <c r="WK4" s="163" t="s">
        <v>18</v>
      </c>
      <c r="WL4" s="157">
        <v>32</v>
      </c>
      <c r="WM4" s="157">
        <v>32</v>
      </c>
      <c r="WN4" s="157">
        <v>0</v>
      </c>
      <c r="WO4" s="157">
        <v>0</v>
      </c>
      <c r="WP4" s="158">
        <f t="shared" ref="WP4:WP67" si="80">WM4/WL4</f>
        <v>1</v>
      </c>
      <c r="WQ4" s="132">
        <f t="shared" ref="WQ4:WQ67" si="81">WP4-WH4</f>
        <v>0</v>
      </c>
      <c r="WS4" s="163" t="s">
        <v>18</v>
      </c>
      <c r="WT4" s="157">
        <v>32</v>
      </c>
      <c r="WU4" s="157">
        <v>32</v>
      </c>
      <c r="WV4" s="157">
        <v>0</v>
      </c>
      <c r="WW4" s="157">
        <v>0</v>
      </c>
      <c r="WX4" s="158">
        <f t="shared" ref="WX4:WX67" si="82">WU4/WT4</f>
        <v>1</v>
      </c>
      <c r="WY4" s="132">
        <f t="shared" ref="WY4:WY67" si="83">WX4-WP4</f>
        <v>0</v>
      </c>
      <c r="XA4" s="163" t="s">
        <v>18</v>
      </c>
      <c r="XB4" s="157">
        <v>32</v>
      </c>
      <c r="XC4" s="157">
        <v>32</v>
      </c>
      <c r="XD4" s="157">
        <v>0</v>
      </c>
      <c r="XE4" s="157">
        <v>0</v>
      </c>
      <c r="XF4" s="158">
        <f t="shared" ref="XF4:XF67" si="84">XC4/XB4</f>
        <v>1</v>
      </c>
      <c r="XG4" s="132">
        <f t="shared" ref="XG4:XG67" si="85">XF4-WX4</f>
        <v>0</v>
      </c>
      <c r="XI4" s="163" t="s">
        <v>18</v>
      </c>
      <c r="XJ4" s="157">
        <v>32</v>
      </c>
      <c r="XK4" s="157">
        <v>32</v>
      </c>
      <c r="XL4" s="157">
        <v>0</v>
      </c>
      <c r="XM4" s="157">
        <v>0</v>
      </c>
      <c r="XN4" s="158">
        <f t="shared" ref="XN4:XN67" si="86">XK4/XJ4</f>
        <v>1</v>
      </c>
      <c r="XO4" s="132">
        <f t="shared" ref="XO4:XO67" si="87">XN4-XF4</f>
        <v>0</v>
      </c>
      <c r="XQ4" s="163" t="s">
        <v>18</v>
      </c>
      <c r="XR4" s="157">
        <v>32</v>
      </c>
      <c r="XS4" s="157">
        <v>32</v>
      </c>
      <c r="XT4" s="157">
        <v>0</v>
      </c>
      <c r="XU4" s="157">
        <v>0</v>
      </c>
      <c r="XV4" s="158">
        <f t="shared" ref="XV4:XV67" si="88">XS4/XR4</f>
        <v>1</v>
      </c>
      <c r="XW4" s="132">
        <f t="shared" ref="XW4:XW67" si="89">XV4-XN4</f>
        <v>0</v>
      </c>
      <c r="XY4" s="163" t="s">
        <v>18</v>
      </c>
      <c r="XZ4" s="157">
        <v>32</v>
      </c>
      <c r="YA4" s="157">
        <v>32</v>
      </c>
      <c r="YB4" s="157">
        <v>0</v>
      </c>
      <c r="YC4" s="157">
        <v>0</v>
      </c>
      <c r="YD4" s="158">
        <f t="shared" ref="YD4:YD67" si="90">YA4/XZ4</f>
        <v>1</v>
      </c>
      <c r="YE4" s="132">
        <f t="shared" ref="YE4:YE67" si="91">YD4-XV4</f>
        <v>0</v>
      </c>
      <c r="YG4" s="163" t="s">
        <v>18</v>
      </c>
      <c r="YH4" s="157">
        <v>32</v>
      </c>
      <c r="YI4" s="157">
        <v>32</v>
      </c>
      <c r="YJ4" s="157">
        <v>0</v>
      </c>
      <c r="YK4" s="157">
        <v>0</v>
      </c>
      <c r="YL4" s="158">
        <f t="shared" ref="YL4:YL67" si="92">YI4/YH4</f>
        <v>1</v>
      </c>
      <c r="YM4" s="132">
        <f t="shared" ref="YM4:YM67" si="93">YL4-YD4</f>
        <v>0</v>
      </c>
      <c r="YO4" s="163" t="s">
        <v>18</v>
      </c>
      <c r="YP4" s="157">
        <v>32</v>
      </c>
      <c r="YQ4" s="157">
        <v>32</v>
      </c>
      <c r="YR4" s="157">
        <v>0</v>
      </c>
      <c r="YS4" s="157">
        <v>0</v>
      </c>
      <c r="YT4" s="158">
        <f t="shared" ref="YT4:YT67" si="94">YQ4/YP4</f>
        <v>1</v>
      </c>
      <c r="YU4" s="132">
        <f t="shared" ref="YU4:YU67" si="95">YT4-YL4</f>
        <v>0</v>
      </c>
      <c r="YW4" s="163" t="s">
        <v>18</v>
      </c>
      <c r="YX4" s="157">
        <v>32</v>
      </c>
      <c r="YY4" s="157">
        <v>32</v>
      </c>
      <c r="YZ4" s="157">
        <v>0</v>
      </c>
      <c r="ZA4" s="157">
        <v>0</v>
      </c>
      <c r="ZB4" s="158">
        <f t="shared" ref="ZB4:ZB67" si="96">YY4/YX4</f>
        <v>1</v>
      </c>
      <c r="ZD4" s="163" t="s">
        <v>18</v>
      </c>
      <c r="ZE4" s="157">
        <v>32</v>
      </c>
      <c r="ZF4" s="157">
        <v>32</v>
      </c>
      <c r="ZG4" s="157">
        <v>0</v>
      </c>
      <c r="ZH4" s="157">
        <v>0</v>
      </c>
      <c r="ZI4" s="158">
        <f t="shared" ref="ZI4:ZI67" si="97">ZF4/ZE4</f>
        <v>1</v>
      </c>
      <c r="ZJ4" s="132">
        <f t="shared" ref="ZJ4:ZJ67" si="98">ZI4-ZA4</f>
        <v>1</v>
      </c>
      <c r="ZL4" s="121" t="s">
        <v>18</v>
      </c>
      <c r="ZM4" s="121">
        <v>44</v>
      </c>
      <c r="ZN4" s="121">
        <v>32</v>
      </c>
      <c r="ZO4" s="121">
        <v>0</v>
      </c>
      <c r="ZP4" s="121">
        <v>12</v>
      </c>
      <c r="ZQ4" s="132">
        <v>0.73</v>
      </c>
      <c r="ZS4" s="157" t="s">
        <v>18</v>
      </c>
      <c r="ZT4" s="157">
        <v>44</v>
      </c>
      <c r="ZU4" s="157">
        <v>32</v>
      </c>
      <c r="ZV4" s="157">
        <v>0</v>
      </c>
      <c r="ZW4" s="157">
        <v>12</v>
      </c>
      <c r="ZX4" s="158">
        <v>0.73</v>
      </c>
      <c r="ZZ4" s="199" t="s">
        <v>18</v>
      </c>
      <c r="AAA4" s="199">
        <v>44</v>
      </c>
      <c r="AAB4" s="199">
        <v>32</v>
      </c>
      <c r="AAC4" s="199">
        <v>0</v>
      </c>
      <c r="AAD4" s="199">
        <v>12</v>
      </c>
      <c r="AAE4" s="200">
        <v>0.73</v>
      </c>
      <c r="AAG4" s="157" t="s">
        <v>18</v>
      </c>
      <c r="AAH4" s="157">
        <v>44</v>
      </c>
      <c r="AAI4" s="157">
        <v>32</v>
      </c>
      <c r="AAJ4" s="157">
        <v>0</v>
      </c>
      <c r="AAK4" s="157">
        <v>12</v>
      </c>
      <c r="AAL4" s="158">
        <v>0.73</v>
      </c>
      <c r="AAN4" s="157" t="s">
        <v>18</v>
      </c>
      <c r="AAO4" s="157">
        <v>44</v>
      </c>
      <c r="AAP4" s="157">
        <v>32</v>
      </c>
      <c r="AAQ4" s="157">
        <v>0</v>
      </c>
      <c r="AAR4" s="157">
        <v>12</v>
      </c>
      <c r="AAS4" s="158">
        <v>0.73</v>
      </c>
      <c r="AAU4" s="157" t="s">
        <v>18</v>
      </c>
      <c r="AAV4" s="157">
        <v>44</v>
      </c>
      <c r="AAW4" s="157">
        <v>32</v>
      </c>
      <c r="AAX4" s="157">
        <v>0</v>
      </c>
      <c r="AAY4" s="157">
        <v>12</v>
      </c>
      <c r="AAZ4" s="158">
        <v>0.73</v>
      </c>
    </row>
    <row r="5" spans="1:728" ht="15.75">
      <c r="A5" s="19">
        <v>1</v>
      </c>
      <c r="B5" s="19"/>
      <c r="C5" s="18" t="s">
        <v>19</v>
      </c>
      <c r="D5" s="18">
        <v>23</v>
      </c>
      <c r="E5" s="18">
        <v>23</v>
      </c>
      <c r="F5" s="18">
        <v>0</v>
      </c>
      <c r="G5" s="18">
        <v>0</v>
      </c>
      <c r="H5" s="19">
        <v>1</v>
      </c>
      <c r="J5" s="58" t="s">
        <v>19</v>
      </c>
      <c r="K5" s="58">
        <v>23</v>
      </c>
      <c r="L5" s="58">
        <v>23</v>
      </c>
      <c r="M5" s="58">
        <v>0</v>
      </c>
      <c r="N5" s="58">
        <v>0</v>
      </c>
      <c r="O5" s="59">
        <v>1</v>
      </c>
      <c r="P5" s="59">
        <f t="shared" si="0"/>
        <v>0</v>
      </c>
      <c r="R5" s="18" t="s">
        <v>19</v>
      </c>
      <c r="S5" s="18">
        <v>23</v>
      </c>
      <c r="T5" s="18">
        <v>23</v>
      </c>
      <c r="U5" s="18">
        <v>0</v>
      </c>
      <c r="V5" s="18">
        <v>0</v>
      </c>
      <c r="W5" s="19">
        <v>1</v>
      </c>
      <c r="X5" s="19">
        <f t="shared" si="1"/>
        <v>0</v>
      </c>
      <c r="Z5" s="51" t="s">
        <v>19</v>
      </c>
      <c r="AA5" s="51">
        <v>23</v>
      </c>
      <c r="AB5" s="52">
        <v>23</v>
      </c>
      <c r="AC5" s="53">
        <v>0</v>
      </c>
      <c r="AD5" s="51">
        <v>0</v>
      </c>
      <c r="AE5" s="54">
        <v>1</v>
      </c>
      <c r="AF5" s="19">
        <f t="shared" si="2"/>
        <v>0</v>
      </c>
      <c r="AH5" s="19">
        <v>1</v>
      </c>
      <c r="AI5" s="19">
        <f t="shared" si="3"/>
        <v>0</v>
      </c>
      <c r="AK5" s="18" t="s">
        <v>19</v>
      </c>
      <c r="AL5" s="18">
        <v>23</v>
      </c>
      <c r="AM5" s="18">
        <v>23</v>
      </c>
      <c r="AN5" s="18">
        <v>0</v>
      </c>
      <c r="AO5" s="18">
        <v>0</v>
      </c>
      <c r="AP5" s="19">
        <f t="shared" si="4"/>
        <v>1</v>
      </c>
      <c r="AQ5" s="19">
        <f t="shared" si="5"/>
        <v>0</v>
      </c>
      <c r="AS5" s="18" t="s">
        <v>19</v>
      </c>
      <c r="AT5" s="18">
        <v>23</v>
      </c>
      <c r="AU5" s="18">
        <v>23</v>
      </c>
      <c r="AV5" s="18">
        <v>0</v>
      </c>
      <c r="AW5" s="18">
        <v>0</v>
      </c>
      <c r="AX5" s="19">
        <v>1</v>
      </c>
      <c r="AY5" s="19">
        <f t="shared" si="6"/>
        <v>0</v>
      </c>
      <c r="BA5" s="18" t="s">
        <v>19</v>
      </c>
      <c r="BB5" s="18">
        <v>23</v>
      </c>
      <c r="BC5" s="18">
        <v>23</v>
      </c>
      <c r="BD5" s="18">
        <v>0</v>
      </c>
      <c r="BE5" s="18">
        <v>0</v>
      </c>
      <c r="BF5" s="19">
        <v>1</v>
      </c>
      <c r="BG5" s="19">
        <f t="shared" si="7"/>
        <v>0</v>
      </c>
      <c r="BI5" s="18" t="s">
        <v>19</v>
      </c>
      <c r="BJ5" s="18">
        <v>23</v>
      </c>
      <c r="BK5" s="18">
        <v>23</v>
      </c>
      <c r="BL5" s="18">
        <v>0</v>
      </c>
      <c r="BM5" s="18">
        <v>0</v>
      </c>
      <c r="BN5" s="19">
        <v>1</v>
      </c>
      <c r="BO5" s="19">
        <f t="shared" si="8"/>
        <v>0</v>
      </c>
      <c r="BQ5" s="18" t="s">
        <v>19</v>
      </c>
      <c r="BR5" s="18">
        <v>23</v>
      </c>
      <c r="BS5" s="18">
        <v>23</v>
      </c>
      <c r="BT5" s="18">
        <v>0</v>
      </c>
      <c r="BU5" s="18">
        <v>0</v>
      </c>
      <c r="BV5" s="19">
        <v>1</v>
      </c>
      <c r="BW5" s="19">
        <f t="shared" si="9"/>
        <v>0</v>
      </c>
      <c r="BY5" s="18" t="s">
        <v>19</v>
      </c>
      <c r="BZ5" s="18">
        <v>23</v>
      </c>
      <c r="CA5" s="18">
        <v>23</v>
      </c>
      <c r="CB5" s="18">
        <v>0</v>
      </c>
      <c r="CC5" s="18">
        <v>0</v>
      </c>
      <c r="CD5" s="19">
        <v>1</v>
      </c>
      <c r="CE5" s="19">
        <f t="shared" si="10"/>
        <v>0</v>
      </c>
      <c r="CG5" s="2" t="s">
        <v>19</v>
      </c>
      <c r="CH5" s="2">
        <v>23</v>
      </c>
      <c r="CI5" s="2">
        <v>23</v>
      </c>
      <c r="CJ5" s="2">
        <v>0</v>
      </c>
      <c r="CK5" s="2">
        <v>0</v>
      </c>
      <c r="CL5" s="4">
        <v>1</v>
      </c>
      <c r="CM5" s="19">
        <f t="shared" si="11"/>
        <v>0</v>
      </c>
      <c r="CO5" s="2" t="s">
        <v>19</v>
      </c>
      <c r="CP5" s="2">
        <v>23</v>
      </c>
      <c r="CQ5" s="2">
        <v>23</v>
      </c>
      <c r="CR5" s="2">
        <v>0</v>
      </c>
      <c r="CS5" s="2">
        <v>0</v>
      </c>
      <c r="CT5" s="4">
        <v>1</v>
      </c>
      <c r="CU5" s="19">
        <f t="shared" si="12"/>
        <v>0</v>
      </c>
      <c r="CW5" s="2" t="s">
        <v>19</v>
      </c>
      <c r="CX5" s="2">
        <v>23</v>
      </c>
      <c r="CY5" s="2">
        <v>23</v>
      </c>
      <c r="CZ5" s="2">
        <v>0</v>
      </c>
      <c r="DA5" s="2">
        <v>0</v>
      </c>
      <c r="DB5" s="4">
        <v>1</v>
      </c>
      <c r="DC5" s="19">
        <f t="shared" si="13"/>
        <v>0</v>
      </c>
      <c r="DE5" s="2" t="s">
        <v>19</v>
      </c>
      <c r="DF5" s="2">
        <v>23</v>
      </c>
      <c r="DG5" s="2">
        <v>23</v>
      </c>
      <c r="DH5" s="2">
        <v>0</v>
      </c>
      <c r="DI5" s="2">
        <v>0</v>
      </c>
      <c r="DJ5" s="4">
        <v>1</v>
      </c>
      <c r="DK5" s="19">
        <f t="shared" si="14"/>
        <v>0</v>
      </c>
      <c r="DM5" s="2" t="s">
        <v>19</v>
      </c>
      <c r="DN5" s="2">
        <v>23</v>
      </c>
      <c r="DO5" s="2">
        <v>23</v>
      </c>
      <c r="DP5" s="2">
        <v>0</v>
      </c>
      <c r="DQ5" s="2">
        <v>0</v>
      </c>
      <c r="DR5" s="4">
        <v>1</v>
      </c>
      <c r="DS5" s="19">
        <f t="shared" si="15"/>
        <v>0</v>
      </c>
      <c r="DU5" s="2" t="s">
        <v>19</v>
      </c>
      <c r="DV5" s="2">
        <v>23</v>
      </c>
      <c r="DW5" s="2">
        <v>23</v>
      </c>
      <c r="DX5" s="2">
        <v>0</v>
      </c>
      <c r="DY5" s="2">
        <v>0</v>
      </c>
      <c r="DZ5" s="4">
        <v>1</v>
      </c>
      <c r="EA5" s="19">
        <f t="shared" si="16"/>
        <v>0</v>
      </c>
      <c r="EC5" s="2" t="s">
        <v>19</v>
      </c>
      <c r="ED5" s="2">
        <v>23</v>
      </c>
      <c r="EE5" s="2">
        <v>23</v>
      </c>
      <c r="EF5" s="2">
        <v>0</v>
      </c>
      <c r="EG5" s="2">
        <v>0</v>
      </c>
      <c r="EH5" s="4">
        <v>1</v>
      </c>
      <c r="EI5" s="19">
        <f t="shared" si="17"/>
        <v>0</v>
      </c>
      <c r="EK5" s="2" t="s">
        <v>19</v>
      </c>
      <c r="EL5" s="2">
        <v>23</v>
      </c>
      <c r="EM5" s="2">
        <v>23</v>
      </c>
      <c r="EN5" s="2">
        <v>0</v>
      </c>
      <c r="EO5" s="2">
        <v>0</v>
      </c>
      <c r="EP5" s="4">
        <v>1</v>
      </c>
      <c r="EQ5" s="19">
        <f t="shared" si="18"/>
        <v>0</v>
      </c>
      <c r="ES5" s="2" t="s">
        <v>19</v>
      </c>
      <c r="ET5" s="2">
        <v>23</v>
      </c>
      <c r="EU5" s="2">
        <v>23</v>
      </c>
      <c r="EV5" s="2">
        <v>0</v>
      </c>
      <c r="EW5" s="2">
        <v>0</v>
      </c>
      <c r="EX5" s="4">
        <v>1</v>
      </c>
      <c r="EY5" s="19">
        <f t="shared" si="19"/>
        <v>0</v>
      </c>
      <c r="FA5" s="2" t="s">
        <v>19</v>
      </c>
      <c r="FB5" s="2">
        <v>23</v>
      </c>
      <c r="FC5" s="2">
        <v>23</v>
      </c>
      <c r="FD5" s="2">
        <v>0</v>
      </c>
      <c r="FE5" s="2">
        <v>0</v>
      </c>
      <c r="FF5" s="4">
        <v>1</v>
      </c>
      <c r="FG5" s="19">
        <f t="shared" si="20"/>
        <v>0</v>
      </c>
      <c r="FI5" s="2" t="s">
        <v>19</v>
      </c>
      <c r="FJ5" s="2">
        <v>23</v>
      </c>
      <c r="FK5" s="2">
        <v>23</v>
      </c>
      <c r="FL5" s="2">
        <v>0</v>
      </c>
      <c r="FM5" s="2">
        <v>0</v>
      </c>
      <c r="FN5" s="4">
        <v>1</v>
      </c>
      <c r="FO5" s="19">
        <f t="shared" si="21"/>
        <v>0</v>
      </c>
      <c r="FQ5" s="2" t="s">
        <v>19</v>
      </c>
      <c r="FR5" s="2">
        <v>23</v>
      </c>
      <c r="FS5" s="2">
        <v>23</v>
      </c>
      <c r="FT5" s="2">
        <v>0</v>
      </c>
      <c r="FU5" s="2">
        <v>0</v>
      </c>
      <c r="FV5" s="4">
        <v>1</v>
      </c>
      <c r="FW5" s="19">
        <f t="shared" si="22"/>
        <v>0</v>
      </c>
      <c r="FY5" s="2" t="s">
        <v>19</v>
      </c>
      <c r="FZ5" s="2">
        <v>23</v>
      </c>
      <c r="GA5" s="2">
        <v>23</v>
      </c>
      <c r="GB5" s="2">
        <v>0</v>
      </c>
      <c r="GC5" s="2">
        <v>0</v>
      </c>
      <c r="GD5" s="4">
        <v>1</v>
      </c>
      <c r="GE5" s="19">
        <f t="shared" si="24"/>
        <v>0</v>
      </c>
      <c r="GG5" s="2" t="s">
        <v>19</v>
      </c>
      <c r="GH5" s="2">
        <v>23</v>
      </c>
      <c r="GI5" s="2">
        <v>23</v>
      </c>
      <c r="GJ5" s="2">
        <v>0</v>
      </c>
      <c r="GK5" s="2">
        <v>0</v>
      </c>
      <c r="GL5" s="4">
        <v>1</v>
      </c>
      <c r="GM5" s="19">
        <f t="shared" si="25"/>
        <v>0</v>
      </c>
      <c r="GO5" s="2" t="s">
        <v>19</v>
      </c>
      <c r="GP5" s="2">
        <v>23</v>
      </c>
      <c r="GQ5" s="2">
        <v>23</v>
      </c>
      <c r="GR5" s="2">
        <v>0</v>
      </c>
      <c r="GS5" s="2">
        <v>0</v>
      </c>
      <c r="GT5" s="4">
        <v>1</v>
      </c>
      <c r="GU5" s="19">
        <f t="shared" si="26"/>
        <v>0</v>
      </c>
      <c r="GW5" s="2" t="s">
        <v>19</v>
      </c>
      <c r="GX5" s="2">
        <v>23</v>
      </c>
      <c r="GY5" s="2">
        <v>23</v>
      </c>
      <c r="GZ5" s="2">
        <v>0</v>
      </c>
      <c r="HA5" s="2">
        <v>0</v>
      </c>
      <c r="HB5" s="4">
        <v>1</v>
      </c>
      <c r="HC5" s="19">
        <f t="shared" si="27"/>
        <v>0</v>
      </c>
      <c r="HE5" s="2" t="s">
        <v>19</v>
      </c>
      <c r="HF5" s="2">
        <v>23</v>
      </c>
      <c r="HG5" s="2">
        <v>23</v>
      </c>
      <c r="HH5" s="2">
        <v>0</v>
      </c>
      <c r="HI5" s="2">
        <v>0</v>
      </c>
      <c r="HJ5" s="4">
        <v>1</v>
      </c>
      <c r="HK5" s="19">
        <f t="shared" si="28"/>
        <v>0</v>
      </c>
      <c r="HM5" s="2" t="s">
        <v>19</v>
      </c>
      <c r="HN5" s="2">
        <v>23</v>
      </c>
      <c r="HO5" s="2">
        <v>23</v>
      </c>
      <c r="HP5" s="2">
        <v>0</v>
      </c>
      <c r="HQ5" s="2">
        <v>0</v>
      </c>
      <c r="HR5" s="4">
        <v>1</v>
      </c>
      <c r="HS5" s="19">
        <f t="shared" si="29"/>
        <v>0</v>
      </c>
      <c r="HU5" s="2" t="s">
        <v>19</v>
      </c>
      <c r="HV5" s="2">
        <v>23</v>
      </c>
      <c r="HW5" s="2">
        <v>23</v>
      </c>
      <c r="HX5" s="2">
        <v>0</v>
      </c>
      <c r="HY5" s="2">
        <v>0</v>
      </c>
      <c r="HZ5" s="4">
        <v>1</v>
      </c>
      <c r="IA5" s="19">
        <f t="shared" si="30"/>
        <v>0</v>
      </c>
      <c r="IC5" s="2" t="s">
        <v>19</v>
      </c>
      <c r="ID5" s="2">
        <v>23</v>
      </c>
      <c r="IE5" s="2">
        <v>23</v>
      </c>
      <c r="IF5" s="2">
        <v>0</v>
      </c>
      <c r="IG5" s="2">
        <v>0</v>
      </c>
      <c r="IH5" s="4">
        <v>1</v>
      </c>
      <c r="II5" s="19">
        <f t="shared" si="31"/>
        <v>0</v>
      </c>
      <c r="IK5" s="2" t="s">
        <v>19</v>
      </c>
      <c r="IL5" s="2">
        <v>23</v>
      </c>
      <c r="IM5" s="2">
        <v>23</v>
      </c>
      <c r="IN5" s="2">
        <v>0</v>
      </c>
      <c r="IO5" s="2">
        <v>0</v>
      </c>
      <c r="IP5" s="4">
        <v>1</v>
      </c>
      <c r="IQ5" s="19">
        <f t="shared" si="32"/>
        <v>0</v>
      </c>
      <c r="IS5" s="2" t="s">
        <v>19</v>
      </c>
      <c r="IT5" s="2">
        <v>23</v>
      </c>
      <c r="IU5" s="2">
        <v>23</v>
      </c>
      <c r="IV5" s="2">
        <v>0</v>
      </c>
      <c r="IW5" s="2">
        <v>0</v>
      </c>
      <c r="IX5" s="4">
        <v>1</v>
      </c>
      <c r="IY5" s="19">
        <f t="shared" si="33"/>
        <v>0</v>
      </c>
      <c r="JA5" s="2" t="s">
        <v>19</v>
      </c>
      <c r="JB5" s="2">
        <v>23</v>
      </c>
      <c r="JC5" s="2">
        <v>23</v>
      </c>
      <c r="JD5" s="2">
        <v>0</v>
      </c>
      <c r="JE5" s="2">
        <v>0</v>
      </c>
      <c r="JF5" s="4">
        <v>1</v>
      </c>
      <c r="JG5" s="19">
        <f t="shared" si="34"/>
        <v>0</v>
      </c>
      <c r="JI5" s="2" t="s">
        <v>19</v>
      </c>
      <c r="JJ5" s="2">
        <v>23</v>
      </c>
      <c r="JK5" s="2">
        <v>23</v>
      </c>
      <c r="JL5" s="2">
        <v>0</v>
      </c>
      <c r="JM5" s="2">
        <v>0</v>
      </c>
      <c r="JN5" s="4">
        <v>1</v>
      </c>
      <c r="JO5" s="19">
        <f t="shared" si="35"/>
        <v>0</v>
      </c>
      <c r="JQ5" s="2" t="s">
        <v>19</v>
      </c>
      <c r="JR5" s="2">
        <v>23</v>
      </c>
      <c r="JS5" s="2">
        <v>23</v>
      </c>
      <c r="JT5" s="2">
        <v>0</v>
      </c>
      <c r="JU5" s="2">
        <v>0</v>
      </c>
      <c r="JV5" s="4">
        <v>1</v>
      </c>
      <c r="JW5" s="19">
        <f t="shared" si="36"/>
        <v>0</v>
      </c>
      <c r="JY5" s="2" t="s">
        <v>19</v>
      </c>
      <c r="JZ5" s="2">
        <v>23</v>
      </c>
      <c r="KA5" s="2">
        <v>23</v>
      </c>
      <c r="KB5" s="2">
        <v>0</v>
      </c>
      <c r="KC5" s="2">
        <v>0</v>
      </c>
      <c r="KD5" s="4">
        <v>1</v>
      </c>
      <c r="KE5" s="19">
        <f t="shared" si="37"/>
        <v>0</v>
      </c>
      <c r="KG5" s="2" t="s">
        <v>19</v>
      </c>
      <c r="KH5" s="2">
        <v>23</v>
      </c>
      <c r="KI5" s="2">
        <v>23</v>
      </c>
      <c r="KJ5" s="2">
        <v>0</v>
      </c>
      <c r="KK5" s="2">
        <v>0</v>
      </c>
      <c r="KL5" s="4">
        <v>1</v>
      </c>
      <c r="KM5" s="19">
        <f t="shared" si="38"/>
        <v>0</v>
      </c>
      <c r="KO5" s="2" t="s">
        <v>19</v>
      </c>
      <c r="KP5" s="2">
        <v>23</v>
      </c>
      <c r="KQ5" s="2">
        <v>23</v>
      </c>
      <c r="KR5" s="2">
        <v>0</v>
      </c>
      <c r="KS5" s="2">
        <v>0</v>
      </c>
      <c r="KT5" s="4">
        <v>1</v>
      </c>
      <c r="KU5" s="19">
        <f t="shared" si="39"/>
        <v>0</v>
      </c>
      <c r="KW5" s="2" t="s">
        <v>19</v>
      </c>
      <c r="KX5" s="2">
        <v>23</v>
      </c>
      <c r="KY5" s="2">
        <v>23</v>
      </c>
      <c r="KZ5" s="2">
        <v>0</v>
      </c>
      <c r="LA5" s="2">
        <v>0</v>
      </c>
      <c r="LB5" s="4">
        <v>1</v>
      </c>
      <c r="LC5" s="19">
        <f t="shared" si="40"/>
        <v>0</v>
      </c>
      <c r="LE5" s="2" t="s">
        <v>19</v>
      </c>
      <c r="LF5" s="2">
        <v>23</v>
      </c>
      <c r="LG5" s="2">
        <v>23</v>
      </c>
      <c r="LH5" s="2">
        <v>0</v>
      </c>
      <c r="LI5" s="2">
        <v>0</v>
      </c>
      <c r="LJ5" s="4">
        <v>1</v>
      </c>
      <c r="LK5" s="19">
        <f t="shared" si="41"/>
        <v>0</v>
      </c>
      <c r="LM5" s="2" t="s">
        <v>19</v>
      </c>
      <c r="LN5" s="2">
        <v>23</v>
      </c>
      <c r="LO5" s="2">
        <v>23</v>
      </c>
      <c r="LP5" s="2">
        <v>0</v>
      </c>
      <c r="LQ5" s="2">
        <v>0</v>
      </c>
      <c r="LR5" s="4">
        <v>1</v>
      </c>
      <c r="LS5" s="19">
        <f t="shared" si="42"/>
        <v>0</v>
      </c>
      <c r="LU5" s="2" t="s">
        <v>19</v>
      </c>
      <c r="LV5" s="2">
        <v>26</v>
      </c>
      <c r="LW5" s="2">
        <v>26</v>
      </c>
      <c r="LX5" s="2">
        <v>0</v>
      </c>
      <c r="LY5" s="2">
        <v>0</v>
      </c>
      <c r="LZ5" s="4">
        <v>1</v>
      </c>
      <c r="MA5" s="19">
        <f t="shared" si="43"/>
        <v>0</v>
      </c>
      <c r="MC5" s="2" t="s">
        <v>19</v>
      </c>
      <c r="MD5" s="2">
        <v>26</v>
      </c>
      <c r="ME5" s="2">
        <v>26</v>
      </c>
      <c r="MF5" s="2">
        <v>0</v>
      </c>
      <c r="MG5" s="2">
        <v>0</v>
      </c>
      <c r="MH5" s="4">
        <f t="shared" ref="MH5:MH67" si="99">ME5/MD5</f>
        <v>1</v>
      </c>
      <c r="MI5" s="19">
        <f t="shared" si="44"/>
        <v>0</v>
      </c>
      <c r="MK5" s="2" t="s">
        <v>19</v>
      </c>
      <c r="ML5" s="2">
        <v>26</v>
      </c>
      <c r="MM5" s="2">
        <v>26</v>
      </c>
      <c r="MN5" s="2">
        <v>0</v>
      </c>
      <c r="MO5" s="2">
        <v>0</v>
      </c>
      <c r="MP5" s="4">
        <v>1</v>
      </c>
      <c r="MQ5" s="19">
        <f t="shared" ref="MQ5:MQ67" si="100">MP5-MH5</f>
        <v>0</v>
      </c>
      <c r="MS5" s="2" t="s">
        <v>19</v>
      </c>
      <c r="MT5" s="2">
        <v>26</v>
      </c>
      <c r="MU5" s="2">
        <v>26</v>
      </c>
      <c r="MV5" s="2">
        <v>0</v>
      </c>
      <c r="MW5" s="2">
        <v>0</v>
      </c>
      <c r="MX5" s="4">
        <v>1</v>
      </c>
      <c r="MY5" s="19">
        <f t="shared" si="45"/>
        <v>0</v>
      </c>
      <c r="NA5" s="2" t="s">
        <v>19</v>
      </c>
      <c r="NB5" s="2">
        <v>26</v>
      </c>
      <c r="NC5" s="2">
        <v>26</v>
      </c>
      <c r="ND5" s="2">
        <v>0</v>
      </c>
      <c r="NE5" s="2">
        <v>0</v>
      </c>
      <c r="NF5" s="4">
        <v>1</v>
      </c>
      <c r="NG5" s="19">
        <f t="shared" si="46"/>
        <v>0</v>
      </c>
      <c r="NI5" s="2" t="s">
        <v>19</v>
      </c>
      <c r="NJ5" s="2">
        <v>26</v>
      </c>
      <c r="NK5" s="2">
        <v>26</v>
      </c>
      <c r="NL5" s="2">
        <v>0</v>
      </c>
      <c r="NM5" s="2">
        <v>0</v>
      </c>
      <c r="NN5" s="4">
        <v>1</v>
      </c>
      <c r="NO5" s="19">
        <f t="shared" si="47"/>
        <v>0</v>
      </c>
      <c r="NQ5" s="2" t="s">
        <v>19</v>
      </c>
      <c r="NR5" s="2">
        <v>26</v>
      </c>
      <c r="NS5" s="2">
        <v>26</v>
      </c>
      <c r="NT5" s="2">
        <v>0</v>
      </c>
      <c r="NU5" s="2">
        <v>0</v>
      </c>
      <c r="NV5" s="4">
        <v>1</v>
      </c>
      <c r="NW5" s="19">
        <f t="shared" si="48"/>
        <v>0</v>
      </c>
      <c r="NY5" s="2" t="s">
        <v>19</v>
      </c>
      <c r="NZ5" s="2">
        <v>26</v>
      </c>
      <c r="OA5" s="2">
        <v>26</v>
      </c>
      <c r="OB5" s="2">
        <v>0</v>
      </c>
      <c r="OC5" s="2">
        <v>0</v>
      </c>
      <c r="OD5" s="4">
        <v>1</v>
      </c>
      <c r="OE5" s="19">
        <f t="shared" si="49"/>
        <v>0</v>
      </c>
      <c r="OG5" s="2" t="s">
        <v>19</v>
      </c>
      <c r="OH5" s="2">
        <v>26</v>
      </c>
      <c r="OI5" s="2">
        <v>26</v>
      </c>
      <c r="OJ5" s="2">
        <v>0</v>
      </c>
      <c r="OK5" s="2">
        <v>0</v>
      </c>
      <c r="OL5" s="4">
        <v>1</v>
      </c>
      <c r="OM5" s="19">
        <f t="shared" si="50"/>
        <v>0</v>
      </c>
      <c r="OO5" s="2" t="s">
        <v>19</v>
      </c>
      <c r="OP5" s="2">
        <v>26</v>
      </c>
      <c r="OQ5" s="2">
        <v>26</v>
      </c>
      <c r="OR5" s="2">
        <v>0</v>
      </c>
      <c r="OS5" s="2">
        <v>0</v>
      </c>
      <c r="OT5" s="4">
        <f t="shared" ref="OT5:OT67" si="101">OQ5/OP5</f>
        <v>1</v>
      </c>
      <c r="OU5" s="19">
        <f t="shared" si="51"/>
        <v>0</v>
      </c>
      <c r="OW5" s="129" t="s">
        <v>19</v>
      </c>
      <c r="OX5" s="129">
        <v>26</v>
      </c>
      <c r="OY5" s="129">
        <v>26</v>
      </c>
      <c r="OZ5" s="129">
        <v>0</v>
      </c>
      <c r="PA5" s="129">
        <v>0</v>
      </c>
      <c r="PB5" s="135">
        <v>1</v>
      </c>
      <c r="PC5" s="132">
        <v>0</v>
      </c>
      <c r="PD5" s="129"/>
      <c r="PE5" s="129" t="s">
        <v>19</v>
      </c>
      <c r="PF5" s="129">
        <v>26</v>
      </c>
      <c r="PG5" s="129">
        <v>26</v>
      </c>
      <c r="PH5" s="129">
        <v>0</v>
      </c>
      <c r="PI5" s="129">
        <v>0</v>
      </c>
      <c r="PJ5" s="135">
        <v>1</v>
      </c>
      <c r="PK5" s="132">
        <v>0</v>
      </c>
      <c r="PM5" s="156" t="s">
        <v>19</v>
      </c>
      <c r="PN5" s="156">
        <v>26</v>
      </c>
      <c r="PO5" s="156">
        <v>26</v>
      </c>
      <c r="PP5" s="156">
        <v>0</v>
      </c>
      <c r="PQ5" s="156">
        <v>0</v>
      </c>
      <c r="PR5" s="162">
        <v>1</v>
      </c>
      <c r="PS5" s="132">
        <f t="shared" si="52"/>
        <v>0</v>
      </c>
      <c r="PT5" s="121"/>
      <c r="PU5" s="156" t="s">
        <v>19</v>
      </c>
      <c r="PV5" s="156">
        <v>26</v>
      </c>
      <c r="PW5" s="156">
        <v>26</v>
      </c>
      <c r="PX5" s="156">
        <v>0</v>
      </c>
      <c r="PY5" s="156">
        <v>0</v>
      </c>
      <c r="PZ5" s="162">
        <v>1</v>
      </c>
      <c r="QA5" s="132">
        <f t="shared" si="53"/>
        <v>0</v>
      </c>
      <c r="QB5" s="121"/>
      <c r="QC5" s="156" t="s">
        <v>19</v>
      </c>
      <c r="QD5" s="156">
        <v>26</v>
      </c>
      <c r="QE5" s="156">
        <v>26</v>
      </c>
      <c r="QF5" s="156">
        <v>0</v>
      </c>
      <c r="QG5" s="156">
        <v>0</v>
      </c>
      <c r="QH5" s="162">
        <v>1</v>
      </c>
      <c r="QI5" s="132">
        <f t="shared" si="54"/>
        <v>0</v>
      </c>
      <c r="QJ5" s="121"/>
      <c r="QK5" s="156" t="s">
        <v>19</v>
      </c>
      <c r="QL5" s="156">
        <v>26</v>
      </c>
      <c r="QM5" s="156">
        <v>26</v>
      </c>
      <c r="QN5" s="156">
        <v>0</v>
      </c>
      <c r="QO5" s="156">
        <v>0</v>
      </c>
      <c r="QP5" s="162">
        <v>1</v>
      </c>
      <c r="QQ5" s="132">
        <f t="shared" si="55"/>
        <v>0</v>
      </c>
      <c r="QR5" s="121"/>
      <c r="QS5" s="156" t="s">
        <v>19</v>
      </c>
      <c r="QT5" s="156">
        <v>26</v>
      </c>
      <c r="QU5" s="156">
        <v>26</v>
      </c>
      <c r="QV5" s="156">
        <v>0</v>
      </c>
      <c r="QW5" s="156">
        <v>0</v>
      </c>
      <c r="QX5" s="162">
        <v>1</v>
      </c>
      <c r="QY5" s="158">
        <f t="shared" si="56"/>
        <v>0</v>
      </c>
      <c r="QZ5" s="121"/>
      <c r="RA5" s="156" t="s">
        <v>19</v>
      </c>
      <c r="RB5" s="156">
        <v>26</v>
      </c>
      <c r="RC5" s="156">
        <v>26</v>
      </c>
      <c r="RD5" s="156">
        <v>0</v>
      </c>
      <c r="RE5" s="156">
        <v>0</v>
      </c>
      <c r="RF5" s="162">
        <v>1</v>
      </c>
      <c r="RG5" s="132">
        <f t="shared" si="57"/>
        <v>0</v>
      </c>
      <c r="RH5" s="121"/>
      <c r="RI5" s="121"/>
      <c r="RJ5" s="156" t="s">
        <v>19</v>
      </c>
      <c r="RK5" s="156">
        <v>26</v>
      </c>
      <c r="RL5" s="156">
        <v>26</v>
      </c>
      <c r="RM5" s="156">
        <v>0</v>
      </c>
      <c r="RN5" s="156">
        <v>0</v>
      </c>
      <c r="RO5" s="162">
        <f t="shared" si="58"/>
        <v>1</v>
      </c>
      <c r="RP5" s="132">
        <f t="shared" si="59"/>
        <v>0</v>
      </c>
      <c r="RQ5" s="121"/>
      <c r="SU5" s="157" t="s">
        <v>19</v>
      </c>
      <c r="SV5" s="157">
        <v>26</v>
      </c>
      <c r="SW5" s="157">
        <v>26</v>
      </c>
      <c r="SX5" s="157">
        <v>0</v>
      </c>
      <c r="SY5" s="157">
        <v>0</v>
      </c>
      <c r="SZ5" s="158">
        <f t="shared" ref="SZ5:SZ67" si="102">SW5/SV5</f>
        <v>1</v>
      </c>
      <c r="TA5" s="132">
        <f t="shared" si="60"/>
        <v>0</v>
      </c>
      <c r="TC5" s="157" t="s">
        <v>19</v>
      </c>
      <c r="TD5" s="157">
        <v>26</v>
      </c>
      <c r="TE5" s="157">
        <v>26</v>
      </c>
      <c r="TF5" s="157">
        <v>0</v>
      </c>
      <c r="TG5" s="157">
        <v>0</v>
      </c>
      <c r="TH5" s="158">
        <f t="shared" si="61"/>
        <v>1</v>
      </c>
      <c r="TI5" s="132">
        <f t="shared" si="62"/>
        <v>0</v>
      </c>
      <c r="TK5" s="157" t="s">
        <v>19</v>
      </c>
      <c r="TL5" s="157">
        <v>26</v>
      </c>
      <c r="TM5" s="157">
        <v>26</v>
      </c>
      <c r="TN5" s="157">
        <v>0</v>
      </c>
      <c r="TO5" s="157">
        <v>0</v>
      </c>
      <c r="TP5" s="158">
        <f t="shared" si="63"/>
        <v>1</v>
      </c>
      <c r="TQ5" s="132">
        <f t="shared" si="64"/>
        <v>0</v>
      </c>
      <c r="TS5" s="157" t="s">
        <v>19</v>
      </c>
      <c r="TT5" s="157">
        <v>26</v>
      </c>
      <c r="TU5" s="157">
        <v>26</v>
      </c>
      <c r="TV5" s="157">
        <v>0</v>
      </c>
      <c r="TW5" s="157">
        <v>0</v>
      </c>
      <c r="TX5" s="158">
        <f t="shared" si="65"/>
        <v>1</v>
      </c>
      <c r="TY5" s="132">
        <f t="shared" si="66"/>
        <v>0</v>
      </c>
      <c r="UA5" s="157" t="s">
        <v>19</v>
      </c>
      <c r="UB5" s="157">
        <v>26</v>
      </c>
      <c r="UC5" s="157">
        <v>26</v>
      </c>
      <c r="UD5" s="157">
        <v>0</v>
      </c>
      <c r="UE5" s="157">
        <v>0</v>
      </c>
      <c r="UF5" s="158">
        <f t="shared" si="67"/>
        <v>1</v>
      </c>
      <c r="UG5" s="132">
        <f t="shared" si="68"/>
        <v>0</v>
      </c>
      <c r="UH5" s="132"/>
      <c r="UI5" s="157" t="s">
        <v>19</v>
      </c>
      <c r="UJ5" s="157">
        <v>26</v>
      </c>
      <c r="UK5" s="157">
        <v>26</v>
      </c>
      <c r="UL5" s="157">
        <v>0</v>
      </c>
      <c r="UM5" s="157">
        <v>0</v>
      </c>
      <c r="UN5" s="158">
        <f t="shared" si="69"/>
        <v>1</v>
      </c>
      <c r="UO5" s="132">
        <f t="shared" si="70"/>
        <v>0</v>
      </c>
      <c r="UQ5" s="157" t="s">
        <v>19</v>
      </c>
      <c r="UR5" s="157">
        <v>26</v>
      </c>
      <c r="US5" s="157">
        <v>26</v>
      </c>
      <c r="UT5" s="157">
        <v>0</v>
      </c>
      <c r="UU5" s="157">
        <v>0</v>
      </c>
      <c r="UV5" s="158">
        <f t="shared" si="71"/>
        <v>1</v>
      </c>
      <c r="UW5" s="132">
        <f t="shared" si="72"/>
        <v>0</v>
      </c>
      <c r="UY5" s="157" t="s">
        <v>19</v>
      </c>
      <c r="UZ5" s="157">
        <v>26</v>
      </c>
      <c r="VA5" s="157">
        <v>26</v>
      </c>
      <c r="VB5" s="157">
        <v>0</v>
      </c>
      <c r="VC5" s="157">
        <v>0</v>
      </c>
      <c r="VD5" s="158">
        <f t="shared" si="73"/>
        <v>1</v>
      </c>
      <c r="VE5" s="132">
        <f t="shared" si="74"/>
        <v>0</v>
      </c>
      <c r="VG5" s="157" t="s">
        <v>19</v>
      </c>
      <c r="VH5" s="157">
        <v>26</v>
      </c>
      <c r="VI5" s="157">
        <v>26</v>
      </c>
      <c r="VJ5" s="157">
        <v>0</v>
      </c>
      <c r="VK5" s="157">
        <v>0</v>
      </c>
      <c r="VL5" s="158">
        <f t="shared" si="75"/>
        <v>1</v>
      </c>
      <c r="VM5" s="132">
        <f t="shared" si="76"/>
        <v>0</v>
      </c>
      <c r="VO5" s="157" t="s">
        <v>19</v>
      </c>
      <c r="VP5" s="157">
        <v>26</v>
      </c>
      <c r="VQ5" s="157">
        <v>26</v>
      </c>
      <c r="VR5" s="157">
        <v>0</v>
      </c>
      <c r="VS5" s="157">
        <v>0</v>
      </c>
      <c r="VT5" s="158">
        <f t="shared" si="77"/>
        <v>1</v>
      </c>
      <c r="VV5" s="157" t="s">
        <v>19</v>
      </c>
      <c r="VW5" s="157">
        <v>26</v>
      </c>
      <c r="VX5" s="157">
        <v>26</v>
      </c>
      <c r="VY5" s="157">
        <v>0</v>
      </c>
      <c r="VZ5" s="157">
        <v>0</v>
      </c>
      <c r="WA5" s="158">
        <f t="shared" si="78"/>
        <v>1</v>
      </c>
      <c r="WC5" s="157" t="s">
        <v>19</v>
      </c>
      <c r="WD5" s="157">
        <v>26</v>
      </c>
      <c r="WE5" s="157">
        <v>26</v>
      </c>
      <c r="WF5" s="157">
        <v>0</v>
      </c>
      <c r="WG5" s="157">
        <v>0</v>
      </c>
      <c r="WH5" s="158">
        <f t="shared" si="79"/>
        <v>1</v>
      </c>
      <c r="WI5" s="132">
        <f t="shared" si="23"/>
        <v>0</v>
      </c>
      <c r="WK5" s="157" t="s">
        <v>19</v>
      </c>
      <c r="WL5" s="157">
        <v>26</v>
      </c>
      <c r="WM5" s="157">
        <v>26</v>
      </c>
      <c r="WN5" s="157">
        <v>0</v>
      </c>
      <c r="WO5" s="157">
        <v>0</v>
      </c>
      <c r="WP5" s="158">
        <f t="shared" si="80"/>
        <v>1</v>
      </c>
      <c r="WQ5" s="132">
        <f t="shared" si="81"/>
        <v>0</v>
      </c>
      <c r="WS5" s="157" t="s">
        <v>19</v>
      </c>
      <c r="WT5" s="157">
        <v>26</v>
      </c>
      <c r="WU5" s="157">
        <v>26</v>
      </c>
      <c r="WV5" s="157">
        <v>0</v>
      </c>
      <c r="WW5" s="157">
        <v>0</v>
      </c>
      <c r="WX5" s="158">
        <f t="shared" si="82"/>
        <v>1</v>
      </c>
      <c r="WY5" s="132">
        <f t="shared" si="83"/>
        <v>0</v>
      </c>
      <c r="XA5" s="157" t="s">
        <v>19</v>
      </c>
      <c r="XB5" s="157">
        <v>26</v>
      </c>
      <c r="XC5" s="157">
        <v>26</v>
      </c>
      <c r="XD5" s="157">
        <v>0</v>
      </c>
      <c r="XE5" s="157">
        <v>0</v>
      </c>
      <c r="XF5" s="158">
        <f t="shared" si="84"/>
        <v>1</v>
      </c>
      <c r="XG5" s="132">
        <f t="shared" si="85"/>
        <v>0</v>
      </c>
      <c r="XI5" s="157" t="s">
        <v>19</v>
      </c>
      <c r="XJ5" s="157">
        <v>26</v>
      </c>
      <c r="XK5" s="157">
        <v>26</v>
      </c>
      <c r="XL5" s="157">
        <v>0</v>
      </c>
      <c r="XM5" s="157">
        <v>0</v>
      </c>
      <c r="XN5" s="158">
        <f t="shared" si="86"/>
        <v>1</v>
      </c>
      <c r="XO5" s="132">
        <f t="shared" si="87"/>
        <v>0</v>
      </c>
      <c r="XQ5" s="157" t="s">
        <v>19</v>
      </c>
      <c r="XR5" s="157">
        <v>26</v>
      </c>
      <c r="XS5" s="157">
        <v>26</v>
      </c>
      <c r="XT5" s="157">
        <v>0</v>
      </c>
      <c r="XU5" s="157">
        <v>0</v>
      </c>
      <c r="XV5" s="158">
        <f t="shared" si="88"/>
        <v>1</v>
      </c>
      <c r="XW5" s="132">
        <f t="shared" si="89"/>
        <v>0</v>
      </c>
      <c r="XY5" s="157" t="s">
        <v>19</v>
      </c>
      <c r="XZ5" s="157">
        <v>26</v>
      </c>
      <c r="YA5" s="157">
        <v>26</v>
      </c>
      <c r="YB5" s="157">
        <v>0</v>
      </c>
      <c r="YC5" s="157">
        <v>0</v>
      </c>
      <c r="YD5" s="158">
        <f t="shared" si="90"/>
        <v>1</v>
      </c>
      <c r="YE5" s="132">
        <f t="shared" si="91"/>
        <v>0</v>
      </c>
      <c r="YG5" s="157" t="s">
        <v>19</v>
      </c>
      <c r="YH5" s="157">
        <v>26</v>
      </c>
      <c r="YI5" s="157">
        <v>26</v>
      </c>
      <c r="YJ5" s="157">
        <v>0</v>
      </c>
      <c r="YK5" s="157">
        <v>0</v>
      </c>
      <c r="YL5" s="158">
        <f t="shared" si="92"/>
        <v>1</v>
      </c>
      <c r="YM5" s="132">
        <f t="shared" si="93"/>
        <v>0</v>
      </c>
      <c r="YO5" s="157" t="s">
        <v>19</v>
      </c>
      <c r="YP5" s="157">
        <v>26</v>
      </c>
      <c r="YQ5" s="157">
        <v>26</v>
      </c>
      <c r="YR5" s="157">
        <v>0</v>
      </c>
      <c r="YS5" s="157">
        <v>0</v>
      </c>
      <c r="YT5" s="158">
        <f t="shared" si="94"/>
        <v>1</v>
      </c>
      <c r="YU5" s="132">
        <f t="shared" si="95"/>
        <v>0</v>
      </c>
      <c r="YW5" s="157" t="s">
        <v>19</v>
      </c>
      <c r="YX5" s="157">
        <v>26</v>
      </c>
      <c r="YY5" s="157">
        <v>26</v>
      </c>
      <c r="YZ5" s="157">
        <v>0</v>
      </c>
      <c r="ZA5" s="157">
        <v>0</v>
      </c>
      <c r="ZB5" s="158">
        <f t="shared" si="96"/>
        <v>1</v>
      </c>
      <c r="ZD5" s="157" t="s">
        <v>19</v>
      </c>
      <c r="ZE5" s="157">
        <v>26</v>
      </c>
      <c r="ZF5" s="157">
        <v>26</v>
      </c>
      <c r="ZG5" s="157">
        <v>0</v>
      </c>
      <c r="ZH5" s="157">
        <v>0</v>
      </c>
      <c r="ZI5" s="158">
        <f t="shared" si="97"/>
        <v>1</v>
      </c>
      <c r="ZJ5" s="132">
        <f t="shared" si="98"/>
        <v>1</v>
      </c>
      <c r="ZL5" s="121" t="s">
        <v>19</v>
      </c>
      <c r="ZM5" s="121">
        <v>26</v>
      </c>
      <c r="ZN5" s="121">
        <v>26</v>
      </c>
      <c r="ZO5" s="121">
        <v>0</v>
      </c>
      <c r="ZP5" s="121">
        <v>0</v>
      </c>
      <c r="ZQ5" s="132">
        <v>1</v>
      </c>
      <c r="ZS5" s="157" t="s">
        <v>19</v>
      </c>
      <c r="ZT5" s="157">
        <v>26</v>
      </c>
      <c r="ZU5" s="157">
        <v>26</v>
      </c>
      <c r="ZV5" s="157">
        <v>0</v>
      </c>
      <c r="ZW5" s="157">
        <v>0</v>
      </c>
      <c r="ZX5" s="158">
        <v>1</v>
      </c>
      <c r="ZZ5" s="199" t="s">
        <v>19</v>
      </c>
      <c r="AAA5" s="199">
        <v>26</v>
      </c>
      <c r="AAB5" s="199">
        <v>26</v>
      </c>
      <c r="AAC5" s="199">
        <v>0</v>
      </c>
      <c r="AAD5" s="199">
        <v>0</v>
      </c>
      <c r="AAE5" s="200">
        <v>1</v>
      </c>
      <c r="AAG5" s="157" t="s">
        <v>19</v>
      </c>
      <c r="AAH5" s="157">
        <v>26</v>
      </c>
      <c r="AAI5" s="157">
        <v>26</v>
      </c>
      <c r="AAJ5" s="157">
        <v>0</v>
      </c>
      <c r="AAK5" s="157">
        <v>0</v>
      </c>
      <c r="AAL5" s="158">
        <v>1</v>
      </c>
      <c r="AAN5" s="157" t="s">
        <v>19</v>
      </c>
      <c r="AAO5" s="157">
        <v>26</v>
      </c>
      <c r="AAP5" s="157">
        <v>26</v>
      </c>
      <c r="AAQ5" s="157">
        <v>0</v>
      </c>
      <c r="AAR5" s="157">
        <v>0</v>
      </c>
      <c r="AAS5" s="158">
        <v>1</v>
      </c>
      <c r="AAU5" s="157" t="s">
        <v>19</v>
      </c>
      <c r="AAV5" s="157">
        <v>26</v>
      </c>
      <c r="AAW5" s="157">
        <v>26</v>
      </c>
      <c r="AAX5" s="157">
        <v>0</v>
      </c>
      <c r="AAY5" s="157">
        <v>0</v>
      </c>
      <c r="AAZ5" s="158">
        <v>1</v>
      </c>
    </row>
    <row r="6" spans="1:728" ht="15.75">
      <c r="A6" s="19">
        <v>1</v>
      </c>
      <c r="B6" s="19"/>
      <c r="C6" s="18" t="s">
        <v>20</v>
      </c>
      <c r="D6" s="18">
        <v>11</v>
      </c>
      <c r="E6" s="18">
        <v>11</v>
      </c>
      <c r="F6" s="18">
        <v>0</v>
      </c>
      <c r="G6" s="18">
        <v>0</v>
      </c>
      <c r="H6" s="19">
        <v>1</v>
      </c>
      <c r="J6" s="58" t="s">
        <v>20</v>
      </c>
      <c r="K6" s="58">
        <v>11</v>
      </c>
      <c r="L6" s="58">
        <v>11</v>
      </c>
      <c r="M6" s="58">
        <v>0</v>
      </c>
      <c r="N6" s="58">
        <v>0</v>
      </c>
      <c r="O6" s="59">
        <v>1</v>
      </c>
      <c r="P6" s="59">
        <f t="shared" si="0"/>
        <v>0</v>
      </c>
      <c r="R6" s="18" t="s">
        <v>20</v>
      </c>
      <c r="S6" s="18">
        <v>11</v>
      </c>
      <c r="T6" s="18">
        <v>11</v>
      </c>
      <c r="U6" s="18">
        <v>0</v>
      </c>
      <c r="V6" s="18">
        <v>0</v>
      </c>
      <c r="W6" s="19">
        <v>1</v>
      </c>
      <c r="X6" s="19">
        <f t="shared" si="1"/>
        <v>0</v>
      </c>
      <c r="Z6" s="51" t="s">
        <v>20</v>
      </c>
      <c r="AA6" s="51">
        <v>11</v>
      </c>
      <c r="AB6" s="52">
        <v>11</v>
      </c>
      <c r="AC6" s="53">
        <v>0</v>
      </c>
      <c r="AD6" s="51">
        <v>0</v>
      </c>
      <c r="AE6" s="54">
        <v>1</v>
      </c>
      <c r="AF6" s="19">
        <f t="shared" si="2"/>
        <v>0</v>
      </c>
      <c r="AH6" s="19">
        <v>1</v>
      </c>
      <c r="AI6" s="19">
        <f t="shared" si="3"/>
        <v>0</v>
      </c>
      <c r="AK6" s="18" t="s">
        <v>20</v>
      </c>
      <c r="AL6" s="18">
        <v>11</v>
      </c>
      <c r="AM6" s="18">
        <v>11</v>
      </c>
      <c r="AN6" s="18">
        <v>0</v>
      </c>
      <c r="AO6" s="18">
        <v>0</v>
      </c>
      <c r="AP6" s="19">
        <f t="shared" si="4"/>
        <v>1</v>
      </c>
      <c r="AQ6" s="19">
        <f t="shared" si="5"/>
        <v>0</v>
      </c>
      <c r="AS6" s="18" t="s">
        <v>20</v>
      </c>
      <c r="AT6" s="18">
        <v>11</v>
      </c>
      <c r="AU6" s="18">
        <v>11</v>
      </c>
      <c r="AV6" s="18">
        <v>0</v>
      </c>
      <c r="AW6" s="18">
        <v>0</v>
      </c>
      <c r="AX6" s="19">
        <v>1</v>
      </c>
      <c r="AY6" s="19">
        <f t="shared" si="6"/>
        <v>0</v>
      </c>
      <c r="BA6" s="18" t="s">
        <v>20</v>
      </c>
      <c r="BB6" s="18">
        <v>11</v>
      </c>
      <c r="BC6" s="18">
        <v>11</v>
      </c>
      <c r="BD6" s="18">
        <v>0</v>
      </c>
      <c r="BE6" s="18">
        <v>0</v>
      </c>
      <c r="BF6" s="19">
        <v>1</v>
      </c>
      <c r="BG6" s="19">
        <f t="shared" si="7"/>
        <v>0</v>
      </c>
      <c r="BI6" s="18" t="s">
        <v>20</v>
      </c>
      <c r="BJ6" s="18">
        <v>11</v>
      </c>
      <c r="BK6" s="18">
        <v>11</v>
      </c>
      <c r="BL6" s="18">
        <v>0</v>
      </c>
      <c r="BM6" s="18">
        <v>0</v>
      </c>
      <c r="BN6" s="19">
        <v>1</v>
      </c>
      <c r="BO6" s="19">
        <f t="shared" si="8"/>
        <v>0</v>
      </c>
      <c r="BQ6" s="18" t="s">
        <v>20</v>
      </c>
      <c r="BR6" s="18">
        <v>11</v>
      </c>
      <c r="BS6" s="18">
        <v>11</v>
      </c>
      <c r="BT6" s="18">
        <v>0</v>
      </c>
      <c r="BU6" s="18">
        <v>0</v>
      </c>
      <c r="BV6" s="19">
        <v>1</v>
      </c>
      <c r="BW6" s="19">
        <f t="shared" si="9"/>
        <v>0</v>
      </c>
      <c r="BY6" s="18" t="s">
        <v>20</v>
      </c>
      <c r="BZ6" s="18">
        <v>11</v>
      </c>
      <c r="CA6" s="18">
        <v>11</v>
      </c>
      <c r="CB6" s="18">
        <v>0</v>
      </c>
      <c r="CC6" s="18">
        <v>0</v>
      </c>
      <c r="CD6" s="19">
        <v>1</v>
      </c>
      <c r="CE6" s="19">
        <f t="shared" si="10"/>
        <v>0</v>
      </c>
      <c r="CG6" s="2" t="s">
        <v>20</v>
      </c>
      <c r="CH6" s="2">
        <v>11</v>
      </c>
      <c r="CI6" s="2">
        <v>11</v>
      </c>
      <c r="CJ6" s="2">
        <v>0</v>
      </c>
      <c r="CK6" s="2">
        <v>0</v>
      </c>
      <c r="CL6" s="4">
        <v>1</v>
      </c>
      <c r="CM6" s="19">
        <f t="shared" si="11"/>
        <v>0</v>
      </c>
      <c r="CO6" s="2" t="s">
        <v>20</v>
      </c>
      <c r="CP6" s="2">
        <v>11</v>
      </c>
      <c r="CQ6" s="2">
        <v>11</v>
      </c>
      <c r="CR6" s="2">
        <v>0</v>
      </c>
      <c r="CS6" s="2">
        <v>0</v>
      </c>
      <c r="CT6" s="4">
        <v>1</v>
      </c>
      <c r="CU6" s="19">
        <f t="shared" si="12"/>
        <v>0</v>
      </c>
      <c r="CW6" s="2" t="s">
        <v>20</v>
      </c>
      <c r="CX6" s="2">
        <v>11</v>
      </c>
      <c r="CY6" s="2">
        <v>11</v>
      </c>
      <c r="CZ6" s="2">
        <v>0</v>
      </c>
      <c r="DA6" s="2">
        <v>0</v>
      </c>
      <c r="DB6" s="4">
        <v>1</v>
      </c>
      <c r="DC6" s="19">
        <f t="shared" si="13"/>
        <v>0</v>
      </c>
      <c r="DE6" s="2" t="s">
        <v>20</v>
      </c>
      <c r="DF6" s="2">
        <v>11</v>
      </c>
      <c r="DG6" s="2">
        <v>11</v>
      </c>
      <c r="DH6" s="2">
        <v>0</v>
      </c>
      <c r="DI6" s="2">
        <v>0</v>
      </c>
      <c r="DJ6" s="4">
        <v>1</v>
      </c>
      <c r="DK6" s="19">
        <f t="shared" si="14"/>
        <v>0</v>
      </c>
      <c r="DM6" s="2" t="s">
        <v>20</v>
      </c>
      <c r="DN6" s="2">
        <v>11</v>
      </c>
      <c r="DO6" s="2">
        <v>11</v>
      </c>
      <c r="DP6" s="2">
        <v>0</v>
      </c>
      <c r="DQ6" s="2">
        <v>0</v>
      </c>
      <c r="DR6" s="4">
        <v>1</v>
      </c>
      <c r="DS6" s="19">
        <f t="shared" si="15"/>
        <v>0</v>
      </c>
      <c r="DU6" s="2" t="s">
        <v>20</v>
      </c>
      <c r="DV6" s="2">
        <v>11</v>
      </c>
      <c r="DW6" s="2">
        <v>11</v>
      </c>
      <c r="DX6" s="2">
        <v>0</v>
      </c>
      <c r="DY6" s="2">
        <v>0</v>
      </c>
      <c r="DZ6" s="4">
        <v>1</v>
      </c>
      <c r="EA6" s="19">
        <f t="shared" si="16"/>
        <v>0</v>
      </c>
      <c r="EC6" s="2" t="s">
        <v>20</v>
      </c>
      <c r="ED6" s="2">
        <v>11</v>
      </c>
      <c r="EE6" s="2">
        <v>11</v>
      </c>
      <c r="EF6" s="2">
        <v>0</v>
      </c>
      <c r="EG6" s="2">
        <v>0</v>
      </c>
      <c r="EH6" s="4">
        <v>1</v>
      </c>
      <c r="EI6" s="19">
        <f t="shared" si="17"/>
        <v>0</v>
      </c>
      <c r="EK6" s="2" t="s">
        <v>20</v>
      </c>
      <c r="EL6" s="2">
        <v>11</v>
      </c>
      <c r="EM6" s="2">
        <v>11</v>
      </c>
      <c r="EN6" s="2">
        <v>0</v>
      </c>
      <c r="EO6" s="2">
        <v>0</v>
      </c>
      <c r="EP6" s="4">
        <v>1</v>
      </c>
      <c r="EQ6" s="19">
        <f t="shared" si="18"/>
        <v>0</v>
      </c>
      <c r="ES6" s="2" t="s">
        <v>20</v>
      </c>
      <c r="ET6" s="2">
        <v>11</v>
      </c>
      <c r="EU6" s="2">
        <v>11</v>
      </c>
      <c r="EV6" s="2">
        <v>0</v>
      </c>
      <c r="EW6" s="2">
        <v>0</v>
      </c>
      <c r="EX6" s="4">
        <v>1</v>
      </c>
      <c r="EY6" s="19">
        <f t="shared" si="19"/>
        <v>0</v>
      </c>
      <c r="FA6" s="2" t="s">
        <v>20</v>
      </c>
      <c r="FB6" s="2">
        <v>11</v>
      </c>
      <c r="FC6" s="2">
        <v>11</v>
      </c>
      <c r="FD6" s="2">
        <v>0</v>
      </c>
      <c r="FE6" s="2">
        <v>0</v>
      </c>
      <c r="FF6" s="4">
        <v>1</v>
      </c>
      <c r="FG6" s="19">
        <f t="shared" si="20"/>
        <v>0</v>
      </c>
      <c r="FI6" s="2" t="s">
        <v>20</v>
      </c>
      <c r="FJ6" s="2">
        <v>11</v>
      </c>
      <c r="FK6" s="2">
        <v>11</v>
      </c>
      <c r="FL6" s="2">
        <v>0</v>
      </c>
      <c r="FM6" s="2">
        <v>0</v>
      </c>
      <c r="FN6" s="4">
        <v>1</v>
      </c>
      <c r="FO6" s="19">
        <f t="shared" si="21"/>
        <v>0</v>
      </c>
      <c r="FQ6" s="2" t="s">
        <v>20</v>
      </c>
      <c r="FR6" s="2">
        <v>11</v>
      </c>
      <c r="FS6" s="2">
        <v>11</v>
      </c>
      <c r="FT6" s="2">
        <v>0</v>
      </c>
      <c r="FU6" s="2">
        <v>0</v>
      </c>
      <c r="FV6" s="4">
        <v>1</v>
      </c>
      <c r="FW6" s="19">
        <f t="shared" si="22"/>
        <v>0</v>
      </c>
      <c r="FY6" s="2" t="s">
        <v>20</v>
      </c>
      <c r="FZ6" s="2">
        <v>11</v>
      </c>
      <c r="GA6" s="2">
        <v>11</v>
      </c>
      <c r="GB6" s="2">
        <v>0</v>
      </c>
      <c r="GC6" s="2">
        <v>0</v>
      </c>
      <c r="GD6" s="4">
        <v>1</v>
      </c>
      <c r="GE6" s="19">
        <f t="shared" si="24"/>
        <v>0</v>
      </c>
      <c r="GG6" s="2" t="s">
        <v>20</v>
      </c>
      <c r="GH6" s="2">
        <v>11</v>
      </c>
      <c r="GI6" s="2">
        <v>11</v>
      </c>
      <c r="GJ6" s="2">
        <v>0</v>
      </c>
      <c r="GK6" s="2">
        <v>0</v>
      </c>
      <c r="GL6" s="4">
        <v>1</v>
      </c>
      <c r="GM6" s="19">
        <f t="shared" si="25"/>
        <v>0</v>
      </c>
      <c r="GO6" s="2" t="s">
        <v>20</v>
      </c>
      <c r="GP6" s="2">
        <v>11</v>
      </c>
      <c r="GQ6" s="2">
        <v>11</v>
      </c>
      <c r="GR6" s="2">
        <v>0</v>
      </c>
      <c r="GS6" s="2">
        <v>0</v>
      </c>
      <c r="GT6" s="4">
        <v>1</v>
      </c>
      <c r="GU6" s="19">
        <f t="shared" si="26"/>
        <v>0</v>
      </c>
      <c r="GW6" s="2" t="s">
        <v>20</v>
      </c>
      <c r="GX6" s="2">
        <v>11</v>
      </c>
      <c r="GY6" s="2">
        <v>11</v>
      </c>
      <c r="GZ6" s="2">
        <v>0</v>
      </c>
      <c r="HA6" s="2">
        <v>0</v>
      </c>
      <c r="HB6" s="4">
        <v>1</v>
      </c>
      <c r="HC6" s="19">
        <f t="shared" si="27"/>
        <v>0</v>
      </c>
      <c r="HE6" s="2" t="s">
        <v>20</v>
      </c>
      <c r="HF6" s="2">
        <v>11</v>
      </c>
      <c r="HG6" s="2">
        <v>11</v>
      </c>
      <c r="HH6" s="2">
        <v>0</v>
      </c>
      <c r="HI6" s="2">
        <v>0</v>
      </c>
      <c r="HJ6" s="4">
        <v>1</v>
      </c>
      <c r="HK6" s="19">
        <f t="shared" si="28"/>
        <v>0</v>
      </c>
      <c r="HM6" s="2" t="s">
        <v>20</v>
      </c>
      <c r="HN6" s="2">
        <v>11</v>
      </c>
      <c r="HO6" s="2">
        <v>11</v>
      </c>
      <c r="HP6" s="2">
        <v>0</v>
      </c>
      <c r="HQ6" s="2">
        <v>0</v>
      </c>
      <c r="HR6" s="4">
        <v>1</v>
      </c>
      <c r="HS6" s="19">
        <f t="shared" si="29"/>
        <v>0</v>
      </c>
      <c r="HU6" s="2" t="s">
        <v>20</v>
      </c>
      <c r="HV6" s="2">
        <v>11</v>
      </c>
      <c r="HW6" s="2">
        <v>11</v>
      </c>
      <c r="HX6" s="2">
        <v>0</v>
      </c>
      <c r="HY6" s="2">
        <v>0</v>
      </c>
      <c r="HZ6" s="4">
        <v>1</v>
      </c>
      <c r="IA6" s="19">
        <f t="shared" si="30"/>
        <v>0</v>
      </c>
      <c r="IC6" s="2" t="s">
        <v>20</v>
      </c>
      <c r="ID6" s="2">
        <v>11</v>
      </c>
      <c r="IE6" s="2">
        <v>11</v>
      </c>
      <c r="IF6" s="2">
        <v>0</v>
      </c>
      <c r="IG6" s="2">
        <v>0</v>
      </c>
      <c r="IH6" s="4">
        <v>1</v>
      </c>
      <c r="II6" s="19">
        <f t="shared" si="31"/>
        <v>0</v>
      </c>
      <c r="IK6" s="2" t="s">
        <v>20</v>
      </c>
      <c r="IL6" s="2">
        <v>11</v>
      </c>
      <c r="IM6" s="2">
        <v>11</v>
      </c>
      <c r="IN6" s="2">
        <v>0</v>
      </c>
      <c r="IO6" s="2">
        <v>0</v>
      </c>
      <c r="IP6" s="4">
        <v>1</v>
      </c>
      <c r="IQ6" s="19">
        <f t="shared" si="32"/>
        <v>0</v>
      </c>
      <c r="IS6" s="2" t="s">
        <v>20</v>
      </c>
      <c r="IT6" s="2">
        <v>11</v>
      </c>
      <c r="IU6" s="2">
        <v>11</v>
      </c>
      <c r="IV6" s="2">
        <v>0</v>
      </c>
      <c r="IW6" s="2">
        <v>0</v>
      </c>
      <c r="IX6" s="4">
        <v>1</v>
      </c>
      <c r="IY6" s="19">
        <f t="shared" si="33"/>
        <v>0</v>
      </c>
      <c r="JA6" s="2" t="s">
        <v>20</v>
      </c>
      <c r="JB6" s="2">
        <v>11</v>
      </c>
      <c r="JC6" s="2">
        <v>11</v>
      </c>
      <c r="JD6" s="2">
        <v>0</v>
      </c>
      <c r="JE6" s="2">
        <v>0</v>
      </c>
      <c r="JF6" s="4">
        <v>1</v>
      </c>
      <c r="JG6" s="19">
        <f t="shared" si="34"/>
        <v>0</v>
      </c>
      <c r="JI6" s="2" t="s">
        <v>20</v>
      </c>
      <c r="JJ6" s="2">
        <v>11</v>
      </c>
      <c r="JK6" s="2">
        <v>11</v>
      </c>
      <c r="JL6" s="2">
        <v>0</v>
      </c>
      <c r="JM6" s="2">
        <v>0</v>
      </c>
      <c r="JN6" s="4">
        <v>1</v>
      </c>
      <c r="JO6" s="19">
        <f t="shared" si="35"/>
        <v>0</v>
      </c>
      <c r="JQ6" s="2" t="s">
        <v>20</v>
      </c>
      <c r="JR6" s="2">
        <v>11</v>
      </c>
      <c r="JS6" s="2">
        <v>11</v>
      </c>
      <c r="JT6" s="2">
        <v>0</v>
      </c>
      <c r="JU6" s="2">
        <v>0</v>
      </c>
      <c r="JV6" s="4">
        <v>1</v>
      </c>
      <c r="JW6" s="19">
        <f t="shared" si="36"/>
        <v>0</v>
      </c>
      <c r="JY6" s="2" t="s">
        <v>20</v>
      </c>
      <c r="JZ6" s="2">
        <v>11</v>
      </c>
      <c r="KA6" s="2">
        <v>11</v>
      </c>
      <c r="KB6" s="2">
        <v>0</v>
      </c>
      <c r="KC6" s="2">
        <v>0</v>
      </c>
      <c r="KD6" s="4">
        <v>1</v>
      </c>
      <c r="KE6" s="19">
        <f t="shared" si="37"/>
        <v>0</v>
      </c>
      <c r="KG6" s="2" t="s">
        <v>20</v>
      </c>
      <c r="KH6" s="2">
        <v>11</v>
      </c>
      <c r="KI6" s="2">
        <v>11</v>
      </c>
      <c r="KJ6" s="2">
        <v>0</v>
      </c>
      <c r="KK6" s="2">
        <v>0</v>
      </c>
      <c r="KL6" s="4">
        <v>1</v>
      </c>
      <c r="KM6" s="19">
        <f t="shared" si="38"/>
        <v>0</v>
      </c>
      <c r="KO6" s="2" t="s">
        <v>20</v>
      </c>
      <c r="KP6" s="2">
        <v>11</v>
      </c>
      <c r="KQ6" s="2">
        <v>11</v>
      </c>
      <c r="KR6" s="2">
        <v>0</v>
      </c>
      <c r="KS6" s="2">
        <v>0</v>
      </c>
      <c r="KT6" s="4">
        <v>1</v>
      </c>
      <c r="KU6" s="19">
        <f t="shared" si="39"/>
        <v>0</v>
      </c>
      <c r="KW6" s="2" t="s">
        <v>20</v>
      </c>
      <c r="KX6" s="2">
        <v>11</v>
      </c>
      <c r="KY6" s="2">
        <v>11</v>
      </c>
      <c r="KZ6" s="2">
        <v>0</v>
      </c>
      <c r="LA6" s="2">
        <v>0</v>
      </c>
      <c r="LB6" s="4">
        <v>1</v>
      </c>
      <c r="LC6" s="19">
        <f t="shared" si="40"/>
        <v>0</v>
      </c>
      <c r="LE6" s="2" t="s">
        <v>20</v>
      </c>
      <c r="LF6" s="2">
        <v>11</v>
      </c>
      <c r="LG6" s="2">
        <v>11</v>
      </c>
      <c r="LH6" s="2">
        <v>0</v>
      </c>
      <c r="LI6" s="2">
        <v>0</v>
      </c>
      <c r="LJ6" s="4">
        <v>1</v>
      </c>
      <c r="LK6" s="19">
        <f t="shared" si="41"/>
        <v>0</v>
      </c>
      <c r="LM6" s="2" t="s">
        <v>20</v>
      </c>
      <c r="LN6" s="2">
        <v>11</v>
      </c>
      <c r="LO6" s="2">
        <v>11</v>
      </c>
      <c r="LP6" s="2">
        <v>0</v>
      </c>
      <c r="LQ6" s="2">
        <v>0</v>
      </c>
      <c r="LR6" s="4">
        <v>1</v>
      </c>
      <c r="LS6" s="19">
        <f t="shared" si="42"/>
        <v>0</v>
      </c>
      <c r="LU6" s="2" t="s">
        <v>20</v>
      </c>
      <c r="LV6" s="2">
        <v>11</v>
      </c>
      <c r="LW6" s="2">
        <v>11</v>
      </c>
      <c r="LX6" s="2">
        <v>0</v>
      </c>
      <c r="LY6" s="2">
        <v>0</v>
      </c>
      <c r="LZ6" s="4">
        <v>1</v>
      </c>
      <c r="MA6" s="19">
        <f t="shared" si="43"/>
        <v>0</v>
      </c>
      <c r="MC6" s="2" t="s">
        <v>20</v>
      </c>
      <c r="MD6" s="2">
        <v>11</v>
      </c>
      <c r="ME6" s="2">
        <v>11</v>
      </c>
      <c r="MF6" s="2">
        <v>0</v>
      </c>
      <c r="MG6" s="2">
        <v>0</v>
      </c>
      <c r="MH6" s="4">
        <f t="shared" si="99"/>
        <v>1</v>
      </c>
      <c r="MI6" s="19">
        <f t="shared" si="44"/>
        <v>0</v>
      </c>
      <c r="MK6" s="2" t="s">
        <v>20</v>
      </c>
      <c r="ML6" s="2">
        <v>11</v>
      </c>
      <c r="MM6" s="2">
        <v>11</v>
      </c>
      <c r="MN6" s="2">
        <v>0</v>
      </c>
      <c r="MO6" s="2">
        <v>0</v>
      </c>
      <c r="MP6" s="4">
        <v>1</v>
      </c>
      <c r="MQ6" s="19">
        <f t="shared" si="100"/>
        <v>0</v>
      </c>
      <c r="MS6" s="2" t="s">
        <v>20</v>
      </c>
      <c r="MT6" s="2">
        <v>11</v>
      </c>
      <c r="MU6" s="2">
        <v>11</v>
      </c>
      <c r="MV6" s="2">
        <v>0</v>
      </c>
      <c r="MW6" s="2">
        <v>0</v>
      </c>
      <c r="MX6" s="4">
        <v>1</v>
      </c>
      <c r="MY6" s="19">
        <f t="shared" si="45"/>
        <v>0</v>
      </c>
      <c r="NA6" s="2" t="s">
        <v>20</v>
      </c>
      <c r="NB6" s="2">
        <v>11</v>
      </c>
      <c r="NC6" s="2">
        <v>11</v>
      </c>
      <c r="ND6" s="2">
        <v>0</v>
      </c>
      <c r="NE6" s="2">
        <v>0</v>
      </c>
      <c r="NF6" s="4">
        <v>1</v>
      </c>
      <c r="NG6" s="19">
        <f t="shared" si="46"/>
        <v>0</v>
      </c>
      <c r="NI6" s="2" t="s">
        <v>20</v>
      </c>
      <c r="NJ6" s="2">
        <v>11</v>
      </c>
      <c r="NK6" s="2">
        <v>11</v>
      </c>
      <c r="NL6" s="2">
        <v>0</v>
      </c>
      <c r="NM6" s="2">
        <v>0</v>
      </c>
      <c r="NN6" s="4">
        <v>1</v>
      </c>
      <c r="NO6" s="19">
        <f t="shared" si="47"/>
        <v>0</v>
      </c>
      <c r="NQ6" s="2" t="s">
        <v>20</v>
      </c>
      <c r="NR6" s="2">
        <v>11</v>
      </c>
      <c r="NS6" s="2">
        <v>11</v>
      </c>
      <c r="NT6" s="2">
        <v>0</v>
      </c>
      <c r="NU6" s="2">
        <v>0</v>
      </c>
      <c r="NV6" s="4">
        <v>1</v>
      </c>
      <c r="NW6" s="19">
        <f t="shared" si="48"/>
        <v>0</v>
      </c>
      <c r="NY6" s="2" t="s">
        <v>20</v>
      </c>
      <c r="NZ6" s="2">
        <v>11</v>
      </c>
      <c r="OA6" s="2">
        <v>11</v>
      </c>
      <c r="OB6" s="2">
        <v>0</v>
      </c>
      <c r="OC6" s="2">
        <v>0</v>
      </c>
      <c r="OD6" s="4">
        <v>1</v>
      </c>
      <c r="OE6" s="19">
        <f t="shared" si="49"/>
        <v>0</v>
      </c>
      <c r="OG6" s="2" t="s">
        <v>20</v>
      </c>
      <c r="OH6" s="2">
        <v>11</v>
      </c>
      <c r="OI6" s="2">
        <v>11</v>
      </c>
      <c r="OJ6" s="2">
        <v>0</v>
      </c>
      <c r="OK6" s="2">
        <v>0</v>
      </c>
      <c r="OL6" s="4">
        <v>1</v>
      </c>
      <c r="OM6" s="19">
        <f t="shared" si="50"/>
        <v>0</v>
      </c>
      <c r="OO6" s="2" t="s">
        <v>20</v>
      </c>
      <c r="OP6" s="2">
        <v>11</v>
      </c>
      <c r="OQ6" s="2">
        <v>11</v>
      </c>
      <c r="OR6" s="2">
        <v>0</v>
      </c>
      <c r="OS6" s="2">
        <v>0</v>
      </c>
      <c r="OT6" s="4">
        <f t="shared" si="101"/>
        <v>1</v>
      </c>
      <c r="OU6" s="19">
        <f t="shared" si="51"/>
        <v>0</v>
      </c>
      <c r="OW6" s="129" t="s">
        <v>20</v>
      </c>
      <c r="OX6" s="129">
        <v>11</v>
      </c>
      <c r="OY6" s="129">
        <v>11</v>
      </c>
      <c r="OZ6" s="129">
        <v>0</v>
      </c>
      <c r="PA6" s="129">
        <v>0</v>
      </c>
      <c r="PB6" s="135">
        <v>1</v>
      </c>
      <c r="PC6" s="132">
        <v>0</v>
      </c>
      <c r="PD6" s="129"/>
      <c r="PE6" s="129" t="s">
        <v>20</v>
      </c>
      <c r="PF6" s="129">
        <v>11</v>
      </c>
      <c r="PG6" s="129">
        <v>11</v>
      </c>
      <c r="PH6" s="129">
        <v>0</v>
      </c>
      <c r="PI6" s="129">
        <v>0</v>
      </c>
      <c r="PJ6" s="135">
        <v>1</v>
      </c>
      <c r="PK6" s="132">
        <v>0</v>
      </c>
      <c r="PM6" s="156" t="s">
        <v>20</v>
      </c>
      <c r="PN6" s="156">
        <v>11</v>
      </c>
      <c r="PO6" s="156">
        <v>11</v>
      </c>
      <c r="PP6" s="156">
        <v>0</v>
      </c>
      <c r="PQ6" s="156">
        <v>0</v>
      </c>
      <c r="PR6" s="162">
        <v>1</v>
      </c>
      <c r="PS6" s="132">
        <f t="shared" si="52"/>
        <v>0</v>
      </c>
      <c r="PT6" s="121"/>
      <c r="PU6" s="156" t="s">
        <v>20</v>
      </c>
      <c r="PV6" s="156">
        <v>11</v>
      </c>
      <c r="PW6" s="156">
        <v>11</v>
      </c>
      <c r="PX6" s="156">
        <v>0</v>
      </c>
      <c r="PY6" s="156">
        <v>0</v>
      </c>
      <c r="PZ6" s="162">
        <v>1</v>
      </c>
      <c r="QA6" s="132">
        <f t="shared" si="53"/>
        <v>0</v>
      </c>
      <c r="QB6" s="121"/>
      <c r="QC6" s="156" t="s">
        <v>20</v>
      </c>
      <c r="QD6" s="156">
        <v>11</v>
      </c>
      <c r="QE6" s="156">
        <v>10</v>
      </c>
      <c r="QF6" s="156">
        <v>0</v>
      </c>
      <c r="QG6" s="156">
        <v>1</v>
      </c>
      <c r="QH6" s="162">
        <v>0.91</v>
      </c>
      <c r="QI6" s="132">
        <f t="shared" si="54"/>
        <v>-8.9999999999999969E-2</v>
      </c>
      <c r="QJ6" s="121"/>
      <c r="QK6" s="156" t="s">
        <v>20</v>
      </c>
      <c r="QL6" s="156">
        <v>11</v>
      </c>
      <c r="QM6" s="156">
        <v>11</v>
      </c>
      <c r="QN6" s="156">
        <v>0</v>
      </c>
      <c r="QO6" s="156">
        <v>0</v>
      </c>
      <c r="QP6" s="162">
        <v>1</v>
      </c>
      <c r="QQ6" s="132">
        <f t="shared" si="55"/>
        <v>8.9999999999999969E-2</v>
      </c>
      <c r="QR6" s="121"/>
      <c r="QS6" s="156" t="s">
        <v>20</v>
      </c>
      <c r="QT6" s="156">
        <v>11</v>
      </c>
      <c r="QU6" s="156">
        <v>11</v>
      </c>
      <c r="QV6" s="156">
        <v>0</v>
      </c>
      <c r="QW6" s="156">
        <v>0</v>
      </c>
      <c r="QX6" s="162">
        <v>1</v>
      </c>
      <c r="QY6" s="158">
        <f t="shared" si="56"/>
        <v>0</v>
      </c>
      <c r="QZ6" s="121"/>
      <c r="RA6" s="156" t="s">
        <v>20</v>
      </c>
      <c r="RB6" s="156">
        <v>11</v>
      </c>
      <c r="RC6" s="156">
        <v>11</v>
      </c>
      <c r="RD6" s="156">
        <v>0</v>
      </c>
      <c r="RE6" s="156">
        <v>0</v>
      </c>
      <c r="RF6" s="162">
        <v>1</v>
      </c>
      <c r="RG6" s="132">
        <f t="shared" si="57"/>
        <v>0</v>
      </c>
      <c r="RH6" s="121"/>
      <c r="RI6" s="121"/>
      <c r="RJ6" s="156" t="s">
        <v>20</v>
      </c>
      <c r="RK6" s="156">
        <v>11</v>
      </c>
      <c r="RL6" s="156">
        <v>11</v>
      </c>
      <c r="RM6" s="156">
        <v>0</v>
      </c>
      <c r="RN6" s="156">
        <v>0</v>
      </c>
      <c r="RO6" s="162">
        <f t="shared" si="58"/>
        <v>1</v>
      </c>
      <c r="RP6" s="132">
        <f t="shared" si="59"/>
        <v>0</v>
      </c>
      <c r="RQ6" s="121"/>
      <c r="SU6" s="157" t="s">
        <v>20</v>
      </c>
      <c r="SV6" s="157">
        <v>11</v>
      </c>
      <c r="SW6" s="157">
        <v>11</v>
      </c>
      <c r="SX6" s="157">
        <v>0</v>
      </c>
      <c r="SY6" s="157">
        <v>0</v>
      </c>
      <c r="SZ6" s="158">
        <f t="shared" si="102"/>
        <v>1</v>
      </c>
      <c r="TA6" s="132">
        <f t="shared" si="60"/>
        <v>0</v>
      </c>
      <c r="TC6" s="157" t="s">
        <v>20</v>
      </c>
      <c r="TD6" s="157">
        <v>11</v>
      </c>
      <c r="TE6" s="157">
        <v>11</v>
      </c>
      <c r="TF6" s="157">
        <v>0</v>
      </c>
      <c r="TG6" s="157">
        <v>0</v>
      </c>
      <c r="TH6" s="158">
        <f t="shared" si="61"/>
        <v>1</v>
      </c>
      <c r="TI6" s="132">
        <f t="shared" si="62"/>
        <v>0</v>
      </c>
      <c r="TK6" s="157" t="s">
        <v>20</v>
      </c>
      <c r="TL6" s="157">
        <v>11</v>
      </c>
      <c r="TM6" s="157">
        <v>11</v>
      </c>
      <c r="TN6" s="157">
        <v>0</v>
      </c>
      <c r="TO6" s="157">
        <v>0</v>
      </c>
      <c r="TP6" s="158">
        <f t="shared" si="63"/>
        <v>1</v>
      </c>
      <c r="TQ6" s="132">
        <f t="shared" si="64"/>
        <v>0</v>
      </c>
      <c r="TS6" s="157" t="s">
        <v>20</v>
      </c>
      <c r="TT6" s="157">
        <v>11</v>
      </c>
      <c r="TU6" s="157">
        <v>11</v>
      </c>
      <c r="TV6" s="157">
        <v>0</v>
      </c>
      <c r="TW6" s="157">
        <v>0</v>
      </c>
      <c r="TX6" s="158">
        <f t="shared" si="65"/>
        <v>1</v>
      </c>
      <c r="TY6" s="132">
        <f t="shared" si="66"/>
        <v>0</v>
      </c>
      <c r="UA6" s="157" t="s">
        <v>20</v>
      </c>
      <c r="UB6" s="157">
        <v>11</v>
      </c>
      <c r="UC6" s="157">
        <v>11</v>
      </c>
      <c r="UD6" s="157">
        <v>0</v>
      </c>
      <c r="UE6" s="157">
        <v>0</v>
      </c>
      <c r="UF6" s="158">
        <f t="shared" si="67"/>
        <v>1</v>
      </c>
      <c r="UG6" s="132">
        <f t="shared" si="68"/>
        <v>0</v>
      </c>
      <c r="UH6" s="132"/>
      <c r="UI6" s="157" t="s">
        <v>20</v>
      </c>
      <c r="UJ6" s="157">
        <v>11</v>
      </c>
      <c r="UK6" s="157">
        <v>11</v>
      </c>
      <c r="UL6" s="157">
        <v>0</v>
      </c>
      <c r="UM6" s="157">
        <v>0</v>
      </c>
      <c r="UN6" s="158">
        <f t="shared" si="69"/>
        <v>1</v>
      </c>
      <c r="UO6" s="132">
        <f t="shared" si="70"/>
        <v>0</v>
      </c>
      <c r="UQ6" s="157" t="s">
        <v>20</v>
      </c>
      <c r="UR6" s="157">
        <v>11</v>
      </c>
      <c r="US6" s="157">
        <v>11</v>
      </c>
      <c r="UT6" s="157">
        <v>0</v>
      </c>
      <c r="UU6" s="157">
        <v>0</v>
      </c>
      <c r="UV6" s="158">
        <f t="shared" si="71"/>
        <v>1</v>
      </c>
      <c r="UW6" s="132">
        <f t="shared" si="72"/>
        <v>0</v>
      </c>
      <c r="UY6" s="157" t="s">
        <v>20</v>
      </c>
      <c r="UZ6" s="157">
        <v>11</v>
      </c>
      <c r="VA6" s="157">
        <v>11</v>
      </c>
      <c r="VB6" s="157">
        <v>0</v>
      </c>
      <c r="VC6" s="157">
        <v>0</v>
      </c>
      <c r="VD6" s="158">
        <f t="shared" si="73"/>
        <v>1</v>
      </c>
      <c r="VE6" s="132">
        <f t="shared" si="74"/>
        <v>0</v>
      </c>
      <c r="VG6" s="157" t="s">
        <v>20</v>
      </c>
      <c r="VH6" s="157">
        <v>11</v>
      </c>
      <c r="VI6" s="157">
        <v>11</v>
      </c>
      <c r="VJ6" s="157">
        <v>0</v>
      </c>
      <c r="VK6" s="157">
        <v>0</v>
      </c>
      <c r="VL6" s="158">
        <f t="shared" si="75"/>
        <v>1</v>
      </c>
      <c r="VM6" s="132">
        <f t="shared" si="76"/>
        <v>0</v>
      </c>
      <c r="VO6" s="157" t="s">
        <v>20</v>
      </c>
      <c r="VP6" s="157">
        <v>11</v>
      </c>
      <c r="VQ6" s="157">
        <v>11</v>
      </c>
      <c r="VR6" s="157">
        <v>0</v>
      </c>
      <c r="VS6" s="157">
        <v>0</v>
      </c>
      <c r="VT6" s="158">
        <f t="shared" si="77"/>
        <v>1</v>
      </c>
      <c r="VV6" s="157" t="s">
        <v>20</v>
      </c>
      <c r="VW6" s="157">
        <v>11</v>
      </c>
      <c r="VX6" s="157">
        <v>11</v>
      </c>
      <c r="VY6" s="157">
        <v>0</v>
      </c>
      <c r="VZ6" s="157">
        <v>0</v>
      </c>
      <c r="WA6" s="158">
        <f t="shared" si="78"/>
        <v>1</v>
      </c>
      <c r="WC6" s="157" t="s">
        <v>20</v>
      </c>
      <c r="WD6" s="157">
        <v>11</v>
      </c>
      <c r="WE6" s="157">
        <v>11</v>
      </c>
      <c r="WF6" s="157">
        <v>0</v>
      </c>
      <c r="WG6" s="157">
        <v>0</v>
      </c>
      <c r="WH6" s="158">
        <f t="shared" si="79"/>
        <v>1</v>
      </c>
      <c r="WI6" s="132">
        <f t="shared" si="23"/>
        <v>0</v>
      </c>
      <c r="WK6" s="157" t="s">
        <v>20</v>
      </c>
      <c r="WL6" s="157">
        <v>11</v>
      </c>
      <c r="WM6" s="157">
        <v>11</v>
      </c>
      <c r="WN6" s="157">
        <v>0</v>
      </c>
      <c r="WO6" s="157">
        <v>0</v>
      </c>
      <c r="WP6" s="158">
        <f t="shared" si="80"/>
        <v>1</v>
      </c>
      <c r="WQ6" s="132">
        <f t="shared" si="81"/>
        <v>0</v>
      </c>
      <c r="WS6" s="157" t="s">
        <v>20</v>
      </c>
      <c r="WT6" s="157">
        <v>11</v>
      </c>
      <c r="WU6" s="157">
        <v>11</v>
      </c>
      <c r="WV6" s="157">
        <v>0</v>
      </c>
      <c r="WW6" s="157">
        <v>0</v>
      </c>
      <c r="WX6" s="158">
        <f t="shared" si="82"/>
        <v>1</v>
      </c>
      <c r="WY6" s="132">
        <f t="shared" si="83"/>
        <v>0</v>
      </c>
      <c r="XA6" s="157" t="s">
        <v>20</v>
      </c>
      <c r="XB6" s="157">
        <v>11</v>
      </c>
      <c r="XC6" s="157">
        <v>11</v>
      </c>
      <c r="XD6" s="157">
        <v>0</v>
      </c>
      <c r="XE6" s="157">
        <v>0</v>
      </c>
      <c r="XF6" s="158">
        <f t="shared" si="84"/>
        <v>1</v>
      </c>
      <c r="XG6" s="132">
        <f t="shared" si="85"/>
        <v>0</v>
      </c>
      <c r="XI6" s="157" t="s">
        <v>20</v>
      </c>
      <c r="XJ6" s="157">
        <v>11</v>
      </c>
      <c r="XK6" s="157">
        <v>11</v>
      </c>
      <c r="XL6" s="157">
        <v>0</v>
      </c>
      <c r="XM6" s="157">
        <v>0</v>
      </c>
      <c r="XN6" s="158">
        <f t="shared" si="86"/>
        <v>1</v>
      </c>
      <c r="XO6" s="132">
        <f t="shared" si="87"/>
        <v>0</v>
      </c>
      <c r="XQ6" s="157" t="s">
        <v>20</v>
      </c>
      <c r="XR6" s="157">
        <v>11</v>
      </c>
      <c r="XS6" s="157">
        <v>11</v>
      </c>
      <c r="XT6" s="157">
        <v>0</v>
      </c>
      <c r="XU6" s="157">
        <v>0</v>
      </c>
      <c r="XV6" s="158">
        <f t="shared" si="88"/>
        <v>1</v>
      </c>
      <c r="XW6" s="132">
        <f t="shared" si="89"/>
        <v>0</v>
      </c>
      <c r="XY6" s="157" t="s">
        <v>20</v>
      </c>
      <c r="XZ6" s="157">
        <v>11</v>
      </c>
      <c r="YA6" s="157">
        <v>11</v>
      </c>
      <c r="YB6" s="157">
        <v>0</v>
      </c>
      <c r="YC6" s="157">
        <v>0</v>
      </c>
      <c r="YD6" s="158">
        <f t="shared" si="90"/>
        <v>1</v>
      </c>
      <c r="YE6" s="132">
        <f t="shared" si="91"/>
        <v>0</v>
      </c>
      <c r="YG6" s="157" t="s">
        <v>20</v>
      </c>
      <c r="YH6" s="157">
        <v>11</v>
      </c>
      <c r="YI6" s="157">
        <v>11</v>
      </c>
      <c r="YJ6" s="157">
        <v>0</v>
      </c>
      <c r="YK6" s="157">
        <v>0</v>
      </c>
      <c r="YL6" s="158">
        <f t="shared" si="92"/>
        <v>1</v>
      </c>
      <c r="YM6" s="132">
        <f t="shared" si="93"/>
        <v>0</v>
      </c>
      <c r="YO6" s="157" t="s">
        <v>20</v>
      </c>
      <c r="YP6" s="157">
        <v>11</v>
      </c>
      <c r="YQ6" s="157">
        <v>11</v>
      </c>
      <c r="YR6" s="157">
        <v>0</v>
      </c>
      <c r="YS6" s="157">
        <v>0</v>
      </c>
      <c r="YT6" s="158">
        <f t="shared" si="94"/>
        <v>1</v>
      </c>
      <c r="YU6" s="132">
        <f t="shared" si="95"/>
        <v>0</v>
      </c>
      <c r="YW6" s="157" t="s">
        <v>20</v>
      </c>
      <c r="YX6" s="157">
        <v>11</v>
      </c>
      <c r="YY6" s="157">
        <v>11</v>
      </c>
      <c r="YZ6" s="157">
        <v>0</v>
      </c>
      <c r="ZA6" s="157">
        <v>0</v>
      </c>
      <c r="ZB6" s="158">
        <f t="shared" si="96"/>
        <v>1</v>
      </c>
      <c r="ZD6" s="157" t="s">
        <v>20</v>
      </c>
      <c r="ZE6" s="157">
        <v>11</v>
      </c>
      <c r="ZF6" s="157">
        <v>11</v>
      </c>
      <c r="ZG6" s="157">
        <v>0</v>
      </c>
      <c r="ZH6" s="157">
        <v>0</v>
      </c>
      <c r="ZI6" s="158">
        <f t="shared" si="97"/>
        <v>1</v>
      </c>
      <c r="ZJ6" s="132">
        <f t="shared" si="98"/>
        <v>1</v>
      </c>
      <c r="ZL6" s="121" t="s">
        <v>20</v>
      </c>
      <c r="ZM6" s="121">
        <v>11</v>
      </c>
      <c r="ZN6" s="121">
        <v>11</v>
      </c>
      <c r="ZO6" s="121">
        <v>0</v>
      </c>
      <c r="ZP6" s="121">
        <v>0</v>
      </c>
      <c r="ZQ6" s="132">
        <v>1</v>
      </c>
      <c r="ZS6" s="157" t="s">
        <v>20</v>
      </c>
      <c r="ZT6" s="157">
        <v>11</v>
      </c>
      <c r="ZU6" s="157">
        <v>11</v>
      </c>
      <c r="ZV6" s="157">
        <v>0</v>
      </c>
      <c r="ZW6" s="157">
        <v>0</v>
      </c>
      <c r="ZX6" s="158">
        <v>1</v>
      </c>
      <c r="ZZ6" s="199" t="s">
        <v>20</v>
      </c>
      <c r="AAA6" s="199">
        <v>11</v>
      </c>
      <c r="AAB6" s="199">
        <v>11</v>
      </c>
      <c r="AAC6" s="199">
        <v>0</v>
      </c>
      <c r="AAD6" s="199">
        <v>0</v>
      </c>
      <c r="AAE6" s="200">
        <v>1</v>
      </c>
      <c r="AAG6" s="157" t="s">
        <v>20</v>
      </c>
      <c r="AAH6" s="157">
        <v>11</v>
      </c>
      <c r="AAI6" s="157">
        <v>11</v>
      </c>
      <c r="AAJ6" s="157">
        <v>0</v>
      </c>
      <c r="AAK6" s="157">
        <v>0</v>
      </c>
      <c r="AAL6" s="158">
        <v>1</v>
      </c>
      <c r="AAN6" s="157" t="s">
        <v>20</v>
      </c>
      <c r="AAO6" s="157">
        <v>11</v>
      </c>
      <c r="AAP6" s="157">
        <v>11</v>
      </c>
      <c r="AAQ6" s="157">
        <v>0</v>
      </c>
      <c r="AAR6" s="157">
        <v>0</v>
      </c>
      <c r="AAS6" s="158">
        <v>1</v>
      </c>
      <c r="AAU6" s="157" t="s">
        <v>20</v>
      </c>
      <c r="AAV6" s="157">
        <v>11</v>
      </c>
      <c r="AAW6" s="157">
        <v>11</v>
      </c>
      <c r="AAX6" s="157">
        <v>0</v>
      </c>
      <c r="AAY6" s="157">
        <v>0</v>
      </c>
      <c r="AAZ6" s="158">
        <v>1</v>
      </c>
    </row>
    <row r="7" spans="1:728" ht="15.75">
      <c r="A7" s="19">
        <v>1</v>
      </c>
      <c r="B7" s="19"/>
      <c r="C7" s="18" t="s">
        <v>21</v>
      </c>
      <c r="D7" s="18">
        <v>25</v>
      </c>
      <c r="E7" s="18">
        <v>25</v>
      </c>
      <c r="F7" s="18">
        <v>0</v>
      </c>
      <c r="G7" s="18">
        <v>0</v>
      </c>
      <c r="H7" s="19">
        <v>1</v>
      </c>
      <c r="J7" s="58" t="s">
        <v>21</v>
      </c>
      <c r="K7" s="58">
        <v>25</v>
      </c>
      <c r="L7" s="58">
        <v>25</v>
      </c>
      <c r="M7" s="58">
        <v>0</v>
      </c>
      <c r="N7" s="58">
        <v>0</v>
      </c>
      <c r="O7" s="59">
        <v>1</v>
      </c>
      <c r="P7" s="59">
        <f t="shared" si="0"/>
        <v>0</v>
      </c>
      <c r="R7" s="18" t="s">
        <v>21</v>
      </c>
      <c r="S7" s="18">
        <v>25</v>
      </c>
      <c r="T7" s="18">
        <v>25</v>
      </c>
      <c r="U7" s="18">
        <v>0</v>
      </c>
      <c r="V7" s="18">
        <v>0</v>
      </c>
      <c r="W7" s="19">
        <v>1</v>
      </c>
      <c r="X7" s="19">
        <f t="shared" si="1"/>
        <v>0</v>
      </c>
      <c r="Z7" s="51" t="s">
        <v>21</v>
      </c>
      <c r="AA7" s="51">
        <v>25</v>
      </c>
      <c r="AB7" s="52">
        <v>25</v>
      </c>
      <c r="AC7" s="53">
        <v>0</v>
      </c>
      <c r="AD7" s="51">
        <v>0</v>
      </c>
      <c r="AE7" s="54">
        <v>1</v>
      </c>
      <c r="AF7" s="19">
        <f t="shared" si="2"/>
        <v>0</v>
      </c>
      <c r="AH7" s="19">
        <v>1</v>
      </c>
      <c r="AI7" s="19">
        <f t="shared" si="3"/>
        <v>0</v>
      </c>
      <c r="AK7" s="18" t="s">
        <v>21</v>
      </c>
      <c r="AL7" s="18">
        <v>25</v>
      </c>
      <c r="AM7" s="18">
        <v>25</v>
      </c>
      <c r="AN7" s="18">
        <v>0</v>
      </c>
      <c r="AO7" s="18">
        <v>0</v>
      </c>
      <c r="AP7" s="19">
        <f t="shared" si="4"/>
        <v>1</v>
      </c>
      <c r="AQ7" s="19">
        <f t="shared" si="5"/>
        <v>0</v>
      </c>
      <c r="AS7" s="18" t="s">
        <v>21</v>
      </c>
      <c r="AT7" s="18">
        <v>25</v>
      </c>
      <c r="AU7" s="18">
        <v>25</v>
      </c>
      <c r="AV7" s="18">
        <v>0</v>
      </c>
      <c r="AW7" s="18">
        <v>0</v>
      </c>
      <c r="AX7" s="19">
        <v>1</v>
      </c>
      <c r="AY7" s="19">
        <f t="shared" si="6"/>
        <v>0</v>
      </c>
      <c r="BA7" s="18" t="s">
        <v>21</v>
      </c>
      <c r="BB7" s="18">
        <v>25</v>
      </c>
      <c r="BC7" s="18">
        <v>25</v>
      </c>
      <c r="BD7" s="18">
        <v>0</v>
      </c>
      <c r="BE7" s="18">
        <v>0</v>
      </c>
      <c r="BF7" s="19">
        <v>1</v>
      </c>
      <c r="BG7" s="19">
        <f t="shared" si="7"/>
        <v>0</v>
      </c>
      <c r="BI7" s="18" t="s">
        <v>21</v>
      </c>
      <c r="BJ7" s="18">
        <v>25</v>
      </c>
      <c r="BK7" s="18">
        <v>25</v>
      </c>
      <c r="BL7" s="18">
        <v>0</v>
      </c>
      <c r="BM7" s="18">
        <v>0</v>
      </c>
      <c r="BN7" s="19">
        <v>1</v>
      </c>
      <c r="BO7" s="19">
        <f t="shared" si="8"/>
        <v>0</v>
      </c>
      <c r="BQ7" s="18" t="s">
        <v>21</v>
      </c>
      <c r="BR7" s="18">
        <v>25</v>
      </c>
      <c r="BS7" s="18">
        <v>25</v>
      </c>
      <c r="BT7" s="18">
        <v>0</v>
      </c>
      <c r="BU7" s="18">
        <v>0</v>
      </c>
      <c r="BV7" s="19">
        <v>1</v>
      </c>
      <c r="BW7" s="19">
        <f t="shared" si="9"/>
        <v>0</v>
      </c>
      <c r="BY7" s="18" t="s">
        <v>21</v>
      </c>
      <c r="BZ7" s="18">
        <v>25</v>
      </c>
      <c r="CA7" s="18">
        <v>25</v>
      </c>
      <c r="CB7" s="18">
        <v>0</v>
      </c>
      <c r="CC7" s="18">
        <v>0</v>
      </c>
      <c r="CD7" s="19">
        <v>1</v>
      </c>
      <c r="CE7" s="19">
        <f t="shared" si="10"/>
        <v>0</v>
      </c>
      <c r="CG7" s="2" t="s">
        <v>21</v>
      </c>
      <c r="CH7" s="2">
        <v>25</v>
      </c>
      <c r="CI7" s="2">
        <v>25</v>
      </c>
      <c r="CJ7" s="2">
        <v>0</v>
      </c>
      <c r="CK7" s="2">
        <v>0</v>
      </c>
      <c r="CL7" s="4">
        <v>1</v>
      </c>
      <c r="CM7" s="19">
        <f t="shared" si="11"/>
        <v>0</v>
      </c>
      <c r="CO7" s="2" t="s">
        <v>21</v>
      </c>
      <c r="CP7" s="2">
        <v>25</v>
      </c>
      <c r="CQ7" s="2">
        <v>25</v>
      </c>
      <c r="CR7" s="2">
        <v>0</v>
      </c>
      <c r="CS7" s="2">
        <v>0</v>
      </c>
      <c r="CT7" s="4">
        <v>1</v>
      </c>
      <c r="CU7" s="19">
        <f t="shared" si="12"/>
        <v>0</v>
      </c>
      <c r="CW7" s="2" t="s">
        <v>21</v>
      </c>
      <c r="CX7" s="2">
        <v>25</v>
      </c>
      <c r="CY7" s="2">
        <v>25</v>
      </c>
      <c r="CZ7" s="2">
        <v>0</v>
      </c>
      <c r="DA7" s="2">
        <v>0</v>
      </c>
      <c r="DB7" s="4">
        <v>1</v>
      </c>
      <c r="DC7" s="19">
        <f t="shared" si="13"/>
        <v>0</v>
      </c>
      <c r="DE7" s="2" t="s">
        <v>21</v>
      </c>
      <c r="DF7" s="2">
        <v>25</v>
      </c>
      <c r="DG7" s="2">
        <v>25</v>
      </c>
      <c r="DH7" s="2">
        <v>0</v>
      </c>
      <c r="DI7" s="2">
        <v>0</v>
      </c>
      <c r="DJ7" s="4">
        <v>1</v>
      </c>
      <c r="DK7" s="19">
        <f t="shared" si="14"/>
        <v>0</v>
      </c>
      <c r="DM7" s="2" t="s">
        <v>21</v>
      </c>
      <c r="DN7" s="2">
        <v>25</v>
      </c>
      <c r="DO7" s="2">
        <v>25</v>
      </c>
      <c r="DP7" s="2">
        <v>0</v>
      </c>
      <c r="DQ7" s="2">
        <v>0</v>
      </c>
      <c r="DR7" s="4">
        <v>1</v>
      </c>
      <c r="DS7" s="19">
        <f t="shared" si="15"/>
        <v>0</v>
      </c>
      <c r="DU7" s="2" t="s">
        <v>21</v>
      </c>
      <c r="DV7" s="2">
        <v>25</v>
      </c>
      <c r="DW7" s="2">
        <v>25</v>
      </c>
      <c r="DX7" s="2">
        <v>0</v>
      </c>
      <c r="DY7" s="2">
        <v>0</v>
      </c>
      <c r="DZ7" s="4">
        <v>1</v>
      </c>
      <c r="EA7" s="19">
        <f t="shared" si="16"/>
        <v>0</v>
      </c>
      <c r="EC7" s="2" t="s">
        <v>21</v>
      </c>
      <c r="ED7" s="2">
        <v>25</v>
      </c>
      <c r="EE7" s="2">
        <v>25</v>
      </c>
      <c r="EF7" s="2">
        <v>0</v>
      </c>
      <c r="EG7" s="2">
        <v>0</v>
      </c>
      <c r="EH7" s="4">
        <v>1</v>
      </c>
      <c r="EI7" s="19">
        <f t="shared" si="17"/>
        <v>0</v>
      </c>
      <c r="EK7" s="2" t="s">
        <v>21</v>
      </c>
      <c r="EL7" s="2">
        <v>25</v>
      </c>
      <c r="EM7" s="2">
        <v>25</v>
      </c>
      <c r="EN7" s="2">
        <v>0</v>
      </c>
      <c r="EO7" s="2">
        <v>0</v>
      </c>
      <c r="EP7" s="4">
        <v>1</v>
      </c>
      <c r="EQ7" s="19">
        <f t="shared" si="18"/>
        <v>0</v>
      </c>
      <c r="ES7" s="2" t="s">
        <v>21</v>
      </c>
      <c r="ET7" s="2">
        <v>25</v>
      </c>
      <c r="EU7" s="2">
        <v>25</v>
      </c>
      <c r="EV7" s="2">
        <v>0</v>
      </c>
      <c r="EW7" s="2">
        <v>0</v>
      </c>
      <c r="EX7" s="4">
        <v>1</v>
      </c>
      <c r="EY7" s="19">
        <f t="shared" si="19"/>
        <v>0</v>
      </c>
      <c r="FA7" s="2" t="s">
        <v>21</v>
      </c>
      <c r="FB7" s="2">
        <v>25</v>
      </c>
      <c r="FC7" s="2">
        <v>25</v>
      </c>
      <c r="FD7" s="2">
        <v>0</v>
      </c>
      <c r="FE7" s="2">
        <v>0</v>
      </c>
      <c r="FF7" s="4">
        <v>1</v>
      </c>
      <c r="FG7" s="19">
        <f t="shared" si="20"/>
        <v>0</v>
      </c>
      <c r="FI7" s="2" t="s">
        <v>21</v>
      </c>
      <c r="FJ7" s="2">
        <v>25</v>
      </c>
      <c r="FK7" s="2">
        <v>25</v>
      </c>
      <c r="FL7" s="2">
        <v>0</v>
      </c>
      <c r="FM7" s="2">
        <v>0</v>
      </c>
      <c r="FN7" s="4">
        <v>1</v>
      </c>
      <c r="FO7" s="19">
        <f t="shared" si="21"/>
        <v>0</v>
      </c>
      <c r="FQ7" s="2" t="s">
        <v>21</v>
      </c>
      <c r="FR7" s="2">
        <v>25</v>
      </c>
      <c r="FS7" s="2">
        <v>25</v>
      </c>
      <c r="FT7" s="2">
        <v>0</v>
      </c>
      <c r="FU7" s="2">
        <v>0</v>
      </c>
      <c r="FV7" s="4">
        <v>1</v>
      </c>
      <c r="FW7" s="19">
        <f t="shared" si="22"/>
        <v>0</v>
      </c>
      <c r="FY7" s="2" t="s">
        <v>21</v>
      </c>
      <c r="FZ7" s="2">
        <v>25</v>
      </c>
      <c r="GA7" s="2">
        <v>25</v>
      </c>
      <c r="GB7" s="2">
        <v>0</v>
      </c>
      <c r="GC7" s="2">
        <v>0</v>
      </c>
      <c r="GD7" s="4">
        <v>1</v>
      </c>
      <c r="GE7" s="19">
        <f t="shared" si="24"/>
        <v>0</v>
      </c>
      <c r="GG7" s="2" t="s">
        <v>21</v>
      </c>
      <c r="GH7" s="2">
        <v>25</v>
      </c>
      <c r="GI7" s="2">
        <v>25</v>
      </c>
      <c r="GJ7" s="2">
        <v>0</v>
      </c>
      <c r="GK7" s="2">
        <v>0</v>
      </c>
      <c r="GL7" s="4">
        <v>1</v>
      </c>
      <c r="GM7" s="19">
        <f t="shared" si="25"/>
        <v>0</v>
      </c>
      <c r="GO7" s="2" t="s">
        <v>21</v>
      </c>
      <c r="GP7" s="2">
        <v>25</v>
      </c>
      <c r="GQ7" s="2">
        <v>25</v>
      </c>
      <c r="GR7" s="2">
        <v>0</v>
      </c>
      <c r="GS7" s="2">
        <v>0</v>
      </c>
      <c r="GT7" s="4">
        <v>1</v>
      </c>
      <c r="GU7" s="19">
        <f t="shared" si="26"/>
        <v>0</v>
      </c>
      <c r="GW7" s="2" t="s">
        <v>21</v>
      </c>
      <c r="GX7" s="2">
        <v>25</v>
      </c>
      <c r="GY7" s="2">
        <v>25</v>
      </c>
      <c r="GZ7" s="2">
        <v>0</v>
      </c>
      <c r="HA7" s="2">
        <v>0</v>
      </c>
      <c r="HB7" s="4">
        <v>1</v>
      </c>
      <c r="HC7" s="19">
        <f t="shared" si="27"/>
        <v>0</v>
      </c>
      <c r="HE7" s="2" t="s">
        <v>21</v>
      </c>
      <c r="HF7" s="2">
        <v>25</v>
      </c>
      <c r="HG7" s="2">
        <v>25</v>
      </c>
      <c r="HH7" s="2">
        <v>0</v>
      </c>
      <c r="HI7" s="2">
        <v>0</v>
      </c>
      <c r="HJ7" s="4">
        <v>1</v>
      </c>
      <c r="HK7" s="19">
        <f t="shared" si="28"/>
        <v>0</v>
      </c>
      <c r="HM7" s="2" t="s">
        <v>21</v>
      </c>
      <c r="HN7" s="2">
        <v>25</v>
      </c>
      <c r="HO7" s="2">
        <v>25</v>
      </c>
      <c r="HP7" s="2">
        <v>0</v>
      </c>
      <c r="HQ7" s="2">
        <v>0</v>
      </c>
      <c r="HR7" s="4">
        <v>1</v>
      </c>
      <c r="HS7" s="19">
        <f t="shared" si="29"/>
        <v>0</v>
      </c>
      <c r="HU7" s="2" t="s">
        <v>21</v>
      </c>
      <c r="HV7" s="2">
        <v>25</v>
      </c>
      <c r="HW7" s="2">
        <v>25</v>
      </c>
      <c r="HX7" s="2">
        <v>0</v>
      </c>
      <c r="HY7" s="2">
        <v>0</v>
      </c>
      <c r="HZ7" s="4">
        <v>1</v>
      </c>
      <c r="IA7" s="19">
        <f t="shared" si="30"/>
        <v>0</v>
      </c>
      <c r="IC7" s="2" t="s">
        <v>21</v>
      </c>
      <c r="ID7" s="2">
        <v>25</v>
      </c>
      <c r="IE7" s="2">
        <v>25</v>
      </c>
      <c r="IF7" s="2">
        <v>0</v>
      </c>
      <c r="IG7" s="2">
        <v>0</v>
      </c>
      <c r="IH7" s="4">
        <v>1</v>
      </c>
      <c r="II7" s="19">
        <f t="shared" si="31"/>
        <v>0</v>
      </c>
      <c r="IK7" s="2" t="s">
        <v>21</v>
      </c>
      <c r="IL7" s="2">
        <v>25</v>
      </c>
      <c r="IM7" s="2">
        <v>25</v>
      </c>
      <c r="IN7" s="2">
        <v>0</v>
      </c>
      <c r="IO7" s="2">
        <v>0</v>
      </c>
      <c r="IP7" s="4">
        <v>1</v>
      </c>
      <c r="IQ7" s="19">
        <f t="shared" si="32"/>
        <v>0</v>
      </c>
      <c r="IS7" s="2" t="s">
        <v>21</v>
      </c>
      <c r="IT7" s="2">
        <v>25</v>
      </c>
      <c r="IU7" s="2">
        <v>25</v>
      </c>
      <c r="IV7" s="2">
        <v>0</v>
      </c>
      <c r="IW7" s="2">
        <v>0</v>
      </c>
      <c r="IX7" s="4">
        <v>1</v>
      </c>
      <c r="IY7" s="19">
        <f t="shared" si="33"/>
        <v>0</v>
      </c>
      <c r="JA7" s="2" t="s">
        <v>21</v>
      </c>
      <c r="JB7" s="2">
        <v>25</v>
      </c>
      <c r="JC7" s="2">
        <v>25</v>
      </c>
      <c r="JD7" s="2">
        <v>0</v>
      </c>
      <c r="JE7" s="2">
        <v>0</v>
      </c>
      <c r="JF7" s="4">
        <v>1</v>
      </c>
      <c r="JG7" s="19">
        <f t="shared" si="34"/>
        <v>0</v>
      </c>
      <c r="JI7" s="2" t="s">
        <v>21</v>
      </c>
      <c r="JJ7" s="2">
        <v>25</v>
      </c>
      <c r="JK7" s="2">
        <v>25</v>
      </c>
      <c r="JL7" s="2">
        <v>0</v>
      </c>
      <c r="JM7" s="2">
        <v>0</v>
      </c>
      <c r="JN7" s="4">
        <v>1</v>
      </c>
      <c r="JO7" s="19">
        <f t="shared" si="35"/>
        <v>0</v>
      </c>
      <c r="JQ7" s="2" t="s">
        <v>21</v>
      </c>
      <c r="JR7" s="2">
        <v>25</v>
      </c>
      <c r="JS7" s="2">
        <v>25</v>
      </c>
      <c r="JT7" s="2">
        <v>0</v>
      </c>
      <c r="JU7" s="2">
        <v>0</v>
      </c>
      <c r="JV7" s="4">
        <v>1</v>
      </c>
      <c r="JW7" s="19">
        <f t="shared" si="36"/>
        <v>0</v>
      </c>
      <c r="JY7" s="2" t="s">
        <v>21</v>
      </c>
      <c r="JZ7" s="2">
        <v>25</v>
      </c>
      <c r="KA7" s="2">
        <v>25</v>
      </c>
      <c r="KB7" s="2">
        <v>0</v>
      </c>
      <c r="KC7" s="2">
        <v>0</v>
      </c>
      <c r="KD7" s="4">
        <v>1</v>
      </c>
      <c r="KE7" s="19">
        <f t="shared" si="37"/>
        <v>0</v>
      </c>
      <c r="KG7" s="2" t="s">
        <v>21</v>
      </c>
      <c r="KH7" s="2">
        <v>25</v>
      </c>
      <c r="KI7" s="2">
        <v>25</v>
      </c>
      <c r="KJ7" s="2">
        <v>0</v>
      </c>
      <c r="KK7" s="2">
        <v>0</v>
      </c>
      <c r="KL7" s="4">
        <v>1</v>
      </c>
      <c r="KM7" s="19">
        <f t="shared" si="38"/>
        <v>0</v>
      </c>
      <c r="KO7" s="2" t="s">
        <v>21</v>
      </c>
      <c r="KP7" s="2">
        <v>36</v>
      </c>
      <c r="KQ7" s="2">
        <v>36</v>
      </c>
      <c r="KR7" s="2">
        <v>0</v>
      </c>
      <c r="KS7" s="2">
        <v>0</v>
      </c>
      <c r="KT7" s="4">
        <v>1</v>
      </c>
      <c r="KU7" s="19">
        <f t="shared" si="39"/>
        <v>0</v>
      </c>
      <c r="KW7" s="2" t="s">
        <v>21</v>
      </c>
      <c r="KX7" s="2">
        <v>36</v>
      </c>
      <c r="KY7" s="2">
        <v>36</v>
      </c>
      <c r="KZ7" s="2">
        <v>0</v>
      </c>
      <c r="LA7" s="2">
        <v>0</v>
      </c>
      <c r="LB7" s="4">
        <v>1</v>
      </c>
      <c r="LC7" s="19">
        <f t="shared" si="40"/>
        <v>0</v>
      </c>
      <c r="LE7" s="2" t="s">
        <v>21</v>
      </c>
      <c r="LF7" s="2">
        <v>36</v>
      </c>
      <c r="LG7" s="2">
        <v>36</v>
      </c>
      <c r="LH7" s="2">
        <v>0</v>
      </c>
      <c r="LI7" s="2">
        <v>0</v>
      </c>
      <c r="LJ7" s="4">
        <v>1</v>
      </c>
      <c r="LK7" s="19">
        <f t="shared" si="41"/>
        <v>0</v>
      </c>
      <c r="LM7" s="2" t="s">
        <v>21</v>
      </c>
      <c r="LN7" s="2">
        <v>36</v>
      </c>
      <c r="LO7" s="2">
        <v>36</v>
      </c>
      <c r="LP7" s="2">
        <v>0</v>
      </c>
      <c r="LQ7" s="2">
        <v>0</v>
      </c>
      <c r="LR7" s="4">
        <v>1</v>
      </c>
      <c r="LS7" s="19">
        <f t="shared" si="42"/>
        <v>0</v>
      </c>
      <c r="LU7" s="2" t="s">
        <v>21</v>
      </c>
      <c r="LV7" s="2">
        <v>36</v>
      </c>
      <c r="LW7" s="2">
        <v>36</v>
      </c>
      <c r="LX7" s="2">
        <v>0</v>
      </c>
      <c r="LY7" s="2">
        <v>0</v>
      </c>
      <c r="LZ7" s="4">
        <v>1</v>
      </c>
      <c r="MA7" s="19">
        <f t="shared" si="43"/>
        <v>0</v>
      </c>
      <c r="MC7" s="2" t="s">
        <v>21</v>
      </c>
      <c r="MD7" s="2">
        <v>36</v>
      </c>
      <c r="ME7" s="2">
        <v>36</v>
      </c>
      <c r="MF7" s="2">
        <v>0</v>
      </c>
      <c r="MG7" s="2">
        <v>0</v>
      </c>
      <c r="MH7" s="4">
        <f t="shared" si="99"/>
        <v>1</v>
      </c>
      <c r="MI7" s="19">
        <f t="shared" si="44"/>
        <v>0</v>
      </c>
      <c r="MK7" s="2" t="s">
        <v>21</v>
      </c>
      <c r="ML7" s="2">
        <v>36</v>
      </c>
      <c r="MM7" s="2">
        <v>36</v>
      </c>
      <c r="MN7" s="2">
        <v>0</v>
      </c>
      <c r="MO7" s="2">
        <v>0</v>
      </c>
      <c r="MP7" s="4">
        <v>1</v>
      </c>
      <c r="MQ7" s="19">
        <f t="shared" si="100"/>
        <v>0</v>
      </c>
      <c r="MS7" s="2" t="s">
        <v>21</v>
      </c>
      <c r="MT7" s="2">
        <v>36</v>
      </c>
      <c r="MU7" s="2">
        <v>36</v>
      </c>
      <c r="MV7" s="2">
        <v>0</v>
      </c>
      <c r="MW7" s="2">
        <v>0</v>
      </c>
      <c r="MX7" s="4">
        <v>1</v>
      </c>
      <c r="MY7" s="19">
        <f t="shared" si="45"/>
        <v>0</v>
      </c>
      <c r="NA7" s="2" t="s">
        <v>21</v>
      </c>
      <c r="NB7" s="2">
        <v>36</v>
      </c>
      <c r="NC7" s="2">
        <v>36</v>
      </c>
      <c r="ND7" s="2">
        <v>0</v>
      </c>
      <c r="NE7" s="2">
        <v>0</v>
      </c>
      <c r="NF7" s="4">
        <v>1</v>
      </c>
      <c r="NG7" s="19">
        <f t="shared" si="46"/>
        <v>0</v>
      </c>
      <c r="NI7" s="2" t="s">
        <v>21</v>
      </c>
      <c r="NJ7" s="2">
        <v>36</v>
      </c>
      <c r="NK7" s="2">
        <v>36</v>
      </c>
      <c r="NL7" s="2">
        <v>0</v>
      </c>
      <c r="NM7" s="2">
        <v>0</v>
      </c>
      <c r="NN7" s="4">
        <v>1</v>
      </c>
      <c r="NO7" s="19">
        <f t="shared" si="47"/>
        <v>0</v>
      </c>
      <c r="NQ7" s="2" t="s">
        <v>21</v>
      </c>
      <c r="NR7" s="2">
        <v>36</v>
      </c>
      <c r="NS7" s="2">
        <v>36</v>
      </c>
      <c r="NT7" s="2">
        <v>0</v>
      </c>
      <c r="NU7" s="2">
        <v>0</v>
      </c>
      <c r="NV7" s="4">
        <v>1</v>
      </c>
      <c r="NW7" s="19">
        <f t="shared" si="48"/>
        <v>0</v>
      </c>
      <c r="NY7" s="2" t="s">
        <v>21</v>
      </c>
      <c r="NZ7" s="2">
        <v>36</v>
      </c>
      <c r="OA7" s="2">
        <v>36</v>
      </c>
      <c r="OB7" s="2">
        <v>0</v>
      </c>
      <c r="OC7" s="2">
        <v>0</v>
      </c>
      <c r="OD7" s="4">
        <v>1</v>
      </c>
      <c r="OE7" s="19">
        <f t="shared" si="49"/>
        <v>0</v>
      </c>
      <c r="OG7" s="2" t="s">
        <v>21</v>
      </c>
      <c r="OH7" s="2">
        <v>36</v>
      </c>
      <c r="OI7" s="2">
        <v>36</v>
      </c>
      <c r="OJ7" s="2">
        <v>0</v>
      </c>
      <c r="OK7" s="2">
        <v>0</v>
      </c>
      <c r="OL7" s="4">
        <v>1</v>
      </c>
      <c r="OM7" s="19">
        <f t="shared" si="50"/>
        <v>0</v>
      </c>
      <c r="OO7" s="2" t="s">
        <v>21</v>
      </c>
      <c r="OP7" s="2">
        <v>36</v>
      </c>
      <c r="OQ7" s="2">
        <v>36</v>
      </c>
      <c r="OR7" s="2">
        <v>0</v>
      </c>
      <c r="OS7" s="2">
        <v>0</v>
      </c>
      <c r="OT7" s="4">
        <f t="shared" si="101"/>
        <v>1</v>
      </c>
      <c r="OU7" s="19">
        <f t="shared" si="51"/>
        <v>0</v>
      </c>
      <c r="OW7" s="129" t="s">
        <v>21</v>
      </c>
      <c r="OX7" s="129">
        <v>36</v>
      </c>
      <c r="OY7" s="129">
        <v>36</v>
      </c>
      <c r="OZ7" s="129">
        <v>0</v>
      </c>
      <c r="PA7" s="129">
        <v>0</v>
      </c>
      <c r="PB7" s="135">
        <v>1</v>
      </c>
      <c r="PC7" s="132">
        <v>0</v>
      </c>
      <c r="PD7" s="129"/>
      <c r="PE7" s="129" t="s">
        <v>21</v>
      </c>
      <c r="PF7" s="129">
        <v>36</v>
      </c>
      <c r="PG7" s="129">
        <v>36</v>
      </c>
      <c r="PH7" s="129">
        <v>0</v>
      </c>
      <c r="PI7" s="129">
        <v>0</v>
      </c>
      <c r="PJ7" s="135">
        <v>1</v>
      </c>
      <c r="PK7" s="132">
        <v>0</v>
      </c>
      <c r="PM7" s="156" t="s">
        <v>21</v>
      </c>
      <c r="PN7" s="156">
        <v>36</v>
      </c>
      <c r="PO7" s="156">
        <v>36</v>
      </c>
      <c r="PP7" s="156">
        <v>0</v>
      </c>
      <c r="PQ7" s="156">
        <v>0</v>
      </c>
      <c r="PR7" s="162">
        <v>1</v>
      </c>
      <c r="PS7" s="132">
        <f t="shared" si="52"/>
        <v>0</v>
      </c>
      <c r="PT7" s="121"/>
      <c r="PU7" s="156" t="s">
        <v>21</v>
      </c>
      <c r="PV7" s="156">
        <v>36</v>
      </c>
      <c r="PW7" s="156">
        <v>36</v>
      </c>
      <c r="PX7" s="156">
        <v>0</v>
      </c>
      <c r="PY7" s="156">
        <v>0</v>
      </c>
      <c r="PZ7" s="162">
        <v>1</v>
      </c>
      <c r="QA7" s="132">
        <f t="shared" si="53"/>
        <v>0</v>
      </c>
      <c r="QB7" s="121"/>
      <c r="QC7" s="156" t="s">
        <v>21</v>
      </c>
      <c r="QD7" s="156">
        <v>36</v>
      </c>
      <c r="QE7" s="156">
        <v>36</v>
      </c>
      <c r="QF7" s="156">
        <v>0</v>
      </c>
      <c r="QG7" s="156">
        <v>0</v>
      </c>
      <c r="QH7" s="162">
        <v>1</v>
      </c>
      <c r="QI7" s="132">
        <f t="shared" si="54"/>
        <v>0</v>
      </c>
      <c r="QJ7" s="121"/>
      <c r="QK7" s="156" t="s">
        <v>21</v>
      </c>
      <c r="QL7" s="156">
        <v>36</v>
      </c>
      <c r="QM7" s="156">
        <v>36</v>
      </c>
      <c r="QN7" s="156">
        <v>0</v>
      </c>
      <c r="QO7" s="156">
        <v>0</v>
      </c>
      <c r="QP7" s="162">
        <v>1</v>
      </c>
      <c r="QQ7" s="132">
        <f t="shared" si="55"/>
        <v>0</v>
      </c>
      <c r="QR7" s="121"/>
      <c r="QS7" s="156" t="s">
        <v>21</v>
      </c>
      <c r="QT7" s="156">
        <v>36</v>
      </c>
      <c r="QU7" s="156">
        <v>36</v>
      </c>
      <c r="QV7" s="156">
        <v>0</v>
      </c>
      <c r="QW7" s="156">
        <v>0</v>
      </c>
      <c r="QX7" s="162">
        <v>1</v>
      </c>
      <c r="QY7" s="158">
        <f t="shared" si="56"/>
        <v>0</v>
      </c>
      <c r="QZ7" s="121"/>
      <c r="RA7" s="156" t="s">
        <v>21</v>
      </c>
      <c r="RB7" s="156">
        <v>36</v>
      </c>
      <c r="RC7" s="156">
        <v>36</v>
      </c>
      <c r="RD7" s="156">
        <v>0</v>
      </c>
      <c r="RE7" s="156">
        <v>0</v>
      </c>
      <c r="RF7" s="162">
        <v>1</v>
      </c>
      <c r="RG7" s="132">
        <f t="shared" si="57"/>
        <v>0</v>
      </c>
      <c r="RH7" s="121"/>
      <c r="RI7" s="121"/>
      <c r="RJ7" s="156" t="s">
        <v>21</v>
      </c>
      <c r="RK7" s="156">
        <v>36</v>
      </c>
      <c r="RL7" s="156">
        <v>36</v>
      </c>
      <c r="RM7" s="156">
        <v>0</v>
      </c>
      <c r="RN7" s="156">
        <v>0</v>
      </c>
      <c r="RO7" s="162">
        <f t="shared" si="58"/>
        <v>1</v>
      </c>
      <c r="RP7" s="132">
        <f t="shared" si="59"/>
        <v>0</v>
      </c>
      <c r="RQ7" s="121"/>
      <c r="SU7" s="157" t="s">
        <v>21</v>
      </c>
      <c r="SV7" s="157">
        <v>36</v>
      </c>
      <c r="SW7" s="157">
        <v>36</v>
      </c>
      <c r="SX7" s="157">
        <v>0</v>
      </c>
      <c r="SY7" s="157">
        <v>0</v>
      </c>
      <c r="SZ7" s="158">
        <f t="shared" si="102"/>
        <v>1</v>
      </c>
      <c r="TA7" s="132">
        <f t="shared" si="60"/>
        <v>0</v>
      </c>
      <c r="TC7" s="157" t="s">
        <v>21</v>
      </c>
      <c r="TD7" s="157">
        <v>36</v>
      </c>
      <c r="TE7" s="157">
        <v>36</v>
      </c>
      <c r="TF7" s="157">
        <v>0</v>
      </c>
      <c r="TG7" s="157">
        <v>0</v>
      </c>
      <c r="TH7" s="158">
        <f t="shared" si="61"/>
        <v>1</v>
      </c>
      <c r="TI7" s="132">
        <f t="shared" si="62"/>
        <v>0</v>
      </c>
      <c r="TK7" s="157" t="s">
        <v>21</v>
      </c>
      <c r="TL7" s="157">
        <v>36</v>
      </c>
      <c r="TM7" s="157">
        <v>36</v>
      </c>
      <c r="TN7" s="157">
        <v>0</v>
      </c>
      <c r="TO7" s="157">
        <v>0</v>
      </c>
      <c r="TP7" s="158">
        <f t="shared" si="63"/>
        <v>1</v>
      </c>
      <c r="TQ7" s="132">
        <f t="shared" si="64"/>
        <v>0</v>
      </c>
      <c r="TS7" s="157" t="s">
        <v>21</v>
      </c>
      <c r="TT7" s="157">
        <v>36</v>
      </c>
      <c r="TU7" s="157">
        <v>36</v>
      </c>
      <c r="TV7" s="157">
        <v>0</v>
      </c>
      <c r="TW7" s="157">
        <v>0</v>
      </c>
      <c r="TX7" s="158">
        <f t="shared" si="65"/>
        <v>1</v>
      </c>
      <c r="TY7" s="132">
        <f t="shared" si="66"/>
        <v>0</v>
      </c>
      <c r="UA7" s="157" t="s">
        <v>21</v>
      </c>
      <c r="UB7" s="157">
        <v>36</v>
      </c>
      <c r="UC7" s="157">
        <v>36</v>
      </c>
      <c r="UD7" s="157">
        <v>0</v>
      </c>
      <c r="UE7" s="157">
        <v>0</v>
      </c>
      <c r="UF7" s="158">
        <f t="shared" si="67"/>
        <v>1</v>
      </c>
      <c r="UG7" s="132">
        <f t="shared" si="68"/>
        <v>0</v>
      </c>
      <c r="UH7" s="132"/>
      <c r="UI7" s="157" t="s">
        <v>21</v>
      </c>
      <c r="UJ7" s="157">
        <v>36</v>
      </c>
      <c r="UK7" s="157">
        <v>36</v>
      </c>
      <c r="UL7" s="157">
        <v>0</v>
      </c>
      <c r="UM7" s="157">
        <v>0</v>
      </c>
      <c r="UN7" s="158">
        <f t="shared" si="69"/>
        <v>1</v>
      </c>
      <c r="UO7" s="132">
        <f t="shared" si="70"/>
        <v>0</v>
      </c>
      <c r="UQ7" s="157" t="s">
        <v>21</v>
      </c>
      <c r="UR7" s="157">
        <v>36</v>
      </c>
      <c r="US7" s="157">
        <v>36</v>
      </c>
      <c r="UT7" s="157">
        <v>0</v>
      </c>
      <c r="UU7" s="157">
        <v>0</v>
      </c>
      <c r="UV7" s="158">
        <f t="shared" si="71"/>
        <v>1</v>
      </c>
      <c r="UW7" s="132">
        <f t="shared" si="72"/>
        <v>0</v>
      </c>
      <c r="UY7" s="157" t="s">
        <v>21</v>
      </c>
      <c r="UZ7" s="157">
        <v>36</v>
      </c>
      <c r="VA7" s="157">
        <v>36</v>
      </c>
      <c r="VB7" s="157">
        <v>0</v>
      </c>
      <c r="VC7" s="157">
        <v>0</v>
      </c>
      <c r="VD7" s="158">
        <f t="shared" si="73"/>
        <v>1</v>
      </c>
      <c r="VE7" s="132">
        <f t="shared" si="74"/>
        <v>0</v>
      </c>
      <c r="VG7" s="157" t="s">
        <v>21</v>
      </c>
      <c r="VH7" s="157">
        <v>36</v>
      </c>
      <c r="VI7" s="157">
        <v>36</v>
      </c>
      <c r="VJ7" s="157">
        <v>0</v>
      </c>
      <c r="VK7" s="157">
        <v>0</v>
      </c>
      <c r="VL7" s="158">
        <f t="shared" si="75"/>
        <v>1</v>
      </c>
      <c r="VM7" s="132">
        <f t="shared" si="76"/>
        <v>0</v>
      </c>
      <c r="VO7" s="157" t="s">
        <v>21</v>
      </c>
      <c r="VP7" s="157">
        <v>36</v>
      </c>
      <c r="VQ7" s="157">
        <v>36</v>
      </c>
      <c r="VR7" s="157">
        <v>0</v>
      </c>
      <c r="VS7" s="157">
        <v>0</v>
      </c>
      <c r="VT7" s="158">
        <f t="shared" si="77"/>
        <v>1</v>
      </c>
      <c r="VV7" s="157" t="s">
        <v>21</v>
      </c>
      <c r="VW7" s="157">
        <v>36</v>
      </c>
      <c r="VX7" s="157">
        <v>36</v>
      </c>
      <c r="VY7" s="157">
        <v>0</v>
      </c>
      <c r="VZ7" s="157">
        <v>0</v>
      </c>
      <c r="WA7" s="158">
        <f t="shared" si="78"/>
        <v>1</v>
      </c>
      <c r="WC7" s="157" t="s">
        <v>21</v>
      </c>
      <c r="WD7" s="157">
        <v>36</v>
      </c>
      <c r="WE7" s="157">
        <v>36</v>
      </c>
      <c r="WF7" s="157">
        <v>0</v>
      </c>
      <c r="WG7" s="157">
        <v>0</v>
      </c>
      <c r="WH7" s="158">
        <f t="shared" si="79"/>
        <v>1</v>
      </c>
      <c r="WI7" s="132">
        <f t="shared" si="23"/>
        <v>0</v>
      </c>
      <c r="WK7" s="157" t="s">
        <v>21</v>
      </c>
      <c r="WL7" s="157">
        <v>36</v>
      </c>
      <c r="WM7" s="157">
        <v>36</v>
      </c>
      <c r="WN7" s="157">
        <v>0</v>
      </c>
      <c r="WO7" s="157">
        <v>0</v>
      </c>
      <c r="WP7" s="158">
        <f t="shared" si="80"/>
        <v>1</v>
      </c>
      <c r="WQ7" s="132">
        <f t="shared" si="81"/>
        <v>0</v>
      </c>
      <c r="WS7" s="157" t="s">
        <v>21</v>
      </c>
      <c r="WT7" s="157">
        <v>36</v>
      </c>
      <c r="WU7" s="157">
        <v>36</v>
      </c>
      <c r="WV7" s="157">
        <v>0</v>
      </c>
      <c r="WW7" s="157">
        <v>0</v>
      </c>
      <c r="WX7" s="158">
        <f t="shared" si="82"/>
        <v>1</v>
      </c>
      <c r="WY7" s="132">
        <f t="shared" si="83"/>
        <v>0</v>
      </c>
      <c r="XA7" s="157" t="s">
        <v>21</v>
      </c>
      <c r="XB7" s="157">
        <v>36</v>
      </c>
      <c r="XC7" s="157">
        <v>36</v>
      </c>
      <c r="XD7" s="157">
        <v>0</v>
      </c>
      <c r="XE7" s="157">
        <v>0</v>
      </c>
      <c r="XF7" s="158">
        <f t="shared" si="84"/>
        <v>1</v>
      </c>
      <c r="XG7" s="132">
        <f t="shared" si="85"/>
        <v>0</v>
      </c>
      <c r="XI7" s="157" t="s">
        <v>21</v>
      </c>
      <c r="XJ7" s="157">
        <v>36</v>
      </c>
      <c r="XK7" s="157">
        <v>36</v>
      </c>
      <c r="XL7" s="157">
        <v>0</v>
      </c>
      <c r="XM7" s="157">
        <v>0</v>
      </c>
      <c r="XN7" s="158">
        <f t="shared" si="86"/>
        <v>1</v>
      </c>
      <c r="XO7" s="132">
        <f t="shared" si="87"/>
        <v>0</v>
      </c>
      <c r="XQ7" s="157" t="s">
        <v>21</v>
      </c>
      <c r="XR7" s="157">
        <v>36</v>
      </c>
      <c r="XS7" s="157">
        <v>36</v>
      </c>
      <c r="XT7" s="157">
        <v>0</v>
      </c>
      <c r="XU7" s="157">
        <v>0</v>
      </c>
      <c r="XV7" s="158">
        <f t="shared" si="88"/>
        <v>1</v>
      </c>
      <c r="XW7" s="132">
        <f t="shared" si="89"/>
        <v>0</v>
      </c>
      <c r="XY7" s="157" t="s">
        <v>21</v>
      </c>
      <c r="XZ7" s="157">
        <v>36</v>
      </c>
      <c r="YA7" s="157">
        <v>36</v>
      </c>
      <c r="YB7" s="157">
        <v>0</v>
      </c>
      <c r="YC7" s="157">
        <v>0</v>
      </c>
      <c r="YD7" s="158">
        <f t="shared" si="90"/>
        <v>1</v>
      </c>
      <c r="YE7" s="132">
        <f t="shared" si="91"/>
        <v>0</v>
      </c>
      <c r="YG7" s="157" t="s">
        <v>21</v>
      </c>
      <c r="YH7" s="157">
        <v>36</v>
      </c>
      <c r="YI7" s="157">
        <v>36</v>
      </c>
      <c r="YJ7" s="157">
        <v>0</v>
      </c>
      <c r="YK7" s="157">
        <v>0</v>
      </c>
      <c r="YL7" s="158">
        <f t="shared" si="92"/>
        <v>1</v>
      </c>
      <c r="YM7" s="132">
        <f t="shared" si="93"/>
        <v>0</v>
      </c>
      <c r="YO7" s="157" t="s">
        <v>21</v>
      </c>
      <c r="YP7" s="157">
        <v>36</v>
      </c>
      <c r="YQ7" s="157">
        <v>36</v>
      </c>
      <c r="YR7" s="157">
        <v>0</v>
      </c>
      <c r="YS7" s="157">
        <v>0</v>
      </c>
      <c r="YT7" s="158">
        <f t="shared" si="94"/>
        <v>1</v>
      </c>
      <c r="YU7" s="132">
        <f t="shared" si="95"/>
        <v>0</v>
      </c>
      <c r="YW7" s="157" t="s">
        <v>21</v>
      </c>
      <c r="YX7" s="157">
        <v>36</v>
      </c>
      <c r="YY7" s="157">
        <v>36</v>
      </c>
      <c r="YZ7" s="157">
        <v>0</v>
      </c>
      <c r="ZA7" s="157">
        <v>0</v>
      </c>
      <c r="ZB7" s="158">
        <f t="shared" si="96"/>
        <v>1</v>
      </c>
      <c r="ZD7" s="157" t="s">
        <v>21</v>
      </c>
      <c r="ZE7" s="157">
        <v>36</v>
      </c>
      <c r="ZF7" s="157">
        <v>36</v>
      </c>
      <c r="ZG7" s="157">
        <v>0</v>
      </c>
      <c r="ZH7" s="157">
        <v>0</v>
      </c>
      <c r="ZI7" s="158">
        <f t="shared" si="97"/>
        <v>1</v>
      </c>
      <c r="ZJ7" s="132">
        <f t="shared" si="98"/>
        <v>1</v>
      </c>
      <c r="ZL7" s="121" t="s">
        <v>21</v>
      </c>
      <c r="ZM7" s="121">
        <v>36</v>
      </c>
      <c r="ZN7" s="121">
        <v>36</v>
      </c>
      <c r="ZO7" s="121">
        <v>0</v>
      </c>
      <c r="ZP7" s="121">
        <v>0</v>
      </c>
      <c r="ZQ7" s="132">
        <v>1</v>
      </c>
      <c r="ZS7" s="157" t="s">
        <v>21</v>
      </c>
      <c r="ZT7" s="157">
        <v>36</v>
      </c>
      <c r="ZU7" s="157">
        <v>36</v>
      </c>
      <c r="ZV7" s="157">
        <v>0</v>
      </c>
      <c r="ZW7" s="157">
        <v>0</v>
      </c>
      <c r="ZX7" s="158">
        <v>1</v>
      </c>
      <c r="ZZ7" s="199" t="s">
        <v>21</v>
      </c>
      <c r="AAA7" s="199">
        <v>36</v>
      </c>
      <c r="AAB7" s="199">
        <v>36</v>
      </c>
      <c r="AAC7" s="199">
        <v>0</v>
      </c>
      <c r="AAD7" s="199">
        <v>0</v>
      </c>
      <c r="AAE7" s="200">
        <v>1</v>
      </c>
      <c r="AAG7" s="157" t="s">
        <v>21</v>
      </c>
      <c r="AAH7" s="157">
        <v>36</v>
      </c>
      <c r="AAI7" s="157">
        <v>36</v>
      </c>
      <c r="AAJ7" s="157">
        <v>0</v>
      </c>
      <c r="AAK7" s="157">
        <v>0</v>
      </c>
      <c r="AAL7" s="158">
        <v>1</v>
      </c>
      <c r="AAN7" s="157" t="s">
        <v>21</v>
      </c>
      <c r="AAO7" s="157">
        <v>36</v>
      </c>
      <c r="AAP7" s="157">
        <v>36</v>
      </c>
      <c r="AAQ7" s="157">
        <v>0</v>
      </c>
      <c r="AAR7" s="157">
        <v>0</v>
      </c>
      <c r="AAS7" s="158">
        <v>1</v>
      </c>
      <c r="AAU7" s="157" t="s">
        <v>21</v>
      </c>
      <c r="AAV7" s="157">
        <v>36</v>
      </c>
      <c r="AAW7" s="157">
        <v>36</v>
      </c>
      <c r="AAX7" s="157">
        <v>0</v>
      </c>
      <c r="AAY7" s="157">
        <v>0</v>
      </c>
      <c r="AAZ7" s="158">
        <v>1</v>
      </c>
    </row>
    <row r="8" spans="1:728" ht="15.75">
      <c r="A8" s="19">
        <v>0.86</v>
      </c>
      <c r="B8" s="19"/>
      <c r="C8" s="18" t="s">
        <v>22</v>
      </c>
      <c r="D8" s="18">
        <v>172</v>
      </c>
      <c r="E8" s="18">
        <v>149</v>
      </c>
      <c r="F8" s="18">
        <v>21</v>
      </c>
      <c r="G8" s="18">
        <v>2</v>
      </c>
      <c r="H8" s="19">
        <v>0.86</v>
      </c>
      <c r="J8" s="58" t="s">
        <v>22</v>
      </c>
      <c r="K8" s="58">
        <v>172</v>
      </c>
      <c r="L8" s="58">
        <v>149</v>
      </c>
      <c r="M8" s="58">
        <v>21</v>
      </c>
      <c r="N8" s="58">
        <v>2</v>
      </c>
      <c r="O8" s="59">
        <v>0.86</v>
      </c>
      <c r="P8" s="59">
        <f t="shared" si="0"/>
        <v>0</v>
      </c>
      <c r="R8" s="18" t="s">
        <v>22</v>
      </c>
      <c r="S8" s="18">
        <v>172</v>
      </c>
      <c r="T8" s="18">
        <v>149</v>
      </c>
      <c r="U8" s="18">
        <v>21</v>
      </c>
      <c r="V8" s="18">
        <v>2</v>
      </c>
      <c r="W8" s="19">
        <v>0.86</v>
      </c>
      <c r="X8" s="19">
        <f t="shared" si="1"/>
        <v>0</v>
      </c>
      <c r="Z8" s="51" t="s">
        <v>22</v>
      </c>
      <c r="AA8" s="51">
        <v>172</v>
      </c>
      <c r="AB8" s="52">
        <v>149</v>
      </c>
      <c r="AC8" s="53">
        <v>21</v>
      </c>
      <c r="AD8" s="51">
        <v>2</v>
      </c>
      <c r="AE8" s="55">
        <v>0.86</v>
      </c>
      <c r="AF8" s="19">
        <f t="shared" si="2"/>
        <v>0</v>
      </c>
      <c r="AH8" s="19">
        <v>0.86</v>
      </c>
      <c r="AI8" s="19">
        <f t="shared" si="3"/>
        <v>0</v>
      </c>
      <c r="AK8" s="18" t="s">
        <v>22</v>
      </c>
      <c r="AL8" s="18">
        <v>172</v>
      </c>
      <c r="AM8" s="18">
        <v>149</v>
      </c>
      <c r="AN8" s="18">
        <v>21</v>
      </c>
      <c r="AO8" s="18">
        <v>2</v>
      </c>
      <c r="AP8" s="19">
        <f t="shared" si="4"/>
        <v>0.86627906976744184</v>
      </c>
      <c r="AQ8" s="19">
        <f t="shared" si="5"/>
        <v>6.2790697674418583E-3</v>
      </c>
      <c r="AS8" s="18" t="s">
        <v>22</v>
      </c>
      <c r="AT8" s="18">
        <v>172</v>
      </c>
      <c r="AU8" s="18">
        <v>149</v>
      </c>
      <c r="AV8" s="18">
        <v>21</v>
      </c>
      <c r="AW8" s="18">
        <v>2</v>
      </c>
      <c r="AX8" s="19">
        <v>0.87</v>
      </c>
      <c r="AY8" s="19">
        <f t="shared" si="6"/>
        <v>3.7209302325581506E-3</v>
      </c>
      <c r="BA8" s="18" t="s">
        <v>22</v>
      </c>
      <c r="BB8" s="18">
        <v>172</v>
      </c>
      <c r="BC8" s="18">
        <v>149</v>
      </c>
      <c r="BD8" s="18">
        <v>21</v>
      </c>
      <c r="BE8" s="18">
        <v>2</v>
      </c>
      <c r="BF8" s="19">
        <v>0.87</v>
      </c>
      <c r="BG8" s="19">
        <f t="shared" si="7"/>
        <v>0</v>
      </c>
      <c r="BI8" s="18" t="s">
        <v>22</v>
      </c>
      <c r="BJ8" s="18">
        <v>172</v>
      </c>
      <c r="BK8" s="18">
        <v>149</v>
      </c>
      <c r="BL8" s="18">
        <v>21</v>
      </c>
      <c r="BM8" s="18">
        <v>2</v>
      </c>
      <c r="BN8" s="19">
        <v>0.87</v>
      </c>
      <c r="BO8" s="19">
        <f t="shared" si="8"/>
        <v>0</v>
      </c>
      <c r="BQ8" s="18" t="s">
        <v>22</v>
      </c>
      <c r="BR8" s="18">
        <v>172</v>
      </c>
      <c r="BS8" s="18">
        <v>149</v>
      </c>
      <c r="BT8" s="18">
        <v>21</v>
      </c>
      <c r="BU8" s="18">
        <v>2</v>
      </c>
      <c r="BV8" s="19">
        <v>0.87</v>
      </c>
      <c r="BW8" s="19">
        <f t="shared" si="9"/>
        <v>0</v>
      </c>
      <c r="BY8" s="18" t="s">
        <v>22</v>
      </c>
      <c r="BZ8" s="18">
        <v>172</v>
      </c>
      <c r="CA8" s="18">
        <v>149</v>
      </c>
      <c r="CB8" s="18">
        <v>21</v>
      </c>
      <c r="CC8" s="18">
        <v>2</v>
      </c>
      <c r="CD8" s="19">
        <v>0.87</v>
      </c>
      <c r="CE8" s="19">
        <f t="shared" si="10"/>
        <v>0</v>
      </c>
      <c r="CG8" s="2" t="s">
        <v>22</v>
      </c>
      <c r="CH8" s="2">
        <v>172</v>
      </c>
      <c r="CI8" s="2">
        <v>149</v>
      </c>
      <c r="CJ8" s="2">
        <v>21</v>
      </c>
      <c r="CK8" s="2">
        <v>2</v>
      </c>
      <c r="CL8" s="4">
        <v>0.87</v>
      </c>
      <c r="CM8" s="19">
        <f t="shared" si="11"/>
        <v>0</v>
      </c>
      <c r="CO8" s="2" t="s">
        <v>22</v>
      </c>
      <c r="CP8" s="2">
        <v>172</v>
      </c>
      <c r="CQ8" s="2">
        <v>149</v>
      </c>
      <c r="CR8" s="2">
        <v>21</v>
      </c>
      <c r="CS8" s="2">
        <v>2</v>
      </c>
      <c r="CT8" s="4">
        <v>0.87</v>
      </c>
      <c r="CU8" s="19">
        <f t="shared" si="12"/>
        <v>0</v>
      </c>
      <c r="CW8" s="2" t="s">
        <v>22</v>
      </c>
      <c r="CX8" s="2">
        <v>172</v>
      </c>
      <c r="CY8" s="2">
        <v>149</v>
      </c>
      <c r="CZ8" s="2">
        <v>21</v>
      </c>
      <c r="DA8" s="2">
        <v>2</v>
      </c>
      <c r="DB8" s="4">
        <v>0.87</v>
      </c>
      <c r="DC8" s="19">
        <f t="shared" si="13"/>
        <v>0</v>
      </c>
      <c r="DE8" s="2" t="s">
        <v>22</v>
      </c>
      <c r="DF8" s="2">
        <v>172</v>
      </c>
      <c r="DG8" s="2">
        <v>149</v>
      </c>
      <c r="DH8" s="2">
        <v>21</v>
      </c>
      <c r="DI8" s="2">
        <v>2</v>
      </c>
      <c r="DJ8" s="4">
        <v>0.87</v>
      </c>
      <c r="DK8" s="19">
        <f t="shared" si="14"/>
        <v>0</v>
      </c>
      <c r="DM8" s="2" t="s">
        <v>22</v>
      </c>
      <c r="DN8" s="2">
        <v>172</v>
      </c>
      <c r="DO8" s="2">
        <v>149</v>
      </c>
      <c r="DP8" s="2">
        <v>21</v>
      </c>
      <c r="DQ8" s="2">
        <v>2</v>
      </c>
      <c r="DR8" s="4">
        <v>0.87</v>
      </c>
      <c r="DS8" s="19">
        <f t="shared" si="15"/>
        <v>0</v>
      </c>
      <c r="DU8" s="2" t="s">
        <v>22</v>
      </c>
      <c r="DV8" s="2">
        <v>172</v>
      </c>
      <c r="DW8" s="2">
        <v>149</v>
      </c>
      <c r="DX8" s="2">
        <v>21</v>
      </c>
      <c r="DY8" s="2">
        <v>2</v>
      </c>
      <c r="DZ8" s="4">
        <v>0.87</v>
      </c>
      <c r="EA8" s="19">
        <f t="shared" si="16"/>
        <v>0</v>
      </c>
      <c r="EC8" s="2" t="s">
        <v>22</v>
      </c>
      <c r="ED8" s="2">
        <v>172</v>
      </c>
      <c r="EE8" s="2">
        <v>149</v>
      </c>
      <c r="EF8" s="2">
        <v>21</v>
      </c>
      <c r="EG8" s="2">
        <v>2</v>
      </c>
      <c r="EH8" s="4">
        <v>0.87</v>
      </c>
      <c r="EI8" s="19">
        <f t="shared" si="17"/>
        <v>0</v>
      </c>
      <c r="EK8" s="2" t="s">
        <v>22</v>
      </c>
      <c r="EL8" s="2">
        <v>172</v>
      </c>
      <c r="EM8" s="2">
        <v>149</v>
      </c>
      <c r="EN8" s="2">
        <v>21</v>
      </c>
      <c r="EO8" s="2">
        <v>2</v>
      </c>
      <c r="EP8" s="4">
        <v>0.87</v>
      </c>
      <c r="EQ8" s="19">
        <f t="shared" si="18"/>
        <v>0</v>
      </c>
      <c r="ES8" s="2" t="s">
        <v>22</v>
      </c>
      <c r="ET8" s="2">
        <v>172</v>
      </c>
      <c r="EU8" s="2">
        <v>149</v>
      </c>
      <c r="EV8" s="2">
        <v>21</v>
      </c>
      <c r="EW8" s="2">
        <v>2</v>
      </c>
      <c r="EX8" s="4">
        <v>0.87</v>
      </c>
      <c r="EY8" s="19">
        <f t="shared" si="19"/>
        <v>0</v>
      </c>
      <c r="FA8" s="2" t="s">
        <v>22</v>
      </c>
      <c r="FB8" s="2">
        <v>172</v>
      </c>
      <c r="FC8" s="2">
        <v>149</v>
      </c>
      <c r="FD8" s="2">
        <v>21</v>
      </c>
      <c r="FE8" s="2">
        <v>2</v>
      </c>
      <c r="FF8" s="4">
        <v>0.87</v>
      </c>
      <c r="FG8" s="19">
        <f t="shared" si="20"/>
        <v>0</v>
      </c>
      <c r="FI8" s="2" t="s">
        <v>22</v>
      </c>
      <c r="FJ8" s="2">
        <v>172</v>
      </c>
      <c r="FK8" s="2">
        <v>149</v>
      </c>
      <c r="FL8" s="2">
        <v>21</v>
      </c>
      <c r="FM8" s="2">
        <v>2</v>
      </c>
      <c r="FN8" s="4">
        <v>0.87</v>
      </c>
      <c r="FO8" s="19">
        <f t="shared" si="21"/>
        <v>0</v>
      </c>
      <c r="FQ8" s="2" t="s">
        <v>22</v>
      </c>
      <c r="FR8" s="2">
        <v>172</v>
      </c>
      <c r="FS8" s="2">
        <v>149</v>
      </c>
      <c r="FT8" s="2">
        <v>21</v>
      </c>
      <c r="FU8" s="2">
        <v>2</v>
      </c>
      <c r="FV8" s="4">
        <v>0.87</v>
      </c>
      <c r="FW8" s="19">
        <f t="shared" si="22"/>
        <v>0</v>
      </c>
      <c r="FY8" s="2" t="s">
        <v>22</v>
      </c>
      <c r="FZ8" s="2">
        <v>172</v>
      </c>
      <c r="GA8" s="2">
        <v>149</v>
      </c>
      <c r="GB8" s="2">
        <v>21</v>
      </c>
      <c r="GC8" s="2">
        <v>2</v>
      </c>
      <c r="GD8" s="4">
        <v>0.87</v>
      </c>
      <c r="GE8" s="19">
        <f t="shared" si="24"/>
        <v>0</v>
      </c>
      <c r="GG8" s="2" t="s">
        <v>22</v>
      </c>
      <c r="GH8" s="2">
        <v>172</v>
      </c>
      <c r="GI8" s="2">
        <v>149</v>
      </c>
      <c r="GJ8" s="2">
        <v>21</v>
      </c>
      <c r="GK8" s="2">
        <v>2</v>
      </c>
      <c r="GL8" s="4">
        <v>0.87</v>
      </c>
      <c r="GM8" s="19">
        <f t="shared" si="25"/>
        <v>0</v>
      </c>
      <c r="GO8" s="2" t="s">
        <v>22</v>
      </c>
      <c r="GP8" s="2">
        <v>172</v>
      </c>
      <c r="GQ8" s="2">
        <v>149</v>
      </c>
      <c r="GR8" s="2">
        <v>21</v>
      </c>
      <c r="GS8" s="2">
        <v>2</v>
      </c>
      <c r="GT8" s="4">
        <v>0.87</v>
      </c>
      <c r="GU8" s="19">
        <f t="shared" si="26"/>
        <v>0</v>
      </c>
      <c r="GW8" s="2" t="s">
        <v>22</v>
      </c>
      <c r="GX8" s="2">
        <v>172</v>
      </c>
      <c r="GY8" s="2">
        <v>149</v>
      </c>
      <c r="GZ8" s="2">
        <v>21</v>
      </c>
      <c r="HA8" s="2">
        <v>2</v>
      </c>
      <c r="HB8" s="4">
        <v>0.87</v>
      </c>
      <c r="HC8" s="19">
        <f t="shared" si="27"/>
        <v>0</v>
      </c>
      <c r="HE8" s="2" t="s">
        <v>22</v>
      </c>
      <c r="HF8" s="2">
        <v>172</v>
      </c>
      <c r="HG8" s="2">
        <v>149</v>
      </c>
      <c r="HH8" s="2">
        <v>21</v>
      </c>
      <c r="HI8" s="2">
        <v>2</v>
      </c>
      <c r="HJ8" s="4">
        <v>0.87</v>
      </c>
      <c r="HK8" s="19">
        <f t="shared" si="28"/>
        <v>0</v>
      </c>
      <c r="HM8" s="2" t="s">
        <v>22</v>
      </c>
      <c r="HN8" s="2">
        <v>172</v>
      </c>
      <c r="HO8" s="2">
        <v>149</v>
      </c>
      <c r="HP8" s="2">
        <v>21</v>
      </c>
      <c r="HQ8" s="2">
        <v>2</v>
      </c>
      <c r="HR8" s="4">
        <v>0.87</v>
      </c>
      <c r="HS8" s="19">
        <f t="shared" si="29"/>
        <v>0</v>
      </c>
      <c r="HU8" s="2" t="s">
        <v>22</v>
      </c>
      <c r="HV8" s="2">
        <v>172</v>
      </c>
      <c r="HW8" s="2">
        <v>149</v>
      </c>
      <c r="HX8" s="2">
        <v>21</v>
      </c>
      <c r="HY8" s="2">
        <v>2</v>
      </c>
      <c r="HZ8" s="4">
        <v>0.87</v>
      </c>
      <c r="IA8" s="19">
        <f t="shared" si="30"/>
        <v>0</v>
      </c>
      <c r="IC8" s="2" t="s">
        <v>22</v>
      </c>
      <c r="ID8" s="2">
        <v>172</v>
      </c>
      <c r="IE8" s="2">
        <v>149</v>
      </c>
      <c r="IF8" s="2">
        <v>21</v>
      </c>
      <c r="IG8" s="2">
        <v>2</v>
      </c>
      <c r="IH8" s="4">
        <v>0.87</v>
      </c>
      <c r="II8" s="19">
        <f t="shared" si="31"/>
        <v>0</v>
      </c>
      <c r="IK8" s="2" t="s">
        <v>22</v>
      </c>
      <c r="IL8" s="2">
        <v>172</v>
      </c>
      <c r="IM8" s="2">
        <v>149</v>
      </c>
      <c r="IN8" s="2">
        <v>21</v>
      </c>
      <c r="IO8" s="2">
        <v>2</v>
      </c>
      <c r="IP8" s="4">
        <v>0.87</v>
      </c>
      <c r="IQ8" s="19">
        <f t="shared" si="32"/>
        <v>0</v>
      </c>
      <c r="IS8" s="2" t="s">
        <v>22</v>
      </c>
      <c r="IT8" s="2">
        <v>172</v>
      </c>
      <c r="IU8" s="2">
        <v>149</v>
      </c>
      <c r="IV8" s="2">
        <v>21</v>
      </c>
      <c r="IW8" s="2">
        <v>2</v>
      </c>
      <c r="IX8" s="4">
        <v>0.87</v>
      </c>
      <c r="IY8" s="19">
        <f t="shared" si="33"/>
        <v>0</v>
      </c>
      <c r="JA8" s="2" t="s">
        <v>22</v>
      </c>
      <c r="JB8" s="2">
        <v>179</v>
      </c>
      <c r="JC8" s="2">
        <v>153</v>
      </c>
      <c r="JD8" s="7">
        <v>24</v>
      </c>
      <c r="JE8" s="2">
        <v>2</v>
      </c>
      <c r="JF8" s="4">
        <v>0.85</v>
      </c>
      <c r="JG8" s="19">
        <f t="shared" si="34"/>
        <v>-2.0000000000000018E-2</v>
      </c>
      <c r="JI8" s="2" t="s">
        <v>22</v>
      </c>
      <c r="JJ8" s="2">
        <v>179</v>
      </c>
      <c r="JK8" s="2">
        <v>153</v>
      </c>
      <c r="JL8" s="2">
        <v>24</v>
      </c>
      <c r="JM8" s="2">
        <v>2</v>
      </c>
      <c r="JN8" s="4">
        <v>0.85</v>
      </c>
      <c r="JO8" s="19">
        <f t="shared" si="35"/>
        <v>0</v>
      </c>
      <c r="JQ8" s="2" t="s">
        <v>22</v>
      </c>
      <c r="JR8" s="2">
        <v>179</v>
      </c>
      <c r="JS8" s="2">
        <v>153</v>
      </c>
      <c r="JT8" s="2">
        <v>24</v>
      </c>
      <c r="JU8" s="2">
        <v>2</v>
      </c>
      <c r="JV8" s="4">
        <v>0.85</v>
      </c>
      <c r="JW8" s="19">
        <f t="shared" si="36"/>
        <v>0</v>
      </c>
      <c r="JY8" s="2" t="s">
        <v>22</v>
      </c>
      <c r="JZ8" s="2">
        <v>179</v>
      </c>
      <c r="KA8" s="2">
        <v>153</v>
      </c>
      <c r="KB8" s="2">
        <v>24</v>
      </c>
      <c r="KC8" s="2">
        <v>2</v>
      </c>
      <c r="KD8" s="4">
        <v>0.85</v>
      </c>
      <c r="KE8" s="19">
        <f t="shared" si="37"/>
        <v>0</v>
      </c>
      <c r="KG8" s="2" t="s">
        <v>22</v>
      </c>
      <c r="KH8" s="2">
        <v>179</v>
      </c>
      <c r="KI8" s="2">
        <v>153</v>
      </c>
      <c r="KJ8" s="2">
        <v>24</v>
      </c>
      <c r="KK8" s="2">
        <v>2</v>
      </c>
      <c r="KL8" s="4">
        <v>0.85</v>
      </c>
      <c r="KM8" s="19">
        <f t="shared" si="38"/>
        <v>0</v>
      </c>
      <c r="KO8" s="2" t="s">
        <v>22</v>
      </c>
      <c r="KP8" s="2">
        <v>290</v>
      </c>
      <c r="KQ8" s="2">
        <v>251</v>
      </c>
      <c r="KR8" s="7">
        <v>32</v>
      </c>
      <c r="KS8" s="7">
        <v>7</v>
      </c>
      <c r="KT8" s="4">
        <v>0.87</v>
      </c>
      <c r="KU8" s="19">
        <f t="shared" si="39"/>
        <v>2.0000000000000018E-2</v>
      </c>
      <c r="KW8" s="2" t="s">
        <v>22</v>
      </c>
      <c r="KX8" s="2">
        <v>290</v>
      </c>
      <c r="KY8" s="2">
        <v>251</v>
      </c>
      <c r="KZ8" s="2">
        <v>32</v>
      </c>
      <c r="LA8" s="2">
        <v>7</v>
      </c>
      <c r="LB8" s="4">
        <v>0.87</v>
      </c>
      <c r="LC8" s="19">
        <f t="shared" si="40"/>
        <v>0</v>
      </c>
      <c r="LE8" s="2" t="s">
        <v>22</v>
      </c>
      <c r="LF8" s="2">
        <v>290</v>
      </c>
      <c r="LG8" s="2">
        <v>251</v>
      </c>
      <c r="LH8" s="2">
        <v>32</v>
      </c>
      <c r="LI8" s="2">
        <v>7</v>
      </c>
      <c r="LJ8" s="4">
        <v>0.87</v>
      </c>
      <c r="LK8" s="19">
        <f t="shared" si="41"/>
        <v>0</v>
      </c>
      <c r="LM8" s="2" t="s">
        <v>22</v>
      </c>
      <c r="LN8" s="2">
        <v>290</v>
      </c>
      <c r="LO8" s="2">
        <v>251</v>
      </c>
      <c r="LP8" s="2">
        <v>32</v>
      </c>
      <c r="LQ8" s="2">
        <v>7</v>
      </c>
      <c r="LR8" s="4">
        <v>0.87</v>
      </c>
      <c r="LS8" s="19">
        <f t="shared" si="42"/>
        <v>0</v>
      </c>
      <c r="LU8" s="2" t="s">
        <v>22</v>
      </c>
      <c r="LV8" s="2">
        <v>290</v>
      </c>
      <c r="LW8" s="2">
        <v>251</v>
      </c>
      <c r="LX8" s="2">
        <v>32</v>
      </c>
      <c r="LY8" s="2">
        <v>7</v>
      </c>
      <c r="LZ8" s="4">
        <v>0.87</v>
      </c>
      <c r="MA8" s="19">
        <f t="shared" si="43"/>
        <v>0</v>
      </c>
      <c r="MC8" s="2" t="s">
        <v>22</v>
      </c>
      <c r="MD8" s="2">
        <v>290</v>
      </c>
      <c r="ME8" s="2">
        <v>251</v>
      </c>
      <c r="MF8" s="2">
        <v>32</v>
      </c>
      <c r="MG8" s="2">
        <v>7</v>
      </c>
      <c r="MH8" s="4">
        <f t="shared" si="99"/>
        <v>0.8655172413793103</v>
      </c>
      <c r="MI8" s="19">
        <f t="shared" si="44"/>
        <v>-4.4827586206896974E-3</v>
      </c>
      <c r="MK8" s="2" t="s">
        <v>22</v>
      </c>
      <c r="ML8" s="2">
        <v>290</v>
      </c>
      <c r="MM8" s="2">
        <v>251</v>
      </c>
      <c r="MN8" s="2">
        <v>32</v>
      </c>
      <c r="MO8" s="2">
        <v>7</v>
      </c>
      <c r="MP8" s="4">
        <v>0.87</v>
      </c>
      <c r="MQ8" s="19">
        <f t="shared" si="100"/>
        <v>4.4827586206896974E-3</v>
      </c>
      <c r="MS8" s="2" t="s">
        <v>22</v>
      </c>
      <c r="MT8" s="2">
        <v>290</v>
      </c>
      <c r="MU8" s="2">
        <v>251</v>
      </c>
      <c r="MV8" s="2">
        <v>32</v>
      </c>
      <c r="MW8" s="2">
        <v>7</v>
      </c>
      <c r="MX8" s="4">
        <v>0.87</v>
      </c>
      <c r="MY8" s="19">
        <f t="shared" si="45"/>
        <v>0</v>
      </c>
      <c r="NA8" s="2" t="s">
        <v>22</v>
      </c>
      <c r="NB8" s="2">
        <v>290</v>
      </c>
      <c r="NC8" s="2">
        <v>251</v>
      </c>
      <c r="ND8" s="2">
        <v>32</v>
      </c>
      <c r="NE8" s="2">
        <v>7</v>
      </c>
      <c r="NF8" s="4">
        <v>0.87</v>
      </c>
      <c r="NG8" s="19">
        <f t="shared" si="46"/>
        <v>0</v>
      </c>
      <c r="NI8" s="2" t="s">
        <v>22</v>
      </c>
      <c r="NJ8" s="2">
        <v>290</v>
      </c>
      <c r="NK8" s="2">
        <v>251</v>
      </c>
      <c r="NL8" s="2">
        <v>32</v>
      </c>
      <c r="NM8" s="2">
        <v>7</v>
      </c>
      <c r="NN8" s="4">
        <v>0.87</v>
      </c>
      <c r="NO8" s="19">
        <f t="shared" si="47"/>
        <v>0</v>
      </c>
      <c r="NQ8" s="2" t="s">
        <v>22</v>
      </c>
      <c r="NR8" s="2">
        <v>290</v>
      </c>
      <c r="NS8" s="2">
        <v>251</v>
      </c>
      <c r="NT8" s="2">
        <v>32</v>
      </c>
      <c r="NU8" s="2">
        <v>7</v>
      </c>
      <c r="NV8" s="4">
        <v>0.87</v>
      </c>
      <c r="NW8" s="19">
        <f t="shared" si="48"/>
        <v>0</v>
      </c>
      <c r="NY8" s="2" t="s">
        <v>22</v>
      </c>
      <c r="NZ8" s="2">
        <v>290</v>
      </c>
      <c r="OA8" s="2">
        <v>251</v>
      </c>
      <c r="OB8" s="2">
        <v>32</v>
      </c>
      <c r="OC8" s="2">
        <v>7</v>
      </c>
      <c r="OD8" s="4">
        <v>0.87</v>
      </c>
      <c r="OE8" s="19">
        <f t="shared" si="49"/>
        <v>0</v>
      </c>
      <c r="OG8" s="2" t="s">
        <v>22</v>
      </c>
      <c r="OH8" s="2">
        <v>290</v>
      </c>
      <c r="OI8" s="2">
        <v>251</v>
      </c>
      <c r="OJ8" s="2">
        <v>32</v>
      </c>
      <c r="OK8" s="2">
        <v>7</v>
      </c>
      <c r="OL8" s="4">
        <v>0.87</v>
      </c>
      <c r="OM8" s="19">
        <f t="shared" si="50"/>
        <v>0</v>
      </c>
      <c r="OO8" s="2" t="s">
        <v>22</v>
      </c>
      <c r="OP8" s="2">
        <v>290</v>
      </c>
      <c r="OQ8" s="2">
        <v>251</v>
      </c>
      <c r="OR8" s="2">
        <v>32</v>
      </c>
      <c r="OS8" s="2">
        <v>7</v>
      </c>
      <c r="OT8" s="4">
        <f t="shared" si="101"/>
        <v>0.8655172413793103</v>
      </c>
      <c r="OU8" s="19">
        <f t="shared" si="51"/>
        <v>-4.4827586206896974E-3</v>
      </c>
      <c r="OW8" s="129" t="s">
        <v>22</v>
      </c>
      <c r="OX8" s="129">
        <v>290</v>
      </c>
      <c r="OY8" s="129">
        <v>251</v>
      </c>
      <c r="OZ8" s="129">
        <v>32</v>
      </c>
      <c r="PA8" s="129">
        <v>7</v>
      </c>
      <c r="PB8" s="135">
        <v>0.87</v>
      </c>
      <c r="PC8" s="132">
        <v>0</v>
      </c>
      <c r="PD8" s="129"/>
      <c r="PE8" s="129" t="s">
        <v>22</v>
      </c>
      <c r="PF8" s="129">
        <v>290</v>
      </c>
      <c r="PG8" s="129">
        <v>251</v>
      </c>
      <c r="PH8" s="129">
        <v>32</v>
      </c>
      <c r="PI8" s="129">
        <v>7</v>
      </c>
      <c r="PJ8" s="135">
        <v>0.87</v>
      </c>
      <c r="PK8" s="132">
        <v>0</v>
      </c>
      <c r="PM8" s="156" t="s">
        <v>22</v>
      </c>
      <c r="PN8" s="156">
        <v>290</v>
      </c>
      <c r="PO8" s="156">
        <v>251</v>
      </c>
      <c r="PP8" s="156">
        <v>32</v>
      </c>
      <c r="PQ8" s="156">
        <v>7</v>
      </c>
      <c r="PR8" s="162">
        <v>0.87</v>
      </c>
      <c r="PS8" s="132">
        <f t="shared" si="52"/>
        <v>0</v>
      </c>
      <c r="PT8" s="121"/>
      <c r="PU8" s="156" t="s">
        <v>22</v>
      </c>
      <c r="PV8" s="156">
        <v>348</v>
      </c>
      <c r="PW8" s="156">
        <v>260</v>
      </c>
      <c r="PX8" s="156">
        <v>56</v>
      </c>
      <c r="PY8" s="156">
        <v>32</v>
      </c>
      <c r="PZ8" s="162">
        <v>0.75</v>
      </c>
      <c r="QA8" s="132">
        <f t="shared" si="53"/>
        <v>-0.12</v>
      </c>
      <c r="QB8" s="121" t="s">
        <v>119</v>
      </c>
      <c r="QC8" s="156" t="s">
        <v>22</v>
      </c>
      <c r="QD8" s="156">
        <v>348</v>
      </c>
      <c r="QE8" s="156">
        <v>260</v>
      </c>
      <c r="QF8" s="156">
        <v>56</v>
      </c>
      <c r="QG8" s="156">
        <v>32</v>
      </c>
      <c r="QH8" s="162">
        <v>0.75</v>
      </c>
      <c r="QI8" s="132">
        <f t="shared" si="54"/>
        <v>0</v>
      </c>
      <c r="QJ8" s="121"/>
      <c r="QK8" s="156" t="s">
        <v>22</v>
      </c>
      <c r="QL8" s="156">
        <v>348</v>
      </c>
      <c r="QM8" s="156">
        <v>260</v>
      </c>
      <c r="QN8" s="156">
        <v>56</v>
      </c>
      <c r="QO8" s="156">
        <v>32</v>
      </c>
      <c r="QP8" s="162">
        <v>0.75</v>
      </c>
      <c r="QQ8" s="132">
        <f t="shared" si="55"/>
        <v>0</v>
      </c>
      <c r="QR8" s="121"/>
      <c r="QS8" s="156" t="s">
        <v>22</v>
      </c>
      <c r="QT8" s="156">
        <v>348</v>
      </c>
      <c r="QU8" s="156">
        <v>257</v>
      </c>
      <c r="QV8" s="156">
        <v>58</v>
      </c>
      <c r="QW8" s="156">
        <v>33</v>
      </c>
      <c r="QX8" s="162">
        <v>0.74</v>
      </c>
      <c r="QY8" s="158">
        <f t="shared" si="56"/>
        <v>-1.0000000000000009E-2</v>
      </c>
      <c r="QZ8" s="121"/>
      <c r="RA8" s="156" t="s">
        <v>22</v>
      </c>
      <c r="RB8" s="156">
        <v>348</v>
      </c>
      <c r="RC8" s="156">
        <v>257</v>
      </c>
      <c r="RD8" s="156">
        <v>58</v>
      </c>
      <c r="RE8" s="156">
        <v>33</v>
      </c>
      <c r="RF8" s="162">
        <v>0.74</v>
      </c>
      <c r="RG8" s="132">
        <f t="shared" si="57"/>
        <v>0</v>
      </c>
      <c r="RH8" s="121"/>
      <c r="RI8" s="121"/>
      <c r="RJ8" s="156" t="s">
        <v>22</v>
      </c>
      <c r="RK8" s="156">
        <v>348</v>
      </c>
      <c r="RL8" s="156">
        <v>257</v>
      </c>
      <c r="RM8" s="156">
        <v>58</v>
      </c>
      <c r="RN8" s="156">
        <v>33</v>
      </c>
      <c r="RO8" s="162">
        <f t="shared" si="58"/>
        <v>0.7385057471264368</v>
      </c>
      <c r="RP8" s="132">
        <f t="shared" si="59"/>
        <v>-1.4942528735631955E-3</v>
      </c>
      <c r="RQ8" s="121"/>
      <c r="RR8" s="121"/>
      <c r="RS8" s="121"/>
      <c r="RT8" s="121"/>
      <c r="RU8" s="121"/>
      <c r="RV8" s="121"/>
      <c r="RW8" s="132"/>
      <c r="RX8" s="121"/>
      <c r="RY8" s="121"/>
      <c r="RZ8" s="121"/>
      <c r="SA8" s="121"/>
      <c r="SB8" s="121"/>
      <c r="SC8" s="121"/>
      <c r="SD8" s="132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U8" s="157" t="s">
        <v>22</v>
      </c>
      <c r="SV8" s="157">
        <v>348</v>
      </c>
      <c r="SW8" s="157">
        <v>257</v>
      </c>
      <c r="SX8" s="157">
        <v>58</v>
      </c>
      <c r="SY8" s="157">
        <v>33</v>
      </c>
      <c r="SZ8" s="158">
        <f t="shared" si="102"/>
        <v>0.7385057471264368</v>
      </c>
      <c r="TA8" s="132">
        <f t="shared" si="60"/>
        <v>0</v>
      </c>
      <c r="TC8" s="157" t="s">
        <v>22</v>
      </c>
      <c r="TD8" s="157">
        <v>348</v>
      </c>
      <c r="TE8" s="157">
        <v>257</v>
      </c>
      <c r="TF8" s="157">
        <v>58</v>
      </c>
      <c r="TG8" s="157">
        <v>33</v>
      </c>
      <c r="TH8" s="158">
        <f t="shared" si="61"/>
        <v>0.7385057471264368</v>
      </c>
      <c r="TI8" s="132">
        <f t="shared" si="62"/>
        <v>0</v>
      </c>
      <c r="TK8" s="161" t="s">
        <v>22</v>
      </c>
      <c r="TL8" s="157">
        <v>346</v>
      </c>
      <c r="TM8" s="157">
        <v>257</v>
      </c>
      <c r="TN8" s="157">
        <v>58</v>
      </c>
      <c r="TO8" s="157">
        <v>31</v>
      </c>
      <c r="TP8" s="158">
        <f t="shared" si="63"/>
        <v>0.74277456647398843</v>
      </c>
      <c r="TQ8" s="132">
        <f t="shared" si="64"/>
        <v>4.2688193475516334E-3</v>
      </c>
      <c r="TS8" s="161" t="s">
        <v>22</v>
      </c>
      <c r="TT8" s="157">
        <v>346</v>
      </c>
      <c r="TU8" s="157">
        <v>257</v>
      </c>
      <c r="TV8" s="157">
        <v>58</v>
      </c>
      <c r="TW8" s="157">
        <v>31</v>
      </c>
      <c r="TX8" s="158">
        <f t="shared" si="65"/>
        <v>0.74277456647398843</v>
      </c>
      <c r="TY8" s="132">
        <f t="shared" si="66"/>
        <v>0</v>
      </c>
      <c r="UA8" s="161" t="s">
        <v>22</v>
      </c>
      <c r="UB8" s="157">
        <v>346</v>
      </c>
      <c r="UC8" s="157">
        <v>259</v>
      </c>
      <c r="UD8" s="157">
        <v>56</v>
      </c>
      <c r="UE8" s="157">
        <v>31</v>
      </c>
      <c r="UF8" s="158">
        <f t="shared" si="67"/>
        <v>0.74855491329479773</v>
      </c>
      <c r="UG8" s="132">
        <f t="shared" si="68"/>
        <v>5.7803468208093012E-3</v>
      </c>
      <c r="UH8" s="132"/>
      <c r="UI8" s="161" t="s">
        <v>22</v>
      </c>
      <c r="UJ8" s="157">
        <v>346</v>
      </c>
      <c r="UK8" s="157">
        <v>259</v>
      </c>
      <c r="UL8" s="157">
        <v>56</v>
      </c>
      <c r="UM8" s="157">
        <v>31</v>
      </c>
      <c r="UN8" s="158">
        <f t="shared" si="69"/>
        <v>0.74855491329479773</v>
      </c>
      <c r="UO8" s="132">
        <f t="shared" si="70"/>
        <v>0</v>
      </c>
      <c r="UQ8" s="161" t="s">
        <v>22</v>
      </c>
      <c r="UR8" s="157">
        <v>346</v>
      </c>
      <c r="US8" s="157">
        <v>259</v>
      </c>
      <c r="UT8" s="157">
        <v>56</v>
      </c>
      <c r="UU8" s="157">
        <v>31</v>
      </c>
      <c r="UV8" s="158">
        <f t="shared" si="71"/>
        <v>0.74855491329479773</v>
      </c>
      <c r="UW8" s="132">
        <f t="shared" si="72"/>
        <v>0</v>
      </c>
      <c r="UY8" s="161" t="s">
        <v>22</v>
      </c>
      <c r="UZ8" s="157">
        <v>346</v>
      </c>
      <c r="VA8" s="157">
        <v>259</v>
      </c>
      <c r="VB8" s="157">
        <v>56</v>
      </c>
      <c r="VC8" s="157">
        <v>31</v>
      </c>
      <c r="VD8" s="158">
        <f t="shared" si="73"/>
        <v>0.74855491329479773</v>
      </c>
      <c r="VE8" s="132">
        <f t="shared" si="74"/>
        <v>0</v>
      </c>
      <c r="VG8" s="161" t="s">
        <v>22</v>
      </c>
      <c r="VH8" s="157">
        <v>346</v>
      </c>
      <c r="VI8" s="157">
        <v>259</v>
      </c>
      <c r="VJ8" s="157">
        <v>56</v>
      </c>
      <c r="VK8" s="157">
        <v>31</v>
      </c>
      <c r="VL8" s="158">
        <f t="shared" si="75"/>
        <v>0.74855491329479773</v>
      </c>
      <c r="VM8" s="132">
        <f t="shared" si="76"/>
        <v>0</v>
      </c>
      <c r="VO8" s="161" t="s">
        <v>22</v>
      </c>
      <c r="VP8" s="157">
        <v>346</v>
      </c>
      <c r="VQ8" s="157">
        <v>259</v>
      </c>
      <c r="VR8" s="157">
        <v>56</v>
      </c>
      <c r="VS8" s="157">
        <v>31</v>
      </c>
      <c r="VT8" s="158">
        <f t="shared" si="77"/>
        <v>0.74855491329479773</v>
      </c>
      <c r="VV8" s="161" t="s">
        <v>22</v>
      </c>
      <c r="VW8" s="157">
        <v>346</v>
      </c>
      <c r="VX8" s="157">
        <v>259</v>
      </c>
      <c r="VY8" s="157">
        <v>56</v>
      </c>
      <c r="VZ8" s="157">
        <v>31</v>
      </c>
      <c r="WA8" s="158">
        <f t="shared" si="78"/>
        <v>0.74855491329479773</v>
      </c>
      <c r="WC8" s="161" t="s">
        <v>22</v>
      </c>
      <c r="WD8" s="157">
        <v>346</v>
      </c>
      <c r="WE8" s="157">
        <v>259</v>
      </c>
      <c r="WF8" s="157">
        <v>56</v>
      </c>
      <c r="WG8" s="157">
        <v>31</v>
      </c>
      <c r="WH8" s="158">
        <f t="shared" si="79"/>
        <v>0.74855491329479773</v>
      </c>
      <c r="WI8" s="132">
        <f t="shared" si="23"/>
        <v>0</v>
      </c>
      <c r="WK8" s="161" t="s">
        <v>22</v>
      </c>
      <c r="WL8" s="157">
        <v>346</v>
      </c>
      <c r="WM8" s="157">
        <v>259</v>
      </c>
      <c r="WN8" s="157">
        <v>56</v>
      </c>
      <c r="WO8" s="157">
        <v>31</v>
      </c>
      <c r="WP8" s="158">
        <f t="shared" si="80"/>
        <v>0.74855491329479773</v>
      </c>
      <c r="WQ8" s="132">
        <f t="shared" si="81"/>
        <v>0</v>
      </c>
      <c r="WS8" s="161" t="s">
        <v>22</v>
      </c>
      <c r="WT8" s="157">
        <v>346</v>
      </c>
      <c r="WU8" s="157">
        <v>259</v>
      </c>
      <c r="WV8" s="157">
        <v>56</v>
      </c>
      <c r="WW8" s="157">
        <v>31</v>
      </c>
      <c r="WX8" s="158">
        <f t="shared" si="82"/>
        <v>0.74855491329479773</v>
      </c>
      <c r="WY8" s="132">
        <f t="shared" si="83"/>
        <v>0</v>
      </c>
      <c r="XA8" s="161" t="s">
        <v>22</v>
      </c>
      <c r="XB8" s="157">
        <v>346</v>
      </c>
      <c r="XC8" s="157">
        <v>259</v>
      </c>
      <c r="XD8" s="157">
        <v>56</v>
      </c>
      <c r="XE8" s="157">
        <v>31</v>
      </c>
      <c r="XF8" s="158">
        <f t="shared" si="84"/>
        <v>0.74855491329479773</v>
      </c>
      <c r="XG8" s="132">
        <f t="shared" si="85"/>
        <v>0</v>
      </c>
      <c r="XI8" s="161" t="s">
        <v>22</v>
      </c>
      <c r="XJ8" s="157">
        <v>346</v>
      </c>
      <c r="XK8" s="157">
        <v>259</v>
      </c>
      <c r="XL8" s="157">
        <v>56</v>
      </c>
      <c r="XM8" s="157">
        <v>31</v>
      </c>
      <c r="XN8" s="158">
        <f t="shared" si="86"/>
        <v>0.74855491329479773</v>
      </c>
      <c r="XO8" s="132">
        <f t="shared" si="87"/>
        <v>0</v>
      </c>
      <c r="XQ8" s="161" t="s">
        <v>22</v>
      </c>
      <c r="XR8" s="157">
        <v>346</v>
      </c>
      <c r="XS8" s="157">
        <v>259</v>
      </c>
      <c r="XT8" s="157">
        <v>56</v>
      </c>
      <c r="XU8" s="157">
        <v>31</v>
      </c>
      <c r="XV8" s="158">
        <f t="shared" si="88"/>
        <v>0.74855491329479773</v>
      </c>
      <c r="XW8" s="132">
        <f t="shared" si="89"/>
        <v>0</v>
      </c>
      <c r="XY8" s="161" t="s">
        <v>22</v>
      </c>
      <c r="XZ8" s="157">
        <v>346</v>
      </c>
      <c r="YA8" s="157">
        <v>259</v>
      </c>
      <c r="YB8" s="157">
        <v>56</v>
      </c>
      <c r="YC8" s="157">
        <v>31</v>
      </c>
      <c r="YD8" s="158">
        <f t="shared" si="90"/>
        <v>0.74855491329479773</v>
      </c>
      <c r="YE8" s="132">
        <f t="shared" si="91"/>
        <v>0</v>
      </c>
      <c r="YG8" s="161" t="s">
        <v>22</v>
      </c>
      <c r="YH8" s="157">
        <v>346</v>
      </c>
      <c r="YI8" s="157">
        <v>260</v>
      </c>
      <c r="YJ8" s="157">
        <v>56</v>
      </c>
      <c r="YK8" s="157">
        <v>30</v>
      </c>
      <c r="YL8" s="158">
        <f t="shared" si="92"/>
        <v>0.75144508670520227</v>
      </c>
      <c r="YM8" s="132">
        <f t="shared" si="93"/>
        <v>2.8901734104045396E-3</v>
      </c>
      <c r="YO8" s="161" t="s">
        <v>22</v>
      </c>
      <c r="YP8" s="157">
        <v>346</v>
      </c>
      <c r="YQ8" s="157">
        <v>260</v>
      </c>
      <c r="YR8" s="157">
        <v>56</v>
      </c>
      <c r="YS8" s="157">
        <v>30</v>
      </c>
      <c r="YT8" s="158">
        <f t="shared" si="94"/>
        <v>0.75144508670520227</v>
      </c>
      <c r="YU8" s="132">
        <f t="shared" si="95"/>
        <v>0</v>
      </c>
      <c r="YW8" s="161" t="s">
        <v>22</v>
      </c>
      <c r="YX8" s="157">
        <v>346</v>
      </c>
      <c r="YY8" s="157">
        <v>260</v>
      </c>
      <c r="YZ8" s="157">
        <v>56</v>
      </c>
      <c r="ZA8" s="157">
        <v>30</v>
      </c>
      <c r="ZB8" s="158">
        <f t="shared" si="96"/>
        <v>0.75144508670520227</v>
      </c>
      <c r="ZD8" s="161" t="s">
        <v>22</v>
      </c>
      <c r="ZE8" s="157">
        <v>346</v>
      </c>
      <c r="ZF8" s="157">
        <v>260</v>
      </c>
      <c r="ZG8" s="157">
        <v>56</v>
      </c>
      <c r="ZH8" s="157">
        <v>30</v>
      </c>
      <c r="ZI8" s="158">
        <f t="shared" si="97"/>
        <v>0.75144508670520227</v>
      </c>
      <c r="ZJ8" s="132">
        <f t="shared" si="98"/>
        <v>-29.248554913294797</v>
      </c>
      <c r="ZL8" s="121" t="s">
        <v>22</v>
      </c>
      <c r="ZM8" s="121">
        <v>348</v>
      </c>
      <c r="ZN8" s="121">
        <v>261</v>
      </c>
      <c r="ZO8" s="121">
        <v>52</v>
      </c>
      <c r="ZP8" s="121">
        <v>35</v>
      </c>
      <c r="ZQ8" s="132">
        <v>0.75</v>
      </c>
      <c r="ZS8" s="157" t="s">
        <v>22</v>
      </c>
      <c r="ZT8" s="157">
        <v>348</v>
      </c>
      <c r="ZU8" s="157">
        <v>261</v>
      </c>
      <c r="ZV8" s="157">
        <v>52</v>
      </c>
      <c r="ZW8" s="157">
        <v>35</v>
      </c>
      <c r="ZX8" s="158">
        <v>0.75</v>
      </c>
      <c r="ZZ8" s="199" t="s">
        <v>22</v>
      </c>
      <c r="AAA8" s="199">
        <v>348</v>
      </c>
      <c r="AAB8" s="199">
        <v>261</v>
      </c>
      <c r="AAC8" s="199">
        <v>52</v>
      </c>
      <c r="AAD8" s="199">
        <v>35</v>
      </c>
      <c r="AAE8" s="200">
        <v>0.75</v>
      </c>
      <c r="AAG8" s="157" t="s">
        <v>22</v>
      </c>
      <c r="AAH8" s="157">
        <v>348</v>
      </c>
      <c r="AAI8" s="157">
        <v>261</v>
      </c>
      <c r="AAJ8" s="157">
        <v>52</v>
      </c>
      <c r="AAK8" s="157">
        <v>35</v>
      </c>
      <c r="AAL8" s="158">
        <v>0.75</v>
      </c>
      <c r="AAN8" s="157" t="s">
        <v>22</v>
      </c>
      <c r="AAO8" s="157">
        <v>348</v>
      </c>
      <c r="AAP8" s="157">
        <v>261</v>
      </c>
      <c r="AAQ8" s="157">
        <v>52</v>
      </c>
      <c r="AAR8" s="157">
        <v>35</v>
      </c>
      <c r="AAS8" s="158">
        <v>0.75</v>
      </c>
      <c r="AAU8" s="157" t="s">
        <v>22</v>
      </c>
      <c r="AAV8" s="157">
        <v>348</v>
      </c>
      <c r="AAW8" s="157">
        <v>261</v>
      </c>
      <c r="AAX8" s="157">
        <v>52</v>
      </c>
      <c r="AAY8" s="157">
        <v>35</v>
      </c>
      <c r="AAZ8" s="158">
        <v>0.75</v>
      </c>
    </row>
    <row r="9" spans="1:728" ht="15.75">
      <c r="A9" s="19">
        <v>0.99</v>
      </c>
      <c r="B9" s="19"/>
      <c r="C9" s="18" t="s">
        <v>23</v>
      </c>
      <c r="D9" s="18">
        <v>541</v>
      </c>
      <c r="E9" s="18">
        <v>540</v>
      </c>
      <c r="F9" s="18">
        <v>0</v>
      </c>
      <c r="G9" s="18">
        <v>1</v>
      </c>
      <c r="H9" s="19">
        <v>0.99</v>
      </c>
      <c r="J9" s="58" t="s">
        <v>23</v>
      </c>
      <c r="K9" s="58">
        <v>541</v>
      </c>
      <c r="L9" s="58">
        <v>540</v>
      </c>
      <c r="M9" s="58">
        <v>0</v>
      </c>
      <c r="N9" s="58">
        <v>1</v>
      </c>
      <c r="O9" s="59">
        <v>0.99</v>
      </c>
      <c r="P9" s="59">
        <f t="shared" si="0"/>
        <v>0</v>
      </c>
      <c r="R9" s="39" t="s">
        <v>23</v>
      </c>
      <c r="S9" s="39">
        <v>541</v>
      </c>
      <c r="T9" s="39">
        <v>540</v>
      </c>
      <c r="U9" s="39">
        <v>0</v>
      </c>
      <c r="V9" s="39">
        <v>1</v>
      </c>
      <c r="W9" s="23">
        <v>0.99</v>
      </c>
      <c r="X9" s="19">
        <f t="shared" si="1"/>
        <v>0</v>
      </c>
      <c r="Z9" s="51" t="s">
        <v>23</v>
      </c>
      <c r="AA9" s="51">
        <v>541</v>
      </c>
      <c r="AB9" s="52">
        <v>541</v>
      </c>
      <c r="AC9" s="53">
        <v>0</v>
      </c>
      <c r="AD9" s="51">
        <v>0</v>
      </c>
      <c r="AE9" s="54">
        <v>1</v>
      </c>
      <c r="AF9" s="19">
        <f t="shared" si="2"/>
        <v>1.0000000000000009E-2</v>
      </c>
      <c r="AH9" s="19">
        <v>1</v>
      </c>
      <c r="AI9" s="19">
        <f t="shared" si="3"/>
        <v>0</v>
      </c>
      <c r="AK9" s="18" t="s">
        <v>23</v>
      </c>
      <c r="AL9" s="18">
        <v>541</v>
      </c>
      <c r="AM9" s="18">
        <v>541</v>
      </c>
      <c r="AN9" s="18">
        <v>0</v>
      </c>
      <c r="AO9" s="18">
        <v>0</v>
      </c>
      <c r="AP9" s="19">
        <f t="shared" si="4"/>
        <v>1</v>
      </c>
      <c r="AQ9" s="19">
        <f t="shared" si="5"/>
        <v>0</v>
      </c>
      <c r="AS9" s="18" t="s">
        <v>23</v>
      </c>
      <c r="AT9" s="18">
        <v>541</v>
      </c>
      <c r="AU9" s="18">
        <v>541</v>
      </c>
      <c r="AV9" s="18">
        <v>0</v>
      </c>
      <c r="AW9" s="18">
        <v>0</v>
      </c>
      <c r="AX9" s="19">
        <v>1</v>
      </c>
      <c r="AY9" s="19">
        <f t="shared" si="6"/>
        <v>0</v>
      </c>
      <c r="BA9" s="18" t="s">
        <v>23</v>
      </c>
      <c r="BB9" s="18">
        <v>541</v>
      </c>
      <c r="BC9" s="18">
        <v>541</v>
      </c>
      <c r="BD9" s="18">
        <v>0</v>
      </c>
      <c r="BE9" s="18">
        <v>0</v>
      </c>
      <c r="BF9" s="19">
        <v>1</v>
      </c>
      <c r="BG9" s="19">
        <f t="shared" si="7"/>
        <v>0</v>
      </c>
      <c r="BI9" s="18" t="s">
        <v>23</v>
      </c>
      <c r="BJ9" s="18">
        <v>541</v>
      </c>
      <c r="BK9" s="18">
        <v>541</v>
      </c>
      <c r="BL9" s="18">
        <v>0</v>
      </c>
      <c r="BM9" s="18">
        <v>0</v>
      </c>
      <c r="BN9" s="19">
        <v>1</v>
      </c>
      <c r="BO9" s="19">
        <f t="shared" si="8"/>
        <v>0</v>
      </c>
      <c r="BQ9" s="18" t="s">
        <v>23</v>
      </c>
      <c r="BR9" s="18">
        <v>541</v>
      </c>
      <c r="BS9" s="18">
        <v>541</v>
      </c>
      <c r="BT9" s="18">
        <v>0</v>
      </c>
      <c r="BU9" s="18">
        <v>0</v>
      </c>
      <c r="BV9" s="19">
        <v>1</v>
      </c>
      <c r="BW9" s="19">
        <f t="shared" si="9"/>
        <v>0</v>
      </c>
      <c r="BY9" s="18" t="s">
        <v>23</v>
      </c>
      <c r="BZ9" s="18">
        <v>541</v>
      </c>
      <c r="CA9" s="18">
        <v>541</v>
      </c>
      <c r="CB9" s="18">
        <v>0</v>
      </c>
      <c r="CC9" s="18">
        <v>0</v>
      </c>
      <c r="CD9" s="19">
        <v>1</v>
      </c>
      <c r="CE9" s="19">
        <f t="shared" si="10"/>
        <v>0</v>
      </c>
      <c r="CG9" s="2" t="s">
        <v>23</v>
      </c>
      <c r="CH9" s="2">
        <v>541</v>
      </c>
      <c r="CI9" s="2">
        <v>541</v>
      </c>
      <c r="CJ9" s="2">
        <v>0</v>
      </c>
      <c r="CK9" s="2">
        <v>0</v>
      </c>
      <c r="CL9" s="4">
        <v>1</v>
      </c>
      <c r="CM9" s="19">
        <f t="shared" si="11"/>
        <v>0</v>
      </c>
      <c r="CO9" s="2" t="s">
        <v>23</v>
      </c>
      <c r="CP9" s="2">
        <v>541</v>
      </c>
      <c r="CQ9" s="2">
        <v>541</v>
      </c>
      <c r="CR9" s="2">
        <v>0</v>
      </c>
      <c r="CS9" s="2">
        <v>0</v>
      </c>
      <c r="CT9" s="4">
        <v>1</v>
      </c>
      <c r="CU9" s="19">
        <f t="shared" si="12"/>
        <v>0</v>
      </c>
      <c r="CW9" s="2" t="s">
        <v>23</v>
      </c>
      <c r="CX9" s="2">
        <v>541</v>
      </c>
      <c r="CY9" s="2">
        <v>541</v>
      </c>
      <c r="CZ9" s="2">
        <v>0</v>
      </c>
      <c r="DA9" s="2">
        <v>0</v>
      </c>
      <c r="DB9" s="4">
        <v>1</v>
      </c>
      <c r="DC9" s="19">
        <f t="shared" si="13"/>
        <v>0</v>
      </c>
      <c r="DE9" s="2" t="s">
        <v>23</v>
      </c>
      <c r="DF9" s="2">
        <v>541</v>
      </c>
      <c r="DG9" s="2">
        <v>541</v>
      </c>
      <c r="DH9" s="2">
        <v>0</v>
      </c>
      <c r="DI9" s="2">
        <v>0</v>
      </c>
      <c r="DJ9" s="4">
        <v>1</v>
      </c>
      <c r="DK9" s="19">
        <f t="shared" si="14"/>
        <v>0</v>
      </c>
      <c r="DM9" s="67" t="s">
        <v>23</v>
      </c>
      <c r="DN9" s="2">
        <v>541</v>
      </c>
      <c r="DO9" s="2">
        <v>541</v>
      </c>
      <c r="DP9" s="2">
        <v>0</v>
      </c>
      <c r="DQ9" s="2">
        <v>0</v>
      </c>
      <c r="DR9" s="4">
        <v>1</v>
      </c>
      <c r="DS9" s="19">
        <f t="shared" si="15"/>
        <v>0</v>
      </c>
      <c r="DU9" s="66" t="s">
        <v>23</v>
      </c>
      <c r="DV9" s="2">
        <v>541</v>
      </c>
      <c r="DW9" s="2">
        <v>541</v>
      </c>
      <c r="DX9" s="2">
        <v>0</v>
      </c>
      <c r="DY9" s="2">
        <v>0</v>
      </c>
      <c r="DZ9" s="4">
        <v>1</v>
      </c>
      <c r="EA9" s="19">
        <f t="shared" si="16"/>
        <v>0</v>
      </c>
      <c r="EC9" s="66" t="s">
        <v>23</v>
      </c>
      <c r="ED9" s="2">
        <v>541</v>
      </c>
      <c r="EE9" s="2">
        <v>541</v>
      </c>
      <c r="EF9" s="2">
        <v>0</v>
      </c>
      <c r="EG9" s="2">
        <v>0</v>
      </c>
      <c r="EH9" s="4">
        <v>1</v>
      </c>
      <c r="EI9" s="19">
        <f t="shared" si="17"/>
        <v>0</v>
      </c>
      <c r="EK9" s="2" t="s">
        <v>23</v>
      </c>
      <c r="EL9" s="2">
        <v>541</v>
      </c>
      <c r="EM9" s="2">
        <v>541</v>
      </c>
      <c r="EN9" s="2">
        <v>0</v>
      </c>
      <c r="EO9" s="2">
        <v>0</v>
      </c>
      <c r="EP9" s="4">
        <v>1</v>
      </c>
      <c r="EQ9" s="19">
        <f t="shared" si="18"/>
        <v>0</v>
      </c>
      <c r="ES9" s="66" t="s">
        <v>23</v>
      </c>
      <c r="ET9" s="2">
        <v>541</v>
      </c>
      <c r="EU9" s="2">
        <v>541</v>
      </c>
      <c r="EV9" s="2">
        <v>0</v>
      </c>
      <c r="EW9" s="2">
        <v>0</v>
      </c>
      <c r="EX9" s="4">
        <v>1</v>
      </c>
      <c r="EY9" s="19">
        <f t="shared" si="19"/>
        <v>0</v>
      </c>
      <c r="FA9" s="66" t="s">
        <v>23</v>
      </c>
      <c r="FB9" s="2">
        <v>541</v>
      </c>
      <c r="FC9" s="2">
        <v>541</v>
      </c>
      <c r="FD9" s="2">
        <v>0</v>
      </c>
      <c r="FE9" s="2">
        <v>0</v>
      </c>
      <c r="FF9" s="4">
        <v>1</v>
      </c>
      <c r="FG9" s="19">
        <f t="shared" si="20"/>
        <v>0</v>
      </c>
      <c r="FI9" s="66" t="s">
        <v>23</v>
      </c>
      <c r="FJ9" s="2">
        <v>541</v>
      </c>
      <c r="FK9" s="2">
        <v>541</v>
      </c>
      <c r="FL9" s="2">
        <v>0</v>
      </c>
      <c r="FM9" s="2">
        <v>0</v>
      </c>
      <c r="FN9" s="4">
        <v>1</v>
      </c>
      <c r="FO9" s="19">
        <f t="shared" si="21"/>
        <v>0</v>
      </c>
      <c r="FQ9" s="66" t="s">
        <v>23</v>
      </c>
      <c r="FR9" s="2">
        <v>541</v>
      </c>
      <c r="FS9" s="2">
        <v>541</v>
      </c>
      <c r="FT9" s="2">
        <v>0</v>
      </c>
      <c r="FU9" s="2">
        <v>0</v>
      </c>
      <c r="FV9" s="4">
        <v>1</v>
      </c>
      <c r="FW9" s="19">
        <f t="shared" si="22"/>
        <v>0</v>
      </c>
      <c r="FY9" s="66" t="s">
        <v>23</v>
      </c>
      <c r="FZ9" s="2">
        <v>538</v>
      </c>
      <c r="GA9" s="2">
        <v>538</v>
      </c>
      <c r="GB9" s="2">
        <v>0</v>
      </c>
      <c r="GC9" s="2">
        <v>0</v>
      </c>
      <c r="GD9" s="4">
        <v>1</v>
      </c>
      <c r="GE9" s="19">
        <f t="shared" si="24"/>
        <v>0</v>
      </c>
      <c r="GG9" s="66" t="s">
        <v>23</v>
      </c>
      <c r="GH9" s="2">
        <v>538</v>
      </c>
      <c r="GI9" s="2">
        <v>538</v>
      </c>
      <c r="GJ9" s="2">
        <v>0</v>
      </c>
      <c r="GK9" s="2">
        <v>0</v>
      </c>
      <c r="GL9" s="4">
        <v>1</v>
      </c>
      <c r="GM9" s="19">
        <f t="shared" si="25"/>
        <v>0</v>
      </c>
      <c r="GO9" s="66" t="s">
        <v>23</v>
      </c>
      <c r="GP9" s="2">
        <v>538</v>
      </c>
      <c r="GQ9" s="2">
        <v>538</v>
      </c>
      <c r="GR9" s="2">
        <v>0</v>
      </c>
      <c r="GS9" s="2">
        <v>0</v>
      </c>
      <c r="GT9" s="4">
        <v>1</v>
      </c>
      <c r="GU9" s="19">
        <f t="shared" si="26"/>
        <v>0</v>
      </c>
      <c r="GW9" s="66" t="s">
        <v>23</v>
      </c>
      <c r="GX9" s="2">
        <v>538</v>
      </c>
      <c r="GY9" s="2">
        <v>538</v>
      </c>
      <c r="GZ9" s="2">
        <v>0</v>
      </c>
      <c r="HA9" s="2">
        <v>0</v>
      </c>
      <c r="HB9" s="4">
        <v>1</v>
      </c>
      <c r="HC9" s="19">
        <f t="shared" si="27"/>
        <v>0</v>
      </c>
      <c r="HE9" s="66" t="s">
        <v>23</v>
      </c>
      <c r="HF9" s="2">
        <v>538</v>
      </c>
      <c r="HG9" s="2">
        <v>538</v>
      </c>
      <c r="HH9" s="2">
        <v>0</v>
      </c>
      <c r="HI9" s="2">
        <v>0</v>
      </c>
      <c r="HJ9" s="4">
        <v>1</v>
      </c>
      <c r="HK9" s="19">
        <f t="shared" si="28"/>
        <v>0</v>
      </c>
      <c r="HM9" s="66" t="s">
        <v>23</v>
      </c>
      <c r="HN9" s="2">
        <v>538</v>
      </c>
      <c r="HO9" s="2">
        <v>538</v>
      </c>
      <c r="HP9" s="2">
        <v>0</v>
      </c>
      <c r="HQ9" s="2">
        <v>0</v>
      </c>
      <c r="HR9" s="4">
        <v>1</v>
      </c>
      <c r="HS9" s="19">
        <f t="shared" si="29"/>
        <v>0</v>
      </c>
      <c r="HU9" s="66" t="s">
        <v>23</v>
      </c>
      <c r="HV9" s="2">
        <v>538</v>
      </c>
      <c r="HW9" s="2">
        <v>538</v>
      </c>
      <c r="HX9" s="2">
        <v>0</v>
      </c>
      <c r="HY9" s="2">
        <v>0</v>
      </c>
      <c r="HZ9" s="4">
        <v>1</v>
      </c>
      <c r="IA9" s="19">
        <f t="shared" si="30"/>
        <v>0</v>
      </c>
      <c r="IC9" s="66" t="s">
        <v>23</v>
      </c>
      <c r="ID9" s="2">
        <v>538</v>
      </c>
      <c r="IE9" s="2">
        <v>538</v>
      </c>
      <c r="IF9" s="2">
        <v>0</v>
      </c>
      <c r="IG9" s="2">
        <v>0</v>
      </c>
      <c r="IH9" s="4">
        <v>1</v>
      </c>
      <c r="II9" s="19">
        <f t="shared" si="31"/>
        <v>0</v>
      </c>
      <c r="IK9" s="66" t="s">
        <v>23</v>
      </c>
      <c r="IL9" s="2">
        <v>538</v>
      </c>
      <c r="IM9" s="2">
        <v>538</v>
      </c>
      <c r="IN9" s="2">
        <v>0</v>
      </c>
      <c r="IO9" s="2">
        <v>0</v>
      </c>
      <c r="IP9" s="4">
        <v>1</v>
      </c>
      <c r="IQ9" s="19">
        <f t="shared" si="32"/>
        <v>0</v>
      </c>
      <c r="IS9" s="66" t="s">
        <v>23</v>
      </c>
      <c r="IT9" s="2">
        <v>538</v>
      </c>
      <c r="IU9" s="2">
        <v>538</v>
      </c>
      <c r="IV9" s="2">
        <v>0</v>
      </c>
      <c r="IW9" s="2">
        <v>0</v>
      </c>
      <c r="IX9" s="4">
        <v>1</v>
      </c>
      <c r="IY9" s="19">
        <f t="shared" si="33"/>
        <v>0</v>
      </c>
      <c r="JA9" s="66" t="s">
        <v>23</v>
      </c>
      <c r="JB9" s="2">
        <v>538</v>
      </c>
      <c r="JC9" s="2">
        <v>538</v>
      </c>
      <c r="JD9" s="2">
        <v>0</v>
      </c>
      <c r="JE9" s="2">
        <v>0</v>
      </c>
      <c r="JF9" s="4">
        <v>1</v>
      </c>
      <c r="JG9" s="19">
        <f t="shared" si="34"/>
        <v>0</v>
      </c>
      <c r="JI9" s="66" t="s">
        <v>23</v>
      </c>
      <c r="JJ9" s="2">
        <v>538</v>
      </c>
      <c r="JK9" s="2">
        <v>538</v>
      </c>
      <c r="JL9" s="2">
        <v>0</v>
      </c>
      <c r="JM9" s="2">
        <v>0</v>
      </c>
      <c r="JN9" s="4">
        <v>1</v>
      </c>
      <c r="JO9" s="19">
        <f t="shared" si="35"/>
        <v>0</v>
      </c>
      <c r="JQ9" s="66" t="s">
        <v>23</v>
      </c>
      <c r="JR9" s="2">
        <v>538</v>
      </c>
      <c r="JS9" s="2">
        <v>538</v>
      </c>
      <c r="JT9" s="2">
        <v>0</v>
      </c>
      <c r="JU9" s="2">
        <v>0</v>
      </c>
      <c r="JV9" s="4">
        <v>1</v>
      </c>
      <c r="JW9" s="19">
        <f t="shared" si="36"/>
        <v>0</v>
      </c>
      <c r="JY9" s="66" t="s">
        <v>23</v>
      </c>
      <c r="JZ9" s="2">
        <v>538</v>
      </c>
      <c r="KA9" s="2">
        <v>538</v>
      </c>
      <c r="KB9" s="2">
        <v>0</v>
      </c>
      <c r="KC9" s="2">
        <v>0</v>
      </c>
      <c r="KD9" s="4">
        <v>1</v>
      </c>
      <c r="KE9" s="19">
        <f t="shared" si="37"/>
        <v>0</v>
      </c>
      <c r="KG9" s="66" t="s">
        <v>23</v>
      </c>
      <c r="KH9" s="2">
        <v>538</v>
      </c>
      <c r="KI9" s="2">
        <v>538</v>
      </c>
      <c r="KJ9" s="2">
        <v>0</v>
      </c>
      <c r="KK9" s="2">
        <v>0</v>
      </c>
      <c r="KL9" s="4">
        <v>1</v>
      </c>
      <c r="KM9" s="19">
        <f t="shared" si="38"/>
        <v>0</v>
      </c>
      <c r="KO9" s="66" t="s">
        <v>23</v>
      </c>
      <c r="KP9" s="2">
        <v>538</v>
      </c>
      <c r="KQ9" s="2">
        <v>538</v>
      </c>
      <c r="KR9" s="2">
        <v>0</v>
      </c>
      <c r="KS9" s="2">
        <v>0</v>
      </c>
      <c r="KT9" s="4">
        <v>1</v>
      </c>
      <c r="KU9" s="19">
        <f t="shared" si="39"/>
        <v>0</v>
      </c>
      <c r="KW9" s="66" t="s">
        <v>23</v>
      </c>
      <c r="KX9" s="2">
        <v>538</v>
      </c>
      <c r="KY9" s="2">
        <v>538</v>
      </c>
      <c r="KZ9" s="2">
        <v>0</v>
      </c>
      <c r="LA9" s="2">
        <v>0</v>
      </c>
      <c r="LB9" s="4">
        <v>1</v>
      </c>
      <c r="LC9" s="19">
        <f t="shared" si="40"/>
        <v>0</v>
      </c>
      <c r="LE9" s="66" t="s">
        <v>23</v>
      </c>
      <c r="LF9" s="2">
        <v>538</v>
      </c>
      <c r="LG9" s="2">
        <v>538</v>
      </c>
      <c r="LH9" s="2">
        <v>0</v>
      </c>
      <c r="LI9" s="2">
        <v>0</v>
      </c>
      <c r="LJ9" s="4">
        <v>1</v>
      </c>
      <c r="LK9" s="19">
        <f t="shared" si="41"/>
        <v>0</v>
      </c>
      <c r="LM9" s="66" t="s">
        <v>23</v>
      </c>
      <c r="LN9" s="2">
        <v>538</v>
      </c>
      <c r="LO9" s="2">
        <v>538</v>
      </c>
      <c r="LP9" s="2">
        <v>0</v>
      </c>
      <c r="LQ9" s="2">
        <v>0</v>
      </c>
      <c r="LR9" s="4">
        <v>1</v>
      </c>
      <c r="LS9" s="19">
        <f t="shared" si="42"/>
        <v>0</v>
      </c>
      <c r="LU9" s="66" t="s">
        <v>23</v>
      </c>
      <c r="LV9" s="2">
        <v>538</v>
      </c>
      <c r="LW9" s="2">
        <v>538</v>
      </c>
      <c r="LX9" s="2">
        <v>0</v>
      </c>
      <c r="LY9" s="2">
        <v>0</v>
      </c>
      <c r="LZ9" s="4">
        <v>1</v>
      </c>
      <c r="MA9" s="19">
        <f t="shared" si="43"/>
        <v>0</v>
      </c>
      <c r="MC9" s="66" t="s">
        <v>23</v>
      </c>
      <c r="MD9" s="2">
        <v>538</v>
      </c>
      <c r="ME9" s="2">
        <v>538</v>
      </c>
      <c r="MF9" s="2">
        <v>0</v>
      </c>
      <c r="MG9" s="2">
        <v>0</v>
      </c>
      <c r="MH9" s="4">
        <v>1</v>
      </c>
      <c r="MI9" s="19">
        <f t="shared" si="44"/>
        <v>0</v>
      </c>
      <c r="MK9" s="66" t="s">
        <v>23</v>
      </c>
      <c r="ML9" s="2">
        <v>538</v>
      </c>
      <c r="MM9" s="2">
        <v>538</v>
      </c>
      <c r="MN9" s="2">
        <v>0</v>
      </c>
      <c r="MO9" s="2">
        <v>0</v>
      </c>
      <c r="MP9" s="4">
        <v>1</v>
      </c>
      <c r="MQ9" s="19">
        <f t="shared" si="100"/>
        <v>0</v>
      </c>
      <c r="MS9" s="65" t="s">
        <v>23</v>
      </c>
      <c r="MT9" s="2">
        <v>538</v>
      </c>
      <c r="MU9" s="2">
        <v>538</v>
      </c>
      <c r="MV9" s="2">
        <v>0</v>
      </c>
      <c r="MW9" s="2">
        <v>0</v>
      </c>
      <c r="MX9" s="4">
        <v>1</v>
      </c>
      <c r="MY9" s="19">
        <f t="shared" si="45"/>
        <v>0</v>
      </c>
      <c r="NA9" s="2" t="s">
        <v>23</v>
      </c>
      <c r="NB9" s="2">
        <v>538</v>
      </c>
      <c r="NC9" s="2">
        <v>538</v>
      </c>
      <c r="ND9" s="2">
        <v>0</v>
      </c>
      <c r="NE9" s="2">
        <v>0</v>
      </c>
      <c r="NF9" s="4">
        <v>1</v>
      </c>
      <c r="NG9" s="19">
        <f t="shared" si="46"/>
        <v>0</v>
      </c>
      <c r="NI9" s="114" t="s">
        <v>23</v>
      </c>
      <c r="NJ9" s="2">
        <v>538</v>
      </c>
      <c r="NK9" s="2">
        <v>538</v>
      </c>
      <c r="NL9" s="2">
        <v>0</v>
      </c>
      <c r="NM9" s="2">
        <v>0</v>
      </c>
      <c r="NN9" s="4">
        <v>1</v>
      </c>
      <c r="NO9" s="19">
        <f t="shared" si="47"/>
        <v>0</v>
      </c>
      <c r="NQ9" s="2" t="s">
        <v>23</v>
      </c>
      <c r="NR9" s="2">
        <v>595</v>
      </c>
      <c r="NS9" s="2">
        <v>538</v>
      </c>
      <c r="NT9" s="2">
        <v>0</v>
      </c>
      <c r="NU9" s="2">
        <v>57</v>
      </c>
      <c r="NV9" s="4">
        <v>0.9</v>
      </c>
      <c r="NW9" s="19">
        <f t="shared" si="48"/>
        <v>-9.9999999999999978E-2</v>
      </c>
      <c r="NY9" s="114" t="s">
        <v>23</v>
      </c>
      <c r="NZ9" s="2">
        <v>538</v>
      </c>
      <c r="OA9" s="2">
        <v>538</v>
      </c>
      <c r="OB9" s="2">
        <v>0</v>
      </c>
      <c r="OC9" s="2">
        <v>0</v>
      </c>
      <c r="OD9" s="4">
        <v>1</v>
      </c>
      <c r="OE9" s="19">
        <f t="shared" si="49"/>
        <v>9.9999999999999978E-2</v>
      </c>
      <c r="OG9" s="114" t="s">
        <v>23</v>
      </c>
      <c r="OH9" s="2">
        <v>538</v>
      </c>
      <c r="OI9" s="2">
        <v>538</v>
      </c>
      <c r="OJ9" s="2">
        <v>0</v>
      </c>
      <c r="OK9" s="2">
        <v>0</v>
      </c>
      <c r="OL9" s="4">
        <v>1</v>
      </c>
      <c r="OM9" s="19">
        <f t="shared" si="50"/>
        <v>0</v>
      </c>
      <c r="OO9" s="114" t="s">
        <v>23</v>
      </c>
      <c r="OP9" s="2">
        <v>538</v>
      </c>
      <c r="OQ9" s="2">
        <v>538</v>
      </c>
      <c r="OR9" s="2">
        <v>0</v>
      </c>
      <c r="OS9" s="2">
        <v>0</v>
      </c>
      <c r="OT9" s="4">
        <v>1</v>
      </c>
      <c r="OU9" s="19">
        <f t="shared" si="51"/>
        <v>0</v>
      </c>
      <c r="OW9" s="136" t="s">
        <v>23</v>
      </c>
      <c r="OX9" s="130">
        <v>538</v>
      </c>
      <c r="OY9" s="130">
        <v>538</v>
      </c>
      <c r="OZ9" s="130">
        <v>0</v>
      </c>
      <c r="PA9" s="130">
        <v>0</v>
      </c>
      <c r="PB9" s="131">
        <v>1</v>
      </c>
      <c r="PC9" s="132">
        <v>0</v>
      </c>
      <c r="PD9" s="129"/>
      <c r="PE9" s="136" t="s">
        <v>23</v>
      </c>
      <c r="PF9" s="130">
        <v>538</v>
      </c>
      <c r="PG9" s="130">
        <v>538</v>
      </c>
      <c r="PH9" s="130">
        <v>0</v>
      </c>
      <c r="PI9" s="130">
        <v>0</v>
      </c>
      <c r="PJ9" s="131">
        <v>1</v>
      </c>
      <c r="PK9" s="132"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v>1</v>
      </c>
      <c r="PS9" s="132">
        <f t="shared" si="52"/>
        <v>0</v>
      </c>
      <c r="PT9" s="121"/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v>1</v>
      </c>
      <c r="QA9" s="132">
        <f t="shared" si="53"/>
        <v>0</v>
      </c>
      <c r="QB9" s="121"/>
      <c r="QC9" s="163" t="s">
        <v>23</v>
      </c>
      <c r="QD9" s="177">
        <v>538</v>
      </c>
      <c r="QE9" s="157">
        <v>538</v>
      </c>
      <c r="QF9" s="157">
        <v>0</v>
      </c>
      <c r="QG9" s="157">
        <v>0</v>
      </c>
      <c r="QH9" s="158">
        <v>1</v>
      </c>
      <c r="QI9" s="132">
        <f t="shared" si="54"/>
        <v>0</v>
      </c>
      <c r="QJ9" s="121"/>
      <c r="QK9" s="163" t="s">
        <v>23</v>
      </c>
      <c r="QL9" s="177">
        <v>538</v>
      </c>
      <c r="QM9" s="157">
        <v>538</v>
      </c>
      <c r="QN9" s="157">
        <v>0</v>
      </c>
      <c r="QO9" s="157">
        <v>0</v>
      </c>
      <c r="QP9" s="158">
        <v>1</v>
      </c>
      <c r="QQ9" s="132">
        <f t="shared" si="55"/>
        <v>0</v>
      </c>
      <c r="QR9" s="121"/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v>1</v>
      </c>
      <c r="QY9" s="158">
        <f t="shared" si="56"/>
        <v>0</v>
      </c>
      <c r="QZ9" s="121"/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v>1</v>
      </c>
      <c r="RG9" s="132">
        <f t="shared" si="57"/>
        <v>0</v>
      </c>
      <c r="RH9" s="121"/>
      <c r="RI9" s="121"/>
      <c r="RJ9" s="163" t="s">
        <v>23</v>
      </c>
      <c r="RK9" s="157">
        <v>538</v>
      </c>
      <c r="RL9" s="157">
        <v>538</v>
      </c>
      <c r="RM9" s="157">
        <v>0</v>
      </c>
      <c r="RN9" s="157">
        <v>0</v>
      </c>
      <c r="RO9" s="162">
        <f t="shared" si="58"/>
        <v>1</v>
      </c>
      <c r="RP9" s="132">
        <f t="shared" si="59"/>
        <v>0</v>
      </c>
      <c r="RQ9" s="121"/>
      <c r="RR9" s="121"/>
      <c r="RS9" s="121"/>
      <c r="RT9" s="121"/>
      <c r="RU9" s="121"/>
      <c r="RV9" s="121"/>
      <c r="RW9" s="132"/>
      <c r="RX9" s="121"/>
      <c r="RY9" s="121"/>
      <c r="RZ9" s="121"/>
      <c r="SA9" s="121"/>
      <c r="SB9" s="121"/>
      <c r="SC9" s="121"/>
      <c r="SD9" s="132"/>
      <c r="SE9" s="121"/>
      <c r="SF9" s="121"/>
      <c r="SG9" s="121"/>
      <c r="SH9" s="121"/>
      <c r="SI9" s="121"/>
      <c r="SJ9" s="121"/>
      <c r="SK9" s="121"/>
      <c r="SL9" s="121"/>
      <c r="SM9" s="121"/>
      <c r="SN9" s="121"/>
      <c r="SO9" s="121"/>
      <c r="SP9" s="121"/>
      <c r="SQ9" s="121"/>
      <c r="SR9" s="121"/>
      <c r="SU9" s="163" t="s">
        <v>23</v>
      </c>
      <c r="SV9" s="157">
        <v>538</v>
      </c>
      <c r="SW9" s="157">
        <v>538</v>
      </c>
      <c r="SX9" s="157">
        <v>0</v>
      </c>
      <c r="SY9" s="157">
        <v>0</v>
      </c>
      <c r="SZ9" s="158">
        <v>1</v>
      </c>
      <c r="TA9" s="132">
        <f t="shared" si="60"/>
        <v>0</v>
      </c>
      <c r="TC9" s="163" t="s">
        <v>23</v>
      </c>
      <c r="TD9" s="157">
        <v>538</v>
      </c>
      <c r="TE9" s="157">
        <v>538</v>
      </c>
      <c r="TF9" s="157">
        <v>0</v>
      </c>
      <c r="TG9" s="157">
        <v>0</v>
      </c>
      <c r="TH9" s="158">
        <f t="shared" si="61"/>
        <v>1</v>
      </c>
      <c r="TI9" s="132">
        <f t="shared" si="62"/>
        <v>0</v>
      </c>
      <c r="TK9" s="163" t="s">
        <v>23</v>
      </c>
      <c r="TL9" s="157">
        <v>538</v>
      </c>
      <c r="TM9" s="157">
        <v>538</v>
      </c>
      <c r="TN9" s="157">
        <v>0</v>
      </c>
      <c r="TO9" s="157">
        <v>0</v>
      </c>
      <c r="TP9" s="158">
        <f t="shared" si="63"/>
        <v>1</v>
      </c>
      <c r="TQ9" s="132">
        <f t="shared" si="64"/>
        <v>0</v>
      </c>
      <c r="TS9" s="163" t="s">
        <v>23</v>
      </c>
      <c r="TT9" s="157">
        <v>538</v>
      </c>
      <c r="TU9" s="157">
        <v>538</v>
      </c>
      <c r="TV9" s="157">
        <v>0</v>
      </c>
      <c r="TW9" s="157">
        <v>0</v>
      </c>
      <c r="TX9" s="158">
        <f t="shared" si="65"/>
        <v>1</v>
      </c>
      <c r="TY9" s="132">
        <f t="shared" si="66"/>
        <v>0</v>
      </c>
      <c r="UA9" s="163" t="s">
        <v>23</v>
      </c>
      <c r="UB9" s="157">
        <v>538</v>
      </c>
      <c r="UC9" s="157">
        <v>538</v>
      </c>
      <c r="UD9" s="157">
        <v>0</v>
      </c>
      <c r="UE9" s="157">
        <v>0</v>
      </c>
      <c r="UF9" s="158">
        <f t="shared" si="67"/>
        <v>1</v>
      </c>
      <c r="UG9" s="132">
        <f t="shared" si="68"/>
        <v>0</v>
      </c>
      <c r="UH9" s="132"/>
      <c r="UI9" s="163" t="s">
        <v>23</v>
      </c>
      <c r="UJ9" s="157">
        <v>538</v>
      </c>
      <c r="UK9" s="157">
        <v>538</v>
      </c>
      <c r="UL9" s="157">
        <v>0</v>
      </c>
      <c r="UM9" s="157">
        <v>0</v>
      </c>
      <c r="UN9" s="158">
        <f t="shared" si="69"/>
        <v>1</v>
      </c>
      <c r="UO9" s="132">
        <f t="shared" si="70"/>
        <v>0</v>
      </c>
      <c r="UQ9" s="163" t="s">
        <v>23</v>
      </c>
      <c r="UR9" s="157">
        <v>538</v>
      </c>
      <c r="US9" s="157">
        <v>538</v>
      </c>
      <c r="UT9" s="157">
        <v>0</v>
      </c>
      <c r="UU9" s="157">
        <v>0</v>
      </c>
      <c r="UV9" s="158">
        <f t="shared" si="71"/>
        <v>1</v>
      </c>
      <c r="UW9" s="132">
        <f t="shared" si="72"/>
        <v>0</v>
      </c>
      <c r="UY9" s="163" t="s">
        <v>23</v>
      </c>
      <c r="UZ9" s="157">
        <v>538</v>
      </c>
      <c r="VA9" s="157">
        <v>538</v>
      </c>
      <c r="VB9" s="157">
        <v>0</v>
      </c>
      <c r="VC9" s="157">
        <v>0</v>
      </c>
      <c r="VD9" s="158">
        <f t="shared" si="73"/>
        <v>1</v>
      </c>
      <c r="VE9" s="132">
        <f t="shared" si="74"/>
        <v>0</v>
      </c>
      <c r="VG9" s="163" t="s">
        <v>23</v>
      </c>
      <c r="VH9" s="157">
        <v>538</v>
      </c>
      <c r="VI9" s="157">
        <v>538</v>
      </c>
      <c r="VJ9" s="157">
        <v>0</v>
      </c>
      <c r="VK9" s="157">
        <v>0</v>
      </c>
      <c r="VL9" s="158">
        <f t="shared" si="75"/>
        <v>1</v>
      </c>
      <c r="VM9" s="132">
        <f t="shared" si="76"/>
        <v>0</v>
      </c>
      <c r="VO9" s="163" t="s">
        <v>23</v>
      </c>
      <c r="VP9" s="157">
        <v>538</v>
      </c>
      <c r="VQ9" s="157">
        <v>538</v>
      </c>
      <c r="VR9" s="157">
        <v>0</v>
      </c>
      <c r="VS9" s="157">
        <v>0</v>
      </c>
      <c r="VT9" s="158">
        <f t="shared" si="77"/>
        <v>1</v>
      </c>
      <c r="VV9" s="163" t="s">
        <v>23</v>
      </c>
      <c r="VW9" s="157">
        <v>538</v>
      </c>
      <c r="VX9" s="157">
        <v>538</v>
      </c>
      <c r="VY9" s="157">
        <v>0</v>
      </c>
      <c r="VZ9" s="157">
        <v>0</v>
      </c>
      <c r="WA9" s="158">
        <f t="shared" si="78"/>
        <v>1</v>
      </c>
      <c r="WC9" s="163" t="s">
        <v>23</v>
      </c>
      <c r="WD9" s="157">
        <v>538</v>
      </c>
      <c r="WE9" s="157">
        <v>538</v>
      </c>
      <c r="WF9" s="157">
        <v>0</v>
      </c>
      <c r="WG9" s="157">
        <v>0</v>
      </c>
      <c r="WH9" s="158">
        <f t="shared" si="79"/>
        <v>1</v>
      </c>
      <c r="WI9" s="132">
        <f t="shared" si="23"/>
        <v>0</v>
      </c>
      <c r="WK9" s="163" t="s">
        <v>23</v>
      </c>
      <c r="WL9" s="157">
        <v>538</v>
      </c>
      <c r="WM9" s="157">
        <v>538</v>
      </c>
      <c r="WN9" s="157">
        <v>0</v>
      </c>
      <c r="WO9" s="157">
        <v>0</v>
      </c>
      <c r="WP9" s="158">
        <f t="shared" si="80"/>
        <v>1</v>
      </c>
      <c r="WQ9" s="132">
        <f t="shared" si="81"/>
        <v>0</v>
      </c>
      <c r="WS9" s="163" t="s">
        <v>23</v>
      </c>
      <c r="WT9" s="157">
        <v>538</v>
      </c>
      <c r="WU9" s="157">
        <v>538</v>
      </c>
      <c r="WV9" s="157">
        <v>0</v>
      </c>
      <c r="WW9" s="157">
        <v>0</v>
      </c>
      <c r="WX9" s="158">
        <f t="shared" si="82"/>
        <v>1</v>
      </c>
      <c r="WY9" s="132">
        <f t="shared" si="83"/>
        <v>0</v>
      </c>
      <c r="XA9" s="163" t="s">
        <v>23</v>
      </c>
      <c r="XB9" s="157">
        <v>538</v>
      </c>
      <c r="XC9" s="157">
        <v>538</v>
      </c>
      <c r="XD9" s="157">
        <v>0</v>
      </c>
      <c r="XE9" s="157">
        <v>0</v>
      </c>
      <c r="XF9" s="158">
        <f t="shared" si="84"/>
        <v>1</v>
      </c>
      <c r="XG9" s="132">
        <f t="shared" si="85"/>
        <v>0</v>
      </c>
      <c r="XI9" s="163" t="s">
        <v>23</v>
      </c>
      <c r="XJ9" s="157">
        <v>538</v>
      </c>
      <c r="XK9" s="157">
        <v>538</v>
      </c>
      <c r="XL9" s="157">
        <v>0</v>
      </c>
      <c r="XM9" s="157">
        <v>0</v>
      </c>
      <c r="XN9" s="158">
        <f t="shared" si="86"/>
        <v>1</v>
      </c>
      <c r="XO9" s="132">
        <f t="shared" si="87"/>
        <v>0</v>
      </c>
      <c r="XQ9" s="163" t="s">
        <v>23</v>
      </c>
      <c r="XR9" s="157">
        <v>538</v>
      </c>
      <c r="XS9" s="157">
        <v>538</v>
      </c>
      <c r="XT9" s="157">
        <v>0</v>
      </c>
      <c r="XU9" s="157">
        <v>0</v>
      </c>
      <c r="XV9" s="158">
        <f t="shared" si="88"/>
        <v>1</v>
      </c>
      <c r="XW9" s="132">
        <f t="shared" si="89"/>
        <v>0</v>
      </c>
      <c r="XY9" s="163" t="s">
        <v>23</v>
      </c>
      <c r="XZ9" s="157">
        <v>538</v>
      </c>
      <c r="YA9" s="157">
        <v>538</v>
      </c>
      <c r="YB9" s="157">
        <v>0</v>
      </c>
      <c r="YC9" s="157">
        <v>0</v>
      </c>
      <c r="YD9" s="158">
        <f t="shared" si="90"/>
        <v>1</v>
      </c>
      <c r="YE9" s="132">
        <f t="shared" si="91"/>
        <v>0</v>
      </c>
      <c r="YG9" s="163" t="s">
        <v>23</v>
      </c>
      <c r="YH9" s="157">
        <v>538</v>
      </c>
      <c r="YI9" s="157">
        <v>538</v>
      </c>
      <c r="YJ9" s="157">
        <v>0</v>
      </c>
      <c r="YK9" s="157">
        <v>0</v>
      </c>
      <c r="YL9" s="158">
        <f t="shared" si="92"/>
        <v>1</v>
      </c>
      <c r="YM9" s="132">
        <f t="shared" si="93"/>
        <v>0</v>
      </c>
      <c r="YO9" s="163" t="s">
        <v>23</v>
      </c>
      <c r="YP9" s="157">
        <v>538</v>
      </c>
      <c r="YQ9" s="157">
        <v>538</v>
      </c>
      <c r="YR9" s="157">
        <v>0</v>
      </c>
      <c r="YS9" s="157">
        <v>0</v>
      </c>
      <c r="YT9" s="158">
        <f t="shared" si="94"/>
        <v>1</v>
      </c>
      <c r="YU9" s="132">
        <f t="shared" si="95"/>
        <v>0</v>
      </c>
      <c r="YW9" s="163" t="s">
        <v>23</v>
      </c>
      <c r="YX9" s="157">
        <v>538</v>
      </c>
      <c r="YY9" s="157">
        <v>538</v>
      </c>
      <c r="YZ9" s="157">
        <v>0</v>
      </c>
      <c r="ZA9" s="157">
        <v>0</v>
      </c>
      <c r="ZB9" s="158">
        <f t="shared" si="96"/>
        <v>1</v>
      </c>
      <c r="ZD9" s="163" t="s">
        <v>23</v>
      </c>
      <c r="ZE9" s="157">
        <v>538</v>
      </c>
      <c r="ZF9" s="157">
        <v>538</v>
      </c>
      <c r="ZG9" s="157">
        <v>0</v>
      </c>
      <c r="ZH9" s="157">
        <v>0</v>
      </c>
      <c r="ZI9" s="158">
        <f t="shared" si="97"/>
        <v>1</v>
      </c>
      <c r="ZJ9" s="132">
        <f t="shared" si="98"/>
        <v>1</v>
      </c>
      <c r="ZL9" s="121" t="s">
        <v>23</v>
      </c>
      <c r="ZM9" s="121">
        <v>594</v>
      </c>
      <c r="ZN9" s="121">
        <v>538</v>
      </c>
      <c r="ZO9" s="121">
        <v>0</v>
      </c>
      <c r="ZP9" s="121">
        <v>56</v>
      </c>
      <c r="ZQ9" s="132">
        <v>0.91</v>
      </c>
      <c r="ZS9" s="157" t="s">
        <v>23</v>
      </c>
      <c r="ZT9" s="157">
        <v>594</v>
      </c>
      <c r="ZU9" s="157">
        <v>538</v>
      </c>
      <c r="ZV9" s="157">
        <v>0</v>
      </c>
      <c r="ZW9" s="157">
        <v>56</v>
      </c>
      <c r="ZX9" s="158">
        <v>0.91</v>
      </c>
      <c r="ZZ9" s="199" t="s">
        <v>23</v>
      </c>
      <c r="AAA9" s="199">
        <v>594</v>
      </c>
      <c r="AAB9" s="199">
        <v>538</v>
      </c>
      <c r="AAC9" s="199">
        <v>0</v>
      </c>
      <c r="AAD9" s="199">
        <v>56</v>
      </c>
      <c r="AAE9" s="200">
        <v>0.91</v>
      </c>
      <c r="AAG9" s="157" t="s">
        <v>23</v>
      </c>
      <c r="AAH9" s="157">
        <v>594</v>
      </c>
      <c r="AAI9" s="157">
        <v>538</v>
      </c>
      <c r="AAJ9" s="157">
        <v>0</v>
      </c>
      <c r="AAK9" s="157">
        <v>56</v>
      </c>
      <c r="AAL9" s="158">
        <v>0.91</v>
      </c>
      <c r="AAN9" s="157" t="s">
        <v>23</v>
      </c>
      <c r="AAO9" s="157">
        <v>594</v>
      </c>
      <c r="AAP9" s="157">
        <v>538</v>
      </c>
      <c r="AAQ9" s="157">
        <v>0</v>
      </c>
      <c r="AAR9" s="157">
        <v>56</v>
      </c>
      <c r="AAS9" s="158">
        <v>0.91</v>
      </c>
      <c r="AAU9" s="157" t="s">
        <v>23</v>
      </c>
      <c r="AAV9" s="157">
        <v>594</v>
      </c>
      <c r="AAW9" s="157">
        <v>538</v>
      </c>
      <c r="AAX9" s="157">
        <v>0</v>
      </c>
      <c r="AAY9" s="157">
        <v>56</v>
      </c>
      <c r="AAZ9" s="158">
        <v>0.91</v>
      </c>
    </row>
    <row r="10" spans="1:728" ht="15.75">
      <c r="A10" s="19">
        <v>1</v>
      </c>
      <c r="B10" s="19"/>
      <c r="C10" s="18" t="s">
        <v>24</v>
      </c>
      <c r="D10" s="18">
        <v>3</v>
      </c>
      <c r="E10" s="18">
        <v>3</v>
      </c>
      <c r="F10" s="18">
        <v>0</v>
      </c>
      <c r="G10" s="18">
        <v>0</v>
      </c>
      <c r="H10" s="19">
        <v>1</v>
      </c>
      <c r="J10" s="58" t="s">
        <v>24</v>
      </c>
      <c r="K10" s="58">
        <v>3</v>
      </c>
      <c r="L10" s="58">
        <v>3</v>
      </c>
      <c r="M10" s="58">
        <v>0</v>
      </c>
      <c r="N10" s="58">
        <v>0</v>
      </c>
      <c r="O10" s="59">
        <v>1</v>
      </c>
      <c r="P10" s="59">
        <f t="shared" si="0"/>
        <v>0</v>
      </c>
      <c r="R10" s="18" t="s">
        <v>24</v>
      </c>
      <c r="S10" s="18">
        <v>3</v>
      </c>
      <c r="T10" s="18">
        <v>3</v>
      </c>
      <c r="U10" s="18">
        <v>0</v>
      </c>
      <c r="V10" s="18">
        <v>0</v>
      </c>
      <c r="W10" s="19">
        <v>1</v>
      </c>
      <c r="X10" s="19">
        <f t="shared" si="1"/>
        <v>0</v>
      </c>
      <c r="Z10" s="51" t="s">
        <v>24</v>
      </c>
      <c r="AA10" s="51">
        <v>3</v>
      </c>
      <c r="AB10" s="52">
        <v>3</v>
      </c>
      <c r="AC10" s="53">
        <v>0</v>
      </c>
      <c r="AD10" s="51">
        <v>0</v>
      </c>
      <c r="AE10" s="54">
        <v>1</v>
      </c>
      <c r="AF10" s="19">
        <f t="shared" si="2"/>
        <v>0</v>
      </c>
      <c r="AH10" s="19">
        <v>1</v>
      </c>
      <c r="AI10" s="19">
        <f t="shared" si="3"/>
        <v>0</v>
      </c>
      <c r="AK10" s="18" t="s">
        <v>24</v>
      </c>
      <c r="AL10" s="18">
        <v>3</v>
      </c>
      <c r="AM10" s="18">
        <v>3</v>
      </c>
      <c r="AN10" s="18">
        <v>0</v>
      </c>
      <c r="AO10" s="18">
        <v>0</v>
      </c>
      <c r="AP10" s="19">
        <f t="shared" si="4"/>
        <v>1</v>
      </c>
      <c r="AQ10" s="19">
        <f t="shared" si="5"/>
        <v>0</v>
      </c>
      <c r="AS10" s="18" t="s">
        <v>24</v>
      </c>
      <c r="AT10" s="18">
        <v>3</v>
      </c>
      <c r="AU10" s="18">
        <v>3</v>
      </c>
      <c r="AV10" s="18">
        <v>0</v>
      </c>
      <c r="AW10" s="18">
        <v>0</v>
      </c>
      <c r="AX10" s="19">
        <v>1</v>
      </c>
      <c r="AY10" s="19">
        <f t="shared" si="6"/>
        <v>0</v>
      </c>
      <c r="BA10" s="18" t="s">
        <v>24</v>
      </c>
      <c r="BB10" s="18">
        <v>3</v>
      </c>
      <c r="BC10" s="18">
        <v>3</v>
      </c>
      <c r="BD10" s="18">
        <v>0</v>
      </c>
      <c r="BE10" s="18">
        <v>0</v>
      </c>
      <c r="BF10" s="19">
        <v>1</v>
      </c>
      <c r="BG10" s="19">
        <f t="shared" si="7"/>
        <v>0</v>
      </c>
      <c r="BI10" s="18" t="s">
        <v>24</v>
      </c>
      <c r="BJ10" s="18">
        <v>3</v>
      </c>
      <c r="BK10" s="18">
        <v>3</v>
      </c>
      <c r="BL10" s="18">
        <v>0</v>
      </c>
      <c r="BM10" s="18">
        <v>0</v>
      </c>
      <c r="BN10" s="19">
        <v>1</v>
      </c>
      <c r="BO10" s="19">
        <f t="shared" si="8"/>
        <v>0</v>
      </c>
      <c r="BQ10" s="18" t="s">
        <v>24</v>
      </c>
      <c r="BR10" s="18">
        <v>3</v>
      </c>
      <c r="BS10" s="18">
        <v>3</v>
      </c>
      <c r="BT10" s="18">
        <v>0</v>
      </c>
      <c r="BU10" s="18">
        <v>0</v>
      </c>
      <c r="BV10" s="19">
        <v>1</v>
      </c>
      <c r="BW10" s="19">
        <f t="shared" si="9"/>
        <v>0</v>
      </c>
      <c r="BY10" s="18" t="s">
        <v>24</v>
      </c>
      <c r="BZ10" s="18">
        <v>3</v>
      </c>
      <c r="CA10" s="18">
        <v>3</v>
      </c>
      <c r="CB10" s="18">
        <v>0</v>
      </c>
      <c r="CC10" s="18">
        <v>0</v>
      </c>
      <c r="CD10" s="19">
        <v>1</v>
      </c>
      <c r="CE10" s="19">
        <f t="shared" si="10"/>
        <v>0</v>
      </c>
      <c r="CG10" s="2" t="s">
        <v>24</v>
      </c>
      <c r="CH10" s="2">
        <v>3</v>
      </c>
      <c r="CI10" s="2">
        <v>3</v>
      </c>
      <c r="CJ10" s="2">
        <v>0</v>
      </c>
      <c r="CK10" s="2">
        <v>0</v>
      </c>
      <c r="CL10" s="4">
        <v>1</v>
      </c>
      <c r="CM10" s="19">
        <f t="shared" si="11"/>
        <v>0</v>
      </c>
      <c r="CO10" s="2" t="s">
        <v>24</v>
      </c>
      <c r="CP10" s="2">
        <v>3</v>
      </c>
      <c r="CQ10" s="2">
        <v>3</v>
      </c>
      <c r="CR10" s="2">
        <v>0</v>
      </c>
      <c r="CS10" s="2">
        <v>0</v>
      </c>
      <c r="CT10" s="4">
        <v>1</v>
      </c>
      <c r="CU10" s="19">
        <f t="shared" si="12"/>
        <v>0</v>
      </c>
      <c r="CW10" s="2" t="s">
        <v>24</v>
      </c>
      <c r="CX10" s="2">
        <v>3</v>
      </c>
      <c r="CY10" s="2">
        <v>3</v>
      </c>
      <c r="CZ10" s="2">
        <v>0</v>
      </c>
      <c r="DA10" s="2">
        <v>0</v>
      </c>
      <c r="DB10" s="4">
        <v>1</v>
      </c>
      <c r="DC10" s="19">
        <f t="shared" si="13"/>
        <v>0</v>
      </c>
      <c r="DE10" s="2" t="s">
        <v>24</v>
      </c>
      <c r="DF10" s="2">
        <v>3</v>
      </c>
      <c r="DG10" s="2">
        <v>3</v>
      </c>
      <c r="DH10" s="2">
        <v>0</v>
      </c>
      <c r="DI10" s="2">
        <v>0</v>
      </c>
      <c r="DJ10" s="4">
        <v>1</v>
      </c>
      <c r="DK10" s="19">
        <f t="shared" si="14"/>
        <v>0</v>
      </c>
      <c r="DM10" s="2" t="s">
        <v>24</v>
      </c>
      <c r="DN10" s="2">
        <v>3</v>
      </c>
      <c r="DO10" s="2">
        <v>3</v>
      </c>
      <c r="DP10" s="2">
        <v>0</v>
      </c>
      <c r="DQ10" s="2">
        <v>0</v>
      </c>
      <c r="DR10" s="4">
        <v>1</v>
      </c>
      <c r="DS10" s="19">
        <f t="shared" si="15"/>
        <v>0</v>
      </c>
      <c r="DU10" s="2" t="s">
        <v>24</v>
      </c>
      <c r="DV10" s="2">
        <v>3</v>
      </c>
      <c r="DW10" s="2">
        <v>3</v>
      </c>
      <c r="DX10" s="2">
        <v>0</v>
      </c>
      <c r="DY10" s="2">
        <v>0</v>
      </c>
      <c r="DZ10" s="4">
        <v>1</v>
      </c>
      <c r="EA10" s="19">
        <f t="shared" si="16"/>
        <v>0</v>
      </c>
      <c r="EC10" s="2" t="s">
        <v>24</v>
      </c>
      <c r="ED10" s="2">
        <v>3</v>
      </c>
      <c r="EE10" s="2">
        <v>3</v>
      </c>
      <c r="EF10" s="2">
        <v>0</v>
      </c>
      <c r="EG10" s="2">
        <v>0</v>
      </c>
      <c r="EH10" s="4">
        <v>1</v>
      </c>
      <c r="EI10" s="19">
        <f t="shared" si="17"/>
        <v>0</v>
      </c>
      <c r="EK10" s="2" t="s">
        <v>24</v>
      </c>
      <c r="EL10" s="2">
        <v>3</v>
      </c>
      <c r="EM10" s="2">
        <v>3</v>
      </c>
      <c r="EN10" s="2">
        <v>0</v>
      </c>
      <c r="EO10" s="2">
        <v>0</v>
      </c>
      <c r="EP10" s="4">
        <v>1</v>
      </c>
      <c r="EQ10" s="19">
        <f t="shared" si="18"/>
        <v>0</v>
      </c>
      <c r="ES10" s="2" t="s">
        <v>24</v>
      </c>
      <c r="ET10" s="2">
        <v>3</v>
      </c>
      <c r="EU10" s="2">
        <v>3</v>
      </c>
      <c r="EV10" s="2">
        <v>0</v>
      </c>
      <c r="EW10" s="2">
        <v>0</v>
      </c>
      <c r="EX10" s="4">
        <v>1</v>
      </c>
      <c r="EY10" s="19">
        <f t="shared" si="19"/>
        <v>0</v>
      </c>
      <c r="FA10" s="2" t="s">
        <v>24</v>
      </c>
      <c r="FB10" s="2">
        <v>3</v>
      </c>
      <c r="FC10" s="2">
        <v>3</v>
      </c>
      <c r="FD10" s="2">
        <v>0</v>
      </c>
      <c r="FE10" s="2">
        <v>0</v>
      </c>
      <c r="FF10" s="4">
        <v>1</v>
      </c>
      <c r="FG10" s="19">
        <f t="shared" si="20"/>
        <v>0</v>
      </c>
      <c r="FI10" s="2" t="s">
        <v>24</v>
      </c>
      <c r="FJ10" s="2">
        <v>3</v>
      </c>
      <c r="FK10" s="2">
        <v>3</v>
      </c>
      <c r="FL10" s="2">
        <v>0</v>
      </c>
      <c r="FM10" s="2">
        <v>0</v>
      </c>
      <c r="FN10" s="4">
        <v>1</v>
      </c>
      <c r="FO10" s="19">
        <f t="shared" si="21"/>
        <v>0</v>
      </c>
      <c r="FQ10" s="2" t="s">
        <v>24</v>
      </c>
      <c r="FR10" s="2">
        <v>3</v>
      </c>
      <c r="FS10" s="2">
        <v>3</v>
      </c>
      <c r="FT10" s="2">
        <v>0</v>
      </c>
      <c r="FU10" s="2">
        <v>0</v>
      </c>
      <c r="FV10" s="4">
        <v>1</v>
      </c>
      <c r="FW10" s="19">
        <f t="shared" si="22"/>
        <v>0</v>
      </c>
      <c r="FY10" s="2" t="s">
        <v>24</v>
      </c>
      <c r="FZ10" s="2">
        <v>3</v>
      </c>
      <c r="GA10" s="2">
        <v>3</v>
      </c>
      <c r="GB10" s="2">
        <v>0</v>
      </c>
      <c r="GC10" s="2">
        <v>0</v>
      </c>
      <c r="GD10" s="4">
        <v>1</v>
      </c>
      <c r="GE10" s="19">
        <f t="shared" si="24"/>
        <v>0</v>
      </c>
      <c r="GG10" s="2" t="s">
        <v>24</v>
      </c>
      <c r="GH10" s="2">
        <v>3</v>
      </c>
      <c r="GI10" s="2">
        <v>3</v>
      </c>
      <c r="GJ10" s="2">
        <v>0</v>
      </c>
      <c r="GK10" s="2">
        <v>0</v>
      </c>
      <c r="GL10" s="4">
        <v>1</v>
      </c>
      <c r="GM10" s="19">
        <f t="shared" si="25"/>
        <v>0</v>
      </c>
      <c r="GO10" s="2" t="s">
        <v>24</v>
      </c>
      <c r="GP10" s="2">
        <v>3</v>
      </c>
      <c r="GQ10" s="2">
        <v>3</v>
      </c>
      <c r="GR10" s="2">
        <v>0</v>
      </c>
      <c r="GS10" s="2">
        <v>0</v>
      </c>
      <c r="GT10" s="4">
        <v>1</v>
      </c>
      <c r="GU10" s="19">
        <f t="shared" si="26"/>
        <v>0</v>
      </c>
      <c r="GW10" s="2" t="s">
        <v>24</v>
      </c>
      <c r="GX10" s="2">
        <v>3</v>
      </c>
      <c r="GY10" s="2">
        <v>3</v>
      </c>
      <c r="GZ10" s="2">
        <v>0</v>
      </c>
      <c r="HA10" s="2">
        <v>0</v>
      </c>
      <c r="HB10" s="4">
        <v>1</v>
      </c>
      <c r="HC10" s="19">
        <f t="shared" si="27"/>
        <v>0</v>
      </c>
      <c r="HE10" s="2" t="s">
        <v>24</v>
      </c>
      <c r="HF10" s="2">
        <v>3</v>
      </c>
      <c r="HG10" s="2">
        <v>3</v>
      </c>
      <c r="HH10" s="2">
        <v>0</v>
      </c>
      <c r="HI10" s="2">
        <v>0</v>
      </c>
      <c r="HJ10" s="4">
        <v>1</v>
      </c>
      <c r="HK10" s="19">
        <f t="shared" si="28"/>
        <v>0</v>
      </c>
      <c r="HM10" s="2" t="s">
        <v>24</v>
      </c>
      <c r="HN10" s="2">
        <v>3</v>
      </c>
      <c r="HO10" s="2">
        <v>3</v>
      </c>
      <c r="HP10" s="2">
        <v>0</v>
      </c>
      <c r="HQ10" s="2">
        <v>0</v>
      </c>
      <c r="HR10" s="4">
        <v>1</v>
      </c>
      <c r="HS10" s="19">
        <f t="shared" si="29"/>
        <v>0</v>
      </c>
      <c r="HU10" s="2" t="s">
        <v>24</v>
      </c>
      <c r="HV10" s="2">
        <v>3</v>
      </c>
      <c r="HW10" s="2">
        <v>3</v>
      </c>
      <c r="HX10" s="2">
        <v>0</v>
      </c>
      <c r="HY10" s="2">
        <v>0</v>
      </c>
      <c r="HZ10" s="4">
        <v>1</v>
      </c>
      <c r="IA10" s="19">
        <f t="shared" si="30"/>
        <v>0</v>
      </c>
      <c r="IC10" s="2" t="s">
        <v>24</v>
      </c>
      <c r="ID10" s="2">
        <v>3</v>
      </c>
      <c r="IE10" s="2">
        <v>3</v>
      </c>
      <c r="IF10" s="2">
        <v>0</v>
      </c>
      <c r="IG10" s="2">
        <v>0</v>
      </c>
      <c r="IH10" s="4">
        <v>1</v>
      </c>
      <c r="II10" s="19">
        <f t="shared" si="31"/>
        <v>0</v>
      </c>
      <c r="IK10" s="2" t="s">
        <v>24</v>
      </c>
      <c r="IL10" s="2">
        <v>3</v>
      </c>
      <c r="IM10" s="2">
        <v>3</v>
      </c>
      <c r="IN10" s="2">
        <v>0</v>
      </c>
      <c r="IO10" s="2">
        <v>0</v>
      </c>
      <c r="IP10" s="4">
        <v>1</v>
      </c>
      <c r="IQ10" s="19">
        <f t="shared" si="32"/>
        <v>0</v>
      </c>
      <c r="IS10" s="2" t="s">
        <v>24</v>
      </c>
      <c r="IT10" s="2">
        <v>3</v>
      </c>
      <c r="IU10" s="2">
        <v>3</v>
      </c>
      <c r="IV10" s="2">
        <v>0</v>
      </c>
      <c r="IW10" s="2">
        <v>0</v>
      </c>
      <c r="IX10" s="4">
        <v>1</v>
      </c>
      <c r="IY10" s="19">
        <f t="shared" si="33"/>
        <v>0</v>
      </c>
      <c r="JA10" s="2" t="s">
        <v>24</v>
      </c>
      <c r="JB10" s="2">
        <v>3</v>
      </c>
      <c r="JC10" s="2">
        <v>3</v>
      </c>
      <c r="JD10" s="2">
        <v>0</v>
      </c>
      <c r="JE10" s="2">
        <v>0</v>
      </c>
      <c r="JF10" s="4">
        <v>1</v>
      </c>
      <c r="JG10" s="19">
        <f t="shared" si="34"/>
        <v>0</v>
      </c>
      <c r="JI10" s="2" t="s">
        <v>24</v>
      </c>
      <c r="JJ10" s="2">
        <v>3</v>
      </c>
      <c r="JK10" s="2">
        <v>3</v>
      </c>
      <c r="JL10" s="2">
        <v>0</v>
      </c>
      <c r="JM10" s="2">
        <v>0</v>
      </c>
      <c r="JN10" s="4">
        <v>1</v>
      </c>
      <c r="JO10" s="19">
        <f t="shared" si="35"/>
        <v>0</v>
      </c>
      <c r="JQ10" s="2" t="s">
        <v>24</v>
      </c>
      <c r="JR10" s="2">
        <v>3</v>
      </c>
      <c r="JS10" s="2">
        <v>3</v>
      </c>
      <c r="JT10" s="2">
        <v>0</v>
      </c>
      <c r="JU10" s="2">
        <v>0</v>
      </c>
      <c r="JV10" s="4">
        <v>1</v>
      </c>
      <c r="JW10" s="19">
        <f t="shared" si="36"/>
        <v>0</v>
      </c>
      <c r="JY10" s="2" t="s">
        <v>24</v>
      </c>
      <c r="JZ10" s="2">
        <v>3</v>
      </c>
      <c r="KA10" s="2">
        <v>3</v>
      </c>
      <c r="KB10" s="2">
        <v>0</v>
      </c>
      <c r="KC10" s="2">
        <v>0</v>
      </c>
      <c r="KD10" s="4">
        <v>1</v>
      </c>
      <c r="KE10" s="19">
        <f t="shared" si="37"/>
        <v>0</v>
      </c>
      <c r="KG10" s="2" t="s">
        <v>24</v>
      </c>
      <c r="KH10" s="2">
        <v>3</v>
      </c>
      <c r="KI10" s="2">
        <v>3</v>
      </c>
      <c r="KJ10" s="2">
        <v>0</v>
      </c>
      <c r="KK10" s="2">
        <v>0</v>
      </c>
      <c r="KL10" s="4">
        <v>1</v>
      </c>
      <c r="KM10" s="19">
        <f t="shared" si="38"/>
        <v>0</v>
      </c>
      <c r="KO10" s="2" t="s">
        <v>24</v>
      </c>
      <c r="KP10" s="2">
        <v>3</v>
      </c>
      <c r="KQ10" s="2">
        <v>3</v>
      </c>
      <c r="KR10" s="2">
        <v>0</v>
      </c>
      <c r="KS10" s="2">
        <v>0</v>
      </c>
      <c r="KT10" s="4">
        <v>1</v>
      </c>
      <c r="KU10" s="19">
        <f t="shared" si="39"/>
        <v>0</v>
      </c>
      <c r="KW10" s="2" t="s">
        <v>24</v>
      </c>
      <c r="KX10" s="2">
        <v>3</v>
      </c>
      <c r="KY10" s="2">
        <v>3</v>
      </c>
      <c r="KZ10" s="2">
        <v>0</v>
      </c>
      <c r="LA10" s="2">
        <v>0</v>
      </c>
      <c r="LB10" s="4">
        <v>1</v>
      </c>
      <c r="LC10" s="19">
        <f t="shared" si="40"/>
        <v>0</v>
      </c>
      <c r="LE10" s="2" t="s">
        <v>24</v>
      </c>
      <c r="LF10" s="2">
        <v>3</v>
      </c>
      <c r="LG10" s="2">
        <v>3</v>
      </c>
      <c r="LH10" s="2">
        <v>0</v>
      </c>
      <c r="LI10" s="2">
        <v>0</v>
      </c>
      <c r="LJ10" s="4">
        <v>1</v>
      </c>
      <c r="LK10" s="19">
        <f t="shared" si="41"/>
        <v>0</v>
      </c>
      <c r="LM10" s="2" t="s">
        <v>24</v>
      </c>
      <c r="LN10" s="2">
        <v>3</v>
      </c>
      <c r="LO10" s="2">
        <v>3</v>
      </c>
      <c r="LP10" s="2">
        <v>0</v>
      </c>
      <c r="LQ10" s="2">
        <v>0</v>
      </c>
      <c r="LR10" s="4">
        <v>1</v>
      </c>
      <c r="LS10" s="19">
        <f t="shared" si="42"/>
        <v>0</v>
      </c>
      <c r="LU10" s="2" t="s">
        <v>24</v>
      </c>
      <c r="LV10" s="2">
        <v>3</v>
      </c>
      <c r="LW10" s="2">
        <v>3</v>
      </c>
      <c r="LX10" s="2">
        <v>0</v>
      </c>
      <c r="LY10" s="2">
        <v>0</v>
      </c>
      <c r="LZ10" s="4">
        <v>1</v>
      </c>
      <c r="MA10" s="19">
        <f t="shared" si="43"/>
        <v>0</v>
      </c>
      <c r="MC10" s="2" t="s">
        <v>24</v>
      </c>
      <c r="MD10" s="2">
        <v>3</v>
      </c>
      <c r="ME10" s="2">
        <v>3</v>
      </c>
      <c r="MF10" s="2">
        <v>0</v>
      </c>
      <c r="MG10" s="2">
        <v>0</v>
      </c>
      <c r="MH10" s="4">
        <f t="shared" si="99"/>
        <v>1</v>
      </c>
      <c r="MI10" s="19">
        <f t="shared" si="44"/>
        <v>0</v>
      </c>
      <c r="MK10" s="2" t="s">
        <v>24</v>
      </c>
      <c r="ML10" s="2">
        <v>3</v>
      </c>
      <c r="MM10" s="2">
        <v>3</v>
      </c>
      <c r="MN10" s="2">
        <v>0</v>
      </c>
      <c r="MO10" s="2">
        <v>0</v>
      </c>
      <c r="MP10" s="4">
        <v>1</v>
      </c>
      <c r="MQ10" s="19">
        <f t="shared" si="100"/>
        <v>0</v>
      </c>
      <c r="MS10" s="2" t="s">
        <v>24</v>
      </c>
      <c r="MT10" s="2">
        <v>3</v>
      </c>
      <c r="MU10" s="2">
        <v>3</v>
      </c>
      <c r="MV10" s="2">
        <v>0</v>
      </c>
      <c r="MW10" s="2">
        <v>0</v>
      </c>
      <c r="MX10" s="4">
        <v>1</v>
      </c>
      <c r="MY10" s="19">
        <f t="shared" si="45"/>
        <v>0</v>
      </c>
      <c r="NA10" s="2" t="s">
        <v>24</v>
      </c>
      <c r="NB10" s="2">
        <v>3</v>
      </c>
      <c r="NC10" s="2">
        <v>3</v>
      </c>
      <c r="ND10" s="2">
        <v>0</v>
      </c>
      <c r="NE10" s="2">
        <v>0</v>
      </c>
      <c r="NF10" s="4">
        <v>1</v>
      </c>
      <c r="NG10" s="19">
        <f t="shared" si="46"/>
        <v>0</v>
      </c>
      <c r="NI10" s="2" t="s">
        <v>24</v>
      </c>
      <c r="NJ10" s="2">
        <v>3</v>
      </c>
      <c r="NK10" s="2">
        <v>3</v>
      </c>
      <c r="NL10" s="2">
        <v>0</v>
      </c>
      <c r="NM10" s="2">
        <v>0</v>
      </c>
      <c r="NN10" s="4">
        <v>1</v>
      </c>
      <c r="NO10" s="19">
        <f t="shared" si="47"/>
        <v>0</v>
      </c>
      <c r="NQ10" s="2" t="s">
        <v>24</v>
      </c>
      <c r="NR10" s="2">
        <v>3</v>
      </c>
      <c r="NS10" s="2">
        <v>3</v>
      </c>
      <c r="NT10" s="2">
        <v>0</v>
      </c>
      <c r="NU10" s="2">
        <v>0</v>
      </c>
      <c r="NV10" s="4">
        <v>1</v>
      </c>
      <c r="NW10" s="19">
        <f t="shared" si="48"/>
        <v>0</v>
      </c>
      <c r="NY10" s="2" t="s">
        <v>24</v>
      </c>
      <c r="NZ10" s="2">
        <v>3</v>
      </c>
      <c r="OA10" s="2">
        <v>3</v>
      </c>
      <c r="OB10" s="2">
        <v>0</v>
      </c>
      <c r="OC10" s="2">
        <v>0</v>
      </c>
      <c r="OD10" s="4">
        <v>1</v>
      </c>
      <c r="OE10" s="19">
        <f t="shared" si="49"/>
        <v>0</v>
      </c>
      <c r="OG10" s="2" t="s">
        <v>24</v>
      </c>
      <c r="OH10" s="2">
        <v>3</v>
      </c>
      <c r="OI10" s="2">
        <v>3</v>
      </c>
      <c r="OJ10" s="2">
        <v>0</v>
      </c>
      <c r="OK10" s="2">
        <v>0</v>
      </c>
      <c r="OL10" s="4">
        <v>1</v>
      </c>
      <c r="OM10" s="19">
        <f t="shared" si="50"/>
        <v>0</v>
      </c>
      <c r="OO10" s="2" t="s">
        <v>24</v>
      </c>
      <c r="OP10" s="2">
        <v>3</v>
      </c>
      <c r="OQ10" s="2">
        <v>3</v>
      </c>
      <c r="OR10" s="2">
        <v>0</v>
      </c>
      <c r="OS10" s="2">
        <v>0</v>
      </c>
      <c r="OT10" s="4">
        <f t="shared" si="101"/>
        <v>1</v>
      </c>
      <c r="OU10" s="19">
        <f t="shared" si="51"/>
        <v>0</v>
      </c>
      <c r="OW10" s="129" t="s">
        <v>24</v>
      </c>
      <c r="OX10" s="129">
        <v>3</v>
      </c>
      <c r="OY10" s="129">
        <v>3</v>
      </c>
      <c r="OZ10" s="129">
        <v>0</v>
      </c>
      <c r="PA10" s="129">
        <v>0</v>
      </c>
      <c r="PB10" s="135">
        <v>1</v>
      </c>
      <c r="PC10" s="132">
        <v>0</v>
      </c>
      <c r="PD10" s="129"/>
      <c r="PE10" s="129" t="s">
        <v>24</v>
      </c>
      <c r="PF10" s="129">
        <v>3</v>
      </c>
      <c r="PG10" s="129">
        <v>3</v>
      </c>
      <c r="PH10" s="129">
        <v>0</v>
      </c>
      <c r="PI10" s="129">
        <v>0</v>
      </c>
      <c r="PJ10" s="135">
        <v>1</v>
      </c>
      <c r="PK10" s="132">
        <v>0</v>
      </c>
      <c r="PM10" s="156" t="s">
        <v>24</v>
      </c>
      <c r="PN10" s="156">
        <v>3</v>
      </c>
      <c r="PO10" s="156">
        <v>3</v>
      </c>
      <c r="PP10" s="156">
        <v>0</v>
      </c>
      <c r="PQ10" s="156">
        <v>0</v>
      </c>
      <c r="PR10" s="162">
        <v>1</v>
      </c>
      <c r="PS10" s="132">
        <f t="shared" si="52"/>
        <v>0</v>
      </c>
      <c r="PT10" s="121"/>
      <c r="PU10" s="156" t="s">
        <v>24</v>
      </c>
      <c r="PV10" s="156">
        <v>3</v>
      </c>
      <c r="PW10" s="156">
        <v>3</v>
      </c>
      <c r="PX10" s="156">
        <v>0</v>
      </c>
      <c r="PY10" s="156">
        <v>0</v>
      </c>
      <c r="PZ10" s="162">
        <v>1</v>
      </c>
      <c r="QA10" s="132">
        <f t="shared" si="53"/>
        <v>0</v>
      </c>
      <c r="QB10" s="121"/>
      <c r="QC10" s="156" t="s">
        <v>24</v>
      </c>
      <c r="QD10" s="156">
        <v>3</v>
      </c>
      <c r="QE10" s="156">
        <v>3</v>
      </c>
      <c r="QF10" s="156">
        <v>0</v>
      </c>
      <c r="QG10" s="156">
        <v>0</v>
      </c>
      <c r="QH10" s="162">
        <v>1</v>
      </c>
      <c r="QI10" s="132">
        <f t="shared" si="54"/>
        <v>0</v>
      </c>
      <c r="QJ10" s="121"/>
      <c r="QK10" s="156" t="s">
        <v>24</v>
      </c>
      <c r="QL10" s="156">
        <v>3</v>
      </c>
      <c r="QM10" s="156">
        <v>3</v>
      </c>
      <c r="QN10" s="156">
        <v>0</v>
      </c>
      <c r="QO10" s="156">
        <v>0</v>
      </c>
      <c r="QP10" s="162">
        <v>1</v>
      </c>
      <c r="QQ10" s="132">
        <f t="shared" si="55"/>
        <v>0</v>
      </c>
      <c r="QR10" s="121"/>
      <c r="QS10" s="156" t="s">
        <v>24</v>
      </c>
      <c r="QT10" s="156">
        <v>3</v>
      </c>
      <c r="QU10" s="156">
        <v>3</v>
      </c>
      <c r="QV10" s="156">
        <v>0</v>
      </c>
      <c r="QW10" s="156">
        <v>0</v>
      </c>
      <c r="QX10" s="162">
        <v>1</v>
      </c>
      <c r="QY10" s="158">
        <f t="shared" si="56"/>
        <v>0</v>
      </c>
      <c r="QZ10" s="121"/>
      <c r="RA10" s="156" t="s">
        <v>24</v>
      </c>
      <c r="RB10" s="156">
        <v>3</v>
      </c>
      <c r="RC10" s="156">
        <v>3</v>
      </c>
      <c r="RD10" s="156">
        <v>0</v>
      </c>
      <c r="RE10" s="156">
        <v>0</v>
      </c>
      <c r="RF10" s="162">
        <v>1</v>
      </c>
      <c r="RG10" s="132">
        <f t="shared" si="57"/>
        <v>0</v>
      </c>
      <c r="RH10" s="121"/>
      <c r="RI10" s="121"/>
      <c r="RJ10" s="156" t="s">
        <v>24</v>
      </c>
      <c r="RK10" s="156">
        <v>3</v>
      </c>
      <c r="RL10" s="156">
        <v>3</v>
      </c>
      <c r="RM10" s="156">
        <v>0</v>
      </c>
      <c r="RN10" s="156">
        <v>0</v>
      </c>
      <c r="RO10" s="162">
        <f t="shared" si="58"/>
        <v>1</v>
      </c>
      <c r="RP10" s="132">
        <f t="shared" si="59"/>
        <v>0</v>
      </c>
      <c r="RQ10" s="121"/>
      <c r="RR10" s="121"/>
      <c r="RS10" s="121"/>
      <c r="RT10" s="121"/>
      <c r="RU10" s="121"/>
      <c r="RV10" s="121"/>
      <c r="RW10" s="132"/>
      <c r="RX10" s="121"/>
      <c r="RY10" s="121"/>
      <c r="RZ10" s="121"/>
      <c r="SA10" s="121"/>
      <c r="SB10" s="121"/>
      <c r="SC10" s="121"/>
      <c r="SD10" s="132"/>
      <c r="SE10" s="121"/>
      <c r="SF10" s="121"/>
      <c r="SG10" s="121"/>
      <c r="SH10" s="121"/>
      <c r="SI10" s="121"/>
      <c r="SJ10" s="121"/>
      <c r="SK10" s="121"/>
      <c r="SL10" s="121"/>
      <c r="SM10" s="121"/>
      <c r="SN10" s="121"/>
      <c r="SO10" s="121"/>
      <c r="SP10" s="121"/>
      <c r="SQ10" s="121"/>
      <c r="SR10" s="121"/>
      <c r="SU10" s="157" t="s">
        <v>24</v>
      </c>
      <c r="SV10" s="157">
        <v>3</v>
      </c>
      <c r="SW10" s="157">
        <v>3</v>
      </c>
      <c r="SX10" s="157">
        <v>0</v>
      </c>
      <c r="SY10" s="157">
        <v>0</v>
      </c>
      <c r="SZ10" s="158">
        <f t="shared" si="102"/>
        <v>1</v>
      </c>
      <c r="TA10" s="132">
        <f t="shared" si="60"/>
        <v>0</v>
      </c>
      <c r="TC10" s="157" t="s">
        <v>24</v>
      </c>
      <c r="TD10" s="157">
        <v>3</v>
      </c>
      <c r="TE10" s="157">
        <v>3</v>
      </c>
      <c r="TF10" s="157">
        <v>0</v>
      </c>
      <c r="TG10" s="157">
        <v>0</v>
      </c>
      <c r="TH10" s="158">
        <f t="shared" si="61"/>
        <v>1</v>
      </c>
      <c r="TI10" s="132">
        <f t="shared" si="62"/>
        <v>0</v>
      </c>
      <c r="TK10" s="157" t="s">
        <v>24</v>
      </c>
      <c r="TL10" s="157">
        <v>3</v>
      </c>
      <c r="TM10" s="157">
        <v>3</v>
      </c>
      <c r="TN10" s="157">
        <v>0</v>
      </c>
      <c r="TO10" s="157">
        <v>0</v>
      </c>
      <c r="TP10" s="158">
        <f t="shared" si="63"/>
        <v>1</v>
      </c>
      <c r="TQ10" s="132">
        <f t="shared" si="64"/>
        <v>0</v>
      </c>
      <c r="TS10" s="157" t="s">
        <v>24</v>
      </c>
      <c r="TT10" s="157">
        <v>3</v>
      </c>
      <c r="TU10" s="157">
        <v>3</v>
      </c>
      <c r="TV10" s="157">
        <v>0</v>
      </c>
      <c r="TW10" s="157">
        <v>0</v>
      </c>
      <c r="TX10" s="158">
        <f t="shared" si="65"/>
        <v>1</v>
      </c>
      <c r="TY10" s="132">
        <f t="shared" si="66"/>
        <v>0</v>
      </c>
      <c r="UA10" s="157" t="s">
        <v>24</v>
      </c>
      <c r="UB10" s="157">
        <v>3</v>
      </c>
      <c r="UC10" s="157">
        <v>3</v>
      </c>
      <c r="UD10" s="157">
        <v>0</v>
      </c>
      <c r="UE10" s="157">
        <v>0</v>
      </c>
      <c r="UF10" s="158">
        <f t="shared" si="67"/>
        <v>1</v>
      </c>
      <c r="UG10" s="132">
        <f t="shared" si="68"/>
        <v>0</v>
      </c>
      <c r="UH10" s="132"/>
      <c r="UI10" s="157" t="s">
        <v>24</v>
      </c>
      <c r="UJ10" s="157">
        <v>3</v>
      </c>
      <c r="UK10" s="157">
        <v>3</v>
      </c>
      <c r="UL10" s="157">
        <v>0</v>
      </c>
      <c r="UM10" s="157">
        <v>0</v>
      </c>
      <c r="UN10" s="158">
        <f t="shared" si="69"/>
        <v>1</v>
      </c>
      <c r="UO10" s="132">
        <f t="shared" si="70"/>
        <v>0</v>
      </c>
      <c r="UQ10" s="157" t="s">
        <v>24</v>
      </c>
      <c r="UR10" s="157">
        <v>3</v>
      </c>
      <c r="US10" s="157">
        <v>3</v>
      </c>
      <c r="UT10" s="157">
        <v>0</v>
      </c>
      <c r="UU10" s="157">
        <v>0</v>
      </c>
      <c r="UV10" s="158">
        <f t="shared" si="71"/>
        <v>1</v>
      </c>
      <c r="UW10" s="132">
        <f t="shared" si="72"/>
        <v>0</v>
      </c>
      <c r="UY10" s="157" t="s">
        <v>24</v>
      </c>
      <c r="UZ10" s="157">
        <v>3</v>
      </c>
      <c r="VA10" s="157">
        <v>3</v>
      </c>
      <c r="VB10" s="157">
        <v>0</v>
      </c>
      <c r="VC10" s="157">
        <v>0</v>
      </c>
      <c r="VD10" s="158">
        <f t="shared" si="73"/>
        <v>1</v>
      </c>
      <c r="VE10" s="132">
        <f t="shared" si="74"/>
        <v>0</v>
      </c>
      <c r="VG10" s="157" t="s">
        <v>24</v>
      </c>
      <c r="VH10" s="157">
        <v>3</v>
      </c>
      <c r="VI10" s="157">
        <v>3</v>
      </c>
      <c r="VJ10" s="157">
        <v>0</v>
      </c>
      <c r="VK10" s="157">
        <v>0</v>
      </c>
      <c r="VL10" s="158">
        <f t="shared" si="75"/>
        <v>1</v>
      </c>
      <c r="VM10" s="132">
        <f t="shared" si="76"/>
        <v>0</v>
      </c>
      <c r="VO10" s="157" t="s">
        <v>24</v>
      </c>
      <c r="VP10" s="157">
        <v>3</v>
      </c>
      <c r="VQ10" s="157">
        <v>3</v>
      </c>
      <c r="VR10" s="157">
        <v>0</v>
      </c>
      <c r="VS10" s="157">
        <v>0</v>
      </c>
      <c r="VT10" s="158">
        <f t="shared" si="77"/>
        <v>1</v>
      </c>
      <c r="VV10" s="157" t="s">
        <v>24</v>
      </c>
      <c r="VW10" s="157">
        <v>3</v>
      </c>
      <c r="VX10" s="157">
        <v>3</v>
      </c>
      <c r="VY10" s="157">
        <v>0</v>
      </c>
      <c r="VZ10" s="157">
        <v>0</v>
      </c>
      <c r="WA10" s="158">
        <f t="shared" si="78"/>
        <v>1</v>
      </c>
      <c r="WC10" s="157" t="s">
        <v>24</v>
      </c>
      <c r="WD10" s="157">
        <v>3</v>
      </c>
      <c r="WE10" s="157">
        <v>3</v>
      </c>
      <c r="WF10" s="157">
        <v>0</v>
      </c>
      <c r="WG10" s="157">
        <v>0</v>
      </c>
      <c r="WH10" s="158">
        <f t="shared" si="79"/>
        <v>1</v>
      </c>
      <c r="WI10" s="132">
        <f t="shared" si="23"/>
        <v>0</v>
      </c>
      <c r="WK10" s="157" t="s">
        <v>24</v>
      </c>
      <c r="WL10" s="157">
        <v>3</v>
      </c>
      <c r="WM10" s="157">
        <v>3</v>
      </c>
      <c r="WN10" s="157">
        <v>0</v>
      </c>
      <c r="WO10" s="157">
        <v>0</v>
      </c>
      <c r="WP10" s="158">
        <f t="shared" si="80"/>
        <v>1</v>
      </c>
      <c r="WQ10" s="132">
        <f t="shared" si="81"/>
        <v>0</v>
      </c>
      <c r="WS10" s="157" t="s">
        <v>24</v>
      </c>
      <c r="WT10" s="157">
        <v>3</v>
      </c>
      <c r="WU10" s="157">
        <v>3</v>
      </c>
      <c r="WV10" s="157">
        <v>0</v>
      </c>
      <c r="WW10" s="157">
        <v>0</v>
      </c>
      <c r="WX10" s="158">
        <f t="shared" si="82"/>
        <v>1</v>
      </c>
      <c r="WY10" s="132">
        <f t="shared" si="83"/>
        <v>0</v>
      </c>
      <c r="XA10" s="157" t="s">
        <v>24</v>
      </c>
      <c r="XB10" s="157">
        <v>3</v>
      </c>
      <c r="XC10" s="157">
        <v>3</v>
      </c>
      <c r="XD10" s="157">
        <v>0</v>
      </c>
      <c r="XE10" s="157">
        <v>0</v>
      </c>
      <c r="XF10" s="158">
        <f t="shared" si="84"/>
        <v>1</v>
      </c>
      <c r="XG10" s="132">
        <f t="shared" si="85"/>
        <v>0</v>
      </c>
      <c r="XI10" s="157" t="s">
        <v>24</v>
      </c>
      <c r="XJ10" s="157">
        <v>3</v>
      </c>
      <c r="XK10" s="157">
        <v>3</v>
      </c>
      <c r="XL10" s="157">
        <v>0</v>
      </c>
      <c r="XM10" s="157">
        <v>0</v>
      </c>
      <c r="XN10" s="158">
        <f t="shared" si="86"/>
        <v>1</v>
      </c>
      <c r="XO10" s="132">
        <f t="shared" si="87"/>
        <v>0</v>
      </c>
      <c r="XQ10" s="157" t="s">
        <v>24</v>
      </c>
      <c r="XR10" s="157">
        <v>3</v>
      </c>
      <c r="XS10" s="157">
        <v>3</v>
      </c>
      <c r="XT10" s="157">
        <v>0</v>
      </c>
      <c r="XU10" s="157">
        <v>0</v>
      </c>
      <c r="XV10" s="158">
        <f t="shared" si="88"/>
        <v>1</v>
      </c>
      <c r="XW10" s="132">
        <f t="shared" si="89"/>
        <v>0</v>
      </c>
      <c r="XY10" s="157" t="s">
        <v>24</v>
      </c>
      <c r="XZ10" s="157">
        <v>3</v>
      </c>
      <c r="YA10" s="157">
        <v>3</v>
      </c>
      <c r="YB10" s="157">
        <v>0</v>
      </c>
      <c r="YC10" s="157">
        <v>0</v>
      </c>
      <c r="YD10" s="158">
        <f t="shared" si="90"/>
        <v>1</v>
      </c>
      <c r="YE10" s="132">
        <f t="shared" si="91"/>
        <v>0</v>
      </c>
      <c r="YG10" s="157" t="s">
        <v>24</v>
      </c>
      <c r="YH10" s="157">
        <v>3</v>
      </c>
      <c r="YI10" s="157">
        <v>3</v>
      </c>
      <c r="YJ10" s="157">
        <v>0</v>
      </c>
      <c r="YK10" s="157">
        <v>0</v>
      </c>
      <c r="YL10" s="158">
        <f t="shared" si="92"/>
        <v>1</v>
      </c>
      <c r="YM10" s="132">
        <f t="shared" si="93"/>
        <v>0</v>
      </c>
      <c r="YO10" s="157" t="s">
        <v>24</v>
      </c>
      <c r="YP10" s="157">
        <v>3</v>
      </c>
      <c r="YQ10" s="157">
        <v>3</v>
      </c>
      <c r="YR10" s="157">
        <v>0</v>
      </c>
      <c r="YS10" s="157">
        <v>0</v>
      </c>
      <c r="YT10" s="158">
        <f t="shared" si="94"/>
        <v>1</v>
      </c>
      <c r="YU10" s="132">
        <f t="shared" si="95"/>
        <v>0</v>
      </c>
      <c r="YW10" s="157" t="s">
        <v>24</v>
      </c>
      <c r="YX10" s="157">
        <v>3</v>
      </c>
      <c r="YY10" s="157">
        <v>3</v>
      </c>
      <c r="YZ10" s="157">
        <v>0</v>
      </c>
      <c r="ZA10" s="157">
        <v>0</v>
      </c>
      <c r="ZB10" s="158">
        <f t="shared" si="96"/>
        <v>1</v>
      </c>
      <c r="ZD10" s="157" t="s">
        <v>24</v>
      </c>
      <c r="ZE10" s="157">
        <v>3</v>
      </c>
      <c r="ZF10" s="157">
        <v>3</v>
      </c>
      <c r="ZG10" s="157">
        <v>0</v>
      </c>
      <c r="ZH10" s="157">
        <v>0</v>
      </c>
      <c r="ZI10" s="158">
        <f t="shared" si="97"/>
        <v>1</v>
      </c>
      <c r="ZJ10" s="132">
        <f t="shared" si="98"/>
        <v>1</v>
      </c>
      <c r="ZL10" s="121" t="s">
        <v>24</v>
      </c>
      <c r="ZM10" s="121">
        <v>3</v>
      </c>
      <c r="ZN10" s="121">
        <v>3</v>
      </c>
      <c r="ZO10" s="121">
        <v>0</v>
      </c>
      <c r="ZP10" s="121">
        <v>0</v>
      </c>
      <c r="ZQ10" s="132">
        <v>1</v>
      </c>
      <c r="ZS10" s="157" t="s">
        <v>24</v>
      </c>
      <c r="ZT10" s="157">
        <v>3</v>
      </c>
      <c r="ZU10" s="157">
        <v>3</v>
      </c>
      <c r="ZV10" s="157">
        <v>0</v>
      </c>
      <c r="ZW10" s="157">
        <v>0</v>
      </c>
      <c r="ZX10" s="158">
        <v>1</v>
      </c>
      <c r="ZZ10" s="199" t="s">
        <v>24</v>
      </c>
      <c r="AAA10" s="199">
        <v>3</v>
      </c>
      <c r="AAB10" s="199">
        <v>3</v>
      </c>
      <c r="AAC10" s="199">
        <v>0</v>
      </c>
      <c r="AAD10" s="199">
        <v>0</v>
      </c>
      <c r="AAE10" s="200">
        <v>1</v>
      </c>
      <c r="AAG10" s="157" t="s">
        <v>24</v>
      </c>
      <c r="AAH10" s="157">
        <v>3</v>
      </c>
      <c r="AAI10" s="157">
        <v>3</v>
      </c>
      <c r="AAJ10" s="157">
        <v>0</v>
      </c>
      <c r="AAK10" s="157">
        <v>0</v>
      </c>
      <c r="AAL10" s="158">
        <v>1</v>
      </c>
      <c r="AAN10" s="157" t="s">
        <v>24</v>
      </c>
      <c r="AAO10" s="157">
        <v>3</v>
      </c>
      <c r="AAP10" s="157">
        <v>3</v>
      </c>
      <c r="AAQ10" s="157">
        <v>0</v>
      </c>
      <c r="AAR10" s="157">
        <v>0</v>
      </c>
      <c r="AAS10" s="158">
        <v>1</v>
      </c>
      <c r="AAU10" s="157" t="s">
        <v>24</v>
      </c>
      <c r="AAV10" s="157">
        <v>3</v>
      </c>
      <c r="AAW10" s="157">
        <v>3</v>
      </c>
      <c r="AAX10" s="157">
        <v>0</v>
      </c>
      <c r="AAY10" s="157">
        <v>0</v>
      </c>
      <c r="AAZ10" s="158">
        <v>1</v>
      </c>
    </row>
    <row r="11" spans="1:728" ht="15.75">
      <c r="A11" s="19">
        <v>0.98</v>
      </c>
      <c r="B11" s="19"/>
      <c r="C11" s="18" t="s">
        <v>25</v>
      </c>
      <c r="D11" s="18">
        <v>832</v>
      </c>
      <c r="E11" s="18">
        <v>817</v>
      </c>
      <c r="F11" s="18">
        <v>15</v>
      </c>
      <c r="G11" s="18">
        <v>0</v>
      </c>
      <c r="H11" s="19">
        <v>0.98</v>
      </c>
      <c r="J11" s="58" t="s">
        <v>25</v>
      </c>
      <c r="K11" s="58">
        <v>832</v>
      </c>
      <c r="L11" s="58">
        <v>817</v>
      </c>
      <c r="M11" s="58">
        <v>15</v>
      </c>
      <c r="N11" s="58">
        <v>0</v>
      </c>
      <c r="O11" s="59">
        <v>0.98</v>
      </c>
      <c r="P11" s="59">
        <f t="shared" si="0"/>
        <v>0</v>
      </c>
      <c r="R11" s="18" t="s">
        <v>25</v>
      </c>
      <c r="S11" s="18">
        <v>832</v>
      </c>
      <c r="T11" s="18">
        <v>817</v>
      </c>
      <c r="U11" s="18">
        <v>15</v>
      </c>
      <c r="V11" s="18">
        <v>0</v>
      </c>
      <c r="W11" s="19">
        <v>0.98</v>
      </c>
      <c r="X11" s="19">
        <f t="shared" si="1"/>
        <v>0</v>
      </c>
      <c r="Z11" s="51" t="s">
        <v>25</v>
      </c>
      <c r="AA11" s="51">
        <v>832</v>
      </c>
      <c r="AB11" s="52">
        <v>817</v>
      </c>
      <c r="AC11" s="53">
        <v>15</v>
      </c>
      <c r="AD11" s="51">
        <v>0</v>
      </c>
      <c r="AE11" s="54">
        <v>0.98</v>
      </c>
      <c r="AF11" s="19">
        <f t="shared" si="2"/>
        <v>0</v>
      </c>
      <c r="AH11" s="54">
        <v>0.98</v>
      </c>
      <c r="AI11" s="19">
        <f t="shared" si="3"/>
        <v>0</v>
      </c>
      <c r="AK11" s="18" t="s">
        <v>25</v>
      </c>
      <c r="AL11" s="18">
        <v>832</v>
      </c>
      <c r="AM11" s="18">
        <v>817</v>
      </c>
      <c r="AN11" s="18">
        <v>15</v>
      </c>
      <c r="AO11" s="18">
        <v>0</v>
      </c>
      <c r="AP11" s="19">
        <f t="shared" si="4"/>
        <v>0.98197115384615385</v>
      </c>
      <c r="AQ11" s="19">
        <f t="shared" si="5"/>
        <v>1.9711538461538725E-3</v>
      </c>
      <c r="AS11" s="18" t="s">
        <v>25</v>
      </c>
      <c r="AT11" s="18">
        <v>832</v>
      </c>
      <c r="AU11" s="18">
        <v>817</v>
      </c>
      <c r="AV11" s="18">
        <v>15</v>
      </c>
      <c r="AW11" s="18">
        <v>0</v>
      </c>
      <c r="AX11" s="19">
        <v>0.98</v>
      </c>
      <c r="AY11" s="19">
        <f t="shared" si="6"/>
        <v>-1.9711538461538725E-3</v>
      </c>
      <c r="BA11" s="18" t="s">
        <v>25</v>
      </c>
      <c r="BB11" s="18">
        <v>832</v>
      </c>
      <c r="BC11" s="18">
        <v>817</v>
      </c>
      <c r="BD11" s="18">
        <v>15</v>
      </c>
      <c r="BE11" s="18">
        <v>0</v>
      </c>
      <c r="BF11" s="19">
        <v>0.98</v>
      </c>
      <c r="BG11" s="19">
        <f t="shared" si="7"/>
        <v>0</v>
      </c>
      <c r="BI11" s="18" t="s">
        <v>25</v>
      </c>
      <c r="BJ11" s="18">
        <v>832</v>
      </c>
      <c r="BK11" s="18">
        <v>817</v>
      </c>
      <c r="BL11" s="18">
        <v>15</v>
      </c>
      <c r="BM11" s="18">
        <v>0</v>
      </c>
      <c r="BN11" s="19">
        <v>0.98</v>
      </c>
      <c r="BO11" s="19">
        <f t="shared" si="8"/>
        <v>0</v>
      </c>
      <c r="BQ11" s="18" t="s">
        <v>25</v>
      </c>
      <c r="BR11" s="18">
        <v>832</v>
      </c>
      <c r="BS11" s="18">
        <v>817</v>
      </c>
      <c r="BT11" s="18">
        <v>15</v>
      </c>
      <c r="BU11" s="18">
        <v>0</v>
      </c>
      <c r="BV11" s="19">
        <v>0.98</v>
      </c>
      <c r="BW11" s="19">
        <f t="shared" si="9"/>
        <v>0</v>
      </c>
      <c r="BY11" s="18" t="s">
        <v>25</v>
      </c>
      <c r="BZ11" s="18">
        <v>832</v>
      </c>
      <c r="CA11" s="18">
        <v>817</v>
      </c>
      <c r="CB11" s="18">
        <v>15</v>
      </c>
      <c r="CC11" s="18">
        <v>0</v>
      </c>
      <c r="CD11" s="19">
        <v>0.98</v>
      </c>
      <c r="CE11" s="19">
        <f t="shared" si="10"/>
        <v>0</v>
      </c>
      <c r="CG11" s="2" t="s">
        <v>25</v>
      </c>
      <c r="CH11" s="2">
        <v>832</v>
      </c>
      <c r="CI11" s="2">
        <v>817</v>
      </c>
      <c r="CJ11" s="2">
        <v>15</v>
      </c>
      <c r="CK11" s="2">
        <v>0</v>
      </c>
      <c r="CL11" s="4">
        <v>0.98</v>
      </c>
      <c r="CM11" s="19">
        <f t="shared" si="11"/>
        <v>0</v>
      </c>
      <c r="CO11" s="2" t="s">
        <v>25</v>
      </c>
      <c r="CP11" s="2">
        <v>832</v>
      </c>
      <c r="CQ11" s="2">
        <v>822</v>
      </c>
      <c r="CR11" s="2">
        <v>10</v>
      </c>
      <c r="CS11" s="2">
        <v>0</v>
      </c>
      <c r="CT11" s="4">
        <v>0.99</v>
      </c>
      <c r="CU11" s="19">
        <f t="shared" si="12"/>
        <v>1.0000000000000009E-2</v>
      </c>
      <c r="CW11" s="2" t="s">
        <v>25</v>
      </c>
      <c r="CX11" s="2">
        <v>832</v>
      </c>
      <c r="CY11" s="2">
        <v>822</v>
      </c>
      <c r="CZ11" s="2">
        <v>10</v>
      </c>
      <c r="DA11" s="2">
        <v>0</v>
      </c>
      <c r="DB11" s="4">
        <v>0.99</v>
      </c>
      <c r="DC11" s="19">
        <f t="shared" si="13"/>
        <v>0</v>
      </c>
      <c r="DD11" s="18" t="s">
        <v>119</v>
      </c>
      <c r="DE11" s="2" t="s">
        <v>25</v>
      </c>
      <c r="DF11" s="2">
        <v>832</v>
      </c>
      <c r="DG11" s="2">
        <v>822</v>
      </c>
      <c r="DH11" s="2">
        <v>10</v>
      </c>
      <c r="DI11" s="2">
        <v>0</v>
      </c>
      <c r="DJ11" s="4">
        <v>0.99</v>
      </c>
      <c r="DK11" s="19">
        <f t="shared" si="14"/>
        <v>0</v>
      </c>
      <c r="DM11" s="2" t="s">
        <v>25</v>
      </c>
      <c r="DN11" s="2">
        <v>832</v>
      </c>
      <c r="DO11" s="2">
        <v>822</v>
      </c>
      <c r="DP11" s="2">
        <v>10</v>
      </c>
      <c r="DQ11" s="2">
        <v>0</v>
      </c>
      <c r="DR11" s="4">
        <v>0.99</v>
      </c>
      <c r="DS11" s="19">
        <f t="shared" si="15"/>
        <v>0</v>
      </c>
      <c r="DU11" s="2" t="s">
        <v>25</v>
      </c>
      <c r="DV11" s="2">
        <v>832</v>
      </c>
      <c r="DW11" s="2">
        <v>822</v>
      </c>
      <c r="DX11" s="2">
        <v>10</v>
      </c>
      <c r="DY11" s="2">
        <v>0</v>
      </c>
      <c r="DZ11" s="4">
        <v>0.99</v>
      </c>
      <c r="EA11" s="19">
        <f t="shared" si="16"/>
        <v>0</v>
      </c>
      <c r="EC11" s="2" t="s">
        <v>25</v>
      </c>
      <c r="ED11" s="2">
        <v>832</v>
      </c>
      <c r="EE11" s="2">
        <v>822</v>
      </c>
      <c r="EF11" s="2">
        <v>10</v>
      </c>
      <c r="EG11" s="2">
        <v>0</v>
      </c>
      <c r="EH11" s="4">
        <v>0.99</v>
      </c>
      <c r="EI11" s="19">
        <f t="shared" si="17"/>
        <v>0</v>
      </c>
      <c r="EK11" s="2" t="s">
        <v>25</v>
      </c>
      <c r="EL11" s="2">
        <v>832</v>
      </c>
      <c r="EM11" s="2">
        <v>822</v>
      </c>
      <c r="EN11" s="2">
        <v>10</v>
      </c>
      <c r="EO11" s="2">
        <v>0</v>
      </c>
      <c r="EP11" s="4">
        <v>0.99</v>
      </c>
      <c r="EQ11" s="19">
        <f t="shared" si="18"/>
        <v>0</v>
      </c>
      <c r="ES11" s="66" t="s">
        <v>25</v>
      </c>
      <c r="ET11" s="2">
        <v>832</v>
      </c>
      <c r="EU11" s="2">
        <v>822</v>
      </c>
      <c r="EV11" s="2">
        <v>10</v>
      </c>
      <c r="EW11" s="2">
        <v>0</v>
      </c>
      <c r="EX11" s="4">
        <v>0.99</v>
      </c>
      <c r="EY11" s="19">
        <f t="shared" si="19"/>
        <v>0</v>
      </c>
      <c r="FA11" s="66" t="s">
        <v>25</v>
      </c>
      <c r="FB11" s="2">
        <v>832</v>
      </c>
      <c r="FC11" s="2">
        <v>822</v>
      </c>
      <c r="FD11" s="2">
        <v>10</v>
      </c>
      <c r="FE11" s="2">
        <v>0</v>
      </c>
      <c r="FF11" s="4">
        <v>0.99</v>
      </c>
      <c r="FG11" s="19">
        <f t="shared" si="20"/>
        <v>0</v>
      </c>
      <c r="FI11" s="66" t="s">
        <v>25</v>
      </c>
      <c r="FJ11" s="2">
        <v>832</v>
      </c>
      <c r="FK11" s="2">
        <v>822</v>
      </c>
      <c r="FL11" s="2">
        <v>10</v>
      </c>
      <c r="FM11" s="2">
        <v>0</v>
      </c>
      <c r="FN11" s="4">
        <v>0.99</v>
      </c>
      <c r="FO11" s="19">
        <f t="shared" si="21"/>
        <v>0</v>
      </c>
      <c r="FQ11" s="66" t="s">
        <v>25</v>
      </c>
      <c r="FR11" s="2">
        <v>832</v>
      </c>
      <c r="FS11" s="2">
        <v>822</v>
      </c>
      <c r="FT11" s="2">
        <v>10</v>
      </c>
      <c r="FU11" s="2">
        <v>0</v>
      </c>
      <c r="FV11" s="4">
        <v>0.99</v>
      </c>
      <c r="FW11" s="19">
        <f t="shared" si="22"/>
        <v>0</v>
      </c>
      <c r="FY11" s="66" t="s">
        <v>25</v>
      </c>
      <c r="FZ11" s="2">
        <v>832</v>
      </c>
      <c r="GA11" s="2">
        <v>822</v>
      </c>
      <c r="GB11" s="2">
        <v>10</v>
      </c>
      <c r="GC11" s="2">
        <v>0</v>
      </c>
      <c r="GD11" s="4">
        <v>0.99</v>
      </c>
      <c r="GE11" s="19">
        <f t="shared" si="24"/>
        <v>0</v>
      </c>
      <c r="GG11" s="66" t="s">
        <v>25</v>
      </c>
      <c r="GH11" s="2">
        <v>832</v>
      </c>
      <c r="GI11" s="2">
        <v>822</v>
      </c>
      <c r="GJ11" s="2">
        <v>10</v>
      </c>
      <c r="GK11" s="2">
        <v>0</v>
      </c>
      <c r="GL11" s="4">
        <v>0.99</v>
      </c>
      <c r="GM11" s="19">
        <f t="shared" si="25"/>
        <v>0</v>
      </c>
      <c r="GO11" s="66" t="s">
        <v>25</v>
      </c>
      <c r="GP11" s="2">
        <v>832</v>
      </c>
      <c r="GQ11" s="2">
        <v>822</v>
      </c>
      <c r="GR11" s="2">
        <v>10</v>
      </c>
      <c r="GS11" s="2">
        <v>0</v>
      </c>
      <c r="GT11" s="4">
        <v>0.99</v>
      </c>
      <c r="GU11" s="19">
        <f t="shared" si="26"/>
        <v>0</v>
      </c>
      <c r="GW11" s="66" t="s">
        <v>25</v>
      </c>
      <c r="GX11" s="2">
        <v>832</v>
      </c>
      <c r="GY11" s="2">
        <v>822</v>
      </c>
      <c r="GZ11" s="2">
        <v>10</v>
      </c>
      <c r="HA11" s="2">
        <v>0</v>
      </c>
      <c r="HB11" s="4">
        <v>0.99</v>
      </c>
      <c r="HC11" s="19">
        <f t="shared" si="27"/>
        <v>0</v>
      </c>
      <c r="HE11" s="66" t="s">
        <v>25</v>
      </c>
      <c r="HF11" s="2">
        <v>832</v>
      </c>
      <c r="HG11" s="2">
        <v>822</v>
      </c>
      <c r="HH11" s="2">
        <v>10</v>
      </c>
      <c r="HI11" s="2">
        <v>0</v>
      </c>
      <c r="HJ11" s="4">
        <v>0.99</v>
      </c>
      <c r="HK11" s="19">
        <f t="shared" si="28"/>
        <v>0</v>
      </c>
      <c r="HM11" s="66" t="s">
        <v>25</v>
      </c>
      <c r="HN11" s="2">
        <v>832</v>
      </c>
      <c r="HO11" s="2">
        <v>822</v>
      </c>
      <c r="HP11" s="2">
        <v>10</v>
      </c>
      <c r="HQ11" s="2">
        <v>0</v>
      </c>
      <c r="HR11" s="4">
        <v>0.99</v>
      </c>
      <c r="HS11" s="19">
        <f t="shared" si="29"/>
        <v>0</v>
      </c>
      <c r="HU11" s="66" t="s">
        <v>25</v>
      </c>
      <c r="HV11" s="2">
        <v>832</v>
      </c>
      <c r="HW11" s="2">
        <v>822</v>
      </c>
      <c r="HX11" s="2">
        <v>10</v>
      </c>
      <c r="HY11" s="2">
        <v>0</v>
      </c>
      <c r="HZ11" s="4">
        <v>0.99</v>
      </c>
      <c r="IA11" s="19">
        <f t="shared" si="30"/>
        <v>0</v>
      </c>
      <c r="IC11" s="66" t="s">
        <v>25</v>
      </c>
      <c r="ID11" s="2">
        <v>832</v>
      </c>
      <c r="IE11" s="2">
        <v>822</v>
      </c>
      <c r="IF11" s="2">
        <v>10</v>
      </c>
      <c r="IG11" s="2">
        <v>0</v>
      </c>
      <c r="IH11" s="4">
        <v>0.99</v>
      </c>
      <c r="II11" s="19">
        <f t="shared" si="31"/>
        <v>0</v>
      </c>
      <c r="IK11" s="66" t="s">
        <v>25</v>
      </c>
      <c r="IL11" s="2">
        <v>832</v>
      </c>
      <c r="IM11" s="2">
        <v>822</v>
      </c>
      <c r="IN11" s="2">
        <v>10</v>
      </c>
      <c r="IO11" s="2">
        <v>0</v>
      </c>
      <c r="IP11" s="4">
        <v>0.99</v>
      </c>
      <c r="IQ11" s="19">
        <f t="shared" si="32"/>
        <v>0</v>
      </c>
      <c r="IS11" s="66" t="s">
        <v>25</v>
      </c>
      <c r="IT11" s="2">
        <v>832</v>
      </c>
      <c r="IU11" s="2">
        <v>822</v>
      </c>
      <c r="IV11" s="2">
        <v>10</v>
      </c>
      <c r="IW11" s="2">
        <v>0</v>
      </c>
      <c r="IX11" s="4">
        <v>0.99</v>
      </c>
      <c r="IY11" s="19">
        <f t="shared" si="33"/>
        <v>0</v>
      </c>
      <c r="JA11" s="66" t="s">
        <v>25</v>
      </c>
      <c r="JB11" s="2">
        <v>832</v>
      </c>
      <c r="JC11" s="2">
        <v>822</v>
      </c>
      <c r="JD11" s="2">
        <v>10</v>
      </c>
      <c r="JE11" s="2">
        <v>0</v>
      </c>
      <c r="JF11" s="4">
        <v>0.99</v>
      </c>
      <c r="JG11" s="19">
        <f t="shared" si="34"/>
        <v>0</v>
      </c>
      <c r="JI11" s="66" t="s">
        <v>25</v>
      </c>
      <c r="JJ11" s="2">
        <v>832</v>
      </c>
      <c r="JK11" s="2">
        <v>822</v>
      </c>
      <c r="JL11" s="2">
        <v>10</v>
      </c>
      <c r="JM11" s="2">
        <v>0</v>
      </c>
      <c r="JN11" s="4">
        <v>0.99</v>
      </c>
      <c r="JO11" s="19">
        <f t="shared" si="35"/>
        <v>0</v>
      </c>
      <c r="JQ11" s="66" t="s">
        <v>25</v>
      </c>
      <c r="JR11" s="2">
        <v>832</v>
      </c>
      <c r="JS11" s="2">
        <v>822</v>
      </c>
      <c r="JT11" s="2">
        <v>10</v>
      </c>
      <c r="JU11" s="2">
        <v>0</v>
      </c>
      <c r="JV11" s="4">
        <v>0.99</v>
      </c>
      <c r="JW11" s="19">
        <f t="shared" si="36"/>
        <v>0</v>
      </c>
      <c r="JY11" s="66" t="s">
        <v>25</v>
      </c>
      <c r="JZ11" s="2">
        <v>832</v>
      </c>
      <c r="KA11" s="2">
        <v>822</v>
      </c>
      <c r="KB11" s="2">
        <v>10</v>
      </c>
      <c r="KC11" s="2">
        <v>0</v>
      </c>
      <c r="KD11" s="4">
        <v>0.99</v>
      </c>
      <c r="KE11" s="19">
        <f t="shared" si="37"/>
        <v>0</v>
      </c>
      <c r="KG11" s="66" t="s">
        <v>25</v>
      </c>
      <c r="KH11" s="2">
        <v>832</v>
      </c>
      <c r="KI11" s="2">
        <v>822</v>
      </c>
      <c r="KJ11" s="2">
        <v>10</v>
      </c>
      <c r="KK11" s="2">
        <v>0</v>
      </c>
      <c r="KL11" s="4">
        <v>0.99</v>
      </c>
      <c r="KM11" s="19">
        <f t="shared" si="38"/>
        <v>0</v>
      </c>
      <c r="KU11" s="19"/>
      <c r="KW11" s="7" t="s">
        <v>25</v>
      </c>
      <c r="LC11" s="19"/>
      <c r="LD11" s="18" t="s">
        <v>119</v>
      </c>
      <c r="LK11" s="19"/>
      <c r="LS11" s="19">
        <f t="shared" si="42"/>
        <v>0</v>
      </c>
      <c r="LU11" s="65" t="s">
        <v>25</v>
      </c>
      <c r="LV11" s="2">
        <v>847</v>
      </c>
      <c r="LW11" s="2">
        <v>0</v>
      </c>
      <c r="LX11" s="2">
        <v>0</v>
      </c>
      <c r="LY11" s="7">
        <v>847</v>
      </c>
      <c r="LZ11" s="4">
        <v>0</v>
      </c>
      <c r="MA11" s="19">
        <f t="shared" si="43"/>
        <v>0</v>
      </c>
      <c r="MC11" s="65" t="s">
        <v>25</v>
      </c>
      <c r="MD11" s="2">
        <v>847</v>
      </c>
      <c r="ME11" s="2">
        <v>836</v>
      </c>
      <c r="MF11" s="2">
        <v>11</v>
      </c>
      <c r="MG11" s="7">
        <v>0</v>
      </c>
      <c r="MH11" s="4">
        <v>0.99</v>
      </c>
      <c r="MI11" s="19">
        <f t="shared" si="44"/>
        <v>0.99</v>
      </c>
      <c r="MJ11" s="18" t="s">
        <v>119</v>
      </c>
      <c r="MK11" s="66" t="s">
        <v>25</v>
      </c>
      <c r="ML11" s="2">
        <v>847</v>
      </c>
      <c r="MM11" s="2">
        <v>836</v>
      </c>
      <c r="MN11" s="2">
        <v>11</v>
      </c>
      <c r="MO11" s="2">
        <v>0</v>
      </c>
      <c r="MP11" s="4">
        <v>0.99</v>
      </c>
      <c r="MQ11" s="19">
        <f t="shared" si="100"/>
        <v>0</v>
      </c>
      <c r="MS11" s="65" t="s">
        <v>25</v>
      </c>
      <c r="MT11" s="2">
        <v>853</v>
      </c>
      <c r="MU11" s="2">
        <v>0</v>
      </c>
      <c r="MV11" s="2">
        <v>0</v>
      </c>
      <c r="MW11" s="7">
        <v>853</v>
      </c>
      <c r="MX11" s="4">
        <v>0</v>
      </c>
      <c r="MY11" s="19">
        <f t="shared" si="45"/>
        <v>-0.99</v>
      </c>
      <c r="MZ11" s="18" t="s">
        <v>216</v>
      </c>
      <c r="NA11" s="2" t="s">
        <v>25</v>
      </c>
      <c r="NB11" s="2">
        <v>853</v>
      </c>
      <c r="NC11" s="2">
        <v>836</v>
      </c>
      <c r="ND11" s="2">
        <v>11</v>
      </c>
      <c r="NE11" s="2">
        <v>6</v>
      </c>
      <c r="NF11" s="4">
        <v>0.98</v>
      </c>
      <c r="NG11" s="19">
        <f t="shared" si="46"/>
        <v>0.98</v>
      </c>
      <c r="NI11" s="2" t="s">
        <v>25</v>
      </c>
      <c r="NJ11" s="2">
        <v>853</v>
      </c>
      <c r="NK11" s="2">
        <v>836</v>
      </c>
      <c r="NL11" s="2">
        <v>11</v>
      </c>
      <c r="NM11" s="2">
        <v>6</v>
      </c>
      <c r="NN11" s="4">
        <v>0.98</v>
      </c>
      <c r="NO11" s="19">
        <f t="shared" si="47"/>
        <v>0</v>
      </c>
      <c r="NQ11" s="2" t="s">
        <v>25</v>
      </c>
      <c r="NR11" s="2">
        <v>853</v>
      </c>
      <c r="NS11" s="2">
        <v>836</v>
      </c>
      <c r="NT11" s="2">
        <v>11</v>
      </c>
      <c r="NU11" s="2">
        <v>6</v>
      </c>
      <c r="NV11" s="4">
        <v>0.98</v>
      </c>
      <c r="NW11" s="19">
        <f t="shared" si="48"/>
        <v>0</v>
      </c>
      <c r="NY11" s="2" t="s">
        <v>25</v>
      </c>
      <c r="NZ11" s="2">
        <v>853</v>
      </c>
      <c r="OA11" s="2">
        <v>836</v>
      </c>
      <c r="OB11" s="2">
        <v>11</v>
      </c>
      <c r="OC11" s="2">
        <v>6</v>
      </c>
      <c r="OD11" s="4">
        <v>0.98</v>
      </c>
      <c r="OE11" s="19">
        <f t="shared" si="49"/>
        <v>0</v>
      </c>
      <c r="OG11" s="2" t="s">
        <v>25</v>
      </c>
      <c r="OH11" s="2">
        <v>853</v>
      </c>
      <c r="OI11" s="2">
        <v>836</v>
      </c>
      <c r="OJ11" s="2">
        <v>11</v>
      </c>
      <c r="OK11" s="2">
        <v>6</v>
      </c>
      <c r="OL11" s="4">
        <v>0.98</v>
      </c>
      <c r="OM11" s="19">
        <f t="shared" si="50"/>
        <v>0</v>
      </c>
      <c r="OO11" s="65" t="s">
        <v>25</v>
      </c>
      <c r="OP11" s="2">
        <v>847</v>
      </c>
      <c r="OQ11" s="2">
        <v>836</v>
      </c>
      <c r="OR11" s="2">
        <v>11</v>
      </c>
      <c r="OS11" s="2">
        <v>0</v>
      </c>
      <c r="OT11" s="4">
        <v>0.98</v>
      </c>
      <c r="OU11" s="19">
        <f t="shared" si="51"/>
        <v>0</v>
      </c>
      <c r="OW11" s="129" t="s">
        <v>25</v>
      </c>
      <c r="OX11" s="129">
        <v>853</v>
      </c>
      <c r="OY11" s="129">
        <v>836</v>
      </c>
      <c r="OZ11" s="129">
        <v>11</v>
      </c>
      <c r="PA11" s="129">
        <v>6</v>
      </c>
      <c r="PB11" s="135">
        <v>0.98</v>
      </c>
      <c r="PC11" s="132">
        <v>0</v>
      </c>
      <c r="PD11" s="129"/>
      <c r="PE11" s="129" t="s">
        <v>25</v>
      </c>
      <c r="PF11" s="129">
        <v>853</v>
      </c>
      <c r="PG11" s="129">
        <v>836</v>
      </c>
      <c r="PH11" s="129">
        <v>11</v>
      </c>
      <c r="PI11" s="129">
        <v>6</v>
      </c>
      <c r="PJ11" s="135">
        <v>0.98</v>
      </c>
      <c r="PK11" s="132">
        <v>0</v>
      </c>
      <c r="PM11" s="156" t="s">
        <v>25</v>
      </c>
      <c r="PN11" s="156">
        <v>853</v>
      </c>
      <c r="PO11" s="156">
        <v>836</v>
      </c>
      <c r="PP11" s="156">
        <v>11</v>
      </c>
      <c r="PQ11" s="156">
        <v>6</v>
      </c>
      <c r="PR11" s="162">
        <v>0.98</v>
      </c>
      <c r="PS11" s="132">
        <f t="shared" si="52"/>
        <v>0</v>
      </c>
      <c r="PT11" s="121"/>
      <c r="PU11" s="156" t="s">
        <v>25</v>
      </c>
      <c r="PV11" s="156">
        <v>853</v>
      </c>
      <c r="PW11" s="156">
        <v>836</v>
      </c>
      <c r="PX11" s="156">
        <v>11</v>
      </c>
      <c r="PY11" s="156">
        <v>6</v>
      </c>
      <c r="PZ11" s="162">
        <v>0.98</v>
      </c>
      <c r="QA11" s="132">
        <f t="shared" si="53"/>
        <v>0</v>
      </c>
      <c r="QB11" s="121"/>
      <c r="QC11" s="156" t="s">
        <v>25</v>
      </c>
      <c r="QD11" s="156">
        <v>853</v>
      </c>
      <c r="QE11" s="156">
        <v>836</v>
      </c>
      <c r="QF11" s="156">
        <v>11</v>
      </c>
      <c r="QG11" s="156">
        <v>6</v>
      </c>
      <c r="QH11" s="162">
        <v>0.98</v>
      </c>
      <c r="QI11" s="132">
        <f t="shared" si="54"/>
        <v>0</v>
      </c>
      <c r="QJ11" s="121"/>
      <c r="QK11" s="156" t="s">
        <v>25</v>
      </c>
      <c r="QL11" s="156">
        <v>853</v>
      </c>
      <c r="QM11" s="156">
        <v>836</v>
      </c>
      <c r="QN11" s="156">
        <v>11</v>
      </c>
      <c r="QO11" s="156">
        <v>6</v>
      </c>
      <c r="QP11" s="162">
        <v>0.98</v>
      </c>
      <c r="QQ11" s="132">
        <f t="shared" si="55"/>
        <v>0</v>
      </c>
      <c r="QR11" s="121"/>
      <c r="QS11" s="16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>QU11/QT11</f>
        <v>0.98701298701298701</v>
      </c>
      <c r="QY11" s="158">
        <f t="shared" si="56"/>
        <v>7.0129870129870264E-3</v>
      </c>
      <c r="QZ11" s="121"/>
      <c r="RA11" s="16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>RC11/RB11</f>
        <v>0.98701298701298701</v>
      </c>
      <c r="RG11" s="132">
        <f t="shared" si="57"/>
        <v>0</v>
      </c>
      <c r="RH11" s="121">
        <v>-1</v>
      </c>
      <c r="RI11" s="121"/>
      <c r="RJ11" s="163" t="s">
        <v>25</v>
      </c>
      <c r="RK11" s="157">
        <v>847</v>
      </c>
      <c r="RL11" s="157">
        <v>836</v>
      </c>
      <c r="RM11" s="157">
        <v>11</v>
      </c>
      <c r="RN11" s="157">
        <v>0</v>
      </c>
      <c r="RO11" s="162">
        <f t="shared" si="58"/>
        <v>0.98701298701298701</v>
      </c>
      <c r="RP11" s="132">
        <f t="shared" si="59"/>
        <v>0</v>
      </c>
      <c r="RQ11" s="121"/>
      <c r="RR11" s="121"/>
      <c r="RS11" s="121"/>
      <c r="RT11" s="121"/>
      <c r="RU11" s="121"/>
      <c r="RV11" s="121"/>
      <c r="RW11" s="132"/>
      <c r="RX11" s="121"/>
      <c r="RY11" s="121"/>
      <c r="RZ11" s="121"/>
      <c r="SA11" s="121"/>
      <c r="SB11" s="121"/>
      <c r="SC11" s="121"/>
      <c r="SD11" s="132"/>
      <c r="SE11" s="121"/>
      <c r="SF11" s="121"/>
      <c r="SG11" s="121"/>
      <c r="SH11" s="121"/>
      <c r="SI11" s="121"/>
      <c r="SJ11" s="121"/>
      <c r="SK11" s="121"/>
      <c r="SL11" s="121"/>
      <c r="SM11" s="121"/>
      <c r="SN11" s="121"/>
      <c r="SO11" s="121"/>
      <c r="SP11" s="121"/>
      <c r="SQ11" s="121"/>
      <c r="SR11" s="121"/>
      <c r="SU11" s="163" t="s">
        <v>25</v>
      </c>
      <c r="SV11" s="157">
        <v>847</v>
      </c>
      <c r="SW11" s="157">
        <v>836</v>
      </c>
      <c r="SX11" s="157">
        <v>11</v>
      </c>
      <c r="SY11" s="157">
        <v>0</v>
      </c>
      <c r="SZ11" s="158">
        <f>SW11/SV11</f>
        <v>0.98701298701298701</v>
      </c>
      <c r="TA11" s="132">
        <f t="shared" si="60"/>
        <v>0</v>
      </c>
      <c r="TC11" s="163" t="s">
        <v>25</v>
      </c>
      <c r="TD11" s="157">
        <v>847</v>
      </c>
      <c r="TE11" s="157">
        <v>836</v>
      </c>
      <c r="TF11" s="157">
        <v>11</v>
      </c>
      <c r="TG11" s="157">
        <v>0</v>
      </c>
      <c r="TH11" s="158">
        <f t="shared" si="61"/>
        <v>0.98701298701298701</v>
      </c>
      <c r="TI11" s="132">
        <f t="shared" si="62"/>
        <v>0</v>
      </c>
      <c r="TK11" s="163" t="s">
        <v>25</v>
      </c>
      <c r="TL11" s="157">
        <v>847</v>
      </c>
      <c r="TM11" s="157">
        <v>836</v>
      </c>
      <c r="TN11" s="157">
        <v>11</v>
      </c>
      <c r="TO11" s="157">
        <v>0</v>
      </c>
      <c r="TP11" s="158">
        <f t="shared" si="63"/>
        <v>0.98701298701298701</v>
      </c>
      <c r="TQ11" s="132">
        <f t="shared" si="64"/>
        <v>0</v>
      </c>
      <c r="TS11" s="163" t="s">
        <v>25</v>
      </c>
      <c r="TT11" s="157">
        <v>847</v>
      </c>
      <c r="TU11" s="157">
        <v>836</v>
      </c>
      <c r="TV11" s="157">
        <v>11</v>
      </c>
      <c r="TW11" s="157">
        <v>0</v>
      </c>
      <c r="TX11" s="158">
        <f t="shared" si="65"/>
        <v>0.98701298701298701</v>
      </c>
      <c r="TY11" s="132">
        <f t="shared" si="66"/>
        <v>0</v>
      </c>
      <c r="UA11" s="163" t="s">
        <v>25</v>
      </c>
      <c r="UB11" s="157">
        <v>847</v>
      </c>
      <c r="UC11" s="157">
        <v>836</v>
      </c>
      <c r="UD11" s="157">
        <v>11</v>
      </c>
      <c r="UE11" s="157">
        <v>0</v>
      </c>
      <c r="UF11" s="158">
        <f t="shared" si="67"/>
        <v>0.98701298701298701</v>
      </c>
      <c r="UG11" s="132">
        <f t="shared" si="68"/>
        <v>0</v>
      </c>
      <c r="UH11" s="132"/>
      <c r="UI11" s="163" t="s">
        <v>25</v>
      </c>
      <c r="UJ11" s="157">
        <v>847</v>
      </c>
      <c r="UK11" s="157">
        <v>836</v>
      </c>
      <c r="UL11" s="157">
        <v>11</v>
      </c>
      <c r="UM11" s="157">
        <v>0</v>
      </c>
      <c r="UN11" s="158">
        <f t="shared" si="69"/>
        <v>0.98701298701298701</v>
      </c>
      <c r="UO11" s="132">
        <f t="shared" si="70"/>
        <v>0</v>
      </c>
      <c r="UQ11" s="163" t="s">
        <v>25</v>
      </c>
      <c r="UR11" s="157">
        <v>847</v>
      </c>
      <c r="US11" s="157">
        <v>836</v>
      </c>
      <c r="UT11" s="157">
        <v>11</v>
      </c>
      <c r="UU11" s="157">
        <v>0</v>
      </c>
      <c r="UV11" s="158">
        <f t="shared" si="71"/>
        <v>0.98701298701298701</v>
      </c>
      <c r="UW11" s="132">
        <f t="shared" si="72"/>
        <v>0</v>
      </c>
      <c r="UY11" s="163" t="s">
        <v>25</v>
      </c>
      <c r="UZ11" s="157">
        <v>847</v>
      </c>
      <c r="VA11" s="157">
        <v>836</v>
      </c>
      <c r="VB11" s="157">
        <v>11</v>
      </c>
      <c r="VC11" s="157">
        <v>0</v>
      </c>
      <c r="VD11" s="158">
        <f t="shared" si="73"/>
        <v>0.98701298701298701</v>
      </c>
      <c r="VE11" s="132">
        <f t="shared" si="74"/>
        <v>0</v>
      </c>
      <c r="VG11" s="163" t="s">
        <v>25</v>
      </c>
      <c r="VH11" s="157">
        <v>847</v>
      </c>
      <c r="VI11" s="157">
        <v>836</v>
      </c>
      <c r="VJ11" s="157">
        <v>11</v>
      </c>
      <c r="VK11" s="157">
        <v>0</v>
      </c>
      <c r="VL11" s="158">
        <f t="shared" si="75"/>
        <v>0.98701298701298701</v>
      </c>
      <c r="VM11" s="132">
        <f t="shared" si="76"/>
        <v>0</v>
      </c>
      <c r="VO11" s="163" t="s">
        <v>25</v>
      </c>
      <c r="VP11" s="157">
        <v>847</v>
      </c>
      <c r="VQ11" s="157">
        <v>836</v>
      </c>
      <c r="VR11" s="157">
        <v>11</v>
      </c>
      <c r="VS11" s="157">
        <v>0</v>
      </c>
      <c r="VT11" s="158">
        <f t="shared" si="77"/>
        <v>0.98701298701298701</v>
      </c>
      <c r="VV11" s="163" t="s">
        <v>25</v>
      </c>
      <c r="VW11" s="157">
        <v>847</v>
      </c>
      <c r="VX11" s="157">
        <v>836</v>
      </c>
      <c r="VY11" s="157">
        <v>11</v>
      </c>
      <c r="VZ11" s="157">
        <v>0</v>
      </c>
      <c r="WA11" s="158">
        <f t="shared" si="78"/>
        <v>0.98701298701298701</v>
      </c>
      <c r="WC11" s="163" t="s">
        <v>25</v>
      </c>
      <c r="WD11" s="157">
        <v>847</v>
      </c>
      <c r="WE11" s="157">
        <v>836</v>
      </c>
      <c r="WF11" s="157">
        <v>11</v>
      </c>
      <c r="WG11" s="157">
        <v>0</v>
      </c>
      <c r="WH11" s="158">
        <f t="shared" si="79"/>
        <v>0.98701298701298701</v>
      </c>
      <c r="WI11" s="132">
        <f t="shared" si="23"/>
        <v>0</v>
      </c>
      <c r="WK11" s="163" t="s">
        <v>25</v>
      </c>
      <c r="WL11" s="157">
        <v>847</v>
      </c>
      <c r="WM11" s="157">
        <v>836</v>
      </c>
      <c r="WN11" s="157">
        <v>11</v>
      </c>
      <c r="WO11" s="157">
        <v>0</v>
      </c>
      <c r="WP11" s="158">
        <f t="shared" si="80"/>
        <v>0.98701298701298701</v>
      </c>
      <c r="WQ11" s="132">
        <f t="shared" si="81"/>
        <v>0</v>
      </c>
      <c r="WS11" s="163" t="s">
        <v>25</v>
      </c>
      <c r="WT11" s="157">
        <v>847</v>
      </c>
      <c r="WU11" s="157">
        <v>836</v>
      </c>
      <c r="WV11" s="157">
        <v>11</v>
      </c>
      <c r="WW11" s="157">
        <v>0</v>
      </c>
      <c r="WX11" s="158">
        <f t="shared" si="82"/>
        <v>0.98701298701298701</v>
      </c>
      <c r="WY11" s="132">
        <f t="shared" si="83"/>
        <v>0</v>
      </c>
      <c r="XA11" s="163" t="s">
        <v>25</v>
      </c>
      <c r="XB11" s="157">
        <v>857</v>
      </c>
      <c r="XC11" s="157">
        <v>846</v>
      </c>
      <c r="XD11" s="157">
        <v>11</v>
      </c>
      <c r="XE11" s="157">
        <v>0</v>
      </c>
      <c r="XF11" s="158">
        <f t="shared" si="84"/>
        <v>0.98716452742123684</v>
      </c>
      <c r="XG11" s="132">
        <f t="shared" si="85"/>
        <v>1.515404082498284E-4</v>
      </c>
      <c r="XI11" s="163" t="s">
        <v>25</v>
      </c>
      <c r="XJ11" s="157">
        <v>857</v>
      </c>
      <c r="XK11" s="157">
        <v>846</v>
      </c>
      <c r="XL11" s="157">
        <v>11</v>
      </c>
      <c r="XM11" s="157">
        <v>0</v>
      </c>
      <c r="XN11" s="158">
        <f t="shared" si="86"/>
        <v>0.98716452742123684</v>
      </c>
      <c r="XO11" s="132">
        <f t="shared" si="87"/>
        <v>0</v>
      </c>
      <c r="XQ11" s="163" t="s">
        <v>25</v>
      </c>
      <c r="XR11" s="157">
        <v>857</v>
      </c>
      <c r="XS11" s="157">
        <v>846</v>
      </c>
      <c r="XT11" s="157">
        <v>11</v>
      </c>
      <c r="XU11" s="157">
        <v>0</v>
      </c>
      <c r="XV11" s="158">
        <f t="shared" si="88"/>
        <v>0.98716452742123684</v>
      </c>
      <c r="XW11" s="132">
        <f t="shared" si="89"/>
        <v>0</v>
      </c>
      <c r="XY11" s="163" t="s">
        <v>25</v>
      </c>
      <c r="XZ11" s="157">
        <v>857</v>
      </c>
      <c r="YA11" s="157">
        <v>846</v>
      </c>
      <c r="YB11" s="157">
        <v>11</v>
      </c>
      <c r="YC11" s="157">
        <v>0</v>
      </c>
      <c r="YD11" s="158">
        <f t="shared" si="90"/>
        <v>0.98716452742123684</v>
      </c>
      <c r="YE11" s="132">
        <f t="shared" si="91"/>
        <v>0</v>
      </c>
      <c r="YG11" s="163" t="s">
        <v>25</v>
      </c>
      <c r="YH11" s="157">
        <v>857</v>
      </c>
      <c r="YI11" s="157">
        <v>846</v>
      </c>
      <c r="YJ11" s="157">
        <v>11</v>
      </c>
      <c r="YK11" s="157">
        <v>0</v>
      </c>
      <c r="YL11" s="158">
        <f t="shared" si="92"/>
        <v>0.98716452742123684</v>
      </c>
      <c r="YM11" s="132">
        <f t="shared" si="93"/>
        <v>0</v>
      </c>
      <c r="YO11" s="163" t="s">
        <v>25</v>
      </c>
      <c r="YP11" s="157">
        <v>857</v>
      </c>
      <c r="YQ11" s="157">
        <v>846</v>
      </c>
      <c r="YR11" s="157">
        <v>11</v>
      </c>
      <c r="YS11" s="157">
        <v>0</v>
      </c>
      <c r="YT11" s="158">
        <f t="shared" si="94"/>
        <v>0.98716452742123684</v>
      </c>
      <c r="YU11" s="132">
        <f t="shared" si="95"/>
        <v>0</v>
      </c>
      <c r="YW11" s="163" t="s">
        <v>25</v>
      </c>
      <c r="YX11" s="157">
        <v>857</v>
      </c>
      <c r="YY11" s="157">
        <v>846</v>
      </c>
      <c r="YZ11" s="157">
        <v>11</v>
      </c>
      <c r="ZA11" s="157">
        <v>0</v>
      </c>
      <c r="ZB11" s="158">
        <f t="shared" si="96"/>
        <v>0.98716452742123684</v>
      </c>
      <c r="ZD11" s="163" t="s">
        <v>25</v>
      </c>
      <c r="ZE11" s="157">
        <v>857</v>
      </c>
      <c r="ZF11" s="157">
        <v>846</v>
      </c>
      <c r="ZG11" s="157">
        <v>11</v>
      </c>
      <c r="ZH11" s="157">
        <v>0</v>
      </c>
      <c r="ZI11" s="158">
        <f t="shared" si="97"/>
        <v>0.98716452742123684</v>
      </c>
      <c r="ZJ11" s="132">
        <f t="shared" si="98"/>
        <v>0.98716452742123684</v>
      </c>
      <c r="ZL11" s="121" t="s">
        <v>25</v>
      </c>
      <c r="ZM11" s="121">
        <v>863</v>
      </c>
      <c r="ZN11" s="121">
        <v>757</v>
      </c>
      <c r="ZO11" s="121">
        <v>98</v>
      </c>
      <c r="ZP11" s="121">
        <v>8</v>
      </c>
      <c r="ZQ11" s="132">
        <v>0.88</v>
      </c>
      <c r="ZS11" s="157" t="s">
        <v>25</v>
      </c>
      <c r="ZT11" s="157">
        <v>863</v>
      </c>
      <c r="ZU11" s="157">
        <v>757</v>
      </c>
      <c r="ZV11" s="157">
        <v>98</v>
      </c>
      <c r="ZW11" s="157">
        <v>8</v>
      </c>
      <c r="ZX11" s="158">
        <v>0.88</v>
      </c>
      <c r="ZZ11" s="199" t="s">
        <v>25</v>
      </c>
      <c r="AAA11" s="199">
        <v>863</v>
      </c>
      <c r="AAB11" s="199">
        <v>757</v>
      </c>
      <c r="AAC11" s="199">
        <v>98</v>
      </c>
      <c r="AAD11" s="199">
        <v>8</v>
      </c>
      <c r="AAE11" s="200">
        <v>0.88</v>
      </c>
      <c r="AAG11" s="157" t="s">
        <v>25</v>
      </c>
      <c r="AAH11" s="157">
        <v>863</v>
      </c>
      <c r="AAI11" s="157">
        <v>757</v>
      </c>
      <c r="AAJ11" s="157">
        <v>98</v>
      </c>
      <c r="AAK11" s="157">
        <v>8</v>
      </c>
      <c r="AAL11" s="158">
        <v>0.88</v>
      </c>
      <c r="AAN11" s="157" t="s">
        <v>25</v>
      </c>
      <c r="AAO11" s="157">
        <v>863</v>
      </c>
      <c r="AAP11" s="157">
        <v>757</v>
      </c>
      <c r="AAQ11" s="157">
        <v>98</v>
      </c>
      <c r="AAR11" s="157">
        <v>8</v>
      </c>
      <c r="AAS11" s="158">
        <v>0.88</v>
      </c>
      <c r="AAU11" s="157" t="s">
        <v>25</v>
      </c>
      <c r="AAV11" s="157">
        <v>863</v>
      </c>
      <c r="AAW11" s="157">
        <v>757</v>
      </c>
      <c r="AAX11" s="157">
        <v>98</v>
      </c>
      <c r="AAY11" s="157">
        <v>8</v>
      </c>
      <c r="AAZ11" s="158">
        <v>0.88</v>
      </c>
    </row>
    <row r="12" spans="1:728" ht="15.75">
      <c r="A12" s="19">
        <v>1</v>
      </c>
      <c r="B12" s="19"/>
      <c r="C12" s="18" t="s">
        <v>27</v>
      </c>
      <c r="D12" s="18">
        <v>46</v>
      </c>
      <c r="E12" s="18">
        <v>46</v>
      </c>
      <c r="F12" s="18">
        <v>0</v>
      </c>
      <c r="G12" s="18">
        <v>0</v>
      </c>
      <c r="H12" s="19">
        <v>1</v>
      </c>
      <c r="J12" s="58" t="s">
        <v>27</v>
      </c>
      <c r="K12" s="58">
        <v>46</v>
      </c>
      <c r="L12" s="58">
        <v>46</v>
      </c>
      <c r="M12" s="58">
        <v>0</v>
      </c>
      <c r="N12" s="58">
        <v>0</v>
      </c>
      <c r="O12" s="59">
        <v>1</v>
      </c>
      <c r="P12" s="59">
        <f t="shared" si="0"/>
        <v>0</v>
      </c>
      <c r="R12" s="18" t="s">
        <v>27</v>
      </c>
      <c r="S12" s="18">
        <v>46</v>
      </c>
      <c r="T12" s="18">
        <v>46</v>
      </c>
      <c r="U12" s="18">
        <v>0</v>
      </c>
      <c r="V12" s="18">
        <v>0</v>
      </c>
      <c r="W12" s="19">
        <v>1</v>
      </c>
      <c r="X12" s="19">
        <f t="shared" si="1"/>
        <v>0</v>
      </c>
      <c r="Z12" s="51" t="s">
        <v>27</v>
      </c>
      <c r="AA12" s="51">
        <v>46</v>
      </c>
      <c r="AB12" s="52">
        <v>46</v>
      </c>
      <c r="AC12" s="53">
        <v>0</v>
      </c>
      <c r="AD12" s="51">
        <v>0</v>
      </c>
      <c r="AE12" s="54">
        <v>1</v>
      </c>
      <c r="AF12" s="19">
        <f t="shared" si="2"/>
        <v>0</v>
      </c>
      <c r="AH12" s="19">
        <v>1</v>
      </c>
      <c r="AI12" s="19">
        <f t="shared" si="3"/>
        <v>0</v>
      </c>
      <c r="AK12" s="18" t="s">
        <v>27</v>
      </c>
      <c r="AL12" s="18">
        <v>46</v>
      </c>
      <c r="AM12" s="18">
        <v>46</v>
      </c>
      <c r="AN12" s="18">
        <v>0</v>
      </c>
      <c r="AO12" s="18">
        <v>0</v>
      </c>
      <c r="AP12" s="19">
        <f t="shared" si="4"/>
        <v>1</v>
      </c>
      <c r="AQ12" s="19">
        <f t="shared" si="5"/>
        <v>0</v>
      </c>
      <c r="AS12" s="18" t="s">
        <v>27</v>
      </c>
      <c r="AT12" s="18">
        <v>46</v>
      </c>
      <c r="AU12" s="18">
        <v>46</v>
      </c>
      <c r="AV12" s="18">
        <v>0</v>
      </c>
      <c r="AW12" s="18">
        <v>0</v>
      </c>
      <c r="AX12" s="19">
        <v>1</v>
      </c>
      <c r="AY12" s="19">
        <f t="shared" si="6"/>
        <v>0</v>
      </c>
      <c r="BA12" s="18" t="s">
        <v>27</v>
      </c>
      <c r="BB12" s="18">
        <v>46</v>
      </c>
      <c r="BC12" s="18">
        <v>46</v>
      </c>
      <c r="BD12" s="18">
        <v>0</v>
      </c>
      <c r="BE12" s="18">
        <v>0</v>
      </c>
      <c r="BF12" s="19">
        <v>1</v>
      </c>
      <c r="BG12" s="19">
        <f t="shared" si="7"/>
        <v>0</v>
      </c>
      <c r="BI12" s="18" t="s">
        <v>27</v>
      </c>
      <c r="BJ12" s="18">
        <v>46</v>
      </c>
      <c r="BK12" s="18">
        <v>46</v>
      </c>
      <c r="BL12" s="18">
        <v>0</v>
      </c>
      <c r="BM12" s="18">
        <v>0</v>
      </c>
      <c r="BN12" s="19">
        <v>1</v>
      </c>
      <c r="BO12" s="19">
        <f t="shared" si="8"/>
        <v>0</v>
      </c>
      <c r="BQ12" s="18" t="s">
        <v>27</v>
      </c>
      <c r="BR12" s="18">
        <v>46</v>
      </c>
      <c r="BS12" s="18">
        <v>46</v>
      </c>
      <c r="BT12" s="18">
        <v>0</v>
      </c>
      <c r="BU12" s="18">
        <v>0</v>
      </c>
      <c r="BV12" s="19">
        <v>1</v>
      </c>
      <c r="BW12" s="19">
        <f t="shared" si="9"/>
        <v>0</v>
      </c>
      <c r="BY12" s="18" t="s">
        <v>27</v>
      </c>
      <c r="BZ12" s="18">
        <v>46</v>
      </c>
      <c r="CA12" s="18">
        <v>46</v>
      </c>
      <c r="CB12" s="18">
        <v>0</v>
      </c>
      <c r="CC12" s="18">
        <v>0</v>
      </c>
      <c r="CD12" s="19">
        <v>1</v>
      </c>
      <c r="CE12" s="19">
        <f t="shared" si="10"/>
        <v>0</v>
      </c>
      <c r="CG12" s="2" t="s">
        <v>27</v>
      </c>
      <c r="CH12" s="2">
        <v>46</v>
      </c>
      <c r="CI12" s="2">
        <v>46</v>
      </c>
      <c r="CJ12" s="2">
        <v>0</v>
      </c>
      <c r="CK12" s="2">
        <v>0</v>
      </c>
      <c r="CL12" s="4">
        <v>1</v>
      </c>
      <c r="CM12" s="19">
        <f t="shared" si="11"/>
        <v>0</v>
      </c>
      <c r="CO12" s="2" t="s">
        <v>27</v>
      </c>
      <c r="CP12" s="2">
        <v>46</v>
      </c>
      <c r="CQ12" s="2">
        <v>46</v>
      </c>
      <c r="CR12" s="2">
        <v>0</v>
      </c>
      <c r="CS12" s="2">
        <v>0</v>
      </c>
      <c r="CT12" s="4">
        <v>1</v>
      </c>
      <c r="CU12" s="19">
        <f t="shared" si="12"/>
        <v>0</v>
      </c>
      <c r="CW12" s="2" t="s">
        <v>27</v>
      </c>
      <c r="CX12" s="2">
        <v>46</v>
      </c>
      <c r="CY12" s="2">
        <v>46</v>
      </c>
      <c r="CZ12" s="2">
        <v>0</v>
      </c>
      <c r="DA12" s="2">
        <v>0</v>
      </c>
      <c r="DB12" s="4">
        <v>1</v>
      </c>
      <c r="DC12" s="19">
        <f t="shared" si="13"/>
        <v>0</v>
      </c>
      <c r="DE12" s="2" t="s">
        <v>27</v>
      </c>
      <c r="DF12" s="2">
        <v>46</v>
      </c>
      <c r="DG12" s="2">
        <v>46</v>
      </c>
      <c r="DH12" s="2">
        <v>0</v>
      </c>
      <c r="DI12" s="2">
        <v>0</v>
      </c>
      <c r="DJ12" s="4">
        <v>1</v>
      </c>
      <c r="DK12" s="19">
        <f t="shared" si="14"/>
        <v>0</v>
      </c>
      <c r="DM12" s="2" t="s">
        <v>27</v>
      </c>
      <c r="DN12" s="2">
        <v>46</v>
      </c>
      <c r="DO12" s="2">
        <v>46</v>
      </c>
      <c r="DP12" s="2">
        <v>0</v>
      </c>
      <c r="DQ12" s="2">
        <v>0</v>
      </c>
      <c r="DR12" s="4">
        <v>1</v>
      </c>
      <c r="DS12" s="19">
        <f t="shared" si="15"/>
        <v>0</v>
      </c>
      <c r="DU12" s="2" t="s">
        <v>27</v>
      </c>
      <c r="DV12" s="2">
        <v>46</v>
      </c>
      <c r="DW12" s="2">
        <v>46</v>
      </c>
      <c r="DX12" s="2">
        <v>0</v>
      </c>
      <c r="DY12" s="2">
        <v>0</v>
      </c>
      <c r="DZ12" s="4">
        <v>1</v>
      </c>
      <c r="EA12" s="19">
        <f t="shared" si="16"/>
        <v>0</v>
      </c>
      <c r="EC12" s="2" t="s">
        <v>27</v>
      </c>
      <c r="ED12" s="2">
        <v>46</v>
      </c>
      <c r="EE12" s="2">
        <v>46</v>
      </c>
      <c r="EF12" s="2">
        <v>0</v>
      </c>
      <c r="EG12" s="2">
        <v>0</v>
      </c>
      <c r="EH12" s="4">
        <v>1</v>
      </c>
      <c r="EI12" s="19">
        <f t="shared" si="17"/>
        <v>0</v>
      </c>
      <c r="EK12" s="2" t="s">
        <v>27</v>
      </c>
      <c r="EL12" s="2">
        <v>46</v>
      </c>
      <c r="EM12" s="2">
        <v>46</v>
      </c>
      <c r="EN12" s="2">
        <v>0</v>
      </c>
      <c r="EO12" s="2">
        <v>0</v>
      </c>
      <c r="EP12" s="4">
        <v>1</v>
      </c>
      <c r="EQ12" s="19">
        <f t="shared" si="18"/>
        <v>0</v>
      </c>
      <c r="ES12" s="66" t="s">
        <v>27</v>
      </c>
      <c r="ET12" s="2">
        <v>46</v>
      </c>
      <c r="EU12" s="2">
        <v>46</v>
      </c>
      <c r="EV12" s="2">
        <v>0</v>
      </c>
      <c r="EW12" s="2">
        <v>0</v>
      </c>
      <c r="EX12" s="4">
        <v>1</v>
      </c>
      <c r="EY12" s="19">
        <f t="shared" si="19"/>
        <v>0</v>
      </c>
      <c r="FA12" s="66" t="s">
        <v>27</v>
      </c>
      <c r="FB12" s="2">
        <v>46</v>
      </c>
      <c r="FC12" s="2">
        <v>46</v>
      </c>
      <c r="FD12" s="2">
        <v>0</v>
      </c>
      <c r="FE12" s="2">
        <v>0</v>
      </c>
      <c r="FF12" s="4">
        <v>1</v>
      </c>
      <c r="FG12" s="19">
        <f t="shared" si="20"/>
        <v>0</v>
      </c>
      <c r="FI12" s="66" t="s">
        <v>27</v>
      </c>
      <c r="FJ12" s="2">
        <v>46</v>
      </c>
      <c r="FK12" s="2">
        <v>46</v>
      </c>
      <c r="FL12" s="2">
        <v>0</v>
      </c>
      <c r="FM12" s="2">
        <v>0</v>
      </c>
      <c r="FN12" s="4">
        <v>1</v>
      </c>
      <c r="FO12" s="19">
        <f t="shared" si="21"/>
        <v>0</v>
      </c>
      <c r="FQ12" s="66" t="s">
        <v>27</v>
      </c>
      <c r="FR12" s="2">
        <v>46</v>
      </c>
      <c r="FS12" s="2">
        <v>46</v>
      </c>
      <c r="FT12" s="2">
        <v>0</v>
      </c>
      <c r="FU12" s="2">
        <v>0</v>
      </c>
      <c r="FV12" s="4">
        <v>1</v>
      </c>
      <c r="FW12" s="19">
        <f t="shared" si="22"/>
        <v>0</v>
      </c>
      <c r="FY12" s="66" t="s">
        <v>27</v>
      </c>
      <c r="FZ12" s="2">
        <v>46</v>
      </c>
      <c r="GA12" s="2">
        <v>46</v>
      </c>
      <c r="GB12" s="2">
        <v>0</v>
      </c>
      <c r="GC12" s="2">
        <v>0</v>
      </c>
      <c r="GD12" s="4">
        <v>1</v>
      </c>
      <c r="GE12" s="19">
        <f t="shared" si="24"/>
        <v>0</v>
      </c>
      <c r="GG12" s="66" t="s">
        <v>27</v>
      </c>
      <c r="GH12" s="2">
        <v>46</v>
      </c>
      <c r="GI12" s="2">
        <v>46</v>
      </c>
      <c r="GJ12" s="2">
        <v>0</v>
      </c>
      <c r="GK12" s="2">
        <v>0</v>
      </c>
      <c r="GL12" s="4">
        <v>1</v>
      </c>
      <c r="GM12" s="19">
        <f t="shared" si="25"/>
        <v>0</v>
      </c>
      <c r="GO12" s="66" t="s">
        <v>27</v>
      </c>
      <c r="GP12" s="2">
        <v>46</v>
      </c>
      <c r="GQ12" s="2">
        <v>46</v>
      </c>
      <c r="GR12" s="2">
        <v>0</v>
      </c>
      <c r="GS12" s="2">
        <v>0</v>
      </c>
      <c r="GT12" s="4">
        <v>1</v>
      </c>
      <c r="GU12" s="19">
        <f t="shared" si="26"/>
        <v>0</v>
      </c>
      <c r="GW12" s="66" t="s">
        <v>27</v>
      </c>
      <c r="GX12" s="2">
        <v>46</v>
      </c>
      <c r="GY12" s="2">
        <v>46</v>
      </c>
      <c r="GZ12" s="2">
        <v>0</v>
      </c>
      <c r="HA12" s="2">
        <v>0</v>
      </c>
      <c r="HB12" s="4">
        <v>1</v>
      </c>
      <c r="HC12" s="19">
        <f t="shared" si="27"/>
        <v>0</v>
      </c>
      <c r="HE12" s="66" t="s">
        <v>27</v>
      </c>
      <c r="HF12" s="2">
        <v>46</v>
      </c>
      <c r="HG12" s="2">
        <v>46</v>
      </c>
      <c r="HH12" s="2">
        <v>0</v>
      </c>
      <c r="HI12" s="2">
        <v>0</v>
      </c>
      <c r="HJ12" s="4">
        <v>1</v>
      </c>
      <c r="HK12" s="19">
        <f t="shared" si="28"/>
        <v>0</v>
      </c>
      <c r="HM12" s="66" t="s">
        <v>27</v>
      </c>
      <c r="HN12" s="2">
        <v>46</v>
      </c>
      <c r="HO12" s="2">
        <v>46</v>
      </c>
      <c r="HP12" s="2">
        <v>0</v>
      </c>
      <c r="HQ12" s="2">
        <v>0</v>
      </c>
      <c r="HR12" s="4">
        <v>1</v>
      </c>
      <c r="HS12" s="19">
        <f t="shared" si="29"/>
        <v>0</v>
      </c>
      <c r="HU12" s="66" t="s">
        <v>27</v>
      </c>
      <c r="HV12" s="2">
        <v>46</v>
      </c>
      <c r="HW12" s="2">
        <v>46</v>
      </c>
      <c r="HX12" s="2">
        <v>0</v>
      </c>
      <c r="HY12" s="2">
        <v>0</v>
      </c>
      <c r="HZ12" s="4">
        <v>1</v>
      </c>
      <c r="IA12" s="19">
        <f t="shared" si="30"/>
        <v>0</v>
      </c>
      <c r="IC12" s="66" t="s">
        <v>27</v>
      </c>
      <c r="ID12" s="2">
        <v>46</v>
      </c>
      <c r="IE12" s="2">
        <v>46</v>
      </c>
      <c r="IF12" s="2">
        <v>0</v>
      </c>
      <c r="IG12" s="2">
        <v>0</v>
      </c>
      <c r="IH12" s="4">
        <v>1</v>
      </c>
      <c r="II12" s="19">
        <f t="shared" si="31"/>
        <v>0</v>
      </c>
      <c r="IK12" s="66" t="s">
        <v>27</v>
      </c>
      <c r="IL12" s="2">
        <v>46</v>
      </c>
      <c r="IM12" s="2">
        <v>46</v>
      </c>
      <c r="IN12" s="2">
        <v>0</v>
      </c>
      <c r="IO12" s="2">
        <v>0</v>
      </c>
      <c r="IP12" s="4">
        <v>1</v>
      </c>
      <c r="IQ12" s="19">
        <f t="shared" si="32"/>
        <v>0</v>
      </c>
      <c r="IS12" s="66" t="s">
        <v>27</v>
      </c>
      <c r="IT12" s="2">
        <v>46</v>
      </c>
      <c r="IU12" s="2">
        <v>46</v>
      </c>
      <c r="IV12" s="2">
        <v>0</v>
      </c>
      <c r="IW12" s="2">
        <v>0</v>
      </c>
      <c r="IX12" s="4">
        <v>1</v>
      </c>
      <c r="IY12" s="19">
        <f t="shared" si="33"/>
        <v>0</v>
      </c>
      <c r="JA12" s="66" t="s">
        <v>27</v>
      </c>
      <c r="JB12" s="2">
        <v>46</v>
      </c>
      <c r="JC12" s="2">
        <v>46</v>
      </c>
      <c r="JD12" s="2">
        <v>0</v>
      </c>
      <c r="JE12" s="2">
        <v>0</v>
      </c>
      <c r="JF12" s="4">
        <v>1</v>
      </c>
      <c r="JG12" s="19">
        <f t="shared" si="34"/>
        <v>0</v>
      </c>
      <c r="JI12" s="66" t="s">
        <v>27</v>
      </c>
      <c r="JJ12" s="2">
        <v>46</v>
      </c>
      <c r="JK12" s="2">
        <v>46</v>
      </c>
      <c r="JL12" s="2">
        <v>0</v>
      </c>
      <c r="JM12" s="2">
        <v>0</v>
      </c>
      <c r="JN12" s="4">
        <v>1</v>
      </c>
      <c r="JO12" s="19">
        <f t="shared" si="35"/>
        <v>0</v>
      </c>
      <c r="JQ12" s="66" t="s">
        <v>27</v>
      </c>
      <c r="JR12" s="2">
        <v>46</v>
      </c>
      <c r="JS12" s="2">
        <v>46</v>
      </c>
      <c r="JT12" s="2">
        <v>0</v>
      </c>
      <c r="JU12" s="2">
        <v>0</v>
      </c>
      <c r="JV12" s="4">
        <v>1</v>
      </c>
      <c r="JW12" s="19">
        <f t="shared" si="36"/>
        <v>0</v>
      </c>
      <c r="JY12" s="66" t="s">
        <v>27</v>
      </c>
      <c r="JZ12" s="2">
        <v>46</v>
      </c>
      <c r="KA12" s="2">
        <v>46</v>
      </c>
      <c r="KB12" s="2">
        <v>0</v>
      </c>
      <c r="KC12" s="2">
        <v>0</v>
      </c>
      <c r="KD12" s="4">
        <v>1</v>
      </c>
      <c r="KE12" s="19">
        <f t="shared" si="37"/>
        <v>0</v>
      </c>
      <c r="KG12" s="66" t="s">
        <v>27</v>
      </c>
      <c r="KH12" s="2">
        <v>46</v>
      </c>
      <c r="KI12" s="2">
        <v>46</v>
      </c>
      <c r="KJ12" s="2">
        <v>0</v>
      </c>
      <c r="KK12" s="2">
        <v>0</v>
      </c>
      <c r="KL12" s="4">
        <v>1</v>
      </c>
      <c r="KM12" s="19">
        <f t="shared" si="38"/>
        <v>0</v>
      </c>
      <c r="KU12" s="19"/>
      <c r="LC12" s="19"/>
      <c r="LK12" s="19"/>
      <c r="LS12" s="19">
        <f t="shared" si="42"/>
        <v>0</v>
      </c>
      <c r="LU12" s="66" t="s">
        <v>27</v>
      </c>
      <c r="LV12" s="2">
        <v>46</v>
      </c>
      <c r="LW12" s="2">
        <v>46</v>
      </c>
      <c r="LX12" s="2">
        <v>0</v>
      </c>
      <c r="LY12" s="2">
        <v>0</v>
      </c>
      <c r="LZ12" s="4">
        <v>1</v>
      </c>
      <c r="MA12" s="19">
        <f t="shared" si="43"/>
        <v>1</v>
      </c>
      <c r="MC12" s="66" t="s">
        <v>27</v>
      </c>
      <c r="MD12" s="2">
        <v>46</v>
      </c>
      <c r="ME12" s="2">
        <v>46</v>
      </c>
      <c r="MF12" s="2">
        <v>0</v>
      </c>
      <c r="MG12" s="2">
        <v>0</v>
      </c>
      <c r="MH12" s="4">
        <v>1</v>
      </c>
      <c r="MI12" s="19">
        <f t="shared" si="44"/>
        <v>0</v>
      </c>
      <c r="MK12" s="66" t="s">
        <v>27</v>
      </c>
      <c r="ML12" s="2">
        <v>46</v>
      </c>
      <c r="MM12" s="2">
        <v>46</v>
      </c>
      <c r="MN12" s="2">
        <v>0</v>
      </c>
      <c r="MO12" s="2">
        <v>0</v>
      </c>
      <c r="MP12" s="4">
        <v>1</v>
      </c>
      <c r="MQ12" s="19">
        <f t="shared" si="100"/>
        <v>0</v>
      </c>
      <c r="MS12" s="65" t="s">
        <v>27</v>
      </c>
      <c r="MT12" s="2">
        <v>46</v>
      </c>
      <c r="MU12" s="2">
        <v>46</v>
      </c>
      <c r="MV12" s="2">
        <v>0</v>
      </c>
      <c r="MW12" s="2">
        <v>0</v>
      </c>
      <c r="MX12" s="4">
        <v>1</v>
      </c>
      <c r="MY12" s="19">
        <f t="shared" si="45"/>
        <v>0</v>
      </c>
      <c r="NA12" s="2" t="s">
        <v>27</v>
      </c>
      <c r="NB12" s="2">
        <v>46</v>
      </c>
      <c r="NC12" s="2">
        <v>46</v>
      </c>
      <c r="ND12" s="2">
        <v>0</v>
      </c>
      <c r="NE12" s="2">
        <v>0</v>
      </c>
      <c r="NF12" s="4">
        <v>1</v>
      </c>
      <c r="NG12" s="19">
        <f t="shared" si="46"/>
        <v>0</v>
      </c>
      <c r="NI12" s="114" t="s">
        <v>27</v>
      </c>
      <c r="NJ12" s="2">
        <v>46</v>
      </c>
      <c r="NK12" s="2">
        <v>46</v>
      </c>
      <c r="NL12" s="2">
        <v>0</v>
      </c>
      <c r="NM12" s="2">
        <v>0</v>
      </c>
      <c r="NN12" s="4">
        <v>1</v>
      </c>
      <c r="NO12" s="19">
        <f t="shared" si="47"/>
        <v>0</v>
      </c>
      <c r="NQ12" s="2" t="s">
        <v>27</v>
      </c>
      <c r="NR12" s="2">
        <v>61</v>
      </c>
      <c r="NS12" s="2">
        <v>46</v>
      </c>
      <c r="NT12" s="2">
        <v>0</v>
      </c>
      <c r="NU12" s="2">
        <v>15</v>
      </c>
      <c r="NV12" s="4">
        <v>0.75</v>
      </c>
      <c r="NW12" s="19">
        <f t="shared" si="48"/>
        <v>-0.25</v>
      </c>
      <c r="NY12" s="114" t="s">
        <v>27</v>
      </c>
      <c r="NZ12" s="2">
        <v>46</v>
      </c>
      <c r="OA12" s="2">
        <v>46</v>
      </c>
      <c r="OB12" s="2">
        <v>0</v>
      </c>
      <c r="OC12" s="2">
        <v>0</v>
      </c>
      <c r="OD12" s="4">
        <v>1</v>
      </c>
      <c r="OE12" s="19">
        <f t="shared" si="49"/>
        <v>0.25</v>
      </c>
      <c r="OG12" s="114" t="s">
        <v>27</v>
      </c>
      <c r="OH12" s="2">
        <v>46</v>
      </c>
      <c r="OI12" s="2">
        <v>46</v>
      </c>
      <c r="OJ12" s="2">
        <v>0</v>
      </c>
      <c r="OK12" s="2">
        <v>0</v>
      </c>
      <c r="OL12" s="4">
        <v>1</v>
      </c>
      <c r="OM12" s="19">
        <f t="shared" si="50"/>
        <v>0</v>
      </c>
      <c r="OO12" s="114" t="s">
        <v>27</v>
      </c>
      <c r="OP12" s="2">
        <v>46</v>
      </c>
      <c r="OQ12" s="2">
        <v>46</v>
      </c>
      <c r="OR12" s="2">
        <v>0</v>
      </c>
      <c r="OS12" s="2">
        <v>0</v>
      </c>
      <c r="OT12" s="4">
        <v>1</v>
      </c>
      <c r="OU12" s="19">
        <f t="shared" si="51"/>
        <v>0</v>
      </c>
      <c r="OW12" s="136" t="s">
        <v>27</v>
      </c>
      <c r="OX12" s="130">
        <v>46</v>
      </c>
      <c r="OY12" s="130">
        <v>46</v>
      </c>
      <c r="OZ12" s="130">
        <v>0</v>
      </c>
      <c r="PA12" s="130">
        <v>0</v>
      </c>
      <c r="PB12" s="131">
        <v>1</v>
      </c>
      <c r="PC12" s="132">
        <v>0</v>
      </c>
      <c r="PD12" s="129"/>
      <c r="PE12" s="136" t="s">
        <v>27</v>
      </c>
      <c r="PF12" s="130">
        <v>46</v>
      </c>
      <c r="PG12" s="130">
        <v>46</v>
      </c>
      <c r="PH12" s="130">
        <v>0</v>
      </c>
      <c r="PI12" s="130">
        <v>0</v>
      </c>
      <c r="PJ12" s="131">
        <v>1</v>
      </c>
      <c r="PK12" s="132"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v>1</v>
      </c>
      <c r="PS12" s="132">
        <f t="shared" si="52"/>
        <v>0</v>
      </c>
      <c r="PT12" s="121"/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v>1</v>
      </c>
      <c r="QA12" s="132">
        <f t="shared" si="53"/>
        <v>0</v>
      </c>
      <c r="QB12" s="121"/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v>1</v>
      </c>
      <c r="QI12" s="132">
        <f t="shared" si="54"/>
        <v>0</v>
      </c>
      <c r="QJ12" s="121"/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v>1</v>
      </c>
      <c r="QQ12" s="132">
        <f t="shared" si="55"/>
        <v>0</v>
      </c>
      <c r="QR12" s="121"/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>QU12/QT12</f>
        <v>1</v>
      </c>
      <c r="QY12" s="158">
        <f t="shared" si="56"/>
        <v>0</v>
      </c>
      <c r="QZ12" s="121"/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>RC12/RB12</f>
        <v>1</v>
      </c>
      <c r="RG12" s="132">
        <f t="shared" si="57"/>
        <v>0</v>
      </c>
      <c r="RH12" s="121"/>
      <c r="RI12" s="121"/>
      <c r="RJ12" s="163" t="s">
        <v>27</v>
      </c>
      <c r="RK12" s="157">
        <v>46</v>
      </c>
      <c r="RL12" s="157">
        <v>46</v>
      </c>
      <c r="RM12" s="157">
        <v>0</v>
      </c>
      <c r="RN12" s="157">
        <v>0</v>
      </c>
      <c r="RO12" s="162">
        <f t="shared" si="58"/>
        <v>1</v>
      </c>
      <c r="RP12" s="132">
        <f t="shared" si="59"/>
        <v>0</v>
      </c>
      <c r="RQ12" s="121"/>
      <c r="RR12" s="121"/>
      <c r="RS12" s="121"/>
      <c r="RT12" s="121"/>
      <c r="RU12" s="121"/>
      <c r="RV12" s="121"/>
      <c r="RW12" s="132"/>
      <c r="RX12" s="121"/>
      <c r="RY12" s="121"/>
      <c r="RZ12" s="121"/>
      <c r="SA12" s="121"/>
      <c r="SB12" s="121"/>
      <c r="SC12" s="121"/>
      <c r="SD12" s="132"/>
      <c r="SE12" s="121"/>
      <c r="SF12" s="121"/>
      <c r="SG12" s="121"/>
      <c r="SH12" s="121"/>
      <c r="SI12" s="121"/>
      <c r="SJ12" s="121"/>
      <c r="SK12" s="121"/>
      <c r="SL12" s="121"/>
      <c r="SM12" s="121"/>
      <c r="SN12" s="121"/>
      <c r="SO12" s="121"/>
      <c r="SP12" s="121"/>
      <c r="SQ12" s="121"/>
      <c r="SR12" s="121"/>
      <c r="SU12" s="163" t="s">
        <v>27</v>
      </c>
      <c r="SV12" s="157">
        <v>46</v>
      </c>
      <c r="SW12" s="157">
        <v>46</v>
      </c>
      <c r="SX12" s="157">
        <v>0</v>
      </c>
      <c r="SY12" s="157">
        <v>0</v>
      </c>
      <c r="SZ12" s="158">
        <f>SW12/SV12</f>
        <v>1</v>
      </c>
      <c r="TA12" s="132">
        <f t="shared" si="60"/>
        <v>0</v>
      </c>
      <c r="TC12" s="163" t="s">
        <v>27</v>
      </c>
      <c r="TD12" s="157">
        <v>46</v>
      </c>
      <c r="TE12" s="157">
        <v>46</v>
      </c>
      <c r="TF12" s="157">
        <v>0</v>
      </c>
      <c r="TG12" s="157">
        <v>0</v>
      </c>
      <c r="TH12" s="158">
        <f t="shared" si="61"/>
        <v>1</v>
      </c>
      <c r="TI12" s="132">
        <f t="shared" si="62"/>
        <v>0</v>
      </c>
      <c r="TK12" s="163" t="s">
        <v>27</v>
      </c>
      <c r="TL12" s="157">
        <v>46</v>
      </c>
      <c r="TM12" s="157">
        <v>46</v>
      </c>
      <c r="TN12" s="157">
        <v>0</v>
      </c>
      <c r="TO12" s="157">
        <v>0</v>
      </c>
      <c r="TP12" s="158">
        <f t="shared" si="63"/>
        <v>1</v>
      </c>
      <c r="TQ12" s="132">
        <f t="shared" si="64"/>
        <v>0</v>
      </c>
      <c r="TS12" s="163" t="s">
        <v>27</v>
      </c>
      <c r="TT12" s="157">
        <v>46</v>
      </c>
      <c r="TU12" s="157">
        <v>46</v>
      </c>
      <c r="TV12" s="157">
        <v>0</v>
      </c>
      <c r="TW12" s="157">
        <v>0</v>
      </c>
      <c r="TX12" s="158">
        <f t="shared" si="65"/>
        <v>1</v>
      </c>
      <c r="TY12" s="132">
        <f t="shared" si="66"/>
        <v>0</v>
      </c>
      <c r="UA12" s="163" t="s">
        <v>27</v>
      </c>
      <c r="UB12" s="157">
        <v>46</v>
      </c>
      <c r="UC12" s="157">
        <v>46</v>
      </c>
      <c r="UD12" s="157">
        <v>0</v>
      </c>
      <c r="UE12" s="157">
        <v>0</v>
      </c>
      <c r="UF12" s="158">
        <f t="shared" si="67"/>
        <v>1</v>
      </c>
      <c r="UG12" s="132">
        <f t="shared" si="68"/>
        <v>0</v>
      </c>
      <c r="UH12" s="132"/>
      <c r="UI12" s="163" t="s">
        <v>27</v>
      </c>
      <c r="UJ12" s="157">
        <v>46</v>
      </c>
      <c r="UK12" s="157">
        <v>46</v>
      </c>
      <c r="UL12" s="157">
        <v>0</v>
      </c>
      <c r="UM12" s="157">
        <v>0</v>
      </c>
      <c r="UN12" s="158">
        <f t="shared" si="69"/>
        <v>1</v>
      </c>
      <c r="UO12" s="132">
        <f t="shared" si="70"/>
        <v>0</v>
      </c>
      <c r="UQ12" s="163" t="s">
        <v>27</v>
      </c>
      <c r="UR12" s="157">
        <v>46</v>
      </c>
      <c r="US12" s="157">
        <v>46</v>
      </c>
      <c r="UT12" s="157">
        <v>0</v>
      </c>
      <c r="UU12" s="157">
        <v>0</v>
      </c>
      <c r="UV12" s="158">
        <f t="shared" si="71"/>
        <v>1</v>
      </c>
      <c r="UW12" s="132">
        <f t="shared" si="72"/>
        <v>0</v>
      </c>
      <c r="UY12" s="163" t="s">
        <v>27</v>
      </c>
      <c r="UZ12" s="157">
        <v>46</v>
      </c>
      <c r="VA12" s="157">
        <v>46</v>
      </c>
      <c r="VB12" s="157">
        <v>0</v>
      </c>
      <c r="VC12" s="157">
        <v>0</v>
      </c>
      <c r="VD12" s="158">
        <f t="shared" si="73"/>
        <v>1</v>
      </c>
      <c r="VE12" s="132">
        <f t="shared" si="74"/>
        <v>0</v>
      </c>
      <c r="VG12" s="163" t="s">
        <v>27</v>
      </c>
      <c r="VH12" s="157">
        <v>46</v>
      </c>
      <c r="VI12" s="157">
        <v>46</v>
      </c>
      <c r="VJ12" s="157">
        <v>0</v>
      </c>
      <c r="VK12" s="157">
        <v>0</v>
      </c>
      <c r="VL12" s="158">
        <f t="shared" si="75"/>
        <v>1</v>
      </c>
      <c r="VM12" s="132">
        <f t="shared" si="76"/>
        <v>0</v>
      </c>
      <c r="VO12" s="163" t="s">
        <v>27</v>
      </c>
      <c r="VP12" s="157">
        <v>46</v>
      </c>
      <c r="VQ12" s="157">
        <v>46</v>
      </c>
      <c r="VR12" s="157">
        <v>0</v>
      </c>
      <c r="VS12" s="157">
        <v>0</v>
      </c>
      <c r="VT12" s="158">
        <f t="shared" si="77"/>
        <v>1</v>
      </c>
      <c r="VV12" s="163" t="s">
        <v>27</v>
      </c>
      <c r="VW12" s="157">
        <v>46</v>
      </c>
      <c r="VX12" s="157">
        <v>46</v>
      </c>
      <c r="VY12" s="157">
        <v>0</v>
      </c>
      <c r="VZ12" s="157">
        <v>0</v>
      </c>
      <c r="WA12" s="158">
        <f t="shared" si="78"/>
        <v>1</v>
      </c>
      <c r="WC12" s="163" t="s">
        <v>27</v>
      </c>
      <c r="WD12" s="157">
        <v>46</v>
      </c>
      <c r="WE12" s="157">
        <v>46</v>
      </c>
      <c r="WF12" s="157">
        <v>0</v>
      </c>
      <c r="WG12" s="157">
        <v>0</v>
      </c>
      <c r="WH12" s="158">
        <f t="shared" si="79"/>
        <v>1</v>
      </c>
      <c r="WI12" s="132">
        <f t="shared" si="23"/>
        <v>0</v>
      </c>
      <c r="WK12" s="163" t="s">
        <v>27</v>
      </c>
      <c r="WL12" s="157">
        <v>46</v>
      </c>
      <c r="WM12" s="157">
        <v>46</v>
      </c>
      <c r="WN12" s="157">
        <v>0</v>
      </c>
      <c r="WO12" s="157">
        <v>0</v>
      </c>
      <c r="WP12" s="158">
        <f t="shared" si="80"/>
        <v>1</v>
      </c>
      <c r="WQ12" s="132">
        <f t="shared" si="81"/>
        <v>0</v>
      </c>
      <c r="WS12" s="163" t="s">
        <v>27</v>
      </c>
      <c r="WT12" s="157">
        <v>46</v>
      </c>
      <c r="WU12" s="157">
        <v>46</v>
      </c>
      <c r="WV12" s="157">
        <v>0</v>
      </c>
      <c r="WW12" s="157">
        <v>0</v>
      </c>
      <c r="WX12" s="158">
        <f t="shared" si="82"/>
        <v>1</v>
      </c>
      <c r="WY12" s="132">
        <f t="shared" si="83"/>
        <v>0</v>
      </c>
      <c r="XA12" s="163" t="s">
        <v>27</v>
      </c>
      <c r="XB12" s="157">
        <v>46</v>
      </c>
      <c r="XC12" s="157">
        <v>46</v>
      </c>
      <c r="XD12" s="157">
        <v>0</v>
      </c>
      <c r="XE12" s="157">
        <v>0</v>
      </c>
      <c r="XF12" s="158">
        <f t="shared" si="84"/>
        <v>1</v>
      </c>
      <c r="XG12" s="132">
        <f t="shared" si="85"/>
        <v>0</v>
      </c>
      <c r="XI12" s="163" t="s">
        <v>27</v>
      </c>
      <c r="XJ12" s="157">
        <v>46</v>
      </c>
      <c r="XK12" s="157">
        <v>46</v>
      </c>
      <c r="XL12" s="157">
        <v>0</v>
      </c>
      <c r="XM12" s="157">
        <v>0</v>
      </c>
      <c r="XN12" s="158">
        <f t="shared" si="86"/>
        <v>1</v>
      </c>
      <c r="XO12" s="132">
        <f t="shared" si="87"/>
        <v>0</v>
      </c>
      <c r="XQ12" s="163" t="s">
        <v>27</v>
      </c>
      <c r="XR12" s="157">
        <v>46</v>
      </c>
      <c r="XS12" s="157">
        <v>46</v>
      </c>
      <c r="XT12" s="157">
        <v>0</v>
      </c>
      <c r="XU12" s="157">
        <v>0</v>
      </c>
      <c r="XV12" s="158">
        <f t="shared" si="88"/>
        <v>1</v>
      </c>
      <c r="XW12" s="132">
        <f t="shared" si="89"/>
        <v>0</v>
      </c>
      <c r="XY12" s="163" t="s">
        <v>27</v>
      </c>
      <c r="XZ12" s="157">
        <v>46</v>
      </c>
      <c r="YA12" s="157">
        <v>46</v>
      </c>
      <c r="YB12" s="157">
        <v>0</v>
      </c>
      <c r="YC12" s="157">
        <v>0</v>
      </c>
      <c r="YD12" s="158">
        <f t="shared" si="90"/>
        <v>1</v>
      </c>
      <c r="YE12" s="132">
        <f t="shared" si="91"/>
        <v>0</v>
      </c>
      <c r="YG12" s="163" t="s">
        <v>27</v>
      </c>
      <c r="YH12" s="157">
        <v>46</v>
      </c>
      <c r="YI12" s="157">
        <v>46</v>
      </c>
      <c r="YJ12" s="157">
        <v>0</v>
      </c>
      <c r="YK12" s="157">
        <v>0</v>
      </c>
      <c r="YL12" s="158">
        <f t="shared" si="92"/>
        <v>1</v>
      </c>
      <c r="YM12" s="132">
        <f t="shared" si="93"/>
        <v>0</v>
      </c>
      <c r="YO12" s="163" t="s">
        <v>27</v>
      </c>
      <c r="YP12" s="157">
        <v>46</v>
      </c>
      <c r="YQ12" s="157">
        <v>46</v>
      </c>
      <c r="YR12" s="157">
        <v>0</v>
      </c>
      <c r="YS12" s="157">
        <v>0</v>
      </c>
      <c r="YT12" s="158">
        <f t="shared" si="94"/>
        <v>1</v>
      </c>
      <c r="YU12" s="132">
        <f t="shared" si="95"/>
        <v>0</v>
      </c>
      <c r="YW12" s="163" t="s">
        <v>27</v>
      </c>
      <c r="YX12" s="157">
        <v>46</v>
      </c>
      <c r="YY12" s="157">
        <v>46</v>
      </c>
      <c r="YZ12" s="157">
        <v>0</v>
      </c>
      <c r="ZA12" s="157">
        <v>0</v>
      </c>
      <c r="ZB12" s="158">
        <f t="shared" si="96"/>
        <v>1</v>
      </c>
      <c r="ZD12" s="163" t="s">
        <v>27</v>
      </c>
      <c r="ZE12" s="157">
        <v>46</v>
      </c>
      <c r="ZF12" s="157">
        <v>46</v>
      </c>
      <c r="ZG12" s="157">
        <v>0</v>
      </c>
      <c r="ZH12" s="157">
        <v>0</v>
      </c>
      <c r="ZI12" s="158">
        <f t="shared" si="97"/>
        <v>1</v>
      </c>
      <c r="ZJ12" s="132">
        <f t="shared" si="98"/>
        <v>1</v>
      </c>
      <c r="ZL12" s="121" t="s">
        <v>27</v>
      </c>
      <c r="ZM12" s="121">
        <v>61</v>
      </c>
      <c r="ZN12" s="121">
        <v>46</v>
      </c>
      <c r="ZO12" s="121">
        <v>0</v>
      </c>
      <c r="ZP12" s="121">
        <v>15</v>
      </c>
      <c r="ZQ12" s="132">
        <v>0.75</v>
      </c>
      <c r="ZS12" s="157" t="s">
        <v>27</v>
      </c>
      <c r="ZT12" s="157">
        <v>61</v>
      </c>
      <c r="ZU12" s="157">
        <v>46</v>
      </c>
      <c r="ZV12" s="157">
        <v>0</v>
      </c>
      <c r="ZW12" s="157">
        <v>15</v>
      </c>
      <c r="ZX12" s="158">
        <v>0.75</v>
      </c>
      <c r="ZZ12" s="199" t="s">
        <v>27</v>
      </c>
      <c r="AAA12" s="199">
        <v>71</v>
      </c>
      <c r="AAB12" s="199">
        <v>46</v>
      </c>
      <c r="AAC12" s="199">
        <v>0</v>
      </c>
      <c r="AAD12" s="199">
        <v>25</v>
      </c>
      <c r="AAE12" s="200">
        <v>0.65</v>
      </c>
      <c r="AAG12" s="157" t="s">
        <v>27</v>
      </c>
      <c r="AAH12" s="157">
        <v>71</v>
      </c>
      <c r="AAI12" s="157">
        <v>46</v>
      </c>
      <c r="AAJ12" s="157">
        <v>0</v>
      </c>
      <c r="AAK12" s="157">
        <v>25</v>
      </c>
      <c r="AAL12" s="158">
        <v>0.65</v>
      </c>
      <c r="AAN12" s="157" t="s">
        <v>27</v>
      </c>
      <c r="AAO12" s="157">
        <v>71</v>
      </c>
      <c r="AAP12" s="157">
        <v>46</v>
      </c>
      <c r="AAQ12" s="157">
        <v>0</v>
      </c>
      <c r="AAR12" s="157">
        <v>25</v>
      </c>
      <c r="AAS12" s="158">
        <v>0.65</v>
      </c>
      <c r="AAU12" s="157" t="s">
        <v>27</v>
      </c>
      <c r="AAV12" s="157">
        <v>71</v>
      </c>
      <c r="AAW12" s="157">
        <v>46</v>
      </c>
      <c r="AAX12" s="157">
        <v>0</v>
      </c>
      <c r="AAY12" s="157">
        <v>25</v>
      </c>
      <c r="AAZ12" s="158">
        <v>0.65</v>
      </c>
    </row>
    <row r="13" spans="1:728" ht="15.75">
      <c r="A13" s="19">
        <v>1</v>
      </c>
      <c r="B13" s="19"/>
      <c r="C13" s="18" t="s">
        <v>28</v>
      </c>
      <c r="D13" s="18">
        <v>10</v>
      </c>
      <c r="E13" s="18">
        <v>10</v>
      </c>
      <c r="F13" s="18">
        <v>0</v>
      </c>
      <c r="G13" s="18">
        <v>0</v>
      </c>
      <c r="H13" s="19">
        <v>1</v>
      </c>
      <c r="J13" s="58" t="s">
        <v>28</v>
      </c>
      <c r="K13" s="58">
        <v>10</v>
      </c>
      <c r="L13" s="58">
        <v>10</v>
      </c>
      <c r="M13" s="58">
        <v>0</v>
      </c>
      <c r="N13" s="58">
        <v>0</v>
      </c>
      <c r="O13" s="59">
        <v>1</v>
      </c>
      <c r="P13" s="59">
        <f t="shared" si="0"/>
        <v>0</v>
      </c>
      <c r="R13" s="18" t="s">
        <v>28</v>
      </c>
      <c r="S13" s="18">
        <v>10</v>
      </c>
      <c r="T13" s="18">
        <v>10</v>
      </c>
      <c r="U13" s="18">
        <v>0</v>
      </c>
      <c r="V13" s="18">
        <v>0</v>
      </c>
      <c r="W13" s="19">
        <v>1</v>
      </c>
      <c r="X13" s="19">
        <f t="shared" si="1"/>
        <v>0</v>
      </c>
      <c r="Z13" s="51" t="s">
        <v>28</v>
      </c>
      <c r="AA13" s="51">
        <v>10</v>
      </c>
      <c r="AB13" s="52">
        <v>10</v>
      </c>
      <c r="AC13" s="53">
        <v>0</v>
      </c>
      <c r="AD13" s="51">
        <v>0</v>
      </c>
      <c r="AE13" s="54">
        <v>1</v>
      </c>
      <c r="AF13" s="19">
        <f t="shared" si="2"/>
        <v>0</v>
      </c>
      <c r="AH13" s="54">
        <v>1</v>
      </c>
      <c r="AI13" s="19">
        <f t="shared" si="3"/>
        <v>0</v>
      </c>
      <c r="AK13" s="18" t="s">
        <v>28</v>
      </c>
      <c r="AL13" s="18">
        <v>10</v>
      </c>
      <c r="AM13" s="18">
        <v>10</v>
      </c>
      <c r="AN13" s="18">
        <v>0</v>
      </c>
      <c r="AO13" s="18">
        <v>0</v>
      </c>
      <c r="AP13" s="19">
        <f t="shared" si="4"/>
        <v>1</v>
      </c>
      <c r="AQ13" s="19">
        <f t="shared" si="5"/>
        <v>0</v>
      </c>
      <c r="AS13" s="18" t="s">
        <v>28</v>
      </c>
      <c r="AT13" s="18">
        <v>10</v>
      </c>
      <c r="AU13" s="18">
        <v>10</v>
      </c>
      <c r="AV13" s="18">
        <v>0</v>
      </c>
      <c r="AW13" s="18">
        <v>0</v>
      </c>
      <c r="AX13" s="19">
        <v>1</v>
      </c>
      <c r="AY13" s="19">
        <f t="shared" si="6"/>
        <v>0</v>
      </c>
      <c r="BA13" s="18" t="s">
        <v>28</v>
      </c>
      <c r="BB13" s="18">
        <v>10</v>
      </c>
      <c r="BC13" s="18">
        <v>10</v>
      </c>
      <c r="BD13" s="18">
        <v>0</v>
      </c>
      <c r="BE13" s="18">
        <v>0</v>
      </c>
      <c r="BF13" s="19">
        <v>1</v>
      </c>
      <c r="BG13" s="19">
        <f t="shared" si="7"/>
        <v>0</v>
      </c>
      <c r="BI13" s="18" t="s">
        <v>28</v>
      </c>
      <c r="BJ13" s="18">
        <v>10</v>
      </c>
      <c r="BK13" s="18">
        <v>10</v>
      </c>
      <c r="BL13" s="18">
        <v>0</v>
      </c>
      <c r="BM13" s="18">
        <v>0</v>
      </c>
      <c r="BN13" s="19">
        <v>1</v>
      </c>
      <c r="BO13" s="19">
        <f t="shared" si="8"/>
        <v>0</v>
      </c>
      <c r="BQ13" s="18" t="s">
        <v>28</v>
      </c>
      <c r="BR13" s="18">
        <v>10</v>
      </c>
      <c r="BS13" s="18">
        <v>10</v>
      </c>
      <c r="BT13" s="18">
        <v>0</v>
      </c>
      <c r="BU13" s="18">
        <v>0</v>
      </c>
      <c r="BV13" s="19">
        <v>1</v>
      </c>
      <c r="BW13" s="19">
        <f t="shared" si="9"/>
        <v>0</v>
      </c>
      <c r="BY13" s="18" t="s">
        <v>28</v>
      </c>
      <c r="BZ13" s="18">
        <v>10</v>
      </c>
      <c r="CA13" s="18">
        <v>10</v>
      </c>
      <c r="CB13" s="18">
        <v>0</v>
      </c>
      <c r="CC13" s="18">
        <v>0</v>
      </c>
      <c r="CD13" s="19">
        <v>1</v>
      </c>
      <c r="CE13" s="19">
        <f t="shared" si="10"/>
        <v>0</v>
      </c>
      <c r="CG13" s="2" t="s">
        <v>28</v>
      </c>
      <c r="CH13" s="2">
        <v>10</v>
      </c>
      <c r="CI13" s="2">
        <v>10</v>
      </c>
      <c r="CJ13" s="2">
        <v>0</v>
      </c>
      <c r="CK13" s="2">
        <v>0</v>
      </c>
      <c r="CL13" s="4">
        <v>1</v>
      </c>
      <c r="CM13" s="19">
        <f t="shared" si="11"/>
        <v>0</v>
      </c>
      <c r="CO13" s="2" t="s">
        <v>28</v>
      </c>
      <c r="CP13" s="2">
        <v>10</v>
      </c>
      <c r="CQ13" s="2">
        <v>10</v>
      </c>
      <c r="CR13" s="2">
        <v>0</v>
      </c>
      <c r="CS13" s="2">
        <v>0</v>
      </c>
      <c r="CT13" s="4">
        <v>1</v>
      </c>
      <c r="CU13" s="19">
        <f t="shared" si="12"/>
        <v>0</v>
      </c>
      <c r="CW13" s="2" t="s">
        <v>28</v>
      </c>
      <c r="CX13" s="2">
        <v>10</v>
      </c>
      <c r="CY13" s="2">
        <v>10</v>
      </c>
      <c r="CZ13" s="2">
        <v>0</v>
      </c>
      <c r="DA13" s="2">
        <v>0</v>
      </c>
      <c r="DB13" s="4">
        <v>1</v>
      </c>
      <c r="DC13" s="19">
        <f t="shared" si="13"/>
        <v>0</v>
      </c>
      <c r="DD13" s="18" t="s">
        <v>119</v>
      </c>
      <c r="DE13" s="2" t="s">
        <v>28</v>
      </c>
      <c r="DF13" s="2">
        <v>10</v>
      </c>
      <c r="DG13" s="2">
        <v>10</v>
      </c>
      <c r="DH13" s="2">
        <v>0</v>
      </c>
      <c r="DI13" s="2">
        <v>0</v>
      </c>
      <c r="DJ13" s="4">
        <v>1</v>
      </c>
      <c r="DK13" s="19">
        <f t="shared" si="14"/>
        <v>0</v>
      </c>
      <c r="DM13" s="2" t="s">
        <v>28</v>
      </c>
      <c r="DN13" s="2">
        <v>10</v>
      </c>
      <c r="DO13" s="2">
        <v>10</v>
      </c>
      <c r="DP13" s="2">
        <v>0</v>
      </c>
      <c r="DQ13" s="2">
        <v>0</v>
      </c>
      <c r="DR13" s="4">
        <v>1</v>
      </c>
      <c r="DS13" s="19">
        <f t="shared" si="15"/>
        <v>0</v>
      </c>
      <c r="DU13" s="2" t="s">
        <v>28</v>
      </c>
      <c r="DV13" s="2">
        <v>10</v>
      </c>
      <c r="DW13" s="2">
        <v>10</v>
      </c>
      <c r="DX13" s="2">
        <v>0</v>
      </c>
      <c r="DY13" s="2">
        <v>0</v>
      </c>
      <c r="DZ13" s="4">
        <v>1</v>
      </c>
      <c r="EA13" s="19">
        <f t="shared" si="16"/>
        <v>0</v>
      </c>
      <c r="EC13" s="2" t="s">
        <v>28</v>
      </c>
      <c r="ED13" s="2">
        <v>10</v>
      </c>
      <c r="EE13" s="2">
        <v>10</v>
      </c>
      <c r="EF13" s="2">
        <v>0</v>
      </c>
      <c r="EG13" s="2">
        <v>0</v>
      </c>
      <c r="EH13" s="4">
        <v>1</v>
      </c>
      <c r="EI13" s="19">
        <f t="shared" si="17"/>
        <v>0</v>
      </c>
      <c r="EK13" s="2" t="s">
        <v>28</v>
      </c>
      <c r="EL13" s="2">
        <v>10</v>
      </c>
      <c r="EM13" s="2">
        <v>10</v>
      </c>
      <c r="EN13" s="2">
        <v>0</v>
      </c>
      <c r="EO13" s="2">
        <v>0</v>
      </c>
      <c r="EP13" s="4">
        <v>1</v>
      </c>
      <c r="EQ13" s="19">
        <f t="shared" si="18"/>
        <v>0</v>
      </c>
      <c r="ES13" s="2" t="s">
        <v>28</v>
      </c>
      <c r="ET13" s="2">
        <v>10</v>
      </c>
      <c r="EU13" s="2">
        <v>10</v>
      </c>
      <c r="EV13" s="2">
        <v>0</v>
      </c>
      <c r="EW13" s="2">
        <v>0</v>
      </c>
      <c r="EX13" s="4">
        <v>1</v>
      </c>
      <c r="EY13" s="19">
        <f t="shared" si="19"/>
        <v>0</v>
      </c>
      <c r="FA13" s="2" t="s">
        <v>28</v>
      </c>
      <c r="FB13" s="2">
        <v>10</v>
      </c>
      <c r="FC13" s="2">
        <v>10</v>
      </c>
      <c r="FD13" s="2">
        <v>0</v>
      </c>
      <c r="FE13" s="2">
        <v>0</v>
      </c>
      <c r="FF13" s="4">
        <v>1</v>
      </c>
      <c r="FG13" s="19">
        <f t="shared" si="20"/>
        <v>0</v>
      </c>
      <c r="FI13" s="2" t="s">
        <v>28</v>
      </c>
      <c r="FJ13" s="2">
        <v>10</v>
      </c>
      <c r="FK13" s="2">
        <v>10</v>
      </c>
      <c r="FL13" s="2">
        <v>0</v>
      </c>
      <c r="FM13" s="2">
        <v>0</v>
      </c>
      <c r="FN13" s="4">
        <v>1</v>
      </c>
      <c r="FO13" s="19">
        <f t="shared" si="21"/>
        <v>0</v>
      </c>
      <c r="FQ13" s="2" t="s">
        <v>28</v>
      </c>
      <c r="FR13" s="2">
        <v>10</v>
      </c>
      <c r="FS13" s="2">
        <v>10</v>
      </c>
      <c r="FT13" s="2">
        <v>0</v>
      </c>
      <c r="FU13" s="2">
        <v>0</v>
      </c>
      <c r="FV13" s="4">
        <v>1</v>
      </c>
      <c r="FW13" s="19">
        <f t="shared" si="22"/>
        <v>0</v>
      </c>
      <c r="FY13" s="2" t="s">
        <v>28</v>
      </c>
      <c r="FZ13" s="2">
        <v>10</v>
      </c>
      <c r="GA13" s="2">
        <v>10</v>
      </c>
      <c r="GB13" s="2">
        <v>0</v>
      </c>
      <c r="GC13" s="2">
        <v>0</v>
      </c>
      <c r="GD13" s="4">
        <v>1</v>
      </c>
      <c r="GE13" s="19">
        <f t="shared" si="24"/>
        <v>0</v>
      </c>
      <c r="GG13" s="2" t="s">
        <v>28</v>
      </c>
      <c r="GH13" s="2">
        <v>10</v>
      </c>
      <c r="GI13" s="2">
        <v>10</v>
      </c>
      <c r="GJ13" s="2">
        <v>0</v>
      </c>
      <c r="GK13" s="2">
        <v>0</v>
      </c>
      <c r="GL13" s="4">
        <v>1</v>
      </c>
      <c r="GM13" s="19">
        <f t="shared" si="25"/>
        <v>0</v>
      </c>
      <c r="GO13" s="2" t="s">
        <v>28</v>
      </c>
      <c r="GP13" s="2">
        <v>10</v>
      </c>
      <c r="GQ13" s="2">
        <v>10</v>
      </c>
      <c r="GR13" s="2">
        <v>0</v>
      </c>
      <c r="GS13" s="2">
        <v>0</v>
      </c>
      <c r="GT13" s="4">
        <v>1</v>
      </c>
      <c r="GU13" s="19">
        <f t="shared" si="26"/>
        <v>0</v>
      </c>
      <c r="GW13" s="2" t="s">
        <v>28</v>
      </c>
      <c r="GX13" s="2">
        <v>10</v>
      </c>
      <c r="GY13" s="2">
        <v>10</v>
      </c>
      <c r="GZ13" s="2">
        <v>0</v>
      </c>
      <c r="HA13" s="2">
        <v>0</v>
      </c>
      <c r="HB13" s="4">
        <v>1</v>
      </c>
      <c r="HC13" s="19">
        <f t="shared" si="27"/>
        <v>0</v>
      </c>
      <c r="HE13" s="2" t="s">
        <v>28</v>
      </c>
      <c r="HF13" s="2">
        <v>10</v>
      </c>
      <c r="HG13" s="2">
        <v>10</v>
      </c>
      <c r="HH13" s="2">
        <v>0</v>
      </c>
      <c r="HI13" s="2">
        <v>0</v>
      </c>
      <c r="HJ13" s="4">
        <v>1</v>
      </c>
      <c r="HK13" s="19">
        <f t="shared" si="28"/>
        <v>0</v>
      </c>
      <c r="HM13" s="2" t="s">
        <v>28</v>
      </c>
      <c r="HN13" s="2">
        <v>10</v>
      </c>
      <c r="HO13" s="2">
        <v>10</v>
      </c>
      <c r="HP13" s="2">
        <v>0</v>
      </c>
      <c r="HQ13" s="2">
        <v>0</v>
      </c>
      <c r="HR13" s="4">
        <v>1</v>
      </c>
      <c r="HS13" s="19">
        <f t="shared" si="29"/>
        <v>0</v>
      </c>
      <c r="HU13" s="2" t="s">
        <v>28</v>
      </c>
      <c r="HV13" s="2">
        <v>10</v>
      </c>
      <c r="HW13" s="2">
        <v>10</v>
      </c>
      <c r="HX13" s="2">
        <v>0</v>
      </c>
      <c r="HY13" s="2">
        <v>0</v>
      </c>
      <c r="HZ13" s="4">
        <v>1</v>
      </c>
      <c r="IA13" s="19">
        <f t="shared" si="30"/>
        <v>0</v>
      </c>
      <c r="IC13" s="2" t="s">
        <v>28</v>
      </c>
      <c r="ID13" s="2">
        <v>10</v>
      </c>
      <c r="IE13" s="2">
        <v>10</v>
      </c>
      <c r="IF13" s="2">
        <v>0</v>
      </c>
      <c r="IG13" s="2">
        <v>0</v>
      </c>
      <c r="IH13" s="4">
        <v>1</v>
      </c>
      <c r="II13" s="19">
        <f t="shared" si="31"/>
        <v>0</v>
      </c>
      <c r="IK13" s="2" t="s">
        <v>28</v>
      </c>
      <c r="IL13" s="2">
        <v>10</v>
      </c>
      <c r="IM13" s="2">
        <v>10</v>
      </c>
      <c r="IN13" s="2">
        <v>0</v>
      </c>
      <c r="IO13" s="2">
        <v>0</v>
      </c>
      <c r="IP13" s="4">
        <v>1</v>
      </c>
      <c r="IQ13" s="19">
        <f t="shared" si="32"/>
        <v>0</v>
      </c>
      <c r="IS13" s="2" t="s">
        <v>28</v>
      </c>
      <c r="IT13" s="2">
        <v>10</v>
      </c>
      <c r="IU13" s="2">
        <v>10</v>
      </c>
      <c r="IV13" s="2">
        <v>0</v>
      </c>
      <c r="IW13" s="2">
        <v>0</v>
      </c>
      <c r="IX13" s="4">
        <v>1</v>
      </c>
      <c r="IY13" s="19">
        <f t="shared" si="33"/>
        <v>0</v>
      </c>
      <c r="JA13" s="2" t="s">
        <v>28</v>
      </c>
      <c r="JB13" s="2">
        <v>10</v>
      </c>
      <c r="JC13" s="2">
        <v>10</v>
      </c>
      <c r="JD13" s="2">
        <v>0</v>
      </c>
      <c r="JE13" s="2">
        <v>0</v>
      </c>
      <c r="JF13" s="4">
        <v>1</v>
      </c>
      <c r="JG13" s="19">
        <f t="shared" si="34"/>
        <v>0</v>
      </c>
      <c r="JI13" s="2" t="s">
        <v>28</v>
      </c>
      <c r="JJ13" s="2">
        <v>10</v>
      </c>
      <c r="JK13" s="2">
        <v>10</v>
      </c>
      <c r="JL13" s="2">
        <v>0</v>
      </c>
      <c r="JM13" s="2">
        <v>0</v>
      </c>
      <c r="JN13" s="4">
        <v>1</v>
      </c>
      <c r="JO13" s="19">
        <f t="shared" si="35"/>
        <v>0</v>
      </c>
      <c r="JQ13" s="2" t="s">
        <v>28</v>
      </c>
      <c r="JR13" s="2">
        <v>10</v>
      </c>
      <c r="JS13" s="2">
        <v>10</v>
      </c>
      <c r="JT13" s="2">
        <v>0</v>
      </c>
      <c r="JU13" s="2">
        <v>0</v>
      </c>
      <c r="JV13" s="4">
        <v>1</v>
      </c>
      <c r="JW13" s="19">
        <f t="shared" si="36"/>
        <v>0</v>
      </c>
      <c r="JY13" s="2" t="s">
        <v>28</v>
      </c>
      <c r="JZ13" s="2">
        <v>10</v>
      </c>
      <c r="KA13" s="2">
        <v>10</v>
      </c>
      <c r="KB13" s="2">
        <v>0</v>
      </c>
      <c r="KC13" s="2">
        <v>0</v>
      </c>
      <c r="KD13" s="4">
        <v>1</v>
      </c>
      <c r="KE13" s="19">
        <f t="shared" si="37"/>
        <v>0</v>
      </c>
      <c r="KG13" s="2" t="s">
        <v>28</v>
      </c>
      <c r="KH13" s="2">
        <v>10</v>
      </c>
      <c r="KI13" s="2">
        <v>10</v>
      </c>
      <c r="KJ13" s="2">
        <v>0</v>
      </c>
      <c r="KK13" s="2">
        <v>0</v>
      </c>
      <c r="KL13" s="4">
        <v>1</v>
      </c>
      <c r="KM13" s="19">
        <f t="shared" si="38"/>
        <v>0</v>
      </c>
      <c r="KO13" s="2" t="s">
        <v>28</v>
      </c>
      <c r="KP13" s="2">
        <v>10</v>
      </c>
      <c r="KQ13" s="2">
        <v>10</v>
      </c>
      <c r="KR13" s="2">
        <v>0</v>
      </c>
      <c r="KS13" s="2">
        <v>0</v>
      </c>
      <c r="KT13" s="4">
        <v>1</v>
      </c>
      <c r="KU13" s="19">
        <f t="shared" si="39"/>
        <v>0</v>
      </c>
      <c r="KW13" s="2" t="s">
        <v>28</v>
      </c>
      <c r="KX13" s="2">
        <v>10</v>
      </c>
      <c r="KY13" s="2">
        <v>10</v>
      </c>
      <c r="KZ13" s="2">
        <v>0</v>
      </c>
      <c r="LA13" s="2">
        <v>0</v>
      </c>
      <c r="LB13" s="4">
        <v>1</v>
      </c>
      <c r="LC13" s="19">
        <f t="shared" si="40"/>
        <v>0</v>
      </c>
      <c r="LE13" s="2" t="s">
        <v>28</v>
      </c>
      <c r="LF13" s="2">
        <v>10</v>
      </c>
      <c r="LG13" s="2">
        <v>10</v>
      </c>
      <c r="LH13" s="2">
        <v>0</v>
      </c>
      <c r="LI13" s="2">
        <v>0</v>
      </c>
      <c r="LJ13" s="4">
        <v>1</v>
      </c>
      <c r="LK13" s="19">
        <f t="shared" si="41"/>
        <v>0</v>
      </c>
      <c r="LM13" s="2" t="s">
        <v>28</v>
      </c>
      <c r="LN13" s="2">
        <v>10</v>
      </c>
      <c r="LO13" s="2">
        <v>10</v>
      </c>
      <c r="LP13" s="2">
        <v>0</v>
      </c>
      <c r="LQ13" s="2">
        <v>0</v>
      </c>
      <c r="LR13" s="4">
        <v>1</v>
      </c>
      <c r="LS13" s="19">
        <f t="shared" si="42"/>
        <v>0</v>
      </c>
      <c r="LU13" s="2" t="s">
        <v>28</v>
      </c>
      <c r="LV13" s="2">
        <v>10</v>
      </c>
      <c r="LW13" s="2">
        <v>10</v>
      </c>
      <c r="LX13" s="2">
        <v>0</v>
      </c>
      <c r="LY13" s="2">
        <v>0</v>
      </c>
      <c r="LZ13" s="4">
        <v>1</v>
      </c>
      <c r="MA13" s="19">
        <f t="shared" si="43"/>
        <v>0</v>
      </c>
      <c r="MC13" s="2" t="s">
        <v>28</v>
      </c>
      <c r="MD13" s="2">
        <v>10</v>
      </c>
      <c r="ME13" s="2">
        <v>10</v>
      </c>
      <c r="MF13" s="2">
        <v>0</v>
      </c>
      <c r="MG13" s="2">
        <v>0</v>
      </c>
      <c r="MH13" s="4">
        <f t="shared" si="99"/>
        <v>1</v>
      </c>
      <c r="MI13" s="19">
        <f t="shared" si="44"/>
        <v>0</v>
      </c>
      <c r="MK13" s="2" t="s">
        <v>28</v>
      </c>
      <c r="ML13" s="2">
        <v>10</v>
      </c>
      <c r="MM13" s="2">
        <v>10</v>
      </c>
      <c r="MN13" s="2">
        <v>0</v>
      </c>
      <c r="MO13" s="2">
        <v>0</v>
      </c>
      <c r="MP13" s="4">
        <v>1</v>
      </c>
      <c r="MQ13" s="19">
        <f t="shared" si="100"/>
        <v>0</v>
      </c>
      <c r="MS13" s="2" t="s">
        <v>28</v>
      </c>
      <c r="MT13" s="2">
        <v>10</v>
      </c>
      <c r="MU13" s="2">
        <v>10</v>
      </c>
      <c r="MV13" s="2">
        <v>0</v>
      </c>
      <c r="MW13" s="2">
        <v>0</v>
      </c>
      <c r="MX13" s="4">
        <v>1</v>
      </c>
      <c r="MY13" s="19">
        <f t="shared" si="45"/>
        <v>0</v>
      </c>
      <c r="NA13" s="2" t="s">
        <v>28</v>
      </c>
      <c r="NB13" s="2">
        <v>10</v>
      </c>
      <c r="NC13" s="2">
        <v>10</v>
      </c>
      <c r="ND13" s="2">
        <v>0</v>
      </c>
      <c r="NE13" s="2">
        <v>0</v>
      </c>
      <c r="NF13" s="4">
        <v>1</v>
      </c>
      <c r="NG13" s="19">
        <f t="shared" si="46"/>
        <v>0</v>
      </c>
      <c r="NI13" s="2" t="s">
        <v>28</v>
      </c>
      <c r="NJ13" s="2">
        <v>10</v>
      </c>
      <c r="NK13" s="2">
        <v>10</v>
      </c>
      <c r="NL13" s="2">
        <v>0</v>
      </c>
      <c r="NM13" s="2">
        <v>0</v>
      </c>
      <c r="NN13" s="4">
        <v>1</v>
      </c>
      <c r="NO13" s="19">
        <f t="shared" si="47"/>
        <v>0</v>
      </c>
      <c r="NQ13" s="2" t="s">
        <v>28</v>
      </c>
      <c r="NR13" s="2">
        <v>10</v>
      </c>
      <c r="NS13" s="2">
        <v>10</v>
      </c>
      <c r="NT13" s="2">
        <v>0</v>
      </c>
      <c r="NU13" s="2">
        <v>0</v>
      </c>
      <c r="NV13" s="4">
        <v>1</v>
      </c>
      <c r="NW13" s="19">
        <f t="shared" si="48"/>
        <v>0</v>
      </c>
      <c r="NY13" s="2" t="s">
        <v>28</v>
      </c>
      <c r="NZ13" s="2">
        <v>10</v>
      </c>
      <c r="OA13" s="2">
        <v>10</v>
      </c>
      <c r="OB13" s="2">
        <v>0</v>
      </c>
      <c r="OC13" s="2">
        <v>0</v>
      </c>
      <c r="OD13" s="4">
        <v>1</v>
      </c>
      <c r="OE13" s="19">
        <f t="shared" si="49"/>
        <v>0</v>
      </c>
      <c r="OG13" s="2" t="s">
        <v>28</v>
      </c>
      <c r="OH13" s="2">
        <v>10</v>
      </c>
      <c r="OI13" s="2">
        <v>10</v>
      </c>
      <c r="OJ13" s="2">
        <v>0</v>
      </c>
      <c r="OK13" s="2">
        <v>0</v>
      </c>
      <c r="OL13" s="4">
        <v>1</v>
      </c>
      <c r="OM13" s="19">
        <f t="shared" si="50"/>
        <v>0</v>
      </c>
      <c r="OO13" s="2" t="s">
        <v>28</v>
      </c>
      <c r="OP13" s="2">
        <v>10</v>
      </c>
      <c r="OQ13" s="2">
        <v>10</v>
      </c>
      <c r="OR13" s="2">
        <v>0</v>
      </c>
      <c r="OS13" s="2">
        <v>0</v>
      </c>
      <c r="OT13" s="4">
        <f t="shared" si="101"/>
        <v>1</v>
      </c>
      <c r="OU13" s="19">
        <f t="shared" si="51"/>
        <v>0</v>
      </c>
      <c r="OW13" s="129" t="s">
        <v>28</v>
      </c>
      <c r="OX13" s="129">
        <v>10</v>
      </c>
      <c r="OY13" s="129">
        <v>10</v>
      </c>
      <c r="OZ13" s="129">
        <v>0</v>
      </c>
      <c r="PA13" s="129">
        <v>0</v>
      </c>
      <c r="PB13" s="135">
        <v>1</v>
      </c>
      <c r="PC13" s="132">
        <v>0</v>
      </c>
      <c r="PD13" s="129"/>
      <c r="PE13" s="129" t="s">
        <v>28</v>
      </c>
      <c r="PF13" s="129">
        <v>10</v>
      </c>
      <c r="PG13" s="129">
        <v>10</v>
      </c>
      <c r="PH13" s="129">
        <v>0</v>
      </c>
      <c r="PI13" s="129">
        <v>0</v>
      </c>
      <c r="PJ13" s="135">
        <v>1</v>
      </c>
      <c r="PK13" s="132">
        <v>0</v>
      </c>
      <c r="PM13" s="156" t="s">
        <v>28</v>
      </c>
      <c r="PN13" s="156">
        <v>10</v>
      </c>
      <c r="PO13" s="156">
        <v>10</v>
      </c>
      <c r="PP13" s="156">
        <v>0</v>
      </c>
      <c r="PQ13" s="156">
        <v>0</v>
      </c>
      <c r="PR13" s="162">
        <v>1</v>
      </c>
      <c r="PS13" s="132">
        <f t="shared" si="52"/>
        <v>0</v>
      </c>
      <c r="PT13" s="121"/>
      <c r="PU13" s="156" t="s">
        <v>28</v>
      </c>
      <c r="PV13" s="156">
        <v>10</v>
      </c>
      <c r="PW13" s="156">
        <v>10</v>
      </c>
      <c r="PX13" s="156">
        <v>0</v>
      </c>
      <c r="PY13" s="156">
        <v>0</v>
      </c>
      <c r="PZ13" s="162">
        <v>1</v>
      </c>
      <c r="QA13" s="132">
        <f t="shared" si="53"/>
        <v>0</v>
      </c>
      <c r="QB13" s="121"/>
      <c r="QC13" s="156" t="s">
        <v>28</v>
      </c>
      <c r="QD13" s="156">
        <v>10</v>
      </c>
      <c r="QE13" s="156">
        <v>10</v>
      </c>
      <c r="QF13" s="156">
        <v>0</v>
      </c>
      <c r="QG13" s="156">
        <v>0</v>
      </c>
      <c r="QH13" s="162">
        <v>1</v>
      </c>
      <c r="QI13" s="132">
        <f t="shared" si="54"/>
        <v>0</v>
      </c>
      <c r="QJ13" s="121"/>
      <c r="QK13" s="156" t="s">
        <v>28</v>
      </c>
      <c r="QL13" s="156">
        <v>10</v>
      </c>
      <c r="QM13" s="156">
        <v>10</v>
      </c>
      <c r="QN13" s="156">
        <v>0</v>
      </c>
      <c r="QO13" s="156">
        <v>0</v>
      </c>
      <c r="QP13" s="162">
        <v>1</v>
      </c>
      <c r="QQ13" s="132">
        <f t="shared" si="55"/>
        <v>0</v>
      </c>
      <c r="QR13" s="121"/>
      <c r="QS13" s="156" t="s">
        <v>28</v>
      </c>
      <c r="QT13" s="156">
        <v>10</v>
      </c>
      <c r="QU13" s="156">
        <v>10</v>
      </c>
      <c r="QV13" s="156">
        <v>0</v>
      </c>
      <c r="QW13" s="156">
        <v>0</v>
      </c>
      <c r="QX13" s="162">
        <v>1</v>
      </c>
      <c r="QY13" s="158">
        <f t="shared" si="56"/>
        <v>0</v>
      </c>
      <c r="QZ13" s="121"/>
      <c r="RA13" s="156" t="s">
        <v>28</v>
      </c>
      <c r="RB13" s="156">
        <v>10</v>
      </c>
      <c r="RC13" s="156">
        <v>10</v>
      </c>
      <c r="RD13" s="156">
        <v>0</v>
      </c>
      <c r="RE13" s="156">
        <v>0</v>
      </c>
      <c r="RF13" s="162">
        <v>1</v>
      </c>
      <c r="RG13" s="132">
        <f t="shared" si="57"/>
        <v>0</v>
      </c>
      <c r="RH13" s="121"/>
      <c r="RI13" s="121"/>
      <c r="RJ13" s="156" t="s">
        <v>28</v>
      </c>
      <c r="RK13" s="156">
        <v>10</v>
      </c>
      <c r="RL13" s="156">
        <v>10</v>
      </c>
      <c r="RM13" s="156">
        <v>0</v>
      </c>
      <c r="RN13" s="156">
        <v>0</v>
      </c>
      <c r="RO13" s="162">
        <f t="shared" si="58"/>
        <v>1</v>
      </c>
      <c r="RP13" s="132">
        <f t="shared" si="59"/>
        <v>0</v>
      </c>
      <c r="RQ13" s="121"/>
      <c r="RR13" s="121"/>
      <c r="RS13" s="121"/>
      <c r="RT13" s="121"/>
      <c r="RU13" s="121"/>
      <c r="RV13" s="121"/>
      <c r="RW13" s="132"/>
      <c r="RX13" s="121"/>
      <c r="RY13" s="121"/>
      <c r="RZ13" s="121"/>
      <c r="SA13" s="121"/>
      <c r="SB13" s="121"/>
      <c r="SC13" s="121"/>
      <c r="SD13" s="132"/>
      <c r="SE13" s="121"/>
      <c r="SF13" s="121"/>
      <c r="SG13" s="121"/>
      <c r="SH13" s="121"/>
      <c r="SI13" s="121"/>
      <c r="SJ13" s="121"/>
      <c r="SK13" s="121"/>
      <c r="SL13" s="121"/>
      <c r="SM13" s="121"/>
      <c r="SN13" s="121"/>
      <c r="SO13" s="121"/>
      <c r="SP13" s="121"/>
      <c r="SQ13" s="121"/>
      <c r="SR13" s="121"/>
      <c r="SU13" s="157" t="s">
        <v>28</v>
      </c>
      <c r="SV13" s="157">
        <v>10</v>
      </c>
      <c r="SW13" s="157">
        <v>10</v>
      </c>
      <c r="SX13" s="157">
        <v>0</v>
      </c>
      <c r="SY13" s="157">
        <v>0</v>
      </c>
      <c r="SZ13" s="158">
        <f t="shared" si="102"/>
        <v>1</v>
      </c>
      <c r="TA13" s="132">
        <f t="shared" si="60"/>
        <v>0</v>
      </c>
      <c r="TC13" s="157" t="s">
        <v>28</v>
      </c>
      <c r="TD13" s="157">
        <v>10</v>
      </c>
      <c r="TE13" s="157">
        <v>10</v>
      </c>
      <c r="TF13" s="157">
        <v>0</v>
      </c>
      <c r="TG13" s="157">
        <v>0</v>
      </c>
      <c r="TH13" s="158">
        <f t="shared" si="61"/>
        <v>1</v>
      </c>
      <c r="TI13" s="132">
        <f t="shared" si="62"/>
        <v>0</v>
      </c>
      <c r="TK13" s="157" t="s">
        <v>28</v>
      </c>
      <c r="TL13" s="157">
        <v>10</v>
      </c>
      <c r="TM13" s="157">
        <v>10</v>
      </c>
      <c r="TN13" s="157">
        <v>0</v>
      </c>
      <c r="TO13" s="157">
        <v>0</v>
      </c>
      <c r="TP13" s="158">
        <f t="shared" si="63"/>
        <v>1</v>
      </c>
      <c r="TQ13" s="132">
        <f t="shared" si="64"/>
        <v>0</v>
      </c>
      <c r="TS13" s="157" t="s">
        <v>28</v>
      </c>
      <c r="TT13" s="157">
        <v>10</v>
      </c>
      <c r="TU13" s="157">
        <v>10</v>
      </c>
      <c r="TV13" s="157">
        <v>0</v>
      </c>
      <c r="TW13" s="157">
        <v>0</v>
      </c>
      <c r="TX13" s="158">
        <f t="shared" si="65"/>
        <v>1</v>
      </c>
      <c r="TY13" s="132">
        <f t="shared" si="66"/>
        <v>0</v>
      </c>
      <c r="UA13" s="157" t="s">
        <v>28</v>
      </c>
      <c r="UB13" s="157">
        <v>10</v>
      </c>
      <c r="UC13" s="157">
        <v>10</v>
      </c>
      <c r="UD13" s="157">
        <v>0</v>
      </c>
      <c r="UE13" s="157">
        <v>0</v>
      </c>
      <c r="UF13" s="158">
        <f t="shared" si="67"/>
        <v>1</v>
      </c>
      <c r="UG13" s="132">
        <f t="shared" si="68"/>
        <v>0</v>
      </c>
      <c r="UH13" s="132"/>
      <c r="UI13" s="157" t="s">
        <v>28</v>
      </c>
      <c r="UJ13" s="157">
        <v>10</v>
      </c>
      <c r="UK13" s="157">
        <v>10</v>
      </c>
      <c r="UL13" s="157">
        <v>0</v>
      </c>
      <c r="UM13" s="157">
        <v>0</v>
      </c>
      <c r="UN13" s="158">
        <f t="shared" si="69"/>
        <v>1</v>
      </c>
      <c r="UO13" s="132">
        <f t="shared" si="70"/>
        <v>0</v>
      </c>
      <c r="UQ13" s="157" t="s">
        <v>28</v>
      </c>
      <c r="UR13" s="157">
        <v>10</v>
      </c>
      <c r="US13" s="157">
        <v>10</v>
      </c>
      <c r="UT13" s="157">
        <v>0</v>
      </c>
      <c r="UU13" s="157">
        <v>0</v>
      </c>
      <c r="UV13" s="158">
        <f t="shared" si="71"/>
        <v>1</v>
      </c>
      <c r="UW13" s="132">
        <f t="shared" si="72"/>
        <v>0</v>
      </c>
      <c r="UY13" s="157" t="s">
        <v>28</v>
      </c>
      <c r="UZ13" s="157">
        <v>10</v>
      </c>
      <c r="VA13" s="157">
        <v>10</v>
      </c>
      <c r="VB13" s="157">
        <v>0</v>
      </c>
      <c r="VC13" s="157">
        <v>0</v>
      </c>
      <c r="VD13" s="158">
        <f t="shared" si="73"/>
        <v>1</v>
      </c>
      <c r="VE13" s="132">
        <f t="shared" si="74"/>
        <v>0</v>
      </c>
      <c r="VG13" s="157" t="s">
        <v>28</v>
      </c>
      <c r="VH13" s="157">
        <v>10</v>
      </c>
      <c r="VI13" s="157">
        <v>10</v>
      </c>
      <c r="VJ13" s="157">
        <v>0</v>
      </c>
      <c r="VK13" s="157">
        <v>0</v>
      </c>
      <c r="VL13" s="158">
        <f t="shared" si="75"/>
        <v>1</v>
      </c>
      <c r="VM13" s="132">
        <f t="shared" si="76"/>
        <v>0</v>
      </c>
      <c r="VO13" s="157" t="s">
        <v>28</v>
      </c>
      <c r="VP13" s="157">
        <v>10</v>
      </c>
      <c r="VQ13" s="157">
        <v>10</v>
      </c>
      <c r="VR13" s="157">
        <v>0</v>
      </c>
      <c r="VS13" s="157">
        <v>0</v>
      </c>
      <c r="VT13" s="158">
        <f t="shared" si="77"/>
        <v>1</v>
      </c>
      <c r="VV13" s="157" t="s">
        <v>28</v>
      </c>
      <c r="VW13" s="157">
        <v>10</v>
      </c>
      <c r="VX13" s="157">
        <v>10</v>
      </c>
      <c r="VY13" s="157">
        <v>0</v>
      </c>
      <c r="VZ13" s="157">
        <v>0</v>
      </c>
      <c r="WA13" s="158">
        <f t="shared" si="78"/>
        <v>1</v>
      </c>
      <c r="WC13" s="157" t="s">
        <v>28</v>
      </c>
      <c r="WD13" s="157">
        <v>10</v>
      </c>
      <c r="WE13" s="157">
        <v>10</v>
      </c>
      <c r="WF13" s="157">
        <v>0</v>
      </c>
      <c r="WG13" s="157">
        <v>0</v>
      </c>
      <c r="WH13" s="158">
        <f t="shared" si="79"/>
        <v>1</v>
      </c>
      <c r="WI13" s="132">
        <f t="shared" si="23"/>
        <v>0</v>
      </c>
      <c r="WK13" s="157" t="s">
        <v>28</v>
      </c>
      <c r="WL13" s="157">
        <v>10</v>
      </c>
      <c r="WM13" s="157">
        <v>10</v>
      </c>
      <c r="WN13" s="157">
        <v>0</v>
      </c>
      <c r="WO13" s="157">
        <v>0</v>
      </c>
      <c r="WP13" s="158">
        <f t="shared" si="80"/>
        <v>1</v>
      </c>
      <c r="WQ13" s="132">
        <f t="shared" si="81"/>
        <v>0</v>
      </c>
      <c r="WS13" s="157" t="s">
        <v>28</v>
      </c>
      <c r="WT13" s="157">
        <v>10</v>
      </c>
      <c r="WU13" s="157">
        <v>10</v>
      </c>
      <c r="WV13" s="157">
        <v>0</v>
      </c>
      <c r="WW13" s="157">
        <v>0</v>
      </c>
      <c r="WX13" s="158">
        <f t="shared" si="82"/>
        <v>1</v>
      </c>
      <c r="WY13" s="132">
        <f t="shared" si="83"/>
        <v>0</v>
      </c>
      <c r="XA13" s="157" t="s">
        <v>28</v>
      </c>
      <c r="XB13" s="157">
        <v>10</v>
      </c>
      <c r="XC13" s="157">
        <v>10</v>
      </c>
      <c r="XD13" s="157">
        <v>0</v>
      </c>
      <c r="XE13" s="157">
        <v>0</v>
      </c>
      <c r="XF13" s="158">
        <f t="shared" si="84"/>
        <v>1</v>
      </c>
      <c r="XG13" s="132">
        <f t="shared" si="85"/>
        <v>0</v>
      </c>
      <c r="XI13" s="157" t="s">
        <v>28</v>
      </c>
      <c r="XJ13" s="157">
        <v>10</v>
      </c>
      <c r="XK13" s="157">
        <v>10</v>
      </c>
      <c r="XL13" s="157">
        <v>0</v>
      </c>
      <c r="XM13" s="157">
        <v>0</v>
      </c>
      <c r="XN13" s="158">
        <f t="shared" si="86"/>
        <v>1</v>
      </c>
      <c r="XO13" s="132">
        <f t="shared" si="87"/>
        <v>0</v>
      </c>
      <c r="XQ13" s="157" t="s">
        <v>28</v>
      </c>
      <c r="XR13" s="157">
        <v>10</v>
      </c>
      <c r="XS13" s="157">
        <v>10</v>
      </c>
      <c r="XT13" s="157">
        <v>0</v>
      </c>
      <c r="XU13" s="157">
        <v>0</v>
      </c>
      <c r="XV13" s="158">
        <f t="shared" si="88"/>
        <v>1</v>
      </c>
      <c r="XW13" s="132">
        <f t="shared" si="89"/>
        <v>0</v>
      </c>
      <c r="XY13" s="157" t="s">
        <v>28</v>
      </c>
      <c r="XZ13" s="157">
        <v>10</v>
      </c>
      <c r="YA13" s="157">
        <v>10</v>
      </c>
      <c r="YB13" s="157">
        <v>0</v>
      </c>
      <c r="YC13" s="157">
        <v>0</v>
      </c>
      <c r="YD13" s="158">
        <f t="shared" si="90"/>
        <v>1</v>
      </c>
      <c r="YE13" s="132">
        <f t="shared" si="91"/>
        <v>0</v>
      </c>
      <c r="YG13" s="157" t="s">
        <v>28</v>
      </c>
      <c r="YH13" s="157">
        <v>10</v>
      </c>
      <c r="YI13" s="157">
        <v>10</v>
      </c>
      <c r="YJ13" s="157">
        <v>0</v>
      </c>
      <c r="YK13" s="157">
        <v>0</v>
      </c>
      <c r="YL13" s="158">
        <f t="shared" si="92"/>
        <v>1</v>
      </c>
      <c r="YM13" s="132">
        <f t="shared" si="93"/>
        <v>0</v>
      </c>
      <c r="YO13" s="157" t="s">
        <v>28</v>
      </c>
      <c r="YP13" s="157">
        <v>10</v>
      </c>
      <c r="YQ13" s="157">
        <v>10</v>
      </c>
      <c r="YR13" s="157">
        <v>0</v>
      </c>
      <c r="YS13" s="157">
        <v>0</v>
      </c>
      <c r="YT13" s="158">
        <f t="shared" si="94"/>
        <v>1</v>
      </c>
      <c r="YU13" s="132">
        <f t="shared" si="95"/>
        <v>0</v>
      </c>
      <c r="YW13" s="157" t="s">
        <v>28</v>
      </c>
      <c r="YX13" s="157">
        <v>10</v>
      </c>
      <c r="YY13" s="157">
        <v>10</v>
      </c>
      <c r="YZ13" s="157">
        <v>0</v>
      </c>
      <c r="ZA13" s="157">
        <v>0</v>
      </c>
      <c r="ZB13" s="158">
        <f t="shared" si="96"/>
        <v>1</v>
      </c>
      <c r="ZD13" s="157" t="s">
        <v>28</v>
      </c>
      <c r="ZE13" s="157">
        <v>10</v>
      </c>
      <c r="ZF13" s="157">
        <v>10</v>
      </c>
      <c r="ZG13" s="157">
        <v>0</v>
      </c>
      <c r="ZH13" s="157">
        <v>0</v>
      </c>
      <c r="ZI13" s="158">
        <f t="shared" si="97"/>
        <v>1</v>
      </c>
      <c r="ZJ13" s="132">
        <f t="shared" si="98"/>
        <v>1</v>
      </c>
      <c r="ZL13" s="121" t="s">
        <v>28</v>
      </c>
      <c r="ZM13" s="121">
        <v>10</v>
      </c>
      <c r="ZN13" s="121">
        <v>10</v>
      </c>
      <c r="ZO13" s="121">
        <v>0</v>
      </c>
      <c r="ZP13" s="121">
        <v>0</v>
      </c>
      <c r="ZQ13" s="132">
        <v>1</v>
      </c>
      <c r="ZS13" s="157" t="s">
        <v>28</v>
      </c>
      <c r="ZT13" s="157">
        <v>10</v>
      </c>
      <c r="ZU13" s="157">
        <v>10</v>
      </c>
      <c r="ZV13" s="157">
        <v>0</v>
      </c>
      <c r="ZW13" s="157">
        <v>0</v>
      </c>
      <c r="ZX13" s="158">
        <v>1</v>
      </c>
      <c r="ZZ13" s="199" t="s">
        <v>28</v>
      </c>
      <c r="AAA13" s="199">
        <v>10</v>
      </c>
      <c r="AAB13" s="199">
        <v>10</v>
      </c>
      <c r="AAC13" s="199">
        <v>0</v>
      </c>
      <c r="AAD13" s="199">
        <v>0</v>
      </c>
      <c r="AAE13" s="200">
        <v>1</v>
      </c>
      <c r="AAG13" s="157" t="s">
        <v>28</v>
      </c>
      <c r="AAH13" s="157">
        <v>10</v>
      </c>
      <c r="AAI13" s="157">
        <v>10</v>
      </c>
      <c r="AAJ13" s="157">
        <v>0</v>
      </c>
      <c r="AAK13" s="157">
        <v>0</v>
      </c>
      <c r="AAL13" s="158">
        <v>1</v>
      </c>
      <c r="AAN13" s="157" t="s">
        <v>28</v>
      </c>
      <c r="AAO13" s="157">
        <v>10</v>
      </c>
      <c r="AAP13" s="157">
        <v>10</v>
      </c>
      <c r="AAQ13" s="157">
        <v>0</v>
      </c>
      <c r="AAR13" s="157">
        <v>0</v>
      </c>
      <c r="AAS13" s="158">
        <v>1</v>
      </c>
      <c r="AAU13" s="157" t="s">
        <v>28</v>
      </c>
      <c r="AAV13" s="157">
        <v>10</v>
      </c>
      <c r="AAW13" s="157">
        <v>10</v>
      </c>
      <c r="AAX13" s="157">
        <v>0</v>
      </c>
      <c r="AAY13" s="157">
        <v>0</v>
      </c>
      <c r="AAZ13" s="158">
        <v>1</v>
      </c>
    </row>
    <row r="14" spans="1:728" ht="15.75">
      <c r="A14" s="19">
        <v>0.99</v>
      </c>
      <c r="B14" s="19"/>
      <c r="C14" s="18" t="s">
        <v>29</v>
      </c>
      <c r="D14" s="18">
        <v>128</v>
      </c>
      <c r="E14" s="18">
        <v>128</v>
      </c>
      <c r="F14" s="18">
        <v>0</v>
      </c>
      <c r="G14" s="18">
        <v>0</v>
      </c>
      <c r="H14" s="19">
        <v>1</v>
      </c>
      <c r="J14" s="58" t="s">
        <v>29</v>
      </c>
      <c r="K14" s="58">
        <v>128</v>
      </c>
      <c r="L14" s="58">
        <v>128</v>
      </c>
      <c r="M14" s="58">
        <v>0</v>
      </c>
      <c r="N14" s="58">
        <v>0</v>
      </c>
      <c r="O14" s="59">
        <v>1</v>
      </c>
      <c r="P14" s="59">
        <f t="shared" si="0"/>
        <v>0</v>
      </c>
      <c r="R14" s="18" t="s">
        <v>29</v>
      </c>
      <c r="S14" s="18">
        <v>128</v>
      </c>
      <c r="T14" s="18">
        <v>128</v>
      </c>
      <c r="U14" s="18">
        <v>0</v>
      </c>
      <c r="V14" s="18">
        <v>0</v>
      </c>
      <c r="W14" s="19">
        <v>1</v>
      </c>
      <c r="X14" s="19">
        <f t="shared" si="1"/>
        <v>0</v>
      </c>
      <c r="Z14" s="51" t="s">
        <v>29</v>
      </c>
      <c r="AA14" s="51">
        <v>128</v>
      </c>
      <c r="AB14" s="52">
        <v>128</v>
      </c>
      <c r="AC14" s="53">
        <v>0</v>
      </c>
      <c r="AD14" s="51">
        <v>0</v>
      </c>
      <c r="AE14" s="54">
        <v>1</v>
      </c>
      <c r="AF14" s="19">
        <f t="shared" si="2"/>
        <v>0</v>
      </c>
      <c r="AH14" s="54">
        <v>1</v>
      </c>
      <c r="AI14" s="19">
        <f t="shared" si="3"/>
        <v>0</v>
      </c>
      <c r="AK14" s="18" t="s">
        <v>29</v>
      </c>
      <c r="AL14" s="18">
        <v>128</v>
      </c>
      <c r="AM14" s="18">
        <v>128</v>
      </c>
      <c r="AN14" s="18">
        <v>0</v>
      </c>
      <c r="AO14" s="18">
        <v>0</v>
      </c>
      <c r="AP14" s="19">
        <f t="shared" si="4"/>
        <v>1</v>
      </c>
      <c r="AQ14" s="19">
        <f t="shared" si="5"/>
        <v>0</v>
      </c>
      <c r="AS14" s="18" t="s">
        <v>29</v>
      </c>
      <c r="AT14" s="18">
        <v>128</v>
      </c>
      <c r="AU14" s="18">
        <v>128</v>
      </c>
      <c r="AV14" s="18">
        <v>0</v>
      </c>
      <c r="AW14" s="18">
        <v>0</v>
      </c>
      <c r="AX14" s="19">
        <v>1</v>
      </c>
      <c r="AY14" s="19">
        <f t="shared" si="6"/>
        <v>0</v>
      </c>
      <c r="BA14" s="18" t="s">
        <v>29</v>
      </c>
      <c r="BB14" s="18">
        <v>128</v>
      </c>
      <c r="BC14" s="18">
        <v>128</v>
      </c>
      <c r="BD14" s="18">
        <v>0</v>
      </c>
      <c r="BE14" s="18">
        <v>0</v>
      </c>
      <c r="BF14" s="19">
        <v>1</v>
      </c>
      <c r="BG14" s="19">
        <f t="shared" si="7"/>
        <v>0</v>
      </c>
      <c r="BI14" s="18" t="s">
        <v>29</v>
      </c>
      <c r="BJ14" s="18">
        <v>128</v>
      </c>
      <c r="BK14" s="18">
        <v>128</v>
      </c>
      <c r="BL14" s="18">
        <v>0</v>
      </c>
      <c r="BM14" s="18">
        <v>0</v>
      </c>
      <c r="BN14" s="19">
        <v>1</v>
      </c>
      <c r="BO14" s="19">
        <f t="shared" si="8"/>
        <v>0</v>
      </c>
      <c r="BQ14" s="18" t="s">
        <v>29</v>
      </c>
      <c r="BR14" s="18">
        <v>128</v>
      </c>
      <c r="BS14" s="18">
        <v>128</v>
      </c>
      <c r="BT14" s="18">
        <v>0</v>
      </c>
      <c r="BU14" s="18">
        <v>0</v>
      </c>
      <c r="BV14" s="19">
        <v>1</v>
      </c>
      <c r="BW14" s="19">
        <f t="shared" si="9"/>
        <v>0</v>
      </c>
      <c r="BY14" s="18" t="s">
        <v>29</v>
      </c>
      <c r="BZ14" s="18">
        <v>128</v>
      </c>
      <c r="CA14" s="18">
        <v>128</v>
      </c>
      <c r="CB14" s="18">
        <v>0</v>
      </c>
      <c r="CC14" s="18">
        <v>0</v>
      </c>
      <c r="CD14" s="19">
        <v>1</v>
      </c>
      <c r="CE14" s="19">
        <f t="shared" si="10"/>
        <v>0</v>
      </c>
      <c r="CG14" s="2" t="s">
        <v>29</v>
      </c>
      <c r="CH14" s="2">
        <v>128</v>
      </c>
      <c r="CI14" s="2">
        <v>128</v>
      </c>
      <c r="CJ14" s="2">
        <v>0</v>
      </c>
      <c r="CK14" s="2">
        <v>0</v>
      </c>
      <c r="CL14" s="4">
        <v>1</v>
      </c>
      <c r="CM14" s="19">
        <f t="shared" si="11"/>
        <v>0</v>
      </c>
      <c r="CO14" s="2" t="s">
        <v>29</v>
      </c>
      <c r="CP14" s="2">
        <v>128</v>
      </c>
      <c r="CQ14" s="2">
        <v>128</v>
      </c>
      <c r="CR14" s="2">
        <v>0</v>
      </c>
      <c r="CS14" s="2">
        <v>0</v>
      </c>
      <c r="CT14" s="4">
        <v>1</v>
      </c>
      <c r="CU14" s="19">
        <f t="shared" si="12"/>
        <v>0</v>
      </c>
      <c r="CW14" s="2" t="s">
        <v>29</v>
      </c>
      <c r="CX14" s="2">
        <v>128</v>
      </c>
      <c r="CY14" s="2">
        <v>128</v>
      </c>
      <c r="CZ14" s="2">
        <v>0</v>
      </c>
      <c r="DA14" s="2">
        <v>0</v>
      </c>
      <c r="DB14" s="4">
        <v>1</v>
      </c>
      <c r="DC14" s="19">
        <f t="shared" si="13"/>
        <v>0</v>
      </c>
      <c r="DD14" s="18" t="s">
        <v>119</v>
      </c>
      <c r="DE14" s="2" t="s">
        <v>29</v>
      </c>
      <c r="DF14" s="2">
        <v>128</v>
      </c>
      <c r="DG14" s="2">
        <v>128</v>
      </c>
      <c r="DH14" s="2">
        <v>0</v>
      </c>
      <c r="DI14" s="2">
        <v>0</v>
      </c>
      <c r="DJ14" s="4">
        <v>1</v>
      </c>
      <c r="DK14" s="19">
        <f t="shared" si="14"/>
        <v>0</v>
      </c>
      <c r="DM14" s="67" t="s">
        <v>29</v>
      </c>
      <c r="DN14" s="2">
        <v>128</v>
      </c>
      <c r="DO14" s="2">
        <v>128</v>
      </c>
      <c r="DP14" s="2">
        <v>0</v>
      </c>
      <c r="DQ14" s="2">
        <v>0</v>
      </c>
      <c r="DR14" s="4">
        <v>1</v>
      </c>
      <c r="DS14" s="19">
        <f t="shared" si="15"/>
        <v>0</v>
      </c>
      <c r="DU14" s="66" t="s">
        <v>29</v>
      </c>
      <c r="DV14" s="2">
        <v>128</v>
      </c>
      <c r="DW14" s="2">
        <v>128</v>
      </c>
      <c r="DX14" s="2">
        <v>0</v>
      </c>
      <c r="DY14" s="2">
        <v>0</v>
      </c>
      <c r="DZ14" s="4">
        <v>1</v>
      </c>
      <c r="EA14" s="19">
        <f t="shared" si="16"/>
        <v>0</v>
      </c>
      <c r="EC14" s="66" t="s">
        <v>29</v>
      </c>
      <c r="ED14" s="2">
        <v>128</v>
      </c>
      <c r="EE14" s="2">
        <v>128</v>
      </c>
      <c r="EF14" s="2">
        <v>0</v>
      </c>
      <c r="EG14" s="2">
        <v>0</v>
      </c>
      <c r="EH14" s="4">
        <v>1</v>
      </c>
      <c r="EI14" s="19">
        <f t="shared" si="17"/>
        <v>0</v>
      </c>
      <c r="EK14" s="2" t="s">
        <v>29</v>
      </c>
      <c r="EL14" s="2">
        <v>128</v>
      </c>
      <c r="EM14" s="2">
        <v>128</v>
      </c>
      <c r="EN14" s="2">
        <v>0</v>
      </c>
      <c r="EO14" s="2">
        <v>0</v>
      </c>
      <c r="EP14" s="4">
        <v>1</v>
      </c>
      <c r="EQ14" s="19">
        <f t="shared" si="18"/>
        <v>0</v>
      </c>
      <c r="ES14" s="66" t="s">
        <v>29</v>
      </c>
      <c r="ET14" s="2">
        <v>128</v>
      </c>
      <c r="EU14" s="2">
        <v>128</v>
      </c>
      <c r="EV14" s="2">
        <v>0</v>
      </c>
      <c r="EW14" s="2">
        <v>0</v>
      </c>
      <c r="EX14" s="4">
        <v>1</v>
      </c>
      <c r="EY14" s="19">
        <f t="shared" si="19"/>
        <v>0</v>
      </c>
      <c r="FA14" s="66" t="s">
        <v>29</v>
      </c>
      <c r="FB14" s="2">
        <v>128</v>
      </c>
      <c r="FC14" s="2">
        <v>128</v>
      </c>
      <c r="FD14" s="2">
        <v>0</v>
      </c>
      <c r="FE14" s="2">
        <v>0</v>
      </c>
      <c r="FF14" s="4">
        <v>1</v>
      </c>
      <c r="FG14" s="19">
        <f t="shared" si="20"/>
        <v>0</v>
      </c>
      <c r="FI14" s="66" t="s">
        <v>29</v>
      </c>
      <c r="FJ14" s="2">
        <v>128</v>
      </c>
      <c r="FK14" s="2">
        <v>128</v>
      </c>
      <c r="FL14" s="2">
        <v>0</v>
      </c>
      <c r="FM14" s="2">
        <v>0</v>
      </c>
      <c r="FN14" s="4">
        <v>1</v>
      </c>
      <c r="FO14" s="19">
        <f t="shared" si="21"/>
        <v>0</v>
      </c>
      <c r="FQ14" s="66" t="s">
        <v>29</v>
      </c>
      <c r="FR14" s="2">
        <v>128</v>
      </c>
      <c r="FS14" s="2">
        <v>128</v>
      </c>
      <c r="FT14" s="2">
        <v>0</v>
      </c>
      <c r="FU14" s="2">
        <v>0</v>
      </c>
      <c r="FV14" s="4">
        <v>1</v>
      </c>
      <c r="FW14" s="19">
        <f t="shared" si="22"/>
        <v>0</v>
      </c>
      <c r="FY14" s="66" t="s">
        <v>29</v>
      </c>
      <c r="FZ14" s="2">
        <v>128</v>
      </c>
      <c r="GA14" s="2">
        <v>128</v>
      </c>
      <c r="GB14" s="2">
        <v>0</v>
      </c>
      <c r="GC14" s="2">
        <v>0</v>
      </c>
      <c r="GD14" s="4">
        <v>1</v>
      </c>
      <c r="GE14" s="19">
        <f t="shared" si="24"/>
        <v>0</v>
      </c>
      <c r="GG14" s="77" t="s">
        <v>29</v>
      </c>
      <c r="GH14" s="2">
        <v>128</v>
      </c>
      <c r="GI14" s="2">
        <v>116</v>
      </c>
      <c r="GJ14" s="2">
        <v>12</v>
      </c>
      <c r="GK14" s="2">
        <v>0</v>
      </c>
      <c r="GL14" s="4">
        <f>GI14/GH14</f>
        <v>0.90625</v>
      </c>
      <c r="GM14" s="19">
        <f t="shared" si="25"/>
        <v>-9.375E-2</v>
      </c>
      <c r="GO14" s="77" t="s">
        <v>29</v>
      </c>
      <c r="GP14" s="2">
        <v>128</v>
      </c>
      <c r="GQ14" s="2">
        <v>116</v>
      </c>
      <c r="GR14" s="2">
        <v>12</v>
      </c>
      <c r="GS14" s="2">
        <v>0</v>
      </c>
      <c r="GT14" s="4">
        <f>GQ14/GP14</f>
        <v>0.90625</v>
      </c>
      <c r="GU14" s="19">
        <f t="shared" si="26"/>
        <v>0</v>
      </c>
      <c r="GW14" s="77" t="s">
        <v>29</v>
      </c>
      <c r="GX14" s="2">
        <v>128</v>
      </c>
      <c r="GY14" s="2">
        <v>116</v>
      </c>
      <c r="GZ14" s="2">
        <v>12</v>
      </c>
      <c r="HA14" s="2">
        <v>0</v>
      </c>
      <c r="HB14" s="4">
        <f>GY14/GX14</f>
        <v>0.90625</v>
      </c>
      <c r="HC14" s="19">
        <f t="shared" si="27"/>
        <v>0</v>
      </c>
      <c r="HE14" s="77" t="s">
        <v>29</v>
      </c>
      <c r="HF14" s="2">
        <v>128</v>
      </c>
      <c r="HG14" s="2">
        <v>116</v>
      </c>
      <c r="HH14" s="2">
        <v>12</v>
      </c>
      <c r="HI14" s="2">
        <v>0</v>
      </c>
      <c r="HJ14" s="4">
        <f>HG14/HF14</f>
        <v>0.90625</v>
      </c>
      <c r="HK14" s="19">
        <f t="shared" si="28"/>
        <v>0</v>
      </c>
      <c r="HM14" s="77" t="s">
        <v>29</v>
      </c>
      <c r="HN14" s="2">
        <v>128</v>
      </c>
      <c r="HO14" s="2">
        <v>116</v>
      </c>
      <c r="HP14" s="2">
        <v>12</v>
      </c>
      <c r="HQ14" s="2">
        <v>0</v>
      </c>
      <c r="HR14" s="4">
        <f>HO14/HN14</f>
        <v>0.90625</v>
      </c>
      <c r="HS14" s="19">
        <f t="shared" si="29"/>
        <v>0</v>
      </c>
      <c r="HU14" s="77" t="s">
        <v>29</v>
      </c>
      <c r="HV14" s="2">
        <v>128</v>
      </c>
      <c r="HW14" s="2">
        <v>116</v>
      </c>
      <c r="HX14" s="2">
        <v>12</v>
      </c>
      <c r="HY14" s="2">
        <v>0</v>
      </c>
      <c r="HZ14" s="4">
        <f>HW14/HV14</f>
        <v>0.90625</v>
      </c>
      <c r="IA14" s="19">
        <f t="shared" si="30"/>
        <v>0</v>
      </c>
      <c r="IC14" s="77" t="s">
        <v>29</v>
      </c>
      <c r="ID14" s="2">
        <v>128</v>
      </c>
      <c r="IE14" s="2">
        <v>116</v>
      </c>
      <c r="IF14" s="2">
        <v>12</v>
      </c>
      <c r="IG14" s="2">
        <v>0</v>
      </c>
      <c r="IH14" s="4">
        <f>IE14/ID14</f>
        <v>0.90625</v>
      </c>
      <c r="II14" s="19">
        <f t="shared" si="31"/>
        <v>0</v>
      </c>
      <c r="IK14" s="77" t="s">
        <v>29</v>
      </c>
      <c r="IL14" s="2">
        <v>128</v>
      </c>
      <c r="IM14" s="2">
        <v>116</v>
      </c>
      <c r="IN14" s="2">
        <v>12</v>
      </c>
      <c r="IO14" s="2">
        <v>0</v>
      </c>
      <c r="IP14" s="4">
        <f>IM14/IL14</f>
        <v>0.90625</v>
      </c>
      <c r="IQ14" s="19">
        <f t="shared" si="32"/>
        <v>0</v>
      </c>
      <c r="IS14" s="77" t="s">
        <v>29</v>
      </c>
      <c r="IT14" s="2">
        <v>128</v>
      </c>
      <c r="IU14" s="2">
        <v>116</v>
      </c>
      <c r="IV14" s="2">
        <v>12</v>
      </c>
      <c r="IW14" s="2">
        <v>0</v>
      </c>
      <c r="IX14" s="4">
        <f>IU14/IT14</f>
        <v>0.90625</v>
      </c>
      <c r="IY14" s="19">
        <f t="shared" si="33"/>
        <v>0</v>
      </c>
      <c r="JA14" s="77" t="s">
        <v>29</v>
      </c>
      <c r="JB14" s="2">
        <v>128</v>
      </c>
      <c r="JC14" s="2">
        <v>116</v>
      </c>
      <c r="JD14" s="2">
        <v>12</v>
      </c>
      <c r="JE14" s="2">
        <v>0</v>
      </c>
      <c r="JF14" s="4">
        <f>JC14/JB14</f>
        <v>0.90625</v>
      </c>
      <c r="JG14" s="19">
        <f t="shared" si="34"/>
        <v>0</v>
      </c>
      <c r="JI14" s="77" t="s">
        <v>29</v>
      </c>
      <c r="JJ14" s="2">
        <v>128</v>
      </c>
      <c r="JK14" s="2">
        <v>116</v>
      </c>
      <c r="JL14" s="2">
        <v>12</v>
      </c>
      <c r="JM14" s="2">
        <v>0</v>
      </c>
      <c r="JN14" s="4">
        <f>JK14/JJ14</f>
        <v>0.90625</v>
      </c>
      <c r="JO14" s="19">
        <f t="shared" si="35"/>
        <v>0</v>
      </c>
      <c r="JQ14" s="77" t="s">
        <v>29</v>
      </c>
      <c r="JR14" s="2">
        <v>128</v>
      </c>
      <c r="JS14" s="2">
        <v>116</v>
      </c>
      <c r="JT14" s="2">
        <v>12</v>
      </c>
      <c r="JU14" s="2">
        <v>0</v>
      </c>
      <c r="JV14" s="4">
        <f>JS14/JR14</f>
        <v>0.90625</v>
      </c>
      <c r="JW14" s="19">
        <f t="shared" si="36"/>
        <v>0</v>
      </c>
      <c r="JY14" s="77" t="s">
        <v>29</v>
      </c>
      <c r="JZ14" s="2">
        <v>128</v>
      </c>
      <c r="KA14" s="2">
        <v>116</v>
      </c>
      <c r="KB14" s="2">
        <v>12</v>
      </c>
      <c r="KC14" s="2">
        <v>0</v>
      </c>
      <c r="KD14" s="4">
        <f>KA14/JZ14</f>
        <v>0.90625</v>
      </c>
      <c r="KE14" s="19">
        <f t="shared" si="37"/>
        <v>0</v>
      </c>
      <c r="KG14" s="77" t="s">
        <v>29</v>
      </c>
      <c r="KH14" s="2">
        <v>128</v>
      </c>
      <c r="KI14" s="2">
        <v>116</v>
      </c>
      <c r="KJ14" s="2">
        <v>12</v>
      </c>
      <c r="KK14" s="2">
        <v>0</v>
      </c>
      <c r="KL14" s="4">
        <f>KI14/KH14</f>
        <v>0.90625</v>
      </c>
      <c r="KM14" s="19">
        <f t="shared" si="38"/>
        <v>0</v>
      </c>
      <c r="KO14" s="77" t="s">
        <v>29</v>
      </c>
      <c r="KP14" s="2">
        <v>128</v>
      </c>
      <c r="KQ14" s="2">
        <v>116</v>
      </c>
      <c r="KR14" s="2">
        <v>12</v>
      </c>
      <c r="KS14" s="2">
        <v>0</v>
      </c>
      <c r="KT14" s="4">
        <f>KQ14/KP14</f>
        <v>0.90625</v>
      </c>
      <c r="KU14" s="19">
        <f t="shared" si="39"/>
        <v>0</v>
      </c>
      <c r="KW14" s="77" t="s">
        <v>29</v>
      </c>
      <c r="KX14" s="2">
        <v>128</v>
      </c>
      <c r="KY14" s="2">
        <v>116</v>
      </c>
      <c r="KZ14" s="2">
        <v>12</v>
      </c>
      <c r="LA14" s="2">
        <v>0</v>
      </c>
      <c r="LB14" s="4">
        <f>KY14/KX14</f>
        <v>0.90625</v>
      </c>
      <c r="LC14" s="19">
        <f t="shared" si="40"/>
        <v>0</v>
      </c>
      <c r="LE14" s="77" t="s">
        <v>29</v>
      </c>
      <c r="LF14" s="2">
        <v>128</v>
      </c>
      <c r="LG14" s="2">
        <v>116</v>
      </c>
      <c r="LH14" s="2">
        <v>12</v>
      </c>
      <c r="LI14" s="2">
        <v>0</v>
      </c>
      <c r="LJ14" s="4">
        <f>LG14/LF14</f>
        <v>0.90625</v>
      </c>
      <c r="LK14" s="19">
        <f t="shared" si="41"/>
        <v>0</v>
      </c>
      <c r="LM14" s="65" t="s">
        <v>29</v>
      </c>
      <c r="LN14" s="2">
        <v>128</v>
      </c>
      <c r="LO14" s="2">
        <v>128</v>
      </c>
      <c r="LP14" s="2">
        <v>0</v>
      </c>
      <c r="LQ14" s="2">
        <v>0</v>
      </c>
      <c r="LR14" s="4">
        <f>LO14/LN14</f>
        <v>1</v>
      </c>
      <c r="LS14" s="19">
        <f t="shared" si="42"/>
        <v>9.375E-2</v>
      </c>
      <c r="LU14" s="65" t="s">
        <v>29</v>
      </c>
      <c r="LV14" s="2">
        <v>128</v>
      </c>
      <c r="LW14" s="2">
        <v>128</v>
      </c>
      <c r="LX14" s="2">
        <v>0</v>
      </c>
      <c r="LY14" s="2">
        <v>0</v>
      </c>
      <c r="LZ14" s="4">
        <f>LW14/LV14</f>
        <v>1</v>
      </c>
      <c r="MA14" s="19">
        <f t="shared" si="43"/>
        <v>0</v>
      </c>
      <c r="MC14" s="2" t="s">
        <v>29</v>
      </c>
      <c r="MD14" s="2">
        <v>232</v>
      </c>
      <c r="ME14" s="2">
        <v>128</v>
      </c>
      <c r="MF14" s="2">
        <v>0</v>
      </c>
      <c r="MG14" s="2">
        <v>104</v>
      </c>
      <c r="MH14" s="4">
        <f t="shared" si="99"/>
        <v>0.55172413793103448</v>
      </c>
      <c r="MI14" s="19">
        <f t="shared" si="44"/>
        <v>-0.44827586206896552</v>
      </c>
      <c r="MK14" s="2" t="s">
        <v>29</v>
      </c>
      <c r="ML14" s="2">
        <v>232</v>
      </c>
      <c r="MM14" s="2">
        <v>128</v>
      </c>
      <c r="MN14" s="2">
        <v>0</v>
      </c>
      <c r="MO14" s="2">
        <v>104</v>
      </c>
      <c r="MP14" s="4">
        <v>0.55000000000000004</v>
      </c>
      <c r="MQ14" s="19">
        <f t="shared" si="100"/>
        <v>-1.7241379310344307E-3</v>
      </c>
      <c r="MS14" s="2" t="s">
        <v>29</v>
      </c>
      <c r="MT14" s="2">
        <v>232</v>
      </c>
      <c r="MU14" s="2">
        <v>128</v>
      </c>
      <c r="MV14" s="2">
        <v>0</v>
      </c>
      <c r="MW14" s="2">
        <v>104</v>
      </c>
      <c r="MX14" s="4">
        <v>0.55000000000000004</v>
      </c>
      <c r="MY14" s="19">
        <f t="shared" si="45"/>
        <v>0</v>
      </c>
      <c r="NA14" s="2" t="s">
        <v>29</v>
      </c>
      <c r="NB14" s="2">
        <v>232</v>
      </c>
      <c r="NC14" s="2">
        <v>128</v>
      </c>
      <c r="ND14" s="2">
        <v>0</v>
      </c>
      <c r="NE14" s="2">
        <v>104</v>
      </c>
      <c r="NF14" s="4">
        <v>0.55000000000000004</v>
      </c>
      <c r="NG14" s="19">
        <f t="shared" si="46"/>
        <v>0</v>
      </c>
      <c r="NI14" s="2" t="s">
        <v>29</v>
      </c>
      <c r="NJ14" s="2">
        <v>232</v>
      </c>
      <c r="NK14" s="2">
        <v>128</v>
      </c>
      <c r="NL14" s="2">
        <v>0</v>
      </c>
      <c r="NM14" s="2">
        <v>104</v>
      </c>
      <c r="NN14" s="4">
        <v>0.55000000000000004</v>
      </c>
      <c r="NO14" s="19">
        <f t="shared" si="47"/>
        <v>0</v>
      </c>
      <c r="NQ14" s="2" t="s">
        <v>29</v>
      </c>
      <c r="NR14" s="2">
        <v>232</v>
      </c>
      <c r="NS14" s="2">
        <v>128</v>
      </c>
      <c r="NT14" s="2">
        <v>0</v>
      </c>
      <c r="NU14" s="2">
        <v>104</v>
      </c>
      <c r="NV14" s="4">
        <v>0.55000000000000004</v>
      </c>
      <c r="NW14" s="19">
        <f t="shared" si="48"/>
        <v>0</v>
      </c>
      <c r="NY14" s="2" t="s">
        <v>29</v>
      </c>
      <c r="NZ14" s="2">
        <v>232</v>
      </c>
      <c r="OA14" s="2">
        <v>128</v>
      </c>
      <c r="OB14" s="2">
        <v>0</v>
      </c>
      <c r="OC14" s="2">
        <v>104</v>
      </c>
      <c r="OD14" s="4">
        <v>0.55000000000000004</v>
      </c>
      <c r="OE14" s="19">
        <f t="shared" si="49"/>
        <v>0</v>
      </c>
      <c r="OG14" s="2" t="s">
        <v>29</v>
      </c>
      <c r="OH14" s="2">
        <v>232</v>
      </c>
      <c r="OI14" s="2">
        <v>128</v>
      </c>
      <c r="OJ14" s="2">
        <v>0</v>
      </c>
      <c r="OK14" s="2">
        <v>104</v>
      </c>
      <c r="OL14" s="4">
        <v>0.55000000000000004</v>
      </c>
      <c r="OM14" s="19">
        <f t="shared" si="50"/>
        <v>0</v>
      </c>
      <c r="OO14" s="2" t="s">
        <v>29</v>
      </c>
      <c r="OP14" s="2">
        <v>232</v>
      </c>
      <c r="OQ14" s="2">
        <v>128</v>
      </c>
      <c r="OR14" s="2">
        <v>0</v>
      </c>
      <c r="OS14" s="2">
        <v>104</v>
      </c>
      <c r="OT14" s="4">
        <f t="shared" si="101"/>
        <v>0.55172413793103448</v>
      </c>
      <c r="OU14" s="19">
        <f t="shared" si="51"/>
        <v>1.7241379310344307E-3</v>
      </c>
      <c r="OW14" s="129" t="s">
        <v>29</v>
      </c>
      <c r="OX14" s="129">
        <v>232</v>
      </c>
      <c r="OY14" s="129">
        <v>128</v>
      </c>
      <c r="OZ14" s="129">
        <v>0</v>
      </c>
      <c r="PA14" s="129">
        <v>104</v>
      </c>
      <c r="PB14" s="135">
        <v>0.55000000000000004</v>
      </c>
      <c r="PC14" s="132">
        <v>0</v>
      </c>
      <c r="PD14" s="129"/>
      <c r="PE14" s="129" t="s">
        <v>29</v>
      </c>
      <c r="PF14" s="129">
        <v>232</v>
      </c>
      <c r="PG14" s="129">
        <v>128</v>
      </c>
      <c r="PH14" s="129">
        <v>0</v>
      </c>
      <c r="PI14" s="129">
        <v>104</v>
      </c>
      <c r="PJ14" s="135">
        <v>0.55000000000000004</v>
      </c>
      <c r="PK14" s="132">
        <v>0</v>
      </c>
      <c r="PM14" s="163" t="s">
        <v>29</v>
      </c>
      <c r="PN14" s="156">
        <v>128</v>
      </c>
      <c r="PO14" s="156">
        <v>128</v>
      </c>
      <c r="PP14" s="156">
        <v>0</v>
      </c>
      <c r="PQ14" s="156">
        <v>0</v>
      </c>
      <c r="PR14" s="162">
        <v>1</v>
      </c>
      <c r="PS14" s="132">
        <f t="shared" si="52"/>
        <v>0.44999999999999996</v>
      </c>
      <c r="PT14" s="121"/>
      <c r="PU14" s="167" t="s">
        <v>29</v>
      </c>
      <c r="PV14" s="156">
        <v>163</v>
      </c>
      <c r="PW14" s="156">
        <v>128</v>
      </c>
      <c r="PX14" s="156">
        <v>0</v>
      </c>
      <c r="PY14" s="156">
        <v>35</v>
      </c>
      <c r="PZ14" s="162">
        <f>PW14/PV14</f>
        <v>0.78527607361963192</v>
      </c>
      <c r="QA14" s="132">
        <f t="shared" si="53"/>
        <v>-0.21472392638036808</v>
      </c>
      <c r="QB14" s="121" t="s">
        <v>119</v>
      </c>
      <c r="QC14" s="163" t="s">
        <v>29</v>
      </c>
      <c r="QD14" s="169">
        <v>163</v>
      </c>
      <c r="QE14" s="156">
        <v>128</v>
      </c>
      <c r="QF14" s="156">
        <v>0</v>
      </c>
      <c r="QG14" s="156">
        <v>35</v>
      </c>
      <c r="QH14" s="162">
        <f>QE14/QD14</f>
        <v>0.78527607361963192</v>
      </c>
      <c r="QI14" s="132">
        <f t="shared" si="54"/>
        <v>0</v>
      </c>
      <c r="QJ14" s="121"/>
      <c r="QK14" s="163" t="s">
        <v>29</v>
      </c>
      <c r="QL14" s="169">
        <v>163</v>
      </c>
      <c r="QM14" s="156">
        <v>128</v>
      </c>
      <c r="QN14" s="156">
        <v>0</v>
      </c>
      <c r="QO14" s="156">
        <v>35</v>
      </c>
      <c r="QP14" s="162">
        <f>QM14/QL14</f>
        <v>0.78527607361963192</v>
      </c>
      <c r="QQ14" s="132">
        <f t="shared" si="55"/>
        <v>0</v>
      </c>
      <c r="QR14" s="121"/>
      <c r="QS14" s="163" t="s">
        <v>29</v>
      </c>
      <c r="QT14" s="156">
        <v>163</v>
      </c>
      <c r="QU14" s="156">
        <v>128</v>
      </c>
      <c r="QV14" s="156">
        <v>0</v>
      </c>
      <c r="QW14" s="156">
        <v>35</v>
      </c>
      <c r="QX14" s="162">
        <v>0.48</v>
      </c>
      <c r="QY14" s="158">
        <f t="shared" si="56"/>
        <v>-0.30527607361963194</v>
      </c>
      <c r="QZ14" s="121"/>
      <c r="RA14" s="163" t="s">
        <v>29</v>
      </c>
      <c r="RB14" s="156">
        <v>163</v>
      </c>
      <c r="RC14" s="156">
        <v>128</v>
      </c>
      <c r="RD14" s="156">
        <v>0</v>
      </c>
      <c r="RE14" s="156">
        <v>35</v>
      </c>
      <c r="RF14" s="162">
        <v>0.48</v>
      </c>
      <c r="RG14" s="132">
        <f t="shared" si="57"/>
        <v>0</v>
      </c>
      <c r="RH14" s="121">
        <v>-35</v>
      </c>
      <c r="RI14" s="121"/>
      <c r="RJ14" s="163" t="s">
        <v>29</v>
      </c>
      <c r="RK14" s="156">
        <v>163</v>
      </c>
      <c r="RL14" s="156">
        <v>128</v>
      </c>
      <c r="RM14" s="156">
        <v>0</v>
      </c>
      <c r="RN14" s="156">
        <v>35</v>
      </c>
      <c r="RO14" s="162">
        <f t="shared" si="58"/>
        <v>0.78527607361963192</v>
      </c>
      <c r="RP14" s="132">
        <f t="shared" si="59"/>
        <v>0.30527607361963194</v>
      </c>
      <c r="RQ14" s="121"/>
      <c r="RR14" s="121"/>
      <c r="RS14" s="121"/>
      <c r="RT14" s="121"/>
      <c r="RU14" s="121"/>
      <c r="RV14" s="121"/>
      <c r="RW14" s="132"/>
      <c r="RX14" s="121"/>
      <c r="RY14" s="121"/>
      <c r="RZ14" s="121"/>
      <c r="SA14" s="121"/>
      <c r="SB14" s="121"/>
      <c r="SC14" s="121"/>
      <c r="SD14" s="132"/>
      <c r="SE14" s="121"/>
      <c r="SF14" s="121"/>
      <c r="SG14" s="121"/>
      <c r="SH14" s="121"/>
      <c r="SI14" s="121"/>
      <c r="SJ14" s="121"/>
      <c r="SK14" s="121"/>
      <c r="SL14" s="121"/>
      <c r="SM14" s="121"/>
      <c r="SN14" s="121"/>
      <c r="SO14" s="121"/>
      <c r="SP14" s="121"/>
      <c r="SQ14" s="121"/>
      <c r="SR14" s="121"/>
      <c r="SU14" s="161" t="s">
        <v>29</v>
      </c>
      <c r="SV14" s="157">
        <v>163</v>
      </c>
      <c r="SW14" s="157">
        <v>128</v>
      </c>
      <c r="SX14" s="157">
        <v>0</v>
      </c>
      <c r="SY14" s="157">
        <v>35</v>
      </c>
      <c r="SZ14" s="158">
        <f t="shared" si="102"/>
        <v>0.78527607361963192</v>
      </c>
      <c r="TA14" s="132">
        <f t="shared" si="60"/>
        <v>0</v>
      </c>
      <c r="TC14" s="161" t="s">
        <v>29</v>
      </c>
      <c r="TD14" s="157">
        <v>163</v>
      </c>
      <c r="TE14" s="157">
        <v>128</v>
      </c>
      <c r="TF14" s="157">
        <v>0</v>
      </c>
      <c r="TG14" s="157">
        <v>35</v>
      </c>
      <c r="TH14" s="158">
        <f t="shared" si="61"/>
        <v>0.78527607361963192</v>
      </c>
      <c r="TI14" s="132">
        <f t="shared" si="62"/>
        <v>0</v>
      </c>
      <c r="TK14" s="161" t="s">
        <v>29</v>
      </c>
      <c r="TL14" s="157">
        <v>163</v>
      </c>
      <c r="TM14" s="157">
        <v>128</v>
      </c>
      <c r="TN14" s="157">
        <v>0</v>
      </c>
      <c r="TO14" s="157">
        <v>35</v>
      </c>
      <c r="TP14" s="158">
        <f t="shared" si="63"/>
        <v>0.78527607361963192</v>
      </c>
      <c r="TQ14" s="132">
        <f t="shared" si="64"/>
        <v>0</v>
      </c>
      <c r="TS14" s="161" t="s">
        <v>29</v>
      </c>
      <c r="TT14" s="157">
        <v>163</v>
      </c>
      <c r="TU14" s="157">
        <v>128</v>
      </c>
      <c r="TV14" s="157">
        <v>0</v>
      </c>
      <c r="TW14" s="159">
        <v>35</v>
      </c>
      <c r="TX14" s="158">
        <f t="shared" si="65"/>
        <v>0.78527607361963192</v>
      </c>
      <c r="TY14" s="132">
        <f t="shared" si="66"/>
        <v>0</v>
      </c>
      <c r="UA14" s="161" t="s">
        <v>29</v>
      </c>
      <c r="UB14" s="157">
        <v>163</v>
      </c>
      <c r="UC14" s="157">
        <v>128</v>
      </c>
      <c r="UD14" s="157">
        <v>0</v>
      </c>
      <c r="UE14" s="159">
        <v>35</v>
      </c>
      <c r="UF14" s="158">
        <f t="shared" si="67"/>
        <v>0.78527607361963192</v>
      </c>
      <c r="UG14" s="132">
        <f t="shared" si="68"/>
        <v>0</v>
      </c>
      <c r="UH14" s="132"/>
      <c r="UI14" s="161" t="s">
        <v>29</v>
      </c>
      <c r="UJ14" s="157">
        <v>163</v>
      </c>
      <c r="UK14" s="157">
        <v>163</v>
      </c>
      <c r="UL14" s="157">
        <v>0</v>
      </c>
      <c r="UM14" s="157">
        <v>0</v>
      </c>
      <c r="UN14" s="158">
        <f t="shared" si="69"/>
        <v>1</v>
      </c>
      <c r="UO14" s="132">
        <f t="shared" si="70"/>
        <v>0.21472392638036808</v>
      </c>
      <c r="UQ14" s="161" t="s">
        <v>29</v>
      </c>
      <c r="UR14" s="157">
        <v>163</v>
      </c>
      <c r="US14" s="157">
        <v>163</v>
      </c>
      <c r="UT14" s="157">
        <v>0</v>
      </c>
      <c r="UU14" s="157">
        <v>0</v>
      </c>
      <c r="UV14" s="158">
        <f t="shared" si="71"/>
        <v>1</v>
      </c>
      <c r="UW14" s="132">
        <f t="shared" si="72"/>
        <v>0</v>
      </c>
      <c r="UY14" s="161" t="s">
        <v>29</v>
      </c>
      <c r="UZ14" s="157">
        <v>163</v>
      </c>
      <c r="VA14" s="157">
        <v>163</v>
      </c>
      <c r="VB14" s="157">
        <v>0</v>
      </c>
      <c r="VC14" s="157">
        <v>0</v>
      </c>
      <c r="VD14" s="158">
        <f t="shared" si="73"/>
        <v>1</v>
      </c>
      <c r="VE14" s="132">
        <f t="shared" si="74"/>
        <v>0</v>
      </c>
      <c r="VG14" s="161" t="s">
        <v>29</v>
      </c>
      <c r="VH14" s="157">
        <v>163</v>
      </c>
      <c r="VI14" s="157">
        <v>163</v>
      </c>
      <c r="VJ14" s="157">
        <v>0</v>
      </c>
      <c r="VK14" s="157">
        <v>0</v>
      </c>
      <c r="VL14" s="158">
        <f t="shared" si="75"/>
        <v>1</v>
      </c>
      <c r="VM14" s="132">
        <f t="shared" si="76"/>
        <v>0</v>
      </c>
      <c r="VO14" s="161" t="s">
        <v>29</v>
      </c>
      <c r="VP14" s="157">
        <v>163</v>
      </c>
      <c r="VQ14" s="157">
        <v>163</v>
      </c>
      <c r="VR14" s="157">
        <v>0</v>
      </c>
      <c r="VS14" s="157">
        <v>0</v>
      </c>
      <c r="VT14" s="158">
        <f t="shared" si="77"/>
        <v>1</v>
      </c>
      <c r="VV14" s="161" t="s">
        <v>29</v>
      </c>
      <c r="VW14" s="157">
        <v>163</v>
      </c>
      <c r="VX14" s="157">
        <v>163</v>
      </c>
      <c r="VY14" s="157">
        <v>0</v>
      </c>
      <c r="VZ14" s="157">
        <v>0</v>
      </c>
      <c r="WA14" s="158">
        <f t="shared" si="78"/>
        <v>1</v>
      </c>
      <c r="WC14" s="161" t="s">
        <v>29</v>
      </c>
      <c r="WD14" s="157">
        <v>163</v>
      </c>
      <c r="WE14" s="157">
        <v>163</v>
      </c>
      <c r="WF14" s="157">
        <v>0</v>
      </c>
      <c r="WG14" s="157">
        <v>0</v>
      </c>
      <c r="WH14" s="158">
        <f t="shared" si="79"/>
        <v>1</v>
      </c>
      <c r="WI14" s="132">
        <f t="shared" si="23"/>
        <v>0</v>
      </c>
      <c r="WK14" s="161" t="s">
        <v>29</v>
      </c>
      <c r="WL14" s="157">
        <v>163</v>
      </c>
      <c r="WM14" s="157">
        <v>163</v>
      </c>
      <c r="WN14" s="157">
        <v>0</v>
      </c>
      <c r="WO14" s="157">
        <v>0</v>
      </c>
      <c r="WP14" s="158">
        <f t="shared" si="80"/>
        <v>1</v>
      </c>
      <c r="WQ14" s="132">
        <f t="shared" si="81"/>
        <v>0</v>
      </c>
      <c r="WS14" s="161" t="s">
        <v>29</v>
      </c>
      <c r="WT14" s="157">
        <v>163</v>
      </c>
      <c r="WU14" s="157">
        <v>163</v>
      </c>
      <c r="WV14" s="157">
        <v>0</v>
      </c>
      <c r="WW14" s="157">
        <v>0</v>
      </c>
      <c r="WX14" s="158">
        <f t="shared" si="82"/>
        <v>1</v>
      </c>
      <c r="WY14" s="132">
        <f t="shared" si="83"/>
        <v>0</v>
      </c>
      <c r="XA14" s="161" t="s">
        <v>29</v>
      </c>
      <c r="XB14" s="157">
        <v>163</v>
      </c>
      <c r="XC14" s="157">
        <v>163</v>
      </c>
      <c r="XD14" s="157">
        <v>0</v>
      </c>
      <c r="XE14" s="157">
        <v>0</v>
      </c>
      <c r="XF14" s="158">
        <f t="shared" si="84"/>
        <v>1</v>
      </c>
      <c r="XG14" s="132">
        <f t="shared" si="85"/>
        <v>0</v>
      </c>
      <c r="XI14" s="161" t="s">
        <v>29</v>
      </c>
      <c r="XJ14" s="157">
        <v>163</v>
      </c>
      <c r="XK14" s="157">
        <v>163</v>
      </c>
      <c r="XL14" s="157">
        <v>0</v>
      </c>
      <c r="XM14" s="157">
        <v>0</v>
      </c>
      <c r="XN14" s="158">
        <f t="shared" si="86"/>
        <v>1</v>
      </c>
      <c r="XO14" s="132">
        <f t="shared" si="87"/>
        <v>0</v>
      </c>
      <c r="XQ14" s="161" t="s">
        <v>29</v>
      </c>
      <c r="XR14" s="157">
        <v>163</v>
      </c>
      <c r="XS14" s="157">
        <v>163</v>
      </c>
      <c r="XT14" s="157">
        <v>0</v>
      </c>
      <c r="XU14" s="157">
        <v>0</v>
      </c>
      <c r="XV14" s="158">
        <f t="shared" si="88"/>
        <v>1</v>
      </c>
      <c r="XW14" s="132">
        <f t="shared" si="89"/>
        <v>0</v>
      </c>
      <c r="XY14" s="161" t="s">
        <v>29</v>
      </c>
      <c r="XZ14" s="157">
        <v>163</v>
      </c>
      <c r="YA14" s="157">
        <v>163</v>
      </c>
      <c r="YB14" s="157">
        <v>0</v>
      </c>
      <c r="YC14" s="157">
        <v>0</v>
      </c>
      <c r="YD14" s="158">
        <f t="shared" si="90"/>
        <v>1</v>
      </c>
      <c r="YE14" s="132">
        <f t="shared" si="91"/>
        <v>0</v>
      </c>
      <c r="YG14" s="161" t="s">
        <v>29</v>
      </c>
      <c r="YH14" s="157">
        <v>163</v>
      </c>
      <c r="YI14" s="157">
        <v>163</v>
      </c>
      <c r="YJ14" s="157">
        <v>0</v>
      </c>
      <c r="YK14" s="157">
        <v>0</v>
      </c>
      <c r="YL14" s="158">
        <f t="shared" si="92"/>
        <v>1</v>
      </c>
      <c r="YM14" s="132">
        <f t="shared" si="93"/>
        <v>0</v>
      </c>
      <c r="YO14" s="161" t="s">
        <v>29</v>
      </c>
      <c r="YP14" s="157">
        <v>163</v>
      </c>
      <c r="YQ14" s="157">
        <v>163</v>
      </c>
      <c r="YR14" s="157">
        <v>0</v>
      </c>
      <c r="YS14" s="157">
        <v>0</v>
      </c>
      <c r="YT14" s="158">
        <f t="shared" si="94"/>
        <v>1</v>
      </c>
      <c r="YU14" s="132">
        <f t="shared" si="95"/>
        <v>0</v>
      </c>
      <c r="YW14" s="161" t="s">
        <v>29</v>
      </c>
      <c r="YX14" s="157">
        <v>163</v>
      </c>
      <c r="YY14" s="157">
        <v>163</v>
      </c>
      <c r="YZ14" s="157">
        <v>0</v>
      </c>
      <c r="ZA14" s="157">
        <v>0</v>
      </c>
      <c r="ZB14" s="158">
        <f t="shared" si="96"/>
        <v>1</v>
      </c>
      <c r="ZD14" s="161" t="s">
        <v>29</v>
      </c>
      <c r="ZE14" s="157">
        <v>163</v>
      </c>
      <c r="ZF14" s="157">
        <v>163</v>
      </c>
      <c r="ZG14" s="157">
        <v>0</v>
      </c>
      <c r="ZH14" s="157">
        <v>0</v>
      </c>
      <c r="ZI14" s="158">
        <f t="shared" si="97"/>
        <v>1</v>
      </c>
      <c r="ZJ14" s="132">
        <f t="shared" si="98"/>
        <v>1</v>
      </c>
      <c r="ZL14" s="121" t="s">
        <v>29</v>
      </c>
      <c r="ZM14" s="121">
        <v>267</v>
      </c>
      <c r="ZN14" s="121">
        <v>163</v>
      </c>
      <c r="ZO14" s="121">
        <v>0</v>
      </c>
      <c r="ZP14" s="121">
        <v>104</v>
      </c>
      <c r="ZQ14" s="132">
        <v>0.61</v>
      </c>
      <c r="ZS14" s="157" t="s">
        <v>29</v>
      </c>
      <c r="ZT14" s="157">
        <v>267</v>
      </c>
      <c r="ZU14" s="157">
        <v>163</v>
      </c>
      <c r="ZV14" s="157">
        <v>0</v>
      </c>
      <c r="ZW14" s="157">
        <v>104</v>
      </c>
      <c r="ZX14" s="158">
        <v>0.61</v>
      </c>
      <c r="ZZ14" s="199" t="s">
        <v>29</v>
      </c>
      <c r="AAA14" s="199">
        <v>267</v>
      </c>
      <c r="AAB14" s="199">
        <v>163</v>
      </c>
      <c r="AAC14" s="199">
        <v>0</v>
      </c>
      <c r="AAD14" s="199">
        <v>104</v>
      </c>
      <c r="AAE14" s="200">
        <v>0.61</v>
      </c>
      <c r="AAG14" s="157" t="s">
        <v>29</v>
      </c>
      <c r="AAH14" s="157">
        <v>267</v>
      </c>
      <c r="AAI14" s="157">
        <v>163</v>
      </c>
      <c r="AAJ14" s="157">
        <v>0</v>
      </c>
      <c r="AAK14" s="157">
        <v>104</v>
      </c>
      <c r="AAL14" s="158">
        <v>0.61</v>
      </c>
      <c r="AAN14" s="157" t="s">
        <v>29</v>
      </c>
      <c r="AAO14" s="157">
        <v>267</v>
      </c>
      <c r="AAP14" s="157">
        <v>4</v>
      </c>
      <c r="AAQ14" s="157">
        <v>0</v>
      </c>
      <c r="AAR14" s="157">
        <v>263</v>
      </c>
      <c r="AAS14" s="158">
        <v>0.01</v>
      </c>
      <c r="AAU14" s="157" t="s">
        <v>29</v>
      </c>
      <c r="AAV14" s="157">
        <v>267</v>
      </c>
      <c r="AAW14" s="157">
        <v>163</v>
      </c>
      <c r="AAX14" s="157">
        <v>0</v>
      </c>
      <c r="AAY14" s="157">
        <v>104</v>
      </c>
      <c r="AAZ14" s="158">
        <v>0.61</v>
      </c>
    </row>
    <row r="15" spans="1:728" ht="15.75">
      <c r="A15" s="19">
        <v>1</v>
      </c>
      <c r="B15" s="19"/>
      <c r="C15" s="18" t="s">
        <v>30</v>
      </c>
      <c r="D15" s="18">
        <v>25</v>
      </c>
      <c r="E15" s="18">
        <v>25</v>
      </c>
      <c r="F15" s="18">
        <v>0</v>
      </c>
      <c r="G15" s="18">
        <v>0</v>
      </c>
      <c r="H15" s="19">
        <v>1</v>
      </c>
      <c r="J15" s="58" t="s">
        <v>30</v>
      </c>
      <c r="K15" s="58">
        <v>25</v>
      </c>
      <c r="L15" s="58">
        <v>25</v>
      </c>
      <c r="M15" s="58">
        <v>0</v>
      </c>
      <c r="N15" s="58">
        <v>0</v>
      </c>
      <c r="O15" s="59">
        <v>1</v>
      </c>
      <c r="P15" s="59">
        <f t="shared" si="0"/>
        <v>0</v>
      </c>
      <c r="R15" s="18" t="s">
        <v>30</v>
      </c>
      <c r="S15" s="18">
        <v>25</v>
      </c>
      <c r="T15" s="18">
        <v>25</v>
      </c>
      <c r="U15" s="18">
        <v>0</v>
      </c>
      <c r="V15" s="18">
        <v>0</v>
      </c>
      <c r="W15" s="19">
        <v>1</v>
      </c>
      <c r="X15" s="19">
        <f t="shared" si="1"/>
        <v>0</v>
      </c>
      <c r="Z15" s="51" t="s">
        <v>30</v>
      </c>
      <c r="AA15" s="51">
        <v>25</v>
      </c>
      <c r="AB15" s="52">
        <v>25</v>
      </c>
      <c r="AC15" s="53">
        <v>0</v>
      </c>
      <c r="AD15" s="51">
        <v>0</v>
      </c>
      <c r="AE15" s="54">
        <v>1</v>
      </c>
      <c r="AF15" s="19">
        <f t="shared" si="2"/>
        <v>0</v>
      </c>
      <c r="AH15" s="19">
        <v>1</v>
      </c>
      <c r="AI15" s="19">
        <f t="shared" si="3"/>
        <v>0</v>
      </c>
      <c r="AK15" s="18" t="s">
        <v>30</v>
      </c>
      <c r="AL15" s="18">
        <v>25</v>
      </c>
      <c r="AM15" s="18">
        <v>25</v>
      </c>
      <c r="AN15" s="18">
        <v>0</v>
      </c>
      <c r="AO15" s="18">
        <v>0</v>
      </c>
      <c r="AP15" s="19">
        <f t="shared" si="4"/>
        <v>1</v>
      </c>
      <c r="AQ15" s="19">
        <f t="shared" si="5"/>
        <v>0</v>
      </c>
      <c r="AS15" s="18" t="s">
        <v>30</v>
      </c>
      <c r="AT15" s="18">
        <v>25</v>
      </c>
      <c r="AU15" s="18">
        <v>25</v>
      </c>
      <c r="AV15" s="18">
        <v>0</v>
      </c>
      <c r="AW15" s="18">
        <v>0</v>
      </c>
      <c r="AX15" s="19">
        <v>1</v>
      </c>
      <c r="AY15" s="19">
        <f t="shared" si="6"/>
        <v>0</v>
      </c>
      <c r="BA15" s="18" t="s">
        <v>30</v>
      </c>
      <c r="BB15" s="18">
        <v>25</v>
      </c>
      <c r="BC15" s="18">
        <v>25</v>
      </c>
      <c r="BD15" s="18">
        <v>0</v>
      </c>
      <c r="BE15" s="18">
        <v>0</v>
      </c>
      <c r="BF15" s="19">
        <v>1</v>
      </c>
      <c r="BG15" s="19">
        <f t="shared" si="7"/>
        <v>0</v>
      </c>
      <c r="BI15" s="18" t="s">
        <v>30</v>
      </c>
      <c r="BJ15" s="18">
        <v>25</v>
      </c>
      <c r="BK15" s="18">
        <v>25</v>
      </c>
      <c r="BL15" s="18">
        <v>0</v>
      </c>
      <c r="BM15" s="18">
        <v>0</v>
      </c>
      <c r="BN15" s="19">
        <v>1</v>
      </c>
      <c r="BO15" s="19">
        <f t="shared" si="8"/>
        <v>0</v>
      </c>
      <c r="BQ15" s="18" t="s">
        <v>30</v>
      </c>
      <c r="BR15" s="18">
        <v>25</v>
      </c>
      <c r="BS15" s="18">
        <v>21</v>
      </c>
      <c r="BT15" s="18">
        <v>4</v>
      </c>
      <c r="BU15" s="18">
        <v>0</v>
      </c>
      <c r="BV15" s="19">
        <v>0.84</v>
      </c>
      <c r="BW15" s="19">
        <f t="shared" si="9"/>
        <v>-0.16000000000000003</v>
      </c>
      <c r="BY15" s="18" t="s">
        <v>30</v>
      </c>
      <c r="BZ15" s="18">
        <v>25</v>
      </c>
      <c r="CA15" s="18">
        <v>25</v>
      </c>
      <c r="CB15" s="18">
        <v>0</v>
      </c>
      <c r="CC15" s="18">
        <v>0</v>
      </c>
      <c r="CD15" s="19">
        <v>1</v>
      </c>
      <c r="CE15" s="19">
        <f t="shared" si="10"/>
        <v>0.16000000000000003</v>
      </c>
      <c r="CG15" s="2" t="s">
        <v>30</v>
      </c>
      <c r="CH15" s="2">
        <v>25</v>
      </c>
      <c r="CI15" s="2">
        <v>25</v>
      </c>
      <c r="CJ15" s="2">
        <v>0</v>
      </c>
      <c r="CK15" s="2">
        <v>0</v>
      </c>
      <c r="CL15" s="4">
        <v>1</v>
      </c>
      <c r="CM15" s="19">
        <f t="shared" si="11"/>
        <v>0</v>
      </c>
      <c r="CO15" s="2" t="s">
        <v>30</v>
      </c>
      <c r="CP15" s="2">
        <v>25</v>
      </c>
      <c r="CQ15" s="2">
        <v>25</v>
      </c>
      <c r="CR15" s="2">
        <v>0</v>
      </c>
      <c r="CS15" s="2">
        <v>0</v>
      </c>
      <c r="CT15" s="4">
        <v>1</v>
      </c>
      <c r="CU15" s="19">
        <f t="shared" si="12"/>
        <v>0</v>
      </c>
      <c r="CW15" s="2" t="s">
        <v>30</v>
      </c>
      <c r="CX15" s="2">
        <v>25</v>
      </c>
      <c r="CY15" s="2">
        <v>25</v>
      </c>
      <c r="CZ15" s="2">
        <v>0</v>
      </c>
      <c r="DA15" s="2">
        <v>0</v>
      </c>
      <c r="DB15" s="4">
        <v>1</v>
      </c>
      <c r="DC15" s="19">
        <f t="shared" si="13"/>
        <v>0</v>
      </c>
      <c r="DD15" s="18" t="s">
        <v>119</v>
      </c>
      <c r="DE15" s="2" t="s">
        <v>30</v>
      </c>
      <c r="DF15" s="2">
        <v>25</v>
      </c>
      <c r="DG15" s="2">
        <v>25</v>
      </c>
      <c r="DH15" s="2">
        <v>0</v>
      </c>
      <c r="DI15" s="2">
        <v>0</v>
      </c>
      <c r="DJ15" s="4">
        <v>1</v>
      </c>
      <c r="DK15" s="19">
        <f t="shared" si="14"/>
        <v>0</v>
      </c>
      <c r="DM15" s="2" t="s">
        <v>30</v>
      </c>
      <c r="DN15" s="2">
        <v>25</v>
      </c>
      <c r="DO15" s="2">
        <v>25</v>
      </c>
      <c r="DP15" s="2">
        <v>0</v>
      </c>
      <c r="DQ15" s="2">
        <v>0</v>
      </c>
      <c r="DR15" s="4">
        <v>1</v>
      </c>
      <c r="DS15" s="19">
        <f t="shared" si="15"/>
        <v>0</v>
      </c>
      <c r="DU15" s="2" t="s">
        <v>30</v>
      </c>
      <c r="DV15" s="2">
        <v>25</v>
      </c>
      <c r="DW15" s="2">
        <v>25</v>
      </c>
      <c r="DX15" s="2">
        <v>0</v>
      </c>
      <c r="DY15" s="2">
        <v>0</v>
      </c>
      <c r="DZ15" s="4">
        <v>1</v>
      </c>
      <c r="EA15" s="19">
        <f t="shared" si="16"/>
        <v>0</v>
      </c>
      <c r="EC15" s="2" t="s">
        <v>30</v>
      </c>
      <c r="ED15" s="2">
        <v>25</v>
      </c>
      <c r="EE15" s="2">
        <v>25</v>
      </c>
      <c r="EF15" s="2">
        <v>0</v>
      </c>
      <c r="EG15" s="2">
        <v>0</v>
      </c>
      <c r="EH15" s="4">
        <v>1</v>
      </c>
      <c r="EI15" s="19">
        <f t="shared" si="17"/>
        <v>0</v>
      </c>
      <c r="EK15" s="2" t="s">
        <v>30</v>
      </c>
      <c r="EL15" s="2">
        <v>25</v>
      </c>
      <c r="EM15" s="2">
        <v>25</v>
      </c>
      <c r="EN15" s="2">
        <v>0</v>
      </c>
      <c r="EO15" s="2">
        <v>0</v>
      </c>
      <c r="EP15" s="4">
        <v>1</v>
      </c>
      <c r="EQ15" s="19">
        <f t="shared" si="18"/>
        <v>0</v>
      </c>
      <c r="ES15" s="2" t="s">
        <v>30</v>
      </c>
      <c r="ET15" s="2">
        <v>25</v>
      </c>
      <c r="EU15" s="2">
        <v>25</v>
      </c>
      <c r="EV15" s="2">
        <v>0</v>
      </c>
      <c r="EW15" s="2">
        <v>0</v>
      </c>
      <c r="EX15" s="4">
        <v>1</v>
      </c>
      <c r="EY15" s="19">
        <f t="shared" si="19"/>
        <v>0</v>
      </c>
      <c r="FA15" s="2" t="s">
        <v>30</v>
      </c>
      <c r="FB15" s="2">
        <v>25</v>
      </c>
      <c r="FC15" s="2">
        <v>25</v>
      </c>
      <c r="FD15" s="2">
        <v>0</v>
      </c>
      <c r="FE15" s="2">
        <v>0</v>
      </c>
      <c r="FF15" s="4">
        <v>1</v>
      </c>
      <c r="FG15" s="19">
        <f t="shared" si="20"/>
        <v>0</v>
      </c>
      <c r="FI15" s="2" t="s">
        <v>30</v>
      </c>
      <c r="FJ15" s="2">
        <v>25</v>
      </c>
      <c r="FK15" s="2">
        <v>25</v>
      </c>
      <c r="FL15" s="2">
        <v>0</v>
      </c>
      <c r="FM15" s="2">
        <v>0</v>
      </c>
      <c r="FN15" s="4">
        <v>1</v>
      </c>
      <c r="FO15" s="19">
        <f t="shared" si="21"/>
        <v>0</v>
      </c>
      <c r="FQ15" s="2" t="s">
        <v>30</v>
      </c>
      <c r="FR15" s="2">
        <v>25</v>
      </c>
      <c r="FS15" s="2">
        <v>25</v>
      </c>
      <c r="FT15" s="2">
        <v>0</v>
      </c>
      <c r="FU15" s="2">
        <v>0</v>
      </c>
      <c r="FV15" s="4">
        <v>1</v>
      </c>
      <c r="FW15" s="19">
        <f t="shared" si="22"/>
        <v>0</v>
      </c>
      <c r="FY15" s="2" t="s">
        <v>30</v>
      </c>
      <c r="FZ15" s="2">
        <v>25</v>
      </c>
      <c r="GA15" s="2">
        <v>25</v>
      </c>
      <c r="GB15" s="2">
        <v>0</v>
      </c>
      <c r="GC15" s="2">
        <v>0</v>
      </c>
      <c r="GD15" s="4">
        <v>1</v>
      </c>
      <c r="GE15" s="19">
        <f t="shared" si="24"/>
        <v>0</v>
      </c>
      <c r="GG15" s="2" t="s">
        <v>30</v>
      </c>
      <c r="GH15" s="2">
        <v>25</v>
      </c>
      <c r="GI15" s="2">
        <v>25</v>
      </c>
      <c r="GJ15" s="2">
        <v>0</v>
      </c>
      <c r="GK15" s="2">
        <v>0</v>
      </c>
      <c r="GL15" s="4">
        <v>1</v>
      </c>
      <c r="GM15" s="19">
        <f t="shared" si="25"/>
        <v>0</v>
      </c>
      <c r="GO15" s="2" t="s">
        <v>30</v>
      </c>
      <c r="GP15" s="2">
        <v>25</v>
      </c>
      <c r="GQ15" s="2">
        <v>25</v>
      </c>
      <c r="GR15" s="2">
        <v>0</v>
      </c>
      <c r="GS15" s="2">
        <v>0</v>
      </c>
      <c r="GT15" s="4">
        <v>1</v>
      </c>
      <c r="GU15" s="19">
        <f t="shared" si="26"/>
        <v>0</v>
      </c>
      <c r="GW15" s="2" t="s">
        <v>30</v>
      </c>
      <c r="GX15" s="2">
        <v>25</v>
      </c>
      <c r="GY15" s="2">
        <v>25</v>
      </c>
      <c r="GZ15" s="2">
        <v>0</v>
      </c>
      <c r="HA15" s="2">
        <v>0</v>
      </c>
      <c r="HB15" s="4">
        <v>1</v>
      </c>
      <c r="HC15" s="19">
        <f t="shared" si="27"/>
        <v>0</v>
      </c>
      <c r="HE15" s="2" t="s">
        <v>30</v>
      </c>
      <c r="HF15" s="2">
        <v>25</v>
      </c>
      <c r="HG15" s="2">
        <v>25</v>
      </c>
      <c r="HH15" s="2">
        <v>0</v>
      </c>
      <c r="HI15" s="2">
        <v>0</v>
      </c>
      <c r="HJ15" s="4">
        <v>1</v>
      </c>
      <c r="HK15" s="19">
        <f t="shared" si="28"/>
        <v>0</v>
      </c>
      <c r="HM15" s="2" t="s">
        <v>30</v>
      </c>
      <c r="HN15" s="2">
        <v>25</v>
      </c>
      <c r="HO15" s="2">
        <v>25</v>
      </c>
      <c r="HP15" s="2">
        <v>0</v>
      </c>
      <c r="HQ15" s="2">
        <v>0</v>
      </c>
      <c r="HR15" s="4">
        <v>1</v>
      </c>
      <c r="HS15" s="19">
        <f t="shared" si="29"/>
        <v>0</v>
      </c>
      <c r="HU15" s="2" t="s">
        <v>30</v>
      </c>
      <c r="HV15" s="2">
        <v>25</v>
      </c>
      <c r="HW15" s="2">
        <v>25</v>
      </c>
      <c r="HX15" s="2">
        <v>0</v>
      </c>
      <c r="HY15" s="2">
        <v>0</v>
      </c>
      <c r="HZ15" s="4">
        <v>1</v>
      </c>
      <c r="IA15" s="19">
        <f t="shared" si="30"/>
        <v>0</v>
      </c>
      <c r="IC15" s="2" t="s">
        <v>30</v>
      </c>
      <c r="ID15" s="2">
        <v>25</v>
      </c>
      <c r="IE15" s="2">
        <v>25</v>
      </c>
      <c r="IF15" s="2">
        <v>0</v>
      </c>
      <c r="IG15" s="2">
        <v>0</v>
      </c>
      <c r="IH15" s="4">
        <v>1</v>
      </c>
      <c r="II15" s="19">
        <f t="shared" si="31"/>
        <v>0</v>
      </c>
      <c r="IK15" s="2" t="s">
        <v>30</v>
      </c>
      <c r="IL15" s="2">
        <v>25</v>
      </c>
      <c r="IM15" s="2">
        <v>25</v>
      </c>
      <c r="IN15" s="2">
        <v>0</v>
      </c>
      <c r="IO15" s="2">
        <v>0</v>
      </c>
      <c r="IP15" s="4">
        <v>1</v>
      </c>
      <c r="IQ15" s="19">
        <f t="shared" si="32"/>
        <v>0</v>
      </c>
      <c r="IS15" s="2" t="s">
        <v>30</v>
      </c>
      <c r="IT15" s="2">
        <v>25</v>
      </c>
      <c r="IU15" s="2">
        <v>25</v>
      </c>
      <c r="IV15" s="2">
        <v>0</v>
      </c>
      <c r="IW15" s="2">
        <v>0</v>
      </c>
      <c r="IX15" s="4">
        <v>1</v>
      </c>
      <c r="IY15" s="19">
        <f t="shared" si="33"/>
        <v>0</v>
      </c>
      <c r="JA15" s="2" t="s">
        <v>30</v>
      </c>
      <c r="JB15" s="2">
        <v>25</v>
      </c>
      <c r="JC15" s="2">
        <v>25</v>
      </c>
      <c r="JD15" s="2">
        <v>0</v>
      </c>
      <c r="JE15" s="2">
        <v>0</v>
      </c>
      <c r="JF15" s="4">
        <v>1</v>
      </c>
      <c r="JG15" s="19">
        <f t="shared" si="34"/>
        <v>0</v>
      </c>
      <c r="JI15" s="2" t="s">
        <v>30</v>
      </c>
      <c r="JJ15" s="2">
        <v>25</v>
      </c>
      <c r="JK15" s="2">
        <v>25</v>
      </c>
      <c r="JL15" s="2">
        <v>0</v>
      </c>
      <c r="JM15" s="2">
        <v>0</v>
      </c>
      <c r="JN15" s="4">
        <v>1</v>
      </c>
      <c r="JO15" s="19">
        <f t="shared" si="35"/>
        <v>0</v>
      </c>
      <c r="JQ15" s="2" t="s">
        <v>30</v>
      </c>
      <c r="JR15" s="2">
        <v>25</v>
      </c>
      <c r="JS15" s="2">
        <v>25</v>
      </c>
      <c r="JT15" s="2">
        <v>0</v>
      </c>
      <c r="JU15" s="2">
        <v>0</v>
      </c>
      <c r="JV15" s="4">
        <v>1</v>
      </c>
      <c r="JW15" s="19">
        <f t="shared" si="36"/>
        <v>0</v>
      </c>
      <c r="JY15" s="2" t="s">
        <v>30</v>
      </c>
      <c r="JZ15" s="2">
        <v>25</v>
      </c>
      <c r="KA15" s="2">
        <v>25</v>
      </c>
      <c r="KB15" s="2">
        <v>0</v>
      </c>
      <c r="KC15" s="2">
        <v>0</v>
      </c>
      <c r="KD15" s="4">
        <v>1</v>
      </c>
      <c r="KE15" s="19">
        <f t="shared" si="37"/>
        <v>0</v>
      </c>
      <c r="KG15" s="2" t="s">
        <v>30</v>
      </c>
      <c r="KH15" s="2">
        <v>25</v>
      </c>
      <c r="KI15" s="2">
        <v>25</v>
      </c>
      <c r="KJ15" s="2">
        <v>0</v>
      </c>
      <c r="KK15" s="2">
        <v>0</v>
      </c>
      <c r="KL15" s="4">
        <v>1</v>
      </c>
      <c r="KM15" s="19">
        <f t="shared" si="38"/>
        <v>0</v>
      </c>
      <c r="KO15" s="2" t="s">
        <v>30</v>
      </c>
      <c r="KP15" s="2">
        <v>36</v>
      </c>
      <c r="KQ15" s="2">
        <v>36</v>
      </c>
      <c r="KR15" s="2">
        <v>0</v>
      </c>
      <c r="KS15" s="2">
        <v>0</v>
      </c>
      <c r="KT15" s="4">
        <v>1</v>
      </c>
      <c r="KU15" s="19">
        <f t="shared" si="39"/>
        <v>0</v>
      </c>
      <c r="KW15" s="2" t="s">
        <v>30</v>
      </c>
      <c r="KX15" s="2">
        <v>36</v>
      </c>
      <c r="KY15" s="2">
        <v>36</v>
      </c>
      <c r="KZ15" s="2">
        <v>0</v>
      </c>
      <c r="LA15" s="2">
        <v>0</v>
      </c>
      <c r="LB15" s="4">
        <f>KY15/KX15</f>
        <v>1</v>
      </c>
      <c r="LC15" s="19">
        <f t="shared" si="40"/>
        <v>0</v>
      </c>
      <c r="LE15" s="2" t="s">
        <v>30</v>
      </c>
      <c r="LF15" s="2">
        <v>36</v>
      </c>
      <c r="LG15" s="2">
        <v>36</v>
      </c>
      <c r="LH15" s="2">
        <v>0</v>
      </c>
      <c r="LI15" s="2">
        <v>0</v>
      </c>
      <c r="LJ15" s="4">
        <v>1</v>
      </c>
      <c r="LK15" s="19">
        <f t="shared" si="41"/>
        <v>0</v>
      </c>
      <c r="LM15" s="2" t="s">
        <v>30</v>
      </c>
      <c r="LN15" s="2">
        <v>36</v>
      </c>
      <c r="LO15" s="2">
        <v>36</v>
      </c>
      <c r="LP15" s="2">
        <v>0</v>
      </c>
      <c r="LQ15" s="2">
        <v>0</v>
      </c>
      <c r="LR15" s="4">
        <v>1</v>
      </c>
      <c r="LS15" s="19">
        <f t="shared" si="42"/>
        <v>0</v>
      </c>
      <c r="LU15" s="2" t="s">
        <v>30</v>
      </c>
      <c r="LV15" s="2">
        <v>36</v>
      </c>
      <c r="LW15" s="2">
        <v>36</v>
      </c>
      <c r="LX15" s="2">
        <v>0</v>
      </c>
      <c r="LY15" s="2">
        <v>0</v>
      </c>
      <c r="LZ15" s="4">
        <v>1</v>
      </c>
      <c r="MA15" s="19">
        <f t="shared" si="43"/>
        <v>0</v>
      </c>
      <c r="MC15" s="2" t="s">
        <v>30</v>
      </c>
      <c r="MD15" s="2">
        <v>36</v>
      </c>
      <c r="ME15" s="2">
        <v>36</v>
      </c>
      <c r="MF15" s="2">
        <v>0</v>
      </c>
      <c r="MG15" s="2">
        <v>0</v>
      </c>
      <c r="MH15" s="4">
        <f t="shared" si="99"/>
        <v>1</v>
      </c>
      <c r="MI15" s="19">
        <f t="shared" si="44"/>
        <v>0</v>
      </c>
      <c r="MK15" s="2" t="s">
        <v>30</v>
      </c>
      <c r="ML15" s="2">
        <v>36</v>
      </c>
      <c r="MM15" s="2">
        <v>36</v>
      </c>
      <c r="MN15" s="2">
        <v>0</v>
      </c>
      <c r="MO15" s="2">
        <v>0</v>
      </c>
      <c r="MP15" s="4">
        <v>1</v>
      </c>
      <c r="MQ15" s="19">
        <f t="shared" si="100"/>
        <v>0</v>
      </c>
      <c r="MS15" s="2" t="s">
        <v>30</v>
      </c>
      <c r="MT15" s="2">
        <v>36</v>
      </c>
      <c r="MU15" s="2">
        <v>36</v>
      </c>
      <c r="MV15" s="2">
        <v>0</v>
      </c>
      <c r="MW15" s="2">
        <v>0</v>
      </c>
      <c r="MX15" s="4">
        <v>1</v>
      </c>
      <c r="MY15" s="19">
        <f t="shared" si="45"/>
        <v>0</v>
      </c>
      <c r="NA15" s="2" t="s">
        <v>30</v>
      </c>
      <c r="NB15" s="2">
        <v>36</v>
      </c>
      <c r="NC15" s="2">
        <v>36</v>
      </c>
      <c r="ND15" s="2">
        <v>0</v>
      </c>
      <c r="NE15" s="2">
        <v>0</v>
      </c>
      <c r="NF15" s="4">
        <v>1</v>
      </c>
      <c r="NG15" s="19">
        <f t="shared" si="46"/>
        <v>0</v>
      </c>
      <c r="NI15" s="2" t="s">
        <v>30</v>
      </c>
      <c r="NJ15" s="2">
        <v>36</v>
      </c>
      <c r="NK15" s="2">
        <v>36</v>
      </c>
      <c r="NL15" s="2">
        <v>0</v>
      </c>
      <c r="NM15" s="2">
        <v>0</v>
      </c>
      <c r="NN15" s="4">
        <v>1</v>
      </c>
      <c r="NO15" s="19">
        <f t="shared" si="47"/>
        <v>0</v>
      </c>
      <c r="NQ15" s="2" t="s">
        <v>30</v>
      </c>
      <c r="NR15" s="2">
        <v>36</v>
      </c>
      <c r="NS15" s="2">
        <v>36</v>
      </c>
      <c r="NT15" s="2">
        <v>0</v>
      </c>
      <c r="NU15" s="2">
        <v>0</v>
      </c>
      <c r="NV15" s="4">
        <v>1</v>
      </c>
      <c r="NW15" s="19">
        <f t="shared" si="48"/>
        <v>0</v>
      </c>
      <c r="NY15" s="2" t="s">
        <v>30</v>
      </c>
      <c r="NZ15" s="2">
        <v>36</v>
      </c>
      <c r="OA15" s="2">
        <v>36</v>
      </c>
      <c r="OB15" s="2">
        <v>0</v>
      </c>
      <c r="OC15" s="2">
        <v>0</v>
      </c>
      <c r="OD15" s="4">
        <v>1</v>
      </c>
      <c r="OE15" s="19">
        <f t="shared" si="49"/>
        <v>0</v>
      </c>
      <c r="OG15" s="2" t="s">
        <v>30</v>
      </c>
      <c r="OH15" s="2">
        <v>36</v>
      </c>
      <c r="OI15" s="2">
        <v>36</v>
      </c>
      <c r="OJ15" s="2">
        <v>0</v>
      </c>
      <c r="OK15" s="2">
        <v>0</v>
      </c>
      <c r="OL15" s="4">
        <v>1</v>
      </c>
      <c r="OM15" s="19">
        <f t="shared" si="50"/>
        <v>0</v>
      </c>
      <c r="OO15" s="2" t="s">
        <v>30</v>
      </c>
      <c r="OP15" s="2">
        <v>36</v>
      </c>
      <c r="OQ15" s="2">
        <v>36</v>
      </c>
      <c r="OR15" s="2">
        <v>0</v>
      </c>
      <c r="OS15" s="2">
        <v>0</v>
      </c>
      <c r="OT15" s="4">
        <f t="shared" si="101"/>
        <v>1</v>
      </c>
      <c r="OU15" s="19">
        <f t="shared" si="51"/>
        <v>0</v>
      </c>
      <c r="OW15" s="129" t="s">
        <v>30</v>
      </c>
      <c r="OX15" s="129">
        <v>36</v>
      </c>
      <c r="OY15" s="129">
        <v>36</v>
      </c>
      <c r="OZ15" s="129">
        <v>0</v>
      </c>
      <c r="PA15" s="129">
        <v>0</v>
      </c>
      <c r="PB15" s="135">
        <v>1</v>
      </c>
      <c r="PC15" s="132">
        <v>0</v>
      </c>
      <c r="PD15" s="129"/>
      <c r="PE15" s="129" t="s">
        <v>30</v>
      </c>
      <c r="PF15" s="129">
        <v>36</v>
      </c>
      <c r="PG15" s="129">
        <v>36</v>
      </c>
      <c r="PH15" s="129">
        <v>0</v>
      </c>
      <c r="PI15" s="129">
        <v>0</v>
      </c>
      <c r="PJ15" s="135">
        <v>1</v>
      </c>
      <c r="PK15" s="132">
        <v>0</v>
      </c>
      <c r="PM15" s="156" t="s">
        <v>30</v>
      </c>
      <c r="PN15" s="156">
        <v>36</v>
      </c>
      <c r="PO15" s="156">
        <v>36</v>
      </c>
      <c r="PP15" s="156">
        <v>0</v>
      </c>
      <c r="PQ15" s="156">
        <v>0</v>
      </c>
      <c r="PR15" s="162">
        <v>1</v>
      </c>
      <c r="PS15" s="132">
        <f t="shared" si="52"/>
        <v>0</v>
      </c>
      <c r="PT15" s="121"/>
      <c r="PU15" s="156" t="s">
        <v>30</v>
      </c>
      <c r="PV15" s="156">
        <v>36</v>
      </c>
      <c r="PW15" s="156">
        <v>36</v>
      </c>
      <c r="PX15" s="156">
        <v>0</v>
      </c>
      <c r="PY15" s="156">
        <v>0</v>
      </c>
      <c r="PZ15" s="162">
        <v>1</v>
      </c>
      <c r="QA15" s="132">
        <f t="shared" si="53"/>
        <v>0</v>
      </c>
      <c r="QB15" s="121"/>
      <c r="QC15" s="156" t="s">
        <v>30</v>
      </c>
      <c r="QD15" s="156">
        <v>36</v>
      </c>
      <c r="QE15" s="156">
        <v>36</v>
      </c>
      <c r="QF15" s="156">
        <v>0</v>
      </c>
      <c r="QG15" s="156">
        <v>0</v>
      </c>
      <c r="QH15" s="162">
        <v>1</v>
      </c>
      <c r="QI15" s="132">
        <f t="shared" si="54"/>
        <v>0</v>
      </c>
      <c r="QJ15" s="121"/>
      <c r="QK15" s="156" t="s">
        <v>30</v>
      </c>
      <c r="QL15" s="156">
        <v>36</v>
      </c>
      <c r="QM15" s="156">
        <v>36</v>
      </c>
      <c r="QN15" s="156">
        <v>0</v>
      </c>
      <c r="QO15" s="156">
        <v>0</v>
      </c>
      <c r="QP15" s="162">
        <v>1</v>
      </c>
      <c r="QQ15" s="132">
        <f t="shared" si="55"/>
        <v>0</v>
      </c>
      <c r="QR15" s="121"/>
      <c r="QS15" s="156" t="s">
        <v>30</v>
      </c>
      <c r="QT15" s="156">
        <v>36</v>
      </c>
      <c r="QU15" s="156">
        <v>27</v>
      </c>
      <c r="QV15" s="156">
        <v>9</v>
      </c>
      <c r="QW15" s="156">
        <v>0</v>
      </c>
      <c r="QX15" s="162">
        <v>0.75</v>
      </c>
      <c r="QY15" s="158">
        <f t="shared" si="56"/>
        <v>-0.25</v>
      </c>
      <c r="QZ15" s="121"/>
      <c r="RA15" s="156" t="s">
        <v>30</v>
      </c>
      <c r="RB15" s="156">
        <v>36</v>
      </c>
      <c r="RC15" s="156">
        <v>36</v>
      </c>
      <c r="RD15" s="156">
        <v>0</v>
      </c>
      <c r="RE15" s="156">
        <v>0</v>
      </c>
      <c r="RF15" s="162">
        <v>1</v>
      </c>
      <c r="RG15" s="132">
        <f t="shared" si="57"/>
        <v>0.25</v>
      </c>
      <c r="RH15" s="121">
        <v>6</v>
      </c>
      <c r="RI15" s="121"/>
      <c r="RJ15" s="156" t="s">
        <v>30</v>
      </c>
      <c r="RK15" s="156">
        <v>36</v>
      </c>
      <c r="RL15" s="156">
        <v>36</v>
      </c>
      <c r="RM15" s="156">
        <v>0</v>
      </c>
      <c r="RN15" s="156">
        <v>0</v>
      </c>
      <c r="RO15" s="162">
        <f t="shared" si="58"/>
        <v>1</v>
      </c>
      <c r="RP15" s="132">
        <f t="shared" si="59"/>
        <v>0</v>
      </c>
      <c r="RQ15" s="121"/>
      <c r="RR15" s="121"/>
      <c r="RS15" s="121"/>
      <c r="RT15" s="121"/>
      <c r="RU15" s="121"/>
      <c r="RV15" s="121"/>
      <c r="RW15" s="132"/>
      <c r="RX15" s="121"/>
      <c r="RY15" s="121"/>
      <c r="RZ15" s="121"/>
      <c r="SA15" s="121"/>
      <c r="SB15" s="121"/>
      <c r="SC15" s="121"/>
      <c r="SD15" s="132"/>
      <c r="SE15" s="121"/>
      <c r="SF15" s="121"/>
      <c r="SG15" s="121"/>
      <c r="SH15" s="121"/>
      <c r="SI15" s="121"/>
      <c r="SJ15" s="121"/>
      <c r="SK15" s="121"/>
      <c r="SL15" s="121"/>
      <c r="SM15" s="121"/>
      <c r="SN15" s="121"/>
      <c r="SO15" s="121"/>
      <c r="SP15" s="121"/>
      <c r="SQ15" s="121"/>
      <c r="SR15" s="121"/>
      <c r="SU15" s="157" t="s">
        <v>30</v>
      </c>
      <c r="SV15" s="157">
        <v>36</v>
      </c>
      <c r="SW15" s="157">
        <v>36</v>
      </c>
      <c r="SX15" s="157">
        <v>0</v>
      </c>
      <c r="SY15" s="157">
        <v>0</v>
      </c>
      <c r="SZ15" s="158">
        <f t="shared" si="102"/>
        <v>1</v>
      </c>
      <c r="TA15" s="132">
        <f t="shared" si="60"/>
        <v>0</v>
      </c>
      <c r="TC15" s="157" t="s">
        <v>30</v>
      </c>
      <c r="TD15" s="157">
        <v>36</v>
      </c>
      <c r="TE15" s="157">
        <v>36</v>
      </c>
      <c r="TF15" s="157">
        <v>0</v>
      </c>
      <c r="TG15" s="157">
        <v>0</v>
      </c>
      <c r="TH15" s="158">
        <f t="shared" si="61"/>
        <v>1</v>
      </c>
      <c r="TI15" s="132">
        <f t="shared" si="62"/>
        <v>0</v>
      </c>
      <c r="TK15" s="157" t="s">
        <v>30</v>
      </c>
      <c r="TL15" s="157">
        <v>36</v>
      </c>
      <c r="TM15" s="157">
        <v>36</v>
      </c>
      <c r="TN15" s="157">
        <v>0</v>
      </c>
      <c r="TO15" s="157">
        <v>0</v>
      </c>
      <c r="TP15" s="158">
        <f t="shared" si="63"/>
        <v>1</v>
      </c>
      <c r="TQ15" s="132">
        <f t="shared" si="64"/>
        <v>0</v>
      </c>
      <c r="TS15" s="157" t="s">
        <v>30</v>
      </c>
      <c r="TT15" s="157">
        <v>36</v>
      </c>
      <c r="TU15" s="157">
        <v>36</v>
      </c>
      <c r="TV15" s="157">
        <v>0</v>
      </c>
      <c r="TW15" s="157">
        <v>0</v>
      </c>
      <c r="TX15" s="158">
        <f t="shared" si="65"/>
        <v>1</v>
      </c>
      <c r="TY15" s="132">
        <f t="shared" si="66"/>
        <v>0</v>
      </c>
      <c r="UA15" s="157" t="s">
        <v>30</v>
      </c>
      <c r="UB15" s="157">
        <v>36</v>
      </c>
      <c r="UC15" s="157">
        <v>36</v>
      </c>
      <c r="UD15" s="157">
        <v>0</v>
      </c>
      <c r="UE15" s="157">
        <v>0</v>
      </c>
      <c r="UF15" s="158">
        <f t="shared" si="67"/>
        <v>1</v>
      </c>
      <c r="UG15" s="132">
        <f t="shared" si="68"/>
        <v>0</v>
      </c>
      <c r="UH15" s="132"/>
      <c r="UI15" s="157" t="s">
        <v>30</v>
      </c>
      <c r="UJ15" s="157">
        <v>36</v>
      </c>
      <c r="UK15" s="157">
        <v>36</v>
      </c>
      <c r="UL15" s="157">
        <v>0</v>
      </c>
      <c r="UM15" s="157">
        <v>0</v>
      </c>
      <c r="UN15" s="158">
        <f t="shared" si="69"/>
        <v>1</v>
      </c>
      <c r="UO15" s="132">
        <f t="shared" si="70"/>
        <v>0</v>
      </c>
      <c r="UQ15" s="157" t="s">
        <v>30</v>
      </c>
      <c r="UR15" s="157">
        <v>36</v>
      </c>
      <c r="US15" s="157">
        <v>36</v>
      </c>
      <c r="UT15" s="157">
        <v>0</v>
      </c>
      <c r="UU15" s="157">
        <v>0</v>
      </c>
      <c r="UV15" s="158">
        <f t="shared" si="71"/>
        <v>1</v>
      </c>
      <c r="UW15" s="132">
        <f t="shared" si="72"/>
        <v>0</v>
      </c>
      <c r="UY15" s="157" t="s">
        <v>30</v>
      </c>
      <c r="UZ15" s="157">
        <v>36</v>
      </c>
      <c r="VA15" s="157">
        <v>36</v>
      </c>
      <c r="VB15" s="157">
        <v>0</v>
      </c>
      <c r="VC15" s="157">
        <v>0</v>
      </c>
      <c r="VD15" s="158">
        <f t="shared" si="73"/>
        <v>1</v>
      </c>
      <c r="VE15" s="132">
        <f t="shared" si="74"/>
        <v>0</v>
      </c>
      <c r="VG15" s="157" t="s">
        <v>30</v>
      </c>
      <c r="VH15" s="157">
        <v>36</v>
      </c>
      <c r="VI15" s="157">
        <v>36</v>
      </c>
      <c r="VJ15" s="157">
        <v>0</v>
      </c>
      <c r="VK15" s="157">
        <v>0</v>
      </c>
      <c r="VL15" s="158">
        <f t="shared" si="75"/>
        <v>1</v>
      </c>
      <c r="VM15" s="132">
        <f t="shared" si="76"/>
        <v>0</v>
      </c>
      <c r="VO15" s="157" t="s">
        <v>30</v>
      </c>
      <c r="VP15" s="157">
        <v>36</v>
      </c>
      <c r="VQ15" s="157">
        <v>36</v>
      </c>
      <c r="VR15" s="157">
        <v>0</v>
      </c>
      <c r="VS15" s="157">
        <v>0</v>
      </c>
      <c r="VT15" s="158">
        <f t="shared" si="77"/>
        <v>1</v>
      </c>
      <c r="VV15" s="157" t="s">
        <v>30</v>
      </c>
      <c r="VW15" s="157">
        <v>36</v>
      </c>
      <c r="VX15" s="157">
        <v>36</v>
      </c>
      <c r="VY15" s="157">
        <v>0</v>
      </c>
      <c r="VZ15" s="157">
        <v>0</v>
      </c>
      <c r="WA15" s="158">
        <f t="shared" si="78"/>
        <v>1</v>
      </c>
      <c r="WC15" s="157" t="s">
        <v>30</v>
      </c>
      <c r="WD15" s="157">
        <v>36</v>
      </c>
      <c r="WE15" s="157">
        <v>36</v>
      </c>
      <c r="WF15" s="157">
        <v>0</v>
      </c>
      <c r="WG15" s="157">
        <v>0</v>
      </c>
      <c r="WH15" s="158">
        <f t="shared" si="79"/>
        <v>1</v>
      </c>
      <c r="WI15" s="132">
        <f t="shared" si="23"/>
        <v>0</v>
      </c>
      <c r="WK15" s="157" t="s">
        <v>30</v>
      </c>
      <c r="WL15" s="157">
        <v>36</v>
      </c>
      <c r="WM15" s="157">
        <v>36</v>
      </c>
      <c r="WN15" s="157">
        <v>0</v>
      </c>
      <c r="WO15" s="157">
        <v>0</v>
      </c>
      <c r="WP15" s="158">
        <f t="shared" si="80"/>
        <v>1</v>
      </c>
      <c r="WQ15" s="132">
        <f t="shared" si="81"/>
        <v>0</v>
      </c>
      <c r="WS15" s="157" t="s">
        <v>30</v>
      </c>
      <c r="WT15" s="157">
        <v>36</v>
      </c>
      <c r="WU15" s="157">
        <v>36</v>
      </c>
      <c r="WV15" s="157">
        <v>0</v>
      </c>
      <c r="WW15" s="157">
        <v>0</v>
      </c>
      <c r="WX15" s="158">
        <f t="shared" si="82"/>
        <v>1</v>
      </c>
      <c r="WY15" s="132">
        <f t="shared" si="83"/>
        <v>0</v>
      </c>
      <c r="XA15" s="157" t="s">
        <v>30</v>
      </c>
      <c r="XB15" s="157">
        <v>36</v>
      </c>
      <c r="XC15" s="157">
        <v>36</v>
      </c>
      <c r="XD15" s="157">
        <v>0</v>
      </c>
      <c r="XE15" s="157">
        <v>0</v>
      </c>
      <c r="XF15" s="158">
        <f t="shared" si="84"/>
        <v>1</v>
      </c>
      <c r="XG15" s="132">
        <f t="shared" si="85"/>
        <v>0</v>
      </c>
      <c r="XI15" s="157" t="s">
        <v>30</v>
      </c>
      <c r="XJ15" s="157">
        <v>36</v>
      </c>
      <c r="XK15" s="157">
        <v>36</v>
      </c>
      <c r="XL15" s="157">
        <v>0</v>
      </c>
      <c r="XM15" s="157">
        <v>0</v>
      </c>
      <c r="XN15" s="158">
        <f t="shared" si="86"/>
        <v>1</v>
      </c>
      <c r="XO15" s="132">
        <f t="shared" si="87"/>
        <v>0</v>
      </c>
      <c r="XQ15" s="157" t="s">
        <v>30</v>
      </c>
      <c r="XR15" s="157">
        <v>36</v>
      </c>
      <c r="XS15" s="157">
        <v>36</v>
      </c>
      <c r="XT15" s="157">
        <v>0</v>
      </c>
      <c r="XU15" s="157">
        <v>0</v>
      </c>
      <c r="XV15" s="158">
        <f t="shared" si="88"/>
        <v>1</v>
      </c>
      <c r="XW15" s="132">
        <f t="shared" si="89"/>
        <v>0</v>
      </c>
      <c r="XY15" s="157" t="s">
        <v>30</v>
      </c>
      <c r="XZ15" s="157">
        <v>36</v>
      </c>
      <c r="YA15" s="157">
        <v>36</v>
      </c>
      <c r="YB15" s="157">
        <v>0</v>
      </c>
      <c r="YC15" s="157">
        <v>0</v>
      </c>
      <c r="YD15" s="158">
        <f t="shared" si="90"/>
        <v>1</v>
      </c>
      <c r="YE15" s="132">
        <f t="shared" si="91"/>
        <v>0</v>
      </c>
      <c r="YG15" s="157" t="s">
        <v>30</v>
      </c>
      <c r="YH15" s="157">
        <v>36</v>
      </c>
      <c r="YI15" s="157">
        <v>36</v>
      </c>
      <c r="YJ15" s="157">
        <v>0</v>
      </c>
      <c r="YK15" s="157">
        <v>0</v>
      </c>
      <c r="YL15" s="158">
        <f t="shared" si="92"/>
        <v>1</v>
      </c>
      <c r="YM15" s="132">
        <f t="shared" si="93"/>
        <v>0</v>
      </c>
      <c r="YO15" s="157" t="s">
        <v>30</v>
      </c>
      <c r="YP15" s="157">
        <v>36</v>
      </c>
      <c r="YQ15" s="157">
        <v>36</v>
      </c>
      <c r="YR15" s="157">
        <v>0</v>
      </c>
      <c r="YS15" s="157">
        <v>0</v>
      </c>
      <c r="YT15" s="158">
        <f t="shared" si="94"/>
        <v>1</v>
      </c>
      <c r="YU15" s="132">
        <f t="shared" si="95"/>
        <v>0</v>
      </c>
      <c r="YW15" s="157" t="s">
        <v>30</v>
      </c>
      <c r="YX15" s="157">
        <v>36</v>
      </c>
      <c r="YY15" s="157">
        <v>36</v>
      </c>
      <c r="YZ15" s="157">
        <v>0</v>
      </c>
      <c r="ZA15" s="157">
        <v>0</v>
      </c>
      <c r="ZB15" s="158">
        <f t="shared" si="96"/>
        <v>1</v>
      </c>
      <c r="ZD15" s="157" t="s">
        <v>30</v>
      </c>
      <c r="ZE15" s="157">
        <v>36</v>
      </c>
      <c r="ZF15" s="157">
        <v>36</v>
      </c>
      <c r="ZG15" s="157">
        <v>0</v>
      </c>
      <c r="ZH15" s="157">
        <v>0</v>
      </c>
      <c r="ZI15" s="158">
        <f t="shared" si="97"/>
        <v>1</v>
      </c>
      <c r="ZJ15" s="132">
        <f t="shared" si="98"/>
        <v>1</v>
      </c>
      <c r="ZL15" s="121" t="s">
        <v>30</v>
      </c>
      <c r="ZM15" s="121">
        <v>40</v>
      </c>
      <c r="ZN15" s="121">
        <v>40</v>
      </c>
      <c r="ZO15" s="121">
        <v>0</v>
      </c>
      <c r="ZP15" s="121">
        <v>0</v>
      </c>
      <c r="ZQ15" s="132">
        <v>1</v>
      </c>
      <c r="ZS15" s="157" t="s">
        <v>30</v>
      </c>
      <c r="ZT15" s="157">
        <v>40</v>
      </c>
      <c r="ZU15" s="157">
        <v>40</v>
      </c>
      <c r="ZV15" s="157">
        <v>0</v>
      </c>
      <c r="ZW15" s="157">
        <v>0</v>
      </c>
      <c r="ZX15" s="158">
        <v>1</v>
      </c>
      <c r="ZZ15" s="199" t="s">
        <v>30</v>
      </c>
      <c r="AAA15" s="199">
        <v>40</v>
      </c>
      <c r="AAB15" s="199">
        <v>40</v>
      </c>
      <c r="AAC15" s="199">
        <v>0</v>
      </c>
      <c r="AAD15" s="199">
        <v>0</v>
      </c>
      <c r="AAE15" s="200">
        <v>1</v>
      </c>
      <c r="AAG15" s="157" t="s">
        <v>30</v>
      </c>
      <c r="AAH15" s="157">
        <v>40</v>
      </c>
      <c r="AAI15" s="157">
        <v>40</v>
      </c>
      <c r="AAJ15" s="157">
        <v>0</v>
      </c>
      <c r="AAK15" s="157">
        <v>0</v>
      </c>
      <c r="AAL15" s="158">
        <v>1</v>
      </c>
      <c r="AAN15" s="157" t="s">
        <v>30</v>
      </c>
      <c r="AAO15" s="157">
        <v>40</v>
      </c>
      <c r="AAP15" s="157">
        <v>40</v>
      </c>
      <c r="AAQ15" s="157">
        <v>0</v>
      </c>
      <c r="AAR15" s="157">
        <v>0</v>
      </c>
      <c r="AAS15" s="158">
        <v>1</v>
      </c>
      <c r="AAU15" s="157" t="s">
        <v>30</v>
      </c>
      <c r="AAV15" s="157">
        <v>40</v>
      </c>
      <c r="AAW15" s="157">
        <v>40</v>
      </c>
      <c r="AAX15" s="157">
        <v>0</v>
      </c>
      <c r="AAY15" s="157">
        <v>0</v>
      </c>
      <c r="AAZ15" s="158">
        <v>1</v>
      </c>
    </row>
    <row r="16" spans="1:728" ht="15.75">
      <c r="A16" s="19">
        <v>1</v>
      </c>
      <c r="B16" s="19"/>
      <c r="C16" s="18" t="s">
        <v>31</v>
      </c>
      <c r="D16" s="18">
        <v>6</v>
      </c>
      <c r="E16" s="18">
        <v>6</v>
      </c>
      <c r="F16" s="18">
        <v>0</v>
      </c>
      <c r="G16" s="18">
        <v>0</v>
      </c>
      <c r="H16" s="19">
        <v>1</v>
      </c>
      <c r="J16" s="58" t="s">
        <v>31</v>
      </c>
      <c r="K16" s="58">
        <v>6</v>
      </c>
      <c r="L16" s="58">
        <v>6</v>
      </c>
      <c r="M16" s="58">
        <v>0</v>
      </c>
      <c r="N16" s="58">
        <v>0</v>
      </c>
      <c r="O16" s="59">
        <v>1</v>
      </c>
      <c r="P16" s="59">
        <f t="shared" si="0"/>
        <v>0</v>
      </c>
      <c r="R16" s="18" t="s">
        <v>31</v>
      </c>
      <c r="S16" s="18">
        <v>6</v>
      </c>
      <c r="T16" s="18">
        <v>6</v>
      </c>
      <c r="U16" s="18">
        <v>0</v>
      </c>
      <c r="V16" s="18">
        <v>0</v>
      </c>
      <c r="W16" s="19">
        <v>1</v>
      </c>
      <c r="X16" s="19">
        <f t="shared" si="1"/>
        <v>0</v>
      </c>
      <c r="Z16" s="51" t="s">
        <v>31</v>
      </c>
      <c r="AA16" s="51">
        <v>6</v>
      </c>
      <c r="AB16" s="52">
        <v>6</v>
      </c>
      <c r="AC16" s="53">
        <v>0</v>
      </c>
      <c r="AD16" s="51">
        <v>0</v>
      </c>
      <c r="AE16" s="54">
        <v>1</v>
      </c>
      <c r="AF16" s="19">
        <f t="shared" si="2"/>
        <v>0</v>
      </c>
      <c r="AH16" s="19">
        <v>1</v>
      </c>
      <c r="AI16" s="19">
        <f t="shared" si="3"/>
        <v>0</v>
      </c>
      <c r="AK16" s="18" t="s">
        <v>31</v>
      </c>
      <c r="AL16" s="18">
        <v>6</v>
      </c>
      <c r="AM16" s="18">
        <v>6</v>
      </c>
      <c r="AN16" s="18">
        <v>0</v>
      </c>
      <c r="AO16" s="18">
        <v>0</v>
      </c>
      <c r="AP16" s="19">
        <f t="shared" si="4"/>
        <v>1</v>
      </c>
      <c r="AQ16" s="19">
        <f t="shared" si="5"/>
        <v>0</v>
      </c>
      <c r="AS16" s="18" t="s">
        <v>31</v>
      </c>
      <c r="AT16" s="18">
        <v>6</v>
      </c>
      <c r="AU16" s="18">
        <v>6</v>
      </c>
      <c r="AV16" s="18">
        <v>0</v>
      </c>
      <c r="AW16" s="18">
        <v>0</v>
      </c>
      <c r="AX16" s="19">
        <v>1</v>
      </c>
      <c r="AY16" s="19">
        <f t="shared" si="6"/>
        <v>0</v>
      </c>
      <c r="BA16" s="18" t="s">
        <v>31</v>
      </c>
      <c r="BB16" s="18">
        <v>6</v>
      </c>
      <c r="BC16" s="18">
        <v>6</v>
      </c>
      <c r="BD16" s="18">
        <v>0</v>
      </c>
      <c r="BE16" s="18">
        <v>0</v>
      </c>
      <c r="BF16" s="19">
        <v>1</v>
      </c>
      <c r="BG16" s="19">
        <f t="shared" si="7"/>
        <v>0</v>
      </c>
      <c r="BI16" s="18" t="s">
        <v>31</v>
      </c>
      <c r="BJ16" s="18">
        <v>6</v>
      </c>
      <c r="BK16" s="18">
        <v>6</v>
      </c>
      <c r="BL16" s="18">
        <v>0</v>
      </c>
      <c r="BM16" s="18">
        <v>0</v>
      </c>
      <c r="BN16" s="19">
        <v>1</v>
      </c>
      <c r="BO16" s="19">
        <f t="shared" si="8"/>
        <v>0</v>
      </c>
      <c r="BQ16" s="18" t="s">
        <v>31</v>
      </c>
      <c r="BR16" s="18">
        <v>6</v>
      </c>
      <c r="BS16" s="18">
        <v>6</v>
      </c>
      <c r="BT16" s="18">
        <v>0</v>
      </c>
      <c r="BU16" s="18">
        <v>0</v>
      </c>
      <c r="BV16" s="19">
        <v>1</v>
      </c>
      <c r="BW16" s="19">
        <f t="shared" si="9"/>
        <v>0</v>
      </c>
      <c r="BY16" s="18" t="s">
        <v>31</v>
      </c>
      <c r="BZ16" s="18">
        <v>6</v>
      </c>
      <c r="CA16" s="18">
        <v>6</v>
      </c>
      <c r="CB16" s="18">
        <v>0</v>
      </c>
      <c r="CC16" s="18">
        <v>0</v>
      </c>
      <c r="CD16" s="19">
        <v>1</v>
      </c>
      <c r="CE16" s="19">
        <f t="shared" si="10"/>
        <v>0</v>
      </c>
      <c r="CG16" s="2" t="s">
        <v>31</v>
      </c>
      <c r="CH16" s="2">
        <v>6</v>
      </c>
      <c r="CI16" s="2">
        <v>6</v>
      </c>
      <c r="CJ16" s="2">
        <v>0</v>
      </c>
      <c r="CK16" s="2">
        <v>0</v>
      </c>
      <c r="CL16" s="4">
        <v>1</v>
      </c>
      <c r="CM16" s="19">
        <f t="shared" si="11"/>
        <v>0</v>
      </c>
      <c r="CO16" s="2" t="s">
        <v>31</v>
      </c>
      <c r="CP16" s="2">
        <v>6</v>
      </c>
      <c r="CQ16" s="2">
        <v>6</v>
      </c>
      <c r="CR16" s="2">
        <v>0</v>
      </c>
      <c r="CS16" s="2">
        <v>0</v>
      </c>
      <c r="CT16" s="4">
        <v>1</v>
      </c>
      <c r="CU16" s="19">
        <f t="shared" si="12"/>
        <v>0</v>
      </c>
      <c r="CW16" s="2" t="s">
        <v>31</v>
      </c>
      <c r="CX16" s="2">
        <v>6</v>
      </c>
      <c r="CY16" s="2">
        <v>6</v>
      </c>
      <c r="CZ16" s="2">
        <v>0</v>
      </c>
      <c r="DA16" s="2">
        <v>0</v>
      </c>
      <c r="DB16" s="4">
        <v>1</v>
      </c>
      <c r="DC16" s="19">
        <f t="shared" si="13"/>
        <v>0</v>
      </c>
      <c r="DE16" s="2" t="s">
        <v>31</v>
      </c>
      <c r="DF16" s="2">
        <v>6</v>
      </c>
      <c r="DG16" s="2">
        <v>6</v>
      </c>
      <c r="DH16" s="2">
        <v>0</v>
      </c>
      <c r="DI16" s="2">
        <v>0</v>
      </c>
      <c r="DJ16" s="4">
        <v>1</v>
      </c>
      <c r="DK16" s="19">
        <f t="shared" si="14"/>
        <v>0</v>
      </c>
      <c r="DM16" s="2" t="s">
        <v>31</v>
      </c>
      <c r="DN16" s="2">
        <v>6</v>
      </c>
      <c r="DO16" s="2">
        <v>6</v>
      </c>
      <c r="DP16" s="2">
        <v>0</v>
      </c>
      <c r="DQ16" s="2">
        <v>0</v>
      </c>
      <c r="DR16" s="4">
        <v>1</v>
      </c>
      <c r="DS16" s="19">
        <f t="shared" si="15"/>
        <v>0</v>
      </c>
      <c r="DU16" s="2" t="s">
        <v>31</v>
      </c>
      <c r="DV16" s="2">
        <v>6</v>
      </c>
      <c r="DW16" s="2">
        <v>6</v>
      </c>
      <c r="DX16" s="2">
        <v>0</v>
      </c>
      <c r="DY16" s="2">
        <v>0</v>
      </c>
      <c r="DZ16" s="4">
        <v>1</v>
      </c>
      <c r="EA16" s="19">
        <f t="shared" si="16"/>
        <v>0</v>
      </c>
      <c r="EC16" s="2" t="s">
        <v>31</v>
      </c>
      <c r="ED16" s="2">
        <v>6</v>
      </c>
      <c r="EE16" s="2">
        <v>6</v>
      </c>
      <c r="EF16" s="2">
        <v>0</v>
      </c>
      <c r="EG16" s="2">
        <v>0</v>
      </c>
      <c r="EH16" s="4">
        <v>1</v>
      </c>
      <c r="EI16" s="19">
        <f t="shared" si="17"/>
        <v>0</v>
      </c>
      <c r="EK16" s="2" t="s">
        <v>31</v>
      </c>
      <c r="EL16" s="2">
        <v>6</v>
      </c>
      <c r="EM16" s="2">
        <v>6</v>
      </c>
      <c r="EN16" s="2">
        <v>0</v>
      </c>
      <c r="EO16" s="2">
        <v>0</v>
      </c>
      <c r="EP16" s="4">
        <v>1</v>
      </c>
      <c r="EQ16" s="19">
        <f t="shared" si="18"/>
        <v>0</v>
      </c>
      <c r="ES16" s="2" t="s">
        <v>31</v>
      </c>
      <c r="ET16" s="2">
        <v>6</v>
      </c>
      <c r="EU16" s="2">
        <v>6</v>
      </c>
      <c r="EV16" s="2">
        <v>0</v>
      </c>
      <c r="EW16" s="2">
        <v>0</v>
      </c>
      <c r="EX16" s="4">
        <v>1</v>
      </c>
      <c r="EY16" s="19">
        <f t="shared" si="19"/>
        <v>0</v>
      </c>
      <c r="FA16" s="2" t="s">
        <v>31</v>
      </c>
      <c r="FB16" s="2">
        <v>6</v>
      </c>
      <c r="FC16" s="2">
        <v>6</v>
      </c>
      <c r="FD16" s="2">
        <v>0</v>
      </c>
      <c r="FE16" s="2">
        <v>0</v>
      </c>
      <c r="FF16" s="4">
        <v>1</v>
      </c>
      <c r="FG16" s="19">
        <f t="shared" si="20"/>
        <v>0</v>
      </c>
      <c r="FI16" s="2" t="s">
        <v>31</v>
      </c>
      <c r="FJ16" s="2">
        <v>6</v>
      </c>
      <c r="FK16" s="2">
        <v>6</v>
      </c>
      <c r="FL16" s="2">
        <v>0</v>
      </c>
      <c r="FM16" s="2">
        <v>0</v>
      </c>
      <c r="FN16" s="4">
        <v>1</v>
      </c>
      <c r="FO16" s="19">
        <f t="shared" si="21"/>
        <v>0</v>
      </c>
      <c r="FQ16" s="2" t="s">
        <v>31</v>
      </c>
      <c r="FR16" s="2">
        <v>6</v>
      </c>
      <c r="FS16" s="2">
        <v>6</v>
      </c>
      <c r="FT16" s="2">
        <v>0</v>
      </c>
      <c r="FU16" s="2">
        <v>0</v>
      </c>
      <c r="FV16" s="4">
        <v>1</v>
      </c>
      <c r="FW16" s="19">
        <f t="shared" si="22"/>
        <v>0</v>
      </c>
      <c r="FY16" s="2" t="s">
        <v>31</v>
      </c>
      <c r="FZ16" s="2">
        <v>6</v>
      </c>
      <c r="GA16" s="2">
        <v>6</v>
      </c>
      <c r="GB16" s="2">
        <v>0</v>
      </c>
      <c r="GC16" s="2">
        <v>0</v>
      </c>
      <c r="GD16" s="4">
        <v>1</v>
      </c>
      <c r="GE16" s="19">
        <f t="shared" si="24"/>
        <v>0</v>
      </c>
      <c r="GG16" s="2" t="s">
        <v>31</v>
      </c>
      <c r="GH16" s="2">
        <v>6</v>
      </c>
      <c r="GI16" s="2">
        <v>6</v>
      </c>
      <c r="GJ16" s="2">
        <v>0</v>
      </c>
      <c r="GK16" s="2">
        <v>0</v>
      </c>
      <c r="GL16" s="4">
        <v>1</v>
      </c>
      <c r="GM16" s="19">
        <f t="shared" si="25"/>
        <v>0</v>
      </c>
      <c r="GO16" s="2" t="s">
        <v>31</v>
      </c>
      <c r="GP16" s="2">
        <v>6</v>
      </c>
      <c r="GQ16" s="2">
        <v>6</v>
      </c>
      <c r="GR16" s="2">
        <v>0</v>
      </c>
      <c r="GS16" s="2">
        <v>0</v>
      </c>
      <c r="GT16" s="4">
        <v>1</v>
      </c>
      <c r="GU16" s="19">
        <f t="shared" si="26"/>
        <v>0</v>
      </c>
      <c r="GW16" s="2" t="s">
        <v>31</v>
      </c>
      <c r="GX16" s="2">
        <v>6</v>
      </c>
      <c r="GY16" s="2">
        <v>6</v>
      </c>
      <c r="GZ16" s="2">
        <v>0</v>
      </c>
      <c r="HA16" s="2">
        <v>0</v>
      </c>
      <c r="HB16" s="4">
        <v>1</v>
      </c>
      <c r="HC16" s="19">
        <f t="shared" si="27"/>
        <v>0</v>
      </c>
      <c r="HE16" s="2" t="s">
        <v>31</v>
      </c>
      <c r="HF16" s="2">
        <v>6</v>
      </c>
      <c r="HG16" s="2">
        <v>6</v>
      </c>
      <c r="HH16" s="2">
        <v>0</v>
      </c>
      <c r="HI16" s="2">
        <v>0</v>
      </c>
      <c r="HJ16" s="4">
        <v>1</v>
      </c>
      <c r="HK16" s="19">
        <f t="shared" si="28"/>
        <v>0</v>
      </c>
      <c r="HM16" s="2" t="s">
        <v>31</v>
      </c>
      <c r="HN16" s="2">
        <v>6</v>
      </c>
      <c r="HO16" s="2">
        <v>6</v>
      </c>
      <c r="HP16" s="2">
        <v>0</v>
      </c>
      <c r="HQ16" s="2">
        <v>0</v>
      </c>
      <c r="HR16" s="4">
        <v>1</v>
      </c>
      <c r="HS16" s="19">
        <f t="shared" si="29"/>
        <v>0</v>
      </c>
      <c r="HU16" s="2" t="s">
        <v>31</v>
      </c>
      <c r="HV16" s="2">
        <v>6</v>
      </c>
      <c r="HW16" s="2">
        <v>6</v>
      </c>
      <c r="HX16" s="2">
        <v>0</v>
      </c>
      <c r="HY16" s="2">
        <v>0</v>
      </c>
      <c r="HZ16" s="4">
        <v>1</v>
      </c>
      <c r="IA16" s="19">
        <f t="shared" si="30"/>
        <v>0</v>
      </c>
      <c r="IC16" s="2" t="s">
        <v>31</v>
      </c>
      <c r="ID16" s="2">
        <v>6</v>
      </c>
      <c r="IE16" s="2">
        <v>6</v>
      </c>
      <c r="IF16" s="2">
        <v>0</v>
      </c>
      <c r="IG16" s="2">
        <v>0</v>
      </c>
      <c r="IH16" s="4">
        <v>1</v>
      </c>
      <c r="II16" s="19">
        <f t="shared" si="31"/>
        <v>0</v>
      </c>
      <c r="IK16" s="2" t="s">
        <v>31</v>
      </c>
      <c r="IL16" s="2">
        <v>6</v>
      </c>
      <c r="IM16" s="2">
        <v>6</v>
      </c>
      <c r="IN16" s="2">
        <v>0</v>
      </c>
      <c r="IO16" s="2">
        <v>0</v>
      </c>
      <c r="IP16" s="4">
        <v>1</v>
      </c>
      <c r="IQ16" s="19">
        <f t="shared" si="32"/>
        <v>0</v>
      </c>
      <c r="IS16" s="2" t="s">
        <v>31</v>
      </c>
      <c r="IT16" s="2">
        <v>6</v>
      </c>
      <c r="IU16" s="2">
        <v>6</v>
      </c>
      <c r="IV16" s="2">
        <v>0</v>
      </c>
      <c r="IW16" s="2">
        <v>0</v>
      </c>
      <c r="IX16" s="4">
        <v>1</v>
      </c>
      <c r="IY16" s="19">
        <f t="shared" si="33"/>
        <v>0</v>
      </c>
      <c r="JA16" s="2" t="s">
        <v>31</v>
      </c>
      <c r="JB16" s="2">
        <v>6</v>
      </c>
      <c r="JC16" s="2">
        <v>6</v>
      </c>
      <c r="JD16" s="2">
        <v>0</v>
      </c>
      <c r="JE16" s="2">
        <v>0</v>
      </c>
      <c r="JF16" s="4">
        <v>1</v>
      </c>
      <c r="JG16" s="19">
        <f t="shared" si="34"/>
        <v>0</v>
      </c>
      <c r="JI16" s="2" t="s">
        <v>31</v>
      </c>
      <c r="JJ16" s="2">
        <v>6</v>
      </c>
      <c r="JK16" s="2">
        <v>6</v>
      </c>
      <c r="JL16" s="2">
        <v>0</v>
      </c>
      <c r="JM16" s="2">
        <v>0</v>
      </c>
      <c r="JN16" s="4">
        <v>1</v>
      </c>
      <c r="JO16" s="19">
        <f t="shared" si="35"/>
        <v>0</v>
      </c>
      <c r="JQ16" s="2" t="s">
        <v>31</v>
      </c>
      <c r="JR16" s="2">
        <v>6</v>
      </c>
      <c r="JS16" s="2">
        <v>6</v>
      </c>
      <c r="JT16" s="2">
        <v>0</v>
      </c>
      <c r="JU16" s="2">
        <v>0</v>
      </c>
      <c r="JV16" s="4">
        <v>1</v>
      </c>
      <c r="JW16" s="19">
        <f t="shared" si="36"/>
        <v>0</v>
      </c>
      <c r="JY16" s="2" t="s">
        <v>31</v>
      </c>
      <c r="JZ16" s="2">
        <v>6</v>
      </c>
      <c r="KA16" s="2">
        <v>6</v>
      </c>
      <c r="KB16" s="2">
        <v>0</v>
      </c>
      <c r="KC16" s="2">
        <v>0</v>
      </c>
      <c r="KD16" s="4">
        <v>1</v>
      </c>
      <c r="KE16" s="19">
        <f t="shared" si="37"/>
        <v>0</v>
      </c>
      <c r="KG16" s="2" t="s">
        <v>31</v>
      </c>
      <c r="KH16" s="2">
        <v>6</v>
      </c>
      <c r="KI16" s="2">
        <v>6</v>
      </c>
      <c r="KJ16" s="2">
        <v>0</v>
      </c>
      <c r="KK16" s="2">
        <v>0</v>
      </c>
      <c r="KL16" s="4">
        <v>1</v>
      </c>
      <c r="KM16" s="19">
        <f t="shared" si="38"/>
        <v>0</v>
      </c>
      <c r="KO16" s="2" t="s">
        <v>31</v>
      </c>
      <c r="KP16" s="2">
        <v>6</v>
      </c>
      <c r="KQ16" s="2">
        <v>6</v>
      </c>
      <c r="KR16" s="2">
        <v>0</v>
      </c>
      <c r="KS16" s="2">
        <v>0</v>
      </c>
      <c r="KT16" s="4">
        <v>1</v>
      </c>
      <c r="KU16" s="19">
        <f t="shared" si="39"/>
        <v>0</v>
      </c>
      <c r="KW16" s="2" t="s">
        <v>31</v>
      </c>
      <c r="KX16" s="2">
        <v>6</v>
      </c>
      <c r="KY16" s="2">
        <v>6</v>
      </c>
      <c r="KZ16" s="2">
        <v>0</v>
      </c>
      <c r="LA16" s="2">
        <v>0</v>
      </c>
      <c r="LB16" s="4">
        <v>1</v>
      </c>
      <c r="LC16" s="19">
        <f t="shared" si="40"/>
        <v>0</v>
      </c>
      <c r="LE16" s="2" t="s">
        <v>31</v>
      </c>
      <c r="LF16" s="2">
        <v>6</v>
      </c>
      <c r="LG16" s="2">
        <v>6</v>
      </c>
      <c r="LH16" s="2">
        <v>0</v>
      </c>
      <c r="LI16" s="2">
        <v>0</v>
      </c>
      <c r="LJ16" s="4">
        <v>1</v>
      </c>
      <c r="LK16" s="19">
        <f t="shared" si="41"/>
        <v>0</v>
      </c>
      <c r="LM16" s="2" t="s">
        <v>31</v>
      </c>
      <c r="LN16" s="2">
        <v>6</v>
      </c>
      <c r="LO16" s="2">
        <v>6</v>
      </c>
      <c r="LP16" s="2">
        <v>0</v>
      </c>
      <c r="LQ16" s="2">
        <v>0</v>
      </c>
      <c r="LR16" s="4">
        <v>1</v>
      </c>
      <c r="LS16" s="19">
        <f t="shared" si="42"/>
        <v>0</v>
      </c>
      <c r="LU16" s="2" t="s">
        <v>31</v>
      </c>
      <c r="LV16" s="2">
        <v>6</v>
      </c>
      <c r="LW16" s="2">
        <v>6</v>
      </c>
      <c r="LX16" s="2">
        <v>0</v>
      </c>
      <c r="LY16" s="2">
        <v>0</v>
      </c>
      <c r="LZ16" s="4">
        <v>1</v>
      </c>
      <c r="MA16" s="19">
        <f t="shared" si="43"/>
        <v>0</v>
      </c>
      <c r="MC16" s="2" t="s">
        <v>31</v>
      </c>
      <c r="MD16" s="2">
        <v>6</v>
      </c>
      <c r="ME16" s="2">
        <v>6</v>
      </c>
      <c r="MF16" s="2">
        <v>0</v>
      </c>
      <c r="MG16" s="2">
        <v>0</v>
      </c>
      <c r="MH16" s="4">
        <f t="shared" si="99"/>
        <v>1</v>
      </c>
      <c r="MI16" s="19">
        <f t="shared" si="44"/>
        <v>0</v>
      </c>
      <c r="MK16" s="2" t="s">
        <v>31</v>
      </c>
      <c r="ML16" s="2">
        <v>6</v>
      </c>
      <c r="MM16" s="2">
        <v>6</v>
      </c>
      <c r="MN16" s="2">
        <v>0</v>
      </c>
      <c r="MO16" s="2">
        <v>0</v>
      </c>
      <c r="MP16" s="4">
        <v>1</v>
      </c>
      <c r="MQ16" s="19">
        <f t="shared" si="100"/>
        <v>0</v>
      </c>
      <c r="MS16" s="2" t="s">
        <v>31</v>
      </c>
      <c r="MT16" s="2">
        <v>6</v>
      </c>
      <c r="MU16" s="2">
        <v>6</v>
      </c>
      <c r="MV16" s="2">
        <v>0</v>
      </c>
      <c r="MW16" s="2">
        <v>0</v>
      </c>
      <c r="MX16" s="4">
        <v>1</v>
      </c>
      <c r="MY16" s="19">
        <f t="shared" si="45"/>
        <v>0</v>
      </c>
      <c r="NA16" s="2" t="s">
        <v>31</v>
      </c>
      <c r="NB16" s="2">
        <v>6</v>
      </c>
      <c r="NC16" s="2">
        <v>6</v>
      </c>
      <c r="ND16" s="2">
        <v>0</v>
      </c>
      <c r="NE16" s="2">
        <v>0</v>
      </c>
      <c r="NF16" s="4">
        <v>1</v>
      </c>
      <c r="NG16" s="19">
        <f t="shared" si="46"/>
        <v>0</v>
      </c>
      <c r="NI16" s="2" t="s">
        <v>31</v>
      </c>
      <c r="NJ16" s="2">
        <v>6</v>
      </c>
      <c r="NK16" s="2">
        <v>6</v>
      </c>
      <c r="NL16" s="2">
        <v>0</v>
      </c>
      <c r="NM16" s="2">
        <v>0</v>
      </c>
      <c r="NN16" s="4">
        <v>1</v>
      </c>
      <c r="NO16" s="19">
        <f t="shared" si="47"/>
        <v>0</v>
      </c>
      <c r="NQ16" s="2" t="s">
        <v>31</v>
      </c>
      <c r="NR16" s="2">
        <v>6</v>
      </c>
      <c r="NS16" s="2">
        <v>6</v>
      </c>
      <c r="NT16" s="2">
        <v>0</v>
      </c>
      <c r="NU16" s="2">
        <v>0</v>
      </c>
      <c r="NV16" s="4">
        <v>1</v>
      </c>
      <c r="NW16" s="19">
        <f t="shared" si="48"/>
        <v>0</v>
      </c>
      <c r="NY16" s="2" t="s">
        <v>31</v>
      </c>
      <c r="NZ16" s="2">
        <v>6</v>
      </c>
      <c r="OA16" s="2">
        <v>6</v>
      </c>
      <c r="OB16" s="2">
        <v>0</v>
      </c>
      <c r="OC16" s="2">
        <v>0</v>
      </c>
      <c r="OD16" s="4">
        <v>1</v>
      </c>
      <c r="OE16" s="19">
        <f t="shared" si="49"/>
        <v>0</v>
      </c>
      <c r="OG16" s="2" t="s">
        <v>31</v>
      </c>
      <c r="OH16" s="2">
        <v>6</v>
      </c>
      <c r="OI16" s="2">
        <v>6</v>
      </c>
      <c r="OJ16" s="2">
        <v>0</v>
      </c>
      <c r="OK16" s="2">
        <v>0</v>
      </c>
      <c r="OL16" s="4">
        <v>1</v>
      </c>
      <c r="OM16" s="19">
        <f t="shared" si="50"/>
        <v>0</v>
      </c>
      <c r="OO16" s="2" t="s">
        <v>31</v>
      </c>
      <c r="OP16" s="2">
        <v>6</v>
      </c>
      <c r="OQ16" s="2">
        <v>6</v>
      </c>
      <c r="OR16" s="2">
        <v>0</v>
      </c>
      <c r="OS16" s="2">
        <v>0</v>
      </c>
      <c r="OT16" s="4">
        <f t="shared" si="101"/>
        <v>1</v>
      </c>
      <c r="OU16" s="19">
        <f t="shared" si="51"/>
        <v>0</v>
      </c>
      <c r="OW16" s="129" t="s">
        <v>31</v>
      </c>
      <c r="OX16" s="129">
        <v>6</v>
      </c>
      <c r="OY16" s="129">
        <v>6</v>
      </c>
      <c r="OZ16" s="129">
        <v>0</v>
      </c>
      <c r="PA16" s="129">
        <v>0</v>
      </c>
      <c r="PB16" s="135">
        <v>1</v>
      </c>
      <c r="PC16" s="132">
        <v>0</v>
      </c>
      <c r="PD16" s="129"/>
      <c r="PE16" s="129" t="s">
        <v>31</v>
      </c>
      <c r="PF16" s="129">
        <v>6</v>
      </c>
      <c r="PG16" s="129">
        <v>6</v>
      </c>
      <c r="PH16" s="129">
        <v>0</v>
      </c>
      <c r="PI16" s="129">
        <v>0</v>
      </c>
      <c r="PJ16" s="135">
        <v>1</v>
      </c>
      <c r="PK16" s="132">
        <v>0</v>
      </c>
      <c r="PM16" s="156" t="s">
        <v>31</v>
      </c>
      <c r="PN16" s="156">
        <v>6</v>
      </c>
      <c r="PO16" s="156">
        <v>6</v>
      </c>
      <c r="PP16" s="156">
        <v>0</v>
      </c>
      <c r="PQ16" s="156">
        <v>0</v>
      </c>
      <c r="PR16" s="162">
        <v>1</v>
      </c>
      <c r="PS16" s="132">
        <f t="shared" si="52"/>
        <v>0</v>
      </c>
      <c r="PT16" s="121"/>
      <c r="PU16" s="156" t="s">
        <v>31</v>
      </c>
      <c r="PV16" s="156">
        <v>6</v>
      </c>
      <c r="PW16" s="156">
        <v>6</v>
      </c>
      <c r="PX16" s="156">
        <v>0</v>
      </c>
      <c r="PY16" s="156">
        <v>0</v>
      </c>
      <c r="PZ16" s="162">
        <v>1</v>
      </c>
      <c r="QA16" s="132">
        <f t="shared" si="53"/>
        <v>0</v>
      </c>
      <c r="QB16" s="121"/>
      <c r="QC16" s="156" t="s">
        <v>31</v>
      </c>
      <c r="QD16" s="156">
        <v>6</v>
      </c>
      <c r="QE16" s="156">
        <v>6</v>
      </c>
      <c r="QF16" s="156">
        <v>0</v>
      </c>
      <c r="QG16" s="156">
        <v>0</v>
      </c>
      <c r="QH16" s="162">
        <v>1</v>
      </c>
      <c r="QI16" s="132">
        <f t="shared" si="54"/>
        <v>0</v>
      </c>
      <c r="QJ16" s="121"/>
      <c r="QK16" s="156" t="s">
        <v>31</v>
      </c>
      <c r="QL16" s="156">
        <v>6</v>
      </c>
      <c r="QM16" s="156">
        <v>6</v>
      </c>
      <c r="QN16" s="156">
        <v>0</v>
      </c>
      <c r="QO16" s="156">
        <v>0</v>
      </c>
      <c r="QP16" s="162">
        <v>1</v>
      </c>
      <c r="QQ16" s="132">
        <f t="shared" si="55"/>
        <v>0</v>
      </c>
      <c r="QR16" s="121"/>
      <c r="QS16" s="156" t="s">
        <v>31</v>
      </c>
      <c r="QT16" s="156">
        <v>6</v>
      </c>
      <c r="QU16" s="156">
        <v>6</v>
      </c>
      <c r="QV16" s="156">
        <v>0</v>
      </c>
      <c r="QW16" s="156">
        <v>0</v>
      </c>
      <c r="QX16" s="162">
        <v>1</v>
      </c>
      <c r="QY16" s="158">
        <f t="shared" si="56"/>
        <v>0</v>
      </c>
      <c r="QZ16" s="121"/>
      <c r="RA16" s="156" t="s">
        <v>31</v>
      </c>
      <c r="RB16" s="156">
        <v>6</v>
      </c>
      <c r="RC16" s="156">
        <v>6</v>
      </c>
      <c r="RD16" s="156">
        <v>0</v>
      </c>
      <c r="RE16" s="156">
        <v>0</v>
      </c>
      <c r="RF16" s="162">
        <v>1</v>
      </c>
      <c r="RG16" s="132">
        <f t="shared" si="57"/>
        <v>0</v>
      </c>
      <c r="RH16" s="121"/>
      <c r="RI16" s="121"/>
      <c r="RJ16" s="156" t="s">
        <v>31</v>
      </c>
      <c r="RK16" s="156">
        <v>6</v>
      </c>
      <c r="RL16" s="156">
        <v>6</v>
      </c>
      <c r="RM16" s="156">
        <v>0</v>
      </c>
      <c r="RN16" s="156">
        <v>0</v>
      </c>
      <c r="RO16" s="162">
        <f t="shared" si="58"/>
        <v>1</v>
      </c>
      <c r="RP16" s="132">
        <f t="shared" si="59"/>
        <v>0</v>
      </c>
      <c r="RQ16" s="121"/>
      <c r="RR16" s="121"/>
      <c r="RS16" s="121"/>
      <c r="RT16" s="121"/>
      <c r="RU16" s="121"/>
      <c r="RV16" s="121"/>
      <c r="RW16" s="132"/>
      <c r="RX16" s="121"/>
      <c r="RY16" s="121"/>
      <c r="RZ16" s="121"/>
      <c r="SA16" s="121"/>
      <c r="SB16" s="121"/>
      <c r="SC16" s="121"/>
      <c r="SD16" s="132"/>
      <c r="SE16" s="121"/>
      <c r="SF16" s="121"/>
      <c r="SG16" s="121"/>
      <c r="SH16" s="121"/>
      <c r="SI16" s="121"/>
      <c r="SJ16" s="121"/>
      <c r="SK16" s="121"/>
      <c r="SL16" s="121"/>
      <c r="SM16" s="121"/>
      <c r="SN16" s="121"/>
      <c r="SO16" s="121"/>
      <c r="SP16" s="121"/>
      <c r="SQ16" s="121"/>
      <c r="SR16" s="121"/>
      <c r="SU16" s="157" t="s">
        <v>31</v>
      </c>
      <c r="SV16" s="157">
        <v>6</v>
      </c>
      <c r="SW16" s="157">
        <v>6</v>
      </c>
      <c r="SX16" s="157">
        <v>0</v>
      </c>
      <c r="SY16" s="157">
        <v>0</v>
      </c>
      <c r="SZ16" s="158">
        <f t="shared" si="102"/>
        <v>1</v>
      </c>
      <c r="TA16" s="132">
        <f t="shared" si="60"/>
        <v>0</v>
      </c>
      <c r="TC16" s="157" t="s">
        <v>31</v>
      </c>
      <c r="TD16" s="157">
        <v>6</v>
      </c>
      <c r="TE16" s="157">
        <v>6</v>
      </c>
      <c r="TF16" s="157">
        <v>0</v>
      </c>
      <c r="TG16" s="157">
        <v>0</v>
      </c>
      <c r="TH16" s="158">
        <f t="shared" si="61"/>
        <v>1</v>
      </c>
      <c r="TI16" s="132">
        <f t="shared" si="62"/>
        <v>0</v>
      </c>
      <c r="TK16" s="157" t="s">
        <v>31</v>
      </c>
      <c r="TL16" s="157">
        <v>6</v>
      </c>
      <c r="TM16" s="157">
        <v>6</v>
      </c>
      <c r="TN16" s="157">
        <v>0</v>
      </c>
      <c r="TO16" s="157">
        <v>0</v>
      </c>
      <c r="TP16" s="158">
        <f t="shared" si="63"/>
        <v>1</v>
      </c>
      <c r="TQ16" s="132">
        <f t="shared" si="64"/>
        <v>0</v>
      </c>
      <c r="TS16" s="157" t="s">
        <v>31</v>
      </c>
      <c r="TT16" s="157">
        <v>6</v>
      </c>
      <c r="TU16" s="157">
        <v>6</v>
      </c>
      <c r="TV16" s="157">
        <v>0</v>
      </c>
      <c r="TW16" s="157">
        <v>0</v>
      </c>
      <c r="TX16" s="158">
        <f t="shared" si="65"/>
        <v>1</v>
      </c>
      <c r="TY16" s="132">
        <f t="shared" si="66"/>
        <v>0</v>
      </c>
      <c r="UA16" s="157" t="s">
        <v>31</v>
      </c>
      <c r="UB16" s="157">
        <v>6</v>
      </c>
      <c r="UC16" s="157">
        <v>6</v>
      </c>
      <c r="UD16" s="157">
        <v>0</v>
      </c>
      <c r="UE16" s="157">
        <v>0</v>
      </c>
      <c r="UF16" s="158">
        <f t="shared" si="67"/>
        <v>1</v>
      </c>
      <c r="UG16" s="132">
        <f t="shared" si="68"/>
        <v>0</v>
      </c>
      <c r="UH16" s="132"/>
      <c r="UI16" s="157" t="s">
        <v>31</v>
      </c>
      <c r="UJ16" s="157">
        <v>6</v>
      </c>
      <c r="UK16" s="157">
        <v>6</v>
      </c>
      <c r="UL16" s="157">
        <v>0</v>
      </c>
      <c r="UM16" s="157">
        <v>0</v>
      </c>
      <c r="UN16" s="158">
        <f t="shared" si="69"/>
        <v>1</v>
      </c>
      <c r="UO16" s="132">
        <f t="shared" si="70"/>
        <v>0</v>
      </c>
      <c r="UQ16" s="157" t="s">
        <v>31</v>
      </c>
      <c r="UR16" s="157">
        <v>6</v>
      </c>
      <c r="US16" s="157">
        <v>6</v>
      </c>
      <c r="UT16" s="157">
        <v>0</v>
      </c>
      <c r="UU16" s="157">
        <v>0</v>
      </c>
      <c r="UV16" s="158">
        <f t="shared" si="71"/>
        <v>1</v>
      </c>
      <c r="UW16" s="132">
        <f t="shared" si="72"/>
        <v>0</v>
      </c>
      <c r="UY16" s="157" t="s">
        <v>31</v>
      </c>
      <c r="UZ16" s="157">
        <v>6</v>
      </c>
      <c r="VA16" s="157">
        <v>6</v>
      </c>
      <c r="VB16" s="157">
        <v>0</v>
      </c>
      <c r="VC16" s="157">
        <v>0</v>
      </c>
      <c r="VD16" s="158">
        <f t="shared" si="73"/>
        <v>1</v>
      </c>
      <c r="VE16" s="132">
        <f t="shared" si="74"/>
        <v>0</v>
      </c>
      <c r="VG16" s="157" t="s">
        <v>31</v>
      </c>
      <c r="VH16" s="157">
        <v>6</v>
      </c>
      <c r="VI16" s="157">
        <v>6</v>
      </c>
      <c r="VJ16" s="157">
        <v>0</v>
      </c>
      <c r="VK16" s="157">
        <v>0</v>
      </c>
      <c r="VL16" s="158">
        <f t="shared" si="75"/>
        <v>1</v>
      </c>
      <c r="VM16" s="132">
        <f t="shared" si="76"/>
        <v>0</v>
      </c>
      <c r="VO16" s="157" t="s">
        <v>31</v>
      </c>
      <c r="VP16" s="157">
        <v>6</v>
      </c>
      <c r="VQ16" s="157">
        <v>6</v>
      </c>
      <c r="VR16" s="157">
        <v>0</v>
      </c>
      <c r="VS16" s="157">
        <v>0</v>
      </c>
      <c r="VT16" s="158">
        <f t="shared" si="77"/>
        <v>1</v>
      </c>
      <c r="VV16" s="157" t="s">
        <v>31</v>
      </c>
      <c r="VW16" s="157">
        <v>6</v>
      </c>
      <c r="VX16" s="157">
        <v>6</v>
      </c>
      <c r="VY16" s="157">
        <v>0</v>
      </c>
      <c r="VZ16" s="157">
        <v>0</v>
      </c>
      <c r="WA16" s="158">
        <f t="shared" si="78"/>
        <v>1</v>
      </c>
      <c r="WC16" s="157" t="s">
        <v>31</v>
      </c>
      <c r="WD16" s="157">
        <v>6</v>
      </c>
      <c r="WE16" s="157">
        <v>6</v>
      </c>
      <c r="WF16" s="157">
        <v>0</v>
      </c>
      <c r="WG16" s="157">
        <v>0</v>
      </c>
      <c r="WH16" s="158">
        <f t="shared" si="79"/>
        <v>1</v>
      </c>
      <c r="WI16" s="132">
        <f t="shared" si="23"/>
        <v>0</v>
      </c>
      <c r="WK16" s="157" t="s">
        <v>31</v>
      </c>
      <c r="WL16" s="157">
        <v>6</v>
      </c>
      <c r="WM16" s="157">
        <v>6</v>
      </c>
      <c r="WN16" s="157">
        <v>0</v>
      </c>
      <c r="WO16" s="157">
        <v>0</v>
      </c>
      <c r="WP16" s="158">
        <f t="shared" si="80"/>
        <v>1</v>
      </c>
      <c r="WQ16" s="132">
        <f t="shared" si="81"/>
        <v>0</v>
      </c>
      <c r="WS16" s="157" t="s">
        <v>31</v>
      </c>
      <c r="WT16" s="157">
        <v>6</v>
      </c>
      <c r="WU16" s="157">
        <v>6</v>
      </c>
      <c r="WV16" s="157">
        <v>0</v>
      </c>
      <c r="WW16" s="157">
        <v>0</v>
      </c>
      <c r="WX16" s="158">
        <f t="shared" si="82"/>
        <v>1</v>
      </c>
      <c r="WY16" s="132">
        <f t="shared" si="83"/>
        <v>0</v>
      </c>
      <c r="XA16" s="157" t="s">
        <v>31</v>
      </c>
      <c r="XB16" s="157">
        <v>6</v>
      </c>
      <c r="XC16" s="157">
        <v>6</v>
      </c>
      <c r="XD16" s="157">
        <v>0</v>
      </c>
      <c r="XE16" s="157">
        <v>0</v>
      </c>
      <c r="XF16" s="158">
        <f t="shared" si="84"/>
        <v>1</v>
      </c>
      <c r="XG16" s="132">
        <f t="shared" si="85"/>
        <v>0</v>
      </c>
      <c r="XI16" s="157" t="s">
        <v>31</v>
      </c>
      <c r="XJ16" s="157">
        <v>6</v>
      </c>
      <c r="XK16" s="157">
        <v>6</v>
      </c>
      <c r="XL16" s="157">
        <v>0</v>
      </c>
      <c r="XM16" s="157">
        <v>0</v>
      </c>
      <c r="XN16" s="158">
        <f t="shared" si="86"/>
        <v>1</v>
      </c>
      <c r="XO16" s="132">
        <f t="shared" si="87"/>
        <v>0</v>
      </c>
      <c r="XQ16" s="157" t="s">
        <v>31</v>
      </c>
      <c r="XR16" s="157">
        <v>6</v>
      </c>
      <c r="XS16" s="157">
        <v>6</v>
      </c>
      <c r="XT16" s="157">
        <v>0</v>
      </c>
      <c r="XU16" s="157">
        <v>0</v>
      </c>
      <c r="XV16" s="158">
        <f t="shared" si="88"/>
        <v>1</v>
      </c>
      <c r="XW16" s="132">
        <f t="shared" si="89"/>
        <v>0</v>
      </c>
      <c r="XY16" s="157" t="s">
        <v>31</v>
      </c>
      <c r="XZ16" s="157">
        <v>6</v>
      </c>
      <c r="YA16" s="157">
        <v>6</v>
      </c>
      <c r="YB16" s="157">
        <v>0</v>
      </c>
      <c r="YC16" s="157">
        <v>0</v>
      </c>
      <c r="YD16" s="158">
        <f t="shared" si="90"/>
        <v>1</v>
      </c>
      <c r="YE16" s="132">
        <f t="shared" si="91"/>
        <v>0</v>
      </c>
      <c r="YG16" s="157" t="s">
        <v>31</v>
      </c>
      <c r="YH16" s="157">
        <v>6</v>
      </c>
      <c r="YI16" s="157">
        <v>6</v>
      </c>
      <c r="YJ16" s="157">
        <v>0</v>
      </c>
      <c r="YK16" s="157">
        <v>0</v>
      </c>
      <c r="YL16" s="158">
        <f t="shared" si="92"/>
        <v>1</v>
      </c>
      <c r="YM16" s="132">
        <f t="shared" si="93"/>
        <v>0</v>
      </c>
      <c r="YO16" s="157" t="s">
        <v>31</v>
      </c>
      <c r="YP16" s="157">
        <v>6</v>
      </c>
      <c r="YQ16" s="157">
        <v>6</v>
      </c>
      <c r="YR16" s="157">
        <v>0</v>
      </c>
      <c r="YS16" s="157">
        <v>0</v>
      </c>
      <c r="YT16" s="158">
        <f t="shared" si="94"/>
        <v>1</v>
      </c>
      <c r="YU16" s="132">
        <f t="shared" si="95"/>
        <v>0</v>
      </c>
      <c r="YW16" s="157" t="s">
        <v>31</v>
      </c>
      <c r="YX16" s="157">
        <v>6</v>
      </c>
      <c r="YY16" s="157">
        <v>6</v>
      </c>
      <c r="YZ16" s="157">
        <v>0</v>
      </c>
      <c r="ZA16" s="157">
        <v>0</v>
      </c>
      <c r="ZB16" s="158">
        <f t="shared" si="96"/>
        <v>1</v>
      </c>
      <c r="ZD16" s="157" t="s">
        <v>31</v>
      </c>
      <c r="ZE16" s="157">
        <v>6</v>
      </c>
      <c r="ZF16" s="157">
        <v>6</v>
      </c>
      <c r="ZG16" s="157">
        <v>0</v>
      </c>
      <c r="ZH16" s="157">
        <v>0</v>
      </c>
      <c r="ZI16" s="158">
        <f t="shared" si="97"/>
        <v>1</v>
      </c>
      <c r="ZJ16" s="132">
        <f t="shared" si="98"/>
        <v>1</v>
      </c>
      <c r="ZL16" s="121" t="s">
        <v>31</v>
      </c>
      <c r="ZM16" s="121">
        <v>6</v>
      </c>
      <c r="ZN16" s="121">
        <v>6</v>
      </c>
      <c r="ZO16" s="121">
        <v>0</v>
      </c>
      <c r="ZP16" s="121">
        <v>0</v>
      </c>
      <c r="ZQ16" s="132">
        <v>1</v>
      </c>
      <c r="ZS16" s="157" t="s">
        <v>31</v>
      </c>
      <c r="ZT16" s="157">
        <v>6</v>
      </c>
      <c r="ZU16" s="157">
        <v>6</v>
      </c>
      <c r="ZV16" s="157">
        <v>0</v>
      </c>
      <c r="ZW16" s="157">
        <v>0</v>
      </c>
      <c r="ZX16" s="158">
        <v>1</v>
      </c>
      <c r="ZZ16" s="199" t="s">
        <v>31</v>
      </c>
      <c r="AAA16" s="199">
        <v>6</v>
      </c>
      <c r="AAB16" s="199">
        <v>6</v>
      </c>
      <c r="AAC16" s="199">
        <v>0</v>
      </c>
      <c r="AAD16" s="199">
        <v>0</v>
      </c>
      <c r="AAE16" s="200">
        <v>1</v>
      </c>
      <c r="AAG16" s="157" t="s">
        <v>31</v>
      </c>
      <c r="AAH16" s="157">
        <v>6</v>
      </c>
      <c r="AAI16" s="157">
        <v>6</v>
      </c>
      <c r="AAJ16" s="157">
        <v>0</v>
      </c>
      <c r="AAK16" s="157">
        <v>0</v>
      </c>
      <c r="AAL16" s="158">
        <v>1</v>
      </c>
      <c r="AAN16" s="157" t="s">
        <v>31</v>
      </c>
      <c r="AAO16" s="157">
        <v>6</v>
      </c>
      <c r="AAP16" s="157">
        <v>6</v>
      </c>
      <c r="AAQ16" s="157">
        <v>0</v>
      </c>
      <c r="AAR16" s="157">
        <v>0</v>
      </c>
      <c r="AAS16" s="158">
        <v>1</v>
      </c>
      <c r="AAU16" s="157" t="s">
        <v>31</v>
      </c>
      <c r="AAV16" s="157">
        <v>6</v>
      </c>
      <c r="AAW16" s="157">
        <v>6</v>
      </c>
      <c r="AAX16" s="157">
        <v>0</v>
      </c>
      <c r="AAY16" s="157">
        <v>0</v>
      </c>
      <c r="AAZ16" s="158">
        <v>1</v>
      </c>
    </row>
    <row r="17" spans="1:728" ht="15.75">
      <c r="A17" s="19">
        <v>0.97</v>
      </c>
      <c r="B17" s="19"/>
      <c r="C17" s="18" t="s">
        <v>32</v>
      </c>
      <c r="D17" s="18">
        <v>622</v>
      </c>
      <c r="E17" s="18">
        <v>609</v>
      </c>
      <c r="F17" s="18">
        <v>13</v>
      </c>
      <c r="G17" s="18">
        <v>0</v>
      </c>
      <c r="H17" s="19">
        <v>0.97</v>
      </c>
      <c r="J17" s="58" t="s">
        <v>32</v>
      </c>
      <c r="K17" s="58">
        <v>628</v>
      </c>
      <c r="L17" s="58">
        <v>618</v>
      </c>
      <c r="M17" s="58">
        <v>10</v>
      </c>
      <c r="N17" s="58">
        <v>0</v>
      </c>
      <c r="O17" s="59">
        <v>0.98</v>
      </c>
      <c r="P17" s="59">
        <f t="shared" si="0"/>
        <v>1.0000000000000009E-2</v>
      </c>
      <c r="R17" s="18" t="s">
        <v>32</v>
      </c>
      <c r="S17" s="18">
        <v>628</v>
      </c>
      <c r="T17" s="18">
        <v>618</v>
      </c>
      <c r="U17" s="18">
        <v>10</v>
      </c>
      <c r="V17" s="18">
        <v>0</v>
      </c>
      <c r="W17" s="19">
        <v>0.98</v>
      </c>
      <c r="X17" s="19">
        <f t="shared" si="1"/>
        <v>0</v>
      </c>
      <c r="Z17" s="51" t="s">
        <v>32</v>
      </c>
      <c r="AA17" s="51">
        <v>628</v>
      </c>
      <c r="AB17" s="52">
        <v>618</v>
      </c>
      <c r="AC17" s="53">
        <v>10</v>
      </c>
      <c r="AD17" s="51">
        <v>0</v>
      </c>
      <c r="AE17" s="54">
        <v>0.98</v>
      </c>
      <c r="AF17" s="19">
        <f t="shared" si="2"/>
        <v>0</v>
      </c>
      <c r="AH17" s="19">
        <v>0.98</v>
      </c>
      <c r="AI17" s="19">
        <f t="shared" si="3"/>
        <v>0</v>
      </c>
      <c r="AK17" s="18" t="s">
        <v>32</v>
      </c>
      <c r="AL17" s="18">
        <v>628</v>
      </c>
      <c r="AM17" s="18">
        <v>618</v>
      </c>
      <c r="AN17" s="18">
        <v>10</v>
      </c>
      <c r="AO17" s="18">
        <v>0</v>
      </c>
      <c r="AP17" s="19">
        <f t="shared" si="4"/>
        <v>0.98407643312101911</v>
      </c>
      <c r="AQ17" s="19">
        <f t="shared" si="5"/>
        <v>4.0764331210191296E-3</v>
      </c>
      <c r="AS17" s="18" t="s">
        <v>32</v>
      </c>
      <c r="AT17" s="18">
        <v>628</v>
      </c>
      <c r="AU17" s="18">
        <v>618</v>
      </c>
      <c r="AV17" s="18">
        <v>10</v>
      </c>
      <c r="AW17" s="18">
        <v>0</v>
      </c>
      <c r="AX17" s="19">
        <v>0.98</v>
      </c>
      <c r="AY17" s="19">
        <f t="shared" si="6"/>
        <v>-4.0764331210191296E-3</v>
      </c>
      <c r="BA17" s="18" t="s">
        <v>32</v>
      </c>
      <c r="BB17" s="18">
        <v>628</v>
      </c>
      <c r="BC17" s="18">
        <v>618</v>
      </c>
      <c r="BD17" s="18">
        <v>10</v>
      </c>
      <c r="BE17" s="18">
        <v>0</v>
      </c>
      <c r="BF17" s="19">
        <v>0.98</v>
      </c>
      <c r="BG17" s="19">
        <f t="shared" si="7"/>
        <v>0</v>
      </c>
      <c r="BI17" s="18" t="s">
        <v>32</v>
      </c>
      <c r="BJ17" s="18">
        <v>628</v>
      </c>
      <c r="BK17" s="18">
        <v>618</v>
      </c>
      <c r="BL17" s="18">
        <v>10</v>
      </c>
      <c r="BM17" s="18">
        <v>0</v>
      </c>
      <c r="BN17" s="19">
        <v>0.98</v>
      </c>
      <c r="BO17" s="19">
        <f t="shared" si="8"/>
        <v>0</v>
      </c>
      <c r="BQ17" s="18" t="s">
        <v>32</v>
      </c>
      <c r="BR17" s="18">
        <v>628</v>
      </c>
      <c r="BS17" s="18">
        <v>618</v>
      </c>
      <c r="BT17" s="18">
        <v>10</v>
      </c>
      <c r="BU17" s="18">
        <v>0</v>
      </c>
      <c r="BV17" s="19">
        <v>0.98</v>
      </c>
      <c r="BW17" s="19">
        <f t="shared" si="9"/>
        <v>0</v>
      </c>
      <c r="BY17" s="18" t="s">
        <v>32</v>
      </c>
      <c r="BZ17" s="18">
        <v>628</v>
      </c>
      <c r="CA17" s="18">
        <v>618</v>
      </c>
      <c r="CB17" s="18">
        <v>10</v>
      </c>
      <c r="CC17" s="18">
        <v>0</v>
      </c>
      <c r="CD17" s="19">
        <v>0.98</v>
      </c>
      <c r="CE17" s="19">
        <f t="shared" si="10"/>
        <v>0</v>
      </c>
      <c r="CG17" s="2" t="s">
        <v>32</v>
      </c>
      <c r="CH17" s="2">
        <v>628</v>
      </c>
      <c r="CI17" s="2">
        <v>618</v>
      </c>
      <c r="CJ17" s="2">
        <v>10</v>
      </c>
      <c r="CK17" s="2">
        <v>0</v>
      </c>
      <c r="CL17" s="4">
        <v>0.98</v>
      </c>
      <c r="CM17" s="19">
        <f t="shared" si="11"/>
        <v>0</v>
      </c>
      <c r="CO17" s="2" t="s">
        <v>32</v>
      </c>
      <c r="CP17" s="2">
        <v>628</v>
      </c>
      <c r="CQ17" s="2">
        <v>618</v>
      </c>
      <c r="CR17" s="2">
        <v>10</v>
      </c>
      <c r="CS17" s="2">
        <v>0</v>
      </c>
      <c r="CT17" s="4">
        <v>0.98</v>
      </c>
      <c r="CU17" s="19">
        <f t="shared" si="12"/>
        <v>0</v>
      </c>
      <c r="CW17" s="2" t="s">
        <v>32</v>
      </c>
      <c r="CX17" s="2">
        <v>628</v>
      </c>
      <c r="CY17" s="2">
        <v>618</v>
      </c>
      <c r="CZ17" s="2">
        <v>10</v>
      </c>
      <c r="DA17" s="2">
        <v>0</v>
      </c>
      <c r="DB17" s="4">
        <v>0.98</v>
      </c>
      <c r="DC17" s="19">
        <f t="shared" si="13"/>
        <v>0</v>
      </c>
      <c r="DE17" s="2" t="s">
        <v>32</v>
      </c>
      <c r="DF17" s="2">
        <v>628</v>
      </c>
      <c r="DG17" s="2">
        <v>618</v>
      </c>
      <c r="DH17" s="2">
        <v>10</v>
      </c>
      <c r="DI17" s="2">
        <v>0</v>
      </c>
      <c r="DJ17" s="4">
        <v>0.98</v>
      </c>
      <c r="DK17" s="19">
        <f t="shared" si="14"/>
        <v>0</v>
      </c>
      <c r="DM17" s="2" t="s">
        <v>32</v>
      </c>
      <c r="DN17" s="2">
        <v>628</v>
      </c>
      <c r="DO17" s="2">
        <v>618</v>
      </c>
      <c r="DP17" s="2">
        <v>10</v>
      </c>
      <c r="DQ17" s="2">
        <v>0</v>
      </c>
      <c r="DR17" s="4">
        <v>0.98</v>
      </c>
      <c r="DS17" s="19">
        <f t="shared" si="15"/>
        <v>0</v>
      </c>
      <c r="DU17" s="2" t="s">
        <v>32</v>
      </c>
      <c r="DV17" s="2">
        <v>628</v>
      </c>
      <c r="DW17" s="2">
        <v>618</v>
      </c>
      <c r="DX17" s="2">
        <v>10</v>
      </c>
      <c r="DY17" s="2">
        <v>0</v>
      </c>
      <c r="DZ17" s="4">
        <v>0.98</v>
      </c>
      <c r="EA17" s="19">
        <f t="shared" si="16"/>
        <v>0</v>
      </c>
      <c r="EC17" s="2" t="s">
        <v>32</v>
      </c>
      <c r="ED17" s="2">
        <v>628</v>
      </c>
      <c r="EE17" s="2">
        <v>618</v>
      </c>
      <c r="EF17" s="2">
        <v>10</v>
      </c>
      <c r="EG17" s="2">
        <v>0</v>
      </c>
      <c r="EH17" s="4">
        <v>0.98</v>
      </c>
      <c r="EI17" s="19">
        <f t="shared" si="17"/>
        <v>0</v>
      </c>
      <c r="EK17" s="2" t="s">
        <v>32</v>
      </c>
      <c r="EL17" s="2">
        <v>628</v>
      </c>
      <c r="EM17" s="2">
        <v>618</v>
      </c>
      <c r="EN17" s="2">
        <v>10</v>
      </c>
      <c r="EO17" s="2">
        <v>0</v>
      </c>
      <c r="EP17" s="4">
        <v>0.98</v>
      </c>
      <c r="EQ17" s="19">
        <f t="shared" si="18"/>
        <v>0</v>
      </c>
      <c r="ES17" s="66" t="s">
        <v>32</v>
      </c>
      <c r="ET17" s="2">
        <v>628</v>
      </c>
      <c r="EU17" s="2">
        <v>618</v>
      </c>
      <c r="EV17" s="2">
        <v>10</v>
      </c>
      <c r="EW17" s="2">
        <v>0</v>
      </c>
      <c r="EX17" s="4">
        <v>0.98</v>
      </c>
      <c r="EY17" s="19">
        <f t="shared" si="19"/>
        <v>0</v>
      </c>
      <c r="FA17" s="66" t="s">
        <v>32</v>
      </c>
      <c r="FB17" s="2">
        <v>628</v>
      </c>
      <c r="FC17" s="2">
        <v>618</v>
      </c>
      <c r="FD17" s="2">
        <v>10</v>
      </c>
      <c r="FE17" s="2">
        <v>0</v>
      </c>
      <c r="FF17" s="4">
        <v>0.98</v>
      </c>
      <c r="FG17" s="19">
        <f t="shared" si="20"/>
        <v>0</v>
      </c>
      <c r="FI17" s="66" t="s">
        <v>32</v>
      </c>
      <c r="FJ17" s="2">
        <v>628</v>
      </c>
      <c r="FK17" s="2">
        <v>618</v>
      </c>
      <c r="FL17" s="2">
        <v>10</v>
      </c>
      <c r="FM17" s="2">
        <v>0</v>
      </c>
      <c r="FN17" s="4">
        <v>0.98</v>
      </c>
      <c r="FO17" s="19">
        <f t="shared" si="21"/>
        <v>0</v>
      </c>
      <c r="FQ17" s="66" t="s">
        <v>32</v>
      </c>
      <c r="FR17" s="2">
        <v>628</v>
      </c>
      <c r="FS17" s="2">
        <v>618</v>
      </c>
      <c r="FT17" s="2">
        <v>10</v>
      </c>
      <c r="FU17" s="2">
        <v>0</v>
      </c>
      <c r="FV17" s="4">
        <v>0.98</v>
      </c>
      <c r="FW17" s="19">
        <f t="shared" si="22"/>
        <v>0</v>
      </c>
      <c r="FY17" s="66" t="s">
        <v>32</v>
      </c>
      <c r="FZ17" s="2">
        <v>628</v>
      </c>
      <c r="GA17" s="2">
        <v>618</v>
      </c>
      <c r="GB17" s="2">
        <v>10</v>
      </c>
      <c r="GC17" s="2">
        <v>0</v>
      </c>
      <c r="GD17" s="4">
        <v>0.98</v>
      </c>
      <c r="GE17" s="19">
        <f t="shared" si="24"/>
        <v>0</v>
      </c>
      <c r="GG17" s="66" t="s">
        <v>32</v>
      </c>
      <c r="GH17" s="2">
        <v>628</v>
      </c>
      <c r="GI17" s="2">
        <v>618</v>
      </c>
      <c r="GJ17" s="2">
        <v>10</v>
      </c>
      <c r="GK17" s="2">
        <v>0</v>
      </c>
      <c r="GL17" s="4">
        <v>0.98</v>
      </c>
      <c r="GM17" s="19">
        <f t="shared" si="25"/>
        <v>0</v>
      </c>
      <c r="GO17" s="66" t="s">
        <v>32</v>
      </c>
      <c r="GP17" s="2">
        <v>628</v>
      </c>
      <c r="GQ17" s="2">
        <v>618</v>
      </c>
      <c r="GR17" s="2">
        <v>10</v>
      </c>
      <c r="GS17" s="2">
        <v>0</v>
      </c>
      <c r="GT17" s="4">
        <v>0.98</v>
      </c>
      <c r="GU17" s="19">
        <f t="shared" si="26"/>
        <v>0</v>
      </c>
      <c r="GW17" s="66" t="s">
        <v>32</v>
      </c>
      <c r="GX17" s="2">
        <v>628</v>
      </c>
      <c r="GY17" s="2">
        <v>618</v>
      </c>
      <c r="GZ17" s="2">
        <v>10</v>
      </c>
      <c r="HA17" s="2">
        <v>0</v>
      </c>
      <c r="HB17" s="4">
        <v>0.98</v>
      </c>
      <c r="HC17" s="19">
        <f t="shared" si="27"/>
        <v>0</v>
      </c>
      <c r="HE17" s="66" t="s">
        <v>32</v>
      </c>
      <c r="HF17" s="2">
        <v>628</v>
      </c>
      <c r="HG17" s="2">
        <v>618</v>
      </c>
      <c r="HH17" s="2">
        <v>10</v>
      </c>
      <c r="HI17" s="2">
        <v>0</v>
      </c>
      <c r="HJ17" s="4">
        <v>0.98</v>
      </c>
      <c r="HK17" s="19">
        <f t="shared" si="28"/>
        <v>0</v>
      </c>
      <c r="HM17" s="66" t="s">
        <v>32</v>
      </c>
      <c r="HN17" s="2">
        <v>628</v>
      </c>
      <c r="HO17" s="2">
        <v>618</v>
      </c>
      <c r="HP17" s="2">
        <v>10</v>
      </c>
      <c r="HQ17" s="2">
        <v>0</v>
      </c>
      <c r="HR17" s="4">
        <v>0.98</v>
      </c>
      <c r="HS17" s="19">
        <f t="shared" si="29"/>
        <v>0</v>
      </c>
      <c r="HU17" s="66" t="s">
        <v>32</v>
      </c>
      <c r="HV17" s="2">
        <v>628</v>
      </c>
      <c r="HW17" s="2">
        <v>618</v>
      </c>
      <c r="HX17" s="2">
        <v>10</v>
      </c>
      <c r="HY17" s="2">
        <v>0</v>
      </c>
      <c r="HZ17" s="4">
        <v>0.98</v>
      </c>
      <c r="IA17" s="19">
        <f t="shared" si="30"/>
        <v>0</v>
      </c>
      <c r="IC17" s="66" t="s">
        <v>32</v>
      </c>
      <c r="ID17" s="2">
        <v>628</v>
      </c>
      <c r="IE17" s="2">
        <v>618</v>
      </c>
      <c r="IF17" s="2">
        <v>10</v>
      </c>
      <c r="IG17" s="2">
        <v>0</v>
      </c>
      <c r="IH17" s="4">
        <v>0.98</v>
      </c>
      <c r="II17" s="19">
        <f t="shared" si="31"/>
        <v>0</v>
      </c>
      <c r="IK17" s="66" t="s">
        <v>32</v>
      </c>
      <c r="IL17" s="2">
        <v>628</v>
      </c>
      <c r="IM17" s="2">
        <v>618</v>
      </c>
      <c r="IN17" s="2">
        <v>10</v>
      </c>
      <c r="IO17" s="2">
        <v>0</v>
      </c>
      <c r="IP17" s="4">
        <v>0.98</v>
      </c>
      <c r="IQ17" s="19">
        <f t="shared" si="32"/>
        <v>0</v>
      </c>
      <c r="IS17" s="66" t="s">
        <v>32</v>
      </c>
      <c r="IT17" s="2">
        <v>628</v>
      </c>
      <c r="IU17" s="2">
        <v>618</v>
      </c>
      <c r="IV17" s="2">
        <v>10</v>
      </c>
      <c r="IW17" s="2">
        <v>0</v>
      </c>
      <c r="IX17" s="4">
        <v>0.98</v>
      </c>
      <c r="IY17" s="19">
        <f t="shared" si="33"/>
        <v>0</v>
      </c>
      <c r="JA17" s="66" t="s">
        <v>32</v>
      </c>
      <c r="JB17" s="2">
        <v>628</v>
      </c>
      <c r="JC17" s="2">
        <v>618</v>
      </c>
      <c r="JD17" s="2">
        <v>10</v>
      </c>
      <c r="JE17" s="2">
        <v>0</v>
      </c>
      <c r="JF17" s="4">
        <v>0.98</v>
      </c>
      <c r="JG17" s="19">
        <f t="shared" si="34"/>
        <v>0</v>
      </c>
      <c r="JI17" s="66" t="s">
        <v>32</v>
      </c>
      <c r="JJ17" s="2">
        <v>628</v>
      </c>
      <c r="JK17" s="2">
        <v>618</v>
      </c>
      <c r="JL17" s="2">
        <v>10</v>
      </c>
      <c r="JM17" s="2">
        <v>0</v>
      </c>
      <c r="JN17" s="4">
        <v>0.98</v>
      </c>
      <c r="JO17" s="19">
        <f t="shared" si="35"/>
        <v>0</v>
      </c>
      <c r="JQ17" s="66" t="s">
        <v>32</v>
      </c>
      <c r="JR17" s="2">
        <v>628</v>
      </c>
      <c r="JS17" s="2">
        <v>618</v>
      </c>
      <c r="JT17" s="2">
        <v>10</v>
      </c>
      <c r="JU17" s="2">
        <v>0</v>
      </c>
      <c r="JV17" s="4">
        <v>0.98</v>
      </c>
      <c r="JW17" s="19">
        <f t="shared" si="36"/>
        <v>0</v>
      </c>
      <c r="JY17" s="66" t="s">
        <v>32</v>
      </c>
      <c r="JZ17" s="2">
        <v>628</v>
      </c>
      <c r="KA17" s="2">
        <v>618</v>
      </c>
      <c r="KB17" s="2">
        <v>10</v>
      </c>
      <c r="KC17" s="2">
        <v>0</v>
      </c>
      <c r="KD17" s="4">
        <v>0.98</v>
      </c>
      <c r="KE17" s="19">
        <f t="shared" si="37"/>
        <v>0</v>
      </c>
      <c r="KG17" s="66" t="s">
        <v>32</v>
      </c>
      <c r="KH17" s="2">
        <v>628</v>
      </c>
      <c r="KI17" s="2">
        <v>618</v>
      </c>
      <c r="KJ17" s="2">
        <v>10</v>
      </c>
      <c r="KK17" s="2">
        <v>0</v>
      </c>
      <c r="KL17" s="4">
        <v>0.98</v>
      </c>
      <c r="KM17" s="19">
        <f t="shared" si="38"/>
        <v>0</v>
      </c>
      <c r="KO17" s="66" t="s">
        <v>32</v>
      </c>
      <c r="KP17" s="2">
        <v>628</v>
      </c>
      <c r="KQ17" s="2">
        <v>618</v>
      </c>
      <c r="KR17" s="2">
        <v>10</v>
      </c>
      <c r="KS17" s="2">
        <v>0</v>
      </c>
      <c r="KT17" s="4">
        <v>0.98</v>
      </c>
      <c r="KU17" s="19">
        <f t="shared" si="39"/>
        <v>0</v>
      </c>
      <c r="KW17" s="66" t="s">
        <v>32</v>
      </c>
      <c r="KX17" s="2">
        <v>628</v>
      </c>
      <c r="KY17" s="2">
        <v>618</v>
      </c>
      <c r="KZ17" s="2">
        <v>10</v>
      </c>
      <c r="LA17" s="2">
        <v>0</v>
      </c>
      <c r="LB17" s="4">
        <v>0.98</v>
      </c>
      <c r="LC17" s="19">
        <f t="shared" si="40"/>
        <v>0</v>
      </c>
      <c r="LE17" s="66" t="s">
        <v>32</v>
      </c>
      <c r="LF17" s="2">
        <v>628</v>
      </c>
      <c r="LG17" s="2">
        <v>618</v>
      </c>
      <c r="LH17" s="2">
        <v>10</v>
      </c>
      <c r="LI17" s="2">
        <v>0</v>
      </c>
      <c r="LJ17" s="4">
        <v>0.98</v>
      </c>
      <c r="LK17" s="19">
        <f t="shared" si="41"/>
        <v>0</v>
      </c>
      <c r="LM17" s="66" t="s">
        <v>32</v>
      </c>
      <c r="LN17" s="2">
        <v>628</v>
      </c>
      <c r="LO17" s="2">
        <v>618</v>
      </c>
      <c r="LP17" s="2">
        <v>10</v>
      </c>
      <c r="LQ17" s="2">
        <v>0</v>
      </c>
      <c r="LR17" s="4">
        <v>0.98</v>
      </c>
      <c r="LS17" s="19">
        <f t="shared" si="42"/>
        <v>0</v>
      </c>
      <c r="LU17" s="66" t="s">
        <v>32</v>
      </c>
      <c r="LV17" s="2">
        <v>628</v>
      </c>
      <c r="LW17" s="2">
        <v>618</v>
      </c>
      <c r="LX17" s="2">
        <v>10</v>
      </c>
      <c r="LY17" s="2">
        <v>0</v>
      </c>
      <c r="LZ17" s="4">
        <v>0.98</v>
      </c>
      <c r="MA17" s="19">
        <f t="shared" si="43"/>
        <v>0</v>
      </c>
      <c r="MC17" s="66" t="s">
        <v>32</v>
      </c>
      <c r="MD17" s="2">
        <v>628</v>
      </c>
      <c r="ME17" s="2">
        <v>618</v>
      </c>
      <c r="MF17" s="2">
        <v>10</v>
      </c>
      <c r="MG17" s="2">
        <v>0</v>
      </c>
      <c r="MH17" s="4">
        <v>0.98</v>
      </c>
      <c r="MI17" s="19">
        <f t="shared" si="44"/>
        <v>0</v>
      </c>
      <c r="MK17" s="66" t="s">
        <v>32</v>
      </c>
      <c r="ML17" s="2">
        <v>628</v>
      </c>
      <c r="MM17" s="2">
        <v>618</v>
      </c>
      <c r="MN17" s="2">
        <v>10</v>
      </c>
      <c r="MO17" s="2">
        <v>0</v>
      </c>
      <c r="MP17" s="4">
        <v>0.98</v>
      </c>
      <c r="MQ17" s="19">
        <f t="shared" si="100"/>
        <v>0</v>
      </c>
      <c r="MS17" s="65" t="s">
        <v>32</v>
      </c>
      <c r="MT17" s="2">
        <v>628</v>
      </c>
      <c r="MU17" s="2">
        <v>618</v>
      </c>
      <c r="MV17" s="2">
        <v>10</v>
      </c>
      <c r="MW17" s="2">
        <v>0</v>
      </c>
      <c r="MX17" s="4">
        <v>0.98</v>
      </c>
      <c r="MY17" s="19">
        <f t="shared" si="45"/>
        <v>0</v>
      </c>
      <c r="NA17" s="2" t="s">
        <v>32</v>
      </c>
      <c r="NB17" s="2">
        <v>628</v>
      </c>
      <c r="NC17" s="2">
        <v>618</v>
      </c>
      <c r="ND17" s="2">
        <v>10</v>
      </c>
      <c r="NE17" s="2">
        <v>0</v>
      </c>
      <c r="NF17" s="4">
        <v>0.98</v>
      </c>
      <c r="NG17" s="19">
        <f t="shared" si="46"/>
        <v>0</v>
      </c>
      <c r="NI17" s="114" t="s">
        <v>32</v>
      </c>
      <c r="NJ17" s="2">
        <v>628</v>
      </c>
      <c r="NK17" s="2">
        <v>618</v>
      </c>
      <c r="NL17" s="2">
        <v>10</v>
      </c>
      <c r="NM17" s="2">
        <v>0</v>
      </c>
      <c r="NN17" s="4">
        <v>0.98</v>
      </c>
      <c r="NO17" s="19">
        <f t="shared" si="47"/>
        <v>0</v>
      </c>
      <c r="NQ17" s="114" t="s">
        <v>32</v>
      </c>
      <c r="NR17" s="2">
        <v>628</v>
      </c>
      <c r="NS17" s="2">
        <v>618</v>
      </c>
      <c r="NT17" s="2">
        <v>10</v>
      </c>
      <c r="NU17" s="2">
        <v>0</v>
      </c>
      <c r="NV17" s="4">
        <v>0.98</v>
      </c>
      <c r="NW17" s="19">
        <f t="shared" si="48"/>
        <v>0</v>
      </c>
      <c r="NY17" s="114" t="s">
        <v>32</v>
      </c>
      <c r="NZ17" s="2">
        <v>628</v>
      </c>
      <c r="OA17" s="2">
        <v>618</v>
      </c>
      <c r="OB17" s="2">
        <v>10</v>
      </c>
      <c r="OC17" s="2">
        <v>0</v>
      </c>
      <c r="OD17" s="4">
        <v>0.98</v>
      </c>
      <c r="OE17" s="19">
        <f t="shared" si="49"/>
        <v>0</v>
      </c>
      <c r="OG17" s="114" t="s">
        <v>32</v>
      </c>
      <c r="OH17" s="2">
        <v>628</v>
      </c>
      <c r="OI17" s="2">
        <v>618</v>
      </c>
      <c r="OJ17" s="2">
        <v>10</v>
      </c>
      <c r="OK17" s="2">
        <v>0</v>
      </c>
      <c r="OL17" s="4">
        <v>0.98</v>
      </c>
      <c r="OM17" s="19">
        <f t="shared" si="50"/>
        <v>0</v>
      </c>
      <c r="OO17" s="114" t="s">
        <v>32</v>
      </c>
      <c r="OP17" s="2">
        <v>628</v>
      </c>
      <c r="OQ17" s="2">
        <v>618</v>
      </c>
      <c r="OR17" s="2">
        <v>10</v>
      </c>
      <c r="OS17" s="2">
        <v>0</v>
      </c>
      <c r="OT17" s="4">
        <v>0.98</v>
      </c>
      <c r="OU17" s="19">
        <f t="shared" si="51"/>
        <v>0</v>
      </c>
      <c r="OW17" s="136" t="s">
        <v>32</v>
      </c>
      <c r="OX17" s="130">
        <v>628</v>
      </c>
      <c r="OY17" s="130">
        <v>618</v>
      </c>
      <c r="OZ17" s="130">
        <v>10</v>
      </c>
      <c r="PA17" s="130">
        <v>0</v>
      </c>
      <c r="PB17" s="131">
        <v>0.98</v>
      </c>
      <c r="PC17" s="132">
        <v>0</v>
      </c>
      <c r="PD17" s="129"/>
      <c r="PE17" s="136" t="s">
        <v>32</v>
      </c>
      <c r="PF17" s="130">
        <v>628</v>
      </c>
      <c r="PG17" s="130">
        <v>618</v>
      </c>
      <c r="PH17" s="130">
        <v>10</v>
      </c>
      <c r="PI17" s="130">
        <v>0</v>
      </c>
      <c r="PJ17" s="131">
        <v>0.98</v>
      </c>
      <c r="PK17" s="132">
        <v>0</v>
      </c>
      <c r="PM17" s="163" t="s">
        <v>32</v>
      </c>
      <c r="PN17" s="157">
        <v>628</v>
      </c>
      <c r="PO17" s="157">
        <v>618</v>
      </c>
      <c r="PP17" s="157">
        <v>10</v>
      </c>
      <c r="PQ17" s="157">
        <v>0</v>
      </c>
      <c r="PR17" s="158">
        <v>0.98</v>
      </c>
      <c r="PS17" s="132">
        <f t="shared" si="52"/>
        <v>0</v>
      </c>
      <c r="PT17" s="121"/>
      <c r="PU17" s="163" t="s">
        <v>32</v>
      </c>
      <c r="PV17" s="157">
        <v>628</v>
      </c>
      <c r="PW17" s="157">
        <v>618</v>
      </c>
      <c r="PX17" s="157">
        <v>10</v>
      </c>
      <c r="PY17" s="157">
        <v>0</v>
      </c>
      <c r="PZ17" s="158">
        <v>0.98</v>
      </c>
      <c r="QA17" s="132">
        <f t="shared" si="53"/>
        <v>0</v>
      </c>
      <c r="QB17" s="121"/>
      <c r="QC17" s="163" t="s">
        <v>32</v>
      </c>
      <c r="QD17" s="157">
        <v>628</v>
      </c>
      <c r="QE17" s="157">
        <v>618</v>
      </c>
      <c r="QF17" s="157">
        <v>10</v>
      </c>
      <c r="QG17" s="157">
        <v>0</v>
      </c>
      <c r="QH17" s="158">
        <v>0.98</v>
      </c>
      <c r="QI17" s="132">
        <f t="shared" si="54"/>
        <v>0</v>
      </c>
      <c r="QJ17" s="121"/>
      <c r="QK17" s="163" t="s">
        <v>32</v>
      </c>
      <c r="QL17" s="157">
        <v>628</v>
      </c>
      <c r="QM17" s="157">
        <v>618</v>
      </c>
      <c r="QN17" s="157">
        <v>10</v>
      </c>
      <c r="QO17" s="157">
        <v>0</v>
      </c>
      <c r="QP17" s="158">
        <v>0.98</v>
      </c>
      <c r="QQ17" s="132">
        <f t="shared" si="55"/>
        <v>0</v>
      </c>
      <c r="QR17" s="121"/>
      <c r="QS17" s="16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v>0.98</v>
      </c>
      <c r="QY17" s="158">
        <f t="shared" si="56"/>
        <v>0</v>
      </c>
      <c r="QZ17" s="121"/>
      <c r="RA17" s="16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v>0.98</v>
      </c>
      <c r="RG17" s="132">
        <f t="shared" si="57"/>
        <v>0</v>
      </c>
      <c r="RH17" s="121">
        <v>-1</v>
      </c>
      <c r="RI17" s="121"/>
      <c r="RJ17" s="163" t="s">
        <v>32</v>
      </c>
      <c r="RK17" s="157">
        <v>628</v>
      </c>
      <c r="RL17" s="157">
        <v>618</v>
      </c>
      <c r="RM17" s="157">
        <v>10</v>
      </c>
      <c r="RN17" s="157">
        <v>0</v>
      </c>
      <c r="RO17" s="162">
        <f t="shared" si="58"/>
        <v>0.98407643312101911</v>
      </c>
      <c r="RP17" s="132">
        <f t="shared" si="59"/>
        <v>4.0764331210191296E-3</v>
      </c>
      <c r="RQ17" s="121"/>
      <c r="RR17" s="121"/>
      <c r="RS17" s="121"/>
      <c r="RT17" s="121"/>
      <c r="RU17" s="121"/>
      <c r="RV17" s="121"/>
      <c r="RW17" s="132"/>
      <c r="RX17" s="121"/>
      <c r="RY17" s="121"/>
      <c r="RZ17" s="121"/>
      <c r="SA17" s="121"/>
      <c r="SB17" s="121"/>
      <c r="SC17" s="121"/>
      <c r="SD17" s="132"/>
      <c r="SE17" s="121"/>
      <c r="SF17" s="121"/>
      <c r="SG17" s="121"/>
      <c r="SH17" s="121"/>
      <c r="SI17" s="121"/>
      <c r="SJ17" s="121"/>
      <c r="SK17" s="121"/>
      <c r="SL17" s="121"/>
      <c r="SM17" s="121"/>
      <c r="SN17" s="121"/>
      <c r="SO17" s="121"/>
      <c r="SP17" s="121"/>
      <c r="SQ17" s="121"/>
      <c r="SR17" s="121"/>
      <c r="SU17" s="163" t="s">
        <v>32</v>
      </c>
      <c r="SV17" s="157">
        <v>628</v>
      </c>
      <c r="SW17" s="157">
        <v>618</v>
      </c>
      <c r="SX17" s="157">
        <v>10</v>
      </c>
      <c r="SY17" s="157">
        <v>0</v>
      </c>
      <c r="SZ17" s="158">
        <f t="shared" si="102"/>
        <v>0.98407643312101911</v>
      </c>
      <c r="TA17" s="132">
        <f t="shared" si="60"/>
        <v>0</v>
      </c>
      <c r="TC17" s="163" t="s">
        <v>32</v>
      </c>
      <c r="TD17" s="157">
        <v>628</v>
      </c>
      <c r="TE17" s="157">
        <v>618</v>
      </c>
      <c r="TF17" s="157">
        <v>10</v>
      </c>
      <c r="TG17" s="157">
        <v>0</v>
      </c>
      <c r="TH17" s="158">
        <f t="shared" si="61"/>
        <v>0.98407643312101911</v>
      </c>
      <c r="TI17" s="132">
        <f t="shared" si="62"/>
        <v>0</v>
      </c>
      <c r="TK17" s="163" t="s">
        <v>32</v>
      </c>
      <c r="TL17" s="157">
        <v>628</v>
      </c>
      <c r="TM17" s="157">
        <v>618</v>
      </c>
      <c r="TN17" s="157">
        <v>10</v>
      </c>
      <c r="TO17" s="157">
        <v>0</v>
      </c>
      <c r="TP17" s="158">
        <f t="shared" si="63"/>
        <v>0.98407643312101911</v>
      </c>
      <c r="TQ17" s="132">
        <f t="shared" si="64"/>
        <v>0</v>
      </c>
      <c r="TS17" s="163" t="s">
        <v>32</v>
      </c>
      <c r="TT17" s="157">
        <v>628</v>
      </c>
      <c r="TU17" s="157">
        <v>618</v>
      </c>
      <c r="TV17" s="157">
        <v>10</v>
      </c>
      <c r="TW17" s="157">
        <v>0</v>
      </c>
      <c r="TX17" s="158">
        <f t="shared" si="65"/>
        <v>0.98407643312101911</v>
      </c>
      <c r="TY17" s="132">
        <f t="shared" si="66"/>
        <v>0</v>
      </c>
      <c r="UA17" s="163" t="s">
        <v>32</v>
      </c>
      <c r="UB17" s="157">
        <v>628</v>
      </c>
      <c r="UC17" s="157">
        <v>618</v>
      </c>
      <c r="UD17" s="157">
        <v>10</v>
      </c>
      <c r="UE17" s="157">
        <v>0</v>
      </c>
      <c r="UF17" s="158">
        <f t="shared" si="67"/>
        <v>0.98407643312101911</v>
      </c>
      <c r="UG17" s="132">
        <f t="shared" si="68"/>
        <v>0</v>
      </c>
      <c r="UH17" s="132"/>
      <c r="UI17" s="163" t="s">
        <v>32</v>
      </c>
      <c r="UJ17" s="157">
        <v>628</v>
      </c>
      <c r="UK17" s="157">
        <v>618</v>
      </c>
      <c r="UL17" s="157">
        <v>10</v>
      </c>
      <c r="UM17" s="157">
        <v>0</v>
      </c>
      <c r="UN17" s="158">
        <f t="shared" si="69"/>
        <v>0.98407643312101911</v>
      </c>
      <c r="UO17" s="132">
        <f t="shared" si="70"/>
        <v>0</v>
      </c>
      <c r="UQ17" s="163" t="s">
        <v>32</v>
      </c>
      <c r="UR17" s="157">
        <v>628</v>
      </c>
      <c r="US17" s="157">
        <v>618</v>
      </c>
      <c r="UT17" s="157">
        <v>10</v>
      </c>
      <c r="UU17" s="157">
        <v>0</v>
      </c>
      <c r="UV17" s="158">
        <f t="shared" si="71"/>
        <v>0.98407643312101911</v>
      </c>
      <c r="UW17" s="132">
        <f t="shared" si="72"/>
        <v>0</v>
      </c>
      <c r="UY17" s="163" t="s">
        <v>32</v>
      </c>
      <c r="UZ17" s="157">
        <v>628</v>
      </c>
      <c r="VA17" s="157">
        <v>618</v>
      </c>
      <c r="VB17" s="157">
        <v>10</v>
      </c>
      <c r="VC17" s="157">
        <v>0</v>
      </c>
      <c r="VD17" s="158">
        <f t="shared" si="73"/>
        <v>0.98407643312101911</v>
      </c>
      <c r="VE17" s="132">
        <f t="shared" si="74"/>
        <v>0</v>
      </c>
      <c r="VG17" s="163" t="s">
        <v>32</v>
      </c>
      <c r="VH17" s="157">
        <v>628</v>
      </c>
      <c r="VI17" s="157">
        <v>618</v>
      </c>
      <c r="VJ17" s="157">
        <v>10</v>
      </c>
      <c r="VK17" s="157">
        <v>0</v>
      </c>
      <c r="VL17" s="158">
        <f t="shared" si="75"/>
        <v>0.98407643312101911</v>
      </c>
      <c r="VM17" s="132">
        <f t="shared" si="76"/>
        <v>0</v>
      </c>
      <c r="VO17" s="163" t="s">
        <v>32</v>
      </c>
      <c r="VP17" s="157">
        <v>628</v>
      </c>
      <c r="VQ17" s="157">
        <v>618</v>
      </c>
      <c r="VR17" s="157">
        <v>10</v>
      </c>
      <c r="VS17" s="157">
        <v>0</v>
      </c>
      <c r="VT17" s="158">
        <f t="shared" si="77"/>
        <v>0.98407643312101911</v>
      </c>
      <c r="VV17" s="163" t="s">
        <v>32</v>
      </c>
      <c r="VW17" s="157">
        <v>628</v>
      </c>
      <c r="VX17" s="157">
        <v>618</v>
      </c>
      <c r="VY17" s="157">
        <v>10</v>
      </c>
      <c r="VZ17" s="157">
        <v>0</v>
      </c>
      <c r="WA17" s="158">
        <f t="shared" si="78"/>
        <v>0.98407643312101911</v>
      </c>
      <c r="WC17" s="163" t="s">
        <v>32</v>
      </c>
      <c r="WD17" s="157">
        <v>628</v>
      </c>
      <c r="WE17" s="157">
        <v>618</v>
      </c>
      <c r="WF17" s="157">
        <v>10</v>
      </c>
      <c r="WG17" s="157">
        <v>0</v>
      </c>
      <c r="WH17" s="158">
        <f t="shared" si="79"/>
        <v>0.98407643312101911</v>
      </c>
      <c r="WI17" s="132">
        <f t="shared" si="23"/>
        <v>0</v>
      </c>
      <c r="WK17" s="163" t="s">
        <v>32</v>
      </c>
      <c r="WL17" s="157">
        <v>628</v>
      </c>
      <c r="WM17" s="157">
        <v>618</v>
      </c>
      <c r="WN17" s="157">
        <v>10</v>
      </c>
      <c r="WO17" s="157">
        <v>0</v>
      </c>
      <c r="WP17" s="158">
        <f t="shared" si="80"/>
        <v>0.98407643312101911</v>
      </c>
      <c r="WQ17" s="132">
        <f t="shared" si="81"/>
        <v>0</v>
      </c>
      <c r="WS17" s="163" t="s">
        <v>32</v>
      </c>
      <c r="WT17" s="157">
        <v>628</v>
      </c>
      <c r="WU17" s="157">
        <v>618</v>
      </c>
      <c r="WV17" s="157">
        <v>10</v>
      </c>
      <c r="WW17" s="157">
        <v>0</v>
      </c>
      <c r="WX17" s="158">
        <f t="shared" si="82"/>
        <v>0.98407643312101911</v>
      </c>
      <c r="WY17" s="132">
        <f t="shared" si="83"/>
        <v>0</v>
      </c>
      <c r="XA17" s="163" t="s">
        <v>32</v>
      </c>
      <c r="XB17" s="157">
        <v>628</v>
      </c>
      <c r="XC17" s="157">
        <v>618</v>
      </c>
      <c r="XD17" s="157">
        <v>10</v>
      </c>
      <c r="XE17" s="157">
        <v>0</v>
      </c>
      <c r="XF17" s="158">
        <f t="shared" si="84"/>
        <v>0.98407643312101911</v>
      </c>
      <c r="XG17" s="132">
        <f t="shared" si="85"/>
        <v>0</v>
      </c>
      <c r="XI17" s="163" t="s">
        <v>32</v>
      </c>
      <c r="XJ17" s="157">
        <v>628</v>
      </c>
      <c r="XK17" s="157">
        <v>618</v>
      </c>
      <c r="XL17" s="157">
        <v>10</v>
      </c>
      <c r="XM17" s="157">
        <v>0</v>
      </c>
      <c r="XN17" s="158">
        <f t="shared" si="86"/>
        <v>0.98407643312101911</v>
      </c>
      <c r="XO17" s="132">
        <f t="shared" si="87"/>
        <v>0</v>
      </c>
      <c r="XQ17" s="163" t="s">
        <v>32</v>
      </c>
      <c r="XR17" s="157">
        <v>628</v>
      </c>
      <c r="XS17" s="157">
        <v>618</v>
      </c>
      <c r="XT17" s="157">
        <v>10</v>
      </c>
      <c r="XU17" s="157">
        <v>0</v>
      </c>
      <c r="XV17" s="158">
        <f t="shared" si="88"/>
        <v>0.98407643312101911</v>
      </c>
      <c r="XW17" s="132">
        <f t="shared" si="89"/>
        <v>0</v>
      </c>
      <c r="XY17" s="163" t="s">
        <v>32</v>
      </c>
      <c r="XZ17" s="157">
        <v>628</v>
      </c>
      <c r="YA17" s="157">
        <v>618</v>
      </c>
      <c r="YB17" s="157">
        <v>10</v>
      </c>
      <c r="YC17" s="157">
        <v>0</v>
      </c>
      <c r="YD17" s="158">
        <f t="shared" si="90"/>
        <v>0.98407643312101911</v>
      </c>
      <c r="YE17" s="132">
        <f t="shared" si="91"/>
        <v>0</v>
      </c>
      <c r="YG17" s="163" t="s">
        <v>32</v>
      </c>
      <c r="YH17" s="157">
        <v>628</v>
      </c>
      <c r="YI17" s="157">
        <v>618</v>
      </c>
      <c r="YJ17" s="157">
        <v>10</v>
      </c>
      <c r="YK17" s="157">
        <v>0</v>
      </c>
      <c r="YL17" s="158">
        <f t="shared" si="92"/>
        <v>0.98407643312101911</v>
      </c>
      <c r="YM17" s="132">
        <f t="shared" si="93"/>
        <v>0</v>
      </c>
      <c r="YO17" s="163" t="s">
        <v>32</v>
      </c>
      <c r="YP17" s="157">
        <v>628</v>
      </c>
      <c r="YQ17" s="157">
        <v>618</v>
      </c>
      <c r="YR17" s="157">
        <v>10</v>
      </c>
      <c r="YS17" s="157">
        <v>0</v>
      </c>
      <c r="YT17" s="158">
        <f t="shared" si="94"/>
        <v>0.98407643312101911</v>
      </c>
      <c r="YU17" s="132">
        <f t="shared" si="95"/>
        <v>0</v>
      </c>
      <c r="YW17" s="163" t="s">
        <v>32</v>
      </c>
      <c r="YX17" s="157">
        <v>628</v>
      </c>
      <c r="YY17" s="157">
        <v>618</v>
      </c>
      <c r="YZ17" s="157">
        <v>10</v>
      </c>
      <c r="ZA17" s="157">
        <v>0</v>
      </c>
      <c r="ZB17" s="158">
        <f t="shared" si="96"/>
        <v>0.98407643312101911</v>
      </c>
      <c r="ZD17" s="163" t="s">
        <v>32</v>
      </c>
      <c r="ZE17" s="157">
        <v>628</v>
      </c>
      <c r="ZF17" s="157">
        <v>618</v>
      </c>
      <c r="ZG17" s="157">
        <v>10</v>
      </c>
      <c r="ZH17" s="157">
        <v>0</v>
      </c>
      <c r="ZI17" s="158">
        <f t="shared" si="97"/>
        <v>0.98407643312101911</v>
      </c>
      <c r="ZJ17" s="132">
        <f t="shared" si="98"/>
        <v>0.98407643312101911</v>
      </c>
      <c r="ZL17" s="121" t="s">
        <v>32</v>
      </c>
      <c r="ZM17" s="121">
        <v>636</v>
      </c>
      <c r="ZN17" s="121">
        <v>618</v>
      </c>
      <c r="ZO17" s="121">
        <v>10</v>
      </c>
      <c r="ZP17" s="121">
        <v>8</v>
      </c>
      <c r="ZQ17" s="132">
        <v>0.97</v>
      </c>
      <c r="ZS17" s="157" t="s">
        <v>32</v>
      </c>
      <c r="ZT17" s="157">
        <v>636</v>
      </c>
      <c r="ZU17" s="157">
        <v>618</v>
      </c>
      <c r="ZV17" s="157">
        <v>10</v>
      </c>
      <c r="ZW17" s="157">
        <v>8</v>
      </c>
      <c r="ZX17" s="158">
        <v>0.97</v>
      </c>
      <c r="ZZ17" s="199" t="s">
        <v>32</v>
      </c>
      <c r="AAA17" s="199">
        <v>636</v>
      </c>
      <c r="AAB17" s="199">
        <v>618</v>
      </c>
      <c r="AAC17" s="199">
        <v>10</v>
      </c>
      <c r="AAD17" s="199">
        <v>8</v>
      </c>
      <c r="AAE17" s="200">
        <v>0.97</v>
      </c>
      <c r="AAG17" s="157" t="s">
        <v>32</v>
      </c>
      <c r="AAH17" s="157">
        <v>636</v>
      </c>
      <c r="AAI17" s="157">
        <v>618</v>
      </c>
      <c r="AAJ17" s="157">
        <v>10</v>
      </c>
      <c r="AAK17" s="157">
        <v>8</v>
      </c>
      <c r="AAL17" s="158">
        <v>0.97</v>
      </c>
      <c r="AAN17" s="157" t="s">
        <v>32</v>
      </c>
      <c r="AAO17" s="157">
        <v>636</v>
      </c>
      <c r="AAP17" s="157">
        <v>618</v>
      </c>
      <c r="AAQ17" s="157">
        <v>10</v>
      </c>
      <c r="AAR17" s="157">
        <v>8</v>
      </c>
      <c r="AAS17" s="158">
        <v>0.97</v>
      </c>
      <c r="AAU17" s="157" t="s">
        <v>32</v>
      </c>
      <c r="AAV17" s="157">
        <v>636</v>
      </c>
      <c r="AAW17" s="157">
        <v>618</v>
      </c>
      <c r="AAX17" s="157">
        <v>10</v>
      </c>
      <c r="AAY17" s="157">
        <v>8</v>
      </c>
      <c r="AAZ17" s="158">
        <v>0.97</v>
      </c>
    </row>
    <row r="18" spans="1:728" ht="15.75">
      <c r="A18" s="19">
        <v>0.96</v>
      </c>
      <c r="B18" s="19"/>
      <c r="C18" s="18" t="s">
        <v>33</v>
      </c>
      <c r="D18" s="18">
        <v>52</v>
      </c>
      <c r="E18" s="18">
        <v>50</v>
      </c>
      <c r="F18" s="18">
        <v>2</v>
      </c>
      <c r="G18" s="18">
        <v>0</v>
      </c>
      <c r="H18" s="19">
        <v>0.96</v>
      </c>
      <c r="J18" s="58" t="s">
        <v>33</v>
      </c>
      <c r="K18" s="58">
        <v>52</v>
      </c>
      <c r="L18" s="58">
        <v>50</v>
      </c>
      <c r="M18" s="58">
        <v>2</v>
      </c>
      <c r="N18" s="58">
        <v>0</v>
      </c>
      <c r="O18" s="59">
        <v>0.96</v>
      </c>
      <c r="P18" s="59">
        <f t="shared" si="0"/>
        <v>0</v>
      </c>
      <c r="R18" s="18" t="s">
        <v>33</v>
      </c>
      <c r="S18" s="18">
        <v>52</v>
      </c>
      <c r="T18" s="18">
        <v>50</v>
      </c>
      <c r="U18" s="18">
        <v>2</v>
      </c>
      <c r="V18" s="18">
        <v>0</v>
      </c>
      <c r="W18" s="19">
        <v>0.96</v>
      </c>
      <c r="X18" s="19">
        <f t="shared" si="1"/>
        <v>0</v>
      </c>
      <c r="Z18" s="51" t="s">
        <v>33</v>
      </c>
      <c r="AA18" s="51">
        <v>52</v>
      </c>
      <c r="AB18" s="52">
        <v>50</v>
      </c>
      <c r="AC18" s="53">
        <v>2</v>
      </c>
      <c r="AD18" s="51">
        <v>0</v>
      </c>
      <c r="AE18" s="54">
        <v>0.96</v>
      </c>
      <c r="AF18" s="19">
        <f t="shared" si="2"/>
        <v>0</v>
      </c>
      <c r="AH18" s="19">
        <v>0.96</v>
      </c>
      <c r="AI18" s="19">
        <f t="shared" si="3"/>
        <v>0</v>
      </c>
      <c r="AK18" s="18" t="s">
        <v>33</v>
      </c>
      <c r="AL18" s="18">
        <v>52</v>
      </c>
      <c r="AM18" s="18">
        <v>50</v>
      </c>
      <c r="AN18" s="18">
        <v>2</v>
      </c>
      <c r="AO18" s="18">
        <v>0</v>
      </c>
      <c r="AP18" s="19">
        <f t="shared" si="4"/>
        <v>0.96153846153846156</v>
      </c>
      <c r="AQ18" s="19">
        <f t="shared" si="5"/>
        <v>1.5384615384615996E-3</v>
      </c>
      <c r="AS18" s="18" t="s">
        <v>33</v>
      </c>
      <c r="AT18" s="18">
        <v>52</v>
      </c>
      <c r="AU18" s="18">
        <v>52</v>
      </c>
      <c r="AV18" s="18">
        <v>0</v>
      </c>
      <c r="AW18" s="18">
        <v>0</v>
      </c>
      <c r="AX18" s="19">
        <v>1</v>
      </c>
      <c r="AY18" s="19">
        <f t="shared" si="6"/>
        <v>3.8461538461538436E-2</v>
      </c>
      <c r="BA18" s="18" t="s">
        <v>33</v>
      </c>
      <c r="BB18" s="18">
        <v>52</v>
      </c>
      <c r="BC18" s="18">
        <v>52</v>
      </c>
      <c r="BD18" s="18">
        <v>0</v>
      </c>
      <c r="BE18" s="18">
        <v>0</v>
      </c>
      <c r="BF18" s="19">
        <v>1</v>
      </c>
      <c r="BG18" s="19">
        <f t="shared" si="7"/>
        <v>0</v>
      </c>
      <c r="BI18" s="18" t="s">
        <v>33</v>
      </c>
      <c r="BJ18" s="18">
        <v>52</v>
      </c>
      <c r="BK18" s="18">
        <v>52</v>
      </c>
      <c r="BL18" s="18">
        <v>0</v>
      </c>
      <c r="BM18" s="18">
        <v>0</v>
      </c>
      <c r="BN18" s="19">
        <v>1</v>
      </c>
      <c r="BO18" s="19">
        <f t="shared" si="8"/>
        <v>0</v>
      </c>
      <c r="BQ18" s="18" t="s">
        <v>33</v>
      </c>
      <c r="BR18" s="18">
        <v>52</v>
      </c>
      <c r="BS18" s="18">
        <v>52</v>
      </c>
      <c r="BT18" s="18">
        <v>0</v>
      </c>
      <c r="BU18" s="18">
        <v>0</v>
      </c>
      <c r="BV18" s="19">
        <v>1</v>
      </c>
      <c r="BW18" s="19">
        <f t="shared" si="9"/>
        <v>0</v>
      </c>
      <c r="BY18" s="18" t="s">
        <v>33</v>
      </c>
      <c r="BZ18" s="18">
        <v>52</v>
      </c>
      <c r="CA18" s="18">
        <v>52</v>
      </c>
      <c r="CB18" s="18">
        <v>0</v>
      </c>
      <c r="CC18" s="18">
        <v>0</v>
      </c>
      <c r="CD18" s="19">
        <v>1</v>
      </c>
      <c r="CE18" s="19">
        <f t="shared" si="10"/>
        <v>0</v>
      </c>
      <c r="CG18" s="2" t="s">
        <v>33</v>
      </c>
      <c r="CH18" s="2">
        <v>52</v>
      </c>
      <c r="CI18" s="2">
        <v>52</v>
      </c>
      <c r="CJ18" s="2">
        <v>0</v>
      </c>
      <c r="CK18" s="2">
        <v>0</v>
      </c>
      <c r="CL18" s="4">
        <v>1</v>
      </c>
      <c r="CM18" s="19">
        <f t="shared" si="11"/>
        <v>0</v>
      </c>
      <c r="CO18" s="2" t="s">
        <v>33</v>
      </c>
      <c r="CP18" s="2">
        <v>52</v>
      </c>
      <c r="CQ18" s="2">
        <v>52</v>
      </c>
      <c r="CR18" s="2">
        <v>0</v>
      </c>
      <c r="CS18" s="2">
        <v>0</v>
      </c>
      <c r="CT18" s="4">
        <v>1</v>
      </c>
      <c r="CU18" s="19">
        <f t="shared" si="12"/>
        <v>0</v>
      </c>
      <c r="CW18" s="2" t="s">
        <v>33</v>
      </c>
      <c r="CX18" s="2">
        <v>52</v>
      </c>
      <c r="CY18" s="2">
        <v>52</v>
      </c>
      <c r="CZ18" s="2">
        <v>0</v>
      </c>
      <c r="DA18" s="2">
        <v>0</v>
      </c>
      <c r="DB18" s="4">
        <v>1</v>
      </c>
      <c r="DC18" s="19">
        <f t="shared" si="13"/>
        <v>0</v>
      </c>
      <c r="DE18" s="2" t="s">
        <v>33</v>
      </c>
      <c r="DF18" s="2">
        <v>52</v>
      </c>
      <c r="DG18" s="2">
        <v>52</v>
      </c>
      <c r="DH18" s="2">
        <v>0</v>
      </c>
      <c r="DI18" s="2">
        <v>0</v>
      </c>
      <c r="DJ18" s="4">
        <v>1</v>
      </c>
      <c r="DK18" s="19">
        <f t="shared" si="14"/>
        <v>0</v>
      </c>
      <c r="DM18" s="2" t="s">
        <v>33</v>
      </c>
      <c r="DN18" s="2">
        <v>52</v>
      </c>
      <c r="DO18" s="2">
        <v>52</v>
      </c>
      <c r="DP18" s="2">
        <v>0</v>
      </c>
      <c r="DQ18" s="2">
        <v>0</v>
      </c>
      <c r="DR18" s="4">
        <v>1</v>
      </c>
      <c r="DS18" s="19">
        <f t="shared" si="15"/>
        <v>0</v>
      </c>
      <c r="DU18" s="2" t="s">
        <v>33</v>
      </c>
      <c r="DV18" s="2">
        <v>52</v>
      </c>
      <c r="DW18" s="2">
        <v>52</v>
      </c>
      <c r="DX18" s="2">
        <v>0</v>
      </c>
      <c r="DY18" s="2">
        <v>0</v>
      </c>
      <c r="DZ18" s="4">
        <v>1</v>
      </c>
      <c r="EA18" s="19">
        <f t="shared" si="16"/>
        <v>0</v>
      </c>
      <c r="EC18" s="2" t="s">
        <v>33</v>
      </c>
      <c r="ED18" s="2">
        <v>52</v>
      </c>
      <c r="EE18" s="2">
        <v>52</v>
      </c>
      <c r="EF18" s="2">
        <v>0</v>
      </c>
      <c r="EG18" s="2">
        <v>0</v>
      </c>
      <c r="EH18" s="4">
        <v>1</v>
      </c>
      <c r="EI18" s="19">
        <f t="shared" si="17"/>
        <v>0</v>
      </c>
      <c r="EK18" s="2" t="s">
        <v>33</v>
      </c>
      <c r="EL18" s="2">
        <v>52</v>
      </c>
      <c r="EM18" s="2">
        <v>52</v>
      </c>
      <c r="EN18" s="2">
        <v>0</v>
      </c>
      <c r="EO18" s="2">
        <v>0</v>
      </c>
      <c r="EP18" s="4">
        <v>1</v>
      </c>
      <c r="EQ18" s="19">
        <f t="shared" si="18"/>
        <v>0</v>
      </c>
      <c r="ES18" s="2" t="s">
        <v>33</v>
      </c>
      <c r="ET18" s="2">
        <v>52</v>
      </c>
      <c r="EU18" s="2">
        <v>52</v>
      </c>
      <c r="EV18" s="2">
        <v>0</v>
      </c>
      <c r="EW18" s="2">
        <v>0</v>
      </c>
      <c r="EX18" s="4">
        <v>1</v>
      </c>
      <c r="EY18" s="19">
        <f t="shared" si="19"/>
        <v>0</v>
      </c>
      <c r="FA18" s="2" t="s">
        <v>33</v>
      </c>
      <c r="FB18" s="2">
        <v>52</v>
      </c>
      <c r="FC18" s="2">
        <v>52</v>
      </c>
      <c r="FD18" s="2">
        <v>0</v>
      </c>
      <c r="FE18" s="2">
        <v>0</v>
      </c>
      <c r="FF18" s="4">
        <v>1</v>
      </c>
      <c r="FG18" s="19">
        <f t="shared" si="20"/>
        <v>0</v>
      </c>
      <c r="FI18" s="2" t="s">
        <v>33</v>
      </c>
      <c r="FJ18" s="2">
        <v>52</v>
      </c>
      <c r="FK18" s="2">
        <v>52</v>
      </c>
      <c r="FL18" s="2">
        <v>0</v>
      </c>
      <c r="FM18" s="2">
        <v>0</v>
      </c>
      <c r="FN18" s="4">
        <v>1</v>
      </c>
      <c r="FO18" s="19">
        <f t="shared" si="21"/>
        <v>0</v>
      </c>
      <c r="FQ18" s="2" t="s">
        <v>33</v>
      </c>
      <c r="FR18" s="2">
        <v>52</v>
      </c>
      <c r="FS18" s="2">
        <v>52</v>
      </c>
      <c r="FT18" s="2">
        <v>0</v>
      </c>
      <c r="FU18" s="2">
        <v>0</v>
      </c>
      <c r="FV18" s="4">
        <v>1</v>
      </c>
      <c r="FW18" s="19">
        <f t="shared" si="22"/>
        <v>0</v>
      </c>
      <c r="FY18" s="2" t="s">
        <v>33</v>
      </c>
      <c r="FZ18" s="2">
        <v>52</v>
      </c>
      <c r="GA18" s="2">
        <v>52</v>
      </c>
      <c r="GB18" s="2">
        <v>0</v>
      </c>
      <c r="GC18" s="2">
        <v>0</v>
      </c>
      <c r="GD18" s="4">
        <v>1</v>
      </c>
      <c r="GE18" s="19">
        <f t="shared" si="24"/>
        <v>0</v>
      </c>
      <c r="GG18" s="2" t="s">
        <v>33</v>
      </c>
      <c r="GH18" s="2">
        <v>52</v>
      </c>
      <c r="GI18" s="2">
        <v>52</v>
      </c>
      <c r="GJ18" s="2">
        <v>0</v>
      </c>
      <c r="GK18" s="2">
        <v>0</v>
      </c>
      <c r="GL18" s="4">
        <v>1</v>
      </c>
      <c r="GM18" s="19">
        <f t="shared" si="25"/>
        <v>0</v>
      </c>
      <c r="GO18" s="2" t="s">
        <v>33</v>
      </c>
      <c r="GP18" s="2">
        <v>52</v>
      </c>
      <c r="GQ18" s="2">
        <v>52</v>
      </c>
      <c r="GR18" s="2">
        <v>0</v>
      </c>
      <c r="GS18" s="2">
        <v>0</v>
      </c>
      <c r="GT18" s="4">
        <v>1</v>
      </c>
      <c r="GU18" s="19">
        <f t="shared" si="26"/>
        <v>0</v>
      </c>
      <c r="GW18" s="2" t="s">
        <v>33</v>
      </c>
      <c r="GX18" s="2">
        <v>52</v>
      </c>
      <c r="GY18" s="2">
        <v>52</v>
      </c>
      <c r="GZ18" s="2">
        <v>0</v>
      </c>
      <c r="HA18" s="2">
        <v>0</v>
      </c>
      <c r="HB18" s="4">
        <v>1</v>
      </c>
      <c r="HC18" s="19">
        <f t="shared" si="27"/>
        <v>0</v>
      </c>
      <c r="HE18" s="2" t="s">
        <v>33</v>
      </c>
      <c r="HF18" s="2">
        <v>52</v>
      </c>
      <c r="HG18" s="2">
        <v>52</v>
      </c>
      <c r="HH18" s="2">
        <v>0</v>
      </c>
      <c r="HI18" s="2">
        <v>0</v>
      </c>
      <c r="HJ18" s="4">
        <v>1</v>
      </c>
      <c r="HK18" s="19">
        <f t="shared" si="28"/>
        <v>0</v>
      </c>
      <c r="HM18" s="2" t="s">
        <v>33</v>
      </c>
      <c r="HN18" s="2">
        <v>52</v>
      </c>
      <c r="HO18" s="2">
        <v>52</v>
      </c>
      <c r="HP18" s="2">
        <v>0</v>
      </c>
      <c r="HQ18" s="2">
        <v>0</v>
      </c>
      <c r="HR18" s="4">
        <v>1</v>
      </c>
      <c r="HS18" s="19">
        <f t="shared" si="29"/>
        <v>0</v>
      </c>
      <c r="HU18" s="2" t="s">
        <v>33</v>
      </c>
      <c r="HV18" s="2">
        <v>52</v>
      </c>
      <c r="HW18" s="2">
        <v>52</v>
      </c>
      <c r="HX18" s="2">
        <v>0</v>
      </c>
      <c r="HY18" s="2">
        <v>0</v>
      </c>
      <c r="HZ18" s="4">
        <v>1</v>
      </c>
      <c r="IA18" s="19">
        <f t="shared" si="30"/>
        <v>0</v>
      </c>
      <c r="IC18" s="2" t="s">
        <v>33</v>
      </c>
      <c r="ID18" s="2">
        <v>52</v>
      </c>
      <c r="IE18" s="2">
        <v>52</v>
      </c>
      <c r="IF18" s="2">
        <v>0</v>
      </c>
      <c r="IG18" s="2">
        <v>0</v>
      </c>
      <c r="IH18" s="4">
        <v>1</v>
      </c>
      <c r="II18" s="19">
        <f t="shared" si="31"/>
        <v>0</v>
      </c>
      <c r="IK18" s="2" t="s">
        <v>33</v>
      </c>
      <c r="IL18" s="2">
        <v>52</v>
      </c>
      <c r="IM18" s="2">
        <v>52</v>
      </c>
      <c r="IN18" s="2">
        <v>0</v>
      </c>
      <c r="IO18" s="2">
        <v>0</v>
      </c>
      <c r="IP18" s="4">
        <v>1</v>
      </c>
      <c r="IQ18" s="19">
        <f t="shared" si="32"/>
        <v>0</v>
      </c>
      <c r="IS18" s="2" t="s">
        <v>33</v>
      </c>
      <c r="IT18" s="2">
        <v>52</v>
      </c>
      <c r="IU18" s="2">
        <v>52</v>
      </c>
      <c r="IV18" s="2">
        <v>0</v>
      </c>
      <c r="IW18" s="2">
        <v>0</v>
      </c>
      <c r="IX18" s="4">
        <v>1</v>
      </c>
      <c r="IY18" s="19">
        <f t="shared" si="33"/>
        <v>0</v>
      </c>
      <c r="JA18" s="2" t="s">
        <v>33</v>
      </c>
      <c r="JB18" s="2">
        <v>52</v>
      </c>
      <c r="JC18" s="2">
        <v>52</v>
      </c>
      <c r="JD18" s="2">
        <v>0</v>
      </c>
      <c r="JE18" s="2">
        <v>0</v>
      </c>
      <c r="JF18" s="4">
        <v>1</v>
      </c>
      <c r="JG18" s="19">
        <f t="shared" si="34"/>
        <v>0</v>
      </c>
      <c r="JI18" s="2" t="s">
        <v>33</v>
      </c>
      <c r="JJ18" s="2">
        <v>52</v>
      </c>
      <c r="JK18" s="2">
        <v>52</v>
      </c>
      <c r="JL18" s="2">
        <v>0</v>
      </c>
      <c r="JM18" s="2">
        <v>0</v>
      </c>
      <c r="JN18" s="4">
        <v>1</v>
      </c>
      <c r="JO18" s="19">
        <f t="shared" si="35"/>
        <v>0</v>
      </c>
      <c r="JQ18" s="2" t="s">
        <v>33</v>
      </c>
      <c r="JR18" s="2">
        <v>52</v>
      </c>
      <c r="JS18" s="2">
        <v>52</v>
      </c>
      <c r="JT18" s="2">
        <v>0</v>
      </c>
      <c r="JU18" s="2">
        <v>0</v>
      </c>
      <c r="JV18" s="4">
        <v>1</v>
      </c>
      <c r="JW18" s="19">
        <f t="shared" si="36"/>
        <v>0</v>
      </c>
      <c r="JY18" s="2" t="s">
        <v>33</v>
      </c>
      <c r="JZ18" s="2">
        <v>52</v>
      </c>
      <c r="KA18" s="2">
        <v>52</v>
      </c>
      <c r="KB18" s="2">
        <v>0</v>
      </c>
      <c r="KC18" s="2">
        <v>0</v>
      </c>
      <c r="KD18" s="4">
        <v>1</v>
      </c>
      <c r="KE18" s="19">
        <f t="shared" si="37"/>
        <v>0</v>
      </c>
      <c r="KG18" s="2" t="s">
        <v>33</v>
      </c>
      <c r="KH18" s="2">
        <v>52</v>
      </c>
      <c r="KI18" s="2">
        <v>52</v>
      </c>
      <c r="KJ18" s="2">
        <v>0</v>
      </c>
      <c r="KK18" s="2">
        <v>0</v>
      </c>
      <c r="KL18" s="4">
        <v>1</v>
      </c>
      <c r="KM18" s="19">
        <f t="shared" si="38"/>
        <v>0</v>
      </c>
      <c r="KO18" s="2" t="s">
        <v>33</v>
      </c>
      <c r="KP18" s="2">
        <v>109</v>
      </c>
      <c r="KQ18" s="2">
        <v>109</v>
      </c>
      <c r="KR18" s="2">
        <v>0</v>
      </c>
      <c r="KS18" s="2">
        <v>0</v>
      </c>
      <c r="KT18" s="4">
        <v>1</v>
      </c>
      <c r="KU18" s="19">
        <f t="shared" si="39"/>
        <v>0</v>
      </c>
      <c r="KW18" s="2" t="s">
        <v>33</v>
      </c>
      <c r="KX18" s="2">
        <v>109</v>
      </c>
      <c r="KY18" s="2">
        <v>109</v>
      </c>
      <c r="KZ18" s="2">
        <v>0</v>
      </c>
      <c r="LA18" s="2">
        <v>0</v>
      </c>
      <c r="LB18" s="4">
        <v>1</v>
      </c>
      <c r="LC18" s="19">
        <f t="shared" si="40"/>
        <v>0</v>
      </c>
      <c r="LE18" s="2" t="s">
        <v>33</v>
      </c>
      <c r="LF18" s="2">
        <v>109</v>
      </c>
      <c r="LG18" s="2">
        <v>109</v>
      </c>
      <c r="LH18" s="2">
        <v>0</v>
      </c>
      <c r="LI18" s="2">
        <v>0</v>
      </c>
      <c r="LJ18" s="4">
        <v>1</v>
      </c>
      <c r="LK18" s="19">
        <f t="shared" si="41"/>
        <v>0</v>
      </c>
      <c r="LM18" s="2" t="s">
        <v>33</v>
      </c>
      <c r="LN18" s="2">
        <v>109</v>
      </c>
      <c r="LO18" s="2">
        <v>109</v>
      </c>
      <c r="LP18" s="2">
        <v>0</v>
      </c>
      <c r="LQ18" s="2">
        <v>0</v>
      </c>
      <c r="LR18" s="4">
        <v>1</v>
      </c>
      <c r="LS18" s="19">
        <f t="shared" si="42"/>
        <v>0</v>
      </c>
      <c r="LU18" s="2" t="s">
        <v>33</v>
      </c>
      <c r="LV18" s="2">
        <v>109</v>
      </c>
      <c r="LW18" s="2">
        <v>109</v>
      </c>
      <c r="LX18" s="2">
        <v>0</v>
      </c>
      <c r="LY18" s="2">
        <v>0</v>
      </c>
      <c r="LZ18" s="4">
        <v>1</v>
      </c>
      <c r="MA18" s="19">
        <f t="shared" si="43"/>
        <v>0</v>
      </c>
      <c r="MC18" s="2" t="s">
        <v>33</v>
      </c>
      <c r="MD18" s="2">
        <v>109</v>
      </c>
      <c r="ME18" s="2">
        <v>109</v>
      </c>
      <c r="MF18" s="2">
        <v>0</v>
      </c>
      <c r="MG18" s="2">
        <v>0</v>
      </c>
      <c r="MH18" s="4">
        <f t="shared" si="99"/>
        <v>1</v>
      </c>
      <c r="MI18" s="19">
        <f t="shared" si="44"/>
        <v>0</v>
      </c>
      <c r="MK18" s="2" t="s">
        <v>33</v>
      </c>
      <c r="ML18" s="2">
        <v>109</v>
      </c>
      <c r="MM18" s="2">
        <v>109</v>
      </c>
      <c r="MN18" s="2">
        <v>0</v>
      </c>
      <c r="MO18" s="2">
        <v>0</v>
      </c>
      <c r="MP18" s="4">
        <v>1</v>
      </c>
      <c r="MQ18" s="19">
        <f t="shared" si="100"/>
        <v>0</v>
      </c>
      <c r="MS18" s="2" t="s">
        <v>33</v>
      </c>
      <c r="MT18" s="2">
        <v>109</v>
      </c>
      <c r="MU18" s="2">
        <v>109</v>
      </c>
      <c r="MV18" s="2">
        <v>0</v>
      </c>
      <c r="MW18" s="2">
        <v>0</v>
      </c>
      <c r="MX18" s="4">
        <v>1</v>
      </c>
      <c r="MY18" s="19">
        <f t="shared" si="45"/>
        <v>0</v>
      </c>
      <c r="NA18" s="2" t="s">
        <v>33</v>
      </c>
      <c r="NB18" s="2">
        <v>109</v>
      </c>
      <c r="NC18" s="2">
        <v>109</v>
      </c>
      <c r="ND18" s="2">
        <v>0</v>
      </c>
      <c r="NE18" s="2">
        <v>0</v>
      </c>
      <c r="NF18" s="4">
        <v>1</v>
      </c>
      <c r="NG18" s="19">
        <f t="shared" si="46"/>
        <v>0</v>
      </c>
      <c r="NI18" s="2" t="s">
        <v>33</v>
      </c>
      <c r="NJ18" s="2">
        <v>109</v>
      </c>
      <c r="NK18" s="2">
        <v>109</v>
      </c>
      <c r="NL18" s="2">
        <v>0</v>
      </c>
      <c r="NM18" s="2">
        <v>0</v>
      </c>
      <c r="NN18" s="4">
        <v>1</v>
      </c>
      <c r="NO18" s="19">
        <f t="shared" si="47"/>
        <v>0</v>
      </c>
      <c r="NQ18" s="2" t="s">
        <v>33</v>
      </c>
      <c r="NR18" s="2">
        <v>109</v>
      </c>
      <c r="NS18" s="2">
        <v>109</v>
      </c>
      <c r="NT18" s="2">
        <v>0</v>
      </c>
      <c r="NU18" s="2">
        <v>0</v>
      </c>
      <c r="NV18" s="4">
        <v>1</v>
      </c>
      <c r="NW18" s="19">
        <f t="shared" si="48"/>
        <v>0</v>
      </c>
      <c r="NY18" s="2" t="s">
        <v>33</v>
      </c>
      <c r="NZ18" s="2">
        <v>109</v>
      </c>
      <c r="OA18" s="2">
        <v>109</v>
      </c>
      <c r="OB18" s="2">
        <v>0</v>
      </c>
      <c r="OC18" s="2">
        <v>0</v>
      </c>
      <c r="OD18" s="4">
        <v>1</v>
      </c>
      <c r="OE18" s="19">
        <f t="shared" si="49"/>
        <v>0</v>
      </c>
      <c r="OG18" s="2" t="s">
        <v>33</v>
      </c>
      <c r="OH18" s="2">
        <v>109</v>
      </c>
      <c r="OI18" s="2">
        <v>109</v>
      </c>
      <c r="OJ18" s="2">
        <v>0</v>
      </c>
      <c r="OK18" s="2">
        <v>0</v>
      </c>
      <c r="OL18" s="4">
        <v>1</v>
      </c>
      <c r="OM18" s="19">
        <f t="shared" si="50"/>
        <v>0</v>
      </c>
      <c r="OO18" s="2" t="s">
        <v>33</v>
      </c>
      <c r="OP18" s="2">
        <v>109</v>
      </c>
      <c r="OQ18" s="2">
        <v>109</v>
      </c>
      <c r="OR18" s="2">
        <v>0</v>
      </c>
      <c r="OS18" s="2">
        <v>0</v>
      </c>
      <c r="OT18" s="4">
        <f t="shared" si="101"/>
        <v>1</v>
      </c>
      <c r="OU18" s="19">
        <f t="shared" si="51"/>
        <v>0</v>
      </c>
      <c r="OW18" s="129" t="s">
        <v>33</v>
      </c>
      <c r="OX18" s="129">
        <v>109</v>
      </c>
      <c r="OY18" s="129">
        <v>109</v>
      </c>
      <c r="OZ18" s="129">
        <v>0</v>
      </c>
      <c r="PA18" s="129">
        <v>0</v>
      </c>
      <c r="PB18" s="135">
        <v>1</v>
      </c>
      <c r="PC18" s="132">
        <v>0</v>
      </c>
      <c r="PD18" s="129"/>
      <c r="PE18" s="129" t="s">
        <v>33</v>
      </c>
      <c r="PF18" s="129">
        <v>109</v>
      </c>
      <c r="PG18" s="129">
        <v>109</v>
      </c>
      <c r="PH18" s="129">
        <v>0</v>
      </c>
      <c r="PI18" s="129">
        <v>0</v>
      </c>
      <c r="PJ18" s="135">
        <v>1</v>
      </c>
      <c r="PK18" s="132">
        <v>0</v>
      </c>
      <c r="PM18" s="156" t="s">
        <v>33</v>
      </c>
      <c r="PN18" s="156">
        <v>109</v>
      </c>
      <c r="PO18" s="156">
        <v>109</v>
      </c>
      <c r="PP18" s="156">
        <v>0</v>
      </c>
      <c r="PQ18" s="156">
        <v>0</v>
      </c>
      <c r="PR18" s="162">
        <v>1</v>
      </c>
      <c r="PS18" s="132">
        <f t="shared" si="52"/>
        <v>0</v>
      </c>
      <c r="PT18" s="121"/>
      <c r="PU18" s="156" t="s">
        <v>33</v>
      </c>
      <c r="PV18" s="156">
        <v>109</v>
      </c>
      <c r="PW18" s="156">
        <v>109</v>
      </c>
      <c r="PX18" s="156">
        <v>0</v>
      </c>
      <c r="PY18" s="156">
        <v>0</v>
      </c>
      <c r="PZ18" s="162">
        <v>1</v>
      </c>
      <c r="QA18" s="132">
        <f t="shared" si="53"/>
        <v>0</v>
      </c>
      <c r="QB18" s="121"/>
      <c r="QC18" s="156" t="s">
        <v>33</v>
      </c>
      <c r="QD18" s="156">
        <v>109</v>
      </c>
      <c r="QE18" s="156">
        <v>109</v>
      </c>
      <c r="QF18" s="156">
        <v>0</v>
      </c>
      <c r="QG18" s="156">
        <v>0</v>
      </c>
      <c r="QH18" s="162">
        <v>1</v>
      </c>
      <c r="QI18" s="132">
        <f t="shared" si="54"/>
        <v>0</v>
      </c>
      <c r="QJ18" s="121"/>
      <c r="QK18" s="156" t="s">
        <v>33</v>
      </c>
      <c r="QL18" s="156">
        <v>109</v>
      </c>
      <c r="QM18" s="156">
        <v>109</v>
      </c>
      <c r="QN18" s="156">
        <v>0</v>
      </c>
      <c r="QO18" s="156">
        <v>0</v>
      </c>
      <c r="QP18" s="162">
        <v>1</v>
      </c>
      <c r="QQ18" s="132">
        <f t="shared" si="55"/>
        <v>0</v>
      </c>
      <c r="QR18" s="121"/>
      <c r="QS18" s="156" t="s">
        <v>33</v>
      </c>
      <c r="QT18" s="156">
        <v>109</v>
      </c>
      <c r="QU18" s="156">
        <v>109</v>
      </c>
      <c r="QV18" s="156">
        <v>0</v>
      </c>
      <c r="QW18" s="156">
        <v>0</v>
      </c>
      <c r="QX18" s="162">
        <v>1</v>
      </c>
      <c r="QY18" s="158">
        <f t="shared" si="56"/>
        <v>0</v>
      </c>
      <c r="QZ18" s="121"/>
      <c r="RA18" s="156" t="s">
        <v>33</v>
      </c>
      <c r="RB18" s="156">
        <v>109</v>
      </c>
      <c r="RC18" s="156">
        <v>109</v>
      </c>
      <c r="RD18" s="156">
        <v>0</v>
      </c>
      <c r="RE18" s="156">
        <v>0</v>
      </c>
      <c r="RF18" s="162">
        <v>1</v>
      </c>
      <c r="RG18" s="132">
        <f t="shared" si="57"/>
        <v>0</v>
      </c>
      <c r="RH18" s="121"/>
      <c r="RI18" s="121"/>
      <c r="RJ18" s="156" t="s">
        <v>33</v>
      </c>
      <c r="RK18" s="156">
        <v>109</v>
      </c>
      <c r="RL18" s="156">
        <v>109</v>
      </c>
      <c r="RM18" s="156">
        <v>0</v>
      </c>
      <c r="RN18" s="156">
        <v>0</v>
      </c>
      <c r="RO18" s="162">
        <f t="shared" si="58"/>
        <v>1</v>
      </c>
      <c r="RP18" s="132">
        <f t="shared" si="59"/>
        <v>0</v>
      </c>
      <c r="RQ18" s="121"/>
      <c r="RR18" s="121"/>
      <c r="RS18" s="121"/>
      <c r="RT18" s="121"/>
      <c r="RU18" s="121"/>
      <c r="RV18" s="121"/>
      <c r="RW18" s="132"/>
      <c r="RX18" s="121"/>
      <c r="RY18" s="121"/>
      <c r="RZ18" s="121"/>
      <c r="SA18" s="121"/>
      <c r="SB18" s="121"/>
      <c r="SC18" s="121"/>
      <c r="SD18" s="132"/>
      <c r="SE18" s="121"/>
      <c r="SF18" s="121"/>
      <c r="SG18" s="121"/>
      <c r="SH18" s="121"/>
      <c r="SI18" s="121"/>
      <c r="SJ18" s="121"/>
      <c r="SK18" s="121"/>
      <c r="SL18" s="121"/>
      <c r="SM18" s="121"/>
      <c r="SN18" s="121"/>
      <c r="SO18" s="121"/>
      <c r="SP18" s="121"/>
      <c r="SQ18" s="121"/>
      <c r="SR18" s="121"/>
      <c r="SU18" s="157" t="s">
        <v>33</v>
      </c>
      <c r="SV18" s="157">
        <v>109</v>
      </c>
      <c r="SW18" s="157">
        <v>109</v>
      </c>
      <c r="SX18" s="157">
        <v>0</v>
      </c>
      <c r="SY18" s="157">
        <v>0</v>
      </c>
      <c r="SZ18" s="158">
        <f t="shared" si="102"/>
        <v>1</v>
      </c>
      <c r="TA18" s="132">
        <f t="shared" si="60"/>
        <v>0</v>
      </c>
      <c r="TC18" s="157" t="s">
        <v>33</v>
      </c>
      <c r="TD18" s="157">
        <v>109</v>
      </c>
      <c r="TE18" s="157">
        <v>109</v>
      </c>
      <c r="TF18" s="157">
        <v>0</v>
      </c>
      <c r="TG18" s="157">
        <v>0</v>
      </c>
      <c r="TH18" s="158">
        <f t="shared" si="61"/>
        <v>1</v>
      </c>
      <c r="TI18" s="132">
        <f t="shared" si="62"/>
        <v>0</v>
      </c>
      <c r="TK18" s="157" t="s">
        <v>33</v>
      </c>
      <c r="TL18" s="157">
        <v>109</v>
      </c>
      <c r="TM18" s="157">
        <v>109</v>
      </c>
      <c r="TN18" s="157">
        <v>0</v>
      </c>
      <c r="TO18" s="157">
        <v>0</v>
      </c>
      <c r="TP18" s="158">
        <f t="shared" si="63"/>
        <v>1</v>
      </c>
      <c r="TQ18" s="132">
        <f t="shared" si="64"/>
        <v>0</v>
      </c>
      <c r="TS18" s="157" t="s">
        <v>33</v>
      </c>
      <c r="TT18" s="157">
        <v>109</v>
      </c>
      <c r="TU18" s="157">
        <v>109</v>
      </c>
      <c r="TV18" s="157">
        <v>0</v>
      </c>
      <c r="TW18" s="157">
        <v>0</v>
      </c>
      <c r="TX18" s="158">
        <f t="shared" si="65"/>
        <v>1</v>
      </c>
      <c r="TY18" s="132">
        <f t="shared" si="66"/>
        <v>0</v>
      </c>
      <c r="UA18" s="157" t="s">
        <v>33</v>
      </c>
      <c r="UB18" s="157">
        <v>109</v>
      </c>
      <c r="UC18" s="157">
        <v>109</v>
      </c>
      <c r="UD18" s="157">
        <v>0</v>
      </c>
      <c r="UE18" s="157">
        <v>0</v>
      </c>
      <c r="UF18" s="158">
        <f t="shared" si="67"/>
        <v>1</v>
      </c>
      <c r="UG18" s="132">
        <f t="shared" si="68"/>
        <v>0</v>
      </c>
      <c r="UH18" s="132"/>
      <c r="UI18" s="157" t="s">
        <v>33</v>
      </c>
      <c r="UJ18" s="157">
        <v>109</v>
      </c>
      <c r="UK18" s="157">
        <v>109</v>
      </c>
      <c r="UL18" s="157">
        <v>0</v>
      </c>
      <c r="UM18" s="157">
        <v>0</v>
      </c>
      <c r="UN18" s="158">
        <f t="shared" si="69"/>
        <v>1</v>
      </c>
      <c r="UO18" s="132">
        <f t="shared" si="70"/>
        <v>0</v>
      </c>
      <c r="UQ18" s="157" t="s">
        <v>33</v>
      </c>
      <c r="UR18" s="157">
        <v>109</v>
      </c>
      <c r="US18" s="157">
        <v>109</v>
      </c>
      <c r="UT18" s="157">
        <v>0</v>
      </c>
      <c r="UU18" s="157">
        <v>0</v>
      </c>
      <c r="UV18" s="158">
        <f t="shared" si="71"/>
        <v>1</v>
      </c>
      <c r="UW18" s="132">
        <f t="shared" si="72"/>
        <v>0</v>
      </c>
      <c r="UY18" s="157" t="s">
        <v>33</v>
      </c>
      <c r="UZ18" s="157">
        <v>109</v>
      </c>
      <c r="VA18" s="157">
        <v>109</v>
      </c>
      <c r="VB18" s="157">
        <v>0</v>
      </c>
      <c r="VC18" s="157">
        <v>0</v>
      </c>
      <c r="VD18" s="158">
        <f t="shared" si="73"/>
        <v>1</v>
      </c>
      <c r="VE18" s="132">
        <f t="shared" si="74"/>
        <v>0</v>
      </c>
      <c r="VG18" s="157" t="s">
        <v>33</v>
      </c>
      <c r="VH18" s="157">
        <v>109</v>
      </c>
      <c r="VI18" s="157">
        <v>109</v>
      </c>
      <c r="VJ18" s="157">
        <v>0</v>
      </c>
      <c r="VK18" s="157">
        <v>0</v>
      </c>
      <c r="VL18" s="158">
        <f t="shared" si="75"/>
        <v>1</v>
      </c>
      <c r="VM18" s="132">
        <f t="shared" si="76"/>
        <v>0</v>
      </c>
      <c r="VO18" s="157" t="s">
        <v>33</v>
      </c>
      <c r="VP18" s="157">
        <v>109</v>
      </c>
      <c r="VQ18" s="157">
        <v>109</v>
      </c>
      <c r="VR18" s="157">
        <v>0</v>
      </c>
      <c r="VS18" s="157">
        <v>0</v>
      </c>
      <c r="VT18" s="158">
        <f t="shared" si="77"/>
        <v>1</v>
      </c>
      <c r="VV18" s="157" t="s">
        <v>33</v>
      </c>
      <c r="VW18" s="157">
        <v>109</v>
      </c>
      <c r="VX18" s="157">
        <v>109</v>
      </c>
      <c r="VY18" s="157">
        <v>0</v>
      </c>
      <c r="VZ18" s="157">
        <v>0</v>
      </c>
      <c r="WA18" s="158">
        <f t="shared" si="78"/>
        <v>1</v>
      </c>
      <c r="WC18" s="157" t="s">
        <v>33</v>
      </c>
      <c r="WD18" s="157">
        <v>109</v>
      </c>
      <c r="WE18" s="157">
        <v>109</v>
      </c>
      <c r="WF18" s="157">
        <v>0</v>
      </c>
      <c r="WG18" s="157">
        <v>0</v>
      </c>
      <c r="WH18" s="158">
        <f t="shared" si="79"/>
        <v>1</v>
      </c>
      <c r="WI18" s="132">
        <f t="shared" si="23"/>
        <v>0</v>
      </c>
      <c r="WK18" s="157" t="s">
        <v>33</v>
      </c>
      <c r="WL18" s="157">
        <v>109</v>
      </c>
      <c r="WM18" s="157">
        <v>109</v>
      </c>
      <c r="WN18" s="157">
        <v>0</v>
      </c>
      <c r="WO18" s="157">
        <v>0</v>
      </c>
      <c r="WP18" s="158">
        <f t="shared" si="80"/>
        <v>1</v>
      </c>
      <c r="WQ18" s="132">
        <f t="shared" si="81"/>
        <v>0</v>
      </c>
      <c r="WS18" s="157" t="s">
        <v>33</v>
      </c>
      <c r="WT18" s="157">
        <v>109</v>
      </c>
      <c r="WU18" s="157">
        <v>109</v>
      </c>
      <c r="WV18" s="157">
        <v>0</v>
      </c>
      <c r="WW18" s="157">
        <v>0</v>
      </c>
      <c r="WX18" s="158">
        <f t="shared" si="82"/>
        <v>1</v>
      </c>
      <c r="WY18" s="132">
        <f t="shared" si="83"/>
        <v>0</v>
      </c>
      <c r="XA18" s="157" t="s">
        <v>33</v>
      </c>
      <c r="XB18" s="157">
        <v>109</v>
      </c>
      <c r="XC18" s="157">
        <v>109</v>
      </c>
      <c r="XD18" s="157">
        <v>0</v>
      </c>
      <c r="XE18" s="157">
        <v>0</v>
      </c>
      <c r="XF18" s="158">
        <f t="shared" si="84"/>
        <v>1</v>
      </c>
      <c r="XG18" s="132">
        <f t="shared" si="85"/>
        <v>0</v>
      </c>
      <c r="XI18" s="157" t="s">
        <v>33</v>
      </c>
      <c r="XJ18" s="157">
        <v>109</v>
      </c>
      <c r="XK18" s="157">
        <v>109</v>
      </c>
      <c r="XL18" s="157">
        <v>0</v>
      </c>
      <c r="XM18" s="157">
        <v>0</v>
      </c>
      <c r="XN18" s="158">
        <f t="shared" si="86"/>
        <v>1</v>
      </c>
      <c r="XO18" s="132">
        <f t="shared" si="87"/>
        <v>0</v>
      </c>
      <c r="XQ18" s="157" t="s">
        <v>33</v>
      </c>
      <c r="XR18" s="157">
        <v>109</v>
      </c>
      <c r="XS18" s="157">
        <v>109</v>
      </c>
      <c r="XT18" s="157">
        <v>0</v>
      </c>
      <c r="XU18" s="157">
        <v>0</v>
      </c>
      <c r="XV18" s="158">
        <f t="shared" si="88"/>
        <v>1</v>
      </c>
      <c r="XW18" s="132">
        <f t="shared" si="89"/>
        <v>0</v>
      </c>
      <c r="XY18" s="157" t="s">
        <v>33</v>
      </c>
      <c r="XZ18" s="157">
        <v>109</v>
      </c>
      <c r="YA18" s="157">
        <v>109</v>
      </c>
      <c r="YB18" s="157">
        <v>0</v>
      </c>
      <c r="YC18" s="157">
        <v>0</v>
      </c>
      <c r="YD18" s="158">
        <f t="shared" si="90"/>
        <v>1</v>
      </c>
      <c r="YE18" s="132">
        <f t="shared" si="91"/>
        <v>0</v>
      </c>
      <c r="YG18" s="157" t="s">
        <v>33</v>
      </c>
      <c r="YH18" s="157">
        <v>109</v>
      </c>
      <c r="YI18" s="157">
        <v>109</v>
      </c>
      <c r="YJ18" s="157">
        <v>0</v>
      </c>
      <c r="YK18" s="157">
        <v>0</v>
      </c>
      <c r="YL18" s="158">
        <f t="shared" si="92"/>
        <v>1</v>
      </c>
      <c r="YM18" s="132">
        <f t="shared" si="93"/>
        <v>0</v>
      </c>
      <c r="YO18" s="157" t="s">
        <v>33</v>
      </c>
      <c r="YP18" s="157">
        <v>109</v>
      </c>
      <c r="YQ18" s="157">
        <v>109</v>
      </c>
      <c r="YR18" s="157">
        <v>0</v>
      </c>
      <c r="YS18" s="157">
        <v>0</v>
      </c>
      <c r="YT18" s="158">
        <f t="shared" si="94"/>
        <v>1</v>
      </c>
      <c r="YU18" s="132">
        <f t="shared" si="95"/>
        <v>0</v>
      </c>
      <c r="YW18" s="157" t="s">
        <v>33</v>
      </c>
      <c r="YX18" s="157">
        <v>109</v>
      </c>
      <c r="YY18" s="157">
        <v>109</v>
      </c>
      <c r="YZ18" s="157">
        <v>0</v>
      </c>
      <c r="ZA18" s="157">
        <v>0</v>
      </c>
      <c r="ZB18" s="158">
        <f t="shared" si="96"/>
        <v>1</v>
      </c>
      <c r="ZD18" s="157" t="s">
        <v>33</v>
      </c>
      <c r="ZE18" s="157">
        <v>109</v>
      </c>
      <c r="ZF18" s="157">
        <v>109</v>
      </c>
      <c r="ZG18" s="157">
        <v>0</v>
      </c>
      <c r="ZH18" s="157">
        <v>0</v>
      </c>
      <c r="ZI18" s="158">
        <f t="shared" si="97"/>
        <v>1</v>
      </c>
      <c r="ZJ18" s="132">
        <f t="shared" si="98"/>
        <v>1</v>
      </c>
      <c r="ZL18" s="121" t="s">
        <v>33</v>
      </c>
      <c r="ZM18" s="121">
        <v>109</v>
      </c>
      <c r="ZN18" s="121">
        <v>109</v>
      </c>
      <c r="ZO18" s="121">
        <v>0</v>
      </c>
      <c r="ZP18" s="121">
        <v>0</v>
      </c>
      <c r="ZQ18" s="132">
        <v>1</v>
      </c>
      <c r="ZS18" s="157" t="s">
        <v>33</v>
      </c>
      <c r="ZT18" s="157">
        <v>109</v>
      </c>
      <c r="ZU18" s="157">
        <v>109</v>
      </c>
      <c r="ZV18" s="157">
        <v>0</v>
      </c>
      <c r="ZW18" s="157">
        <v>0</v>
      </c>
      <c r="ZX18" s="158">
        <v>1</v>
      </c>
      <c r="ZZ18" s="199" t="s">
        <v>33</v>
      </c>
      <c r="AAA18" s="199">
        <v>109</v>
      </c>
      <c r="AAB18" s="199">
        <v>109</v>
      </c>
      <c r="AAC18" s="199">
        <v>0</v>
      </c>
      <c r="AAD18" s="199">
        <v>0</v>
      </c>
      <c r="AAE18" s="200">
        <v>1</v>
      </c>
      <c r="AAG18" s="157" t="s">
        <v>33</v>
      </c>
      <c r="AAH18" s="157">
        <v>109</v>
      </c>
      <c r="AAI18" s="157">
        <v>109</v>
      </c>
      <c r="AAJ18" s="157">
        <v>0</v>
      </c>
      <c r="AAK18" s="157">
        <v>0</v>
      </c>
      <c r="AAL18" s="158">
        <v>1</v>
      </c>
      <c r="AAN18" s="157" t="s">
        <v>33</v>
      </c>
      <c r="AAO18" s="157">
        <v>109</v>
      </c>
      <c r="AAP18" s="157">
        <v>109</v>
      </c>
      <c r="AAQ18" s="157">
        <v>0</v>
      </c>
      <c r="AAR18" s="157">
        <v>0</v>
      </c>
      <c r="AAS18" s="158">
        <v>1</v>
      </c>
      <c r="AAU18" s="157" t="s">
        <v>33</v>
      </c>
      <c r="AAV18" s="157">
        <v>109</v>
      </c>
      <c r="AAW18" s="157">
        <v>109</v>
      </c>
      <c r="AAX18" s="157">
        <v>0</v>
      </c>
      <c r="AAY18" s="157">
        <v>0</v>
      </c>
      <c r="AAZ18" s="158">
        <v>1</v>
      </c>
    </row>
    <row r="19" spans="1:728" ht="15.75">
      <c r="A19" s="19">
        <v>0.01</v>
      </c>
      <c r="B19" s="19"/>
      <c r="C19" s="18" t="s">
        <v>34</v>
      </c>
      <c r="D19" s="18">
        <v>54</v>
      </c>
      <c r="E19" s="18">
        <v>1</v>
      </c>
      <c r="F19" s="18">
        <v>53</v>
      </c>
      <c r="G19" s="18">
        <v>0</v>
      </c>
      <c r="H19" s="19">
        <v>0.01</v>
      </c>
      <c r="J19" s="58" t="s">
        <v>34</v>
      </c>
      <c r="K19" s="58">
        <v>54</v>
      </c>
      <c r="L19" s="58">
        <v>1</v>
      </c>
      <c r="M19" s="58">
        <v>53</v>
      </c>
      <c r="N19" s="58">
        <v>0</v>
      </c>
      <c r="O19" s="59">
        <v>0.01</v>
      </c>
      <c r="P19" s="59">
        <f t="shared" si="0"/>
        <v>0</v>
      </c>
      <c r="R19" s="18" t="s">
        <v>34</v>
      </c>
      <c r="S19" s="18">
        <v>54</v>
      </c>
      <c r="T19" s="18">
        <v>1</v>
      </c>
      <c r="U19" s="18">
        <v>53</v>
      </c>
      <c r="V19" s="18">
        <v>0</v>
      </c>
      <c r="W19" s="19">
        <v>0.01</v>
      </c>
      <c r="X19" s="19">
        <f t="shared" si="1"/>
        <v>0</v>
      </c>
      <c r="Z19" s="51" t="s">
        <v>34</v>
      </c>
      <c r="AA19" s="51">
        <v>54</v>
      </c>
      <c r="AB19" s="52">
        <v>1</v>
      </c>
      <c r="AC19" s="53">
        <v>53</v>
      </c>
      <c r="AD19" s="51">
        <v>0</v>
      </c>
      <c r="AE19" s="56">
        <v>0.01</v>
      </c>
      <c r="AF19" s="19">
        <f t="shared" si="2"/>
        <v>0</v>
      </c>
      <c r="AH19" s="19">
        <v>0.01</v>
      </c>
      <c r="AI19" s="19">
        <f t="shared" si="3"/>
        <v>0</v>
      </c>
      <c r="AK19" s="18" t="s">
        <v>34</v>
      </c>
      <c r="AL19" s="18">
        <v>54</v>
      </c>
      <c r="AM19" s="18">
        <v>1</v>
      </c>
      <c r="AN19" s="18">
        <v>53</v>
      </c>
      <c r="AO19" s="18">
        <v>0</v>
      </c>
      <c r="AP19" s="19">
        <f t="shared" si="4"/>
        <v>1.8518518518518517E-2</v>
      </c>
      <c r="AQ19" s="19">
        <f t="shared" si="5"/>
        <v>8.5185185185185173E-3</v>
      </c>
      <c r="AS19" s="18" t="s">
        <v>34</v>
      </c>
      <c r="AT19" s="18">
        <v>54</v>
      </c>
      <c r="AU19" s="18">
        <v>1</v>
      </c>
      <c r="AV19" s="18">
        <v>53</v>
      </c>
      <c r="AW19" s="18">
        <v>0</v>
      </c>
      <c r="AX19" s="19">
        <v>0.02</v>
      </c>
      <c r="AY19" s="19">
        <f t="shared" si="6"/>
        <v>1.4814814814814829E-3</v>
      </c>
      <c r="BA19" s="18" t="s">
        <v>34</v>
      </c>
      <c r="BB19" s="18">
        <v>54</v>
      </c>
      <c r="BC19" s="18">
        <v>1</v>
      </c>
      <c r="BD19" s="18">
        <v>53</v>
      </c>
      <c r="BE19" s="18">
        <v>0</v>
      </c>
      <c r="BF19" s="19">
        <v>0.02</v>
      </c>
      <c r="BG19" s="19">
        <f t="shared" si="7"/>
        <v>0</v>
      </c>
      <c r="BI19" s="18" t="s">
        <v>34</v>
      </c>
      <c r="BJ19" s="18">
        <v>54</v>
      </c>
      <c r="BK19" s="18">
        <v>1</v>
      </c>
      <c r="BL19" s="18">
        <v>53</v>
      </c>
      <c r="BM19" s="18">
        <v>0</v>
      </c>
      <c r="BN19" s="19">
        <v>0.02</v>
      </c>
      <c r="BO19" s="19">
        <f t="shared" si="8"/>
        <v>0</v>
      </c>
      <c r="BQ19" s="18" t="s">
        <v>34</v>
      </c>
      <c r="BR19" s="18">
        <v>54</v>
      </c>
      <c r="BS19" s="18">
        <v>1</v>
      </c>
      <c r="BT19" s="18">
        <v>53</v>
      </c>
      <c r="BU19" s="18">
        <v>0</v>
      </c>
      <c r="BV19" s="19">
        <v>0.02</v>
      </c>
      <c r="BW19" s="19">
        <f t="shared" si="9"/>
        <v>0</v>
      </c>
      <c r="BY19" s="18" t="s">
        <v>34</v>
      </c>
      <c r="BZ19" s="18">
        <v>54</v>
      </c>
      <c r="CA19" s="18">
        <v>1</v>
      </c>
      <c r="CB19" s="18">
        <v>53</v>
      </c>
      <c r="CC19" s="18">
        <v>0</v>
      </c>
      <c r="CD19" s="19">
        <v>0.02</v>
      </c>
      <c r="CE19" s="19">
        <f t="shared" si="10"/>
        <v>0</v>
      </c>
      <c r="CG19" s="2" t="s">
        <v>34</v>
      </c>
      <c r="CH19" s="2">
        <v>54</v>
      </c>
      <c r="CI19" s="2">
        <v>1</v>
      </c>
      <c r="CJ19" s="2">
        <v>53</v>
      </c>
      <c r="CK19" s="2">
        <v>0</v>
      </c>
      <c r="CL19" s="4">
        <v>0.02</v>
      </c>
      <c r="CM19" s="19">
        <f t="shared" si="11"/>
        <v>0</v>
      </c>
      <c r="CO19" s="2" t="s">
        <v>34</v>
      </c>
      <c r="CP19" s="2">
        <v>54</v>
      </c>
      <c r="CQ19" s="2">
        <v>1</v>
      </c>
      <c r="CR19" s="2">
        <v>53</v>
      </c>
      <c r="CS19" s="2">
        <v>0</v>
      </c>
      <c r="CT19" s="4">
        <v>0.02</v>
      </c>
      <c r="CU19" s="19">
        <f t="shared" si="12"/>
        <v>0</v>
      </c>
      <c r="CW19" s="2" t="s">
        <v>34</v>
      </c>
      <c r="CX19" s="2">
        <v>54</v>
      </c>
      <c r="CY19" s="2">
        <v>1</v>
      </c>
      <c r="CZ19" s="2">
        <v>53</v>
      </c>
      <c r="DA19" s="2">
        <v>0</v>
      </c>
      <c r="DB19" s="4">
        <v>0.02</v>
      </c>
      <c r="DC19" s="19">
        <f t="shared" si="13"/>
        <v>0</v>
      </c>
      <c r="DE19" s="2" t="s">
        <v>34</v>
      </c>
      <c r="DF19" s="2">
        <v>54</v>
      </c>
      <c r="DG19" s="2">
        <v>1</v>
      </c>
      <c r="DH19" s="2">
        <v>53</v>
      </c>
      <c r="DI19" s="2">
        <v>0</v>
      </c>
      <c r="DJ19" s="4">
        <v>0.02</v>
      </c>
      <c r="DK19" s="19">
        <f t="shared" si="14"/>
        <v>0</v>
      </c>
      <c r="DM19" s="2" t="s">
        <v>34</v>
      </c>
      <c r="DN19" s="2">
        <v>54</v>
      </c>
      <c r="DO19" s="2">
        <v>1</v>
      </c>
      <c r="DP19" s="2">
        <v>53</v>
      </c>
      <c r="DQ19" s="2">
        <v>0</v>
      </c>
      <c r="DR19" s="4">
        <v>0.02</v>
      </c>
      <c r="DS19" s="19">
        <f t="shared" si="15"/>
        <v>0</v>
      </c>
      <c r="DU19" s="2" t="s">
        <v>34</v>
      </c>
      <c r="DV19" s="2">
        <v>54</v>
      </c>
      <c r="DW19" s="2">
        <v>1</v>
      </c>
      <c r="DX19" s="2">
        <v>53</v>
      </c>
      <c r="DY19" s="2">
        <v>0</v>
      </c>
      <c r="DZ19" s="4">
        <v>0.02</v>
      </c>
      <c r="EA19" s="19">
        <f t="shared" si="16"/>
        <v>0</v>
      </c>
      <c r="EC19" s="2" t="s">
        <v>34</v>
      </c>
      <c r="ED19" s="2">
        <v>54</v>
      </c>
      <c r="EE19" s="2">
        <v>1</v>
      </c>
      <c r="EF19" s="2">
        <v>53</v>
      </c>
      <c r="EG19" s="2">
        <v>0</v>
      </c>
      <c r="EH19" s="4">
        <v>0.02</v>
      </c>
      <c r="EI19" s="19">
        <f t="shared" si="17"/>
        <v>0</v>
      </c>
      <c r="EK19" s="2" t="s">
        <v>34</v>
      </c>
      <c r="EL19" s="2">
        <v>54</v>
      </c>
      <c r="EM19" s="2">
        <v>1</v>
      </c>
      <c r="EN19" s="2">
        <v>53</v>
      </c>
      <c r="EO19" s="2">
        <v>0</v>
      </c>
      <c r="EP19" s="4">
        <v>0.02</v>
      </c>
      <c r="EQ19" s="19">
        <f t="shared" si="18"/>
        <v>0</v>
      </c>
      <c r="ES19" s="2" t="s">
        <v>34</v>
      </c>
      <c r="ET19" s="2">
        <v>54</v>
      </c>
      <c r="EU19" s="2">
        <v>1</v>
      </c>
      <c r="EV19" s="2">
        <v>53</v>
      </c>
      <c r="EW19" s="2">
        <v>0</v>
      </c>
      <c r="EX19" s="4">
        <v>0.02</v>
      </c>
      <c r="EY19" s="19">
        <f t="shared" si="19"/>
        <v>0</v>
      </c>
      <c r="FA19" s="2" t="s">
        <v>34</v>
      </c>
      <c r="FB19" s="2">
        <v>54</v>
      </c>
      <c r="FC19" s="2">
        <v>1</v>
      </c>
      <c r="FD19" s="2">
        <v>53</v>
      </c>
      <c r="FE19" s="2">
        <v>0</v>
      </c>
      <c r="FF19" s="4">
        <v>0.02</v>
      </c>
      <c r="FG19" s="19">
        <f t="shared" si="20"/>
        <v>0</v>
      </c>
      <c r="FI19" s="2" t="s">
        <v>34</v>
      </c>
      <c r="FJ19" s="2">
        <v>54</v>
      </c>
      <c r="FK19" s="2">
        <v>1</v>
      </c>
      <c r="FL19" s="2">
        <v>53</v>
      </c>
      <c r="FM19" s="2">
        <v>0</v>
      </c>
      <c r="FN19" s="4">
        <v>0.02</v>
      </c>
      <c r="FO19" s="19">
        <f t="shared" si="21"/>
        <v>0</v>
      </c>
      <c r="FQ19" s="2" t="s">
        <v>34</v>
      </c>
      <c r="FR19" s="2">
        <v>54</v>
      </c>
      <c r="FS19" s="2">
        <v>1</v>
      </c>
      <c r="FT19" s="2">
        <v>53</v>
      </c>
      <c r="FU19" s="2">
        <v>0</v>
      </c>
      <c r="FV19" s="4">
        <v>0.02</v>
      </c>
      <c r="FW19" s="19">
        <f t="shared" si="22"/>
        <v>0</v>
      </c>
      <c r="FY19" s="2" t="s">
        <v>34</v>
      </c>
      <c r="FZ19" s="2">
        <v>54</v>
      </c>
      <c r="GA19" s="2">
        <v>1</v>
      </c>
      <c r="GB19" s="2">
        <v>53</v>
      </c>
      <c r="GC19" s="2">
        <v>0</v>
      </c>
      <c r="GD19" s="4">
        <v>0.02</v>
      </c>
      <c r="GE19" s="19">
        <f t="shared" si="24"/>
        <v>0</v>
      </c>
      <c r="GG19" s="2" t="s">
        <v>34</v>
      </c>
      <c r="GH19" s="2">
        <v>54</v>
      </c>
      <c r="GI19" s="2">
        <v>1</v>
      </c>
      <c r="GJ19" s="2">
        <v>53</v>
      </c>
      <c r="GK19" s="2">
        <v>0</v>
      </c>
      <c r="GL19" s="4">
        <v>0.02</v>
      </c>
      <c r="GM19" s="19">
        <f t="shared" si="25"/>
        <v>0</v>
      </c>
      <c r="GO19" s="2" t="s">
        <v>34</v>
      </c>
      <c r="GP19" s="2">
        <v>54</v>
      </c>
      <c r="GQ19" s="2">
        <v>1</v>
      </c>
      <c r="GR19" s="2">
        <v>53</v>
      </c>
      <c r="GS19" s="2">
        <v>0</v>
      </c>
      <c r="GT19" s="4">
        <v>0.02</v>
      </c>
      <c r="GU19" s="19">
        <f t="shared" si="26"/>
        <v>0</v>
      </c>
      <c r="GW19" s="2" t="s">
        <v>34</v>
      </c>
      <c r="GX19" s="2">
        <v>54</v>
      </c>
      <c r="GY19" s="2">
        <v>1</v>
      </c>
      <c r="GZ19" s="2">
        <v>53</v>
      </c>
      <c r="HA19" s="2">
        <v>0</v>
      </c>
      <c r="HB19" s="4">
        <v>0.02</v>
      </c>
      <c r="HC19" s="19">
        <f t="shared" si="27"/>
        <v>0</v>
      </c>
      <c r="HE19" s="2" t="s">
        <v>34</v>
      </c>
      <c r="HF19" s="2">
        <v>54</v>
      </c>
      <c r="HG19" s="2">
        <v>1</v>
      </c>
      <c r="HH19" s="2">
        <v>53</v>
      </c>
      <c r="HI19" s="2">
        <v>0</v>
      </c>
      <c r="HJ19" s="4">
        <v>0.02</v>
      </c>
      <c r="HK19" s="19">
        <f t="shared" si="28"/>
        <v>0</v>
      </c>
      <c r="HM19" s="2" t="s">
        <v>34</v>
      </c>
      <c r="HN19" s="2">
        <v>54</v>
      </c>
      <c r="HO19" s="2">
        <v>1</v>
      </c>
      <c r="HP19" s="2">
        <v>53</v>
      </c>
      <c r="HQ19" s="2">
        <v>0</v>
      </c>
      <c r="HR19" s="4">
        <v>0.02</v>
      </c>
      <c r="HS19" s="19">
        <f t="shared" si="29"/>
        <v>0</v>
      </c>
      <c r="HU19" s="2" t="s">
        <v>34</v>
      </c>
      <c r="HV19" s="2">
        <v>54</v>
      </c>
      <c r="HW19" s="2">
        <v>1</v>
      </c>
      <c r="HX19" s="2">
        <v>53</v>
      </c>
      <c r="HY19" s="2">
        <v>0</v>
      </c>
      <c r="HZ19" s="4">
        <v>0.02</v>
      </c>
      <c r="IA19" s="19">
        <f t="shared" si="30"/>
        <v>0</v>
      </c>
      <c r="IC19" s="2" t="s">
        <v>34</v>
      </c>
      <c r="ID19" s="2">
        <v>54</v>
      </c>
      <c r="IE19" s="2">
        <v>1</v>
      </c>
      <c r="IF19" s="2">
        <v>53</v>
      </c>
      <c r="IG19" s="2">
        <v>0</v>
      </c>
      <c r="IH19" s="4">
        <v>0.02</v>
      </c>
      <c r="II19" s="19">
        <f t="shared" si="31"/>
        <v>0</v>
      </c>
      <c r="IK19" s="2" t="s">
        <v>34</v>
      </c>
      <c r="IL19" s="2">
        <v>54</v>
      </c>
      <c r="IM19" s="2">
        <v>1</v>
      </c>
      <c r="IN19" s="2">
        <v>53</v>
      </c>
      <c r="IO19" s="2">
        <v>0</v>
      </c>
      <c r="IP19" s="4">
        <v>0.02</v>
      </c>
      <c r="IQ19" s="19">
        <f t="shared" si="32"/>
        <v>0</v>
      </c>
      <c r="IS19" s="2" t="s">
        <v>34</v>
      </c>
      <c r="IT19" s="2">
        <v>54</v>
      </c>
      <c r="IU19" s="2">
        <v>1</v>
      </c>
      <c r="IV19" s="2">
        <v>53</v>
      </c>
      <c r="IW19" s="2">
        <v>0</v>
      </c>
      <c r="IX19" s="4">
        <v>0.02</v>
      </c>
      <c r="IY19" s="19">
        <f t="shared" si="33"/>
        <v>0</v>
      </c>
      <c r="JA19" s="2" t="s">
        <v>34</v>
      </c>
      <c r="JB19" s="2">
        <v>54</v>
      </c>
      <c r="JC19" s="2">
        <v>1</v>
      </c>
      <c r="JD19" s="2">
        <v>53</v>
      </c>
      <c r="JE19" s="2">
        <v>0</v>
      </c>
      <c r="JF19" s="4">
        <v>0.02</v>
      </c>
      <c r="JG19" s="19">
        <f t="shared" si="34"/>
        <v>0</v>
      </c>
      <c r="JI19" s="2" t="s">
        <v>34</v>
      </c>
      <c r="JJ19" s="2">
        <v>54</v>
      </c>
      <c r="JK19" s="2">
        <v>1</v>
      </c>
      <c r="JL19" s="2">
        <v>53</v>
      </c>
      <c r="JM19" s="2">
        <v>0</v>
      </c>
      <c r="JN19" s="4">
        <v>0.02</v>
      </c>
      <c r="JO19" s="19">
        <f t="shared" si="35"/>
        <v>0</v>
      </c>
      <c r="JQ19" s="2" t="s">
        <v>34</v>
      </c>
      <c r="JR19" s="2">
        <v>54</v>
      </c>
      <c r="JS19" s="2">
        <v>1</v>
      </c>
      <c r="JT19" s="2">
        <v>53</v>
      </c>
      <c r="JU19" s="2">
        <v>0</v>
      </c>
      <c r="JV19" s="4">
        <v>0.02</v>
      </c>
      <c r="JW19" s="19">
        <f t="shared" si="36"/>
        <v>0</v>
      </c>
      <c r="JY19" s="2" t="s">
        <v>34</v>
      </c>
      <c r="JZ19" s="2">
        <v>54</v>
      </c>
      <c r="KA19" s="2">
        <v>1</v>
      </c>
      <c r="KB19" s="2">
        <v>53</v>
      </c>
      <c r="KC19" s="2">
        <v>0</v>
      </c>
      <c r="KD19" s="4">
        <v>0.02</v>
      </c>
      <c r="KE19" s="19">
        <f t="shared" si="37"/>
        <v>0</v>
      </c>
      <c r="KG19" s="2" t="s">
        <v>34</v>
      </c>
      <c r="KH19" s="2">
        <v>54</v>
      </c>
      <c r="KI19" s="2">
        <v>1</v>
      </c>
      <c r="KJ19" s="2">
        <v>53</v>
      </c>
      <c r="KK19" s="2">
        <v>0</v>
      </c>
      <c r="KL19" s="4">
        <v>0.02</v>
      </c>
      <c r="KM19" s="19">
        <f t="shared" si="38"/>
        <v>0</v>
      </c>
      <c r="KO19" s="2" t="s">
        <v>34</v>
      </c>
      <c r="KP19" s="2">
        <v>54</v>
      </c>
      <c r="KQ19" s="2">
        <v>1</v>
      </c>
      <c r="KR19" s="2">
        <v>53</v>
      </c>
      <c r="KS19" s="2">
        <v>0</v>
      </c>
      <c r="KT19" s="4">
        <v>0.02</v>
      </c>
      <c r="KU19" s="19">
        <f t="shared" si="39"/>
        <v>0</v>
      </c>
      <c r="KW19" s="2" t="s">
        <v>34</v>
      </c>
      <c r="KX19" s="2">
        <v>54</v>
      </c>
      <c r="KY19" s="2">
        <v>1</v>
      </c>
      <c r="KZ19" s="2">
        <v>53</v>
      </c>
      <c r="LA19" s="2">
        <v>0</v>
      </c>
      <c r="LB19" s="4">
        <v>0.02</v>
      </c>
      <c r="LC19" s="19">
        <f t="shared" si="40"/>
        <v>0</v>
      </c>
      <c r="LE19" s="2" t="s">
        <v>34</v>
      </c>
      <c r="LF19" s="2">
        <v>54</v>
      </c>
      <c r="LG19" s="2">
        <v>1</v>
      </c>
      <c r="LH19" s="2">
        <v>53</v>
      </c>
      <c r="LI19" s="2">
        <v>0</v>
      </c>
      <c r="LJ19" s="4">
        <v>0.02</v>
      </c>
      <c r="LK19" s="19">
        <f t="shared" si="41"/>
        <v>0</v>
      </c>
      <c r="LM19" s="2" t="s">
        <v>34</v>
      </c>
      <c r="LN19" s="2">
        <v>54</v>
      </c>
      <c r="LO19" s="2">
        <v>1</v>
      </c>
      <c r="LP19" s="2">
        <v>53</v>
      </c>
      <c r="LQ19" s="2">
        <v>0</v>
      </c>
      <c r="LR19" s="4">
        <v>0.02</v>
      </c>
      <c r="LS19" s="19">
        <f t="shared" si="42"/>
        <v>0</v>
      </c>
      <c r="LU19" s="2" t="s">
        <v>34</v>
      </c>
      <c r="LV19" s="2">
        <v>54</v>
      </c>
      <c r="LW19" s="2">
        <v>1</v>
      </c>
      <c r="LX19" s="2">
        <v>53</v>
      </c>
      <c r="LY19" s="2">
        <v>0</v>
      </c>
      <c r="LZ19" s="4">
        <v>0.02</v>
      </c>
      <c r="MA19" s="19">
        <f t="shared" si="43"/>
        <v>0</v>
      </c>
      <c r="MC19" s="2" t="s">
        <v>34</v>
      </c>
      <c r="MD19" s="2">
        <v>54</v>
      </c>
      <c r="ME19" s="2">
        <v>1</v>
      </c>
      <c r="MF19" s="2">
        <v>53</v>
      </c>
      <c r="MG19" s="2">
        <v>0</v>
      </c>
      <c r="MH19" s="4">
        <f t="shared" si="99"/>
        <v>1.8518518518518517E-2</v>
      </c>
      <c r="MI19" s="19">
        <f t="shared" si="44"/>
        <v>-1.4814814814814829E-3</v>
      </c>
      <c r="MK19" s="2" t="s">
        <v>34</v>
      </c>
      <c r="ML19" s="2">
        <v>54</v>
      </c>
      <c r="MM19" s="2">
        <v>1</v>
      </c>
      <c r="MN19" s="2">
        <v>53</v>
      </c>
      <c r="MO19" s="2">
        <v>0</v>
      </c>
      <c r="MP19" s="4">
        <v>0.02</v>
      </c>
      <c r="MQ19" s="19">
        <f t="shared" si="100"/>
        <v>1.4814814814814829E-3</v>
      </c>
      <c r="MS19" s="2" t="s">
        <v>34</v>
      </c>
      <c r="MT19" s="2">
        <v>54</v>
      </c>
      <c r="MU19" s="2">
        <v>1</v>
      </c>
      <c r="MV19" s="2">
        <v>53</v>
      </c>
      <c r="MW19" s="2">
        <v>0</v>
      </c>
      <c r="MX19" s="4">
        <v>0.02</v>
      </c>
      <c r="MY19" s="19">
        <f t="shared" si="45"/>
        <v>0</v>
      </c>
      <c r="NA19" s="2" t="s">
        <v>34</v>
      </c>
      <c r="NB19" s="2">
        <v>54</v>
      </c>
      <c r="NC19" s="2">
        <v>1</v>
      </c>
      <c r="ND19" s="2">
        <v>53</v>
      </c>
      <c r="NE19" s="2">
        <v>0</v>
      </c>
      <c r="NF19" s="4">
        <v>0.02</v>
      </c>
      <c r="NG19" s="19">
        <f t="shared" si="46"/>
        <v>0</v>
      </c>
      <c r="NI19" s="2" t="s">
        <v>34</v>
      </c>
      <c r="NJ19" s="2">
        <v>54</v>
      </c>
      <c r="NK19" s="2">
        <v>1</v>
      </c>
      <c r="NL19" s="2">
        <v>53</v>
      </c>
      <c r="NM19" s="2">
        <v>0</v>
      </c>
      <c r="NN19" s="4">
        <v>0.02</v>
      </c>
      <c r="NO19" s="19">
        <f t="shared" si="47"/>
        <v>0</v>
      </c>
      <c r="NQ19" s="2" t="s">
        <v>34</v>
      </c>
      <c r="NR19" s="2">
        <v>54</v>
      </c>
      <c r="NS19" s="2">
        <v>1</v>
      </c>
      <c r="NT19" s="2">
        <v>53</v>
      </c>
      <c r="NU19" s="2">
        <v>0</v>
      </c>
      <c r="NV19" s="4">
        <v>0.02</v>
      </c>
      <c r="NW19" s="19">
        <f t="shared" si="48"/>
        <v>0</v>
      </c>
      <c r="NY19" s="2" t="s">
        <v>34</v>
      </c>
      <c r="NZ19" s="2">
        <v>54</v>
      </c>
      <c r="OA19" s="2">
        <v>1</v>
      </c>
      <c r="OB19" s="2">
        <v>53</v>
      </c>
      <c r="OC19" s="2">
        <v>0</v>
      </c>
      <c r="OD19" s="4">
        <v>0.02</v>
      </c>
      <c r="OE19" s="19">
        <f t="shared" si="49"/>
        <v>0</v>
      </c>
      <c r="OG19" s="2" t="s">
        <v>34</v>
      </c>
      <c r="OH19" s="2">
        <v>54</v>
      </c>
      <c r="OI19" s="2">
        <v>1</v>
      </c>
      <c r="OJ19" s="2">
        <v>53</v>
      </c>
      <c r="OK19" s="2">
        <v>0</v>
      </c>
      <c r="OL19" s="4">
        <v>0.02</v>
      </c>
      <c r="OM19" s="19">
        <f t="shared" si="50"/>
        <v>0</v>
      </c>
      <c r="OO19" s="2" t="s">
        <v>34</v>
      </c>
      <c r="OP19" s="2">
        <v>54</v>
      </c>
      <c r="OQ19" s="2">
        <v>1</v>
      </c>
      <c r="OR19" s="2">
        <v>53</v>
      </c>
      <c r="OS19" s="2">
        <v>0</v>
      </c>
      <c r="OT19" s="4">
        <f t="shared" si="101"/>
        <v>1.8518518518518517E-2</v>
      </c>
      <c r="OU19" s="19">
        <f t="shared" si="51"/>
        <v>-1.4814814814814829E-3</v>
      </c>
      <c r="OW19" s="129" t="s">
        <v>34</v>
      </c>
      <c r="OX19" s="129">
        <v>54</v>
      </c>
      <c r="OY19" s="129">
        <v>1</v>
      </c>
      <c r="OZ19" s="129">
        <v>53</v>
      </c>
      <c r="PA19" s="129">
        <v>0</v>
      </c>
      <c r="PB19" s="135">
        <v>0.02</v>
      </c>
      <c r="PC19" s="132">
        <v>0</v>
      </c>
      <c r="PD19" s="129"/>
      <c r="PE19" s="129" t="s">
        <v>34</v>
      </c>
      <c r="PF19" s="129">
        <v>54</v>
      </c>
      <c r="PG19" s="129">
        <v>1</v>
      </c>
      <c r="PH19" s="129">
        <v>53</v>
      </c>
      <c r="PI19" s="129">
        <v>0</v>
      </c>
      <c r="PJ19" s="135">
        <v>0.02</v>
      </c>
      <c r="PK19" s="132">
        <v>0</v>
      </c>
      <c r="PM19" s="156" t="s">
        <v>34</v>
      </c>
      <c r="PN19" s="156">
        <v>54</v>
      </c>
      <c r="PO19" s="156">
        <v>1</v>
      </c>
      <c r="PP19" s="156">
        <v>53</v>
      </c>
      <c r="PQ19" s="156">
        <v>0</v>
      </c>
      <c r="PR19" s="162">
        <v>0.02</v>
      </c>
      <c r="PS19" s="132">
        <f t="shared" si="52"/>
        <v>0</v>
      </c>
      <c r="PT19" s="121"/>
      <c r="PU19" s="156" t="s">
        <v>34</v>
      </c>
      <c r="PV19" s="156">
        <v>203</v>
      </c>
      <c r="PW19" s="156">
        <v>8</v>
      </c>
      <c r="PX19" s="156">
        <v>191</v>
      </c>
      <c r="PY19" s="156">
        <v>4</v>
      </c>
      <c r="PZ19" s="162">
        <v>0.04</v>
      </c>
      <c r="QA19" s="132">
        <f t="shared" si="53"/>
        <v>0.02</v>
      </c>
      <c r="QB19" s="121"/>
      <c r="QC19" s="156" t="s">
        <v>34</v>
      </c>
      <c r="QD19" s="156">
        <v>203</v>
      </c>
      <c r="QE19" s="156">
        <v>8</v>
      </c>
      <c r="QF19" s="156">
        <v>191</v>
      </c>
      <c r="QG19" s="156">
        <v>4</v>
      </c>
      <c r="QH19" s="162">
        <v>0.04</v>
      </c>
      <c r="QI19" s="132">
        <f t="shared" si="54"/>
        <v>0</v>
      </c>
      <c r="QJ19" s="121"/>
      <c r="QK19" s="156" t="s">
        <v>34</v>
      </c>
      <c r="QL19" s="156">
        <v>203</v>
      </c>
      <c r="QM19" s="156">
        <v>8</v>
      </c>
      <c r="QN19" s="156">
        <v>191</v>
      </c>
      <c r="QO19" s="156">
        <v>4</v>
      </c>
      <c r="QP19" s="162">
        <v>0.04</v>
      </c>
      <c r="QQ19" s="132">
        <f t="shared" si="55"/>
        <v>0</v>
      </c>
      <c r="QR19" s="121"/>
      <c r="QS19" s="156" t="s">
        <v>34</v>
      </c>
      <c r="QT19" s="156">
        <v>203</v>
      </c>
      <c r="QU19" s="156">
        <v>8</v>
      </c>
      <c r="QV19" s="156">
        <v>191</v>
      </c>
      <c r="QW19" s="156">
        <v>4</v>
      </c>
      <c r="QX19" s="162">
        <v>0.04</v>
      </c>
      <c r="QY19" s="158">
        <f t="shared" si="56"/>
        <v>0</v>
      </c>
      <c r="QZ19" s="121"/>
      <c r="RA19" s="156" t="s">
        <v>34</v>
      </c>
      <c r="RB19" s="156">
        <v>203</v>
      </c>
      <c r="RC19" s="156">
        <v>8</v>
      </c>
      <c r="RD19" s="156">
        <v>191</v>
      </c>
      <c r="RE19" s="156">
        <v>4</v>
      </c>
      <c r="RF19" s="162">
        <v>0.04</v>
      </c>
      <c r="RG19" s="132">
        <f t="shared" si="57"/>
        <v>0</v>
      </c>
      <c r="RH19" s="121"/>
      <c r="RI19" s="121"/>
      <c r="RJ19" s="156" t="s">
        <v>34</v>
      </c>
      <c r="RK19" s="156">
        <v>203</v>
      </c>
      <c r="RL19" s="156">
        <v>8</v>
      </c>
      <c r="RM19" s="156">
        <v>191</v>
      </c>
      <c r="RN19" s="156">
        <v>4</v>
      </c>
      <c r="RO19" s="162">
        <f t="shared" si="58"/>
        <v>3.9408866995073892E-2</v>
      </c>
      <c r="RP19" s="132">
        <f t="shared" si="59"/>
        <v>-5.9113300492610876E-4</v>
      </c>
      <c r="RQ19" s="121"/>
      <c r="RR19" s="121"/>
      <c r="RS19" s="121"/>
      <c r="RT19" s="121"/>
      <c r="RU19" s="121"/>
      <c r="RV19" s="121"/>
      <c r="RW19" s="132"/>
      <c r="RX19" s="121"/>
      <c r="RY19" s="121"/>
      <c r="RZ19" s="121"/>
      <c r="SA19" s="121"/>
      <c r="SB19" s="121"/>
      <c r="SC19" s="121"/>
      <c r="SD19" s="132"/>
      <c r="SE19" s="121"/>
      <c r="SF19" s="121"/>
      <c r="SG19" s="121"/>
      <c r="SH19" s="121"/>
      <c r="SI19" s="121"/>
      <c r="SJ19" s="121"/>
      <c r="SK19" s="121"/>
      <c r="SL19" s="121"/>
      <c r="SM19" s="121"/>
      <c r="SN19" s="121"/>
      <c r="SO19" s="121"/>
      <c r="SP19" s="121"/>
      <c r="SQ19" s="121"/>
      <c r="SR19" s="121"/>
      <c r="SU19" s="157" t="s">
        <v>34</v>
      </c>
      <c r="SV19" s="157">
        <v>203</v>
      </c>
      <c r="SW19" s="157">
        <v>8</v>
      </c>
      <c r="SX19" s="157">
        <v>191</v>
      </c>
      <c r="SY19" s="157">
        <v>4</v>
      </c>
      <c r="SZ19" s="158">
        <f t="shared" si="102"/>
        <v>3.9408866995073892E-2</v>
      </c>
      <c r="TA19" s="132">
        <f t="shared" si="60"/>
        <v>0</v>
      </c>
      <c r="TC19" s="157" t="s">
        <v>34</v>
      </c>
      <c r="TD19" s="157">
        <v>203</v>
      </c>
      <c r="TE19" s="157">
        <v>8</v>
      </c>
      <c r="TF19" s="157">
        <v>191</v>
      </c>
      <c r="TG19" s="157">
        <v>4</v>
      </c>
      <c r="TH19" s="158">
        <f t="shared" si="61"/>
        <v>3.9408866995073892E-2</v>
      </c>
      <c r="TI19" s="132">
        <f t="shared" si="62"/>
        <v>0</v>
      </c>
      <c r="TK19" s="157" t="s">
        <v>34</v>
      </c>
      <c r="TL19" s="157">
        <v>203</v>
      </c>
      <c r="TM19" s="157">
        <v>8</v>
      </c>
      <c r="TN19" s="157">
        <v>191</v>
      </c>
      <c r="TO19" s="157">
        <v>4</v>
      </c>
      <c r="TP19" s="158">
        <f t="shared" si="63"/>
        <v>3.9408866995073892E-2</v>
      </c>
      <c r="TQ19" s="132">
        <f t="shared" si="64"/>
        <v>0</v>
      </c>
      <c r="TS19" s="157" t="s">
        <v>34</v>
      </c>
      <c r="TT19" s="157">
        <v>203</v>
      </c>
      <c r="TU19" s="157">
        <v>8</v>
      </c>
      <c r="TV19" s="157">
        <v>191</v>
      </c>
      <c r="TW19" s="157">
        <v>4</v>
      </c>
      <c r="TX19" s="158">
        <f t="shared" si="65"/>
        <v>3.9408866995073892E-2</v>
      </c>
      <c r="TY19" s="132">
        <f t="shared" si="66"/>
        <v>0</v>
      </c>
      <c r="UA19" s="157" t="s">
        <v>34</v>
      </c>
      <c r="UB19" s="157">
        <v>203</v>
      </c>
      <c r="UC19" s="157">
        <v>8</v>
      </c>
      <c r="UD19" s="157">
        <v>191</v>
      </c>
      <c r="UE19" s="157">
        <v>4</v>
      </c>
      <c r="UF19" s="158">
        <f t="shared" si="67"/>
        <v>3.9408866995073892E-2</v>
      </c>
      <c r="UG19" s="132">
        <f t="shared" si="68"/>
        <v>0</v>
      </c>
      <c r="UH19" s="132"/>
      <c r="UI19" s="157" t="s">
        <v>34</v>
      </c>
      <c r="UJ19" s="157">
        <v>203</v>
      </c>
      <c r="UK19" s="157">
        <v>8</v>
      </c>
      <c r="UL19" s="157">
        <v>191</v>
      </c>
      <c r="UM19" s="157">
        <v>4</v>
      </c>
      <c r="UN19" s="158">
        <f t="shared" si="69"/>
        <v>3.9408866995073892E-2</v>
      </c>
      <c r="UO19" s="132">
        <f t="shared" si="70"/>
        <v>0</v>
      </c>
      <c r="UQ19" s="157" t="s">
        <v>34</v>
      </c>
      <c r="UR19" s="157">
        <v>203</v>
      </c>
      <c r="US19" s="157">
        <v>8</v>
      </c>
      <c r="UT19" s="157">
        <v>191</v>
      </c>
      <c r="UU19" s="157">
        <v>4</v>
      </c>
      <c r="UV19" s="158">
        <f t="shared" si="71"/>
        <v>3.9408866995073892E-2</v>
      </c>
      <c r="UW19" s="132">
        <f t="shared" si="72"/>
        <v>0</v>
      </c>
      <c r="UY19" s="157" t="s">
        <v>34</v>
      </c>
      <c r="UZ19" s="157">
        <v>203</v>
      </c>
      <c r="VA19" s="157">
        <v>8</v>
      </c>
      <c r="VB19" s="157">
        <v>191</v>
      </c>
      <c r="VC19" s="157">
        <v>4</v>
      </c>
      <c r="VD19" s="158">
        <f t="shared" si="73"/>
        <v>3.9408866995073892E-2</v>
      </c>
      <c r="VE19" s="132">
        <f t="shared" si="74"/>
        <v>0</v>
      </c>
      <c r="VG19" s="157" t="s">
        <v>34</v>
      </c>
      <c r="VH19" s="157">
        <v>203</v>
      </c>
      <c r="VI19" s="157">
        <v>8</v>
      </c>
      <c r="VJ19" s="157">
        <v>191</v>
      </c>
      <c r="VK19" s="157">
        <v>4</v>
      </c>
      <c r="VL19" s="158">
        <f t="shared" si="75"/>
        <v>3.9408866995073892E-2</v>
      </c>
      <c r="VM19" s="132">
        <f t="shared" si="76"/>
        <v>0</v>
      </c>
      <c r="VO19" s="157" t="s">
        <v>34</v>
      </c>
      <c r="VP19" s="157">
        <v>203</v>
      </c>
      <c r="VQ19" s="157">
        <v>8</v>
      </c>
      <c r="VR19" s="157">
        <v>191</v>
      </c>
      <c r="VS19" s="157">
        <v>4</v>
      </c>
      <c r="VT19" s="158">
        <f t="shared" si="77"/>
        <v>3.9408866995073892E-2</v>
      </c>
      <c r="VV19" s="157" t="s">
        <v>34</v>
      </c>
      <c r="VW19" s="157">
        <v>203</v>
      </c>
      <c r="VX19" s="157">
        <v>8</v>
      </c>
      <c r="VY19" s="157">
        <v>191</v>
      </c>
      <c r="VZ19" s="157">
        <v>4</v>
      </c>
      <c r="WA19" s="158">
        <f t="shared" si="78"/>
        <v>3.9408866995073892E-2</v>
      </c>
      <c r="WC19" s="157" t="s">
        <v>34</v>
      </c>
      <c r="WD19" s="157">
        <v>203</v>
      </c>
      <c r="WE19" s="157">
        <v>8</v>
      </c>
      <c r="WF19" s="157">
        <v>191</v>
      </c>
      <c r="WG19" s="157">
        <v>4</v>
      </c>
      <c r="WH19" s="158">
        <f t="shared" si="79"/>
        <v>3.9408866995073892E-2</v>
      </c>
      <c r="WI19" s="132">
        <f t="shared" si="23"/>
        <v>0</v>
      </c>
      <c r="WK19" s="157" t="s">
        <v>34</v>
      </c>
      <c r="WL19" s="157">
        <v>203</v>
      </c>
      <c r="WM19" s="157">
        <v>8</v>
      </c>
      <c r="WN19" s="157">
        <v>191</v>
      </c>
      <c r="WO19" s="157">
        <v>4</v>
      </c>
      <c r="WP19" s="158">
        <f t="shared" si="80"/>
        <v>3.9408866995073892E-2</v>
      </c>
      <c r="WQ19" s="132">
        <f t="shared" si="81"/>
        <v>0</v>
      </c>
      <c r="WS19" s="157" t="s">
        <v>34</v>
      </c>
      <c r="WT19" s="157">
        <v>203</v>
      </c>
      <c r="WU19" s="157">
        <v>8</v>
      </c>
      <c r="WV19" s="157">
        <v>191</v>
      </c>
      <c r="WW19" s="157">
        <v>4</v>
      </c>
      <c r="WX19" s="158">
        <f t="shared" si="82"/>
        <v>3.9408866995073892E-2</v>
      </c>
      <c r="WY19" s="132">
        <f t="shared" si="83"/>
        <v>0</v>
      </c>
      <c r="XA19" s="157" t="s">
        <v>34</v>
      </c>
      <c r="XB19" s="157">
        <v>203</v>
      </c>
      <c r="XC19" s="157">
        <v>8</v>
      </c>
      <c r="XD19" s="157">
        <v>191</v>
      </c>
      <c r="XE19" s="157">
        <v>4</v>
      </c>
      <c r="XF19" s="158">
        <f t="shared" si="84"/>
        <v>3.9408866995073892E-2</v>
      </c>
      <c r="XG19" s="132">
        <f t="shared" si="85"/>
        <v>0</v>
      </c>
      <c r="XI19" s="157" t="s">
        <v>34</v>
      </c>
      <c r="XJ19" s="157">
        <v>203</v>
      </c>
      <c r="XK19" s="157">
        <v>8</v>
      </c>
      <c r="XL19" s="157">
        <v>191</v>
      </c>
      <c r="XM19" s="157">
        <v>4</v>
      </c>
      <c r="XN19" s="158">
        <f t="shared" si="86"/>
        <v>3.9408866995073892E-2</v>
      </c>
      <c r="XO19" s="132">
        <f t="shared" si="87"/>
        <v>0</v>
      </c>
      <c r="XQ19" s="157" t="s">
        <v>34</v>
      </c>
      <c r="XR19" s="157">
        <v>203</v>
      </c>
      <c r="XS19" s="157">
        <v>8</v>
      </c>
      <c r="XT19" s="157">
        <v>191</v>
      </c>
      <c r="XU19" s="157">
        <v>4</v>
      </c>
      <c r="XV19" s="158">
        <f t="shared" si="88"/>
        <v>3.9408866995073892E-2</v>
      </c>
      <c r="XW19" s="132">
        <f t="shared" si="89"/>
        <v>0</v>
      </c>
      <c r="XY19" s="157" t="s">
        <v>34</v>
      </c>
      <c r="XZ19" s="157">
        <v>203</v>
      </c>
      <c r="YA19" s="157">
        <v>8</v>
      </c>
      <c r="YB19" s="157">
        <v>191</v>
      </c>
      <c r="YC19" s="157">
        <v>4</v>
      </c>
      <c r="YD19" s="158">
        <f t="shared" si="90"/>
        <v>3.9408866995073892E-2</v>
      </c>
      <c r="YE19" s="132">
        <f t="shared" si="91"/>
        <v>0</v>
      </c>
      <c r="YG19" s="157" t="s">
        <v>34</v>
      </c>
      <c r="YH19" s="157">
        <v>203</v>
      </c>
      <c r="YI19" s="157">
        <v>8</v>
      </c>
      <c r="YJ19" s="157">
        <v>191</v>
      </c>
      <c r="YK19" s="157">
        <v>4</v>
      </c>
      <c r="YL19" s="158">
        <f t="shared" si="92"/>
        <v>3.9408866995073892E-2</v>
      </c>
      <c r="YM19" s="132">
        <f t="shared" si="93"/>
        <v>0</v>
      </c>
      <c r="YO19" s="157" t="s">
        <v>34</v>
      </c>
      <c r="YP19" s="157">
        <v>203</v>
      </c>
      <c r="YQ19" s="157">
        <v>8</v>
      </c>
      <c r="YR19" s="157">
        <v>191</v>
      </c>
      <c r="YS19" s="157">
        <v>4</v>
      </c>
      <c r="YT19" s="158">
        <f t="shared" si="94"/>
        <v>3.9408866995073892E-2</v>
      </c>
      <c r="YU19" s="132">
        <f t="shared" si="95"/>
        <v>0</v>
      </c>
      <c r="YW19" s="157" t="s">
        <v>34</v>
      </c>
      <c r="YX19" s="157">
        <v>203</v>
      </c>
      <c r="YY19" s="157">
        <v>8</v>
      </c>
      <c r="YZ19" s="157">
        <v>191</v>
      </c>
      <c r="ZA19" s="157">
        <v>4</v>
      </c>
      <c r="ZB19" s="158">
        <f t="shared" si="96"/>
        <v>3.9408866995073892E-2</v>
      </c>
      <c r="ZD19" s="157" t="s">
        <v>34</v>
      </c>
      <c r="ZE19" s="157">
        <v>203</v>
      </c>
      <c r="ZF19" s="157">
        <v>8</v>
      </c>
      <c r="ZG19" s="157">
        <v>191</v>
      </c>
      <c r="ZH19" s="157">
        <v>4</v>
      </c>
      <c r="ZI19" s="158">
        <f t="shared" si="97"/>
        <v>3.9408866995073892E-2</v>
      </c>
      <c r="ZJ19" s="132">
        <f t="shared" si="98"/>
        <v>-3.9605911330049262</v>
      </c>
      <c r="ZL19" s="121" t="s">
        <v>34</v>
      </c>
      <c r="ZM19" s="121">
        <v>203</v>
      </c>
      <c r="ZN19" s="121">
        <v>8</v>
      </c>
      <c r="ZO19" s="121">
        <v>191</v>
      </c>
      <c r="ZP19" s="121">
        <v>4</v>
      </c>
      <c r="ZQ19" s="132">
        <v>0.04</v>
      </c>
      <c r="ZS19" s="157" t="s">
        <v>34</v>
      </c>
      <c r="ZT19" s="157">
        <v>203</v>
      </c>
      <c r="ZU19" s="157">
        <v>8</v>
      </c>
      <c r="ZV19" s="157">
        <v>191</v>
      </c>
      <c r="ZW19" s="157">
        <v>4</v>
      </c>
      <c r="ZX19" s="158">
        <v>0.04</v>
      </c>
      <c r="ZZ19" s="199" t="s">
        <v>34</v>
      </c>
      <c r="AAA19" s="199">
        <v>203</v>
      </c>
      <c r="AAB19" s="199">
        <v>8</v>
      </c>
      <c r="AAC19" s="199">
        <v>191</v>
      </c>
      <c r="AAD19" s="199">
        <v>4</v>
      </c>
      <c r="AAE19" s="200">
        <v>0.04</v>
      </c>
      <c r="AAG19" s="157" t="s">
        <v>34</v>
      </c>
      <c r="AAH19" s="157">
        <v>203</v>
      </c>
      <c r="AAI19" s="157">
        <v>8</v>
      </c>
      <c r="AAJ19" s="157">
        <v>191</v>
      </c>
      <c r="AAK19" s="157">
        <v>4</v>
      </c>
      <c r="AAL19" s="158">
        <v>0.04</v>
      </c>
      <c r="AAN19" s="157" t="s">
        <v>34</v>
      </c>
      <c r="AAO19" s="157">
        <v>203</v>
      </c>
      <c r="AAP19" s="157">
        <v>8</v>
      </c>
      <c r="AAQ19" s="157">
        <v>191</v>
      </c>
      <c r="AAR19" s="157">
        <v>4</v>
      </c>
      <c r="AAS19" s="158">
        <v>0.04</v>
      </c>
      <c r="AAU19" s="157" t="s">
        <v>34</v>
      </c>
      <c r="AAV19" s="157">
        <v>203</v>
      </c>
      <c r="AAW19" s="157">
        <v>8</v>
      </c>
      <c r="AAX19" s="157">
        <v>191</v>
      </c>
      <c r="AAY19" s="157">
        <v>4</v>
      </c>
      <c r="AAZ19" s="158">
        <v>0.04</v>
      </c>
    </row>
    <row r="20" spans="1:728" ht="15.75">
      <c r="A20" s="19">
        <v>0</v>
      </c>
      <c r="B20" s="19"/>
      <c r="C20" s="18" t="s">
        <v>35</v>
      </c>
      <c r="D20" s="18">
        <v>30</v>
      </c>
      <c r="E20" s="18">
        <v>0</v>
      </c>
      <c r="F20" s="18">
        <v>25</v>
      </c>
      <c r="G20" s="18">
        <v>5</v>
      </c>
      <c r="H20" s="19">
        <v>0</v>
      </c>
      <c r="J20" s="58" t="s">
        <v>35</v>
      </c>
      <c r="K20" s="58">
        <v>30</v>
      </c>
      <c r="L20" s="58">
        <v>0</v>
      </c>
      <c r="M20" s="58">
        <v>25</v>
      </c>
      <c r="N20" s="58">
        <v>5</v>
      </c>
      <c r="O20" s="59">
        <v>0</v>
      </c>
      <c r="P20" s="59">
        <f t="shared" si="0"/>
        <v>0</v>
      </c>
      <c r="R20" s="18" t="s">
        <v>35</v>
      </c>
      <c r="S20" s="18">
        <v>30</v>
      </c>
      <c r="T20" s="18">
        <v>0</v>
      </c>
      <c r="U20" s="18">
        <v>25</v>
      </c>
      <c r="V20" s="18">
        <v>5</v>
      </c>
      <c r="W20" s="19">
        <v>0</v>
      </c>
      <c r="X20" s="19">
        <f t="shared" si="1"/>
        <v>0</v>
      </c>
      <c r="Z20" s="51" t="s">
        <v>35</v>
      </c>
      <c r="AA20" s="51">
        <v>30</v>
      </c>
      <c r="AB20" s="52">
        <v>0</v>
      </c>
      <c r="AC20" s="53">
        <v>25</v>
      </c>
      <c r="AD20" s="51">
        <v>5</v>
      </c>
      <c r="AE20" s="56">
        <v>0</v>
      </c>
      <c r="AF20" s="19">
        <f t="shared" si="2"/>
        <v>0</v>
      </c>
      <c r="AH20" s="19">
        <v>0</v>
      </c>
      <c r="AI20" s="19">
        <f t="shared" si="3"/>
        <v>0</v>
      </c>
      <c r="AK20" s="18" t="s">
        <v>35</v>
      </c>
      <c r="AL20" s="18">
        <v>30</v>
      </c>
      <c r="AM20" s="18">
        <v>0</v>
      </c>
      <c r="AN20" s="18">
        <v>25</v>
      </c>
      <c r="AO20" s="18">
        <v>5</v>
      </c>
      <c r="AP20" s="19">
        <f t="shared" si="4"/>
        <v>0</v>
      </c>
      <c r="AQ20" s="19">
        <f t="shared" si="5"/>
        <v>0</v>
      </c>
      <c r="AS20" s="18" t="s">
        <v>35</v>
      </c>
      <c r="AT20" s="18">
        <v>30</v>
      </c>
      <c r="AU20" s="18">
        <v>3</v>
      </c>
      <c r="AV20" s="18">
        <v>22</v>
      </c>
      <c r="AW20" s="18">
        <v>5</v>
      </c>
      <c r="AX20" s="19">
        <v>0.1</v>
      </c>
      <c r="AY20" s="19">
        <f t="shared" si="6"/>
        <v>0.1</v>
      </c>
      <c r="BA20" s="18" t="s">
        <v>35</v>
      </c>
      <c r="BB20" s="18">
        <v>30</v>
      </c>
      <c r="BC20" s="18">
        <v>3</v>
      </c>
      <c r="BD20" s="18">
        <v>22</v>
      </c>
      <c r="BE20" s="18">
        <v>5</v>
      </c>
      <c r="BF20" s="19">
        <v>0.1</v>
      </c>
      <c r="BG20" s="19">
        <f t="shared" si="7"/>
        <v>0</v>
      </c>
      <c r="BI20" s="18" t="s">
        <v>35</v>
      </c>
      <c r="BJ20" s="18">
        <v>30</v>
      </c>
      <c r="BK20" s="18">
        <v>3</v>
      </c>
      <c r="BL20" s="18">
        <v>22</v>
      </c>
      <c r="BM20" s="18">
        <v>5</v>
      </c>
      <c r="BN20" s="19">
        <v>0.1</v>
      </c>
      <c r="BO20" s="19">
        <f t="shared" si="8"/>
        <v>0</v>
      </c>
      <c r="BQ20" s="18" t="s">
        <v>35</v>
      </c>
      <c r="BR20" s="18">
        <v>30</v>
      </c>
      <c r="BS20" s="18">
        <v>3</v>
      </c>
      <c r="BT20" s="18">
        <v>22</v>
      </c>
      <c r="BU20" s="18">
        <v>5</v>
      </c>
      <c r="BV20" s="19">
        <v>0.1</v>
      </c>
      <c r="BW20" s="19">
        <f t="shared" si="9"/>
        <v>0</v>
      </c>
      <c r="BY20" s="18" t="s">
        <v>35</v>
      </c>
      <c r="BZ20" s="18">
        <v>30</v>
      </c>
      <c r="CA20" s="18">
        <v>3</v>
      </c>
      <c r="CB20" s="18">
        <v>22</v>
      </c>
      <c r="CC20" s="18">
        <v>5</v>
      </c>
      <c r="CD20" s="19">
        <v>0.1</v>
      </c>
      <c r="CE20" s="19">
        <f t="shared" si="10"/>
        <v>0</v>
      </c>
      <c r="CG20" s="2" t="s">
        <v>35</v>
      </c>
      <c r="CH20" s="2">
        <v>30</v>
      </c>
      <c r="CI20" s="2">
        <v>3</v>
      </c>
      <c r="CJ20" s="2">
        <v>22</v>
      </c>
      <c r="CK20" s="2">
        <v>5</v>
      </c>
      <c r="CL20" s="4">
        <v>0.1</v>
      </c>
      <c r="CM20" s="19">
        <f t="shared" si="11"/>
        <v>0</v>
      </c>
      <c r="CO20" s="2" t="s">
        <v>35</v>
      </c>
      <c r="CP20" s="2">
        <v>30</v>
      </c>
      <c r="CQ20" s="2">
        <v>3</v>
      </c>
      <c r="CR20" s="2">
        <v>22</v>
      </c>
      <c r="CS20" s="2">
        <v>5</v>
      </c>
      <c r="CT20" s="4">
        <v>0.1</v>
      </c>
      <c r="CU20" s="19">
        <f t="shared" si="12"/>
        <v>0</v>
      </c>
      <c r="CW20" s="2" t="s">
        <v>35</v>
      </c>
      <c r="CX20" s="2">
        <v>30</v>
      </c>
      <c r="CY20" s="2">
        <v>3</v>
      </c>
      <c r="CZ20" s="2">
        <v>22</v>
      </c>
      <c r="DA20" s="2">
        <v>5</v>
      </c>
      <c r="DB20" s="4">
        <v>0.1</v>
      </c>
      <c r="DC20" s="19">
        <f t="shared" si="13"/>
        <v>0</v>
      </c>
      <c r="DE20" s="2" t="s">
        <v>35</v>
      </c>
      <c r="DF20" s="2">
        <v>30</v>
      </c>
      <c r="DG20" s="2">
        <v>3</v>
      </c>
      <c r="DH20" s="2">
        <v>22</v>
      </c>
      <c r="DI20" s="2">
        <v>5</v>
      </c>
      <c r="DJ20" s="4">
        <v>0.1</v>
      </c>
      <c r="DK20" s="19">
        <f t="shared" si="14"/>
        <v>0</v>
      </c>
      <c r="DM20" s="2" t="s">
        <v>35</v>
      </c>
      <c r="DN20" s="2">
        <v>30</v>
      </c>
      <c r="DO20" s="2">
        <v>3</v>
      </c>
      <c r="DP20" s="2">
        <v>22</v>
      </c>
      <c r="DQ20" s="2">
        <v>5</v>
      </c>
      <c r="DR20" s="4">
        <v>0.1</v>
      </c>
      <c r="DS20" s="19">
        <f t="shared" si="15"/>
        <v>0</v>
      </c>
      <c r="DU20" s="2" t="s">
        <v>35</v>
      </c>
      <c r="DV20" s="2">
        <v>30</v>
      </c>
      <c r="DW20" s="2">
        <v>3</v>
      </c>
      <c r="DX20" s="2">
        <v>22</v>
      </c>
      <c r="DY20" s="2">
        <v>5</v>
      </c>
      <c r="DZ20" s="4">
        <v>0.1</v>
      </c>
      <c r="EA20" s="19">
        <f t="shared" si="16"/>
        <v>0</v>
      </c>
      <c r="EC20" s="2" t="s">
        <v>35</v>
      </c>
      <c r="ED20" s="2">
        <v>30</v>
      </c>
      <c r="EE20" s="2">
        <v>3</v>
      </c>
      <c r="EF20" s="2">
        <v>22</v>
      </c>
      <c r="EG20" s="2">
        <v>5</v>
      </c>
      <c r="EH20" s="4">
        <v>0.1</v>
      </c>
      <c r="EI20" s="19">
        <f t="shared" si="17"/>
        <v>0</v>
      </c>
      <c r="EK20" s="2" t="s">
        <v>35</v>
      </c>
      <c r="EL20" s="2">
        <v>30</v>
      </c>
      <c r="EM20" s="2">
        <v>3</v>
      </c>
      <c r="EN20" s="2">
        <v>22</v>
      </c>
      <c r="EO20" s="2">
        <v>5</v>
      </c>
      <c r="EP20" s="4">
        <v>0.1</v>
      </c>
      <c r="EQ20" s="19">
        <f t="shared" si="18"/>
        <v>0</v>
      </c>
      <c r="ES20" s="2" t="s">
        <v>35</v>
      </c>
      <c r="ET20" s="2">
        <v>30</v>
      </c>
      <c r="EU20" s="2">
        <v>3</v>
      </c>
      <c r="EV20" s="2">
        <v>22</v>
      </c>
      <c r="EW20" s="2">
        <v>5</v>
      </c>
      <c r="EX20" s="4">
        <v>0.1</v>
      </c>
      <c r="EY20" s="19">
        <f t="shared" si="19"/>
        <v>0</v>
      </c>
      <c r="FA20" s="2" t="s">
        <v>35</v>
      </c>
      <c r="FB20" s="2">
        <v>30</v>
      </c>
      <c r="FC20" s="2">
        <v>3</v>
      </c>
      <c r="FD20" s="2">
        <v>22</v>
      </c>
      <c r="FE20" s="2">
        <v>5</v>
      </c>
      <c r="FF20" s="4">
        <v>0.1</v>
      </c>
      <c r="FG20" s="19">
        <f t="shared" si="20"/>
        <v>0</v>
      </c>
      <c r="FI20" s="2" t="s">
        <v>35</v>
      </c>
      <c r="FJ20" s="2">
        <v>30</v>
      </c>
      <c r="FK20" s="2">
        <v>3</v>
      </c>
      <c r="FL20" s="2">
        <v>22</v>
      </c>
      <c r="FM20" s="2">
        <v>5</v>
      </c>
      <c r="FN20" s="4">
        <v>0.1</v>
      </c>
      <c r="FO20" s="19">
        <f t="shared" si="21"/>
        <v>0</v>
      </c>
      <c r="FQ20" s="2" t="s">
        <v>35</v>
      </c>
      <c r="FR20" s="2">
        <v>30</v>
      </c>
      <c r="FS20" s="2">
        <v>3</v>
      </c>
      <c r="FT20" s="2">
        <v>22</v>
      </c>
      <c r="FU20" s="2">
        <v>5</v>
      </c>
      <c r="FV20" s="4">
        <v>0.1</v>
      </c>
      <c r="FW20" s="19">
        <f t="shared" si="22"/>
        <v>0</v>
      </c>
      <c r="FY20" s="2" t="s">
        <v>35</v>
      </c>
      <c r="FZ20" s="2">
        <v>30</v>
      </c>
      <c r="GA20" s="2">
        <v>3</v>
      </c>
      <c r="GB20" s="2">
        <v>22</v>
      </c>
      <c r="GC20" s="2">
        <v>5</v>
      </c>
      <c r="GD20" s="4">
        <v>0.1</v>
      </c>
      <c r="GE20" s="19">
        <f t="shared" si="24"/>
        <v>0</v>
      </c>
      <c r="GG20" s="2" t="s">
        <v>35</v>
      </c>
      <c r="GH20" s="2">
        <v>30</v>
      </c>
      <c r="GI20" s="2">
        <v>3</v>
      </c>
      <c r="GJ20" s="2">
        <v>21</v>
      </c>
      <c r="GK20" s="2">
        <v>6</v>
      </c>
      <c r="GL20" s="4">
        <v>0.1</v>
      </c>
      <c r="GM20" s="19">
        <f t="shared" si="25"/>
        <v>0</v>
      </c>
      <c r="GO20" s="2" t="s">
        <v>35</v>
      </c>
      <c r="GP20" s="2">
        <v>30</v>
      </c>
      <c r="GQ20" s="2">
        <v>3</v>
      </c>
      <c r="GR20" s="2">
        <v>21</v>
      </c>
      <c r="GS20" s="2">
        <v>6</v>
      </c>
      <c r="GT20" s="4">
        <v>0.1</v>
      </c>
      <c r="GU20" s="19">
        <f t="shared" si="26"/>
        <v>0</v>
      </c>
      <c r="GW20" s="2" t="s">
        <v>35</v>
      </c>
      <c r="GX20" s="2">
        <v>30</v>
      </c>
      <c r="GY20" s="2">
        <v>3</v>
      </c>
      <c r="GZ20" s="2">
        <v>21</v>
      </c>
      <c r="HA20" s="2">
        <v>6</v>
      </c>
      <c r="HB20" s="4">
        <v>0.1</v>
      </c>
      <c r="HC20" s="19">
        <f t="shared" si="27"/>
        <v>0</v>
      </c>
      <c r="HE20" s="2" t="s">
        <v>35</v>
      </c>
      <c r="HF20" s="2">
        <v>30</v>
      </c>
      <c r="HG20" s="2">
        <v>3</v>
      </c>
      <c r="HH20" s="2">
        <v>21</v>
      </c>
      <c r="HI20" s="2">
        <v>6</v>
      </c>
      <c r="HJ20" s="4">
        <v>0.1</v>
      </c>
      <c r="HK20" s="19">
        <f t="shared" si="28"/>
        <v>0</v>
      </c>
      <c r="HM20" s="2" t="s">
        <v>35</v>
      </c>
      <c r="HN20" s="2">
        <v>30</v>
      </c>
      <c r="HO20" s="2">
        <v>3</v>
      </c>
      <c r="HP20" s="2">
        <v>21</v>
      </c>
      <c r="HQ20" s="2">
        <v>6</v>
      </c>
      <c r="HR20" s="4">
        <v>0.1</v>
      </c>
      <c r="HS20" s="19">
        <f t="shared" si="29"/>
        <v>0</v>
      </c>
      <c r="HU20" s="2" t="s">
        <v>35</v>
      </c>
      <c r="HV20" s="2">
        <v>30</v>
      </c>
      <c r="HW20" s="2">
        <v>3</v>
      </c>
      <c r="HX20" s="2">
        <v>21</v>
      </c>
      <c r="HY20" s="2">
        <v>6</v>
      </c>
      <c r="HZ20" s="4">
        <v>0.1</v>
      </c>
      <c r="IA20" s="19">
        <f t="shared" si="30"/>
        <v>0</v>
      </c>
      <c r="IC20" s="2" t="s">
        <v>35</v>
      </c>
      <c r="ID20" s="2">
        <v>30</v>
      </c>
      <c r="IE20" s="2">
        <v>3</v>
      </c>
      <c r="IF20" s="2">
        <v>21</v>
      </c>
      <c r="IG20" s="2">
        <v>6</v>
      </c>
      <c r="IH20" s="4">
        <v>0.1</v>
      </c>
      <c r="II20" s="19">
        <f t="shared" si="31"/>
        <v>0</v>
      </c>
      <c r="IK20" s="2" t="s">
        <v>35</v>
      </c>
      <c r="IL20" s="2">
        <v>30</v>
      </c>
      <c r="IM20" s="2">
        <v>3</v>
      </c>
      <c r="IN20" s="2">
        <v>21</v>
      </c>
      <c r="IO20" s="2">
        <v>6</v>
      </c>
      <c r="IP20" s="4">
        <v>0.1</v>
      </c>
      <c r="IQ20" s="19">
        <f t="shared" si="32"/>
        <v>0</v>
      </c>
      <c r="IS20" s="2" t="s">
        <v>35</v>
      </c>
      <c r="IT20" s="2">
        <v>30</v>
      </c>
      <c r="IU20" s="2">
        <v>3</v>
      </c>
      <c r="IV20" s="2">
        <v>21</v>
      </c>
      <c r="IW20" s="2">
        <v>6</v>
      </c>
      <c r="IX20" s="4">
        <v>0.1</v>
      </c>
      <c r="IY20" s="19">
        <f t="shared" si="33"/>
        <v>0</v>
      </c>
      <c r="JA20" s="2" t="s">
        <v>35</v>
      </c>
      <c r="JB20" s="2">
        <v>30</v>
      </c>
      <c r="JC20" s="2">
        <v>3</v>
      </c>
      <c r="JD20" s="2">
        <v>21</v>
      </c>
      <c r="JE20" s="2">
        <v>6</v>
      </c>
      <c r="JF20" s="4">
        <v>0.1</v>
      </c>
      <c r="JG20" s="19">
        <f t="shared" si="34"/>
        <v>0</v>
      </c>
      <c r="JI20" s="2" t="s">
        <v>35</v>
      </c>
      <c r="JJ20" s="2">
        <v>30</v>
      </c>
      <c r="JK20" s="2">
        <v>3</v>
      </c>
      <c r="JL20" s="2">
        <v>21</v>
      </c>
      <c r="JM20" s="2">
        <v>6</v>
      </c>
      <c r="JN20" s="4">
        <v>0.1</v>
      </c>
      <c r="JO20" s="19">
        <f t="shared" si="35"/>
        <v>0</v>
      </c>
      <c r="JQ20" s="2" t="s">
        <v>35</v>
      </c>
      <c r="JR20" s="2">
        <v>30</v>
      </c>
      <c r="JS20" s="2">
        <v>3</v>
      </c>
      <c r="JT20" s="2">
        <v>21</v>
      </c>
      <c r="JU20" s="2">
        <v>6</v>
      </c>
      <c r="JV20" s="4">
        <v>0.1</v>
      </c>
      <c r="JW20" s="19">
        <f t="shared" si="36"/>
        <v>0</v>
      </c>
      <c r="JY20" s="2" t="s">
        <v>35</v>
      </c>
      <c r="JZ20" s="2">
        <v>30</v>
      </c>
      <c r="KA20" s="2">
        <v>3</v>
      </c>
      <c r="KB20" s="2">
        <v>21</v>
      </c>
      <c r="KC20" s="2">
        <v>6</v>
      </c>
      <c r="KD20" s="4">
        <v>0.1</v>
      </c>
      <c r="KE20" s="19">
        <f t="shared" si="37"/>
        <v>0</v>
      </c>
      <c r="KG20" s="2" t="s">
        <v>35</v>
      </c>
      <c r="KH20" s="2">
        <v>30</v>
      </c>
      <c r="KI20" s="2">
        <v>3</v>
      </c>
      <c r="KJ20" s="2">
        <v>21</v>
      </c>
      <c r="KK20" s="2">
        <v>6</v>
      </c>
      <c r="KL20" s="4">
        <v>0.1</v>
      </c>
      <c r="KM20" s="19">
        <f t="shared" si="38"/>
        <v>0</v>
      </c>
      <c r="KO20" s="2" t="s">
        <v>35</v>
      </c>
      <c r="KP20" s="2">
        <v>48</v>
      </c>
      <c r="KQ20" s="2">
        <v>21</v>
      </c>
      <c r="KR20" s="2">
        <v>21</v>
      </c>
      <c r="KS20" s="2">
        <v>6</v>
      </c>
      <c r="KT20" s="4">
        <v>0.44</v>
      </c>
      <c r="KU20" s="19">
        <f t="shared" si="39"/>
        <v>0.33999999999999997</v>
      </c>
      <c r="KW20" s="2" t="s">
        <v>35</v>
      </c>
      <c r="KX20" s="2">
        <v>48</v>
      </c>
      <c r="KY20" s="2">
        <v>21</v>
      </c>
      <c r="KZ20" s="2">
        <v>21</v>
      </c>
      <c r="LA20" s="2">
        <v>6</v>
      </c>
      <c r="LB20" s="4">
        <v>0.44</v>
      </c>
      <c r="LC20" s="19">
        <f t="shared" si="40"/>
        <v>0</v>
      </c>
      <c r="LE20" s="2" t="s">
        <v>35</v>
      </c>
      <c r="LF20" s="2">
        <v>48</v>
      </c>
      <c r="LG20" s="2">
        <v>21</v>
      </c>
      <c r="LH20" s="2">
        <v>21</v>
      </c>
      <c r="LI20" s="2">
        <v>6</v>
      </c>
      <c r="LJ20" s="4">
        <v>0.44</v>
      </c>
      <c r="LK20" s="19">
        <f t="shared" si="41"/>
        <v>0</v>
      </c>
      <c r="LM20" s="2" t="s">
        <v>35</v>
      </c>
      <c r="LN20" s="2">
        <v>48</v>
      </c>
      <c r="LO20" s="2">
        <v>21</v>
      </c>
      <c r="LP20" s="2">
        <v>21</v>
      </c>
      <c r="LQ20" s="2">
        <v>6</v>
      </c>
      <c r="LR20" s="4">
        <v>0.44</v>
      </c>
      <c r="LS20" s="19">
        <f t="shared" si="42"/>
        <v>0</v>
      </c>
      <c r="LU20" s="2" t="s">
        <v>35</v>
      </c>
      <c r="LV20" s="2">
        <v>48</v>
      </c>
      <c r="LW20" s="2">
        <v>21</v>
      </c>
      <c r="LX20" s="2">
        <v>21</v>
      </c>
      <c r="LY20" s="2">
        <v>6</v>
      </c>
      <c r="LZ20" s="4">
        <v>0.44</v>
      </c>
      <c r="MA20" s="19">
        <f t="shared" si="43"/>
        <v>0</v>
      </c>
      <c r="MC20" s="2" t="s">
        <v>35</v>
      </c>
      <c r="MD20" s="2">
        <v>48</v>
      </c>
      <c r="ME20" s="2">
        <v>21</v>
      </c>
      <c r="MF20" s="2">
        <v>21</v>
      </c>
      <c r="MG20" s="2">
        <v>6</v>
      </c>
      <c r="MH20" s="4">
        <f t="shared" si="99"/>
        <v>0.4375</v>
      </c>
      <c r="MI20" s="19">
        <f t="shared" si="44"/>
        <v>-2.5000000000000022E-3</v>
      </c>
      <c r="MK20" s="2" t="s">
        <v>35</v>
      </c>
      <c r="ML20" s="2">
        <v>48</v>
      </c>
      <c r="MM20" s="2">
        <v>21</v>
      </c>
      <c r="MN20" s="2">
        <v>21</v>
      </c>
      <c r="MO20" s="2">
        <v>6</v>
      </c>
      <c r="MP20" s="4">
        <v>0.44</v>
      </c>
      <c r="MQ20" s="19">
        <f t="shared" si="100"/>
        <v>2.5000000000000022E-3</v>
      </c>
      <c r="MS20" s="2" t="s">
        <v>35</v>
      </c>
      <c r="MT20" s="2">
        <v>48</v>
      </c>
      <c r="MU20" s="2">
        <v>21</v>
      </c>
      <c r="MV20" s="2">
        <v>21</v>
      </c>
      <c r="MW20" s="2">
        <v>6</v>
      </c>
      <c r="MX20" s="4">
        <v>0.44</v>
      </c>
      <c r="MY20" s="19">
        <f t="shared" si="45"/>
        <v>0</v>
      </c>
      <c r="NA20" s="2" t="s">
        <v>35</v>
      </c>
      <c r="NB20" s="2">
        <v>48</v>
      </c>
      <c r="NC20" s="2">
        <v>21</v>
      </c>
      <c r="ND20" s="2">
        <v>21</v>
      </c>
      <c r="NE20" s="2">
        <v>6</v>
      </c>
      <c r="NF20" s="4">
        <v>0.44</v>
      </c>
      <c r="NG20" s="19">
        <f t="shared" si="46"/>
        <v>0</v>
      </c>
      <c r="NI20" s="2" t="s">
        <v>35</v>
      </c>
      <c r="NJ20" s="2">
        <v>48</v>
      </c>
      <c r="NK20" s="2">
        <v>21</v>
      </c>
      <c r="NL20" s="2">
        <v>21</v>
      </c>
      <c r="NM20" s="2">
        <v>6</v>
      </c>
      <c r="NN20" s="4">
        <v>0.44</v>
      </c>
      <c r="NO20" s="19">
        <f t="shared" si="47"/>
        <v>0</v>
      </c>
      <c r="NQ20" s="2" t="s">
        <v>35</v>
      </c>
      <c r="NR20" s="2">
        <v>48</v>
      </c>
      <c r="NS20" s="2">
        <v>21</v>
      </c>
      <c r="NT20" s="2">
        <v>21</v>
      </c>
      <c r="NU20" s="2">
        <v>6</v>
      </c>
      <c r="NV20" s="4">
        <v>0.44</v>
      </c>
      <c r="NW20" s="19">
        <f t="shared" si="48"/>
        <v>0</v>
      </c>
      <c r="NY20" s="2" t="s">
        <v>35</v>
      </c>
      <c r="NZ20" s="2">
        <v>48</v>
      </c>
      <c r="OA20" s="2">
        <v>21</v>
      </c>
      <c r="OB20" s="2">
        <v>21</v>
      </c>
      <c r="OC20" s="2">
        <v>6</v>
      </c>
      <c r="OD20" s="4">
        <v>0.44</v>
      </c>
      <c r="OE20" s="19">
        <f t="shared" si="49"/>
        <v>0</v>
      </c>
      <c r="OG20" s="2" t="s">
        <v>35</v>
      </c>
      <c r="OH20" s="2">
        <v>48</v>
      </c>
      <c r="OI20" s="2">
        <v>21</v>
      </c>
      <c r="OJ20" s="2">
        <v>21</v>
      </c>
      <c r="OK20" s="2">
        <v>6</v>
      </c>
      <c r="OL20" s="4">
        <v>0.44</v>
      </c>
      <c r="OM20" s="19">
        <f t="shared" si="50"/>
        <v>0</v>
      </c>
      <c r="OO20" s="2" t="s">
        <v>35</v>
      </c>
      <c r="OP20" s="2">
        <v>48</v>
      </c>
      <c r="OQ20" s="2">
        <v>21</v>
      </c>
      <c r="OR20" s="2">
        <v>21</v>
      </c>
      <c r="OS20" s="2">
        <v>6</v>
      </c>
      <c r="OT20" s="4">
        <f t="shared" si="101"/>
        <v>0.4375</v>
      </c>
      <c r="OU20" s="19">
        <f t="shared" si="51"/>
        <v>-2.5000000000000022E-3</v>
      </c>
      <c r="OW20" s="129" t="s">
        <v>35</v>
      </c>
      <c r="OX20" s="129">
        <v>48</v>
      </c>
      <c r="OY20" s="129">
        <v>21</v>
      </c>
      <c r="OZ20" s="129">
        <v>21</v>
      </c>
      <c r="PA20" s="129">
        <v>6</v>
      </c>
      <c r="PB20" s="135">
        <v>0.44</v>
      </c>
      <c r="PC20" s="132">
        <v>0</v>
      </c>
      <c r="PD20" s="129"/>
      <c r="PE20" s="129" t="s">
        <v>35</v>
      </c>
      <c r="PF20" s="129">
        <v>48</v>
      </c>
      <c r="PG20" s="129">
        <v>21</v>
      </c>
      <c r="PH20" s="129">
        <v>21</v>
      </c>
      <c r="PI20" s="129">
        <v>6</v>
      </c>
      <c r="PJ20" s="135">
        <v>0.44</v>
      </c>
      <c r="PK20" s="132">
        <v>0</v>
      </c>
      <c r="PM20" s="156" t="s">
        <v>35</v>
      </c>
      <c r="PN20" s="156">
        <v>48</v>
      </c>
      <c r="PO20" s="156">
        <v>21</v>
      </c>
      <c r="PP20" s="156">
        <v>21</v>
      </c>
      <c r="PQ20" s="156">
        <v>6</v>
      </c>
      <c r="PR20" s="162">
        <v>0.44</v>
      </c>
      <c r="PS20" s="132">
        <f t="shared" si="52"/>
        <v>0</v>
      </c>
      <c r="PT20" s="121"/>
      <c r="PU20" s="156" t="s">
        <v>35</v>
      </c>
      <c r="PV20" s="156">
        <v>48</v>
      </c>
      <c r="PW20" s="156">
        <v>21</v>
      </c>
      <c r="PX20" s="156">
        <v>21</v>
      </c>
      <c r="PY20" s="156">
        <v>6</v>
      </c>
      <c r="PZ20" s="162">
        <v>0.44</v>
      </c>
      <c r="QA20" s="132">
        <f t="shared" si="53"/>
        <v>0</v>
      </c>
      <c r="QB20" s="121"/>
      <c r="QC20" s="156" t="s">
        <v>35</v>
      </c>
      <c r="QD20" s="156">
        <v>48</v>
      </c>
      <c r="QE20" s="156">
        <v>21</v>
      </c>
      <c r="QF20" s="156">
        <v>21</v>
      </c>
      <c r="QG20" s="156">
        <v>6</v>
      </c>
      <c r="QH20" s="162">
        <v>0.44</v>
      </c>
      <c r="QI20" s="132">
        <f t="shared" si="54"/>
        <v>0</v>
      </c>
      <c r="QJ20" s="121"/>
      <c r="QK20" s="156" t="s">
        <v>35</v>
      </c>
      <c r="QL20" s="156">
        <v>48</v>
      </c>
      <c r="QM20" s="156">
        <v>21</v>
      </c>
      <c r="QN20" s="156">
        <v>21</v>
      </c>
      <c r="QO20" s="156">
        <v>6</v>
      </c>
      <c r="QP20" s="162">
        <v>0.44</v>
      </c>
      <c r="QQ20" s="132">
        <f t="shared" si="55"/>
        <v>0</v>
      </c>
      <c r="QR20" s="121"/>
      <c r="QS20" s="156" t="s">
        <v>35</v>
      </c>
      <c r="QT20" s="156">
        <v>48</v>
      </c>
      <c r="QU20" s="156">
        <v>21</v>
      </c>
      <c r="QV20" s="156">
        <v>21</v>
      </c>
      <c r="QW20" s="156">
        <v>6</v>
      </c>
      <c r="QX20" s="162">
        <v>0.44</v>
      </c>
      <c r="QY20" s="158">
        <f t="shared" si="56"/>
        <v>0</v>
      </c>
      <c r="QZ20" s="121"/>
      <c r="RA20" s="156" t="s">
        <v>35</v>
      </c>
      <c r="RB20" s="156">
        <v>48</v>
      </c>
      <c r="RC20" s="156">
        <v>21</v>
      </c>
      <c r="RD20" s="156">
        <v>21</v>
      </c>
      <c r="RE20" s="156">
        <v>6</v>
      </c>
      <c r="RF20" s="162">
        <v>0.44</v>
      </c>
      <c r="RG20" s="132">
        <f t="shared" si="57"/>
        <v>0</v>
      </c>
      <c r="RH20" s="121"/>
      <c r="RI20" s="121"/>
      <c r="RJ20" s="156" t="s">
        <v>35</v>
      </c>
      <c r="RK20" s="156">
        <v>48</v>
      </c>
      <c r="RL20" s="156">
        <v>21</v>
      </c>
      <c r="RM20" s="156">
        <v>21</v>
      </c>
      <c r="RN20" s="156">
        <v>6</v>
      </c>
      <c r="RO20" s="162">
        <f t="shared" si="58"/>
        <v>0.4375</v>
      </c>
      <c r="RP20" s="132">
        <f t="shared" si="59"/>
        <v>-2.5000000000000022E-3</v>
      </c>
      <c r="RQ20" s="121"/>
      <c r="RR20" s="121"/>
      <c r="RS20" s="121"/>
      <c r="RT20" s="121"/>
      <c r="RU20" s="121"/>
      <c r="RV20" s="121"/>
      <c r="RW20" s="132"/>
      <c r="RX20" s="121"/>
      <c r="RY20" s="121"/>
      <c r="RZ20" s="121"/>
      <c r="SA20" s="121"/>
      <c r="SB20" s="121"/>
      <c r="SC20" s="121"/>
      <c r="SD20" s="132"/>
      <c r="SE20" s="121"/>
      <c r="SF20" s="121"/>
      <c r="SG20" s="121"/>
      <c r="SH20" s="121"/>
      <c r="SI20" s="121"/>
      <c r="SJ20" s="121"/>
      <c r="SK20" s="121"/>
      <c r="SL20" s="121"/>
      <c r="SM20" s="121"/>
      <c r="SN20" s="121"/>
      <c r="SO20" s="121"/>
      <c r="SP20" s="121"/>
      <c r="SQ20" s="121"/>
      <c r="SR20" s="121"/>
      <c r="SU20" s="157" t="s">
        <v>35</v>
      </c>
      <c r="SV20" s="157">
        <v>48</v>
      </c>
      <c r="SW20" s="157">
        <v>21</v>
      </c>
      <c r="SX20" s="157">
        <v>21</v>
      </c>
      <c r="SY20" s="157">
        <v>6</v>
      </c>
      <c r="SZ20" s="158">
        <f t="shared" si="102"/>
        <v>0.4375</v>
      </c>
      <c r="TA20" s="132">
        <f t="shared" si="60"/>
        <v>0</v>
      </c>
      <c r="TC20" s="157" t="s">
        <v>35</v>
      </c>
      <c r="TD20" s="157">
        <v>48</v>
      </c>
      <c r="TE20" s="157">
        <v>21</v>
      </c>
      <c r="TF20" s="157">
        <v>21</v>
      </c>
      <c r="TG20" s="157">
        <v>6</v>
      </c>
      <c r="TH20" s="158">
        <f t="shared" si="61"/>
        <v>0.4375</v>
      </c>
      <c r="TI20" s="132">
        <f t="shared" si="62"/>
        <v>0</v>
      </c>
      <c r="TK20" s="157" t="s">
        <v>35</v>
      </c>
      <c r="TL20" s="157">
        <v>48</v>
      </c>
      <c r="TM20" s="157">
        <v>21</v>
      </c>
      <c r="TN20" s="157">
        <v>21</v>
      </c>
      <c r="TO20" s="157">
        <v>6</v>
      </c>
      <c r="TP20" s="158">
        <f t="shared" si="63"/>
        <v>0.4375</v>
      </c>
      <c r="TQ20" s="132">
        <f t="shared" si="64"/>
        <v>0</v>
      </c>
      <c r="TS20" s="157" t="s">
        <v>35</v>
      </c>
      <c r="TT20" s="157">
        <v>48</v>
      </c>
      <c r="TU20" s="157">
        <v>21</v>
      </c>
      <c r="TV20" s="157">
        <v>21</v>
      </c>
      <c r="TW20" s="157">
        <v>6</v>
      </c>
      <c r="TX20" s="158">
        <f t="shared" si="65"/>
        <v>0.4375</v>
      </c>
      <c r="TY20" s="132">
        <f t="shared" si="66"/>
        <v>0</v>
      </c>
      <c r="UA20" s="157" t="s">
        <v>35</v>
      </c>
      <c r="UB20" s="157">
        <v>48</v>
      </c>
      <c r="UC20" s="157">
        <v>21</v>
      </c>
      <c r="UD20" s="157">
        <v>21</v>
      </c>
      <c r="UE20" s="157">
        <v>6</v>
      </c>
      <c r="UF20" s="158">
        <f t="shared" si="67"/>
        <v>0.4375</v>
      </c>
      <c r="UG20" s="132">
        <f t="shared" si="68"/>
        <v>0</v>
      </c>
      <c r="UH20" s="132"/>
      <c r="UI20" s="157" t="s">
        <v>35</v>
      </c>
      <c r="UJ20" s="157">
        <v>48</v>
      </c>
      <c r="UK20" s="157">
        <v>21</v>
      </c>
      <c r="UL20" s="157">
        <v>21</v>
      </c>
      <c r="UM20" s="157">
        <v>6</v>
      </c>
      <c r="UN20" s="158">
        <f t="shared" si="69"/>
        <v>0.4375</v>
      </c>
      <c r="UO20" s="132">
        <f t="shared" si="70"/>
        <v>0</v>
      </c>
      <c r="UQ20" s="157" t="s">
        <v>35</v>
      </c>
      <c r="UR20" s="157">
        <v>48</v>
      </c>
      <c r="US20" s="157">
        <v>21</v>
      </c>
      <c r="UT20" s="157">
        <v>21</v>
      </c>
      <c r="UU20" s="157">
        <v>6</v>
      </c>
      <c r="UV20" s="158">
        <f t="shared" si="71"/>
        <v>0.4375</v>
      </c>
      <c r="UW20" s="132">
        <f t="shared" si="72"/>
        <v>0</v>
      </c>
      <c r="UY20" s="157" t="s">
        <v>35</v>
      </c>
      <c r="UZ20" s="157">
        <v>48</v>
      </c>
      <c r="VA20" s="157">
        <v>21</v>
      </c>
      <c r="VB20" s="157">
        <v>21</v>
      </c>
      <c r="VC20" s="157">
        <v>6</v>
      </c>
      <c r="VD20" s="158">
        <f t="shared" si="73"/>
        <v>0.4375</v>
      </c>
      <c r="VE20" s="132">
        <f t="shared" si="74"/>
        <v>0</v>
      </c>
      <c r="VG20" s="157" t="s">
        <v>35</v>
      </c>
      <c r="VH20" s="157">
        <v>48</v>
      </c>
      <c r="VI20" s="157">
        <v>21</v>
      </c>
      <c r="VJ20" s="157">
        <v>21</v>
      </c>
      <c r="VK20" s="157">
        <v>6</v>
      </c>
      <c r="VL20" s="158">
        <f t="shared" si="75"/>
        <v>0.4375</v>
      </c>
      <c r="VM20" s="132">
        <f t="shared" si="76"/>
        <v>0</v>
      </c>
      <c r="VO20" s="157" t="s">
        <v>35</v>
      </c>
      <c r="VP20" s="157">
        <v>48</v>
      </c>
      <c r="VQ20" s="157">
        <v>21</v>
      </c>
      <c r="VR20" s="157">
        <v>21</v>
      </c>
      <c r="VS20" s="157">
        <v>6</v>
      </c>
      <c r="VT20" s="158">
        <f t="shared" si="77"/>
        <v>0.4375</v>
      </c>
      <c r="VV20" s="157" t="s">
        <v>35</v>
      </c>
      <c r="VW20" s="157">
        <v>48</v>
      </c>
      <c r="VX20" s="157">
        <v>21</v>
      </c>
      <c r="VY20" s="157">
        <v>21</v>
      </c>
      <c r="VZ20" s="157">
        <v>6</v>
      </c>
      <c r="WA20" s="158">
        <f t="shared" si="78"/>
        <v>0.4375</v>
      </c>
      <c r="WC20" s="157" t="s">
        <v>35</v>
      </c>
      <c r="WD20" s="157">
        <v>48</v>
      </c>
      <c r="WE20" s="157">
        <v>21</v>
      </c>
      <c r="WF20" s="157">
        <v>21</v>
      </c>
      <c r="WG20" s="157">
        <v>6</v>
      </c>
      <c r="WH20" s="158">
        <f t="shared" si="79"/>
        <v>0.4375</v>
      </c>
      <c r="WI20" s="132">
        <f t="shared" si="23"/>
        <v>0</v>
      </c>
      <c r="WK20" s="157" t="s">
        <v>35</v>
      </c>
      <c r="WL20" s="157">
        <v>48</v>
      </c>
      <c r="WM20" s="157">
        <v>21</v>
      </c>
      <c r="WN20" s="157">
        <v>21</v>
      </c>
      <c r="WO20" s="157">
        <v>6</v>
      </c>
      <c r="WP20" s="158">
        <f t="shared" si="80"/>
        <v>0.4375</v>
      </c>
      <c r="WQ20" s="132">
        <f t="shared" si="81"/>
        <v>0</v>
      </c>
      <c r="WS20" s="157" t="s">
        <v>35</v>
      </c>
      <c r="WT20" s="157">
        <v>48</v>
      </c>
      <c r="WU20" s="157">
        <v>21</v>
      </c>
      <c r="WV20" s="157">
        <v>21</v>
      </c>
      <c r="WW20" s="157">
        <v>6</v>
      </c>
      <c r="WX20" s="158">
        <f t="shared" si="82"/>
        <v>0.4375</v>
      </c>
      <c r="WY20" s="132">
        <f t="shared" si="83"/>
        <v>0</v>
      </c>
      <c r="XA20" s="157" t="s">
        <v>35</v>
      </c>
      <c r="XB20" s="157">
        <v>48</v>
      </c>
      <c r="XC20" s="157">
        <v>21</v>
      </c>
      <c r="XD20" s="157">
        <v>21</v>
      </c>
      <c r="XE20" s="157">
        <v>6</v>
      </c>
      <c r="XF20" s="158">
        <f t="shared" si="84"/>
        <v>0.4375</v>
      </c>
      <c r="XG20" s="132">
        <f t="shared" si="85"/>
        <v>0</v>
      </c>
      <c r="XI20" s="157" t="s">
        <v>35</v>
      </c>
      <c r="XJ20" s="157">
        <v>48</v>
      </c>
      <c r="XK20" s="157">
        <v>21</v>
      </c>
      <c r="XL20" s="157">
        <v>21</v>
      </c>
      <c r="XM20" s="157">
        <v>6</v>
      </c>
      <c r="XN20" s="158">
        <f t="shared" si="86"/>
        <v>0.4375</v>
      </c>
      <c r="XO20" s="132">
        <f t="shared" si="87"/>
        <v>0</v>
      </c>
      <c r="XQ20" s="157" t="s">
        <v>35</v>
      </c>
      <c r="XR20" s="157">
        <v>48</v>
      </c>
      <c r="XS20" s="157">
        <v>21</v>
      </c>
      <c r="XT20" s="157">
        <v>21</v>
      </c>
      <c r="XU20" s="157">
        <v>6</v>
      </c>
      <c r="XV20" s="158">
        <f t="shared" si="88"/>
        <v>0.4375</v>
      </c>
      <c r="XW20" s="132">
        <f t="shared" si="89"/>
        <v>0</v>
      </c>
      <c r="XY20" s="157" t="s">
        <v>35</v>
      </c>
      <c r="XZ20" s="157">
        <v>48</v>
      </c>
      <c r="YA20" s="157">
        <v>21</v>
      </c>
      <c r="YB20" s="157">
        <v>21</v>
      </c>
      <c r="YC20" s="157">
        <v>6</v>
      </c>
      <c r="YD20" s="158">
        <f t="shared" si="90"/>
        <v>0.4375</v>
      </c>
      <c r="YE20" s="132">
        <f t="shared" si="91"/>
        <v>0</v>
      </c>
      <c r="YG20" s="157" t="s">
        <v>35</v>
      </c>
      <c r="YH20" s="157">
        <v>48</v>
      </c>
      <c r="YI20" s="157">
        <v>21</v>
      </c>
      <c r="YJ20" s="157">
        <v>21</v>
      </c>
      <c r="YK20" s="157">
        <v>6</v>
      </c>
      <c r="YL20" s="158">
        <f t="shared" si="92"/>
        <v>0.4375</v>
      </c>
      <c r="YM20" s="132">
        <f t="shared" si="93"/>
        <v>0</v>
      </c>
      <c r="YO20" s="157" t="s">
        <v>35</v>
      </c>
      <c r="YP20" s="157">
        <v>48</v>
      </c>
      <c r="YQ20" s="157">
        <v>21</v>
      </c>
      <c r="YR20" s="157">
        <v>22</v>
      </c>
      <c r="YS20" s="157">
        <v>5</v>
      </c>
      <c r="YT20" s="158">
        <f t="shared" si="94"/>
        <v>0.4375</v>
      </c>
      <c r="YU20" s="132">
        <f t="shared" si="95"/>
        <v>0</v>
      </c>
      <c r="YW20" s="157" t="s">
        <v>35</v>
      </c>
      <c r="YX20" s="157">
        <v>48</v>
      </c>
      <c r="YY20" s="157">
        <v>21</v>
      </c>
      <c r="YZ20" s="157">
        <v>22</v>
      </c>
      <c r="ZA20" s="157">
        <v>5</v>
      </c>
      <c r="ZB20" s="158">
        <f t="shared" si="96"/>
        <v>0.4375</v>
      </c>
      <c r="ZD20" s="157" t="s">
        <v>35</v>
      </c>
      <c r="ZE20" s="157">
        <v>48</v>
      </c>
      <c r="ZF20" s="157">
        <v>21</v>
      </c>
      <c r="ZG20" s="157">
        <v>21</v>
      </c>
      <c r="ZH20" s="157">
        <v>6</v>
      </c>
      <c r="ZI20" s="158">
        <f t="shared" si="97"/>
        <v>0.4375</v>
      </c>
      <c r="ZJ20" s="132">
        <f t="shared" si="98"/>
        <v>-4.5625</v>
      </c>
      <c r="ZL20" s="121" t="s">
        <v>35</v>
      </c>
      <c r="ZM20" s="121">
        <v>48</v>
      </c>
      <c r="ZN20" s="121">
        <v>21</v>
      </c>
      <c r="ZO20" s="121">
        <v>20</v>
      </c>
      <c r="ZP20" s="121">
        <v>7</v>
      </c>
      <c r="ZQ20" s="132">
        <v>0.44</v>
      </c>
      <c r="ZS20" s="157" t="s">
        <v>35</v>
      </c>
      <c r="ZT20" s="157">
        <v>48</v>
      </c>
      <c r="ZU20" s="157">
        <v>21</v>
      </c>
      <c r="ZV20" s="157">
        <v>20</v>
      </c>
      <c r="ZW20" s="157">
        <v>7</v>
      </c>
      <c r="ZX20" s="158">
        <v>0.44</v>
      </c>
      <c r="ZZ20" s="199" t="s">
        <v>35</v>
      </c>
      <c r="AAA20" s="199">
        <v>48</v>
      </c>
      <c r="AAB20" s="199">
        <v>21</v>
      </c>
      <c r="AAC20" s="199">
        <v>20</v>
      </c>
      <c r="AAD20" s="199">
        <v>7</v>
      </c>
      <c r="AAE20" s="200">
        <v>0.44</v>
      </c>
      <c r="AAG20" s="157" t="s">
        <v>35</v>
      </c>
      <c r="AAH20" s="157">
        <v>48</v>
      </c>
      <c r="AAI20" s="157">
        <v>21</v>
      </c>
      <c r="AAJ20" s="157">
        <v>20</v>
      </c>
      <c r="AAK20" s="157">
        <v>7</v>
      </c>
      <c r="AAL20" s="158">
        <v>0.44</v>
      </c>
      <c r="AAN20" s="157" t="s">
        <v>35</v>
      </c>
      <c r="AAO20" s="157">
        <v>48</v>
      </c>
      <c r="AAP20" s="157">
        <v>21</v>
      </c>
      <c r="AAQ20" s="157">
        <v>20</v>
      </c>
      <c r="AAR20" s="157">
        <v>7</v>
      </c>
      <c r="AAS20" s="158">
        <v>0.44</v>
      </c>
      <c r="AAU20" s="157" t="s">
        <v>35</v>
      </c>
      <c r="AAV20" s="157">
        <v>48</v>
      </c>
      <c r="AAW20" s="157">
        <v>21</v>
      </c>
      <c r="AAX20" s="157">
        <v>20</v>
      </c>
      <c r="AAY20" s="157">
        <v>7</v>
      </c>
      <c r="AAZ20" s="158">
        <v>0.44</v>
      </c>
    </row>
    <row r="21" spans="1:728" ht="15.75">
      <c r="A21" s="19">
        <v>1</v>
      </c>
      <c r="B21" s="19"/>
      <c r="C21" s="18" t="s">
        <v>36</v>
      </c>
      <c r="D21" s="18">
        <v>14</v>
      </c>
      <c r="E21" s="18">
        <v>14</v>
      </c>
      <c r="F21" s="18">
        <v>0</v>
      </c>
      <c r="G21" s="18">
        <v>0</v>
      </c>
      <c r="H21" s="19">
        <v>1</v>
      </c>
      <c r="J21" s="58" t="s">
        <v>36</v>
      </c>
      <c r="K21" s="58">
        <v>14</v>
      </c>
      <c r="L21" s="58">
        <v>14</v>
      </c>
      <c r="M21" s="58">
        <v>0</v>
      </c>
      <c r="N21" s="58">
        <v>0</v>
      </c>
      <c r="O21" s="59">
        <v>1</v>
      </c>
      <c r="P21" s="59">
        <f t="shared" si="0"/>
        <v>0</v>
      </c>
      <c r="R21" s="18" t="s">
        <v>36</v>
      </c>
      <c r="S21" s="18">
        <v>14</v>
      </c>
      <c r="T21" s="18">
        <v>14</v>
      </c>
      <c r="U21" s="18">
        <v>0</v>
      </c>
      <c r="V21" s="18">
        <v>0</v>
      </c>
      <c r="W21" s="19">
        <v>1</v>
      </c>
      <c r="X21" s="19">
        <f t="shared" si="1"/>
        <v>0</v>
      </c>
      <c r="Z21" s="51" t="s">
        <v>36</v>
      </c>
      <c r="AA21" s="51">
        <v>14</v>
      </c>
      <c r="AB21" s="52">
        <v>14</v>
      </c>
      <c r="AC21" s="53">
        <v>0</v>
      </c>
      <c r="AD21" s="51">
        <v>0</v>
      </c>
      <c r="AE21" s="54">
        <v>1</v>
      </c>
      <c r="AF21" s="19">
        <f t="shared" si="2"/>
        <v>0</v>
      </c>
      <c r="AH21" s="19">
        <v>1</v>
      </c>
      <c r="AI21" s="19">
        <f t="shared" si="3"/>
        <v>0</v>
      </c>
      <c r="AK21" s="18" t="s">
        <v>36</v>
      </c>
      <c r="AL21" s="18">
        <v>14</v>
      </c>
      <c r="AM21" s="18">
        <v>14</v>
      </c>
      <c r="AN21" s="18">
        <v>0</v>
      </c>
      <c r="AO21" s="18">
        <v>0</v>
      </c>
      <c r="AP21" s="19">
        <f t="shared" si="4"/>
        <v>1</v>
      </c>
      <c r="AQ21" s="19">
        <f t="shared" si="5"/>
        <v>0</v>
      </c>
      <c r="AS21" s="18" t="s">
        <v>36</v>
      </c>
      <c r="AT21" s="18">
        <v>14</v>
      </c>
      <c r="AU21" s="18">
        <v>14</v>
      </c>
      <c r="AV21" s="18">
        <v>0</v>
      </c>
      <c r="AW21" s="18">
        <v>0</v>
      </c>
      <c r="AX21" s="19">
        <v>1</v>
      </c>
      <c r="AY21" s="19">
        <f t="shared" si="6"/>
        <v>0</v>
      </c>
      <c r="BA21" s="18" t="s">
        <v>36</v>
      </c>
      <c r="BB21" s="18">
        <v>14</v>
      </c>
      <c r="BC21" s="18">
        <v>14</v>
      </c>
      <c r="BD21" s="18">
        <v>0</v>
      </c>
      <c r="BE21" s="18">
        <v>0</v>
      </c>
      <c r="BF21" s="19">
        <v>1</v>
      </c>
      <c r="BG21" s="19">
        <f t="shared" si="7"/>
        <v>0</v>
      </c>
      <c r="BI21" s="18" t="s">
        <v>36</v>
      </c>
      <c r="BJ21" s="18">
        <v>14</v>
      </c>
      <c r="BK21" s="18">
        <v>14</v>
      </c>
      <c r="BL21" s="18">
        <v>0</v>
      </c>
      <c r="BM21" s="18">
        <v>0</v>
      </c>
      <c r="BN21" s="19">
        <v>1</v>
      </c>
      <c r="BO21" s="19">
        <f t="shared" si="8"/>
        <v>0</v>
      </c>
      <c r="BQ21" s="18" t="s">
        <v>36</v>
      </c>
      <c r="BR21" s="18">
        <v>14</v>
      </c>
      <c r="BS21" s="18">
        <v>14</v>
      </c>
      <c r="BT21" s="18">
        <v>0</v>
      </c>
      <c r="BU21" s="18">
        <v>0</v>
      </c>
      <c r="BV21" s="19">
        <v>1</v>
      </c>
      <c r="BW21" s="19">
        <f t="shared" si="9"/>
        <v>0</v>
      </c>
      <c r="BY21" s="18" t="s">
        <v>36</v>
      </c>
      <c r="BZ21" s="18">
        <v>14</v>
      </c>
      <c r="CA21" s="18">
        <v>14</v>
      </c>
      <c r="CB21" s="18">
        <v>0</v>
      </c>
      <c r="CC21" s="18">
        <v>0</v>
      </c>
      <c r="CD21" s="19">
        <v>1</v>
      </c>
      <c r="CE21" s="19">
        <f t="shared" si="10"/>
        <v>0</v>
      </c>
      <c r="CG21" s="2" t="s">
        <v>36</v>
      </c>
      <c r="CH21" s="2">
        <v>14</v>
      </c>
      <c r="CI21" s="2">
        <v>14</v>
      </c>
      <c r="CJ21" s="2">
        <v>0</v>
      </c>
      <c r="CK21" s="2">
        <v>0</v>
      </c>
      <c r="CL21" s="4">
        <v>1</v>
      </c>
      <c r="CM21" s="19">
        <f t="shared" si="11"/>
        <v>0</v>
      </c>
      <c r="CO21" s="2" t="s">
        <v>36</v>
      </c>
      <c r="CP21" s="2">
        <v>14</v>
      </c>
      <c r="CQ21" s="2">
        <v>14</v>
      </c>
      <c r="CR21" s="2">
        <v>0</v>
      </c>
      <c r="CS21" s="2">
        <v>0</v>
      </c>
      <c r="CT21" s="4">
        <v>1</v>
      </c>
      <c r="CU21" s="19">
        <f t="shared" si="12"/>
        <v>0</v>
      </c>
      <c r="CW21" s="2" t="s">
        <v>36</v>
      </c>
      <c r="CX21" s="2">
        <v>14</v>
      </c>
      <c r="CY21" s="2">
        <v>14</v>
      </c>
      <c r="CZ21" s="2">
        <v>0</v>
      </c>
      <c r="DA21" s="2">
        <v>0</v>
      </c>
      <c r="DB21" s="4">
        <v>1</v>
      </c>
      <c r="DC21" s="19">
        <f t="shared" si="13"/>
        <v>0</v>
      </c>
      <c r="DE21" s="2" t="s">
        <v>36</v>
      </c>
      <c r="DF21" s="2">
        <v>14</v>
      </c>
      <c r="DG21" s="2">
        <v>14</v>
      </c>
      <c r="DH21" s="2">
        <v>0</v>
      </c>
      <c r="DI21" s="2">
        <v>0</v>
      </c>
      <c r="DJ21" s="4">
        <v>1</v>
      </c>
      <c r="DK21" s="19">
        <f t="shared" si="14"/>
        <v>0</v>
      </c>
      <c r="DM21" s="67" t="s">
        <v>36</v>
      </c>
      <c r="DN21" s="2">
        <v>14</v>
      </c>
      <c r="DO21" s="2">
        <v>14</v>
      </c>
      <c r="DP21" s="2">
        <v>0</v>
      </c>
      <c r="DQ21" s="2">
        <v>0</v>
      </c>
      <c r="DR21" s="4">
        <v>1</v>
      </c>
      <c r="DS21" s="19">
        <f t="shared" si="15"/>
        <v>0</v>
      </c>
      <c r="DU21" s="66" t="s">
        <v>36</v>
      </c>
      <c r="DV21" s="2">
        <v>14</v>
      </c>
      <c r="DW21" s="2">
        <v>14</v>
      </c>
      <c r="DX21" s="2">
        <v>0</v>
      </c>
      <c r="DY21" s="2">
        <v>0</v>
      </c>
      <c r="DZ21" s="4">
        <v>1</v>
      </c>
      <c r="EA21" s="19">
        <f t="shared" si="16"/>
        <v>0</v>
      </c>
      <c r="EC21" s="66" t="s">
        <v>36</v>
      </c>
      <c r="ED21" s="2">
        <v>14</v>
      </c>
      <c r="EE21" s="2">
        <v>14</v>
      </c>
      <c r="EF21" s="2">
        <v>0</v>
      </c>
      <c r="EG21" s="2">
        <v>0</v>
      </c>
      <c r="EH21" s="4">
        <v>1</v>
      </c>
      <c r="EI21" s="19">
        <f t="shared" si="17"/>
        <v>0</v>
      </c>
      <c r="EK21" s="2" t="s">
        <v>36</v>
      </c>
      <c r="EL21" s="2">
        <v>14</v>
      </c>
      <c r="EM21" s="2">
        <v>14</v>
      </c>
      <c r="EN21" s="2">
        <v>0</v>
      </c>
      <c r="EO21" s="2">
        <v>0</v>
      </c>
      <c r="EP21" s="4">
        <v>1</v>
      </c>
      <c r="EQ21" s="19">
        <f t="shared" si="18"/>
        <v>0</v>
      </c>
      <c r="ES21" s="66" t="s">
        <v>36</v>
      </c>
      <c r="ET21" s="2">
        <v>14</v>
      </c>
      <c r="EU21" s="2">
        <v>14</v>
      </c>
      <c r="EV21" s="2">
        <v>0</v>
      </c>
      <c r="EW21" s="2">
        <v>0</v>
      </c>
      <c r="EX21" s="4">
        <v>1</v>
      </c>
      <c r="EY21" s="19">
        <f t="shared" si="19"/>
        <v>0</v>
      </c>
      <c r="FA21" s="66" t="s">
        <v>36</v>
      </c>
      <c r="FB21" s="2">
        <v>14</v>
      </c>
      <c r="FC21" s="2">
        <v>14</v>
      </c>
      <c r="FD21" s="2">
        <v>0</v>
      </c>
      <c r="FE21" s="2">
        <v>0</v>
      </c>
      <c r="FF21" s="4">
        <v>1</v>
      </c>
      <c r="FG21" s="19">
        <f t="shared" si="20"/>
        <v>0</v>
      </c>
      <c r="FI21" s="77" t="s">
        <v>36</v>
      </c>
      <c r="FJ21" s="2">
        <v>14</v>
      </c>
      <c r="FK21" s="2">
        <v>14</v>
      </c>
      <c r="FL21" s="2">
        <v>0</v>
      </c>
      <c r="FM21" s="2">
        <v>0</v>
      </c>
      <c r="FN21" s="4">
        <v>1</v>
      </c>
      <c r="FO21" s="19">
        <f t="shared" si="21"/>
        <v>0</v>
      </c>
      <c r="FP21" s="18" t="s">
        <v>119</v>
      </c>
      <c r="FQ21" s="70" t="s">
        <v>36</v>
      </c>
      <c r="FR21" s="2">
        <v>14</v>
      </c>
      <c r="FS21" s="2">
        <v>14</v>
      </c>
      <c r="FT21" s="2">
        <v>0</v>
      </c>
      <c r="FU21" s="2">
        <v>0</v>
      </c>
      <c r="FV21" s="4">
        <v>1</v>
      </c>
      <c r="FW21" s="19">
        <f t="shared" si="22"/>
        <v>0</v>
      </c>
      <c r="FY21" s="70" t="s">
        <v>36</v>
      </c>
      <c r="FZ21" s="2">
        <v>14</v>
      </c>
      <c r="GA21" s="2">
        <v>14</v>
      </c>
      <c r="GB21" s="2">
        <v>0</v>
      </c>
      <c r="GC21" s="2">
        <v>0</v>
      </c>
      <c r="GD21" s="4">
        <v>1</v>
      </c>
      <c r="GE21" s="19">
        <f t="shared" si="24"/>
        <v>0</v>
      </c>
      <c r="GG21" s="70" t="s">
        <v>36</v>
      </c>
      <c r="GH21" s="2">
        <v>14</v>
      </c>
      <c r="GI21" s="2">
        <v>14</v>
      </c>
      <c r="GJ21" s="2">
        <v>0</v>
      </c>
      <c r="GK21" s="2">
        <v>0</v>
      </c>
      <c r="GL21" s="4">
        <v>1</v>
      </c>
      <c r="GM21" s="19">
        <f t="shared" si="25"/>
        <v>0</v>
      </c>
      <c r="GO21" s="70" t="s">
        <v>36</v>
      </c>
      <c r="GP21" s="2">
        <v>14</v>
      </c>
      <c r="GQ21" s="2">
        <v>14</v>
      </c>
      <c r="GR21" s="2">
        <v>0</v>
      </c>
      <c r="GS21" s="2">
        <v>0</v>
      </c>
      <c r="GT21" s="4">
        <v>1</v>
      </c>
      <c r="GU21" s="19">
        <f t="shared" si="26"/>
        <v>0</v>
      </c>
      <c r="GW21" s="70" t="s">
        <v>36</v>
      </c>
      <c r="GX21" s="2">
        <v>14</v>
      </c>
      <c r="GY21" s="2">
        <v>14</v>
      </c>
      <c r="GZ21" s="2">
        <v>0</v>
      </c>
      <c r="HA21" s="2">
        <v>0</v>
      </c>
      <c r="HB21" s="4">
        <v>1</v>
      </c>
      <c r="HC21" s="19">
        <f t="shared" si="27"/>
        <v>0</v>
      </c>
      <c r="HE21" s="70" t="s">
        <v>36</v>
      </c>
      <c r="HF21" s="2">
        <v>14</v>
      </c>
      <c r="HG21" s="2">
        <v>14</v>
      </c>
      <c r="HH21" s="2">
        <v>0</v>
      </c>
      <c r="HI21" s="2">
        <v>0</v>
      </c>
      <c r="HJ21" s="4">
        <v>1</v>
      </c>
      <c r="HK21" s="19">
        <f t="shared" si="28"/>
        <v>0</v>
      </c>
      <c r="HM21" s="70" t="s">
        <v>36</v>
      </c>
      <c r="HN21" s="2">
        <v>14</v>
      </c>
      <c r="HO21" s="2">
        <v>14</v>
      </c>
      <c r="HP21" s="2">
        <v>0</v>
      </c>
      <c r="HQ21" s="2">
        <v>0</v>
      </c>
      <c r="HR21" s="4">
        <v>1</v>
      </c>
      <c r="HS21" s="19">
        <f t="shared" si="29"/>
        <v>0</v>
      </c>
      <c r="HU21" s="70" t="s">
        <v>36</v>
      </c>
      <c r="HV21" s="2">
        <v>14</v>
      </c>
      <c r="HW21" s="2">
        <v>14</v>
      </c>
      <c r="HX21" s="2">
        <v>0</v>
      </c>
      <c r="HY21" s="2">
        <v>0</v>
      </c>
      <c r="HZ21" s="4">
        <v>1</v>
      </c>
      <c r="IA21" s="19">
        <f t="shared" si="30"/>
        <v>0</v>
      </c>
      <c r="IC21" s="70" t="s">
        <v>36</v>
      </c>
      <c r="ID21" s="2">
        <v>14</v>
      </c>
      <c r="IE21" s="2">
        <v>14</v>
      </c>
      <c r="IF21" s="2">
        <v>0</v>
      </c>
      <c r="IG21" s="2">
        <v>0</v>
      </c>
      <c r="IH21" s="4">
        <v>1</v>
      </c>
      <c r="II21" s="19">
        <f t="shared" si="31"/>
        <v>0</v>
      </c>
      <c r="IK21" s="70" t="s">
        <v>36</v>
      </c>
      <c r="IL21" s="2">
        <v>14</v>
      </c>
      <c r="IM21" s="2">
        <v>14</v>
      </c>
      <c r="IN21" s="2">
        <v>0</v>
      </c>
      <c r="IO21" s="2">
        <v>0</v>
      </c>
      <c r="IP21" s="4">
        <v>1</v>
      </c>
      <c r="IQ21" s="19">
        <f t="shared" si="32"/>
        <v>0</v>
      </c>
      <c r="IS21" s="70" t="s">
        <v>36</v>
      </c>
      <c r="IT21" s="2">
        <v>14</v>
      </c>
      <c r="IU21" s="2">
        <v>14</v>
      </c>
      <c r="IV21" s="2">
        <v>0</v>
      </c>
      <c r="IW21" s="2">
        <v>0</v>
      </c>
      <c r="IX21" s="4">
        <v>1</v>
      </c>
      <c r="IY21" s="19">
        <f t="shared" si="33"/>
        <v>0</v>
      </c>
      <c r="JA21" s="70" t="s">
        <v>36</v>
      </c>
      <c r="JB21" s="2">
        <v>14</v>
      </c>
      <c r="JC21" s="2">
        <v>14</v>
      </c>
      <c r="JD21" s="2">
        <v>0</v>
      </c>
      <c r="JE21" s="2">
        <v>0</v>
      </c>
      <c r="JF21" s="4">
        <v>1</v>
      </c>
      <c r="JG21" s="19">
        <f t="shared" si="34"/>
        <v>0</v>
      </c>
      <c r="JI21" s="70" t="s">
        <v>36</v>
      </c>
      <c r="JJ21" s="2">
        <v>14</v>
      </c>
      <c r="JK21" s="2">
        <v>14</v>
      </c>
      <c r="JL21" s="2">
        <v>0</v>
      </c>
      <c r="JM21" s="2">
        <v>0</v>
      </c>
      <c r="JN21" s="4">
        <v>1</v>
      </c>
      <c r="JO21" s="19">
        <f t="shared" si="35"/>
        <v>0</v>
      </c>
      <c r="JQ21" s="70" t="s">
        <v>36</v>
      </c>
      <c r="JR21" s="2">
        <v>14</v>
      </c>
      <c r="JS21" s="2">
        <v>14</v>
      </c>
      <c r="JT21" s="2">
        <v>0</v>
      </c>
      <c r="JU21" s="2">
        <v>0</v>
      </c>
      <c r="JV21" s="4">
        <v>1</v>
      </c>
      <c r="JW21" s="19">
        <f t="shared" si="36"/>
        <v>0</v>
      </c>
      <c r="JY21" s="70" t="s">
        <v>36</v>
      </c>
      <c r="JZ21" s="2">
        <v>14</v>
      </c>
      <c r="KA21" s="2">
        <v>14</v>
      </c>
      <c r="KB21" s="2">
        <v>0</v>
      </c>
      <c r="KC21" s="2">
        <v>0</v>
      </c>
      <c r="KD21" s="4">
        <v>1</v>
      </c>
      <c r="KE21" s="19">
        <f t="shared" si="37"/>
        <v>0</v>
      </c>
      <c r="KG21" s="70" t="s">
        <v>36</v>
      </c>
      <c r="KH21" s="2">
        <v>14</v>
      </c>
      <c r="KI21" s="2">
        <v>14</v>
      </c>
      <c r="KJ21" s="2">
        <v>0</v>
      </c>
      <c r="KK21" s="2">
        <v>0</v>
      </c>
      <c r="KL21" s="4">
        <v>1</v>
      </c>
      <c r="KM21" s="19">
        <f t="shared" si="38"/>
        <v>0</v>
      </c>
      <c r="KO21" s="70" t="s">
        <v>36</v>
      </c>
      <c r="KP21" s="2">
        <v>14</v>
      </c>
      <c r="KQ21" s="2">
        <v>14</v>
      </c>
      <c r="KR21" s="2">
        <v>0</v>
      </c>
      <c r="KS21" s="2">
        <v>0</v>
      </c>
      <c r="KT21" s="4">
        <v>1</v>
      </c>
      <c r="KU21" s="19">
        <f t="shared" si="39"/>
        <v>0</v>
      </c>
      <c r="KW21" s="70" t="s">
        <v>36</v>
      </c>
      <c r="KX21" s="2">
        <v>14</v>
      </c>
      <c r="KY21" s="2">
        <v>14</v>
      </c>
      <c r="KZ21" s="2">
        <v>0</v>
      </c>
      <c r="LA21" s="2">
        <v>0</v>
      </c>
      <c r="LB21" s="4">
        <v>1</v>
      </c>
      <c r="LC21" s="19">
        <f t="shared" si="40"/>
        <v>0</v>
      </c>
      <c r="LE21" s="70" t="s">
        <v>36</v>
      </c>
      <c r="LF21" s="2">
        <v>14</v>
      </c>
      <c r="LG21" s="2">
        <v>14</v>
      </c>
      <c r="LH21" s="2">
        <v>0</v>
      </c>
      <c r="LI21" s="2">
        <v>0</v>
      </c>
      <c r="LJ21" s="4">
        <v>1</v>
      </c>
      <c r="LK21" s="19">
        <f t="shared" si="41"/>
        <v>0</v>
      </c>
      <c r="LM21" s="70" t="s">
        <v>36</v>
      </c>
      <c r="LN21" s="2">
        <v>14</v>
      </c>
      <c r="LO21" s="2">
        <v>14</v>
      </c>
      <c r="LP21" s="2">
        <v>0</v>
      </c>
      <c r="LQ21" s="2">
        <v>0</v>
      </c>
      <c r="LR21" s="4">
        <v>1</v>
      </c>
      <c r="LS21" s="19">
        <f t="shared" si="42"/>
        <v>0</v>
      </c>
      <c r="LU21" s="65" t="s">
        <v>36</v>
      </c>
      <c r="LV21" s="2">
        <v>14</v>
      </c>
      <c r="LW21" s="2">
        <v>14</v>
      </c>
      <c r="LX21" s="2">
        <v>0</v>
      </c>
      <c r="LY21" s="2">
        <v>0</v>
      </c>
      <c r="LZ21" s="4">
        <f>LW21/LV21</f>
        <v>1</v>
      </c>
      <c r="MA21" s="19">
        <f t="shared" si="43"/>
        <v>0</v>
      </c>
      <c r="MC21" s="65" t="s">
        <v>36</v>
      </c>
      <c r="MD21" s="2">
        <v>14</v>
      </c>
      <c r="ME21" s="2">
        <v>14</v>
      </c>
      <c r="MF21" s="2">
        <v>0</v>
      </c>
      <c r="MG21" s="2">
        <v>0</v>
      </c>
      <c r="MH21" s="4">
        <f>ME21/MD21</f>
        <v>1</v>
      </c>
      <c r="MI21" s="19">
        <f t="shared" si="44"/>
        <v>0</v>
      </c>
      <c r="MK21" s="66" t="s">
        <v>36</v>
      </c>
      <c r="ML21" s="2">
        <v>14</v>
      </c>
      <c r="MM21" s="2">
        <v>14</v>
      </c>
      <c r="MN21" s="2">
        <v>0</v>
      </c>
      <c r="MO21" s="2">
        <v>0</v>
      </c>
      <c r="MP21" s="4">
        <f>MM21/ML21</f>
        <v>1</v>
      </c>
      <c r="MQ21" s="19">
        <f t="shared" si="100"/>
        <v>0</v>
      </c>
      <c r="MS21" s="65" t="s">
        <v>36</v>
      </c>
      <c r="MT21" s="2">
        <v>14</v>
      </c>
      <c r="MU21" s="2">
        <v>14</v>
      </c>
      <c r="MV21" s="2">
        <v>0</v>
      </c>
      <c r="MW21" s="2">
        <v>0</v>
      </c>
      <c r="MX21" s="4">
        <f>MU21/MT21</f>
        <v>1</v>
      </c>
      <c r="MY21" s="19">
        <f t="shared" si="45"/>
        <v>0</v>
      </c>
      <c r="NA21" s="2" t="s">
        <v>36</v>
      </c>
      <c r="NB21" s="2">
        <v>14</v>
      </c>
      <c r="NC21" s="2">
        <v>14</v>
      </c>
      <c r="ND21" s="2">
        <v>0</v>
      </c>
      <c r="NE21" s="2">
        <v>0</v>
      </c>
      <c r="NF21" s="4">
        <f>NC21/NB21</f>
        <v>1</v>
      </c>
      <c r="NG21" s="19">
        <f t="shared" si="46"/>
        <v>0</v>
      </c>
      <c r="NI21" s="114" t="s">
        <v>36</v>
      </c>
      <c r="NJ21" s="2">
        <v>14</v>
      </c>
      <c r="NK21" s="2">
        <v>14</v>
      </c>
      <c r="NL21" s="2">
        <v>0</v>
      </c>
      <c r="NM21" s="2">
        <v>0</v>
      </c>
      <c r="NN21" s="4">
        <f>NK21/NJ21</f>
        <v>1</v>
      </c>
      <c r="NO21" s="19">
        <f t="shared" si="47"/>
        <v>0</v>
      </c>
      <c r="NQ21" s="2" t="s">
        <v>36</v>
      </c>
      <c r="NR21" s="2">
        <v>65</v>
      </c>
      <c r="NS21" s="2">
        <v>23</v>
      </c>
      <c r="NT21" s="8">
        <v>2</v>
      </c>
      <c r="NU21" s="8">
        <v>40</v>
      </c>
      <c r="NV21" s="4">
        <f>NS21/NR21</f>
        <v>0.35384615384615387</v>
      </c>
      <c r="NW21" s="4">
        <f t="shared" si="48"/>
        <v>-0.64615384615384608</v>
      </c>
      <c r="NX21" s="2" t="s">
        <v>119</v>
      </c>
      <c r="NY21" s="114" t="s">
        <v>36</v>
      </c>
      <c r="NZ21" s="2">
        <v>65</v>
      </c>
      <c r="OA21" s="2">
        <v>23</v>
      </c>
      <c r="OB21" s="7">
        <v>2</v>
      </c>
      <c r="OC21" s="7">
        <v>40</v>
      </c>
      <c r="OD21" s="4">
        <v>0.35</v>
      </c>
      <c r="OE21" s="19">
        <f t="shared" si="49"/>
        <v>-3.846153846153888E-3</v>
      </c>
      <c r="OF21" s="18" t="s">
        <v>243</v>
      </c>
      <c r="OG21" s="65" t="s">
        <v>36</v>
      </c>
      <c r="OH21" s="2">
        <v>25</v>
      </c>
      <c r="OI21" s="2">
        <v>23</v>
      </c>
      <c r="OJ21" s="8">
        <v>2</v>
      </c>
      <c r="OK21" s="8">
        <v>0</v>
      </c>
      <c r="OL21" s="4">
        <v>0.35</v>
      </c>
      <c r="OM21" s="19">
        <f t="shared" si="50"/>
        <v>0</v>
      </c>
      <c r="ON21" s="18" t="s">
        <v>119</v>
      </c>
      <c r="OO21" s="65" t="s">
        <v>36</v>
      </c>
      <c r="OP21" s="2">
        <v>25</v>
      </c>
      <c r="OQ21" s="2">
        <v>23</v>
      </c>
      <c r="OR21" s="2">
        <v>2</v>
      </c>
      <c r="OS21" s="2">
        <v>0</v>
      </c>
      <c r="OT21" s="4">
        <f t="shared" si="101"/>
        <v>0.92</v>
      </c>
      <c r="OU21" s="19">
        <f t="shared" si="51"/>
        <v>0.57000000000000006</v>
      </c>
      <c r="OW21" s="129" t="s">
        <v>36</v>
      </c>
      <c r="OX21" s="129">
        <v>25</v>
      </c>
      <c r="OY21" s="129">
        <v>23</v>
      </c>
      <c r="OZ21" s="137">
        <v>2</v>
      </c>
      <c r="PA21" s="137">
        <v>0</v>
      </c>
      <c r="PB21" s="135">
        <v>0.92</v>
      </c>
      <c r="PC21" s="132">
        <v>0.57000000000000006</v>
      </c>
      <c r="PD21" s="129"/>
      <c r="PE21" s="129" t="s">
        <v>36</v>
      </c>
      <c r="PF21" s="129">
        <v>25</v>
      </c>
      <c r="PG21" s="129">
        <v>23</v>
      </c>
      <c r="PH21" s="137">
        <v>2</v>
      </c>
      <c r="PI21" s="137">
        <v>0</v>
      </c>
      <c r="PJ21" s="135">
        <v>0.92</v>
      </c>
      <c r="PK21" s="132">
        <v>0</v>
      </c>
      <c r="PM21" s="156" t="s">
        <v>36</v>
      </c>
      <c r="PN21" s="156">
        <v>25</v>
      </c>
      <c r="PO21" s="156">
        <v>23</v>
      </c>
      <c r="PP21" s="168">
        <v>2</v>
      </c>
      <c r="PQ21" s="168">
        <v>0</v>
      </c>
      <c r="PR21" s="162">
        <f>PO21/PN21</f>
        <v>0.92</v>
      </c>
      <c r="PS21" s="132">
        <f t="shared" si="52"/>
        <v>0</v>
      </c>
      <c r="PT21" s="121"/>
      <c r="PU21" s="156" t="s">
        <v>36</v>
      </c>
      <c r="PV21" s="156">
        <v>25</v>
      </c>
      <c r="PW21" s="156">
        <v>23</v>
      </c>
      <c r="PX21" s="168">
        <v>2</v>
      </c>
      <c r="PY21" s="168">
        <v>0</v>
      </c>
      <c r="PZ21" s="162">
        <f>PW21/PV21</f>
        <v>0.92</v>
      </c>
      <c r="QA21" s="132">
        <f t="shared" si="53"/>
        <v>0</v>
      </c>
      <c r="QB21" s="121"/>
      <c r="QC21" s="163" t="s">
        <v>36</v>
      </c>
      <c r="QD21" s="156">
        <v>25</v>
      </c>
      <c r="QE21" s="156">
        <v>23</v>
      </c>
      <c r="QF21" s="168">
        <v>2</v>
      </c>
      <c r="QG21" s="168">
        <v>0</v>
      </c>
      <c r="QH21" s="162">
        <f>QE21/QD21</f>
        <v>0.92</v>
      </c>
      <c r="QI21" s="132">
        <f t="shared" si="54"/>
        <v>0</v>
      </c>
      <c r="QJ21" s="121"/>
      <c r="QK21" s="163" t="s">
        <v>36</v>
      </c>
      <c r="QL21" s="156">
        <v>25</v>
      </c>
      <c r="QM21" s="156">
        <v>23</v>
      </c>
      <c r="QN21" s="168">
        <v>2</v>
      </c>
      <c r="QO21" s="168">
        <v>0</v>
      </c>
      <c r="QP21" s="162">
        <f>QM21/QL21</f>
        <v>0.92</v>
      </c>
      <c r="QQ21" s="132">
        <f t="shared" si="55"/>
        <v>0</v>
      </c>
      <c r="QR21" s="121"/>
      <c r="QS21" s="156" t="s">
        <v>36</v>
      </c>
      <c r="QT21" s="156">
        <v>25</v>
      </c>
      <c r="QU21" s="156">
        <v>23</v>
      </c>
      <c r="QV21" s="156">
        <v>2</v>
      </c>
      <c r="QW21" s="156">
        <v>0</v>
      </c>
      <c r="QX21" s="162">
        <v>0.35</v>
      </c>
      <c r="QY21" s="158">
        <f t="shared" si="56"/>
        <v>-0.57000000000000006</v>
      </c>
      <c r="QZ21" s="121"/>
      <c r="RA21" s="156" t="s">
        <v>36</v>
      </c>
      <c r="RB21" s="156">
        <v>25</v>
      </c>
      <c r="RC21" s="156">
        <v>23</v>
      </c>
      <c r="RD21" s="156">
        <v>2</v>
      </c>
      <c r="RE21" s="156">
        <v>40</v>
      </c>
      <c r="RF21" s="162">
        <v>0.35</v>
      </c>
      <c r="RG21" s="132">
        <f t="shared" si="57"/>
        <v>0</v>
      </c>
      <c r="RH21" s="121"/>
      <c r="RI21" s="121"/>
      <c r="RJ21" s="163" t="s">
        <v>36</v>
      </c>
      <c r="RK21" s="156">
        <v>25</v>
      </c>
      <c r="RL21" s="156">
        <v>23</v>
      </c>
      <c r="RM21" s="156">
        <v>2</v>
      </c>
      <c r="RN21" s="156">
        <v>0</v>
      </c>
      <c r="RO21" s="162">
        <f t="shared" si="58"/>
        <v>0.92</v>
      </c>
      <c r="RP21" s="132">
        <f t="shared" si="59"/>
        <v>0.57000000000000006</v>
      </c>
      <c r="RQ21" s="121"/>
      <c r="RR21" s="121"/>
      <c r="RS21" s="121"/>
      <c r="RT21" s="121"/>
      <c r="RU21" s="121"/>
      <c r="RV21" s="121"/>
      <c r="RW21" s="132"/>
      <c r="RX21" s="121"/>
      <c r="RY21" s="121"/>
      <c r="RZ21" s="121"/>
      <c r="SA21" s="121"/>
      <c r="SB21" s="121"/>
      <c r="SC21" s="121"/>
      <c r="SD21" s="132"/>
      <c r="SE21" s="121"/>
      <c r="SF21" s="121"/>
      <c r="SG21" s="121"/>
      <c r="SH21" s="121"/>
      <c r="SI21" s="121"/>
      <c r="SJ21" s="121"/>
      <c r="SK21" s="121"/>
      <c r="SL21" s="121"/>
      <c r="SM21" s="121"/>
      <c r="SN21" s="121"/>
      <c r="SO21" s="121"/>
      <c r="SP21" s="121"/>
      <c r="SQ21" s="121"/>
      <c r="SR21" s="121"/>
      <c r="SU21" s="163" t="s">
        <v>36</v>
      </c>
      <c r="SV21" s="156">
        <v>25</v>
      </c>
      <c r="SW21" s="156">
        <v>23</v>
      </c>
      <c r="SX21" s="156">
        <v>2</v>
      </c>
      <c r="SY21" s="156">
        <v>0</v>
      </c>
      <c r="SZ21" s="158">
        <f t="shared" si="102"/>
        <v>0.92</v>
      </c>
      <c r="TA21" s="132">
        <f t="shared" si="60"/>
        <v>0</v>
      </c>
      <c r="TC21" s="163" t="s">
        <v>36</v>
      </c>
      <c r="TD21" s="156">
        <v>25</v>
      </c>
      <c r="TE21" s="156">
        <v>23</v>
      </c>
      <c r="TF21" s="156">
        <v>2</v>
      </c>
      <c r="TG21" s="156">
        <v>0</v>
      </c>
      <c r="TH21" s="158">
        <f t="shared" si="61"/>
        <v>0.92</v>
      </c>
      <c r="TI21" s="132">
        <f t="shared" si="62"/>
        <v>0</v>
      </c>
      <c r="TK21" s="163" t="s">
        <v>36</v>
      </c>
      <c r="TL21" s="156">
        <v>25</v>
      </c>
      <c r="TM21" s="156">
        <v>22</v>
      </c>
      <c r="TN21" s="170">
        <v>3</v>
      </c>
      <c r="TO21" s="156">
        <v>0</v>
      </c>
      <c r="TP21" s="158">
        <f t="shared" si="63"/>
        <v>0.88</v>
      </c>
      <c r="TQ21" s="132">
        <f t="shared" si="64"/>
        <v>-4.0000000000000036E-2</v>
      </c>
      <c r="TS21" s="163" t="s">
        <v>36</v>
      </c>
      <c r="TT21" s="156">
        <v>25</v>
      </c>
      <c r="TU21" s="156">
        <v>22</v>
      </c>
      <c r="TV21" s="186">
        <v>3</v>
      </c>
      <c r="TW21" s="156">
        <v>0</v>
      </c>
      <c r="TX21" s="158">
        <f t="shared" si="65"/>
        <v>0.88</v>
      </c>
      <c r="TY21" s="132">
        <f t="shared" si="66"/>
        <v>0</v>
      </c>
      <c r="UA21" s="163" t="s">
        <v>36</v>
      </c>
      <c r="UB21" s="156">
        <v>25</v>
      </c>
      <c r="UC21" s="156">
        <v>22</v>
      </c>
      <c r="UD21" s="186">
        <v>3</v>
      </c>
      <c r="UE21" s="156">
        <v>0</v>
      </c>
      <c r="UF21" s="158">
        <f t="shared" si="67"/>
        <v>0.88</v>
      </c>
      <c r="UG21" s="132">
        <f t="shared" si="68"/>
        <v>0</v>
      </c>
      <c r="UH21" s="132"/>
      <c r="UI21" s="163" t="s">
        <v>36</v>
      </c>
      <c r="UJ21" s="156">
        <v>25</v>
      </c>
      <c r="UK21" s="156">
        <v>22</v>
      </c>
      <c r="UL21" s="157">
        <v>3</v>
      </c>
      <c r="UM21" s="157">
        <v>0</v>
      </c>
      <c r="UN21" s="158">
        <f t="shared" si="69"/>
        <v>0.88</v>
      </c>
      <c r="UO21" s="132">
        <f t="shared" si="70"/>
        <v>0</v>
      </c>
      <c r="UQ21" s="163" t="s">
        <v>36</v>
      </c>
      <c r="UR21" s="156">
        <v>25</v>
      </c>
      <c r="US21" s="156">
        <v>22</v>
      </c>
      <c r="UT21" s="157">
        <v>3</v>
      </c>
      <c r="UU21" s="157">
        <v>0</v>
      </c>
      <c r="UV21" s="158">
        <f t="shared" si="71"/>
        <v>0.88</v>
      </c>
      <c r="UW21" s="132">
        <f t="shared" si="72"/>
        <v>0</v>
      </c>
      <c r="UY21" s="163" t="s">
        <v>36</v>
      </c>
      <c r="UZ21" s="156">
        <v>25</v>
      </c>
      <c r="VA21" s="156">
        <v>22</v>
      </c>
      <c r="VB21" s="157">
        <v>3</v>
      </c>
      <c r="VC21" s="157">
        <v>0</v>
      </c>
      <c r="VD21" s="158">
        <f t="shared" si="73"/>
        <v>0.88</v>
      </c>
      <c r="VE21" s="132">
        <f t="shared" si="74"/>
        <v>0</v>
      </c>
      <c r="VG21" s="163" t="s">
        <v>36</v>
      </c>
      <c r="VH21" s="156">
        <v>25</v>
      </c>
      <c r="VI21" s="156">
        <v>22</v>
      </c>
      <c r="VJ21" s="157">
        <v>3</v>
      </c>
      <c r="VK21" s="157">
        <v>0</v>
      </c>
      <c r="VL21" s="158">
        <f t="shared" si="75"/>
        <v>0.88</v>
      </c>
      <c r="VM21" s="132">
        <f t="shared" si="76"/>
        <v>0</v>
      </c>
      <c r="VO21" s="163" t="s">
        <v>36</v>
      </c>
      <c r="VP21" s="156">
        <v>25</v>
      </c>
      <c r="VQ21" s="156">
        <v>22</v>
      </c>
      <c r="VR21" s="157">
        <v>3</v>
      </c>
      <c r="VS21" s="157">
        <v>0</v>
      </c>
      <c r="VT21" s="158">
        <f t="shared" si="77"/>
        <v>0.88</v>
      </c>
      <c r="VV21" s="163" t="s">
        <v>36</v>
      </c>
      <c r="VW21" s="156">
        <v>25</v>
      </c>
      <c r="VX21" s="156">
        <v>22</v>
      </c>
      <c r="VY21" s="157">
        <v>3</v>
      </c>
      <c r="VZ21" s="157">
        <v>0</v>
      </c>
      <c r="WA21" s="158">
        <f t="shared" si="78"/>
        <v>0.88</v>
      </c>
      <c r="WC21" s="163" t="s">
        <v>36</v>
      </c>
      <c r="WD21" s="156">
        <v>25</v>
      </c>
      <c r="WE21" s="156">
        <v>22</v>
      </c>
      <c r="WF21" s="157">
        <v>3</v>
      </c>
      <c r="WG21" s="157">
        <v>0</v>
      </c>
      <c r="WH21" s="158">
        <f t="shared" si="79"/>
        <v>0.88</v>
      </c>
      <c r="WI21" s="132">
        <f t="shared" si="23"/>
        <v>0</v>
      </c>
      <c r="WK21" s="163" t="s">
        <v>36</v>
      </c>
      <c r="WL21" s="156">
        <v>25</v>
      </c>
      <c r="WM21" s="156">
        <v>22</v>
      </c>
      <c r="WN21" s="157">
        <v>3</v>
      </c>
      <c r="WO21" s="157">
        <v>0</v>
      </c>
      <c r="WP21" s="158">
        <f t="shared" si="80"/>
        <v>0.88</v>
      </c>
      <c r="WQ21" s="132">
        <f t="shared" si="81"/>
        <v>0</v>
      </c>
      <c r="WS21" s="163" t="s">
        <v>36</v>
      </c>
      <c r="WT21" s="156">
        <v>25</v>
      </c>
      <c r="WU21" s="156">
        <v>22</v>
      </c>
      <c r="WV21" s="157">
        <v>3</v>
      </c>
      <c r="WW21" s="157">
        <v>0</v>
      </c>
      <c r="WX21" s="158">
        <f t="shared" si="82"/>
        <v>0.88</v>
      </c>
      <c r="WY21" s="132">
        <f t="shared" si="83"/>
        <v>0</v>
      </c>
      <c r="XA21" s="163" t="s">
        <v>36</v>
      </c>
      <c r="XB21" s="156">
        <v>25</v>
      </c>
      <c r="XC21" s="156">
        <v>22</v>
      </c>
      <c r="XD21" s="157">
        <v>3</v>
      </c>
      <c r="XE21" s="157">
        <v>0</v>
      </c>
      <c r="XF21" s="158">
        <f t="shared" si="84"/>
        <v>0.88</v>
      </c>
      <c r="XG21" s="132">
        <f t="shared" si="85"/>
        <v>0</v>
      </c>
      <c r="XI21" s="163" t="s">
        <v>36</v>
      </c>
      <c r="XJ21" s="156">
        <v>25</v>
      </c>
      <c r="XK21" s="156">
        <v>22</v>
      </c>
      <c r="XL21" s="157">
        <v>3</v>
      </c>
      <c r="XM21" s="157">
        <v>0</v>
      </c>
      <c r="XN21" s="158">
        <f t="shared" si="86"/>
        <v>0.88</v>
      </c>
      <c r="XO21" s="132">
        <f t="shared" si="87"/>
        <v>0</v>
      </c>
      <c r="XQ21" s="163" t="s">
        <v>36</v>
      </c>
      <c r="XR21" s="156">
        <v>25</v>
      </c>
      <c r="XS21" s="156">
        <v>22</v>
      </c>
      <c r="XT21" s="157">
        <v>3</v>
      </c>
      <c r="XU21" s="157">
        <v>0</v>
      </c>
      <c r="XV21" s="158">
        <f t="shared" si="88"/>
        <v>0.88</v>
      </c>
      <c r="XW21" s="132">
        <f t="shared" si="89"/>
        <v>0</v>
      </c>
      <c r="XY21" s="163" t="s">
        <v>36</v>
      </c>
      <c r="XZ21" s="156">
        <v>25</v>
      </c>
      <c r="YA21" s="156">
        <v>22</v>
      </c>
      <c r="YB21" s="157">
        <v>3</v>
      </c>
      <c r="YC21" s="157">
        <v>0</v>
      </c>
      <c r="YD21" s="158">
        <f t="shared" si="90"/>
        <v>0.88</v>
      </c>
      <c r="YE21" s="132">
        <f t="shared" si="91"/>
        <v>0</v>
      </c>
      <c r="YG21" s="163" t="s">
        <v>36</v>
      </c>
      <c r="YH21" s="156">
        <v>25</v>
      </c>
      <c r="YI21" s="156">
        <v>22</v>
      </c>
      <c r="YJ21" s="157">
        <v>3</v>
      </c>
      <c r="YK21" s="157">
        <v>0</v>
      </c>
      <c r="YL21" s="158">
        <f t="shared" si="92"/>
        <v>0.88</v>
      </c>
      <c r="YM21" s="132">
        <f t="shared" si="93"/>
        <v>0</v>
      </c>
      <c r="YO21" s="163" t="s">
        <v>36</v>
      </c>
      <c r="YP21" s="156">
        <v>25</v>
      </c>
      <c r="YQ21" s="156">
        <v>22</v>
      </c>
      <c r="YR21" s="157">
        <v>3</v>
      </c>
      <c r="YS21" s="157">
        <v>0</v>
      </c>
      <c r="YT21" s="158">
        <f t="shared" si="94"/>
        <v>0.88</v>
      </c>
      <c r="YU21" s="132">
        <f t="shared" si="95"/>
        <v>0</v>
      </c>
      <c r="YW21" s="163" t="s">
        <v>36</v>
      </c>
      <c r="YX21" s="156">
        <v>25</v>
      </c>
      <c r="YY21" s="156">
        <v>22</v>
      </c>
      <c r="YZ21" s="157">
        <v>3</v>
      </c>
      <c r="ZA21" s="157">
        <v>0</v>
      </c>
      <c r="ZB21" s="158">
        <f t="shared" si="96"/>
        <v>0.88</v>
      </c>
      <c r="ZD21" s="163" t="s">
        <v>36</v>
      </c>
      <c r="ZE21" s="156">
        <v>25</v>
      </c>
      <c r="ZF21" s="156">
        <v>22</v>
      </c>
      <c r="ZG21" s="157">
        <v>3</v>
      </c>
      <c r="ZH21" s="157">
        <v>0</v>
      </c>
      <c r="ZI21" s="158">
        <f t="shared" si="97"/>
        <v>0.88</v>
      </c>
      <c r="ZJ21" s="132">
        <f t="shared" si="98"/>
        <v>0.88</v>
      </c>
      <c r="ZL21" s="121" t="s">
        <v>36</v>
      </c>
      <c r="ZM21" s="121">
        <v>67</v>
      </c>
      <c r="ZN21" s="121">
        <v>22</v>
      </c>
      <c r="ZO21" s="121">
        <v>3</v>
      </c>
      <c r="ZP21" s="121">
        <v>42</v>
      </c>
      <c r="ZQ21" s="132">
        <v>0.33</v>
      </c>
      <c r="ZS21" s="157" t="s">
        <v>36</v>
      </c>
      <c r="ZT21" s="157">
        <v>67</v>
      </c>
      <c r="ZU21" s="157">
        <v>22</v>
      </c>
      <c r="ZV21" s="157">
        <v>3</v>
      </c>
      <c r="ZW21" s="157">
        <v>42</v>
      </c>
      <c r="ZX21" s="158">
        <v>0.33</v>
      </c>
      <c r="ZZ21" s="199" t="s">
        <v>36</v>
      </c>
      <c r="AAA21" s="199">
        <v>67</v>
      </c>
      <c r="AAB21" s="199">
        <v>22</v>
      </c>
      <c r="AAC21" s="199">
        <v>3</v>
      </c>
      <c r="AAD21" s="199">
        <v>42</v>
      </c>
      <c r="AAE21" s="200">
        <v>0.33</v>
      </c>
      <c r="AAG21" s="157" t="s">
        <v>36</v>
      </c>
      <c r="AAH21" s="157">
        <v>67</v>
      </c>
      <c r="AAI21" s="157">
        <v>22</v>
      </c>
      <c r="AAJ21" s="157">
        <v>3</v>
      </c>
      <c r="AAK21" s="157">
        <v>42</v>
      </c>
      <c r="AAL21" s="158">
        <v>0.33</v>
      </c>
      <c r="AAN21" s="157" t="s">
        <v>36</v>
      </c>
      <c r="AAO21" s="157">
        <v>67</v>
      </c>
      <c r="AAP21" s="157">
        <v>22</v>
      </c>
      <c r="AAQ21" s="157">
        <v>3</v>
      </c>
      <c r="AAR21" s="157">
        <v>42</v>
      </c>
      <c r="AAS21" s="158">
        <v>0.33</v>
      </c>
      <c r="AAU21" s="157" t="s">
        <v>36</v>
      </c>
      <c r="AAV21" s="157">
        <v>67</v>
      </c>
      <c r="AAW21" s="157">
        <v>22</v>
      </c>
      <c r="AAX21" s="157">
        <v>3</v>
      </c>
      <c r="AAY21" s="157">
        <v>42</v>
      </c>
      <c r="AAZ21" s="158">
        <v>0.33</v>
      </c>
    </row>
    <row r="22" spans="1:728" ht="15.75">
      <c r="A22" s="19">
        <v>1</v>
      </c>
      <c r="B22" s="19"/>
      <c r="C22" s="18" t="s">
        <v>37</v>
      </c>
      <c r="D22" s="18">
        <v>4</v>
      </c>
      <c r="E22" s="18">
        <v>4</v>
      </c>
      <c r="F22" s="18">
        <v>0</v>
      </c>
      <c r="G22" s="18">
        <v>0</v>
      </c>
      <c r="H22" s="19">
        <v>1</v>
      </c>
      <c r="J22" s="58" t="s">
        <v>37</v>
      </c>
      <c r="K22" s="58">
        <v>4</v>
      </c>
      <c r="L22" s="58">
        <v>4</v>
      </c>
      <c r="M22" s="58">
        <v>0</v>
      </c>
      <c r="N22" s="58">
        <v>0</v>
      </c>
      <c r="O22" s="59">
        <v>1</v>
      </c>
      <c r="P22" s="59">
        <f t="shared" si="0"/>
        <v>0</v>
      </c>
      <c r="R22" s="18" t="s">
        <v>37</v>
      </c>
      <c r="S22" s="18">
        <v>4</v>
      </c>
      <c r="T22" s="18">
        <v>4</v>
      </c>
      <c r="U22" s="18">
        <v>0</v>
      </c>
      <c r="V22" s="18">
        <v>0</v>
      </c>
      <c r="W22" s="19">
        <v>1</v>
      </c>
      <c r="X22" s="19">
        <f t="shared" si="1"/>
        <v>0</v>
      </c>
      <c r="Z22" s="51" t="s">
        <v>37</v>
      </c>
      <c r="AA22" s="51">
        <v>4</v>
      </c>
      <c r="AB22" s="52">
        <v>4</v>
      </c>
      <c r="AC22" s="53">
        <v>0</v>
      </c>
      <c r="AD22" s="51">
        <v>0</v>
      </c>
      <c r="AE22" s="54">
        <v>1</v>
      </c>
      <c r="AF22" s="19">
        <f t="shared" si="2"/>
        <v>0</v>
      </c>
      <c r="AH22" s="19">
        <v>1</v>
      </c>
      <c r="AI22" s="19">
        <f t="shared" si="3"/>
        <v>0</v>
      </c>
      <c r="AK22" s="18" t="s">
        <v>37</v>
      </c>
      <c r="AL22" s="18">
        <v>4</v>
      </c>
      <c r="AM22" s="18">
        <v>4</v>
      </c>
      <c r="AN22" s="18">
        <v>0</v>
      </c>
      <c r="AO22" s="18">
        <v>0</v>
      </c>
      <c r="AP22" s="19">
        <f t="shared" si="4"/>
        <v>1</v>
      </c>
      <c r="AQ22" s="19">
        <f t="shared" si="5"/>
        <v>0</v>
      </c>
      <c r="AS22" s="18" t="s">
        <v>37</v>
      </c>
      <c r="AT22" s="18">
        <v>4</v>
      </c>
      <c r="AU22" s="18">
        <v>4</v>
      </c>
      <c r="AV22" s="18">
        <v>0</v>
      </c>
      <c r="AW22" s="18">
        <v>0</v>
      </c>
      <c r="AX22" s="19">
        <v>1</v>
      </c>
      <c r="AY22" s="19">
        <f t="shared" si="6"/>
        <v>0</v>
      </c>
      <c r="BA22" s="18" t="s">
        <v>37</v>
      </c>
      <c r="BB22" s="18">
        <v>4</v>
      </c>
      <c r="BC22" s="18">
        <v>4</v>
      </c>
      <c r="BD22" s="18">
        <v>0</v>
      </c>
      <c r="BE22" s="18">
        <v>0</v>
      </c>
      <c r="BF22" s="19">
        <v>1</v>
      </c>
      <c r="BG22" s="19">
        <f t="shared" si="7"/>
        <v>0</v>
      </c>
      <c r="BI22" s="18" t="s">
        <v>37</v>
      </c>
      <c r="BJ22" s="18">
        <v>4</v>
      </c>
      <c r="BK22" s="18">
        <v>4</v>
      </c>
      <c r="BL22" s="18">
        <v>0</v>
      </c>
      <c r="BM22" s="18">
        <v>0</v>
      </c>
      <c r="BN22" s="19">
        <v>1</v>
      </c>
      <c r="BO22" s="19">
        <f t="shared" si="8"/>
        <v>0</v>
      </c>
      <c r="BQ22" s="18" t="s">
        <v>37</v>
      </c>
      <c r="BR22" s="18">
        <v>4</v>
      </c>
      <c r="BS22" s="18">
        <v>4</v>
      </c>
      <c r="BT22" s="18">
        <v>0</v>
      </c>
      <c r="BU22" s="18">
        <v>0</v>
      </c>
      <c r="BV22" s="19">
        <v>1</v>
      </c>
      <c r="BW22" s="19">
        <f t="shared" si="9"/>
        <v>0</v>
      </c>
      <c r="BY22" s="18" t="s">
        <v>37</v>
      </c>
      <c r="BZ22" s="18">
        <v>4</v>
      </c>
      <c r="CA22" s="18">
        <v>4</v>
      </c>
      <c r="CB22" s="18">
        <v>0</v>
      </c>
      <c r="CC22" s="18">
        <v>0</v>
      </c>
      <c r="CD22" s="19">
        <v>1</v>
      </c>
      <c r="CE22" s="19">
        <f t="shared" si="10"/>
        <v>0</v>
      </c>
      <c r="CG22" s="2" t="s">
        <v>37</v>
      </c>
      <c r="CH22" s="2">
        <v>4</v>
      </c>
      <c r="CI22" s="2">
        <v>4</v>
      </c>
      <c r="CJ22" s="2">
        <v>0</v>
      </c>
      <c r="CK22" s="2">
        <v>0</v>
      </c>
      <c r="CL22" s="4">
        <v>1</v>
      </c>
      <c r="CM22" s="19">
        <f t="shared" si="11"/>
        <v>0</v>
      </c>
      <c r="CO22" s="2" t="s">
        <v>37</v>
      </c>
      <c r="CP22" s="2">
        <v>4</v>
      </c>
      <c r="CQ22" s="2">
        <v>4</v>
      </c>
      <c r="CR22" s="2">
        <v>0</v>
      </c>
      <c r="CS22" s="2">
        <v>0</v>
      </c>
      <c r="CT22" s="4">
        <v>1</v>
      </c>
      <c r="CU22" s="19">
        <f t="shared" si="12"/>
        <v>0</v>
      </c>
      <c r="CW22" s="2" t="s">
        <v>37</v>
      </c>
      <c r="CX22" s="2">
        <v>4</v>
      </c>
      <c r="CY22" s="2">
        <v>4</v>
      </c>
      <c r="CZ22" s="2">
        <v>0</v>
      </c>
      <c r="DA22" s="2">
        <v>0</v>
      </c>
      <c r="DB22" s="4">
        <v>1</v>
      </c>
      <c r="DC22" s="19">
        <f t="shared" si="13"/>
        <v>0</v>
      </c>
      <c r="DE22" s="2" t="s">
        <v>37</v>
      </c>
      <c r="DF22" s="2">
        <v>4</v>
      </c>
      <c r="DG22" s="2">
        <v>4</v>
      </c>
      <c r="DH22" s="2">
        <v>0</v>
      </c>
      <c r="DI22" s="2">
        <v>0</v>
      </c>
      <c r="DJ22" s="4">
        <v>1</v>
      </c>
      <c r="DK22" s="19">
        <f t="shared" si="14"/>
        <v>0</v>
      </c>
      <c r="DM22" s="67" t="s">
        <v>37</v>
      </c>
      <c r="DN22" s="2">
        <v>4</v>
      </c>
      <c r="DO22" s="2">
        <v>4</v>
      </c>
      <c r="DP22" s="2">
        <v>0</v>
      </c>
      <c r="DQ22" s="2">
        <v>0</v>
      </c>
      <c r="DR22" s="4">
        <v>1</v>
      </c>
      <c r="DS22" s="19">
        <f t="shared" si="15"/>
        <v>0</v>
      </c>
      <c r="DU22" s="66" t="s">
        <v>37</v>
      </c>
      <c r="DV22" s="2">
        <v>4</v>
      </c>
      <c r="DW22" s="2">
        <v>4</v>
      </c>
      <c r="DX22" s="2">
        <v>0</v>
      </c>
      <c r="DY22" s="2">
        <v>0</v>
      </c>
      <c r="DZ22" s="4">
        <v>1</v>
      </c>
      <c r="EA22" s="19">
        <f t="shared" si="16"/>
        <v>0</v>
      </c>
      <c r="EC22" s="66" t="s">
        <v>37</v>
      </c>
      <c r="ED22" s="2">
        <v>4</v>
      </c>
      <c r="EE22" s="2">
        <v>4</v>
      </c>
      <c r="EF22" s="2">
        <v>0</v>
      </c>
      <c r="EG22" s="2">
        <v>0</v>
      </c>
      <c r="EH22" s="4">
        <v>1</v>
      </c>
      <c r="EI22" s="19">
        <f t="shared" si="17"/>
        <v>0</v>
      </c>
      <c r="EK22" s="2" t="s">
        <v>37</v>
      </c>
      <c r="EL22" s="2">
        <v>4</v>
      </c>
      <c r="EM22" s="2">
        <v>4</v>
      </c>
      <c r="EN22" s="2">
        <v>0</v>
      </c>
      <c r="EO22" s="2">
        <v>0</v>
      </c>
      <c r="EP22" s="4">
        <v>1</v>
      </c>
      <c r="EQ22" s="19">
        <f t="shared" si="18"/>
        <v>0</v>
      </c>
      <c r="ES22" s="66" t="s">
        <v>37</v>
      </c>
      <c r="ET22" s="2">
        <v>4</v>
      </c>
      <c r="EU22" s="2">
        <v>4</v>
      </c>
      <c r="EV22" s="2">
        <v>0</v>
      </c>
      <c r="EW22" s="2">
        <v>0</v>
      </c>
      <c r="EX22" s="4">
        <v>1</v>
      </c>
      <c r="EY22" s="19">
        <f t="shared" si="19"/>
        <v>0</v>
      </c>
      <c r="FA22" s="66" t="s">
        <v>37</v>
      </c>
      <c r="FB22" s="2">
        <v>4</v>
      </c>
      <c r="FC22" s="2">
        <v>4</v>
      </c>
      <c r="FD22" s="2">
        <v>0</v>
      </c>
      <c r="FE22" s="2">
        <v>0</v>
      </c>
      <c r="FF22" s="4">
        <v>1</v>
      </c>
      <c r="FG22" s="19">
        <f t="shared" si="20"/>
        <v>0</v>
      </c>
      <c r="FI22" s="66" t="s">
        <v>37</v>
      </c>
      <c r="FJ22" s="2">
        <v>4</v>
      </c>
      <c r="FK22" s="2">
        <v>4</v>
      </c>
      <c r="FL22" s="2">
        <v>0</v>
      </c>
      <c r="FM22" s="2">
        <v>0</v>
      </c>
      <c r="FN22" s="4">
        <v>1</v>
      </c>
      <c r="FO22" s="19">
        <f t="shared" si="21"/>
        <v>0</v>
      </c>
      <c r="FQ22" s="66" t="s">
        <v>37</v>
      </c>
      <c r="FR22" s="2">
        <v>4</v>
      </c>
      <c r="FS22" s="2">
        <v>4</v>
      </c>
      <c r="FT22" s="2">
        <v>0</v>
      </c>
      <c r="FU22" s="2">
        <v>0</v>
      </c>
      <c r="FV22" s="4">
        <v>1</v>
      </c>
      <c r="FW22" s="19">
        <f t="shared" si="22"/>
        <v>0</v>
      </c>
      <c r="FY22" s="66" t="s">
        <v>37</v>
      </c>
      <c r="FZ22" s="2">
        <v>4</v>
      </c>
      <c r="GA22" s="2">
        <v>4</v>
      </c>
      <c r="GB22" s="2">
        <v>0</v>
      </c>
      <c r="GC22" s="2">
        <v>0</v>
      </c>
      <c r="GD22" s="4">
        <v>1</v>
      </c>
      <c r="GE22" s="19">
        <f t="shared" si="24"/>
        <v>0</v>
      </c>
      <c r="GG22" s="66" t="s">
        <v>37</v>
      </c>
      <c r="GH22" s="2">
        <v>4</v>
      </c>
      <c r="GI22" s="2">
        <v>4</v>
      </c>
      <c r="GJ22" s="2">
        <v>0</v>
      </c>
      <c r="GK22" s="2">
        <v>0</v>
      </c>
      <c r="GL22" s="4">
        <v>1</v>
      </c>
      <c r="GM22" s="19">
        <f t="shared" si="25"/>
        <v>0</v>
      </c>
      <c r="GO22" s="66" t="s">
        <v>37</v>
      </c>
      <c r="GP22" s="2">
        <v>4</v>
      </c>
      <c r="GQ22" s="2">
        <v>4</v>
      </c>
      <c r="GR22" s="2">
        <v>0</v>
      </c>
      <c r="GS22" s="2">
        <v>0</v>
      </c>
      <c r="GT22" s="4">
        <v>1</v>
      </c>
      <c r="GU22" s="19">
        <f t="shared" si="26"/>
        <v>0</v>
      </c>
      <c r="GW22" s="66" t="s">
        <v>37</v>
      </c>
      <c r="GX22" s="2">
        <v>4</v>
      </c>
      <c r="GY22" s="2">
        <v>4</v>
      </c>
      <c r="GZ22" s="2">
        <v>0</v>
      </c>
      <c r="HA22" s="2">
        <v>0</v>
      </c>
      <c r="HB22" s="4">
        <v>1</v>
      </c>
      <c r="HC22" s="19">
        <f t="shared" si="27"/>
        <v>0</v>
      </c>
      <c r="HE22" s="66" t="s">
        <v>37</v>
      </c>
      <c r="HF22" s="2">
        <v>4</v>
      </c>
      <c r="HG22" s="2">
        <v>4</v>
      </c>
      <c r="HH22" s="2">
        <v>0</v>
      </c>
      <c r="HI22" s="2">
        <v>0</v>
      </c>
      <c r="HJ22" s="4">
        <v>1</v>
      </c>
      <c r="HK22" s="19">
        <f t="shared" si="28"/>
        <v>0</v>
      </c>
      <c r="HM22" s="66" t="s">
        <v>37</v>
      </c>
      <c r="HN22" s="2">
        <v>4</v>
      </c>
      <c r="HO22" s="2">
        <v>4</v>
      </c>
      <c r="HP22" s="2">
        <v>0</v>
      </c>
      <c r="HQ22" s="2">
        <v>0</v>
      </c>
      <c r="HR22" s="4">
        <v>1</v>
      </c>
      <c r="HS22" s="19">
        <f t="shared" si="29"/>
        <v>0</v>
      </c>
      <c r="HU22" s="66" t="s">
        <v>37</v>
      </c>
      <c r="HV22" s="2">
        <v>4</v>
      </c>
      <c r="HW22" s="2">
        <v>4</v>
      </c>
      <c r="HX22" s="2">
        <v>0</v>
      </c>
      <c r="HY22" s="2">
        <v>0</v>
      </c>
      <c r="HZ22" s="4">
        <v>1</v>
      </c>
      <c r="IA22" s="19">
        <f t="shared" si="30"/>
        <v>0</v>
      </c>
      <c r="IC22" s="66" t="s">
        <v>37</v>
      </c>
      <c r="ID22" s="2">
        <v>4</v>
      </c>
      <c r="IE22" s="2">
        <v>4</v>
      </c>
      <c r="IF22" s="2">
        <v>0</v>
      </c>
      <c r="IG22" s="2">
        <v>0</v>
      </c>
      <c r="IH22" s="4">
        <v>1</v>
      </c>
      <c r="II22" s="19">
        <f t="shared" si="31"/>
        <v>0</v>
      </c>
      <c r="IK22" s="66" t="s">
        <v>37</v>
      </c>
      <c r="IL22" s="2">
        <v>4</v>
      </c>
      <c r="IM22" s="2">
        <v>4</v>
      </c>
      <c r="IN22" s="2">
        <v>0</v>
      </c>
      <c r="IO22" s="2">
        <v>0</v>
      </c>
      <c r="IP22" s="4">
        <v>1</v>
      </c>
      <c r="IQ22" s="19">
        <f t="shared" si="32"/>
        <v>0</v>
      </c>
      <c r="IS22" s="66" t="s">
        <v>37</v>
      </c>
      <c r="IT22" s="2">
        <v>4</v>
      </c>
      <c r="IU22" s="2">
        <v>4</v>
      </c>
      <c r="IV22" s="2">
        <v>0</v>
      </c>
      <c r="IW22" s="2">
        <v>0</v>
      </c>
      <c r="IX22" s="4">
        <v>1</v>
      </c>
      <c r="IY22" s="19">
        <f t="shared" si="33"/>
        <v>0</v>
      </c>
      <c r="JA22" s="66" t="s">
        <v>37</v>
      </c>
      <c r="JB22" s="2">
        <v>4</v>
      </c>
      <c r="JC22" s="2">
        <v>4</v>
      </c>
      <c r="JD22" s="2">
        <v>0</v>
      </c>
      <c r="JE22" s="2">
        <v>0</v>
      </c>
      <c r="JF22" s="4">
        <v>1</v>
      </c>
      <c r="JG22" s="19">
        <f t="shared" si="34"/>
        <v>0</v>
      </c>
      <c r="JI22" s="66" t="s">
        <v>37</v>
      </c>
      <c r="JJ22" s="2">
        <v>4</v>
      </c>
      <c r="JK22" s="2">
        <v>4</v>
      </c>
      <c r="JL22" s="2">
        <v>0</v>
      </c>
      <c r="JM22" s="2">
        <v>0</v>
      </c>
      <c r="JN22" s="4">
        <v>1</v>
      </c>
      <c r="JO22" s="19">
        <f t="shared" si="35"/>
        <v>0</v>
      </c>
      <c r="JQ22" s="66" t="s">
        <v>37</v>
      </c>
      <c r="JR22" s="2">
        <v>4</v>
      </c>
      <c r="JS22" s="2">
        <v>4</v>
      </c>
      <c r="JT22" s="2">
        <v>0</v>
      </c>
      <c r="JU22" s="2">
        <v>0</v>
      </c>
      <c r="JV22" s="4">
        <v>1</v>
      </c>
      <c r="JW22" s="19">
        <f t="shared" si="36"/>
        <v>0</v>
      </c>
      <c r="JY22" s="66" t="s">
        <v>37</v>
      </c>
      <c r="JZ22" s="2">
        <v>4</v>
      </c>
      <c r="KA22" s="2">
        <v>4</v>
      </c>
      <c r="KB22" s="2">
        <v>0</v>
      </c>
      <c r="KC22" s="2">
        <v>0</v>
      </c>
      <c r="KD22" s="4">
        <v>1</v>
      </c>
      <c r="KE22" s="19">
        <f t="shared" si="37"/>
        <v>0</v>
      </c>
      <c r="KG22" s="66" t="s">
        <v>37</v>
      </c>
      <c r="KH22" s="2">
        <v>4</v>
      </c>
      <c r="KI22" s="2">
        <v>4</v>
      </c>
      <c r="KJ22" s="2">
        <v>0</v>
      </c>
      <c r="KK22" s="2">
        <v>0</v>
      </c>
      <c r="KL22" s="4">
        <v>1</v>
      </c>
      <c r="KM22" s="19">
        <f t="shared" si="38"/>
        <v>0</v>
      </c>
      <c r="KO22" s="66" t="s">
        <v>37</v>
      </c>
      <c r="KP22" s="2">
        <v>4</v>
      </c>
      <c r="KQ22" s="2">
        <v>4</v>
      </c>
      <c r="KR22" s="2">
        <v>0</v>
      </c>
      <c r="KS22" s="2">
        <v>0</v>
      </c>
      <c r="KT22" s="4">
        <v>1</v>
      </c>
      <c r="KU22" s="19">
        <f t="shared" si="39"/>
        <v>0</v>
      </c>
      <c r="KW22" s="66" t="s">
        <v>37</v>
      </c>
      <c r="KX22" s="2">
        <v>4</v>
      </c>
      <c r="KY22" s="2">
        <v>4</v>
      </c>
      <c r="KZ22" s="2">
        <v>0</v>
      </c>
      <c r="LA22" s="2">
        <v>0</v>
      </c>
      <c r="LB22" s="4">
        <v>1</v>
      </c>
      <c r="LC22" s="19">
        <f t="shared" si="40"/>
        <v>0</v>
      </c>
      <c r="LE22" s="66" t="s">
        <v>37</v>
      </c>
      <c r="LF22" s="2">
        <v>4</v>
      </c>
      <c r="LG22" s="2">
        <v>4</v>
      </c>
      <c r="LH22" s="2">
        <v>0</v>
      </c>
      <c r="LI22" s="2">
        <v>0</v>
      </c>
      <c r="LJ22" s="4">
        <v>1</v>
      </c>
      <c r="LK22" s="19">
        <f t="shared" si="41"/>
        <v>0</v>
      </c>
      <c r="LM22" s="66" t="s">
        <v>37</v>
      </c>
      <c r="LN22" s="2">
        <v>4</v>
      </c>
      <c r="LO22" s="2">
        <v>4</v>
      </c>
      <c r="LP22" s="2">
        <v>0</v>
      </c>
      <c r="LQ22" s="2">
        <v>0</v>
      </c>
      <c r="LR22" s="4">
        <v>1</v>
      </c>
      <c r="LS22" s="19">
        <f t="shared" si="42"/>
        <v>0</v>
      </c>
      <c r="LU22" s="65" t="s">
        <v>37</v>
      </c>
      <c r="LV22" s="2">
        <v>11</v>
      </c>
      <c r="LW22" s="2">
        <v>11</v>
      </c>
      <c r="LX22" s="2">
        <v>0</v>
      </c>
      <c r="LY22" s="2">
        <v>0</v>
      </c>
      <c r="LZ22" s="4">
        <f>LW22/LV22</f>
        <v>1</v>
      </c>
      <c r="MA22" s="19">
        <f t="shared" si="43"/>
        <v>0</v>
      </c>
      <c r="MC22" s="65" t="s">
        <v>37</v>
      </c>
      <c r="MD22" s="2">
        <v>11</v>
      </c>
      <c r="ME22" s="2">
        <v>11</v>
      </c>
      <c r="MF22" s="2">
        <v>0</v>
      </c>
      <c r="MG22" s="2">
        <v>0</v>
      </c>
      <c r="MH22" s="4">
        <f>ME22/MD22</f>
        <v>1</v>
      </c>
      <c r="MI22" s="19">
        <f t="shared" si="44"/>
        <v>0</v>
      </c>
      <c r="MK22" s="66" t="s">
        <v>37</v>
      </c>
      <c r="ML22" s="2">
        <v>11</v>
      </c>
      <c r="MM22" s="2">
        <v>11</v>
      </c>
      <c r="MN22" s="2">
        <v>0</v>
      </c>
      <c r="MO22" s="2">
        <v>0</v>
      </c>
      <c r="MP22" s="4">
        <f>MM22/ML22</f>
        <v>1</v>
      </c>
      <c r="MQ22" s="19">
        <f t="shared" si="100"/>
        <v>0</v>
      </c>
      <c r="MS22" s="65" t="s">
        <v>37</v>
      </c>
      <c r="MT22" s="2">
        <v>11</v>
      </c>
      <c r="MU22" s="2">
        <v>11</v>
      </c>
      <c r="MV22" s="2">
        <v>0</v>
      </c>
      <c r="MW22" s="2">
        <v>0</v>
      </c>
      <c r="MX22" s="4">
        <f>MU22/MT22</f>
        <v>1</v>
      </c>
      <c r="MY22" s="19">
        <f t="shared" si="45"/>
        <v>0</v>
      </c>
      <c r="NA22" s="2" t="s">
        <v>37</v>
      </c>
      <c r="NB22" s="2">
        <v>11</v>
      </c>
      <c r="NC22" s="2">
        <v>11</v>
      </c>
      <c r="ND22" s="2">
        <v>0</v>
      </c>
      <c r="NE22" s="2">
        <v>0</v>
      </c>
      <c r="NF22" s="4">
        <f>NC22/NB22</f>
        <v>1</v>
      </c>
      <c r="NG22" s="19">
        <f t="shared" si="46"/>
        <v>0</v>
      </c>
      <c r="NI22" s="114" t="s">
        <v>37</v>
      </c>
      <c r="NJ22" s="2">
        <v>11</v>
      </c>
      <c r="NK22" s="2">
        <v>11</v>
      </c>
      <c r="NL22" s="2">
        <v>0</v>
      </c>
      <c r="NM22" s="2">
        <v>0</v>
      </c>
      <c r="NN22" s="4">
        <f>NK22/NJ22</f>
        <v>1</v>
      </c>
      <c r="NO22" s="19">
        <f t="shared" si="47"/>
        <v>0</v>
      </c>
      <c r="NQ22" s="114" t="s">
        <v>37</v>
      </c>
      <c r="NR22" s="2">
        <v>11</v>
      </c>
      <c r="NS22" s="2">
        <v>11</v>
      </c>
      <c r="NT22" s="2">
        <v>0</v>
      </c>
      <c r="NU22" s="2">
        <v>0</v>
      </c>
      <c r="NV22" s="4">
        <f>NS22/NR22</f>
        <v>1</v>
      </c>
      <c r="NW22" s="19">
        <f t="shared" si="48"/>
        <v>0</v>
      </c>
      <c r="NY22" s="114" t="s">
        <v>37</v>
      </c>
      <c r="NZ22" s="2">
        <v>11</v>
      </c>
      <c r="OA22" s="2">
        <v>11</v>
      </c>
      <c r="OB22" s="2">
        <v>0</v>
      </c>
      <c r="OC22" s="2">
        <v>0</v>
      </c>
      <c r="OD22" s="4">
        <f>OA22/NZ22</f>
        <v>1</v>
      </c>
      <c r="OE22" s="19">
        <f t="shared" si="49"/>
        <v>0</v>
      </c>
      <c r="OG22" s="114" t="s">
        <v>37</v>
      </c>
      <c r="OH22" s="2">
        <v>11</v>
      </c>
      <c r="OI22" s="2">
        <v>11</v>
      </c>
      <c r="OJ22" s="2">
        <v>0</v>
      </c>
      <c r="OK22" s="2">
        <v>0</v>
      </c>
      <c r="OL22" s="4">
        <f>OI22/OH22</f>
        <v>1</v>
      </c>
      <c r="OM22" s="19">
        <f t="shared" si="50"/>
        <v>0</v>
      </c>
      <c r="OO22" s="114" t="s">
        <v>37</v>
      </c>
      <c r="OP22" s="2">
        <v>11</v>
      </c>
      <c r="OQ22" s="2">
        <v>11</v>
      </c>
      <c r="OR22" s="2">
        <v>0</v>
      </c>
      <c r="OS22" s="2">
        <v>0</v>
      </c>
      <c r="OT22" s="4">
        <f>OQ22/OP22</f>
        <v>1</v>
      </c>
      <c r="OU22" s="19">
        <f t="shared" si="51"/>
        <v>0</v>
      </c>
      <c r="OW22" s="136" t="s">
        <v>37</v>
      </c>
      <c r="OX22" s="130">
        <v>11</v>
      </c>
      <c r="OY22" s="130">
        <v>11</v>
      </c>
      <c r="OZ22" s="130">
        <v>0</v>
      </c>
      <c r="PA22" s="130">
        <v>0</v>
      </c>
      <c r="PB22" s="131">
        <v>1</v>
      </c>
      <c r="PC22" s="132">
        <v>0</v>
      </c>
      <c r="PD22" s="129"/>
      <c r="PE22" s="136" t="s">
        <v>37</v>
      </c>
      <c r="PF22" s="130">
        <v>11</v>
      </c>
      <c r="PG22" s="130">
        <v>11</v>
      </c>
      <c r="PH22" s="130">
        <v>0</v>
      </c>
      <c r="PI22" s="130">
        <v>0</v>
      </c>
      <c r="PJ22" s="131">
        <v>1</v>
      </c>
      <c r="PK22" s="132">
        <v>0</v>
      </c>
      <c r="PM22" s="163" t="s">
        <v>37</v>
      </c>
      <c r="PN22" s="157">
        <v>11</v>
      </c>
      <c r="PO22" s="157">
        <v>11</v>
      </c>
      <c r="PP22" s="157">
        <v>0</v>
      </c>
      <c r="PQ22" s="157">
        <v>0</v>
      </c>
      <c r="PR22" s="158">
        <f>PO22/PN22</f>
        <v>1</v>
      </c>
      <c r="PS22" s="132">
        <f t="shared" si="52"/>
        <v>0</v>
      </c>
      <c r="PT22" s="121"/>
      <c r="PU22" s="163" t="s">
        <v>37</v>
      </c>
      <c r="PV22" s="157">
        <v>11</v>
      </c>
      <c r="PW22" s="157">
        <v>11</v>
      </c>
      <c r="PX22" s="157">
        <v>0</v>
      </c>
      <c r="PY22" s="157">
        <v>0</v>
      </c>
      <c r="PZ22" s="158">
        <f>PW22/PV22</f>
        <v>1</v>
      </c>
      <c r="QA22" s="132">
        <f t="shared" si="53"/>
        <v>0</v>
      </c>
      <c r="QB22" s="121"/>
      <c r="QC22" s="163" t="s">
        <v>37</v>
      </c>
      <c r="QD22" s="157">
        <v>11</v>
      </c>
      <c r="QE22" s="157">
        <v>11</v>
      </c>
      <c r="QF22" s="157">
        <v>0</v>
      </c>
      <c r="QG22" s="157">
        <v>0</v>
      </c>
      <c r="QH22" s="158">
        <f>QE22/QD22</f>
        <v>1</v>
      </c>
      <c r="QI22" s="132">
        <f t="shared" si="54"/>
        <v>0</v>
      </c>
      <c r="QJ22" s="121"/>
      <c r="QK22" s="163" t="s">
        <v>37</v>
      </c>
      <c r="QL22" s="157">
        <v>11</v>
      </c>
      <c r="QM22" s="157">
        <v>11</v>
      </c>
      <c r="QN22" s="157">
        <v>0</v>
      </c>
      <c r="QO22" s="157">
        <v>0</v>
      </c>
      <c r="QP22" s="158">
        <f>QM22/QL22</f>
        <v>1</v>
      </c>
      <c r="QQ22" s="132">
        <f t="shared" si="55"/>
        <v>0</v>
      </c>
      <c r="QR22" s="121"/>
      <c r="QS22" s="163" t="s">
        <v>37</v>
      </c>
      <c r="QT22" s="157">
        <v>11</v>
      </c>
      <c r="QU22" s="157">
        <v>11</v>
      </c>
      <c r="QV22" s="157">
        <v>0</v>
      </c>
      <c r="QW22" s="157">
        <v>0</v>
      </c>
      <c r="QX22" s="158">
        <f>QU22/QT22</f>
        <v>1</v>
      </c>
      <c r="QY22" s="158">
        <f t="shared" si="56"/>
        <v>0</v>
      </c>
      <c r="QZ22" s="121"/>
      <c r="RA22" s="163" t="s">
        <v>37</v>
      </c>
      <c r="RB22" s="157">
        <v>11</v>
      </c>
      <c r="RC22" s="157">
        <v>11</v>
      </c>
      <c r="RD22" s="157">
        <v>0</v>
      </c>
      <c r="RE22" s="157">
        <v>0</v>
      </c>
      <c r="RF22" s="158">
        <f>RC22/RB22</f>
        <v>1</v>
      </c>
      <c r="RG22" s="132">
        <f t="shared" si="57"/>
        <v>0</v>
      </c>
      <c r="RH22" s="121"/>
      <c r="RI22" s="121"/>
      <c r="RJ22" s="163" t="s">
        <v>37</v>
      </c>
      <c r="RK22" s="157">
        <v>11</v>
      </c>
      <c r="RL22" s="157">
        <v>11</v>
      </c>
      <c r="RM22" s="157">
        <v>0</v>
      </c>
      <c r="RN22" s="157">
        <v>0</v>
      </c>
      <c r="RO22" s="162">
        <f t="shared" si="58"/>
        <v>1</v>
      </c>
      <c r="RP22" s="132">
        <f t="shared" si="59"/>
        <v>0</v>
      </c>
      <c r="RQ22" s="121"/>
      <c r="RR22" s="121"/>
      <c r="RS22" s="121"/>
      <c r="RT22" s="121"/>
      <c r="RU22" s="121"/>
      <c r="RV22" s="121"/>
      <c r="RW22" s="132"/>
      <c r="RX22" s="121"/>
      <c r="RY22" s="121"/>
      <c r="RZ22" s="121"/>
      <c r="SA22" s="121"/>
      <c r="SB22" s="121"/>
      <c r="SC22" s="121"/>
      <c r="SD22" s="132"/>
      <c r="SE22" s="121"/>
      <c r="SF22" s="121"/>
      <c r="SG22" s="121"/>
      <c r="SH22" s="121"/>
      <c r="SI22" s="121"/>
      <c r="SJ22" s="121"/>
      <c r="SK22" s="121"/>
      <c r="SL22" s="121"/>
      <c r="SM22" s="121"/>
      <c r="SN22" s="121"/>
      <c r="SO22" s="121"/>
      <c r="SP22" s="121"/>
      <c r="SQ22" s="121"/>
      <c r="SR22" s="121"/>
      <c r="SU22" s="163" t="s">
        <v>37</v>
      </c>
      <c r="SV22" s="157">
        <v>11</v>
      </c>
      <c r="SW22" s="157">
        <v>11</v>
      </c>
      <c r="SX22" s="157">
        <v>0</v>
      </c>
      <c r="SY22" s="157">
        <v>0</v>
      </c>
      <c r="SZ22" s="158">
        <f t="shared" si="102"/>
        <v>1</v>
      </c>
      <c r="TA22" s="132">
        <f t="shared" si="60"/>
        <v>0</v>
      </c>
      <c r="TC22" s="163" t="s">
        <v>37</v>
      </c>
      <c r="TD22" s="157">
        <v>11</v>
      </c>
      <c r="TE22" s="157">
        <v>11</v>
      </c>
      <c r="TF22" s="157">
        <v>0</v>
      </c>
      <c r="TG22" s="157">
        <v>0</v>
      </c>
      <c r="TH22" s="158">
        <f t="shared" si="61"/>
        <v>1</v>
      </c>
      <c r="TI22" s="132">
        <f t="shared" si="62"/>
        <v>0</v>
      </c>
      <c r="TK22" s="163" t="s">
        <v>37</v>
      </c>
      <c r="TL22" s="157">
        <v>11</v>
      </c>
      <c r="TM22" s="157">
        <v>11</v>
      </c>
      <c r="TN22" s="157">
        <v>0</v>
      </c>
      <c r="TO22" s="157">
        <v>0</v>
      </c>
      <c r="TP22" s="158">
        <f t="shared" si="63"/>
        <v>1</v>
      </c>
      <c r="TQ22" s="132">
        <f t="shared" si="64"/>
        <v>0</v>
      </c>
      <c r="TS22" s="163" t="s">
        <v>37</v>
      </c>
      <c r="TT22" s="157">
        <v>11</v>
      </c>
      <c r="TU22" s="157">
        <v>11</v>
      </c>
      <c r="TV22" s="157">
        <v>0</v>
      </c>
      <c r="TW22" s="157">
        <v>0</v>
      </c>
      <c r="TX22" s="158">
        <f t="shared" si="65"/>
        <v>1</v>
      </c>
      <c r="TY22" s="132">
        <f t="shared" si="66"/>
        <v>0</v>
      </c>
      <c r="UA22" s="163" t="s">
        <v>37</v>
      </c>
      <c r="UB22" s="157">
        <v>11</v>
      </c>
      <c r="UC22" s="157">
        <v>11</v>
      </c>
      <c r="UD22" s="157">
        <v>0</v>
      </c>
      <c r="UE22" s="157">
        <v>0</v>
      </c>
      <c r="UF22" s="158">
        <f t="shared" si="67"/>
        <v>1</v>
      </c>
      <c r="UG22" s="132">
        <f t="shared" si="68"/>
        <v>0</v>
      </c>
      <c r="UH22" s="132"/>
      <c r="UI22" s="163" t="s">
        <v>37</v>
      </c>
      <c r="UJ22" s="157">
        <v>11</v>
      </c>
      <c r="UK22" s="157">
        <v>11</v>
      </c>
      <c r="UL22" s="157">
        <v>0</v>
      </c>
      <c r="UM22" s="157">
        <v>0</v>
      </c>
      <c r="UN22" s="158">
        <f t="shared" si="69"/>
        <v>1</v>
      </c>
      <c r="UO22" s="132">
        <f t="shared" si="70"/>
        <v>0</v>
      </c>
      <c r="UQ22" s="163" t="s">
        <v>37</v>
      </c>
      <c r="UR22" s="157">
        <v>11</v>
      </c>
      <c r="US22" s="157">
        <v>11</v>
      </c>
      <c r="UT22" s="157">
        <v>0</v>
      </c>
      <c r="UU22" s="157">
        <v>0</v>
      </c>
      <c r="UV22" s="158">
        <f t="shared" si="71"/>
        <v>1</v>
      </c>
      <c r="UW22" s="132">
        <f t="shared" si="72"/>
        <v>0</v>
      </c>
      <c r="UY22" s="163" t="s">
        <v>37</v>
      </c>
      <c r="UZ22" s="157">
        <v>11</v>
      </c>
      <c r="VA22" s="157">
        <v>11</v>
      </c>
      <c r="VB22" s="157">
        <v>0</v>
      </c>
      <c r="VC22" s="157">
        <v>0</v>
      </c>
      <c r="VD22" s="158">
        <f t="shared" si="73"/>
        <v>1</v>
      </c>
      <c r="VE22" s="132">
        <f t="shared" si="74"/>
        <v>0</v>
      </c>
      <c r="VG22" s="163" t="s">
        <v>37</v>
      </c>
      <c r="VH22" s="157">
        <v>11</v>
      </c>
      <c r="VI22" s="157">
        <v>11</v>
      </c>
      <c r="VJ22" s="157">
        <v>0</v>
      </c>
      <c r="VK22" s="157">
        <v>0</v>
      </c>
      <c r="VL22" s="158">
        <f t="shared" si="75"/>
        <v>1</v>
      </c>
      <c r="VM22" s="132">
        <f t="shared" si="76"/>
        <v>0</v>
      </c>
      <c r="VO22" s="163" t="s">
        <v>37</v>
      </c>
      <c r="VP22" s="157">
        <v>11</v>
      </c>
      <c r="VQ22" s="157">
        <v>11</v>
      </c>
      <c r="VR22" s="157">
        <v>0</v>
      </c>
      <c r="VS22" s="157">
        <v>0</v>
      </c>
      <c r="VT22" s="158">
        <f t="shared" si="77"/>
        <v>1</v>
      </c>
      <c r="VV22" s="163" t="s">
        <v>37</v>
      </c>
      <c r="VW22" s="157">
        <v>11</v>
      </c>
      <c r="VX22" s="157">
        <v>11</v>
      </c>
      <c r="VY22" s="157">
        <v>0</v>
      </c>
      <c r="VZ22" s="157">
        <v>0</v>
      </c>
      <c r="WA22" s="158">
        <f t="shared" si="78"/>
        <v>1</v>
      </c>
      <c r="WC22" s="163" t="s">
        <v>37</v>
      </c>
      <c r="WD22" s="157">
        <v>11</v>
      </c>
      <c r="WE22" s="157">
        <v>11</v>
      </c>
      <c r="WF22" s="157">
        <v>0</v>
      </c>
      <c r="WG22" s="157">
        <v>0</v>
      </c>
      <c r="WH22" s="158">
        <f t="shared" si="79"/>
        <v>1</v>
      </c>
      <c r="WI22" s="132">
        <f t="shared" si="23"/>
        <v>0</v>
      </c>
      <c r="WK22" s="163" t="s">
        <v>37</v>
      </c>
      <c r="WL22" s="157">
        <v>11</v>
      </c>
      <c r="WM22" s="157">
        <v>11</v>
      </c>
      <c r="WN22" s="157">
        <v>0</v>
      </c>
      <c r="WO22" s="157">
        <v>0</v>
      </c>
      <c r="WP22" s="158">
        <f t="shared" si="80"/>
        <v>1</v>
      </c>
      <c r="WQ22" s="132">
        <f t="shared" si="81"/>
        <v>0</v>
      </c>
      <c r="WS22" s="163" t="s">
        <v>37</v>
      </c>
      <c r="WT22" s="157">
        <v>11</v>
      </c>
      <c r="WU22" s="157">
        <v>11</v>
      </c>
      <c r="WV22" s="157">
        <v>0</v>
      </c>
      <c r="WW22" s="157">
        <v>0</v>
      </c>
      <c r="WX22" s="158">
        <f t="shared" si="82"/>
        <v>1</v>
      </c>
      <c r="WY22" s="132">
        <f t="shared" si="83"/>
        <v>0</v>
      </c>
      <c r="XA22" s="163" t="s">
        <v>37</v>
      </c>
      <c r="XB22" s="157">
        <v>11</v>
      </c>
      <c r="XC22" s="157">
        <v>11</v>
      </c>
      <c r="XD22" s="157">
        <v>0</v>
      </c>
      <c r="XE22" s="157">
        <v>0</v>
      </c>
      <c r="XF22" s="158">
        <f t="shared" si="84"/>
        <v>1</v>
      </c>
      <c r="XG22" s="132">
        <f t="shared" si="85"/>
        <v>0</v>
      </c>
      <c r="XI22" s="163" t="s">
        <v>37</v>
      </c>
      <c r="XJ22" s="157">
        <v>11</v>
      </c>
      <c r="XK22" s="157">
        <v>11</v>
      </c>
      <c r="XL22" s="157">
        <v>0</v>
      </c>
      <c r="XM22" s="157">
        <v>0</v>
      </c>
      <c r="XN22" s="158">
        <f t="shared" si="86"/>
        <v>1</v>
      </c>
      <c r="XO22" s="132">
        <f t="shared" si="87"/>
        <v>0</v>
      </c>
      <c r="XQ22" s="163" t="s">
        <v>37</v>
      </c>
      <c r="XR22" s="157">
        <v>11</v>
      </c>
      <c r="XS22" s="157">
        <v>11</v>
      </c>
      <c r="XT22" s="157">
        <v>0</v>
      </c>
      <c r="XU22" s="157">
        <v>0</v>
      </c>
      <c r="XV22" s="158">
        <f t="shared" si="88"/>
        <v>1</v>
      </c>
      <c r="XW22" s="132">
        <f t="shared" si="89"/>
        <v>0</v>
      </c>
      <c r="XY22" s="163" t="s">
        <v>37</v>
      </c>
      <c r="XZ22" s="157">
        <v>11</v>
      </c>
      <c r="YA22" s="157">
        <v>11</v>
      </c>
      <c r="YB22" s="157">
        <v>0</v>
      </c>
      <c r="YC22" s="157">
        <v>0</v>
      </c>
      <c r="YD22" s="158">
        <f t="shared" si="90"/>
        <v>1</v>
      </c>
      <c r="YE22" s="132">
        <f t="shared" si="91"/>
        <v>0</v>
      </c>
      <c r="YG22" s="163" t="s">
        <v>37</v>
      </c>
      <c r="YH22" s="157">
        <v>11</v>
      </c>
      <c r="YI22" s="157">
        <v>11</v>
      </c>
      <c r="YJ22" s="157">
        <v>0</v>
      </c>
      <c r="YK22" s="157">
        <v>0</v>
      </c>
      <c r="YL22" s="158">
        <f t="shared" si="92"/>
        <v>1</v>
      </c>
      <c r="YM22" s="132">
        <f t="shared" si="93"/>
        <v>0</v>
      </c>
      <c r="YO22" s="163" t="s">
        <v>37</v>
      </c>
      <c r="YP22" s="157">
        <v>11</v>
      </c>
      <c r="YQ22" s="157">
        <v>11</v>
      </c>
      <c r="YR22" s="157">
        <v>0</v>
      </c>
      <c r="YS22" s="157">
        <v>0</v>
      </c>
      <c r="YT22" s="158">
        <f t="shared" si="94"/>
        <v>1</v>
      </c>
      <c r="YU22" s="132">
        <f t="shared" si="95"/>
        <v>0</v>
      </c>
      <c r="YW22" s="163" t="s">
        <v>37</v>
      </c>
      <c r="YX22" s="157">
        <v>11</v>
      </c>
      <c r="YY22" s="157">
        <v>11</v>
      </c>
      <c r="YZ22" s="157">
        <v>0</v>
      </c>
      <c r="ZA22" s="157">
        <v>0</v>
      </c>
      <c r="ZB22" s="158">
        <f t="shared" si="96"/>
        <v>1</v>
      </c>
      <c r="ZD22" s="163" t="s">
        <v>37</v>
      </c>
      <c r="ZE22" s="157">
        <v>11</v>
      </c>
      <c r="ZF22" s="157">
        <v>11</v>
      </c>
      <c r="ZG22" s="157">
        <v>0</v>
      </c>
      <c r="ZH22" s="157">
        <v>0</v>
      </c>
      <c r="ZI22" s="158">
        <f t="shared" si="97"/>
        <v>1</v>
      </c>
      <c r="ZJ22" s="132">
        <f t="shared" si="98"/>
        <v>1</v>
      </c>
      <c r="ZL22" s="121" t="s">
        <v>37</v>
      </c>
      <c r="ZM22" s="121">
        <v>81</v>
      </c>
      <c r="ZN22" s="121">
        <v>11</v>
      </c>
      <c r="ZO22" s="121">
        <v>0</v>
      </c>
      <c r="ZP22" s="121">
        <v>70</v>
      </c>
      <c r="ZQ22" s="132">
        <v>0.14000000000000001</v>
      </c>
      <c r="ZS22" s="157" t="s">
        <v>37</v>
      </c>
      <c r="ZT22" s="157">
        <v>81</v>
      </c>
      <c r="ZU22" s="157">
        <v>11</v>
      </c>
      <c r="ZV22" s="157">
        <v>0</v>
      </c>
      <c r="ZW22" s="157">
        <v>70</v>
      </c>
      <c r="ZX22" s="158">
        <v>0.14000000000000001</v>
      </c>
      <c r="ZZ22" s="199" t="s">
        <v>37</v>
      </c>
      <c r="AAA22" s="199">
        <v>81</v>
      </c>
      <c r="AAB22" s="199">
        <v>11</v>
      </c>
      <c r="AAC22" s="199">
        <v>0</v>
      </c>
      <c r="AAD22" s="199">
        <v>70</v>
      </c>
      <c r="AAE22" s="200">
        <v>0.14000000000000001</v>
      </c>
      <c r="AAG22" s="157" t="s">
        <v>37</v>
      </c>
      <c r="AAH22" s="157">
        <v>81</v>
      </c>
      <c r="AAI22" s="157">
        <v>11</v>
      </c>
      <c r="AAJ22" s="157">
        <v>0</v>
      </c>
      <c r="AAK22" s="157">
        <v>70</v>
      </c>
      <c r="AAL22" s="158">
        <v>0.14000000000000001</v>
      </c>
      <c r="AAN22" s="157" t="s">
        <v>37</v>
      </c>
      <c r="AAO22" s="157">
        <v>81</v>
      </c>
      <c r="AAP22" s="157">
        <v>11</v>
      </c>
      <c r="AAQ22" s="157">
        <v>0</v>
      </c>
      <c r="AAR22" s="157">
        <v>70</v>
      </c>
      <c r="AAS22" s="158">
        <v>0.14000000000000001</v>
      </c>
      <c r="AAU22" s="157" t="s">
        <v>37</v>
      </c>
      <c r="AAV22" s="157">
        <v>81</v>
      </c>
      <c r="AAW22" s="157">
        <v>11</v>
      </c>
      <c r="AAX22" s="157">
        <v>0</v>
      </c>
      <c r="AAY22" s="157">
        <v>70</v>
      </c>
      <c r="AAZ22" s="158">
        <v>0.14000000000000001</v>
      </c>
    </row>
    <row r="23" spans="1:728" ht="15.75">
      <c r="A23" s="19">
        <v>0.97</v>
      </c>
      <c r="B23" s="19"/>
      <c r="C23" s="18" t="s">
        <v>38</v>
      </c>
      <c r="D23" s="18">
        <v>36</v>
      </c>
      <c r="E23" s="18">
        <v>35</v>
      </c>
      <c r="F23" s="18">
        <v>1</v>
      </c>
      <c r="G23" s="18">
        <v>0</v>
      </c>
      <c r="H23" s="19">
        <v>0.97</v>
      </c>
      <c r="J23" s="58" t="s">
        <v>38</v>
      </c>
      <c r="K23" s="58">
        <v>36</v>
      </c>
      <c r="L23" s="58">
        <v>35</v>
      </c>
      <c r="M23" s="58">
        <v>1</v>
      </c>
      <c r="N23" s="58">
        <v>0</v>
      </c>
      <c r="O23" s="59">
        <v>0.97</v>
      </c>
      <c r="P23" s="59">
        <f t="shared" si="0"/>
        <v>0</v>
      </c>
      <c r="R23" s="18" t="s">
        <v>38</v>
      </c>
      <c r="S23" s="18">
        <v>36</v>
      </c>
      <c r="T23" s="18">
        <v>35</v>
      </c>
      <c r="U23" s="18">
        <v>1</v>
      </c>
      <c r="V23" s="18">
        <v>0</v>
      </c>
      <c r="W23" s="19">
        <v>0.97</v>
      </c>
      <c r="X23" s="19">
        <f t="shared" si="1"/>
        <v>0</v>
      </c>
      <c r="Z23" s="51" t="s">
        <v>38</v>
      </c>
      <c r="AA23" s="51">
        <v>36</v>
      </c>
      <c r="AB23" s="52">
        <v>35</v>
      </c>
      <c r="AC23" s="53">
        <v>1</v>
      </c>
      <c r="AD23" s="51">
        <v>0</v>
      </c>
      <c r="AE23" s="54">
        <v>0.97</v>
      </c>
      <c r="AF23" s="19">
        <f t="shared" si="2"/>
        <v>0</v>
      </c>
      <c r="AH23" s="19">
        <v>0.97</v>
      </c>
      <c r="AI23" s="19">
        <f t="shared" si="3"/>
        <v>0</v>
      </c>
      <c r="AK23" s="18" t="s">
        <v>38</v>
      </c>
      <c r="AL23" s="18">
        <v>36</v>
      </c>
      <c r="AM23" s="18">
        <v>35</v>
      </c>
      <c r="AN23" s="18">
        <v>1</v>
      </c>
      <c r="AO23" s="18">
        <v>0</v>
      </c>
      <c r="AP23" s="19">
        <f t="shared" si="4"/>
        <v>0.97222222222222221</v>
      </c>
      <c r="AQ23" s="19">
        <f t="shared" si="5"/>
        <v>2.2222222222222365E-3</v>
      </c>
      <c r="AS23" s="18" t="s">
        <v>38</v>
      </c>
      <c r="AT23" s="18">
        <v>36</v>
      </c>
      <c r="AU23" s="18">
        <v>35</v>
      </c>
      <c r="AV23" s="18">
        <v>1</v>
      </c>
      <c r="AW23" s="18">
        <v>0</v>
      </c>
      <c r="AX23" s="19">
        <v>0.97</v>
      </c>
      <c r="AY23" s="19">
        <f t="shared" si="6"/>
        <v>-2.2222222222222365E-3</v>
      </c>
      <c r="BA23" s="18" t="s">
        <v>38</v>
      </c>
      <c r="BB23" s="18">
        <v>36</v>
      </c>
      <c r="BC23" s="18">
        <v>35</v>
      </c>
      <c r="BD23" s="18">
        <v>1</v>
      </c>
      <c r="BE23" s="18">
        <v>0</v>
      </c>
      <c r="BF23" s="19">
        <v>0.97</v>
      </c>
      <c r="BG23" s="19">
        <f t="shared" si="7"/>
        <v>0</v>
      </c>
      <c r="BI23" s="18" t="s">
        <v>38</v>
      </c>
      <c r="BJ23" s="18">
        <v>36</v>
      </c>
      <c r="BK23" s="18">
        <v>35</v>
      </c>
      <c r="BL23" s="18">
        <v>1</v>
      </c>
      <c r="BM23" s="18">
        <v>0</v>
      </c>
      <c r="BN23" s="19">
        <v>0.97</v>
      </c>
      <c r="BO23" s="19">
        <f t="shared" si="8"/>
        <v>0</v>
      </c>
      <c r="BQ23" s="18" t="s">
        <v>38</v>
      </c>
      <c r="BR23" s="18">
        <v>36</v>
      </c>
      <c r="BS23" s="18">
        <v>35</v>
      </c>
      <c r="BT23" s="18">
        <v>1</v>
      </c>
      <c r="BU23" s="18">
        <v>0</v>
      </c>
      <c r="BV23" s="19">
        <v>0.97</v>
      </c>
      <c r="BW23" s="19">
        <f t="shared" si="9"/>
        <v>0</v>
      </c>
      <c r="BY23" s="18" t="s">
        <v>38</v>
      </c>
      <c r="BZ23" s="18">
        <v>36</v>
      </c>
      <c r="CA23" s="18">
        <v>35</v>
      </c>
      <c r="CB23" s="18">
        <v>1</v>
      </c>
      <c r="CC23" s="18">
        <v>0</v>
      </c>
      <c r="CD23" s="19">
        <v>0.97</v>
      </c>
      <c r="CE23" s="19">
        <f t="shared" si="10"/>
        <v>0</v>
      </c>
      <c r="CG23" s="2" t="s">
        <v>38</v>
      </c>
      <c r="CH23" s="2">
        <v>36</v>
      </c>
      <c r="CI23" s="2">
        <v>35</v>
      </c>
      <c r="CJ23" s="2">
        <v>1</v>
      </c>
      <c r="CK23" s="2">
        <v>0</v>
      </c>
      <c r="CL23" s="4">
        <v>0.97</v>
      </c>
      <c r="CM23" s="19">
        <f t="shared" si="11"/>
        <v>0</v>
      </c>
      <c r="CO23" s="2" t="s">
        <v>38</v>
      </c>
      <c r="CP23" s="2">
        <v>36</v>
      </c>
      <c r="CQ23" s="2">
        <v>35</v>
      </c>
      <c r="CR23" s="2">
        <v>1</v>
      </c>
      <c r="CS23" s="2">
        <v>0</v>
      </c>
      <c r="CT23" s="4">
        <v>0.97</v>
      </c>
      <c r="CU23" s="19">
        <f t="shared" si="12"/>
        <v>0</v>
      </c>
      <c r="CW23" s="2" t="s">
        <v>38</v>
      </c>
      <c r="CX23" s="2">
        <v>36</v>
      </c>
      <c r="CY23" s="2">
        <v>35</v>
      </c>
      <c r="CZ23" s="2">
        <v>1</v>
      </c>
      <c r="DA23" s="2">
        <v>0</v>
      </c>
      <c r="DB23" s="4">
        <v>0.97</v>
      </c>
      <c r="DC23" s="19">
        <f t="shared" si="13"/>
        <v>0</v>
      </c>
      <c r="DE23" s="2" t="s">
        <v>38</v>
      </c>
      <c r="DF23" s="2">
        <v>36</v>
      </c>
      <c r="DG23" s="2">
        <v>35</v>
      </c>
      <c r="DH23" s="2">
        <v>1</v>
      </c>
      <c r="DI23" s="2">
        <v>0</v>
      </c>
      <c r="DJ23" s="4">
        <v>0.97</v>
      </c>
      <c r="DK23" s="19">
        <f t="shared" si="14"/>
        <v>0</v>
      </c>
      <c r="DM23" s="2" t="s">
        <v>38</v>
      </c>
      <c r="DN23" s="2">
        <v>36</v>
      </c>
      <c r="DO23" s="2">
        <v>35</v>
      </c>
      <c r="DP23" s="2">
        <v>1</v>
      </c>
      <c r="DQ23" s="2">
        <v>0</v>
      </c>
      <c r="DR23" s="4">
        <v>0.97</v>
      </c>
      <c r="DS23" s="19">
        <f t="shared" si="15"/>
        <v>0</v>
      </c>
      <c r="DU23" s="2" t="s">
        <v>38</v>
      </c>
      <c r="DV23" s="2">
        <v>36</v>
      </c>
      <c r="DW23" s="2">
        <v>35</v>
      </c>
      <c r="DX23" s="2">
        <v>1</v>
      </c>
      <c r="DY23" s="2">
        <v>0</v>
      </c>
      <c r="DZ23" s="4">
        <v>0.97</v>
      </c>
      <c r="EA23" s="19">
        <f t="shared" si="16"/>
        <v>0</v>
      </c>
      <c r="EC23" s="2" t="s">
        <v>38</v>
      </c>
      <c r="ED23" s="2">
        <v>36</v>
      </c>
      <c r="EE23" s="2">
        <v>35</v>
      </c>
      <c r="EF23" s="2">
        <v>1</v>
      </c>
      <c r="EG23" s="2">
        <v>0</v>
      </c>
      <c r="EH23" s="4">
        <v>0.97</v>
      </c>
      <c r="EI23" s="19">
        <f t="shared" si="17"/>
        <v>0</v>
      </c>
      <c r="EK23" s="2" t="s">
        <v>38</v>
      </c>
      <c r="EL23" s="2">
        <v>36</v>
      </c>
      <c r="EM23" s="2">
        <v>35</v>
      </c>
      <c r="EN23" s="2">
        <v>1</v>
      </c>
      <c r="EO23" s="2">
        <v>0</v>
      </c>
      <c r="EP23" s="4">
        <v>0.97</v>
      </c>
      <c r="EQ23" s="19">
        <f t="shared" si="18"/>
        <v>0</v>
      </c>
      <c r="ES23" s="2" t="s">
        <v>38</v>
      </c>
      <c r="ET23" s="2">
        <v>36</v>
      </c>
      <c r="EU23" s="2">
        <v>35</v>
      </c>
      <c r="EV23" s="2">
        <v>1</v>
      </c>
      <c r="EW23" s="2">
        <v>0</v>
      </c>
      <c r="EX23" s="4">
        <v>0.97</v>
      </c>
      <c r="EY23" s="19">
        <f t="shared" si="19"/>
        <v>0</v>
      </c>
      <c r="FA23" s="2" t="s">
        <v>38</v>
      </c>
      <c r="FB23" s="2">
        <v>36</v>
      </c>
      <c r="FC23" s="2">
        <v>35</v>
      </c>
      <c r="FD23" s="2">
        <v>1</v>
      </c>
      <c r="FE23" s="2">
        <v>0</v>
      </c>
      <c r="FF23" s="4">
        <v>0.97</v>
      </c>
      <c r="FG23" s="19">
        <f t="shared" si="20"/>
        <v>0</v>
      </c>
      <c r="FI23" s="2" t="s">
        <v>38</v>
      </c>
      <c r="FJ23" s="2">
        <v>36</v>
      </c>
      <c r="FK23" s="2">
        <v>35</v>
      </c>
      <c r="FL23" s="2">
        <v>1</v>
      </c>
      <c r="FM23" s="2">
        <v>0</v>
      </c>
      <c r="FN23" s="4">
        <v>0.97</v>
      </c>
      <c r="FO23" s="19">
        <f t="shared" si="21"/>
        <v>0</v>
      </c>
      <c r="FQ23" s="2" t="s">
        <v>38</v>
      </c>
      <c r="FR23" s="2">
        <v>36</v>
      </c>
      <c r="FS23" s="2">
        <v>35</v>
      </c>
      <c r="FT23" s="2">
        <v>1</v>
      </c>
      <c r="FU23" s="2">
        <v>0</v>
      </c>
      <c r="FV23" s="4">
        <v>0.97</v>
      </c>
      <c r="FW23" s="19">
        <f t="shared" si="22"/>
        <v>0</v>
      </c>
      <c r="FY23" s="2" t="s">
        <v>38</v>
      </c>
      <c r="FZ23" s="2">
        <v>36</v>
      </c>
      <c r="GA23" s="2">
        <v>35</v>
      </c>
      <c r="GB23" s="2">
        <v>1</v>
      </c>
      <c r="GC23" s="2">
        <v>0</v>
      </c>
      <c r="GD23" s="4">
        <v>0.97</v>
      </c>
      <c r="GE23" s="19">
        <f t="shared" si="24"/>
        <v>0</v>
      </c>
      <c r="GG23" s="2" t="s">
        <v>38</v>
      </c>
      <c r="GH23" s="2">
        <v>36</v>
      </c>
      <c r="GI23" s="2">
        <v>35</v>
      </c>
      <c r="GJ23" s="2">
        <v>1</v>
      </c>
      <c r="GK23" s="2">
        <v>0</v>
      </c>
      <c r="GL23" s="4">
        <v>0.97</v>
      </c>
      <c r="GM23" s="19">
        <f t="shared" si="25"/>
        <v>0</v>
      </c>
      <c r="GO23" s="2" t="s">
        <v>38</v>
      </c>
      <c r="GP23" s="2">
        <v>36</v>
      </c>
      <c r="GQ23" s="2">
        <v>35</v>
      </c>
      <c r="GR23" s="2">
        <v>1</v>
      </c>
      <c r="GS23" s="2">
        <v>0</v>
      </c>
      <c r="GT23" s="4">
        <v>0.97</v>
      </c>
      <c r="GU23" s="19">
        <f t="shared" si="26"/>
        <v>0</v>
      </c>
      <c r="GW23" s="2" t="s">
        <v>38</v>
      </c>
      <c r="GX23" s="2">
        <v>36</v>
      </c>
      <c r="GY23" s="2">
        <v>35</v>
      </c>
      <c r="GZ23" s="2">
        <v>1</v>
      </c>
      <c r="HA23" s="2">
        <v>0</v>
      </c>
      <c r="HB23" s="4">
        <v>0.97</v>
      </c>
      <c r="HC23" s="19">
        <f t="shared" si="27"/>
        <v>0</v>
      </c>
      <c r="HE23" s="2" t="s">
        <v>38</v>
      </c>
      <c r="HF23" s="2">
        <v>36</v>
      </c>
      <c r="HG23" s="2">
        <v>35</v>
      </c>
      <c r="HH23" s="2">
        <v>1</v>
      </c>
      <c r="HI23" s="2">
        <v>0</v>
      </c>
      <c r="HJ23" s="4">
        <v>0.97</v>
      </c>
      <c r="HK23" s="19">
        <f t="shared" si="28"/>
        <v>0</v>
      </c>
      <c r="HM23" s="2" t="s">
        <v>38</v>
      </c>
      <c r="HN23" s="2">
        <v>36</v>
      </c>
      <c r="HO23" s="2">
        <v>35</v>
      </c>
      <c r="HP23" s="2">
        <v>1</v>
      </c>
      <c r="HQ23" s="2">
        <v>0</v>
      </c>
      <c r="HR23" s="4">
        <v>0.97</v>
      </c>
      <c r="HS23" s="19">
        <f t="shared" si="29"/>
        <v>0</v>
      </c>
      <c r="HU23" s="2" t="s">
        <v>38</v>
      </c>
      <c r="HV23" s="2">
        <v>36</v>
      </c>
      <c r="HW23" s="2">
        <v>35</v>
      </c>
      <c r="HX23" s="2">
        <v>1</v>
      </c>
      <c r="HY23" s="2">
        <v>0</v>
      </c>
      <c r="HZ23" s="4">
        <v>0.97</v>
      </c>
      <c r="IA23" s="19">
        <f t="shared" si="30"/>
        <v>0</v>
      </c>
      <c r="IC23" s="2" t="s">
        <v>38</v>
      </c>
      <c r="ID23" s="2">
        <v>36</v>
      </c>
      <c r="IE23" s="2">
        <v>35</v>
      </c>
      <c r="IF23" s="2">
        <v>1</v>
      </c>
      <c r="IG23" s="2">
        <v>0</v>
      </c>
      <c r="IH23" s="4">
        <v>0.97</v>
      </c>
      <c r="II23" s="19">
        <f t="shared" si="31"/>
        <v>0</v>
      </c>
      <c r="IK23" s="2" t="s">
        <v>38</v>
      </c>
      <c r="IL23" s="2">
        <v>36</v>
      </c>
      <c r="IM23" s="2">
        <v>35</v>
      </c>
      <c r="IN23" s="2">
        <v>1</v>
      </c>
      <c r="IO23" s="2">
        <v>0</v>
      </c>
      <c r="IP23" s="4">
        <v>0.97</v>
      </c>
      <c r="IQ23" s="19">
        <f t="shared" si="32"/>
        <v>0</v>
      </c>
      <c r="IS23" s="2" t="s">
        <v>38</v>
      </c>
      <c r="IT23" s="2">
        <v>36</v>
      </c>
      <c r="IU23" s="2">
        <v>35</v>
      </c>
      <c r="IV23" s="2">
        <v>1</v>
      </c>
      <c r="IW23" s="2">
        <v>0</v>
      </c>
      <c r="IX23" s="4">
        <v>0.97</v>
      </c>
      <c r="IY23" s="19">
        <f t="shared" si="33"/>
        <v>0</v>
      </c>
      <c r="JA23" s="2" t="s">
        <v>38</v>
      </c>
      <c r="JB23" s="2">
        <v>36</v>
      </c>
      <c r="JC23" s="2">
        <v>35</v>
      </c>
      <c r="JD23" s="2">
        <v>1</v>
      </c>
      <c r="JE23" s="2">
        <v>0</v>
      </c>
      <c r="JF23" s="4">
        <v>0.97</v>
      </c>
      <c r="JG23" s="19">
        <f t="shared" si="34"/>
        <v>0</v>
      </c>
      <c r="JI23" s="2" t="s">
        <v>38</v>
      </c>
      <c r="JJ23" s="2">
        <v>36</v>
      </c>
      <c r="JK23" s="2">
        <v>35</v>
      </c>
      <c r="JL23" s="2">
        <v>1</v>
      </c>
      <c r="JM23" s="2">
        <v>0</v>
      </c>
      <c r="JN23" s="4">
        <v>0.97</v>
      </c>
      <c r="JO23" s="19">
        <f t="shared" si="35"/>
        <v>0</v>
      </c>
      <c r="JQ23" s="2" t="s">
        <v>38</v>
      </c>
      <c r="JR23" s="2">
        <v>36</v>
      </c>
      <c r="JS23" s="2">
        <v>35</v>
      </c>
      <c r="JT23" s="2">
        <v>1</v>
      </c>
      <c r="JU23" s="2">
        <v>0</v>
      </c>
      <c r="JV23" s="4">
        <v>0.97</v>
      </c>
      <c r="JW23" s="19">
        <f t="shared" si="36"/>
        <v>0</v>
      </c>
      <c r="JY23" s="2" t="s">
        <v>38</v>
      </c>
      <c r="JZ23" s="2">
        <v>36</v>
      </c>
      <c r="KA23" s="2">
        <v>35</v>
      </c>
      <c r="KB23" s="2">
        <v>1</v>
      </c>
      <c r="KC23" s="2">
        <v>0</v>
      </c>
      <c r="KD23" s="4">
        <v>0.97</v>
      </c>
      <c r="KE23" s="19">
        <f t="shared" si="37"/>
        <v>0</v>
      </c>
      <c r="KG23" s="2" t="s">
        <v>38</v>
      </c>
      <c r="KH23" s="2">
        <v>36</v>
      </c>
      <c r="KI23" s="2">
        <v>35</v>
      </c>
      <c r="KJ23" s="2">
        <v>1</v>
      </c>
      <c r="KK23" s="2">
        <v>0</v>
      </c>
      <c r="KL23" s="4">
        <v>0.97</v>
      </c>
      <c r="KM23" s="19">
        <f t="shared" si="38"/>
        <v>0</v>
      </c>
      <c r="KO23" s="2" t="s">
        <v>38</v>
      </c>
      <c r="KP23" s="2">
        <v>147</v>
      </c>
      <c r="KQ23" s="2">
        <v>146</v>
      </c>
      <c r="KR23" s="2">
        <v>1</v>
      </c>
      <c r="KS23" s="2">
        <v>0</v>
      </c>
      <c r="KT23" s="4">
        <v>0.99</v>
      </c>
      <c r="KU23" s="19">
        <f t="shared" si="39"/>
        <v>2.0000000000000018E-2</v>
      </c>
      <c r="KW23" s="2" t="s">
        <v>38</v>
      </c>
      <c r="KX23" s="2">
        <v>147</v>
      </c>
      <c r="KY23" s="2">
        <v>146</v>
      </c>
      <c r="KZ23" s="2">
        <v>1</v>
      </c>
      <c r="LA23" s="2">
        <v>0</v>
      </c>
      <c r="LB23" s="4">
        <v>0.99</v>
      </c>
      <c r="LC23" s="19">
        <f t="shared" si="40"/>
        <v>0</v>
      </c>
      <c r="LE23" s="2" t="s">
        <v>38</v>
      </c>
      <c r="LF23" s="2">
        <v>147</v>
      </c>
      <c r="LG23" s="2">
        <v>146</v>
      </c>
      <c r="LH23" s="2">
        <v>1</v>
      </c>
      <c r="LI23" s="2">
        <v>0</v>
      </c>
      <c r="LJ23" s="4">
        <v>0.99</v>
      </c>
      <c r="LK23" s="19">
        <f t="shared" si="41"/>
        <v>0</v>
      </c>
      <c r="LM23" s="2" t="s">
        <v>38</v>
      </c>
      <c r="LN23" s="2">
        <v>147</v>
      </c>
      <c r="LO23" s="2">
        <v>146</v>
      </c>
      <c r="LP23" s="2">
        <v>1</v>
      </c>
      <c r="LQ23" s="2">
        <v>0</v>
      </c>
      <c r="LR23" s="4">
        <v>0.99</v>
      </c>
      <c r="LS23" s="19">
        <f t="shared" si="42"/>
        <v>0</v>
      </c>
      <c r="LU23" s="2" t="s">
        <v>38</v>
      </c>
      <c r="LV23" s="2">
        <v>147</v>
      </c>
      <c r="LW23" s="2">
        <v>146</v>
      </c>
      <c r="LX23" s="2">
        <v>1</v>
      </c>
      <c r="LY23" s="2">
        <v>0</v>
      </c>
      <c r="LZ23" s="4">
        <v>0.99</v>
      </c>
      <c r="MA23" s="19">
        <f t="shared" si="43"/>
        <v>0</v>
      </c>
      <c r="MC23" s="2" t="s">
        <v>38</v>
      </c>
      <c r="MD23" s="2">
        <v>147</v>
      </c>
      <c r="ME23" s="2">
        <v>146</v>
      </c>
      <c r="MF23" s="2">
        <v>1</v>
      </c>
      <c r="MG23" s="2">
        <v>0</v>
      </c>
      <c r="MH23" s="4">
        <f t="shared" si="99"/>
        <v>0.99319727891156462</v>
      </c>
      <c r="MI23" s="19">
        <f t="shared" si="44"/>
        <v>3.1972789115646272E-3</v>
      </c>
      <c r="MK23" s="2" t="s">
        <v>38</v>
      </c>
      <c r="ML23" s="2">
        <v>147</v>
      </c>
      <c r="MM23" s="2">
        <v>146</v>
      </c>
      <c r="MN23" s="2">
        <v>1</v>
      </c>
      <c r="MO23" s="2">
        <v>0</v>
      </c>
      <c r="MP23" s="4">
        <v>0.99</v>
      </c>
      <c r="MQ23" s="19">
        <f t="shared" si="100"/>
        <v>-3.1972789115646272E-3</v>
      </c>
      <c r="MS23" s="2" t="s">
        <v>38</v>
      </c>
      <c r="MT23" s="2">
        <v>147</v>
      </c>
      <c r="MU23" s="2">
        <v>146</v>
      </c>
      <c r="MV23" s="2">
        <v>1</v>
      </c>
      <c r="MW23" s="2">
        <v>0</v>
      </c>
      <c r="MX23" s="4">
        <v>0.99</v>
      </c>
      <c r="MY23" s="19">
        <f t="shared" si="45"/>
        <v>0</v>
      </c>
      <c r="NA23" s="2" t="s">
        <v>38</v>
      </c>
      <c r="NB23" s="2">
        <v>147</v>
      </c>
      <c r="NC23" s="2">
        <v>146</v>
      </c>
      <c r="ND23" s="2">
        <v>1</v>
      </c>
      <c r="NE23" s="2">
        <v>0</v>
      </c>
      <c r="NF23" s="4">
        <v>0.99</v>
      </c>
      <c r="NG23" s="19">
        <f t="shared" si="46"/>
        <v>0</v>
      </c>
      <c r="NI23" s="2" t="s">
        <v>38</v>
      </c>
      <c r="NJ23" s="2">
        <v>147</v>
      </c>
      <c r="NK23" s="2">
        <v>146</v>
      </c>
      <c r="NL23" s="2">
        <v>1</v>
      </c>
      <c r="NM23" s="2">
        <v>0</v>
      </c>
      <c r="NN23" s="4">
        <v>0.99</v>
      </c>
      <c r="NO23" s="19">
        <f t="shared" si="47"/>
        <v>0</v>
      </c>
      <c r="NQ23" s="2" t="s">
        <v>38</v>
      </c>
      <c r="NR23" s="2">
        <v>147</v>
      </c>
      <c r="NS23" s="2">
        <v>146</v>
      </c>
      <c r="NT23" s="2">
        <v>1</v>
      </c>
      <c r="NU23" s="2">
        <v>0</v>
      </c>
      <c r="NV23" s="4">
        <v>0.99</v>
      </c>
      <c r="NW23" s="19">
        <f t="shared" si="48"/>
        <v>0</v>
      </c>
      <c r="NY23" s="2" t="s">
        <v>38</v>
      </c>
      <c r="NZ23" s="2">
        <v>147</v>
      </c>
      <c r="OA23" s="2">
        <v>146</v>
      </c>
      <c r="OB23" s="2">
        <v>1</v>
      </c>
      <c r="OC23" s="2">
        <v>0</v>
      </c>
      <c r="OD23" s="4">
        <v>0.99</v>
      </c>
      <c r="OE23" s="19">
        <f t="shared" si="49"/>
        <v>0</v>
      </c>
      <c r="OG23" s="2" t="s">
        <v>38</v>
      </c>
      <c r="OH23" s="2">
        <v>147</v>
      </c>
      <c r="OI23" s="2">
        <v>146</v>
      </c>
      <c r="OJ23" s="2">
        <v>1</v>
      </c>
      <c r="OK23" s="2">
        <v>0</v>
      </c>
      <c r="OL23" s="4">
        <v>0.99</v>
      </c>
      <c r="OM23" s="19">
        <f t="shared" si="50"/>
        <v>0</v>
      </c>
      <c r="OO23" s="2" t="s">
        <v>38</v>
      </c>
      <c r="OP23" s="2">
        <v>147</v>
      </c>
      <c r="OQ23" s="2">
        <v>146</v>
      </c>
      <c r="OR23" s="2">
        <v>1</v>
      </c>
      <c r="OS23" s="2">
        <v>0</v>
      </c>
      <c r="OT23" s="4">
        <f t="shared" si="101"/>
        <v>0.99319727891156462</v>
      </c>
      <c r="OU23" s="19">
        <f t="shared" si="51"/>
        <v>3.1972789115646272E-3</v>
      </c>
      <c r="OW23" s="129" t="s">
        <v>38</v>
      </c>
      <c r="OX23" s="129">
        <v>147</v>
      </c>
      <c r="OY23" s="129">
        <v>146</v>
      </c>
      <c r="OZ23" s="129">
        <v>1</v>
      </c>
      <c r="PA23" s="129">
        <v>0</v>
      </c>
      <c r="PB23" s="135">
        <v>0.99</v>
      </c>
      <c r="PC23" s="132">
        <v>0</v>
      </c>
      <c r="PD23" s="129"/>
      <c r="PE23" s="129" t="s">
        <v>38</v>
      </c>
      <c r="PF23" s="129">
        <v>147</v>
      </c>
      <c r="PG23" s="129">
        <v>146</v>
      </c>
      <c r="PH23" s="129">
        <v>1</v>
      </c>
      <c r="PI23" s="129">
        <v>0</v>
      </c>
      <c r="PJ23" s="135">
        <v>0.99</v>
      </c>
      <c r="PK23" s="132">
        <v>0</v>
      </c>
      <c r="PM23" s="156" t="s">
        <v>38</v>
      </c>
      <c r="PN23" s="156">
        <v>147</v>
      </c>
      <c r="PO23" s="156">
        <v>146</v>
      </c>
      <c r="PP23" s="156">
        <v>1</v>
      </c>
      <c r="PQ23" s="156">
        <v>0</v>
      </c>
      <c r="PR23" s="162">
        <v>0.99</v>
      </c>
      <c r="PS23" s="132">
        <f t="shared" si="52"/>
        <v>0</v>
      </c>
      <c r="PT23" s="121"/>
      <c r="PU23" s="156" t="s">
        <v>38</v>
      </c>
      <c r="PV23" s="156">
        <v>147</v>
      </c>
      <c r="PW23" s="156">
        <v>146</v>
      </c>
      <c r="PX23" s="156">
        <v>1</v>
      </c>
      <c r="PY23" s="156">
        <v>0</v>
      </c>
      <c r="PZ23" s="162">
        <v>0.99</v>
      </c>
      <c r="QA23" s="132">
        <f t="shared" si="53"/>
        <v>0</v>
      </c>
      <c r="QB23" s="121"/>
      <c r="QC23" s="156" t="s">
        <v>38</v>
      </c>
      <c r="QD23" s="156">
        <v>147</v>
      </c>
      <c r="QE23" s="156">
        <v>146</v>
      </c>
      <c r="QF23" s="156">
        <v>1</v>
      </c>
      <c r="QG23" s="156">
        <v>0</v>
      </c>
      <c r="QH23" s="162">
        <v>0.99</v>
      </c>
      <c r="QI23" s="132">
        <f t="shared" si="54"/>
        <v>0</v>
      </c>
      <c r="QJ23" s="121"/>
      <c r="QK23" s="156" t="s">
        <v>38</v>
      </c>
      <c r="QL23" s="156">
        <v>147</v>
      </c>
      <c r="QM23" s="156">
        <v>146</v>
      </c>
      <c r="QN23" s="156">
        <v>1</v>
      </c>
      <c r="QO23" s="156">
        <v>0</v>
      </c>
      <c r="QP23" s="162">
        <v>0.99</v>
      </c>
      <c r="QQ23" s="132">
        <f t="shared" si="55"/>
        <v>0</v>
      </c>
      <c r="QR23" s="121"/>
      <c r="QS23" s="156" t="s">
        <v>38</v>
      </c>
      <c r="QT23" s="156">
        <v>147</v>
      </c>
      <c r="QU23" s="156">
        <v>146</v>
      </c>
      <c r="QV23" s="156">
        <v>1</v>
      </c>
      <c r="QW23" s="156">
        <v>0</v>
      </c>
      <c r="QX23" s="162">
        <v>0.99</v>
      </c>
      <c r="QY23" s="158">
        <f t="shared" si="56"/>
        <v>0</v>
      </c>
      <c r="QZ23" s="121"/>
      <c r="RA23" s="156" t="s">
        <v>38</v>
      </c>
      <c r="RB23" s="156">
        <v>147</v>
      </c>
      <c r="RC23" s="156">
        <v>146</v>
      </c>
      <c r="RD23" s="156">
        <v>1</v>
      </c>
      <c r="RE23" s="156">
        <v>0</v>
      </c>
      <c r="RF23" s="162">
        <v>0.99</v>
      </c>
      <c r="RG23" s="132">
        <f t="shared" si="57"/>
        <v>0</v>
      </c>
      <c r="RH23" s="121"/>
      <c r="RI23" s="121"/>
      <c r="RJ23" s="156" t="s">
        <v>38</v>
      </c>
      <c r="RK23" s="156">
        <v>147</v>
      </c>
      <c r="RL23" s="156">
        <v>146</v>
      </c>
      <c r="RM23" s="156">
        <v>1</v>
      </c>
      <c r="RN23" s="156">
        <v>0</v>
      </c>
      <c r="RO23" s="162">
        <f t="shared" si="58"/>
        <v>0.99319727891156462</v>
      </c>
      <c r="RP23" s="132">
        <f t="shared" si="59"/>
        <v>3.1972789115646272E-3</v>
      </c>
      <c r="RQ23" s="121"/>
      <c r="RR23" s="121"/>
      <c r="RS23" s="121"/>
      <c r="RT23" s="121"/>
      <c r="RU23" s="121"/>
      <c r="RV23" s="121"/>
      <c r="RW23" s="132"/>
      <c r="RX23" s="121"/>
      <c r="RY23" s="121"/>
      <c r="RZ23" s="121"/>
      <c r="SA23" s="121"/>
      <c r="SB23" s="121"/>
      <c r="SC23" s="121"/>
      <c r="SD23" s="132"/>
      <c r="SE23" s="121"/>
      <c r="SF23" s="121"/>
      <c r="SG23" s="121"/>
      <c r="SH23" s="121"/>
      <c r="SI23" s="121"/>
      <c r="SJ23" s="121"/>
      <c r="SK23" s="121"/>
      <c r="SL23" s="121"/>
      <c r="SM23" s="121"/>
      <c r="SN23" s="121"/>
      <c r="SO23" s="121"/>
      <c r="SP23" s="121"/>
      <c r="SQ23" s="121"/>
      <c r="SR23" s="121"/>
      <c r="SU23" s="157" t="s">
        <v>38</v>
      </c>
      <c r="SV23" s="157">
        <v>147</v>
      </c>
      <c r="SW23" s="157">
        <v>146</v>
      </c>
      <c r="SX23" s="157">
        <v>1</v>
      </c>
      <c r="SY23" s="157">
        <v>0</v>
      </c>
      <c r="SZ23" s="158">
        <f t="shared" si="102"/>
        <v>0.99319727891156462</v>
      </c>
      <c r="TA23" s="132">
        <f t="shared" si="60"/>
        <v>0</v>
      </c>
      <c r="TC23" s="157" t="s">
        <v>38</v>
      </c>
      <c r="TD23" s="157">
        <v>147</v>
      </c>
      <c r="TE23" s="157">
        <v>146</v>
      </c>
      <c r="TF23" s="157">
        <v>1</v>
      </c>
      <c r="TG23" s="157">
        <v>0</v>
      </c>
      <c r="TH23" s="158">
        <f t="shared" si="61"/>
        <v>0.99319727891156462</v>
      </c>
      <c r="TI23" s="132">
        <f t="shared" si="62"/>
        <v>0</v>
      </c>
      <c r="TK23" s="157" t="s">
        <v>38</v>
      </c>
      <c r="TL23" s="157">
        <v>147</v>
      </c>
      <c r="TM23" s="157">
        <v>146</v>
      </c>
      <c r="TN23" s="157">
        <v>1</v>
      </c>
      <c r="TO23" s="157">
        <v>0</v>
      </c>
      <c r="TP23" s="158">
        <f t="shared" si="63"/>
        <v>0.99319727891156462</v>
      </c>
      <c r="TQ23" s="132">
        <f t="shared" si="64"/>
        <v>0</v>
      </c>
      <c r="TS23" s="157" t="s">
        <v>38</v>
      </c>
      <c r="TT23" s="157">
        <v>147</v>
      </c>
      <c r="TU23" s="157">
        <v>146</v>
      </c>
      <c r="TV23" s="157">
        <v>1</v>
      </c>
      <c r="TW23" s="157">
        <v>0</v>
      </c>
      <c r="TX23" s="158">
        <f t="shared" si="65"/>
        <v>0.99319727891156462</v>
      </c>
      <c r="TY23" s="132">
        <f t="shared" si="66"/>
        <v>0</v>
      </c>
      <c r="UA23" s="157" t="s">
        <v>38</v>
      </c>
      <c r="UB23" s="157">
        <v>147</v>
      </c>
      <c r="UC23" s="157">
        <v>146</v>
      </c>
      <c r="UD23" s="157">
        <v>1</v>
      </c>
      <c r="UE23" s="157">
        <v>0</v>
      </c>
      <c r="UF23" s="158">
        <f t="shared" si="67"/>
        <v>0.99319727891156462</v>
      </c>
      <c r="UG23" s="132">
        <f t="shared" si="68"/>
        <v>0</v>
      </c>
      <c r="UH23" s="132"/>
      <c r="UI23" s="157" t="s">
        <v>38</v>
      </c>
      <c r="UJ23" s="157">
        <v>147</v>
      </c>
      <c r="UK23" s="157">
        <v>146</v>
      </c>
      <c r="UL23" s="157">
        <v>1</v>
      </c>
      <c r="UM23" s="157">
        <v>0</v>
      </c>
      <c r="UN23" s="158">
        <f t="shared" si="69"/>
        <v>0.99319727891156462</v>
      </c>
      <c r="UO23" s="132">
        <f t="shared" si="70"/>
        <v>0</v>
      </c>
      <c r="UQ23" s="157" t="s">
        <v>38</v>
      </c>
      <c r="UR23" s="157">
        <v>147</v>
      </c>
      <c r="US23" s="157">
        <v>146</v>
      </c>
      <c r="UT23" s="157">
        <v>1</v>
      </c>
      <c r="UU23" s="157">
        <v>0</v>
      </c>
      <c r="UV23" s="158">
        <f t="shared" si="71"/>
        <v>0.99319727891156462</v>
      </c>
      <c r="UW23" s="132">
        <f t="shared" si="72"/>
        <v>0</v>
      </c>
      <c r="UY23" s="157" t="s">
        <v>38</v>
      </c>
      <c r="UZ23" s="157">
        <v>147</v>
      </c>
      <c r="VA23" s="157">
        <v>146</v>
      </c>
      <c r="VB23" s="157">
        <v>1</v>
      </c>
      <c r="VC23" s="157">
        <v>0</v>
      </c>
      <c r="VD23" s="158">
        <f t="shared" si="73"/>
        <v>0.99319727891156462</v>
      </c>
      <c r="VE23" s="132">
        <f t="shared" si="74"/>
        <v>0</v>
      </c>
      <c r="VG23" s="157" t="s">
        <v>38</v>
      </c>
      <c r="VH23" s="157">
        <v>147</v>
      </c>
      <c r="VI23" s="157">
        <v>146</v>
      </c>
      <c r="VJ23" s="157">
        <v>1</v>
      </c>
      <c r="VK23" s="157">
        <v>0</v>
      </c>
      <c r="VL23" s="158">
        <f t="shared" si="75"/>
        <v>0.99319727891156462</v>
      </c>
      <c r="VM23" s="132">
        <f t="shared" si="76"/>
        <v>0</v>
      </c>
      <c r="VO23" s="157" t="s">
        <v>38</v>
      </c>
      <c r="VP23" s="157">
        <v>147</v>
      </c>
      <c r="VQ23" s="157">
        <v>146</v>
      </c>
      <c r="VR23" s="157">
        <v>1</v>
      </c>
      <c r="VS23" s="157">
        <v>0</v>
      </c>
      <c r="VT23" s="158">
        <f t="shared" si="77"/>
        <v>0.99319727891156462</v>
      </c>
      <c r="VV23" s="157" t="s">
        <v>38</v>
      </c>
      <c r="VW23" s="157">
        <v>147</v>
      </c>
      <c r="VX23" s="157">
        <v>146</v>
      </c>
      <c r="VY23" s="157">
        <v>1</v>
      </c>
      <c r="VZ23" s="157">
        <v>0</v>
      </c>
      <c r="WA23" s="158">
        <f t="shared" si="78"/>
        <v>0.99319727891156462</v>
      </c>
      <c r="WC23" s="157" t="s">
        <v>38</v>
      </c>
      <c r="WD23" s="157">
        <v>147</v>
      </c>
      <c r="WE23" s="157">
        <v>146</v>
      </c>
      <c r="WF23" s="157">
        <v>1</v>
      </c>
      <c r="WG23" s="157">
        <v>0</v>
      </c>
      <c r="WH23" s="158">
        <f t="shared" si="79"/>
        <v>0.99319727891156462</v>
      </c>
      <c r="WI23" s="132">
        <f t="shared" si="23"/>
        <v>0</v>
      </c>
      <c r="WK23" s="157" t="s">
        <v>38</v>
      </c>
      <c r="WL23" s="157">
        <v>147</v>
      </c>
      <c r="WM23" s="157">
        <v>146</v>
      </c>
      <c r="WN23" s="157">
        <v>1</v>
      </c>
      <c r="WO23" s="157">
        <v>0</v>
      </c>
      <c r="WP23" s="158">
        <f t="shared" si="80"/>
        <v>0.99319727891156462</v>
      </c>
      <c r="WQ23" s="132">
        <f t="shared" si="81"/>
        <v>0</v>
      </c>
      <c r="WS23" s="157" t="s">
        <v>38</v>
      </c>
      <c r="WT23" s="157">
        <v>147</v>
      </c>
      <c r="WU23" s="157">
        <v>146</v>
      </c>
      <c r="WV23" s="157">
        <v>1</v>
      </c>
      <c r="WW23" s="157">
        <v>0</v>
      </c>
      <c r="WX23" s="158">
        <f t="shared" si="82"/>
        <v>0.99319727891156462</v>
      </c>
      <c r="WY23" s="132">
        <f t="shared" si="83"/>
        <v>0</v>
      </c>
      <c r="XA23" s="157" t="s">
        <v>38</v>
      </c>
      <c r="XB23" s="157">
        <v>147</v>
      </c>
      <c r="XC23" s="157">
        <v>146</v>
      </c>
      <c r="XD23" s="157">
        <v>1</v>
      </c>
      <c r="XE23" s="157">
        <v>0</v>
      </c>
      <c r="XF23" s="158">
        <f t="shared" si="84"/>
        <v>0.99319727891156462</v>
      </c>
      <c r="XG23" s="132">
        <f t="shared" si="85"/>
        <v>0</v>
      </c>
      <c r="XI23" s="157" t="s">
        <v>38</v>
      </c>
      <c r="XJ23" s="157">
        <v>147</v>
      </c>
      <c r="XK23" s="157">
        <v>146</v>
      </c>
      <c r="XL23" s="157">
        <v>1</v>
      </c>
      <c r="XM23" s="157">
        <v>0</v>
      </c>
      <c r="XN23" s="158">
        <f t="shared" si="86"/>
        <v>0.99319727891156462</v>
      </c>
      <c r="XO23" s="132">
        <f t="shared" si="87"/>
        <v>0</v>
      </c>
      <c r="XQ23" s="157" t="s">
        <v>38</v>
      </c>
      <c r="XR23" s="157">
        <v>147</v>
      </c>
      <c r="XS23" s="157">
        <v>146</v>
      </c>
      <c r="XT23" s="157">
        <v>1</v>
      </c>
      <c r="XU23" s="157">
        <v>0</v>
      </c>
      <c r="XV23" s="158">
        <f t="shared" si="88"/>
        <v>0.99319727891156462</v>
      </c>
      <c r="XW23" s="132">
        <f t="shared" si="89"/>
        <v>0</v>
      </c>
      <c r="XY23" s="157" t="s">
        <v>38</v>
      </c>
      <c r="XZ23" s="157">
        <v>147</v>
      </c>
      <c r="YA23" s="157">
        <v>146</v>
      </c>
      <c r="YB23" s="157">
        <v>1</v>
      </c>
      <c r="YC23" s="157">
        <v>0</v>
      </c>
      <c r="YD23" s="158">
        <f t="shared" si="90"/>
        <v>0.99319727891156462</v>
      </c>
      <c r="YE23" s="132">
        <f t="shared" si="91"/>
        <v>0</v>
      </c>
      <c r="YG23" s="157" t="s">
        <v>38</v>
      </c>
      <c r="YH23" s="157">
        <v>147</v>
      </c>
      <c r="YI23" s="157">
        <v>146</v>
      </c>
      <c r="YJ23" s="157">
        <v>1</v>
      </c>
      <c r="YK23" s="157">
        <v>0</v>
      </c>
      <c r="YL23" s="158">
        <f t="shared" si="92"/>
        <v>0.99319727891156462</v>
      </c>
      <c r="YM23" s="132">
        <f t="shared" si="93"/>
        <v>0</v>
      </c>
      <c r="YO23" s="157" t="s">
        <v>38</v>
      </c>
      <c r="YP23" s="157">
        <v>147</v>
      </c>
      <c r="YQ23" s="157">
        <v>146</v>
      </c>
      <c r="YR23" s="157">
        <v>1</v>
      </c>
      <c r="YS23" s="157">
        <v>0</v>
      </c>
      <c r="YT23" s="158">
        <f t="shared" si="94"/>
        <v>0.99319727891156462</v>
      </c>
      <c r="YU23" s="132">
        <f t="shared" si="95"/>
        <v>0</v>
      </c>
      <c r="YW23" s="157" t="s">
        <v>38</v>
      </c>
      <c r="YX23" s="157">
        <v>147</v>
      </c>
      <c r="YY23" s="157">
        <v>146</v>
      </c>
      <c r="YZ23" s="157">
        <v>1</v>
      </c>
      <c r="ZA23" s="157">
        <v>0</v>
      </c>
      <c r="ZB23" s="158">
        <f t="shared" si="96"/>
        <v>0.99319727891156462</v>
      </c>
      <c r="ZD23" s="157" t="s">
        <v>38</v>
      </c>
      <c r="ZE23" s="157">
        <v>147</v>
      </c>
      <c r="ZF23" s="157">
        <v>146</v>
      </c>
      <c r="ZG23" s="157">
        <v>1</v>
      </c>
      <c r="ZH23" s="157">
        <v>0</v>
      </c>
      <c r="ZI23" s="158">
        <f t="shared" si="97"/>
        <v>0.99319727891156462</v>
      </c>
      <c r="ZJ23" s="132">
        <f t="shared" si="98"/>
        <v>0.99319727891156462</v>
      </c>
      <c r="ZL23" s="121" t="s">
        <v>38</v>
      </c>
      <c r="ZM23" s="121">
        <v>147</v>
      </c>
      <c r="ZN23" s="121">
        <v>146</v>
      </c>
      <c r="ZO23" s="121">
        <v>1</v>
      </c>
      <c r="ZP23" s="121">
        <v>0</v>
      </c>
      <c r="ZQ23" s="132">
        <v>0.99</v>
      </c>
      <c r="ZS23" s="157" t="s">
        <v>38</v>
      </c>
      <c r="ZT23" s="157">
        <v>147</v>
      </c>
      <c r="ZU23" s="157">
        <v>146</v>
      </c>
      <c r="ZV23" s="157">
        <v>1</v>
      </c>
      <c r="ZW23" s="157">
        <v>0</v>
      </c>
      <c r="ZX23" s="158">
        <v>0.99</v>
      </c>
      <c r="ZZ23" s="199" t="s">
        <v>38</v>
      </c>
      <c r="AAA23" s="199">
        <v>147</v>
      </c>
      <c r="AAB23" s="199">
        <v>146</v>
      </c>
      <c r="AAC23" s="199">
        <v>1</v>
      </c>
      <c r="AAD23" s="199">
        <v>0</v>
      </c>
      <c r="AAE23" s="200">
        <v>0.99</v>
      </c>
      <c r="AAG23" s="157" t="s">
        <v>38</v>
      </c>
      <c r="AAH23" s="157">
        <v>147</v>
      </c>
      <c r="AAI23" s="157">
        <v>146</v>
      </c>
      <c r="AAJ23" s="157">
        <v>1</v>
      </c>
      <c r="AAK23" s="157">
        <v>0</v>
      </c>
      <c r="AAL23" s="158">
        <v>0.99</v>
      </c>
      <c r="AAN23" s="157" t="s">
        <v>38</v>
      </c>
      <c r="AAO23" s="157">
        <v>147</v>
      </c>
      <c r="AAP23" s="157">
        <v>146</v>
      </c>
      <c r="AAQ23" s="157">
        <v>1</v>
      </c>
      <c r="AAR23" s="157">
        <v>0</v>
      </c>
      <c r="AAS23" s="158">
        <v>0.99</v>
      </c>
      <c r="AAU23" s="157" t="s">
        <v>38</v>
      </c>
      <c r="AAV23" s="157">
        <v>147</v>
      </c>
      <c r="AAW23" s="157">
        <v>146</v>
      </c>
      <c r="AAX23" s="157">
        <v>1</v>
      </c>
      <c r="AAY23" s="157">
        <v>0</v>
      </c>
      <c r="AAZ23" s="158">
        <v>0.99</v>
      </c>
    </row>
    <row r="24" spans="1:728" ht="15.75">
      <c r="A24" s="19">
        <v>1</v>
      </c>
      <c r="B24" s="19"/>
      <c r="C24" s="18" t="s">
        <v>39</v>
      </c>
      <c r="D24" s="18">
        <v>12</v>
      </c>
      <c r="E24" s="18">
        <v>12</v>
      </c>
      <c r="F24" s="18">
        <v>0</v>
      </c>
      <c r="G24" s="18">
        <v>0</v>
      </c>
      <c r="H24" s="19">
        <v>1</v>
      </c>
      <c r="J24" s="58" t="s">
        <v>39</v>
      </c>
      <c r="K24" s="58">
        <v>12</v>
      </c>
      <c r="L24" s="58">
        <v>12</v>
      </c>
      <c r="M24" s="58">
        <v>0</v>
      </c>
      <c r="N24" s="58">
        <v>0</v>
      </c>
      <c r="O24" s="59">
        <v>1</v>
      </c>
      <c r="P24" s="59">
        <f t="shared" si="0"/>
        <v>0</v>
      </c>
      <c r="R24" s="18" t="s">
        <v>39</v>
      </c>
      <c r="S24" s="18">
        <v>12</v>
      </c>
      <c r="T24" s="18">
        <v>12</v>
      </c>
      <c r="U24" s="18">
        <v>0</v>
      </c>
      <c r="V24" s="18">
        <v>0</v>
      </c>
      <c r="W24" s="19">
        <v>1</v>
      </c>
      <c r="X24" s="19">
        <f t="shared" si="1"/>
        <v>0</v>
      </c>
      <c r="Z24" s="51" t="s">
        <v>39</v>
      </c>
      <c r="AA24" s="51">
        <v>12</v>
      </c>
      <c r="AB24" s="52">
        <v>12</v>
      </c>
      <c r="AC24" s="53">
        <v>0</v>
      </c>
      <c r="AD24" s="51">
        <v>0</v>
      </c>
      <c r="AE24" s="54">
        <v>1</v>
      </c>
      <c r="AF24" s="19">
        <f t="shared" si="2"/>
        <v>0</v>
      </c>
      <c r="AH24" s="19">
        <v>1</v>
      </c>
      <c r="AI24" s="19">
        <f t="shared" si="3"/>
        <v>0</v>
      </c>
      <c r="AK24" s="18" t="s">
        <v>39</v>
      </c>
      <c r="AL24" s="18">
        <v>12</v>
      </c>
      <c r="AM24" s="18">
        <v>12</v>
      </c>
      <c r="AN24" s="18">
        <v>0</v>
      </c>
      <c r="AO24" s="18">
        <v>0</v>
      </c>
      <c r="AP24" s="19">
        <f t="shared" si="4"/>
        <v>1</v>
      </c>
      <c r="AQ24" s="19">
        <f t="shared" si="5"/>
        <v>0</v>
      </c>
      <c r="AS24" s="18" t="s">
        <v>39</v>
      </c>
      <c r="AT24" s="18">
        <v>12</v>
      </c>
      <c r="AU24" s="18">
        <v>12</v>
      </c>
      <c r="AV24" s="18">
        <v>0</v>
      </c>
      <c r="AW24" s="18">
        <v>0</v>
      </c>
      <c r="AX24" s="19">
        <v>1</v>
      </c>
      <c r="AY24" s="19">
        <f t="shared" si="6"/>
        <v>0</v>
      </c>
      <c r="BA24" s="18" t="s">
        <v>39</v>
      </c>
      <c r="BB24" s="18">
        <v>12</v>
      </c>
      <c r="BC24" s="18">
        <v>12</v>
      </c>
      <c r="BD24" s="18">
        <v>0</v>
      </c>
      <c r="BE24" s="18">
        <v>0</v>
      </c>
      <c r="BF24" s="19">
        <v>1</v>
      </c>
      <c r="BG24" s="19">
        <f t="shared" si="7"/>
        <v>0</v>
      </c>
      <c r="BI24" s="18" t="s">
        <v>39</v>
      </c>
      <c r="BJ24" s="18">
        <v>12</v>
      </c>
      <c r="BK24" s="18">
        <v>12</v>
      </c>
      <c r="BL24" s="18">
        <v>0</v>
      </c>
      <c r="BM24" s="18">
        <v>0</v>
      </c>
      <c r="BN24" s="19">
        <v>1</v>
      </c>
      <c r="BO24" s="19">
        <f t="shared" si="8"/>
        <v>0</v>
      </c>
      <c r="BQ24" s="18" t="s">
        <v>39</v>
      </c>
      <c r="BR24" s="18">
        <v>12</v>
      </c>
      <c r="BS24" s="18">
        <v>12</v>
      </c>
      <c r="BT24" s="18">
        <v>0</v>
      </c>
      <c r="BU24" s="18">
        <v>0</v>
      </c>
      <c r="BV24" s="19">
        <v>1</v>
      </c>
      <c r="BW24" s="19">
        <f t="shared" si="9"/>
        <v>0</v>
      </c>
      <c r="BY24" s="18" t="s">
        <v>39</v>
      </c>
      <c r="BZ24" s="18">
        <v>12</v>
      </c>
      <c r="CA24" s="18">
        <v>12</v>
      </c>
      <c r="CB24" s="18">
        <v>0</v>
      </c>
      <c r="CC24" s="18">
        <v>0</v>
      </c>
      <c r="CD24" s="19">
        <v>1</v>
      </c>
      <c r="CE24" s="19">
        <f t="shared" si="10"/>
        <v>0</v>
      </c>
      <c r="CG24" s="2" t="s">
        <v>39</v>
      </c>
      <c r="CH24" s="2">
        <v>12</v>
      </c>
      <c r="CI24" s="2">
        <v>12</v>
      </c>
      <c r="CJ24" s="2">
        <v>0</v>
      </c>
      <c r="CK24" s="2">
        <v>0</v>
      </c>
      <c r="CL24" s="4">
        <v>1</v>
      </c>
      <c r="CM24" s="19">
        <f t="shared" si="11"/>
        <v>0</v>
      </c>
      <c r="CO24" s="2" t="s">
        <v>39</v>
      </c>
      <c r="CP24" s="2">
        <v>12</v>
      </c>
      <c r="CQ24" s="2">
        <v>12</v>
      </c>
      <c r="CR24" s="2">
        <v>0</v>
      </c>
      <c r="CS24" s="2">
        <v>0</v>
      </c>
      <c r="CT24" s="4">
        <v>1</v>
      </c>
      <c r="CU24" s="19">
        <f t="shared" si="12"/>
        <v>0</v>
      </c>
      <c r="CW24" s="2" t="s">
        <v>39</v>
      </c>
      <c r="CX24" s="2">
        <v>12</v>
      </c>
      <c r="CY24" s="2">
        <v>12</v>
      </c>
      <c r="CZ24" s="2">
        <v>0</v>
      </c>
      <c r="DA24" s="2">
        <v>0</v>
      </c>
      <c r="DB24" s="4">
        <v>1</v>
      </c>
      <c r="DC24" s="19">
        <f t="shared" si="13"/>
        <v>0</v>
      </c>
      <c r="DE24" s="2" t="s">
        <v>39</v>
      </c>
      <c r="DF24" s="2">
        <v>12</v>
      </c>
      <c r="DG24" s="2">
        <v>12</v>
      </c>
      <c r="DH24" s="2">
        <v>0</v>
      </c>
      <c r="DI24" s="2">
        <v>0</v>
      </c>
      <c r="DJ24" s="4">
        <v>1</v>
      </c>
      <c r="DK24" s="19">
        <f t="shared" si="14"/>
        <v>0</v>
      </c>
      <c r="DM24" s="2" t="s">
        <v>39</v>
      </c>
      <c r="DN24" s="2">
        <v>12</v>
      </c>
      <c r="DO24" s="2">
        <v>12</v>
      </c>
      <c r="DP24" s="2">
        <v>0</v>
      </c>
      <c r="DQ24" s="2">
        <v>0</v>
      </c>
      <c r="DR24" s="4">
        <v>1</v>
      </c>
      <c r="DS24" s="19">
        <f t="shared" si="15"/>
        <v>0</v>
      </c>
      <c r="DU24" s="2" t="s">
        <v>39</v>
      </c>
      <c r="DV24" s="2">
        <v>12</v>
      </c>
      <c r="DW24" s="2">
        <v>12</v>
      </c>
      <c r="DX24" s="2">
        <v>0</v>
      </c>
      <c r="DY24" s="2">
        <v>0</v>
      </c>
      <c r="DZ24" s="4">
        <v>1</v>
      </c>
      <c r="EA24" s="19">
        <f t="shared" si="16"/>
        <v>0</v>
      </c>
      <c r="EC24" s="2" t="s">
        <v>39</v>
      </c>
      <c r="ED24" s="2">
        <v>12</v>
      </c>
      <c r="EE24" s="2">
        <v>12</v>
      </c>
      <c r="EF24" s="2">
        <v>0</v>
      </c>
      <c r="EG24" s="2">
        <v>0</v>
      </c>
      <c r="EH24" s="4">
        <v>1</v>
      </c>
      <c r="EI24" s="19">
        <f t="shared" si="17"/>
        <v>0</v>
      </c>
      <c r="EK24" s="2" t="s">
        <v>39</v>
      </c>
      <c r="EL24" s="2">
        <v>12</v>
      </c>
      <c r="EM24" s="2">
        <v>12</v>
      </c>
      <c r="EN24" s="2">
        <v>0</v>
      </c>
      <c r="EO24" s="2">
        <v>0</v>
      </c>
      <c r="EP24" s="4">
        <v>1</v>
      </c>
      <c r="EQ24" s="19">
        <f t="shared" si="18"/>
        <v>0</v>
      </c>
      <c r="ES24" s="2" t="s">
        <v>39</v>
      </c>
      <c r="ET24" s="2">
        <v>12</v>
      </c>
      <c r="EU24" s="2">
        <v>12</v>
      </c>
      <c r="EV24" s="2">
        <v>0</v>
      </c>
      <c r="EW24" s="2">
        <v>0</v>
      </c>
      <c r="EX24" s="4">
        <v>1</v>
      </c>
      <c r="EY24" s="19">
        <f t="shared" si="19"/>
        <v>0</v>
      </c>
      <c r="FA24" s="2" t="s">
        <v>39</v>
      </c>
      <c r="FB24" s="2">
        <v>12</v>
      </c>
      <c r="FC24" s="2">
        <v>12</v>
      </c>
      <c r="FD24" s="2">
        <v>0</v>
      </c>
      <c r="FE24" s="2">
        <v>0</v>
      </c>
      <c r="FF24" s="4">
        <v>1</v>
      </c>
      <c r="FG24" s="19">
        <f t="shared" si="20"/>
        <v>0</v>
      </c>
      <c r="FI24" s="2" t="s">
        <v>39</v>
      </c>
      <c r="FJ24" s="2">
        <v>12</v>
      </c>
      <c r="FK24" s="2">
        <v>12</v>
      </c>
      <c r="FL24" s="2">
        <v>0</v>
      </c>
      <c r="FM24" s="2">
        <v>0</v>
      </c>
      <c r="FN24" s="4">
        <v>1</v>
      </c>
      <c r="FO24" s="19">
        <f t="shared" si="21"/>
        <v>0</v>
      </c>
      <c r="FQ24" s="2" t="s">
        <v>39</v>
      </c>
      <c r="FR24" s="2">
        <v>12</v>
      </c>
      <c r="FS24" s="2">
        <v>12</v>
      </c>
      <c r="FT24" s="2">
        <v>0</v>
      </c>
      <c r="FU24" s="2">
        <v>0</v>
      </c>
      <c r="FV24" s="4">
        <v>1</v>
      </c>
      <c r="FW24" s="19">
        <f t="shared" si="22"/>
        <v>0</v>
      </c>
      <c r="FY24" s="2" t="s">
        <v>39</v>
      </c>
      <c r="FZ24" s="2">
        <v>12</v>
      </c>
      <c r="GA24" s="2">
        <v>12</v>
      </c>
      <c r="GB24" s="2">
        <v>0</v>
      </c>
      <c r="GC24" s="2">
        <v>0</v>
      </c>
      <c r="GD24" s="4">
        <v>1</v>
      </c>
      <c r="GE24" s="19">
        <f t="shared" si="24"/>
        <v>0</v>
      </c>
      <c r="GG24" s="2" t="s">
        <v>39</v>
      </c>
      <c r="GH24" s="2">
        <v>12</v>
      </c>
      <c r="GI24" s="2">
        <v>12</v>
      </c>
      <c r="GJ24" s="2">
        <v>0</v>
      </c>
      <c r="GK24" s="2">
        <v>0</v>
      </c>
      <c r="GL24" s="4">
        <v>1</v>
      </c>
      <c r="GM24" s="19">
        <f t="shared" si="25"/>
        <v>0</v>
      </c>
      <c r="GO24" s="2" t="s">
        <v>39</v>
      </c>
      <c r="GP24" s="2">
        <v>12</v>
      </c>
      <c r="GQ24" s="2">
        <v>12</v>
      </c>
      <c r="GR24" s="2">
        <v>0</v>
      </c>
      <c r="GS24" s="2">
        <v>0</v>
      </c>
      <c r="GT24" s="4">
        <v>1</v>
      </c>
      <c r="GU24" s="19">
        <f t="shared" si="26"/>
        <v>0</v>
      </c>
      <c r="GW24" s="2" t="s">
        <v>39</v>
      </c>
      <c r="GX24" s="2">
        <v>12</v>
      </c>
      <c r="GY24" s="2">
        <v>12</v>
      </c>
      <c r="GZ24" s="2">
        <v>0</v>
      </c>
      <c r="HA24" s="2">
        <v>0</v>
      </c>
      <c r="HB24" s="4">
        <v>1</v>
      </c>
      <c r="HC24" s="19">
        <f t="shared" si="27"/>
        <v>0</v>
      </c>
      <c r="HE24" s="2" t="s">
        <v>39</v>
      </c>
      <c r="HF24" s="2">
        <v>12</v>
      </c>
      <c r="HG24" s="2">
        <v>12</v>
      </c>
      <c r="HH24" s="2">
        <v>0</v>
      </c>
      <c r="HI24" s="2">
        <v>0</v>
      </c>
      <c r="HJ24" s="4">
        <v>1</v>
      </c>
      <c r="HK24" s="19">
        <f t="shared" si="28"/>
        <v>0</v>
      </c>
      <c r="HM24" s="2" t="s">
        <v>39</v>
      </c>
      <c r="HN24" s="2">
        <v>12</v>
      </c>
      <c r="HO24" s="2">
        <v>12</v>
      </c>
      <c r="HP24" s="2">
        <v>0</v>
      </c>
      <c r="HQ24" s="2">
        <v>0</v>
      </c>
      <c r="HR24" s="4">
        <v>1</v>
      </c>
      <c r="HS24" s="19">
        <f t="shared" si="29"/>
        <v>0</v>
      </c>
      <c r="HU24" s="2" t="s">
        <v>39</v>
      </c>
      <c r="HV24" s="2">
        <v>12</v>
      </c>
      <c r="HW24" s="2">
        <v>12</v>
      </c>
      <c r="HX24" s="2">
        <v>0</v>
      </c>
      <c r="HY24" s="2">
        <v>0</v>
      </c>
      <c r="HZ24" s="4">
        <v>1</v>
      </c>
      <c r="IA24" s="19">
        <f t="shared" si="30"/>
        <v>0</v>
      </c>
      <c r="IC24" s="2" t="s">
        <v>39</v>
      </c>
      <c r="ID24" s="2">
        <v>12</v>
      </c>
      <c r="IE24" s="2">
        <v>12</v>
      </c>
      <c r="IF24" s="2">
        <v>0</v>
      </c>
      <c r="IG24" s="2">
        <v>0</v>
      </c>
      <c r="IH24" s="4">
        <v>1</v>
      </c>
      <c r="II24" s="19">
        <f t="shared" si="31"/>
        <v>0</v>
      </c>
      <c r="IK24" s="2" t="s">
        <v>39</v>
      </c>
      <c r="IL24" s="2">
        <v>12</v>
      </c>
      <c r="IM24" s="2">
        <v>12</v>
      </c>
      <c r="IN24" s="2">
        <v>0</v>
      </c>
      <c r="IO24" s="2">
        <v>0</v>
      </c>
      <c r="IP24" s="4">
        <v>1</v>
      </c>
      <c r="IQ24" s="19">
        <f t="shared" si="32"/>
        <v>0</v>
      </c>
      <c r="IS24" s="2" t="s">
        <v>39</v>
      </c>
      <c r="IT24" s="2">
        <v>12</v>
      </c>
      <c r="IU24" s="2">
        <v>12</v>
      </c>
      <c r="IV24" s="2">
        <v>0</v>
      </c>
      <c r="IW24" s="2">
        <v>0</v>
      </c>
      <c r="IX24" s="4">
        <v>1</v>
      </c>
      <c r="IY24" s="19">
        <f t="shared" si="33"/>
        <v>0</v>
      </c>
      <c r="JA24" s="2" t="s">
        <v>39</v>
      </c>
      <c r="JB24" s="2">
        <v>12</v>
      </c>
      <c r="JC24" s="2">
        <v>12</v>
      </c>
      <c r="JD24" s="2">
        <v>0</v>
      </c>
      <c r="JE24" s="2">
        <v>0</v>
      </c>
      <c r="JF24" s="4">
        <v>1</v>
      </c>
      <c r="JG24" s="19">
        <f t="shared" si="34"/>
        <v>0</v>
      </c>
      <c r="JI24" s="2" t="s">
        <v>39</v>
      </c>
      <c r="JJ24" s="2">
        <v>12</v>
      </c>
      <c r="JK24" s="2">
        <v>12</v>
      </c>
      <c r="JL24" s="2">
        <v>0</v>
      </c>
      <c r="JM24" s="2">
        <v>0</v>
      </c>
      <c r="JN24" s="4">
        <v>1</v>
      </c>
      <c r="JO24" s="19">
        <f t="shared" si="35"/>
        <v>0</v>
      </c>
      <c r="JQ24" s="2" t="s">
        <v>39</v>
      </c>
      <c r="JR24" s="2">
        <v>12</v>
      </c>
      <c r="JS24" s="2">
        <v>12</v>
      </c>
      <c r="JT24" s="2">
        <v>0</v>
      </c>
      <c r="JU24" s="2">
        <v>0</v>
      </c>
      <c r="JV24" s="4">
        <v>1</v>
      </c>
      <c r="JW24" s="19">
        <f t="shared" si="36"/>
        <v>0</v>
      </c>
      <c r="JY24" s="2" t="s">
        <v>39</v>
      </c>
      <c r="JZ24" s="2">
        <v>12</v>
      </c>
      <c r="KA24" s="2">
        <v>12</v>
      </c>
      <c r="KB24" s="2">
        <v>0</v>
      </c>
      <c r="KC24" s="2">
        <v>0</v>
      </c>
      <c r="KD24" s="4">
        <v>1</v>
      </c>
      <c r="KE24" s="19">
        <f t="shared" si="37"/>
        <v>0</v>
      </c>
      <c r="KG24" s="2" t="s">
        <v>39</v>
      </c>
      <c r="KH24" s="2">
        <v>12</v>
      </c>
      <c r="KI24" s="2">
        <v>12</v>
      </c>
      <c r="KJ24" s="2">
        <v>0</v>
      </c>
      <c r="KK24" s="2">
        <v>0</v>
      </c>
      <c r="KL24" s="4">
        <v>1</v>
      </c>
      <c r="KM24" s="19">
        <f t="shared" si="38"/>
        <v>0</v>
      </c>
      <c r="KO24" s="2" t="s">
        <v>39</v>
      </c>
      <c r="KP24" s="2">
        <v>12</v>
      </c>
      <c r="KQ24" s="2">
        <v>12</v>
      </c>
      <c r="KR24" s="2">
        <v>0</v>
      </c>
      <c r="KS24" s="2">
        <v>0</v>
      </c>
      <c r="KT24" s="4">
        <v>1</v>
      </c>
      <c r="KU24" s="19">
        <f t="shared" si="39"/>
        <v>0</v>
      </c>
      <c r="KW24" s="2" t="s">
        <v>39</v>
      </c>
      <c r="KX24" s="2">
        <v>12</v>
      </c>
      <c r="KY24" s="2">
        <v>12</v>
      </c>
      <c r="KZ24" s="2">
        <v>0</v>
      </c>
      <c r="LA24" s="2">
        <v>0</v>
      </c>
      <c r="LB24" s="4">
        <v>1</v>
      </c>
      <c r="LC24" s="19">
        <f t="shared" si="40"/>
        <v>0</v>
      </c>
      <c r="LE24" s="2" t="s">
        <v>39</v>
      </c>
      <c r="LF24" s="2">
        <v>12</v>
      </c>
      <c r="LG24" s="2">
        <v>12</v>
      </c>
      <c r="LH24" s="2">
        <v>0</v>
      </c>
      <c r="LI24" s="2">
        <v>0</v>
      </c>
      <c r="LJ24" s="4">
        <v>1</v>
      </c>
      <c r="LK24" s="19">
        <f t="shared" si="41"/>
        <v>0</v>
      </c>
      <c r="LM24" s="2" t="s">
        <v>39</v>
      </c>
      <c r="LN24" s="2">
        <v>12</v>
      </c>
      <c r="LO24" s="2">
        <v>12</v>
      </c>
      <c r="LP24" s="2">
        <v>0</v>
      </c>
      <c r="LQ24" s="2">
        <v>0</v>
      </c>
      <c r="LR24" s="4">
        <v>1</v>
      </c>
      <c r="LS24" s="19">
        <f t="shared" si="42"/>
        <v>0</v>
      </c>
      <c r="LU24" s="2" t="s">
        <v>39</v>
      </c>
      <c r="LV24" s="2">
        <v>12</v>
      </c>
      <c r="LW24" s="2">
        <v>12</v>
      </c>
      <c r="LX24" s="2">
        <v>0</v>
      </c>
      <c r="LY24" s="2">
        <v>0</v>
      </c>
      <c r="LZ24" s="4">
        <v>1</v>
      </c>
      <c r="MA24" s="19">
        <f t="shared" si="43"/>
        <v>0</v>
      </c>
      <c r="MC24" s="2" t="s">
        <v>39</v>
      </c>
      <c r="MD24" s="2">
        <v>12</v>
      </c>
      <c r="ME24" s="2">
        <v>12</v>
      </c>
      <c r="MF24" s="2">
        <v>0</v>
      </c>
      <c r="MG24" s="2">
        <v>0</v>
      </c>
      <c r="MH24" s="4">
        <f t="shared" si="99"/>
        <v>1</v>
      </c>
      <c r="MI24" s="19">
        <f t="shared" si="44"/>
        <v>0</v>
      </c>
      <c r="MK24" s="2" t="s">
        <v>39</v>
      </c>
      <c r="ML24" s="2">
        <v>12</v>
      </c>
      <c r="MM24" s="2">
        <v>12</v>
      </c>
      <c r="MN24" s="2">
        <v>0</v>
      </c>
      <c r="MO24" s="2">
        <v>0</v>
      </c>
      <c r="MP24" s="4">
        <v>1</v>
      </c>
      <c r="MQ24" s="19">
        <f t="shared" si="100"/>
        <v>0</v>
      </c>
      <c r="MS24" s="2" t="s">
        <v>39</v>
      </c>
      <c r="MT24" s="2">
        <v>12</v>
      </c>
      <c r="MU24" s="2">
        <v>12</v>
      </c>
      <c r="MV24" s="2">
        <v>0</v>
      </c>
      <c r="MW24" s="2">
        <v>0</v>
      </c>
      <c r="MX24" s="4">
        <v>1</v>
      </c>
      <c r="MY24" s="19">
        <f t="shared" si="45"/>
        <v>0</v>
      </c>
      <c r="NA24" s="2" t="s">
        <v>39</v>
      </c>
      <c r="NB24" s="2">
        <v>12</v>
      </c>
      <c r="NC24" s="2">
        <v>12</v>
      </c>
      <c r="ND24" s="2">
        <v>0</v>
      </c>
      <c r="NE24" s="2">
        <v>0</v>
      </c>
      <c r="NF24" s="4">
        <v>1</v>
      </c>
      <c r="NG24" s="19">
        <f t="shared" si="46"/>
        <v>0</v>
      </c>
      <c r="NI24" s="2" t="s">
        <v>39</v>
      </c>
      <c r="NJ24" s="2">
        <v>12</v>
      </c>
      <c r="NK24" s="2">
        <v>12</v>
      </c>
      <c r="NL24" s="2">
        <v>0</v>
      </c>
      <c r="NM24" s="2">
        <v>0</v>
      </c>
      <c r="NN24" s="4">
        <v>1</v>
      </c>
      <c r="NO24" s="19">
        <f t="shared" si="47"/>
        <v>0</v>
      </c>
      <c r="NQ24" s="2" t="s">
        <v>39</v>
      </c>
      <c r="NR24" s="2">
        <v>12</v>
      </c>
      <c r="NS24" s="2">
        <v>12</v>
      </c>
      <c r="NT24" s="2">
        <v>0</v>
      </c>
      <c r="NU24" s="2">
        <v>0</v>
      </c>
      <c r="NV24" s="4">
        <v>1</v>
      </c>
      <c r="NW24" s="19">
        <f t="shared" si="48"/>
        <v>0</v>
      </c>
      <c r="NY24" s="2" t="s">
        <v>39</v>
      </c>
      <c r="NZ24" s="2">
        <v>12</v>
      </c>
      <c r="OA24" s="2">
        <v>12</v>
      </c>
      <c r="OB24" s="2">
        <v>0</v>
      </c>
      <c r="OC24" s="2">
        <v>0</v>
      </c>
      <c r="OD24" s="4">
        <v>1</v>
      </c>
      <c r="OE24" s="19">
        <f t="shared" si="49"/>
        <v>0</v>
      </c>
      <c r="OG24" s="2" t="s">
        <v>39</v>
      </c>
      <c r="OH24" s="2">
        <v>12</v>
      </c>
      <c r="OI24" s="2">
        <v>12</v>
      </c>
      <c r="OJ24" s="2">
        <v>0</v>
      </c>
      <c r="OK24" s="2">
        <v>0</v>
      </c>
      <c r="OL24" s="4">
        <v>1</v>
      </c>
      <c r="OM24" s="19">
        <f t="shared" si="50"/>
        <v>0</v>
      </c>
      <c r="OO24" s="2" t="s">
        <v>39</v>
      </c>
      <c r="OP24" s="2">
        <v>12</v>
      </c>
      <c r="OQ24" s="2">
        <v>12</v>
      </c>
      <c r="OR24" s="2">
        <v>0</v>
      </c>
      <c r="OS24" s="2">
        <v>0</v>
      </c>
      <c r="OT24" s="4">
        <f t="shared" si="101"/>
        <v>1</v>
      </c>
      <c r="OU24" s="19">
        <f t="shared" si="51"/>
        <v>0</v>
      </c>
      <c r="OW24" s="129" t="s">
        <v>39</v>
      </c>
      <c r="OX24" s="129">
        <v>12</v>
      </c>
      <c r="OY24" s="129">
        <v>12</v>
      </c>
      <c r="OZ24" s="129">
        <v>0</v>
      </c>
      <c r="PA24" s="129">
        <v>0</v>
      </c>
      <c r="PB24" s="135">
        <v>1</v>
      </c>
      <c r="PC24" s="132">
        <v>0</v>
      </c>
      <c r="PD24" s="129"/>
      <c r="PE24" s="129" t="s">
        <v>39</v>
      </c>
      <c r="PF24" s="129">
        <v>12</v>
      </c>
      <c r="PG24" s="129">
        <v>12</v>
      </c>
      <c r="PH24" s="129">
        <v>0</v>
      </c>
      <c r="PI24" s="129">
        <v>0</v>
      </c>
      <c r="PJ24" s="135">
        <v>1</v>
      </c>
      <c r="PK24" s="132">
        <v>0</v>
      </c>
      <c r="PM24" s="156" t="s">
        <v>39</v>
      </c>
      <c r="PN24" s="156">
        <v>12</v>
      </c>
      <c r="PO24" s="156">
        <v>12</v>
      </c>
      <c r="PP24" s="156">
        <v>0</v>
      </c>
      <c r="PQ24" s="156">
        <v>0</v>
      </c>
      <c r="PR24" s="162">
        <v>1</v>
      </c>
      <c r="PS24" s="132">
        <f t="shared" si="52"/>
        <v>0</v>
      </c>
      <c r="PT24" s="121"/>
      <c r="PU24" s="156" t="s">
        <v>39</v>
      </c>
      <c r="PV24" s="156">
        <v>12</v>
      </c>
      <c r="PW24" s="156">
        <v>12</v>
      </c>
      <c r="PX24" s="156">
        <v>0</v>
      </c>
      <c r="PY24" s="156">
        <v>0</v>
      </c>
      <c r="PZ24" s="162">
        <v>1</v>
      </c>
      <c r="QA24" s="132">
        <f t="shared" si="53"/>
        <v>0</v>
      </c>
      <c r="QB24" s="121"/>
      <c r="QC24" s="156" t="s">
        <v>39</v>
      </c>
      <c r="QD24" s="156">
        <v>12</v>
      </c>
      <c r="QE24" s="156">
        <v>12</v>
      </c>
      <c r="QF24" s="156">
        <v>0</v>
      </c>
      <c r="QG24" s="156">
        <v>0</v>
      </c>
      <c r="QH24" s="162">
        <v>1</v>
      </c>
      <c r="QI24" s="132">
        <f t="shared" si="54"/>
        <v>0</v>
      </c>
      <c r="QJ24" s="121"/>
      <c r="QK24" s="156" t="s">
        <v>39</v>
      </c>
      <c r="QL24" s="156">
        <v>12</v>
      </c>
      <c r="QM24" s="156">
        <v>12</v>
      </c>
      <c r="QN24" s="156">
        <v>0</v>
      </c>
      <c r="QO24" s="156">
        <v>0</v>
      </c>
      <c r="QP24" s="162">
        <v>1</v>
      </c>
      <c r="QQ24" s="132">
        <f t="shared" si="55"/>
        <v>0</v>
      </c>
      <c r="QR24" s="121"/>
      <c r="QS24" s="156" t="s">
        <v>39</v>
      </c>
      <c r="QT24" s="156">
        <v>12</v>
      </c>
      <c r="QU24" s="156">
        <v>12</v>
      </c>
      <c r="QV24" s="156">
        <v>0</v>
      </c>
      <c r="QW24" s="156">
        <v>0</v>
      </c>
      <c r="QX24" s="162">
        <v>1</v>
      </c>
      <c r="QY24" s="158">
        <f t="shared" si="56"/>
        <v>0</v>
      </c>
      <c r="QZ24" s="121"/>
      <c r="RA24" s="156" t="s">
        <v>39</v>
      </c>
      <c r="RB24" s="156">
        <v>12</v>
      </c>
      <c r="RC24" s="156">
        <v>12</v>
      </c>
      <c r="RD24" s="156">
        <v>0</v>
      </c>
      <c r="RE24" s="156">
        <v>0</v>
      </c>
      <c r="RF24" s="162">
        <v>1</v>
      </c>
      <c r="RG24" s="132">
        <f t="shared" si="57"/>
        <v>0</v>
      </c>
      <c r="RH24" s="121"/>
      <c r="RI24" s="121"/>
      <c r="RJ24" s="156" t="s">
        <v>39</v>
      </c>
      <c r="RK24" s="156">
        <v>12</v>
      </c>
      <c r="RL24" s="156">
        <v>12</v>
      </c>
      <c r="RM24" s="156">
        <v>0</v>
      </c>
      <c r="RN24" s="156">
        <v>0</v>
      </c>
      <c r="RO24" s="162">
        <f t="shared" si="58"/>
        <v>1</v>
      </c>
      <c r="RP24" s="132">
        <f t="shared" si="59"/>
        <v>0</v>
      </c>
      <c r="RQ24" s="121"/>
      <c r="RR24" s="121"/>
      <c r="RS24" s="121"/>
      <c r="RT24" s="121"/>
      <c r="RU24" s="121"/>
      <c r="RV24" s="121"/>
      <c r="RW24" s="132"/>
      <c r="RX24" s="121"/>
      <c r="RY24" s="121"/>
      <c r="RZ24" s="121"/>
      <c r="SA24" s="121"/>
      <c r="SB24" s="121"/>
      <c r="SC24" s="121"/>
      <c r="SD24" s="132"/>
      <c r="SE24" s="121"/>
      <c r="SF24" s="121"/>
      <c r="SG24" s="121"/>
      <c r="SH24" s="121"/>
      <c r="SI24" s="121"/>
      <c r="SJ24" s="121"/>
      <c r="SK24" s="121"/>
      <c r="SL24" s="121"/>
      <c r="SM24" s="121"/>
      <c r="SN24" s="121"/>
      <c r="SO24" s="121"/>
      <c r="SP24" s="121"/>
      <c r="SQ24" s="121"/>
      <c r="SR24" s="121"/>
      <c r="SU24" s="157" t="s">
        <v>39</v>
      </c>
      <c r="SV24" s="157">
        <v>12</v>
      </c>
      <c r="SW24" s="157">
        <v>12</v>
      </c>
      <c r="SX24" s="157">
        <v>0</v>
      </c>
      <c r="SY24" s="157">
        <v>0</v>
      </c>
      <c r="SZ24" s="158">
        <f t="shared" si="102"/>
        <v>1</v>
      </c>
      <c r="TA24" s="132">
        <f t="shared" si="60"/>
        <v>0</v>
      </c>
      <c r="TC24" s="157" t="s">
        <v>39</v>
      </c>
      <c r="TD24" s="157">
        <v>12</v>
      </c>
      <c r="TE24" s="157">
        <v>12</v>
      </c>
      <c r="TF24" s="157">
        <v>0</v>
      </c>
      <c r="TG24" s="157">
        <v>0</v>
      </c>
      <c r="TH24" s="158">
        <f t="shared" si="61"/>
        <v>1</v>
      </c>
      <c r="TI24" s="132">
        <f t="shared" si="62"/>
        <v>0</v>
      </c>
      <c r="TK24" s="157" t="s">
        <v>39</v>
      </c>
      <c r="TL24" s="157">
        <v>12</v>
      </c>
      <c r="TM24" s="157">
        <v>12</v>
      </c>
      <c r="TN24" s="157">
        <v>0</v>
      </c>
      <c r="TO24" s="157">
        <v>0</v>
      </c>
      <c r="TP24" s="158">
        <f t="shared" si="63"/>
        <v>1</v>
      </c>
      <c r="TQ24" s="132">
        <f t="shared" si="64"/>
        <v>0</v>
      </c>
      <c r="TS24" s="157" t="s">
        <v>39</v>
      </c>
      <c r="TT24" s="157">
        <v>12</v>
      </c>
      <c r="TU24" s="157">
        <v>12</v>
      </c>
      <c r="TV24" s="157">
        <v>0</v>
      </c>
      <c r="TW24" s="157">
        <v>0</v>
      </c>
      <c r="TX24" s="158">
        <f t="shared" si="65"/>
        <v>1</v>
      </c>
      <c r="TY24" s="132">
        <f t="shared" si="66"/>
        <v>0</v>
      </c>
      <c r="UA24" s="157" t="s">
        <v>39</v>
      </c>
      <c r="UB24" s="157">
        <v>12</v>
      </c>
      <c r="UC24" s="157">
        <v>12</v>
      </c>
      <c r="UD24" s="157">
        <v>0</v>
      </c>
      <c r="UE24" s="157">
        <v>0</v>
      </c>
      <c r="UF24" s="158">
        <f t="shared" si="67"/>
        <v>1</v>
      </c>
      <c r="UG24" s="132">
        <f t="shared" si="68"/>
        <v>0</v>
      </c>
      <c r="UH24" s="132"/>
      <c r="UI24" s="157" t="s">
        <v>39</v>
      </c>
      <c r="UJ24" s="157">
        <v>12</v>
      </c>
      <c r="UK24" s="157">
        <v>12</v>
      </c>
      <c r="UL24" s="157">
        <v>0</v>
      </c>
      <c r="UM24" s="157">
        <v>0</v>
      </c>
      <c r="UN24" s="158">
        <f t="shared" si="69"/>
        <v>1</v>
      </c>
      <c r="UO24" s="132">
        <f t="shared" si="70"/>
        <v>0</v>
      </c>
      <c r="UQ24" s="157" t="s">
        <v>39</v>
      </c>
      <c r="UR24" s="157">
        <v>12</v>
      </c>
      <c r="US24" s="157">
        <v>12</v>
      </c>
      <c r="UT24" s="157">
        <v>0</v>
      </c>
      <c r="UU24" s="157">
        <v>0</v>
      </c>
      <c r="UV24" s="158">
        <f t="shared" si="71"/>
        <v>1</v>
      </c>
      <c r="UW24" s="132">
        <f t="shared" si="72"/>
        <v>0</v>
      </c>
      <c r="UY24" s="157" t="s">
        <v>39</v>
      </c>
      <c r="UZ24" s="157">
        <v>12</v>
      </c>
      <c r="VA24" s="157">
        <v>12</v>
      </c>
      <c r="VB24" s="157">
        <v>0</v>
      </c>
      <c r="VC24" s="157">
        <v>0</v>
      </c>
      <c r="VD24" s="158">
        <f t="shared" si="73"/>
        <v>1</v>
      </c>
      <c r="VE24" s="132">
        <f t="shared" si="74"/>
        <v>0</v>
      </c>
      <c r="VG24" s="157" t="s">
        <v>39</v>
      </c>
      <c r="VH24" s="157">
        <v>12</v>
      </c>
      <c r="VI24" s="157">
        <v>12</v>
      </c>
      <c r="VJ24" s="157">
        <v>0</v>
      </c>
      <c r="VK24" s="157">
        <v>0</v>
      </c>
      <c r="VL24" s="158">
        <f t="shared" si="75"/>
        <v>1</v>
      </c>
      <c r="VM24" s="132">
        <f t="shared" si="76"/>
        <v>0</v>
      </c>
      <c r="VO24" s="157" t="s">
        <v>39</v>
      </c>
      <c r="VP24" s="157">
        <v>12</v>
      </c>
      <c r="VQ24" s="157">
        <v>12</v>
      </c>
      <c r="VR24" s="157">
        <v>0</v>
      </c>
      <c r="VS24" s="157">
        <v>0</v>
      </c>
      <c r="VT24" s="158">
        <f t="shared" si="77"/>
        <v>1</v>
      </c>
      <c r="VV24" s="157" t="s">
        <v>39</v>
      </c>
      <c r="VW24" s="157">
        <v>12</v>
      </c>
      <c r="VX24" s="157">
        <v>12</v>
      </c>
      <c r="VY24" s="157">
        <v>0</v>
      </c>
      <c r="VZ24" s="157">
        <v>0</v>
      </c>
      <c r="WA24" s="158">
        <f t="shared" si="78"/>
        <v>1</v>
      </c>
      <c r="WC24" s="157" t="s">
        <v>39</v>
      </c>
      <c r="WD24" s="157">
        <v>12</v>
      </c>
      <c r="WE24" s="157">
        <v>12</v>
      </c>
      <c r="WF24" s="157">
        <v>0</v>
      </c>
      <c r="WG24" s="157">
        <v>0</v>
      </c>
      <c r="WH24" s="158">
        <f t="shared" si="79"/>
        <v>1</v>
      </c>
      <c r="WI24" s="132">
        <f t="shared" si="23"/>
        <v>0</v>
      </c>
      <c r="WK24" s="157" t="s">
        <v>39</v>
      </c>
      <c r="WL24" s="157">
        <v>12</v>
      </c>
      <c r="WM24" s="157">
        <v>12</v>
      </c>
      <c r="WN24" s="157">
        <v>0</v>
      </c>
      <c r="WO24" s="157">
        <v>0</v>
      </c>
      <c r="WP24" s="158">
        <f t="shared" si="80"/>
        <v>1</v>
      </c>
      <c r="WQ24" s="132">
        <f t="shared" si="81"/>
        <v>0</v>
      </c>
      <c r="WS24" s="157" t="s">
        <v>39</v>
      </c>
      <c r="WT24" s="157">
        <v>12</v>
      </c>
      <c r="WU24" s="157">
        <v>12</v>
      </c>
      <c r="WV24" s="157">
        <v>0</v>
      </c>
      <c r="WW24" s="157">
        <v>0</v>
      </c>
      <c r="WX24" s="158">
        <f t="shared" si="82"/>
        <v>1</v>
      </c>
      <c r="WY24" s="132">
        <f t="shared" si="83"/>
        <v>0</v>
      </c>
      <c r="XA24" s="157" t="s">
        <v>39</v>
      </c>
      <c r="XB24" s="157">
        <v>12</v>
      </c>
      <c r="XC24" s="157">
        <v>12</v>
      </c>
      <c r="XD24" s="157">
        <v>0</v>
      </c>
      <c r="XE24" s="157">
        <v>0</v>
      </c>
      <c r="XF24" s="158">
        <f t="shared" si="84"/>
        <v>1</v>
      </c>
      <c r="XG24" s="132">
        <f t="shared" si="85"/>
        <v>0</v>
      </c>
      <c r="XI24" s="157" t="s">
        <v>39</v>
      </c>
      <c r="XJ24" s="157">
        <v>12</v>
      </c>
      <c r="XK24" s="157">
        <v>12</v>
      </c>
      <c r="XL24" s="157">
        <v>0</v>
      </c>
      <c r="XM24" s="157">
        <v>0</v>
      </c>
      <c r="XN24" s="158">
        <f t="shared" si="86"/>
        <v>1</v>
      </c>
      <c r="XO24" s="132">
        <f t="shared" si="87"/>
        <v>0</v>
      </c>
      <c r="XQ24" s="157" t="s">
        <v>39</v>
      </c>
      <c r="XR24" s="157">
        <v>12</v>
      </c>
      <c r="XS24" s="157">
        <v>12</v>
      </c>
      <c r="XT24" s="157">
        <v>0</v>
      </c>
      <c r="XU24" s="157">
        <v>0</v>
      </c>
      <c r="XV24" s="158">
        <f t="shared" si="88"/>
        <v>1</v>
      </c>
      <c r="XW24" s="132">
        <f t="shared" si="89"/>
        <v>0</v>
      </c>
      <c r="XY24" s="157" t="s">
        <v>39</v>
      </c>
      <c r="XZ24" s="157">
        <v>12</v>
      </c>
      <c r="YA24" s="157">
        <v>12</v>
      </c>
      <c r="YB24" s="157">
        <v>0</v>
      </c>
      <c r="YC24" s="157">
        <v>0</v>
      </c>
      <c r="YD24" s="158">
        <f t="shared" si="90"/>
        <v>1</v>
      </c>
      <c r="YE24" s="132">
        <f t="shared" si="91"/>
        <v>0</v>
      </c>
      <c r="YG24" s="157" t="s">
        <v>39</v>
      </c>
      <c r="YH24" s="157">
        <v>12</v>
      </c>
      <c r="YI24" s="157">
        <v>12</v>
      </c>
      <c r="YJ24" s="157">
        <v>0</v>
      </c>
      <c r="YK24" s="157">
        <v>0</v>
      </c>
      <c r="YL24" s="158">
        <f t="shared" si="92"/>
        <v>1</v>
      </c>
      <c r="YM24" s="132">
        <f t="shared" si="93"/>
        <v>0</v>
      </c>
      <c r="YO24" s="157" t="s">
        <v>39</v>
      </c>
      <c r="YP24" s="157">
        <v>12</v>
      </c>
      <c r="YQ24" s="157">
        <v>12</v>
      </c>
      <c r="YR24" s="157">
        <v>0</v>
      </c>
      <c r="YS24" s="157">
        <v>0</v>
      </c>
      <c r="YT24" s="158">
        <f t="shared" si="94"/>
        <v>1</v>
      </c>
      <c r="YU24" s="132">
        <f t="shared" si="95"/>
        <v>0</v>
      </c>
      <c r="YW24" s="157" t="s">
        <v>39</v>
      </c>
      <c r="YX24" s="157">
        <v>12</v>
      </c>
      <c r="YY24" s="157">
        <v>12</v>
      </c>
      <c r="YZ24" s="157">
        <v>0</v>
      </c>
      <c r="ZA24" s="157">
        <v>0</v>
      </c>
      <c r="ZB24" s="158">
        <f t="shared" si="96"/>
        <v>1</v>
      </c>
      <c r="ZD24" s="157" t="s">
        <v>39</v>
      </c>
      <c r="ZE24" s="157">
        <v>12</v>
      </c>
      <c r="ZF24" s="157">
        <v>12</v>
      </c>
      <c r="ZG24" s="157">
        <v>0</v>
      </c>
      <c r="ZH24" s="157">
        <v>0</v>
      </c>
      <c r="ZI24" s="158">
        <f t="shared" si="97"/>
        <v>1</v>
      </c>
      <c r="ZJ24" s="132">
        <f t="shared" si="98"/>
        <v>1</v>
      </c>
      <c r="ZL24" s="121" t="s">
        <v>39</v>
      </c>
      <c r="ZM24" s="121">
        <v>12</v>
      </c>
      <c r="ZN24" s="121">
        <v>9</v>
      </c>
      <c r="ZO24" s="121">
        <v>3</v>
      </c>
      <c r="ZP24" s="121">
        <v>0</v>
      </c>
      <c r="ZQ24" s="132">
        <v>0.75</v>
      </c>
      <c r="ZS24" s="157" t="s">
        <v>39</v>
      </c>
      <c r="ZT24" s="157">
        <v>12</v>
      </c>
      <c r="ZU24" s="157">
        <v>9</v>
      </c>
      <c r="ZV24" s="157">
        <v>3</v>
      </c>
      <c r="ZW24" s="157">
        <v>0</v>
      </c>
      <c r="ZX24" s="158">
        <v>0.75</v>
      </c>
      <c r="ZZ24" s="199" t="s">
        <v>39</v>
      </c>
      <c r="AAA24" s="199">
        <v>12</v>
      </c>
      <c r="AAB24" s="199">
        <v>9</v>
      </c>
      <c r="AAC24" s="199">
        <v>3</v>
      </c>
      <c r="AAD24" s="199">
        <v>0</v>
      </c>
      <c r="AAE24" s="200">
        <v>0.75</v>
      </c>
      <c r="AAG24" s="157" t="s">
        <v>39</v>
      </c>
      <c r="AAH24" s="157">
        <v>12</v>
      </c>
      <c r="AAI24" s="157">
        <v>9</v>
      </c>
      <c r="AAJ24" s="157">
        <v>3</v>
      </c>
      <c r="AAK24" s="157">
        <v>0</v>
      </c>
      <c r="AAL24" s="158">
        <v>0.75</v>
      </c>
      <c r="AAN24" s="157" t="s">
        <v>39</v>
      </c>
      <c r="AAO24" s="157">
        <v>12</v>
      </c>
      <c r="AAP24" s="157">
        <v>9</v>
      </c>
      <c r="AAQ24" s="157">
        <v>3</v>
      </c>
      <c r="AAR24" s="157">
        <v>0</v>
      </c>
      <c r="AAS24" s="158">
        <v>0.75</v>
      </c>
      <c r="AAU24" s="157" t="s">
        <v>39</v>
      </c>
      <c r="AAV24" s="157">
        <v>12</v>
      </c>
      <c r="AAW24" s="157">
        <v>9</v>
      </c>
      <c r="AAX24" s="157">
        <v>3</v>
      </c>
      <c r="AAY24" s="157">
        <v>0</v>
      </c>
      <c r="AAZ24" s="158">
        <v>0.75</v>
      </c>
    </row>
    <row r="25" spans="1:728" ht="15.75">
      <c r="A25" s="19">
        <v>0.47</v>
      </c>
      <c r="B25" s="19"/>
      <c r="C25" s="18" t="s">
        <v>40</v>
      </c>
      <c r="D25" s="18">
        <v>211</v>
      </c>
      <c r="E25" s="18">
        <v>101</v>
      </c>
      <c r="F25" s="18">
        <v>0</v>
      </c>
      <c r="G25" s="18">
        <v>110</v>
      </c>
      <c r="H25" s="19">
        <v>0.47</v>
      </c>
      <c r="J25" s="58" t="s">
        <v>40</v>
      </c>
      <c r="K25" s="58">
        <v>211</v>
      </c>
      <c r="L25" s="58">
        <v>104</v>
      </c>
      <c r="M25" s="58">
        <v>0</v>
      </c>
      <c r="N25" s="58">
        <v>107</v>
      </c>
      <c r="O25" s="59">
        <v>0.49</v>
      </c>
      <c r="P25" s="59">
        <f t="shared" si="0"/>
        <v>2.0000000000000018E-2</v>
      </c>
      <c r="R25" s="18" t="s">
        <v>40</v>
      </c>
      <c r="S25" s="18">
        <v>211</v>
      </c>
      <c r="T25" s="18">
        <v>104</v>
      </c>
      <c r="U25" s="18">
        <v>0</v>
      </c>
      <c r="V25" s="18">
        <v>107</v>
      </c>
      <c r="W25" s="19">
        <v>0.49</v>
      </c>
      <c r="X25" s="19">
        <f t="shared" si="1"/>
        <v>0</v>
      </c>
      <c r="Z25" s="51" t="s">
        <v>40</v>
      </c>
      <c r="AA25" s="39">
        <v>211</v>
      </c>
      <c r="AB25" s="39">
        <v>203</v>
      </c>
      <c r="AC25" s="39">
        <v>8</v>
      </c>
      <c r="AD25" s="39">
        <v>0</v>
      </c>
      <c r="AE25" s="23">
        <v>0.96</v>
      </c>
      <c r="AF25" s="19">
        <f t="shared" si="2"/>
        <v>0.47</v>
      </c>
      <c r="AH25" s="23">
        <v>0.95</v>
      </c>
      <c r="AI25" s="19">
        <f t="shared" si="3"/>
        <v>1.0000000000000009E-2</v>
      </c>
      <c r="AK25" s="18" t="s">
        <v>40</v>
      </c>
      <c r="AL25" s="39">
        <v>211</v>
      </c>
      <c r="AM25" s="39">
        <v>203</v>
      </c>
      <c r="AN25" s="39">
        <v>8</v>
      </c>
      <c r="AO25" s="39">
        <v>0</v>
      </c>
      <c r="AP25" s="19">
        <f t="shared" si="4"/>
        <v>0.96208530805687209</v>
      </c>
      <c r="AQ25" s="19">
        <f t="shared" si="5"/>
        <v>2.0853080568721261E-3</v>
      </c>
      <c r="AS25" s="18" t="s">
        <v>40</v>
      </c>
      <c r="AT25" s="39">
        <v>211</v>
      </c>
      <c r="AU25" s="39">
        <v>203</v>
      </c>
      <c r="AV25" s="39">
        <v>8</v>
      </c>
      <c r="AW25" s="39">
        <v>0</v>
      </c>
      <c r="AX25" s="23">
        <f>AU25/AT25</f>
        <v>0.96208530805687209</v>
      </c>
      <c r="AY25" s="19">
        <f t="shared" si="6"/>
        <v>0</v>
      </c>
      <c r="BA25" s="18" t="s">
        <v>40</v>
      </c>
      <c r="BB25" s="39">
        <v>211</v>
      </c>
      <c r="BC25" s="39">
        <v>203</v>
      </c>
      <c r="BD25" s="39">
        <v>8</v>
      </c>
      <c r="BE25" s="39">
        <v>0</v>
      </c>
      <c r="BF25" s="23">
        <f>BC25/BB25</f>
        <v>0.96208530805687209</v>
      </c>
      <c r="BG25" s="19">
        <f t="shared" si="7"/>
        <v>0</v>
      </c>
      <c r="BI25" s="18" t="s">
        <v>40</v>
      </c>
      <c r="BJ25" s="39">
        <v>211</v>
      </c>
      <c r="BK25" s="39">
        <v>203</v>
      </c>
      <c r="BL25" s="39">
        <v>8</v>
      </c>
      <c r="BM25" s="39">
        <v>0</v>
      </c>
      <c r="BN25" s="23">
        <f>BK25/BJ25</f>
        <v>0.96208530805687209</v>
      </c>
      <c r="BO25" s="19">
        <f t="shared" si="8"/>
        <v>0</v>
      </c>
      <c r="BQ25" s="18" t="s">
        <v>40</v>
      </c>
      <c r="BR25" s="39">
        <v>211</v>
      </c>
      <c r="BS25" s="39">
        <v>203</v>
      </c>
      <c r="BT25" s="39">
        <v>8</v>
      </c>
      <c r="BU25" s="39">
        <v>0</v>
      </c>
      <c r="BV25" s="23">
        <f>BS25/BR25</f>
        <v>0.96208530805687209</v>
      </c>
      <c r="BW25" s="19">
        <f t="shared" si="9"/>
        <v>0</v>
      </c>
      <c r="BY25" s="18" t="s">
        <v>40</v>
      </c>
      <c r="BZ25" s="39">
        <v>211</v>
      </c>
      <c r="CA25" s="39">
        <v>203</v>
      </c>
      <c r="CB25" s="39">
        <v>8</v>
      </c>
      <c r="CC25" s="39">
        <v>0</v>
      </c>
      <c r="CD25" s="23">
        <f>CA25/BZ25</f>
        <v>0.96208530805687209</v>
      </c>
      <c r="CE25" s="19">
        <f t="shared" si="10"/>
        <v>0</v>
      </c>
      <c r="CG25" s="2" t="s">
        <v>40</v>
      </c>
      <c r="CH25" s="39">
        <v>211</v>
      </c>
      <c r="CI25" s="39">
        <v>203</v>
      </c>
      <c r="CJ25" s="39">
        <v>8</v>
      </c>
      <c r="CK25" s="39">
        <v>0</v>
      </c>
      <c r="CL25" s="23">
        <f>CI25/CH25</f>
        <v>0.96208530805687209</v>
      </c>
      <c r="CM25" s="19">
        <f t="shared" si="11"/>
        <v>0</v>
      </c>
      <c r="CO25" s="2" t="s">
        <v>40</v>
      </c>
      <c r="CP25" s="39">
        <v>211</v>
      </c>
      <c r="CQ25" s="39">
        <v>203</v>
      </c>
      <c r="CR25" s="39">
        <v>8</v>
      </c>
      <c r="CS25" s="39">
        <v>0</v>
      </c>
      <c r="CT25" s="23">
        <f>CQ25/CP25</f>
        <v>0.96208530805687209</v>
      </c>
      <c r="CU25" s="19">
        <f t="shared" si="12"/>
        <v>0</v>
      </c>
      <c r="CW25" s="2" t="s">
        <v>40</v>
      </c>
      <c r="CX25" s="39">
        <v>211</v>
      </c>
      <c r="CY25" s="39">
        <v>203</v>
      </c>
      <c r="CZ25" s="39">
        <v>8</v>
      </c>
      <c r="DA25" s="39">
        <v>0</v>
      </c>
      <c r="DB25" s="23">
        <f>CY25/CX25</f>
        <v>0.96208530805687209</v>
      </c>
      <c r="DC25" s="19">
        <f t="shared" si="13"/>
        <v>0</v>
      </c>
      <c r="DE25" s="2" t="s">
        <v>40</v>
      </c>
      <c r="DF25" s="39">
        <v>211</v>
      </c>
      <c r="DG25" s="39">
        <v>203</v>
      </c>
      <c r="DH25" s="39">
        <v>8</v>
      </c>
      <c r="DI25" s="39">
        <v>0</v>
      </c>
      <c r="DJ25" s="23">
        <f>DG25/DF25</f>
        <v>0.96208530805687209</v>
      </c>
      <c r="DK25" s="19">
        <f t="shared" si="14"/>
        <v>0</v>
      </c>
      <c r="DM25" s="2" t="s">
        <v>40</v>
      </c>
      <c r="DN25" s="39">
        <v>211</v>
      </c>
      <c r="DO25" s="39">
        <v>203</v>
      </c>
      <c r="DP25" s="39">
        <v>8</v>
      </c>
      <c r="DQ25" s="39">
        <v>0</v>
      </c>
      <c r="DR25" s="23">
        <f>DO25/DN25</f>
        <v>0.96208530805687209</v>
      </c>
      <c r="DS25" s="19">
        <f t="shared" si="15"/>
        <v>0</v>
      </c>
      <c r="DU25" s="2" t="s">
        <v>40</v>
      </c>
      <c r="DV25" s="39">
        <v>211</v>
      </c>
      <c r="DW25" s="39">
        <v>203</v>
      </c>
      <c r="DX25" s="39">
        <v>8</v>
      </c>
      <c r="DY25" s="39">
        <v>0</v>
      </c>
      <c r="DZ25" s="23">
        <f>DW25/DV25</f>
        <v>0.96208530805687209</v>
      </c>
      <c r="EA25" s="19">
        <f t="shared" si="16"/>
        <v>0</v>
      </c>
      <c r="EC25" s="2" t="s">
        <v>40</v>
      </c>
      <c r="ED25" s="39">
        <v>211</v>
      </c>
      <c r="EE25" s="39">
        <v>203</v>
      </c>
      <c r="EF25" s="39">
        <v>8</v>
      </c>
      <c r="EG25" s="39">
        <v>0</v>
      </c>
      <c r="EH25" s="23">
        <f>EE25/ED25</f>
        <v>0.96208530805687209</v>
      </c>
      <c r="EI25" s="19">
        <f t="shared" si="17"/>
        <v>0</v>
      </c>
      <c r="EK25" s="2" t="s">
        <v>40</v>
      </c>
      <c r="EL25" s="39">
        <v>211</v>
      </c>
      <c r="EM25" s="39">
        <v>203</v>
      </c>
      <c r="EN25" s="39">
        <v>8</v>
      </c>
      <c r="EO25" s="39">
        <v>0</v>
      </c>
      <c r="EP25" s="23">
        <f>EM25/EL25</f>
        <v>0.96208530805687209</v>
      </c>
      <c r="EQ25" s="19">
        <f t="shared" si="18"/>
        <v>0</v>
      </c>
      <c r="ES25" s="2" t="s">
        <v>40</v>
      </c>
      <c r="ET25" s="39">
        <v>211</v>
      </c>
      <c r="EU25" s="39">
        <v>203</v>
      </c>
      <c r="EV25" s="39">
        <v>8</v>
      </c>
      <c r="EW25" s="39">
        <v>0</v>
      </c>
      <c r="EX25" s="23">
        <f>EU25/ET25</f>
        <v>0.96208530805687209</v>
      </c>
      <c r="EY25" s="19">
        <f t="shared" si="19"/>
        <v>0</v>
      </c>
      <c r="FA25" s="2" t="s">
        <v>40</v>
      </c>
      <c r="FB25" s="39">
        <v>211</v>
      </c>
      <c r="FC25" s="39">
        <v>203</v>
      </c>
      <c r="FD25" s="39">
        <v>8</v>
      </c>
      <c r="FE25" s="39">
        <v>0</v>
      </c>
      <c r="FF25" s="23">
        <f>FC25/FB25</f>
        <v>0.96208530805687209</v>
      </c>
      <c r="FG25" s="19">
        <f t="shared" si="20"/>
        <v>0</v>
      </c>
      <c r="FI25" s="2" t="s">
        <v>40</v>
      </c>
      <c r="FJ25" s="39">
        <v>211</v>
      </c>
      <c r="FK25" s="39">
        <v>203</v>
      </c>
      <c r="FL25" s="39">
        <v>8</v>
      </c>
      <c r="FM25" s="39">
        <v>0</v>
      </c>
      <c r="FN25" s="23">
        <f>FK25/FJ25</f>
        <v>0.96208530805687209</v>
      </c>
      <c r="FO25" s="19">
        <f t="shared" si="21"/>
        <v>0</v>
      </c>
      <c r="FQ25" s="2" t="s">
        <v>40</v>
      </c>
      <c r="FR25" s="39">
        <v>211</v>
      </c>
      <c r="FS25" s="39">
        <v>203</v>
      </c>
      <c r="FT25" s="39">
        <v>8</v>
      </c>
      <c r="FU25" s="39">
        <v>0</v>
      </c>
      <c r="FV25" s="23">
        <f>FS25/FR25</f>
        <v>0.96208530805687209</v>
      </c>
      <c r="FW25" s="19">
        <f t="shared" si="22"/>
        <v>0</v>
      </c>
      <c r="FY25" s="2" t="s">
        <v>40</v>
      </c>
      <c r="FZ25" s="39">
        <v>211</v>
      </c>
      <c r="GA25" s="39">
        <v>203</v>
      </c>
      <c r="GB25" s="39">
        <v>8</v>
      </c>
      <c r="GC25" s="39">
        <v>0</v>
      </c>
      <c r="GD25" s="23">
        <f>GA25/FZ25</f>
        <v>0.96208530805687209</v>
      </c>
      <c r="GE25" s="19">
        <f t="shared" si="24"/>
        <v>0</v>
      </c>
      <c r="GG25" s="2" t="s">
        <v>40</v>
      </c>
      <c r="GH25" s="39">
        <v>211</v>
      </c>
      <c r="GI25" s="39">
        <v>203</v>
      </c>
      <c r="GJ25" s="39">
        <v>8</v>
      </c>
      <c r="GK25" s="39">
        <v>0</v>
      </c>
      <c r="GL25" s="23">
        <f>GI25/GH25</f>
        <v>0.96208530805687209</v>
      </c>
      <c r="GM25" s="19">
        <f t="shared" si="25"/>
        <v>0</v>
      </c>
      <c r="GO25" s="2" t="s">
        <v>40</v>
      </c>
      <c r="GP25" s="39">
        <v>211</v>
      </c>
      <c r="GQ25" s="39">
        <v>203</v>
      </c>
      <c r="GR25" s="39">
        <v>8</v>
      </c>
      <c r="GS25" s="39">
        <v>0</v>
      </c>
      <c r="GT25" s="23">
        <f>GQ25/GP25</f>
        <v>0.96208530805687209</v>
      </c>
      <c r="GU25" s="19">
        <f t="shared" si="26"/>
        <v>0</v>
      </c>
      <c r="GW25" s="2" t="s">
        <v>40</v>
      </c>
      <c r="GX25" s="2">
        <v>211</v>
      </c>
      <c r="GY25" s="2">
        <v>104</v>
      </c>
      <c r="GZ25" s="2">
        <v>0</v>
      </c>
      <c r="HA25" s="2">
        <v>107</v>
      </c>
      <c r="HB25" s="4">
        <v>0.49</v>
      </c>
      <c r="HC25" s="19">
        <f t="shared" si="27"/>
        <v>-0.4720853080568721</v>
      </c>
      <c r="HE25" s="2" t="s">
        <v>40</v>
      </c>
      <c r="HF25" s="2">
        <v>211</v>
      </c>
      <c r="HG25" s="2">
        <v>104</v>
      </c>
      <c r="HH25" s="2">
        <v>0</v>
      </c>
      <c r="HI25" s="2">
        <v>107</v>
      </c>
      <c r="HJ25" s="4">
        <v>0.49</v>
      </c>
      <c r="HK25" s="19">
        <f t="shared" si="28"/>
        <v>0</v>
      </c>
      <c r="HM25" s="2" t="s">
        <v>40</v>
      </c>
      <c r="HN25" s="2">
        <v>211</v>
      </c>
      <c r="HO25" s="2">
        <v>104</v>
      </c>
      <c r="HP25" s="2">
        <v>0</v>
      </c>
      <c r="HQ25" s="2">
        <v>107</v>
      </c>
      <c r="HR25" s="4">
        <v>0.49</v>
      </c>
      <c r="HS25" s="19">
        <f t="shared" si="29"/>
        <v>0</v>
      </c>
      <c r="HU25" s="2" t="s">
        <v>40</v>
      </c>
      <c r="HV25" s="2">
        <v>211</v>
      </c>
      <c r="HW25" s="2">
        <v>104</v>
      </c>
      <c r="HX25" s="2">
        <v>0</v>
      </c>
      <c r="HY25" s="2">
        <v>107</v>
      </c>
      <c r="HZ25" s="4">
        <v>0.49</v>
      </c>
      <c r="IA25" s="19">
        <f t="shared" si="30"/>
        <v>0</v>
      </c>
      <c r="IC25" s="2" t="s">
        <v>40</v>
      </c>
      <c r="ID25" s="2">
        <v>211</v>
      </c>
      <c r="IE25" s="2">
        <v>104</v>
      </c>
      <c r="IF25" s="2">
        <v>0</v>
      </c>
      <c r="IG25" s="2">
        <v>107</v>
      </c>
      <c r="IH25" s="4">
        <v>0.49</v>
      </c>
      <c r="II25" s="19">
        <f t="shared" si="31"/>
        <v>0</v>
      </c>
      <c r="IK25" s="2" t="s">
        <v>40</v>
      </c>
      <c r="IL25" s="2">
        <v>211</v>
      </c>
      <c r="IM25" s="2">
        <v>104</v>
      </c>
      <c r="IN25" s="2">
        <v>0</v>
      </c>
      <c r="IO25" s="2">
        <v>107</v>
      </c>
      <c r="IP25" s="4">
        <v>0.49</v>
      </c>
      <c r="IQ25" s="19">
        <f t="shared" si="32"/>
        <v>0</v>
      </c>
      <c r="IS25" s="2" t="s">
        <v>40</v>
      </c>
      <c r="IT25" s="2">
        <v>211</v>
      </c>
      <c r="IU25" s="2">
        <v>104</v>
      </c>
      <c r="IV25" s="2">
        <v>0</v>
      </c>
      <c r="IW25" s="2">
        <v>107</v>
      </c>
      <c r="IX25" s="4">
        <v>0.49</v>
      </c>
      <c r="IY25" s="19">
        <f t="shared" si="33"/>
        <v>0</v>
      </c>
      <c r="JA25" s="2" t="s">
        <v>40</v>
      </c>
      <c r="JB25" s="2">
        <v>211</v>
      </c>
      <c r="JC25" s="2">
        <v>104</v>
      </c>
      <c r="JD25" s="2">
        <v>0</v>
      </c>
      <c r="JE25" s="2">
        <v>107</v>
      </c>
      <c r="JF25" s="4">
        <v>0.49</v>
      </c>
      <c r="JG25" s="19">
        <f t="shared" si="34"/>
        <v>0</v>
      </c>
      <c r="JI25" s="2" t="s">
        <v>40</v>
      </c>
      <c r="JJ25" s="2">
        <v>211</v>
      </c>
      <c r="JK25" s="2">
        <v>104</v>
      </c>
      <c r="JL25" s="2">
        <v>0</v>
      </c>
      <c r="JM25" s="2">
        <v>107</v>
      </c>
      <c r="JN25" s="4">
        <v>0.49</v>
      </c>
      <c r="JO25" s="19">
        <f t="shared" si="35"/>
        <v>0</v>
      </c>
      <c r="JQ25" s="2" t="s">
        <v>40</v>
      </c>
      <c r="JR25" s="2">
        <v>211</v>
      </c>
      <c r="JS25" s="2">
        <v>104</v>
      </c>
      <c r="JT25" s="2">
        <v>0</v>
      </c>
      <c r="JU25" s="2">
        <v>107</v>
      </c>
      <c r="JV25" s="4">
        <v>0.49</v>
      </c>
      <c r="JW25" s="19">
        <f t="shared" si="36"/>
        <v>0</v>
      </c>
      <c r="JY25" s="2" t="s">
        <v>40</v>
      </c>
      <c r="JZ25" s="2">
        <v>211</v>
      </c>
      <c r="KA25" s="2">
        <v>104</v>
      </c>
      <c r="KB25" s="2">
        <v>0</v>
      </c>
      <c r="KC25" s="2">
        <v>107</v>
      </c>
      <c r="KD25" s="4">
        <v>0.49</v>
      </c>
      <c r="KE25" s="19">
        <f t="shared" si="37"/>
        <v>0</v>
      </c>
      <c r="KG25" s="2" t="s">
        <v>40</v>
      </c>
      <c r="KH25" s="2">
        <v>211</v>
      </c>
      <c r="KI25" s="2">
        <v>104</v>
      </c>
      <c r="KJ25" s="2">
        <v>0</v>
      </c>
      <c r="KK25" s="2">
        <v>107</v>
      </c>
      <c r="KL25" s="4">
        <v>0.49</v>
      </c>
      <c r="KM25" s="19">
        <f t="shared" si="38"/>
        <v>0</v>
      </c>
      <c r="KO25" s="2" t="s">
        <v>40</v>
      </c>
      <c r="KP25" s="2">
        <v>211</v>
      </c>
      <c r="KQ25" s="2">
        <v>104</v>
      </c>
      <c r="KR25" s="2">
        <v>0</v>
      </c>
      <c r="KS25" s="2">
        <v>107</v>
      </c>
      <c r="KT25" s="4">
        <v>0.49</v>
      </c>
      <c r="KU25" s="19">
        <f t="shared" si="39"/>
        <v>0</v>
      </c>
      <c r="KW25" s="2" t="s">
        <v>40</v>
      </c>
      <c r="KX25" s="2">
        <v>211</v>
      </c>
      <c r="KY25" s="2">
        <v>104</v>
      </c>
      <c r="KZ25" s="2">
        <v>0</v>
      </c>
      <c r="LA25" s="2">
        <v>107</v>
      </c>
      <c r="LB25" s="4">
        <v>0.49</v>
      </c>
      <c r="LC25" s="19">
        <f t="shared" si="40"/>
        <v>0</v>
      </c>
      <c r="LE25" s="2" t="s">
        <v>40</v>
      </c>
      <c r="LF25" s="2">
        <v>211</v>
      </c>
      <c r="LG25" s="2">
        <v>104</v>
      </c>
      <c r="LH25" s="2">
        <v>0</v>
      </c>
      <c r="LI25" s="2">
        <v>107</v>
      </c>
      <c r="LJ25" s="4">
        <v>0.49</v>
      </c>
      <c r="LK25" s="19">
        <f t="shared" si="41"/>
        <v>0</v>
      </c>
      <c r="LM25" s="2" t="s">
        <v>40</v>
      </c>
      <c r="LN25" s="2">
        <v>211</v>
      </c>
      <c r="LO25" s="2">
        <v>104</v>
      </c>
      <c r="LP25" s="2">
        <v>0</v>
      </c>
      <c r="LQ25" s="2">
        <v>107</v>
      </c>
      <c r="LR25" s="4">
        <v>0.49</v>
      </c>
      <c r="LS25" s="19">
        <f t="shared" si="42"/>
        <v>0</v>
      </c>
      <c r="LU25" s="2" t="s">
        <v>40</v>
      </c>
      <c r="LV25" s="2">
        <v>211</v>
      </c>
      <c r="LW25" s="2">
        <v>104</v>
      </c>
      <c r="LX25" s="2">
        <v>0</v>
      </c>
      <c r="LY25" s="2">
        <v>107</v>
      </c>
      <c r="LZ25" s="4">
        <v>0.49</v>
      </c>
      <c r="MA25" s="19">
        <f t="shared" si="43"/>
        <v>0</v>
      </c>
      <c r="MC25" s="2" t="s">
        <v>40</v>
      </c>
      <c r="MD25" s="2">
        <v>211</v>
      </c>
      <c r="ME25" s="2">
        <v>104</v>
      </c>
      <c r="MF25" s="2">
        <v>0</v>
      </c>
      <c r="MG25" s="2">
        <v>107</v>
      </c>
      <c r="MH25" s="4">
        <f t="shared" si="99"/>
        <v>0.49289099526066349</v>
      </c>
      <c r="MI25" s="19">
        <f t="shared" si="44"/>
        <v>2.8909952606634981E-3</v>
      </c>
      <c r="MK25" s="2" t="s">
        <v>40</v>
      </c>
      <c r="ML25" s="2">
        <v>211</v>
      </c>
      <c r="MM25" s="2">
        <v>104</v>
      </c>
      <c r="MN25" s="2">
        <v>0</v>
      </c>
      <c r="MO25" s="2">
        <v>107</v>
      </c>
      <c r="MP25" s="4">
        <v>0.49</v>
      </c>
      <c r="MQ25" s="19">
        <f t="shared" si="100"/>
        <v>-2.8909952606634981E-3</v>
      </c>
      <c r="MS25" s="2" t="s">
        <v>40</v>
      </c>
      <c r="MT25" s="2">
        <v>211</v>
      </c>
      <c r="MU25" s="2">
        <v>104</v>
      </c>
      <c r="MV25" s="2">
        <v>0</v>
      </c>
      <c r="MW25" s="2">
        <v>107</v>
      </c>
      <c r="MX25" s="4">
        <v>0.49</v>
      </c>
      <c r="MY25" s="19">
        <f t="shared" si="45"/>
        <v>0</v>
      </c>
      <c r="NA25" s="2" t="s">
        <v>40</v>
      </c>
      <c r="NB25" s="2">
        <v>211</v>
      </c>
      <c r="NC25" s="2">
        <v>104</v>
      </c>
      <c r="ND25" s="2">
        <v>0</v>
      </c>
      <c r="NE25" s="2">
        <v>107</v>
      </c>
      <c r="NF25" s="4">
        <v>0.49</v>
      </c>
      <c r="NG25" s="19">
        <f t="shared" si="46"/>
        <v>0</v>
      </c>
      <c r="NI25" s="2" t="s">
        <v>40</v>
      </c>
      <c r="NJ25" s="2">
        <v>211</v>
      </c>
      <c r="NK25" s="2">
        <v>104</v>
      </c>
      <c r="NL25" s="2">
        <v>0</v>
      </c>
      <c r="NM25" s="2">
        <v>107</v>
      </c>
      <c r="NN25" s="4">
        <v>0.49</v>
      </c>
      <c r="NO25" s="19">
        <f t="shared" si="47"/>
        <v>0</v>
      </c>
      <c r="NQ25" s="2" t="s">
        <v>40</v>
      </c>
      <c r="NR25" s="2">
        <v>211</v>
      </c>
      <c r="NS25" s="2">
        <v>104</v>
      </c>
      <c r="NT25" s="2">
        <v>0</v>
      </c>
      <c r="NU25" s="2">
        <v>107</v>
      </c>
      <c r="NV25" s="4">
        <v>0.49</v>
      </c>
      <c r="NW25" s="19">
        <f t="shared" si="48"/>
        <v>0</v>
      </c>
      <c r="NY25" s="2" t="s">
        <v>40</v>
      </c>
      <c r="NZ25" s="2">
        <v>211</v>
      </c>
      <c r="OA25" s="2">
        <v>104</v>
      </c>
      <c r="OB25" s="2">
        <v>0</v>
      </c>
      <c r="OC25" s="2">
        <v>107</v>
      </c>
      <c r="OD25" s="4">
        <v>0.49</v>
      </c>
      <c r="OE25" s="19">
        <f t="shared" si="49"/>
        <v>0</v>
      </c>
      <c r="OG25" s="2" t="s">
        <v>40</v>
      </c>
      <c r="OH25" s="2">
        <v>211</v>
      </c>
      <c r="OI25" s="2">
        <v>104</v>
      </c>
      <c r="OJ25" s="2">
        <v>0</v>
      </c>
      <c r="OK25" s="2">
        <v>107</v>
      </c>
      <c r="OL25" s="4">
        <v>0.49</v>
      </c>
      <c r="OM25" s="19">
        <f t="shared" si="50"/>
        <v>0</v>
      </c>
      <c r="OO25" s="2" t="s">
        <v>40</v>
      </c>
      <c r="OP25" s="2">
        <v>211</v>
      </c>
      <c r="OQ25" s="2">
        <v>104</v>
      </c>
      <c r="OR25" s="2">
        <v>0</v>
      </c>
      <c r="OS25" s="2">
        <v>107</v>
      </c>
      <c r="OT25" s="4">
        <f t="shared" si="101"/>
        <v>0.49289099526066349</v>
      </c>
      <c r="OU25" s="19">
        <f t="shared" si="51"/>
        <v>2.8909952606634981E-3</v>
      </c>
      <c r="OW25" s="129" t="s">
        <v>40</v>
      </c>
      <c r="OX25" s="129">
        <v>211</v>
      </c>
      <c r="OY25" s="129">
        <v>104</v>
      </c>
      <c r="OZ25" s="129">
        <v>0</v>
      </c>
      <c r="PA25" s="129">
        <v>107</v>
      </c>
      <c r="PB25" s="135">
        <v>0.49</v>
      </c>
      <c r="PC25" s="132">
        <v>0</v>
      </c>
      <c r="PD25" s="129"/>
      <c r="PE25" s="129" t="s">
        <v>40</v>
      </c>
      <c r="PF25" s="129">
        <v>211</v>
      </c>
      <c r="PG25" s="129">
        <v>104</v>
      </c>
      <c r="PH25" s="129">
        <v>0</v>
      </c>
      <c r="PI25" s="129">
        <v>107</v>
      </c>
      <c r="PJ25" s="135">
        <v>0.49</v>
      </c>
      <c r="PK25" s="132">
        <v>0</v>
      </c>
      <c r="PM25" s="156" t="s">
        <v>40</v>
      </c>
      <c r="PN25" s="156">
        <v>211</v>
      </c>
      <c r="PO25" s="156">
        <v>104</v>
      </c>
      <c r="PP25" s="156">
        <v>0</v>
      </c>
      <c r="PQ25" s="156">
        <v>107</v>
      </c>
      <c r="PR25" s="162">
        <v>0.49</v>
      </c>
      <c r="PS25" s="132">
        <f t="shared" si="52"/>
        <v>0</v>
      </c>
      <c r="PT25" s="121"/>
      <c r="PU25" s="156" t="s">
        <v>40</v>
      </c>
      <c r="PV25" s="156">
        <v>211</v>
      </c>
      <c r="PW25" s="156">
        <v>104</v>
      </c>
      <c r="PX25" s="156">
        <v>0</v>
      </c>
      <c r="PY25" s="156">
        <v>107</v>
      </c>
      <c r="PZ25" s="162">
        <v>0.49</v>
      </c>
      <c r="QA25" s="132">
        <f t="shared" si="53"/>
        <v>0</v>
      </c>
      <c r="QB25" s="121"/>
      <c r="QC25" s="156" t="s">
        <v>40</v>
      </c>
      <c r="QD25" s="156">
        <v>211</v>
      </c>
      <c r="QE25" s="156">
        <v>104</v>
      </c>
      <c r="QF25" s="156">
        <v>0</v>
      </c>
      <c r="QG25" s="156">
        <v>107</v>
      </c>
      <c r="QH25" s="162">
        <v>0.49</v>
      </c>
      <c r="QI25" s="132">
        <f t="shared" si="54"/>
        <v>0</v>
      </c>
      <c r="QJ25" s="121"/>
      <c r="QK25" s="156" t="s">
        <v>40</v>
      </c>
      <c r="QL25" s="156">
        <v>211</v>
      </c>
      <c r="QM25" s="156">
        <v>104</v>
      </c>
      <c r="QN25" s="156">
        <v>0</v>
      </c>
      <c r="QO25" s="156">
        <v>107</v>
      </c>
      <c r="QP25" s="162">
        <v>0.49</v>
      </c>
      <c r="QQ25" s="132">
        <f t="shared" si="55"/>
        <v>0</v>
      </c>
      <c r="QR25" s="121"/>
      <c r="QS25" s="156" t="s">
        <v>40</v>
      </c>
      <c r="QT25" s="156">
        <v>211</v>
      </c>
      <c r="QU25" s="156">
        <v>104</v>
      </c>
      <c r="QV25" s="156">
        <v>0</v>
      </c>
      <c r="QW25" s="156">
        <v>107</v>
      </c>
      <c r="QX25" s="162">
        <v>0.49</v>
      </c>
      <c r="QY25" s="158">
        <f t="shared" si="56"/>
        <v>0</v>
      </c>
      <c r="QZ25" s="121"/>
      <c r="RA25" s="156" t="s">
        <v>40</v>
      </c>
      <c r="RB25" s="156">
        <v>211</v>
      </c>
      <c r="RC25" s="156">
        <v>104</v>
      </c>
      <c r="RD25" s="156">
        <v>0</v>
      </c>
      <c r="RE25" s="156">
        <v>107</v>
      </c>
      <c r="RF25" s="162">
        <v>0.49</v>
      </c>
      <c r="RG25" s="132">
        <f t="shared" si="57"/>
        <v>0</v>
      </c>
      <c r="RH25" s="121"/>
      <c r="RI25" s="121"/>
      <c r="RJ25" s="156" t="s">
        <v>40</v>
      </c>
      <c r="RK25" s="156">
        <v>211</v>
      </c>
      <c r="RL25" s="156">
        <v>104</v>
      </c>
      <c r="RM25" s="156">
        <v>0</v>
      </c>
      <c r="RN25" s="156">
        <v>107</v>
      </c>
      <c r="RO25" s="162">
        <f t="shared" si="58"/>
        <v>0.49289099526066349</v>
      </c>
      <c r="RP25" s="132">
        <f t="shared" si="59"/>
        <v>2.8909952606634981E-3</v>
      </c>
      <c r="RQ25" s="121"/>
      <c r="RR25" s="121"/>
      <c r="RS25" s="121"/>
      <c r="RT25" s="121"/>
      <c r="RU25" s="121"/>
      <c r="RV25" s="121"/>
      <c r="RW25" s="132"/>
      <c r="RX25" s="121"/>
      <c r="RY25" s="121"/>
      <c r="RZ25" s="121"/>
      <c r="SA25" s="121"/>
      <c r="SB25" s="121"/>
      <c r="SC25" s="121"/>
      <c r="SD25" s="132"/>
      <c r="SE25" s="121"/>
      <c r="SF25" s="121"/>
      <c r="SG25" s="121"/>
      <c r="SH25" s="121"/>
      <c r="SI25" s="121"/>
      <c r="SJ25" s="121"/>
      <c r="SK25" s="121"/>
      <c r="SL25" s="121"/>
      <c r="SM25" s="121"/>
      <c r="SN25" s="121"/>
      <c r="SO25" s="121"/>
      <c r="SP25" s="121"/>
      <c r="SQ25" s="121"/>
      <c r="SR25" s="121"/>
      <c r="SU25" s="157" t="s">
        <v>40</v>
      </c>
      <c r="SV25" s="157">
        <v>211</v>
      </c>
      <c r="SW25" s="157">
        <v>104</v>
      </c>
      <c r="SX25" s="157">
        <v>0</v>
      </c>
      <c r="SY25" s="157">
        <v>107</v>
      </c>
      <c r="SZ25" s="158">
        <f t="shared" si="102"/>
        <v>0.49289099526066349</v>
      </c>
      <c r="TA25" s="132">
        <f t="shared" si="60"/>
        <v>0</v>
      </c>
      <c r="TC25" s="157" t="s">
        <v>40</v>
      </c>
      <c r="TD25" s="157">
        <v>211</v>
      </c>
      <c r="TE25" s="157">
        <v>104</v>
      </c>
      <c r="TF25" s="157">
        <v>0</v>
      </c>
      <c r="TG25" s="157">
        <v>107</v>
      </c>
      <c r="TH25" s="158">
        <f t="shared" si="61"/>
        <v>0.49289099526066349</v>
      </c>
      <c r="TI25" s="132">
        <f t="shared" si="62"/>
        <v>0</v>
      </c>
      <c r="TK25" s="157" t="s">
        <v>40</v>
      </c>
      <c r="TL25" s="157">
        <v>211</v>
      </c>
      <c r="TM25" s="157">
        <v>104</v>
      </c>
      <c r="TN25" s="157">
        <v>0</v>
      </c>
      <c r="TO25" s="157">
        <v>107</v>
      </c>
      <c r="TP25" s="158">
        <f t="shared" si="63"/>
        <v>0.49289099526066349</v>
      </c>
      <c r="TQ25" s="132">
        <f t="shared" si="64"/>
        <v>0</v>
      </c>
      <c r="TS25" s="157" t="s">
        <v>40</v>
      </c>
      <c r="TT25" s="157">
        <v>211</v>
      </c>
      <c r="TU25" s="157">
        <v>104</v>
      </c>
      <c r="TV25" s="157">
        <v>0</v>
      </c>
      <c r="TW25" s="157">
        <v>107</v>
      </c>
      <c r="TX25" s="158">
        <f t="shared" si="65"/>
        <v>0.49289099526066349</v>
      </c>
      <c r="TY25" s="132">
        <f t="shared" si="66"/>
        <v>0</v>
      </c>
      <c r="UA25" s="157" t="s">
        <v>40</v>
      </c>
      <c r="UB25" s="157">
        <v>211</v>
      </c>
      <c r="UC25" s="157">
        <v>104</v>
      </c>
      <c r="UD25" s="157">
        <v>0</v>
      </c>
      <c r="UE25" s="157">
        <v>107</v>
      </c>
      <c r="UF25" s="158">
        <f t="shared" si="67"/>
        <v>0.49289099526066349</v>
      </c>
      <c r="UG25" s="132">
        <f t="shared" si="68"/>
        <v>0</v>
      </c>
      <c r="UH25" s="132"/>
      <c r="UI25" s="157" t="s">
        <v>40</v>
      </c>
      <c r="UJ25" s="157">
        <v>211</v>
      </c>
      <c r="UK25" s="157">
        <v>104</v>
      </c>
      <c r="UL25" s="157">
        <v>0</v>
      </c>
      <c r="UM25" s="157">
        <v>107</v>
      </c>
      <c r="UN25" s="158">
        <f t="shared" si="69"/>
        <v>0.49289099526066349</v>
      </c>
      <c r="UO25" s="132">
        <f t="shared" si="70"/>
        <v>0</v>
      </c>
      <c r="UQ25" s="157" t="s">
        <v>40</v>
      </c>
      <c r="UR25" s="157">
        <v>211</v>
      </c>
      <c r="US25" s="157">
        <v>104</v>
      </c>
      <c r="UT25" s="157">
        <v>0</v>
      </c>
      <c r="UU25" s="157">
        <v>107</v>
      </c>
      <c r="UV25" s="158">
        <f t="shared" si="71"/>
        <v>0.49289099526066349</v>
      </c>
      <c r="UW25" s="132">
        <f t="shared" si="72"/>
        <v>0</v>
      </c>
      <c r="UY25" s="157" t="s">
        <v>40</v>
      </c>
      <c r="UZ25" s="157">
        <v>211</v>
      </c>
      <c r="VA25" s="157">
        <v>104</v>
      </c>
      <c r="VB25" s="157">
        <v>0</v>
      </c>
      <c r="VC25" s="157">
        <v>107</v>
      </c>
      <c r="VD25" s="158">
        <f t="shared" si="73"/>
        <v>0.49289099526066349</v>
      </c>
      <c r="VE25" s="132">
        <f t="shared" si="74"/>
        <v>0</v>
      </c>
      <c r="VG25" s="157" t="s">
        <v>40</v>
      </c>
      <c r="VH25" s="157">
        <v>211</v>
      </c>
      <c r="VI25" s="157">
        <v>104</v>
      </c>
      <c r="VJ25" s="157">
        <v>0</v>
      </c>
      <c r="VK25" s="157">
        <v>107</v>
      </c>
      <c r="VL25" s="158">
        <f t="shared" si="75"/>
        <v>0.49289099526066349</v>
      </c>
      <c r="VM25" s="132">
        <f t="shared" si="76"/>
        <v>0</v>
      </c>
      <c r="VO25" s="157" t="s">
        <v>40</v>
      </c>
      <c r="VP25" s="157">
        <v>211</v>
      </c>
      <c r="VQ25" s="157">
        <v>104</v>
      </c>
      <c r="VR25" s="157">
        <v>0</v>
      </c>
      <c r="VS25" s="157">
        <v>107</v>
      </c>
      <c r="VT25" s="158">
        <f t="shared" si="77"/>
        <v>0.49289099526066349</v>
      </c>
      <c r="VV25" s="157" t="s">
        <v>40</v>
      </c>
      <c r="VW25" s="157">
        <v>211</v>
      </c>
      <c r="VX25" s="157">
        <v>104</v>
      </c>
      <c r="VY25" s="157">
        <v>0</v>
      </c>
      <c r="VZ25" s="157">
        <v>107</v>
      </c>
      <c r="WA25" s="158">
        <f t="shared" si="78"/>
        <v>0.49289099526066349</v>
      </c>
      <c r="WC25" s="157" t="s">
        <v>40</v>
      </c>
      <c r="WD25" s="157">
        <v>211</v>
      </c>
      <c r="WE25" s="157">
        <v>104</v>
      </c>
      <c r="WF25" s="157">
        <v>0</v>
      </c>
      <c r="WG25" s="157">
        <v>107</v>
      </c>
      <c r="WH25" s="158">
        <f t="shared" si="79"/>
        <v>0.49289099526066349</v>
      </c>
      <c r="WI25" s="132">
        <f t="shared" si="23"/>
        <v>0</v>
      </c>
      <c r="WK25" s="157" t="s">
        <v>40</v>
      </c>
      <c r="WL25" s="157">
        <v>211</v>
      </c>
      <c r="WM25" s="157">
        <v>104</v>
      </c>
      <c r="WN25" s="157">
        <v>0</v>
      </c>
      <c r="WO25" s="157">
        <v>107</v>
      </c>
      <c r="WP25" s="158">
        <f t="shared" si="80"/>
        <v>0.49289099526066349</v>
      </c>
      <c r="WQ25" s="132">
        <f t="shared" si="81"/>
        <v>0</v>
      </c>
      <c r="WS25" s="157" t="s">
        <v>40</v>
      </c>
      <c r="WT25" s="157">
        <v>211</v>
      </c>
      <c r="WU25" s="157">
        <v>104</v>
      </c>
      <c r="WV25" s="157">
        <v>0</v>
      </c>
      <c r="WW25" s="157">
        <v>107</v>
      </c>
      <c r="WX25" s="158">
        <f t="shared" si="82"/>
        <v>0.49289099526066349</v>
      </c>
      <c r="WY25" s="132">
        <f t="shared" si="83"/>
        <v>0</v>
      </c>
      <c r="XA25" s="157" t="s">
        <v>40</v>
      </c>
      <c r="XB25" s="157">
        <v>211</v>
      </c>
      <c r="XC25" s="157">
        <v>104</v>
      </c>
      <c r="XD25" s="157">
        <v>0</v>
      </c>
      <c r="XE25" s="157">
        <v>107</v>
      </c>
      <c r="XF25" s="158">
        <f t="shared" si="84"/>
        <v>0.49289099526066349</v>
      </c>
      <c r="XG25" s="132">
        <f t="shared" si="85"/>
        <v>0</v>
      </c>
      <c r="XI25" s="157" t="s">
        <v>40</v>
      </c>
      <c r="XJ25" s="157">
        <v>211</v>
      </c>
      <c r="XK25" s="157">
        <v>104</v>
      </c>
      <c r="XL25" s="157">
        <v>0</v>
      </c>
      <c r="XM25" s="157">
        <v>107</v>
      </c>
      <c r="XN25" s="158">
        <f t="shared" si="86"/>
        <v>0.49289099526066349</v>
      </c>
      <c r="XO25" s="132">
        <f t="shared" si="87"/>
        <v>0</v>
      </c>
      <c r="XQ25" s="157" t="s">
        <v>40</v>
      </c>
      <c r="XR25" s="157">
        <v>211</v>
      </c>
      <c r="XS25" s="157">
        <v>104</v>
      </c>
      <c r="XT25" s="157">
        <v>0</v>
      </c>
      <c r="XU25" s="157">
        <v>107</v>
      </c>
      <c r="XV25" s="158">
        <f t="shared" si="88"/>
        <v>0.49289099526066349</v>
      </c>
      <c r="XW25" s="132">
        <f t="shared" si="89"/>
        <v>0</v>
      </c>
      <c r="XY25" s="157" t="s">
        <v>40</v>
      </c>
      <c r="XZ25" s="157">
        <v>211</v>
      </c>
      <c r="YA25" s="157">
        <v>104</v>
      </c>
      <c r="YB25" s="157">
        <v>0</v>
      </c>
      <c r="YC25" s="157">
        <v>107</v>
      </c>
      <c r="YD25" s="158">
        <f t="shared" si="90"/>
        <v>0.49289099526066349</v>
      </c>
      <c r="YE25" s="132">
        <f t="shared" si="91"/>
        <v>0</v>
      </c>
      <c r="YG25" s="157" t="s">
        <v>40</v>
      </c>
      <c r="YH25" s="157">
        <v>211</v>
      </c>
      <c r="YI25" s="157">
        <v>104</v>
      </c>
      <c r="YJ25" s="157">
        <v>0</v>
      </c>
      <c r="YK25" s="157">
        <v>107</v>
      </c>
      <c r="YL25" s="158">
        <f t="shared" si="92"/>
        <v>0.49289099526066349</v>
      </c>
      <c r="YM25" s="132">
        <f t="shared" si="93"/>
        <v>0</v>
      </c>
      <c r="YO25" s="157" t="s">
        <v>40</v>
      </c>
      <c r="YP25" s="157">
        <v>211</v>
      </c>
      <c r="YQ25" s="157">
        <v>104</v>
      </c>
      <c r="YR25" s="157">
        <v>0</v>
      </c>
      <c r="YS25" s="157">
        <v>107</v>
      </c>
      <c r="YT25" s="158">
        <f t="shared" si="94"/>
        <v>0.49289099526066349</v>
      </c>
      <c r="YU25" s="132">
        <f t="shared" si="95"/>
        <v>0</v>
      </c>
      <c r="YW25" s="157" t="s">
        <v>40</v>
      </c>
      <c r="YX25" s="157">
        <v>211</v>
      </c>
      <c r="YY25" s="157">
        <v>104</v>
      </c>
      <c r="YZ25" s="157">
        <v>0</v>
      </c>
      <c r="ZA25" s="157">
        <v>107</v>
      </c>
      <c r="ZB25" s="158">
        <f t="shared" si="96"/>
        <v>0.49289099526066349</v>
      </c>
      <c r="ZD25" s="157" t="s">
        <v>40</v>
      </c>
      <c r="ZE25" s="157">
        <v>211</v>
      </c>
      <c r="ZF25" s="157">
        <v>104</v>
      </c>
      <c r="ZG25" s="157">
        <v>0</v>
      </c>
      <c r="ZH25" s="157">
        <v>107</v>
      </c>
      <c r="ZI25" s="158">
        <f t="shared" si="97"/>
        <v>0.49289099526066349</v>
      </c>
      <c r="ZJ25" s="132">
        <f t="shared" si="98"/>
        <v>-106.50710900473933</v>
      </c>
      <c r="ZL25" s="121" t="s">
        <v>40</v>
      </c>
      <c r="ZM25" s="121">
        <v>211</v>
      </c>
      <c r="ZN25" s="121">
        <v>104</v>
      </c>
      <c r="ZO25" s="121">
        <v>0</v>
      </c>
      <c r="ZP25" s="121">
        <v>107</v>
      </c>
      <c r="ZQ25" s="132">
        <v>0.49</v>
      </c>
      <c r="ZS25" s="157" t="s">
        <v>40</v>
      </c>
      <c r="ZT25" s="157">
        <v>211</v>
      </c>
      <c r="ZU25" s="157">
        <v>104</v>
      </c>
      <c r="ZV25" s="157">
        <v>0</v>
      </c>
      <c r="ZW25" s="157">
        <v>107</v>
      </c>
      <c r="ZX25" s="158">
        <v>0.49</v>
      </c>
      <c r="ZZ25" s="199" t="s">
        <v>40</v>
      </c>
      <c r="AAA25" s="199">
        <v>211</v>
      </c>
      <c r="AAB25" s="199">
        <v>104</v>
      </c>
      <c r="AAC25" s="199">
        <v>0</v>
      </c>
      <c r="AAD25" s="199">
        <v>107</v>
      </c>
      <c r="AAE25" s="200">
        <v>0.49</v>
      </c>
      <c r="AAG25" s="157" t="s">
        <v>40</v>
      </c>
      <c r="AAH25" s="157">
        <v>211</v>
      </c>
      <c r="AAI25" s="157">
        <v>104</v>
      </c>
      <c r="AAJ25" s="157">
        <v>0</v>
      </c>
      <c r="AAK25" s="157">
        <v>107</v>
      </c>
      <c r="AAL25" s="158">
        <v>0.49</v>
      </c>
      <c r="AAN25" s="157" t="s">
        <v>40</v>
      </c>
      <c r="AAO25" s="157">
        <v>211</v>
      </c>
      <c r="AAP25" s="157">
        <v>104</v>
      </c>
      <c r="AAQ25" s="157">
        <v>0</v>
      </c>
      <c r="AAR25" s="157">
        <v>107</v>
      </c>
      <c r="AAS25" s="158">
        <v>0.49</v>
      </c>
      <c r="AAU25" s="157" t="s">
        <v>40</v>
      </c>
      <c r="AAV25" s="157">
        <v>211</v>
      </c>
      <c r="AAW25" s="157">
        <v>104</v>
      </c>
      <c r="AAX25" s="157">
        <v>0</v>
      </c>
      <c r="AAY25" s="157">
        <v>107</v>
      </c>
      <c r="AAZ25" s="158">
        <v>0.49</v>
      </c>
    </row>
    <row r="26" spans="1:728" ht="15.75">
      <c r="A26" s="19">
        <v>0.66</v>
      </c>
      <c r="B26" s="19"/>
      <c r="C26" s="18" t="s">
        <v>41</v>
      </c>
      <c r="D26" s="18">
        <v>12</v>
      </c>
      <c r="E26" s="18">
        <v>8</v>
      </c>
      <c r="F26" s="18">
        <v>4</v>
      </c>
      <c r="G26" s="18">
        <v>0</v>
      </c>
      <c r="H26" s="19">
        <v>0.66</v>
      </c>
      <c r="J26" s="58" t="s">
        <v>41</v>
      </c>
      <c r="K26" s="58">
        <v>12</v>
      </c>
      <c r="L26" s="58">
        <v>8</v>
      </c>
      <c r="M26" s="58">
        <v>4</v>
      </c>
      <c r="N26" s="58">
        <v>0</v>
      </c>
      <c r="O26" s="59">
        <v>0.66</v>
      </c>
      <c r="P26" s="59">
        <f t="shared" si="0"/>
        <v>0</v>
      </c>
      <c r="R26" s="18" t="s">
        <v>41</v>
      </c>
      <c r="S26" s="18">
        <v>12</v>
      </c>
      <c r="T26" s="18">
        <v>8</v>
      </c>
      <c r="U26" s="18">
        <v>4</v>
      </c>
      <c r="V26" s="18">
        <v>0</v>
      </c>
      <c r="W26" s="19">
        <v>0.66</v>
      </c>
      <c r="X26" s="19">
        <f t="shared" si="1"/>
        <v>0</v>
      </c>
      <c r="Z26" s="51" t="s">
        <v>41</v>
      </c>
      <c r="AA26" s="51">
        <v>12</v>
      </c>
      <c r="AB26" s="52">
        <v>8</v>
      </c>
      <c r="AC26" s="53">
        <v>4</v>
      </c>
      <c r="AD26" s="51">
        <v>0</v>
      </c>
      <c r="AE26" s="55">
        <v>0.66</v>
      </c>
      <c r="AF26" s="19">
        <f t="shared" si="2"/>
        <v>0</v>
      </c>
      <c r="AH26" s="19">
        <v>0.66</v>
      </c>
      <c r="AI26" s="19">
        <f t="shared" si="3"/>
        <v>0</v>
      </c>
      <c r="AK26" s="18" t="s">
        <v>41</v>
      </c>
      <c r="AL26" s="18">
        <v>12</v>
      </c>
      <c r="AM26" s="18">
        <v>8</v>
      </c>
      <c r="AN26" s="18">
        <v>4</v>
      </c>
      <c r="AO26" s="18">
        <v>0</v>
      </c>
      <c r="AP26" s="19">
        <f t="shared" si="4"/>
        <v>0.66666666666666663</v>
      </c>
      <c r="AQ26" s="19">
        <f t="shared" si="5"/>
        <v>6.6666666666665986E-3</v>
      </c>
      <c r="AS26" s="18" t="s">
        <v>41</v>
      </c>
      <c r="AT26" s="18">
        <v>12</v>
      </c>
      <c r="AU26" s="18">
        <v>8</v>
      </c>
      <c r="AV26" s="18">
        <v>4</v>
      </c>
      <c r="AW26" s="18">
        <v>0</v>
      </c>
      <c r="AX26" s="19">
        <v>0.67</v>
      </c>
      <c r="AY26" s="19">
        <f t="shared" si="6"/>
        <v>3.3333333333334103E-3</v>
      </c>
      <c r="BA26" s="18" t="s">
        <v>41</v>
      </c>
      <c r="BB26" s="18">
        <v>12</v>
      </c>
      <c r="BC26" s="18">
        <v>8</v>
      </c>
      <c r="BD26" s="18">
        <v>4</v>
      </c>
      <c r="BE26" s="18">
        <v>0</v>
      </c>
      <c r="BF26" s="19">
        <v>0.67</v>
      </c>
      <c r="BG26" s="19">
        <f t="shared" si="7"/>
        <v>0</v>
      </c>
      <c r="BI26" s="18" t="s">
        <v>41</v>
      </c>
      <c r="BJ26" s="18">
        <v>12</v>
      </c>
      <c r="BK26" s="18">
        <v>8</v>
      </c>
      <c r="BL26" s="18">
        <v>4</v>
      </c>
      <c r="BM26" s="18">
        <v>0</v>
      </c>
      <c r="BN26" s="19">
        <v>0.67</v>
      </c>
      <c r="BO26" s="19">
        <f t="shared" si="8"/>
        <v>0</v>
      </c>
      <c r="BQ26" s="18" t="s">
        <v>41</v>
      </c>
      <c r="BR26" s="18">
        <v>12</v>
      </c>
      <c r="BS26" s="18">
        <v>8</v>
      </c>
      <c r="BT26" s="18">
        <v>4</v>
      </c>
      <c r="BU26" s="18">
        <v>0</v>
      </c>
      <c r="BV26" s="19">
        <v>0.67</v>
      </c>
      <c r="BW26" s="19">
        <f t="shared" si="9"/>
        <v>0</v>
      </c>
      <c r="BY26" s="18" t="s">
        <v>41</v>
      </c>
      <c r="BZ26" s="18">
        <v>12</v>
      </c>
      <c r="CA26" s="18">
        <v>8</v>
      </c>
      <c r="CB26" s="18">
        <v>4</v>
      </c>
      <c r="CC26" s="18">
        <v>0</v>
      </c>
      <c r="CD26" s="19">
        <v>0.67</v>
      </c>
      <c r="CE26" s="19">
        <f t="shared" si="10"/>
        <v>0</v>
      </c>
      <c r="CG26" s="2" t="s">
        <v>41</v>
      </c>
      <c r="CH26" s="2">
        <v>12</v>
      </c>
      <c r="CI26" s="2">
        <v>8</v>
      </c>
      <c r="CJ26" s="2">
        <v>4</v>
      </c>
      <c r="CK26" s="2">
        <v>0</v>
      </c>
      <c r="CL26" s="4">
        <v>0.67</v>
      </c>
      <c r="CM26" s="19">
        <f t="shared" si="11"/>
        <v>0</v>
      </c>
      <c r="CO26" s="2" t="s">
        <v>41</v>
      </c>
      <c r="CP26" s="2">
        <v>12</v>
      </c>
      <c r="CQ26" s="2">
        <v>8</v>
      </c>
      <c r="CR26" s="2">
        <v>4</v>
      </c>
      <c r="CS26" s="2">
        <v>0</v>
      </c>
      <c r="CT26" s="4">
        <v>0.67</v>
      </c>
      <c r="CU26" s="19">
        <f t="shared" si="12"/>
        <v>0</v>
      </c>
      <c r="CW26" s="2" t="s">
        <v>41</v>
      </c>
      <c r="CX26" s="2">
        <v>12</v>
      </c>
      <c r="CY26" s="2">
        <v>8</v>
      </c>
      <c r="CZ26" s="2">
        <v>4</v>
      </c>
      <c r="DA26" s="2">
        <v>0</v>
      </c>
      <c r="DB26" s="4">
        <v>0.67</v>
      </c>
      <c r="DC26" s="19">
        <f t="shared" si="13"/>
        <v>0</v>
      </c>
      <c r="DE26" s="2" t="s">
        <v>41</v>
      </c>
      <c r="DF26" s="2">
        <v>12</v>
      </c>
      <c r="DG26" s="2">
        <v>8</v>
      </c>
      <c r="DH26" s="2">
        <v>4</v>
      </c>
      <c r="DI26" s="2">
        <v>0</v>
      </c>
      <c r="DJ26" s="4">
        <v>0.67</v>
      </c>
      <c r="DK26" s="19">
        <f t="shared" si="14"/>
        <v>0</v>
      </c>
      <c r="DM26" s="2" t="s">
        <v>41</v>
      </c>
      <c r="DN26" s="2">
        <v>12</v>
      </c>
      <c r="DO26" s="2">
        <v>8</v>
      </c>
      <c r="DP26" s="2">
        <v>4</v>
      </c>
      <c r="DQ26" s="2">
        <v>0</v>
      </c>
      <c r="DR26" s="4">
        <v>0.67</v>
      </c>
      <c r="DS26" s="19">
        <f t="shared" si="15"/>
        <v>0</v>
      </c>
      <c r="DU26" s="2" t="s">
        <v>41</v>
      </c>
      <c r="DV26" s="2">
        <v>12</v>
      </c>
      <c r="DW26" s="2">
        <v>8</v>
      </c>
      <c r="DX26" s="2">
        <v>4</v>
      </c>
      <c r="DY26" s="2">
        <v>0</v>
      </c>
      <c r="DZ26" s="4">
        <v>0.67</v>
      </c>
      <c r="EA26" s="19">
        <f t="shared" si="16"/>
        <v>0</v>
      </c>
      <c r="EC26" s="2" t="s">
        <v>41</v>
      </c>
      <c r="ED26" s="2">
        <v>12</v>
      </c>
      <c r="EE26" s="2">
        <v>8</v>
      </c>
      <c r="EF26" s="2">
        <v>4</v>
      </c>
      <c r="EG26" s="2">
        <v>0</v>
      </c>
      <c r="EH26" s="4">
        <v>0.67</v>
      </c>
      <c r="EI26" s="19">
        <f t="shared" si="17"/>
        <v>0</v>
      </c>
      <c r="EK26" s="2" t="s">
        <v>41</v>
      </c>
      <c r="EL26" s="2">
        <v>12</v>
      </c>
      <c r="EM26" s="2">
        <v>8</v>
      </c>
      <c r="EN26" s="2">
        <v>4</v>
      </c>
      <c r="EO26" s="2">
        <v>0</v>
      </c>
      <c r="EP26" s="4">
        <v>0.67</v>
      </c>
      <c r="EQ26" s="19">
        <f t="shared" si="18"/>
        <v>0</v>
      </c>
      <c r="ES26" s="2" t="s">
        <v>41</v>
      </c>
      <c r="ET26" s="2">
        <v>12</v>
      </c>
      <c r="EU26" s="2">
        <v>8</v>
      </c>
      <c r="EV26" s="2">
        <v>4</v>
      </c>
      <c r="EW26" s="2">
        <v>0</v>
      </c>
      <c r="EX26" s="4">
        <v>0.67</v>
      </c>
      <c r="EY26" s="19">
        <f t="shared" si="19"/>
        <v>0</v>
      </c>
      <c r="FA26" s="2" t="s">
        <v>41</v>
      </c>
      <c r="FB26" s="2">
        <v>12</v>
      </c>
      <c r="FC26" s="2">
        <v>8</v>
      </c>
      <c r="FD26" s="2">
        <v>4</v>
      </c>
      <c r="FE26" s="2">
        <v>0</v>
      </c>
      <c r="FF26" s="4">
        <v>0.67</v>
      </c>
      <c r="FG26" s="19">
        <f t="shared" si="20"/>
        <v>0</v>
      </c>
      <c r="FI26" s="2" t="s">
        <v>41</v>
      </c>
      <c r="FJ26" s="2">
        <v>12</v>
      </c>
      <c r="FK26" s="2">
        <v>8</v>
      </c>
      <c r="FL26" s="2">
        <v>4</v>
      </c>
      <c r="FM26" s="2">
        <v>0</v>
      </c>
      <c r="FN26" s="4">
        <v>0.67</v>
      </c>
      <c r="FO26" s="19">
        <f t="shared" si="21"/>
        <v>0</v>
      </c>
      <c r="FQ26" s="2" t="s">
        <v>41</v>
      </c>
      <c r="FR26" s="2">
        <v>12</v>
      </c>
      <c r="FS26" s="2">
        <v>8</v>
      </c>
      <c r="FT26" s="2">
        <v>4</v>
      </c>
      <c r="FU26" s="2">
        <v>0</v>
      </c>
      <c r="FV26" s="4">
        <v>0.67</v>
      </c>
      <c r="FW26" s="19">
        <f t="shared" si="22"/>
        <v>0</v>
      </c>
      <c r="FY26" s="2" t="s">
        <v>41</v>
      </c>
      <c r="FZ26" s="2">
        <v>12</v>
      </c>
      <c r="GA26" s="2">
        <v>8</v>
      </c>
      <c r="GB26" s="2">
        <v>4</v>
      </c>
      <c r="GC26" s="2">
        <v>0</v>
      </c>
      <c r="GD26" s="4">
        <v>0.67</v>
      </c>
      <c r="GE26" s="19">
        <f t="shared" si="24"/>
        <v>0</v>
      </c>
      <c r="GG26" s="2" t="s">
        <v>41</v>
      </c>
      <c r="GH26" s="2">
        <v>12</v>
      </c>
      <c r="GI26" s="2">
        <v>8</v>
      </c>
      <c r="GJ26" s="2">
        <v>4</v>
      </c>
      <c r="GK26" s="2">
        <v>0</v>
      </c>
      <c r="GL26" s="4">
        <v>0.67</v>
      </c>
      <c r="GM26" s="19">
        <f t="shared" si="25"/>
        <v>0</v>
      </c>
      <c r="GO26" s="2" t="s">
        <v>41</v>
      </c>
      <c r="GP26" s="2">
        <v>12</v>
      </c>
      <c r="GQ26" s="2">
        <v>8</v>
      </c>
      <c r="GR26" s="2">
        <v>4</v>
      </c>
      <c r="GS26" s="2">
        <v>0</v>
      </c>
      <c r="GT26" s="4">
        <v>0.67</v>
      </c>
      <c r="GU26" s="19">
        <f t="shared" si="26"/>
        <v>0</v>
      </c>
      <c r="GW26" s="2" t="s">
        <v>41</v>
      </c>
      <c r="GX26" s="2">
        <v>12</v>
      </c>
      <c r="GY26" s="2">
        <v>8</v>
      </c>
      <c r="GZ26" s="2">
        <v>4</v>
      </c>
      <c r="HA26" s="2">
        <v>0</v>
      </c>
      <c r="HB26" s="4">
        <v>0.67</v>
      </c>
      <c r="HC26" s="19">
        <f t="shared" si="27"/>
        <v>0</v>
      </c>
      <c r="HE26" s="2" t="s">
        <v>41</v>
      </c>
      <c r="HF26" s="2">
        <v>12</v>
      </c>
      <c r="HG26" s="2">
        <v>8</v>
      </c>
      <c r="HH26" s="2">
        <v>4</v>
      </c>
      <c r="HI26" s="2">
        <v>0</v>
      </c>
      <c r="HJ26" s="4">
        <v>0.67</v>
      </c>
      <c r="HK26" s="19">
        <f t="shared" si="28"/>
        <v>0</v>
      </c>
      <c r="HM26" s="2" t="s">
        <v>41</v>
      </c>
      <c r="HN26" s="2">
        <v>12</v>
      </c>
      <c r="HO26" s="2">
        <v>8</v>
      </c>
      <c r="HP26" s="2">
        <v>4</v>
      </c>
      <c r="HQ26" s="2">
        <v>0</v>
      </c>
      <c r="HR26" s="4">
        <v>0.67</v>
      </c>
      <c r="HS26" s="19">
        <f t="shared" si="29"/>
        <v>0</v>
      </c>
      <c r="HU26" s="2" t="s">
        <v>41</v>
      </c>
      <c r="HV26" s="2">
        <v>12</v>
      </c>
      <c r="HW26" s="2">
        <v>8</v>
      </c>
      <c r="HX26" s="2">
        <v>4</v>
      </c>
      <c r="HY26" s="2">
        <v>0</v>
      </c>
      <c r="HZ26" s="4">
        <v>0.67</v>
      </c>
      <c r="IA26" s="19">
        <f t="shared" si="30"/>
        <v>0</v>
      </c>
      <c r="IC26" s="2" t="s">
        <v>41</v>
      </c>
      <c r="ID26" s="2">
        <v>12</v>
      </c>
      <c r="IE26" s="2">
        <v>8</v>
      </c>
      <c r="IF26" s="2">
        <v>4</v>
      </c>
      <c r="IG26" s="2">
        <v>0</v>
      </c>
      <c r="IH26" s="4">
        <v>0.67</v>
      </c>
      <c r="II26" s="19">
        <f t="shared" si="31"/>
        <v>0</v>
      </c>
      <c r="IK26" s="2" t="s">
        <v>41</v>
      </c>
      <c r="IL26" s="2">
        <v>12</v>
      </c>
      <c r="IM26" s="2">
        <v>8</v>
      </c>
      <c r="IN26" s="2">
        <v>4</v>
      </c>
      <c r="IO26" s="2">
        <v>0</v>
      </c>
      <c r="IP26" s="4">
        <v>0.67</v>
      </c>
      <c r="IQ26" s="19">
        <f t="shared" si="32"/>
        <v>0</v>
      </c>
      <c r="IS26" s="2" t="s">
        <v>41</v>
      </c>
      <c r="IT26" s="2">
        <v>12</v>
      </c>
      <c r="IU26" s="2">
        <v>8</v>
      </c>
      <c r="IV26" s="2">
        <v>4</v>
      </c>
      <c r="IW26" s="2">
        <v>0</v>
      </c>
      <c r="IX26" s="4">
        <v>0.67</v>
      </c>
      <c r="IY26" s="19">
        <f t="shared" si="33"/>
        <v>0</v>
      </c>
      <c r="JA26" s="2" t="s">
        <v>41</v>
      </c>
      <c r="JB26" s="2">
        <v>12</v>
      </c>
      <c r="JC26" s="2">
        <v>8</v>
      </c>
      <c r="JD26" s="2">
        <v>4</v>
      </c>
      <c r="JE26" s="2">
        <v>0</v>
      </c>
      <c r="JF26" s="4">
        <v>0.67</v>
      </c>
      <c r="JG26" s="19">
        <f t="shared" si="34"/>
        <v>0</v>
      </c>
      <c r="JI26" s="2" t="s">
        <v>41</v>
      </c>
      <c r="JJ26" s="2">
        <v>12</v>
      </c>
      <c r="JK26" s="2">
        <v>8</v>
      </c>
      <c r="JL26" s="2">
        <v>4</v>
      </c>
      <c r="JM26" s="2">
        <v>0</v>
      </c>
      <c r="JN26" s="4">
        <v>0.67</v>
      </c>
      <c r="JO26" s="19">
        <f t="shared" si="35"/>
        <v>0</v>
      </c>
      <c r="JQ26" s="2" t="s">
        <v>41</v>
      </c>
      <c r="JR26" s="2">
        <v>12</v>
      </c>
      <c r="JS26" s="2">
        <v>8</v>
      </c>
      <c r="JT26" s="2">
        <v>4</v>
      </c>
      <c r="JU26" s="2">
        <v>0</v>
      </c>
      <c r="JV26" s="4">
        <v>0.67</v>
      </c>
      <c r="JW26" s="19">
        <f t="shared" si="36"/>
        <v>0</v>
      </c>
      <c r="JY26" s="2" t="s">
        <v>41</v>
      </c>
      <c r="JZ26" s="2">
        <v>12</v>
      </c>
      <c r="KA26" s="2">
        <v>8</v>
      </c>
      <c r="KB26" s="2">
        <v>4</v>
      </c>
      <c r="KC26" s="2">
        <v>0</v>
      </c>
      <c r="KD26" s="4">
        <v>0.67</v>
      </c>
      <c r="KE26" s="19">
        <f t="shared" si="37"/>
        <v>0</v>
      </c>
      <c r="KG26" s="2" t="s">
        <v>41</v>
      </c>
      <c r="KH26" s="2">
        <v>12</v>
      </c>
      <c r="KI26" s="2">
        <v>8</v>
      </c>
      <c r="KJ26" s="2">
        <v>4</v>
      </c>
      <c r="KK26" s="2">
        <v>0</v>
      </c>
      <c r="KL26" s="4">
        <v>0.67</v>
      </c>
      <c r="KM26" s="19">
        <f t="shared" si="38"/>
        <v>0</v>
      </c>
      <c r="KO26" s="2" t="s">
        <v>41</v>
      </c>
      <c r="KP26" s="2">
        <v>12</v>
      </c>
      <c r="KQ26" s="2">
        <v>8</v>
      </c>
      <c r="KR26" s="2">
        <v>4</v>
      </c>
      <c r="KS26" s="2">
        <v>0</v>
      </c>
      <c r="KT26" s="4">
        <v>0.67</v>
      </c>
      <c r="KU26" s="19">
        <f t="shared" si="39"/>
        <v>0</v>
      </c>
      <c r="KW26" s="2" t="s">
        <v>41</v>
      </c>
      <c r="KX26" s="2">
        <v>12</v>
      </c>
      <c r="KY26" s="2">
        <v>8</v>
      </c>
      <c r="KZ26" s="2">
        <v>4</v>
      </c>
      <c r="LA26" s="2">
        <v>0</v>
      </c>
      <c r="LB26" s="4">
        <v>0.67</v>
      </c>
      <c r="LC26" s="19">
        <f t="shared" si="40"/>
        <v>0</v>
      </c>
      <c r="LE26" s="2" t="s">
        <v>41</v>
      </c>
      <c r="LF26" s="2">
        <v>12</v>
      </c>
      <c r="LG26" s="2">
        <v>8</v>
      </c>
      <c r="LH26" s="2">
        <v>4</v>
      </c>
      <c r="LI26" s="2">
        <v>0</v>
      </c>
      <c r="LJ26" s="4">
        <v>0.67</v>
      </c>
      <c r="LK26" s="19">
        <f t="shared" si="41"/>
        <v>0</v>
      </c>
      <c r="LM26" s="2" t="s">
        <v>41</v>
      </c>
      <c r="LN26" s="2">
        <v>12</v>
      </c>
      <c r="LO26" s="2">
        <v>8</v>
      </c>
      <c r="LP26" s="2">
        <v>4</v>
      </c>
      <c r="LQ26" s="2">
        <v>0</v>
      </c>
      <c r="LR26" s="4">
        <v>0.67</v>
      </c>
      <c r="LS26" s="19">
        <f t="shared" si="42"/>
        <v>0</v>
      </c>
      <c r="LU26" s="2" t="s">
        <v>41</v>
      </c>
      <c r="LV26" s="2">
        <v>12</v>
      </c>
      <c r="LW26" s="2">
        <v>8</v>
      </c>
      <c r="LX26" s="2">
        <v>4</v>
      </c>
      <c r="LY26" s="2">
        <v>0</v>
      </c>
      <c r="LZ26" s="4">
        <v>0.67</v>
      </c>
      <c r="MA26" s="19">
        <f t="shared" si="43"/>
        <v>0</v>
      </c>
      <c r="MC26" s="2" t="s">
        <v>41</v>
      </c>
      <c r="MD26" s="2">
        <v>12</v>
      </c>
      <c r="ME26" s="2">
        <v>8</v>
      </c>
      <c r="MF26" s="2">
        <v>4</v>
      </c>
      <c r="MG26" s="2">
        <v>0</v>
      </c>
      <c r="MH26" s="4">
        <f t="shared" si="99"/>
        <v>0.66666666666666663</v>
      </c>
      <c r="MI26" s="19">
        <f t="shared" si="44"/>
        <v>-3.3333333333334103E-3</v>
      </c>
      <c r="MK26" s="2" t="s">
        <v>41</v>
      </c>
      <c r="ML26" s="2">
        <v>12</v>
      </c>
      <c r="MM26" s="2">
        <v>8</v>
      </c>
      <c r="MN26" s="2">
        <v>4</v>
      </c>
      <c r="MO26" s="2">
        <v>0</v>
      </c>
      <c r="MP26" s="4">
        <v>0.67</v>
      </c>
      <c r="MQ26" s="19">
        <f t="shared" si="100"/>
        <v>3.3333333333334103E-3</v>
      </c>
      <c r="MS26" s="2" t="s">
        <v>41</v>
      </c>
      <c r="MT26" s="2">
        <v>12</v>
      </c>
      <c r="MU26" s="2">
        <v>8</v>
      </c>
      <c r="MV26" s="2">
        <v>4</v>
      </c>
      <c r="MW26" s="2">
        <v>0</v>
      </c>
      <c r="MX26" s="4">
        <v>0.67</v>
      </c>
      <c r="MY26" s="19">
        <f t="shared" si="45"/>
        <v>0</v>
      </c>
      <c r="NA26" s="2" t="s">
        <v>41</v>
      </c>
      <c r="NB26" s="2">
        <v>12</v>
      </c>
      <c r="NC26" s="2">
        <v>8</v>
      </c>
      <c r="ND26" s="2">
        <v>4</v>
      </c>
      <c r="NE26" s="2">
        <v>0</v>
      </c>
      <c r="NF26" s="4">
        <v>0.67</v>
      </c>
      <c r="NG26" s="19">
        <f t="shared" si="46"/>
        <v>0</v>
      </c>
      <c r="NI26" s="2" t="s">
        <v>41</v>
      </c>
      <c r="NJ26" s="2">
        <v>12</v>
      </c>
      <c r="NK26" s="2">
        <v>8</v>
      </c>
      <c r="NL26" s="2">
        <v>4</v>
      </c>
      <c r="NM26" s="2">
        <v>0</v>
      </c>
      <c r="NN26" s="4">
        <v>0.67</v>
      </c>
      <c r="NO26" s="19">
        <f t="shared" si="47"/>
        <v>0</v>
      </c>
      <c r="NQ26" s="2" t="s">
        <v>41</v>
      </c>
      <c r="NR26" s="2">
        <v>12</v>
      </c>
      <c r="NS26" s="2">
        <v>8</v>
      </c>
      <c r="NT26" s="2">
        <v>4</v>
      </c>
      <c r="NU26" s="2">
        <v>0</v>
      </c>
      <c r="NV26" s="4">
        <v>0.67</v>
      </c>
      <c r="NW26" s="19">
        <f t="shared" si="48"/>
        <v>0</v>
      </c>
      <c r="NY26" s="2" t="s">
        <v>41</v>
      </c>
      <c r="NZ26" s="2">
        <v>12</v>
      </c>
      <c r="OA26" s="2">
        <v>8</v>
      </c>
      <c r="OB26" s="2">
        <v>4</v>
      </c>
      <c r="OC26" s="2">
        <v>0</v>
      </c>
      <c r="OD26" s="4">
        <v>0.67</v>
      </c>
      <c r="OE26" s="19">
        <f t="shared" si="49"/>
        <v>0</v>
      </c>
      <c r="OG26" s="2" t="s">
        <v>41</v>
      </c>
      <c r="OH26" s="2">
        <v>12</v>
      </c>
      <c r="OI26" s="2">
        <v>8</v>
      </c>
      <c r="OJ26" s="2">
        <v>4</v>
      </c>
      <c r="OK26" s="2">
        <v>0</v>
      </c>
      <c r="OL26" s="4">
        <v>0.67</v>
      </c>
      <c r="OM26" s="19">
        <f t="shared" si="50"/>
        <v>0</v>
      </c>
      <c r="OO26" s="2" t="s">
        <v>41</v>
      </c>
      <c r="OP26" s="2">
        <v>12</v>
      </c>
      <c r="OQ26" s="2">
        <v>8</v>
      </c>
      <c r="OR26" s="2">
        <v>4</v>
      </c>
      <c r="OS26" s="2">
        <v>0</v>
      </c>
      <c r="OT26" s="4">
        <f t="shared" si="101"/>
        <v>0.66666666666666663</v>
      </c>
      <c r="OU26" s="19">
        <f t="shared" si="51"/>
        <v>-3.3333333333334103E-3</v>
      </c>
      <c r="OW26" s="129" t="s">
        <v>41</v>
      </c>
      <c r="OX26" s="129">
        <v>12</v>
      </c>
      <c r="OY26" s="129">
        <v>8</v>
      </c>
      <c r="OZ26" s="129">
        <v>4</v>
      </c>
      <c r="PA26" s="129">
        <v>0</v>
      </c>
      <c r="PB26" s="135">
        <v>0.67</v>
      </c>
      <c r="PC26" s="132">
        <v>0</v>
      </c>
      <c r="PD26" s="129"/>
      <c r="PE26" s="129" t="s">
        <v>41</v>
      </c>
      <c r="PF26" s="129">
        <v>12</v>
      </c>
      <c r="PG26" s="129">
        <v>8</v>
      </c>
      <c r="PH26" s="129">
        <v>4</v>
      </c>
      <c r="PI26" s="129">
        <v>0</v>
      </c>
      <c r="PJ26" s="135">
        <v>0.67</v>
      </c>
      <c r="PK26" s="132">
        <v>0</v>
      </c>
      <c r="PM26" s="156" t="s">
        <v>41</v>
      </c>
      <c r="PN26" s="156">
        <v>12</v>
      </c>
      <c r="PO26" s="156">
        <v>8</v>
      </c>
      <c r="PP26" s="156">
        <v>4</v>
      </c>
      <c r="PQ26" s="156">
        <v>0</v>
      </c>
      <c r="PR26" s="162">
        <v>0.67</v>
      </c>
      <c r="PS26" s="132">
        <f t="shared" si="52"/>
        <v>0</v>
      </c>
      <c r="PT26" s="121"/>
      <c r="PU26" s="156" t="s">
        <v>41</v>
      </c>
      <c r="PV26" s="156">
        <v>12</v>
      </c>
      <c r="PW26" s="156">
        <v>8</v>
      </c>
      <c r="PX26" s="156">
        <v>4</v>
      </c>
      <c r="PY26" s="156">
        <v>0</v>
      </c>
      <c r="PZ26" s="162">
        <v>0.67</v>
      </c>
      <c r="QA26" s="132">
        <f t="shared" si="53"/>
        <v>0</v>
      </c>
      <c r="QB26" s="121"/>
      <c r="QC26" s="156" t="s">
        <v>41</v>
      </c>
      <c r="QD26" s="156">
        <v>12</v>
      </c>
      <c r="QE26" s="156">
        <v>8</v>
      </c>
      <c r="QF26" s="156">
        <v>4</v>
      </c>
      <c r="QG26" s="156">
        <v>0</v>
      </c>
      <c r="QH26" s="162">
        <v>0.67</v>
      </c>
      <c r="QI26" s="132">
        <f t="shared" si="54"/>
        <v>0</v>
      </c>
      <c r="QJ26" s="121"/>
      <c r="QK26" s="156" t="s">
        <v>41</v>
      </c>
      <c r="QL26" s="156">
        <v>12</v>
      </c>
      <c r="QM26" s="156">
        <v>8</v>
      </c>
      <c r="QN26" s="156">
        <v>4</v>
      </c>
      <c r="QO26" s="156">
        <v>0</v>
      </c>
      <c r="QP26" s="162">
        <v>0.67</v>
      </c>
      <c r="QQ26" s="132">
        <f t="shared" si="55"/>
        <v>0</v>
      </c>
      <c r="QR26" s="121"/>
      <c r="QS26" s="156" t="s">
        <v>41</v>
      </c>
      <c r="QT26" s="156">
        <v>12</v>
      </c>
      <c r="QU26" s="156">
        <v>8</v>
      </c>
      <c r="QV26" s="156">
        <v>4</v>
      </c>
      <c r="QW26" s="156">
        <v>0</v>
      </c>
      <c r="QX26" s="162">
        <v>0.67</v>
      </c>
      <c r="QY26" s="158">
        <f t="shared" si="56"/>
        <v>0</v>
      </c>
      <c r="QZ26" s="121"/>
      <c r="RA26" s="156" t="s">
        <v>41</v>
      </c>
      <c r="RB26" s="156">
        <v>12</v>
      </c>
      <c r="RC26" s="156">
        <v>8</v>
      </c>
      <c r="RD26" s="156">
        <v>4</v>
      </c>
      <c r="RE26" s="156">
        <v>0</v>
      </c>
      <c r="RF26" s="162">
        <v>0.67</v>
      </c>
      <c r="RG26" s="132">
        <f t="shared" si="57"/>
        <v>0</v>
      </c>
      <c r="RH26" s="121"/>
      <c r="RI26" s="121"/>
      <c r="RJ26" s="156" t="s">
        <v>41</v>
      </c>
      <c r="RK26" s="156">
        <v>12</v>
      </c>
      <c r="RL26" s="156">
        <v>8</v>
      </c>
      <c r="RM26" s="156">
        <v>4</v>
      </c>
      <c r="RN26" s="156">
        <v>0</v>
      </c>
      <c r="RO26" s="162">
        <f t="shared" si="58"/>
        <v>0.66666666666666663</v>
      </c>
      <c r="RP26" s="132">
        <f t="shared" si="59"/>
        <v>-3.3333333333334103E-3</v>
      </c>
      <c r="RQ26" s="121"/>
      <c r="RR26" s="121"/>
      <c r="RS26" s="121"/>
      <c r="RT26" s="121"/>
      <c r="RU26" s="121"/>
      <c r="RV26" s="121"/>
      <c r="RW26" s="132"/>
      <c r="RX26" s="121"/>
      <c r="RY26" s="121"/>
      <c r="RZ26" s="121"/>
      <c r="SA26" s="121"/>
      <c r="SB26" s="121"/>
      <c r="SC26" s="121"/>
      <c r="SD26" s="132"/>
      <c r="SE26" s="121"/>
      <c r="SF26" s="121"/>
      <c r="SG26" s="121"/>
      <c r="SH26" s="121"/>
      <c r="SI26" s="121"/>
      <c r="SJ26" s="121"/>
      <c r="SK26" s="121"/>
      <c r="SL26" s="121"/>
      <c r="SM26" s="121"/>
      <c r="SN26" s="121"/>
      <c r="SO26" s="121"/>
      <c r="SP26" s="121"/>
      <c r="SQ26" s="121"/>
      <c r="SR26" s="121"/>
      <c r="SU26" s="157" t="s">
        <v>41</v>
      </c>
      <c r="SV26" s="157">
        <v>12</v>
      </c>
      <c r="SW26" s="157">
        <v>8</v>
      </c>
      <c r="SX26" s="157">
        <v>4</v>
      </c>
      <c r="SY26" s="157">
        <v>0</v>
      </c>
      <c r="SZ26" s="158">
        <f t="shared" si="102"/>
        <v>0.66666666666666663</v>
      </c>
      <c r="TA26" s="132">
        <f t="shared" si="60"/>
        <v>0</v>
      </c>
      <c r="TC26" s="157" t="s">
        <v>41</v>
      </c>
      <c r="TD26" s="157">
        <v>12</v>
      </c>
      <c r="TE26" s="157">
        <v>8</v>
      </c>
      <c r="TF26" s="157">
        <v>4</v>
      </c>
      <c r="TG26" s="157">
        <v>0</v>
      </c>
      <c r="TH26" s="158">
        <f t="shared" si="61"/>
        <v>0.66666666666666663</v>
      </c>
      <c r="TI26" s="132">
        <f t="shared" si="62"/>
        <v>0</v>
      </c>
      <c r="TK26" s="157" t="s">
        <v>41</v>
      </c>
      <c r="TL26" s="157">
        <v>12</v>
      </c>
      <c r="TM26" s="157">
        <v>8</v>
      </c>
      <c r="TN26" s="157">
        <v>4</v>
      </c>
      <c r="TO26" s="157">
        <v>0</v>
      </c>
      <c r="TP26" s="158">
        <f t="shared" si="63"/>
        <v>0.66666666666666663</v>
      </c>
      <c r="TQ26" s="132">
        <f t="shared" si="64"/>
        <v>0</v>
      </c>
      <c r="TS26" s="157" t="s">
        <v>41</v>
      </c>
      <c r="TT26" s="157">
        <v>12</v>
      </c>
      <c r="TU26" s="157">
        <v>6</v>
      </c>
      <c r="TV26" s="157">
        <v>6</v>
      </c>
      <c r="TW26" s="157">
        <v>0</v>
      </c>
      <c r="TX26" s="158">
        <f t="shared" si="65"/>
        <v>0.5</v>
      </c>
      <c r="TY26" s="132">
        <f t="shared" si="66"/>
        <v>-0.16666666666666663</v>
      </c>
      <c r="UA26" s="157" t="s">
        <v>41</v>
      </c>
      <c r="UB26" s="157">
        <v>12</v>
      </c>
      <c r="UC26" s="157">
        <v>6</v>
      </c>
      <c r="UD26" s="157">
        <v>6</v>
      </c>
      <c r="UE26" s="157">
        <v>0</v>
      </c>
      <c r="UF26" s="158">
        <f t="shared" si="67"/>
        <v>0.5</v>
      </c>
      <c r="UG26" s="132">
        <f t="shared" si="68"/>
        <v>0</v>
      </c>
      <c r="UH26" s="132"/>
      <c r="UI26" s="157" t="s">
        <v>41</v>
      </c>
      <c r="UJ26" s="157">
        <v>12</v>
      </c>
      <c r="UK26" s="157">
        <v>6</v>
      </c>
      <c r="UL26" s="157">
        <v>6</v>
      </c>
      <c r="UM26" s="157">
        <v>0</v>
      </c>
      <c r="UN26" s="158">
        <f t="shared" si="69"/>
        <v>0.5</v>
      </c>
      <c r="UO26" s="132">
        <f t="shared" si="70"/>
        <v>0</v>
      </c>
      <c r="UQ26" s="157" t="s">
        <v>41</v>
      </c>
      <c r="UR26" s="157">
        <v>12</v>
      </c>
      <c r="US26" s="157">
        <v>6</v>
      </c>
      <c r="UT26" s="157">
        <v>6</v>
      </c>
      <c r="UU26" s="157">
        <v>0</v>
      </c>
      <c r="UV26" s="158">
        <f t="shared" si="71"/>
        <v>0.5</v>
      </c>
      <c r="UW26" s="132">
        <f t="shared" si="72"/>
        <v>0</v>
      </c>
      <c r="UY26" s="157" t="s">
        <v>41</v>
      </c>
      <c r="UZ26" s="157">
        <v>12</v>
      </c>
      <c r="VA26" s="157">
        <v>6</v>
      </c>
      <c r="VB26" s="157">
        <v>6</v>
      </c>
      <c r="VC26" s="157">
        <v>0</v>
      </c>
      <c r="VD26" s="158">
        <f t="shared" si="73"/>
        <v>0.5</v>
      </c>
      <c r="VE26" s="132">
        <f t="shared" si="74"/>
        <v>0</v>
      </c>
      <c r="VG26" s="157" t="s">
        <v>41</v>
      </c>
      <c r="VH26" s="157">
        <v>12</v>
      </c>
      <c r="VI26" s="157">
        <v>9</v>
      </c>
      <c r="VJ26" s="157">
        <v>3</v>
      </c>
      <c r="VK26" s="157">
        <v>0</v>
      </c>
      <c r="VL26" s="158">
        <f t="shared" si="75"/>
        <v>0.75</v>
      </c>
      <c r="VM26" s="132">
        <f t="shared" si="76"/>
        <v>0.25</v>
      </c>
      <c r="VO26" s="157" t="s">
        <v>41</v>
      </c>
      <c r="VP26" s="157">
        <v>12</v>
      </c>
      <c r="VQ26" s="157">
        <v>9</v>
      </c>
      <c r="VR26" s="157">
        <v>3</v>
      </c>
      <c r="VS26" s="157">
        <v>0</v>
      </c>
      <c r="VT26" s="158">
        <f t="shared" si="77"/>
        <v>0.75</v>
      </c>
      <c r="VV26" s="157" t="s">
        <v>41</v>
      </c>
      <c r="VW26" s="157">
        <v>12</v>
      </c>
      <c r="VX26" s="157">
        <v>9</v>
      </c>
      <c r="VY26" s="157">
        <v>3</v>
      </c>
      <c r="VZ26" s="157">
        <v>0</v>
      </c>
      <c r="WA26" s="158">
        <f t="shared" si="78"/>
        <v>0.75</v>
      </c>
      <c r="WC26" s="157" t="s">
        <v>41</v>
      </c>
      <c r="WD26" s="157">
        <v>12</v>
      </c>
      <c r="WE26" s="157">
        <v>9</v>
      </c>
      <c r="WF26" s="157">
        <v>3</v>
      </c>
      <c r="WG26" s="157">
        <v>0</v>
      </c>
      <c r="WH26" s="158">
        <f t="shared" si="79"/>
        <v>0.75</v>
      </c>
      <c r="WI26" s="132">
        <f t="shared" si="23"/>
        <v>0</v>
      </c>
      <c r="WK26" s="157" t="s">
        <v>41</v>
      </c>
      <c r="WL26" s="157">
        <v>12</v>
      </c>
      <c r="WM26" s="157">
        <v>9</v>
      </c>
      <c r="WN26" s="157">
        <v>3</v>
      </c>
      <c r="WO26" s="157">
        <v>0</v>
      </c>
      <c r="WP26" s="158">
        <f t="shared" si="80"/>
        <v>0.75</v>
      </c>
      <c r="WQ26" s="132">
        <f t="shared" si="81"/>
        <v>0</v>
      </c>
      <c r="WS26" s="157" t="s">
        <v>41</v>
      </c>
      <c r="WT26" s="157">
        <v>12</v>
      </c>
      <c r="WU26" s="157">
        <v>9</v>
      </c>
      <c r="WV26" s="157">
        <v>3</v>
      </c>
      <c r="WW26" s="157">
        <v>0</v>
      </c>
      <c r="WX26" s="158">
        <f t="shared" si="82"/>
        <v>0.75</v>
      </c>
      <c r="WY26" s="132">
        <f t="shared" si="83"/>
        <v>0</v>
      </c>
      <c r="XA26" s="157" t="s">
        <v>41</v>
      </c>
      <c r="XB26" s="157">
        <v>12</v>
      </c>
      <c r="XC26" s="157">
        <v>9</v>
      </c>
      <c r="XD26" s="157">
        <v>3</v>
      </c>
      <c r="XE26" s="157">
        <v>0</v>
      </c>
      <c r="XF26" s="158">
        <f t="shared" si="84"/>
        <v>0.75</v>
      </c>
      <c r="XG26" s="132">
        <f t="shared" si="85"/>
        <v>0</v>
      </c>
      <c r="XI26" s="157" t="s">
        <v>41</v>
      </c>
      <c r="XJ26" s="157">
        <v>12</v>
      </c>
      <c r="XK26" s="157">
        <v>9</v>
      </c>
      <c r="XL26" s="157">
        <v>3</v>
      </c>
      <c r="XM26" s="157">
        <v>0</v>
      </c>
      <c r="XN26" s="158">
        <f t="shared" si="86"/>
        <v>0.75</v>
      </c>
      <c r="XO26" s="132">
        <f t="shared" si="87"/>
        <v>0</v>
      </c>
      <c r="XQ26" s="157" t="s">
        <v>41</v>
      </c>
      <c r="XR26" s="157">
        <v>12</v>
      </c>
      <c r="XS26" s="157">
        <v>9</v>
      </c>
      <c r="XT26" s="157">
        <v>3</v>
      </c>
      <c r="XU26" s="157">
        <v>0</v>
      </c>
      <c r="XV26" s="158">
        <f t="shared" si="88"/>
        <v>0.75</v>
      </c>
      <c r="XW26" s="132">
        <f t="shared" si="89"/>
        <v>0</v>
      </c>
      <c r="XY26" s="157" t="s">
        <v>41</v>
      </c>
      <c r="XZ26" s="157">
        <v>12</v>
      </c>
      <c r="YA26" s="157">
        <v>9</v>
      </c>
      <c r="YB26" s="157">
        <v>3</v>
      </c>
      <c r="YC26" s="157">
        <v>0</v>
      </c>
      <c r="YD26" s="158">
        <f t="shared" si="90"/>
        <v>0.75</v>
      </c>
      <c r="YE26" s="132">
        <f t="shared" si="91"/>
        <v>0</v>
      </c>
      <c r="YG26" s="157" t="s">
        <v>41</v>
      </c>
      <c r="YH26" s="157">
        <v>12</v>
      </c>
      <c r="YI26" s="157">
        <v>9</v>
      </c>
      <c r="YJ26" s="157">
        <v>3</v>
      </c>
      <c r="YK26" s="157">
        <v>0</v>
      </c>
      <c r="YL26" s="158">
        <f t="shared" si="92"/>
        <v>0.75</v>
      </c>
      <c r="YM26" s="132">
        <f t="shared" si="93"/>
        <v>0</v>
      </c>
      <c r="YO26" s="157" t="s">
        <v>41</v>
      </c>
      <c r="YP26" s="157">
        <v>12</v>
      </c>
      <c r="YQ26" s="157">
        <v>9</v>
      </c>
      <c r="YR26" s="157">
        <v>3</v>
      </c>
      <c r="YS26" s="157">
        <v>0</v>
      </c>
      <c r="YT26" s="158">
        <f t="shared" si="94"/>
        <v>0.75</v>
      </c>
      <c r="YU26" s="132">
        <f t="shared" si="95"/>
        <v>0</v>
      </c>
      <c r="YW26" s="157" t="s">
        <v>41</v>
      </c>
      <c r="YX26" s="157">
        <v>12</v>
      </c>
      <c r="YY26" s="157">
        <v>9</v>
      </c>
      <c r="YZ26" s="157">
        <v>3</v>
      </c>
      <c r="ZA26" s="157">
        <v>0</v>
      </c>
      <c r="ZB26" s="158">
        <f t="shared" si="96"/>
        <v>0.75</v>
      </c>
      <c r="ZD26" s="157" t="s">
        <v>41</v>
      </c>
      <c r="ZE26" s="157">
        <v>12</v>
      </c>
      <c r="ZF26" s="157">
        <v>9</v>
      </c>
      <c r="ZG26" s="157">
        <v>3</v>
      </c>
      <c r="ZH26" s="157">
        <v>0</v>
      </c>
      <c r="ZI26" s="158">
        <f t="shared" si="97"/>
        <v>0.75</v>
      </c>
      <c r="ZJ26" s="132">
        <f t="shared" si="98"/>
        <v>0.75</v>
      </c>
      <c r="ZL26" s="121" t="s">
        <v>41</v>
      </c>
      <c r="ZM26" s="121">
        <v>12</v>
      </c>
      <c r="ZN26" s="121">
        <v>9</v>
      </c>
      <c r="ZO26" s="121">
        <v>3</v>
      </c>
      <c r="ZP26" s="121">
        <v>0</v>
      </c>
      <c r="ZQ26" s="132">
        <v>0.75</v>
      </c>
      <c r="ZS26" s="157" t="s">
        <v>41</v>
      </c>
      <c r="ZT26" s="157">
        <v>12</v>
      </c>
      <c r="ZU26" s="157">
        <v>9</v>
      </c>
      <c r="ZV26" s="157">
        <v>3</v>
      </c>
      <c r="ZW26" s="157">
        <v>0</v>
      </c>
      <c r="ZX26" s="158">
        <v>0.75</v>
      </c>
      <c r="ZZ26" s="199" t="s">
        <v>41</v>
      </c>
      <c r="AAA26" s="199">
        <v>12</v>
      </c>
      <c r="AAB26" s="199">
        <v>9</v>
      </c>
      <c r="AAC26" s="199">
        <v>3</v>
      </c>
      <c r="AAD26" s="199">
        <v>0</v>
      </c>
      <c r="AAE26" s="200">
        <v>0.75</v>
      </c>
      <c r="AAG26" s="157" t="s">
        <v>41</v>
      </c>
      <c r="AAH26" s="157">
        <v>12</v>
      </c>
      <c r="AAI26" s="157">
        <v>9</v>
      </c>
      <c r="AAJ26" s="157">
        <v>3</v>
      </c>
      <c r="AAK26" s="157">
        <v>0</v>
      </c>
      <c r="AAL26" s="158">
        <v>0.75</v>
      </c>
      <c r="AAN26" s="157" t="s">
        <v>41</v>
      </c>
      <c r="AAO26" s="157">
        <v>12</v>
      </c>
      <c r="AAP26" s="157">
        <v>9</v>
      </c>
      <c r="AAQ26" s="157">
        <v>3</v>
      </c>
      <c r="AAR26" s="157">
        <v>0</v>
      </c>
      <c r="AAS26" s="158">
        <v>0.75</v>
      </c>
      <c r="AAU26" s="157" t="s">
        <v>41</v>
      </c>
      <c r="AAV26" s="157">
        <v>12</v>
      </c>
      <c r="AAW26" s="157">
        <v>9</v>
      </c>
      <c r="AAX26" s="157">
        <v>3</v>
      </c>
      <c r="AAY26" s="157">
        <v>0</v>
      </c>
      <c r="AAZ26" s="158">
        <v>0.75</v>
      </c>
    </row>
    <row r="27" spans="1:728" ht="15.75">
      <c r="A27" s="19">
        <v>1</v>
      </c>
      <c r="B27" s="19"/>
      <c r="C27" s="18" t="s">
        <v>42</v>
      </c>
      <c r="D27" s="18">
        <v>132</v>
      </c>
      <c r="E27" s="18">
        <v>132</v>
      </c>
      <c r="F27" s="18">
        <v>0</v>
      </c>
      <c r="G27" s="18">
        <v>0</v>
      </c>
      <c r="H27" s="19">
        <v>1</v>
      </c>
      <c r="J27" s="58" t="s">
        <v>42</v>
      </c>
      <c r="K27" s="58">
        <v>132</v>
      </c>
      <c r="L27" s="58">
        <v>132</v>
      </c>
      <c r="M27" s="58">
        <v>0</v>
      </c>
      <c r="N27" s="58">
        <v>0</v>
      </c>
      <c r="O27" s="59">
        <v>1</v>
      </c>
      <c r="P27" s="59">
        <f t="shared" si="0"/>
        <v>0</v>
      </c>
      <c r="R27" s="18" t="s">
        <v>42</v>
      </c>
      <c r="S27" s="18">
        <v>132</v>
      </c>
      <c r="T27" s="18">
        <v>132</v>
      </c>
      <c r="U27" s="18">
        <v>0</v>
      </c>
      <c r="V27" s="18">
        <v>0</v>
      </c>
      <c r="W27" s="19">
        <v>1</v>
      </c>
      <c r="X27" s="19">
        <f t="shared" si="1"/>
        <v>0</v>
      </c>
      <c r="Z27" s="51" t="s">
        <v>42</v>
      </c>
      <c r="AA27" s="51">
        <v>132</v>
      </c>
      <c r="AB27" s="52">
        <v>132</v>
      </c>
      <c r="AC27" s="53">
        <v>0</v>
      </c>
      <c r="AD27" s="51">
        <v>0</v>
      </c>
      <c r="AE27" s="54">
        <v>1</v>
      </c>
      <c r="AF27" s="19">
        <f t="shared" si="2"/>
        <v>0</v>
      </c>
      <c r="AH27" s="19">
        <v>1</v>
      </c>
      <c r="AI27" s="19">
        <f t="shared" si="3"/>
        <v>0</v>
      </c>
      <c r="AK27" s="18" t="s">
        <v>42</v>
      </c>
      <c r="AL27" s="18">
        <v>132</v>
      </c>
      <c r="AM27" s="18">
        <v>132</v>
      </c>
      <c r="AN27" s="18">
        <v>0</v>
      </c>
      <c r="AO27" s="18">
        <v>0</v>
      </c>
      <c r="AP27" s="19">
        <f t="shared" si="4"/>
        <v>1</v>
      </c>
      <c r="AQ27" s="19">
        <f t="shared" si="5"/>
        <v>0</v>
      </c>
      <c r="AS27" s="18" t="s">
        <v>42</v>
      </c>
      <c r="AT27" s="18">
        <v>132</v>
      </c>
      <c r="AU27" s="18">
        <v>132</v>
      </c>
      <c r="AV27" s="18">
        <v>0</v>
      </c>
      <c r="AW27" s="18">
        <v>0</v>
      </c>
      <c r="AX27" s="19">
        <v>1</v>
      </c>
      <c r="AY27" s="19">
        <f t="shared" si="6"/>
        <v>0</v>
      </c>
      <c r="BA27" s="18" t="s">
        <v>42</v>
      </c>
      <c r="BB27" s="18">
        <v>132</v>
      </c>
      <c r="BC27" s="18">
        <v>132</v>
      </c>
      <c r="BD27" s="18">
        <v>0</v>
      </c>
      <c r="BE27" s="18">
        <v>0</v>
      </c>
      <c r="BF27" s="19">
        <v>1</v>
      </c>
      <c r="BG27" s="19">
        <f t="shared" si="7"/>
        <v>0</v>
      </c>
      <c r="BI27" s="18" t="s">
        <v>42</v>
      </c>
      <c r="BJ27" s="18">
        <v>132</v>
      </c>
      <c r="BK27" s="18">
        <v>132</v>
      </c>
      <c r="BL27" s="18">
        <v>0</v>
      </c>
      <c r="BM27" s="18">
        <v>0</v>
      </c>
      <c r="BN27" s="19">
        <v>1</v>
      </c>
      <c r="BO27" s="19">
        <f t="shared" si="8"/>
        <v>0</v>
      </c>
      <c r="BQ27" s="18" t="s">
        <v>42</v>
      </c>
      <c r="BR27" s="18">
        <v>132</v>
      </c>
      <c r="BS27" s="18">
        <v>132</v>
      </c>
      <c r="BT27" s="18">
        <v>0</v>
      </c>
      <c r="BU27" s="18">
        <v>0</v>
      </c>
      <c r="BV27" s="19">
        <v>1</v>
      </c>
      <c r="BW27" s="19">
        <f t="shared" si="9"/>
        <v>0</v>
      </c>
      <c r="BY27" s="18" t="s">
        <v>42</v>
      </c>
      <c r="BZ27" s="18">
        <v>132</v>
      </c>
      <c r="CA27" s="18">
        <v>132</v>
      </c>
      <c r="CB27" s="18">
        <v>0</v>
      </c>
      <c r="CC27" s="18">
        <v>0</v>
      </c>
      <c r="CD27" s="19">
        <v>1</v>
      </c>
      <c r="CE27" s="19">
        <f t="shared" si="10"/>
        <v>0</v>
      </c>
      <c r="CG27" s="2" t="s">
        <v>42</v>
      </c>
      <c r="CH27" s="2">
        <v>132</v>
      </c>
      <c r="CI27" s="2">
        <v>132</v>
      </c>
      <c r="CJ27" s="2">
        <v>0</v>
      </c>
      <c r="CK27" s="2">
        <v>0</v>
      </c>
      <c r="CL27" s="4">
        <v>1</v>
      </c>
      <c r="CM27" s="19">
        <f t="shared" si="11"/>
        <v>0</v>
      </c>
      <c r="CO27" s="2" t="s">
        <v>42</v>
      </c>
      <c r="CP27" s="2">
        <v>132</v>
      </c>
      <c r="CQ27" s="2">
        <v>132</v>
      </c>
      <c r="CR27" s="2">
        <v>0</v>
      </c>
      <c r="CS27" s="2">
        <v>0</v>
      </c>
      <c r="CT27" s="4">
        <v>1</v>
      </c>
      <c r="CU27" s="19">
        <f t="shared" si="12"/>
        <v>0</v>
      </c>
      <c r="CW27" s="2" t="s">
        <v>42</v>
      </c>
      <c r="CX27" s="2">
        <v>132</v>
      </c>
      <c r="CY27" s="2">
        <v>132</v>
      </c>
      <c r="CZ27" s="2">
        <v>0</v>
      </c>
      <c r="DA27" s="2">
        <v>0</v>
      </c>
      <c r="DB27" s="4">
        <v>1</v>
      </c>
      <c r="DC27" s="19">
        <f t="shared" si="13"/>
        <v>0</v>
      </c>
      <c r="DE27" s="2" t="s">
        <v>42</v>
      </c>
      <c r="DF27" s="2">
        <v>132</v>
      </c>
      <c r="DG27" s="2">
        <v>132</v>
      </c>
      <c r="DH27" s="2">
        <v>0</v>
      </c>
      <c r="DI27" s="2">
        <v>0</v>
      </c>
      <c r="DJ27" s="4">
        <v>1</v>
      </c>
      <c r="DK27" s="19">
        <f t="shared" si="14"/>
        <v>0</v>
      </c>
      <c r="DM27" s="2" t="s">
        <v>42</v>
      </c>
      <c r="DN27" s="2">
        <v>132</v>
      </c>
      <c r="DO27" s="2">
        <v>132</v>
      </c>
      <c r="DP27" s="2">
        <v>0</v>
      </c>
      <c r="DQ27" s="2">
        <v>0</v>
      </c>
      <c r="DR27" s="4">
        <v>1</v>
      </c>
      <c r="DS27" s="19">
        <f t="shared" si="15"/>
        <v>0</v>
      </c>
      <c r="DU27" s="2" t="s">
        <v>42</v>
      </c>
      <c r="DV27" s="2">
        <v>132</v>
      </c>
      <c r="DW27" s="2">
        <v>132</v>
      </c>
      <c r="DX27" s="2">
        <v>0</v>
      </c>
      <c r="DY27" s="2">
        <v>0</v>
      </c>
      <c r="DZ27" s="4">
        <v>1</v>
      </c>
      <c r="EA27" s="19">
        <f t="shared" si="16"/>
        <v>0</v>
      </c>
      <c r="EC27" s="2" t="s">
        <v>42</v>
      </c>
      <c r="ED27" s="2">
        <v>132</v>
      </c>
      <c r="EE27" s="2">
        <v>132</v>
      </c>
      <c r="EF27" s="2">
        <v>0</v>
      </c>
      <c r="EG27" s="2">
        <v>0</v>
      </c>
      <c r="EH27" s="4">
        <v>1</v>
      </c>
      <c r="EI27" s="19">
        <f t="shared" si="17"/>
        <v>0</v>
      </c>
      <c r="EK27" s="2" t="s">
        <v>42</v>
      </c>
      <c r="EL27" s="2">
        <v>132</v>
      </c>
      <c r="EM27" s="2">
        <v>132</v>
      </c>
      <c r="EN27" s="2">
        <v>0</v>
      </c>
      <c r="EO27" s="2">
        <v>0</v>
      </c>
      <c r="EP27" s="4">
        <v>1</v>
      </c>
      <c r="EQ27" s="19">
        <f t="shared" si="18"/>
        <v>0</v>
      </c>
      <c r="ES27" s="2" t="s">
        <v>42</v>
      </c>
      <c r="ET27" s="2">
        <v>132</v>
      </c>
      <c r="EU27" s="2">
        <v>132</v>
      </c>
      <c r="EV27" s="2">
        <v>0</v>
      </c>
      <c r="EW27" s="2">
        <v>0</v>
      </c>
      <c r="EX27" s="4">
        <v>1</v>
      </c>
      <c r="EY27" s="19">
        <f t="shared" si="19"/>
        <v>0</v>
      </c>
      <c r="FA27" s="2" t="s">
        <v>42</v>
      </c>
      <c r="FB27" s="2">
        <v>132</v>
      </c>
      <c r="FC27" s="2">
        <v>132</v>
      </c>
      <c r="FD27" s="2">
        <v>0</v>
      </c>
      <c r="FE27" s="2">
        <v>0</v>
      </c>
      <c r="FF27" s="4">
        <v>1</v>
      </c>
      <c r="FG27" s="19">
        <f t="shared" si="20"/>
        <v>0</v>
      </c>
      <c r="FI27" s="2" t="s">
        <v>42</v>
      </c>
      <c r="FJ27" s="2">
        <v>132</v>
      </c>
      <c r="FK27" s="2">
        <v>132</v>
      </c>
      <c r="FL27" s="2">
        <v>0</v>
      </c>
      <c r="FM27" s="2">
        <v>0</v>
      </c>
      <c r="FN27" s="4">
        <v>1</v>
      </c>
      <c r="FO27" s="19">
        <f t="shared" si="21"/>
        <v>0</v>
      </c>
      <c r="FQ27" s="2" t="s">
        <v>42</v>
      </c>
      <c r="FR27" s="2">
        <v>132</v>
      </c>
      <c r="FS27" s="2">
        <v>132</v>
      </c>
      <c r="FT27" s="2">
        <v>0</v>
      </c>
      <c r="FU27" s="2">
        <v>0</v>
      </c>
      <c r="FV27" s="4">
        <v>1</v>
      </c>
      <c r="FW27" s="19">
        <f t="shared" si="22"/>
        <v>0</v>
      </c>
      <c r="FY27" s="2" t="s">
        <v>42</v>
      </c>
      <c r="FZ27" s="2">
        <v>132</v>
      </c>
      <c r="GA27" s="2">
        <v>132</v>
      </c>
      <c r="GB27" s="2">
        <v>0</v>
      </c>
      <c r="GC27" s="2">
        <v>0</v>
      </c>
      <c r="GD27" s="4">
        <v>1</v>
      </c>
      <c r="GE27" s="19">
        <f t="shared" si="24"/>
        <v>0</v>
      </c>
      <c r="GG27" s="2" t="s">
        <v>42</v>
      </c>
      <c r="GH27" s="2">
        <v>132</v>
      </c>
      <c r="GI27" s="2">
        <v>132</v>
      </c>
      <c r="GJ27" s="2">
        <v>0</v>
      </c>
      <c r="GK27" s="2">
        <v>0</v>
      </c>
      <c r="GL27" s="4">
        <v>1</v>
      </c>
      <c r="GM27" s="19">
        <f t="shared" si="25"/>
        <v>0</v>
      </c>
      <c r="GO27" s="2" t="s">
        <v>42</v>
      </c>
      <c r="GP27" s="2">
        <v>132</v>
      </c>
      <c r="GQ27" s="2">
        <v>132</v>
      </c>
      <c r="GR27" s="2">
        <v>0</v>
      </c>
      <c r="GS27" s="2">
        <v>0</v>
      </c>
      <c r="GT27" s="4">
        <v>1</v>
      </c>
      <c r="GU27" s="19">
        <f t="shared" si="26"/>
        <v>0</v>
      </c>
      <c r="GW27" s="2" t="s">
        <v>42</v>
      </c>
      <c r="GX27" s="2">
        <v>132</v>
      </c>
      <c r="GY27" s="2">
        <v>132</v>
      </c>
      <c r="GZ27" s="2">
        <v>0</v>
      </c>
      <c r="HA27" s="2">
        <v>0</v>
      </c>
      <c r="HB27" s="4">
        <v>1</v>
      </c>
      <c r="HC27" s="19">
        <f t="shared" si="27"/>
        <v>0</v>
      </c>
      <c r="HE27" s="2" t="s">
        <v>42</v>
      </c>
      <c r="HF27" s="2">
        <v>132</v>
      </c>
      <c r="HG27" s="2">
        <v>132</v>
      </c>
      <c r="HH27" s="2">
        <v>0</v>
      </c>
      <c r="HI27" s="2">
        <v>0</v>
      </c>
      <c r="HJ27" s="4">
        <v>1</v>
      </c>
      <c r="HK27" s="19">
        <f t="shared" si="28"/>
        <v>0</v>
      </c>
      <c r="HM27" s="2" t="s">
        <v>42</v>
      </c>
      <c r="HN27" s="2">
        <v>132</v>
      </c>
      <c r="HO27" s="2">
        <v>132</v>
      </c>
      <c r="HP27" s="2">
        <v>0</v>
      </c>
      <c r="HQ27" s="2">
        <v>0</v>
      </c>
      <c r="HR27" s="4">
        <v>1</v>
      </c>
      <c r="HS27" s="19">
        <f t="shared" si="29"/>
        <v>0</v>
      </c>
      <c r="HU27" s="2" t="s">
        <v>42</v>
      </c>
      <c r="HV27" s="2">
        <v>132</v>
      </c>
      <c r="HW27" s="2">
        <v>132</v>
      </c>
      <c r="HX27" s="2">
        <v>0</v>
      </c>
      <c r="HY27" s="2">
        <v>0</v>
      </c>
      <c r="HZ27" s="4">
        <v>1</v>
      </c>
      <c r="IA27" s="19">
        <f t="shared" si="30"/>
        <v>0</v>
      </c>
      <c r="IC27" s="2" t="s">
        <v>42</v>
      </c>
      <c r="ID27" s="2">
        <v>132</v>
      </c>
      <c r="IE27" s="2">
        <v>132</v>
      </c>
      <c r="IF27" s="2">
        <v>0</v>
      </c>
      <c r="IG27" s="2">
        <v>0</v>
      </c>
      <c r="IH27" s="4">
        <v>1</v>
      </c>
      <c r="II27" s="19">
        <f t="shared" si="31"/>
        <v>0</v>
      </c>
      <c r="IK27" s="2" t="s">
        <v>42</v>
      </c>
      <c r="IL27" s="2">
        <v>132</v>
      </c>
      <c r="IM27" s="2">
        <v>132</v>
      </c>
      <c r="IN27" s="2">
        <v>0</v>
      </c>
      <c r="IO27" s="2">
        <v>0</v>
      </c>
      <c r="IP27" s="4">
        <v>1</v>
      </c>
      <c r="IQ27" s="19">
        <f t="shared" si="32"/>
        <v>0</v>
      </c>
      <c r="IS27" s="2" t="s">
        <v>42</v>
      </c>
      <c r="IT27" s="2">
        <v>132</v>
      </c>
      <c r="IU27" s="2">
        <v>132</v>
      </c>
      <c r="IV27" s="2">
        <v>0</v>
      </c>
      <c r="IW27" s="2">
        <v>0</v>
      </c>
      <c r="IX27" s="4">
        <v>1</v>
      </c>
      <c r="IY27" s="19">
        <f t="shared" si="33"/>
        <v>0</v>
      </c>
      <c r="JA27" s="2" t="s">
        <v>42</v>
      </c>
      <c r="JB27" s="2">
        <v>132</v>
      </c>
      <c r="JC27" s="2">
        <v>132</v>
      </c>
      <c r="JD27" s="2">
        <v>0</v>
      </c>
      <c r="JE27" s="2">
        <v>0</v>
      </c>
      <c r="JF27" s="4">
        <v>1</v>
      </c>
      <c r="JG27" s="19">
        <f t="shared" si="34"/>
        <v>0</v>
      </c>
      <c r="JI27" s="2" t="s">
        <v>42</v>
      </c>
      <c r="JJ27" s="2">
        <v>132</v>
      </c>
      <c r="JK27" s="2">
        <v>132</v>
      </c>
      <c r="JL27" s="2">
        <v>0</v>
      </c>
      <c r="JM27" s="2">
        <v>0</v>
      </c>
      <c r="JN27" s="4">
        <v>1</v>
      </c>
      <c r="JO27" s="19">
        <f t="shared" si="35"/>
        <v>0</v>
      </c>
      <c r="JQ27" s="2" t="s">
        <v>42</v>
      </c>
      <c r="JR27" s="2">
        <v>132</v>
      </c>
      <c r="JS27" s="2">
        <v>132</v>
      </c>
      <c r="JT27" s="2">
        <v>0</v>
      </c>
      <c r="JU27" s="2">
        <v>0</v>
      </c>
      <c r="JV27" s="4">
        <v>1</v>
      </c>
      <c r="JW27" s="19">
        <f t="shared" si="36"/>
        <v>0</v>
      </c>
      <c r="JY27" s="2" t="s">
        <v>42</v>
      </c>
      <c r="JZ27" s="2">
        <v>132</v>
      </c>
      <c r="KA27" s="2">
        <v>132</v>
      </c>
      <c r="KB27" s="2">
        <v>0</v>
      </c>
      <c r="KC27" s="2">
        <v>0</v>
      </c>
      <c r="KD27" s="4">
        <v>1</v>
      </c>
      <c r="KE27" s="19">
        <f t="shared" si="37"/>
        <v>0</v>
      </c>
      <c r="KG27" s="2" t="s">
        <v>42</v>
      </c>
      <c r="KH27" s="2">
        <v>132</v>
      </c>
      <c r="KI27" s="2">
        <v>132</v>
      </c>
      <c r="KJ27" s="2">
        <v>0</v>
      </c>
      <c r="KK27" s="2">
        <v>0</v>
      </c>
      <c r="KL27" s="4">
        <v>1</v>
      </c>
      <c r="KM27" s="19">
        <f t="shared" si="38"/>
        <v>0</v>
      </c>
      <c r="KO27" s="2" t="s">
        <v>42</v>
      </c>
      <c r="KP27" s="2">
        <v>390</v>
      </c>
      <c r="KQ27" s="2">
        <v>390</v>
      </c>
      <c r="KR27" s="2">
        <v>0</v>
      </c>
      <c r="KS27" s="2">
        <v>0</v>
      </c>
      <c r="KT27" s="4">
        <v>1</v>
      </c>
      <c r="KU27" s="19">
        <f t="shared" si="39"/>
        <v>0</v>
      </c>
      <c r="KW27" s="2" t="s">
        <v>42</v>
      </c>
      <c r="KX27" s="2">
        <v>390</v>
      </c>
      <c r="KY27" s="2">
        <v>390</v>
      </c>
      <c r="KZ27" s="2">
        <v>0</v>
      </c>
      <c r="LA27" s="2">
        <v>0</v>
      </c>
      <c r="LB27" s="4">
        <v>1</v>
      </c>
      <c r="LC27" s="19">
        <f t="shared" si="40"/>
        <v>0</v>
      </c>
      <c r="LE27" s="2" t="s">
        <v>42</v>
      </c>
      <c r="LF27" s="2">
        <v>390</v>
      </c>
      <c r="LG27" s="2">
        <v>390</v>
      </c>
      <c r="LH27" s="2">
        <v>0</v>
      </c>
      <c r="LI27" s="2">
        <v>0</v>
      </c>
      <c r="LJ27" s="4">
        <v>1</v>
      </c>
      <c r="LK27" s="19">
        <f t="shared" si="41"/>
        <v>0</v>
      </c>
      <c r="LM27" s="2" t="s">
        <v>42</v>
      </c>
      <c r="LN27" s="2">
        <v>390</v>
      </c>
      <c r="LO27" s="2">
        <v>390</v>
      </c>
      <c r="LP27" s="2">
        <v>0</v>
      </c>
      <c r="LQ27" s="2">
        <v>0</v>
      </c>
      <c r="LR27" s="4">
        <v>1</v>
      </c>
      <c r="LS27" s="19">
        <f t="shared" si="42"/>
        <v>0</v>
      </c>
      <c r="LU27" s="2" t="s">
        <v>42</v>
      </c>
      <c r="LV27" s="2">
        <v>390</v>
      </c>
      <c r="LW27" s="2">
        <v>390</v>
      </c>
      <c r="LX27" s="2">
        <v>0</v>
      </c>
      <c r="LY27" s="2">
        <v>0</v>
      </c>
      <c r="LZ27" s="4">
        <v>1</v>
      </c>
      <c r="MA27" s="19">
        <f t="shared" si="43"/>
        <v>0</v>
      </c>
      <c r="MC27" s="2" t="s">
        <v>42</v>
      </c>
      <c r="MD27" s="2">
        <v>390</v>
      </c>
      <c r="ME27" s="2">
        <v>390</v>
      </c>
      <c r="MF27" s="2">
        <v>0</v>
      </c>
      <c r="MG27" s="2">
        <v>0</v>
      </c>
      <c r="MH27" s="4">
        <f t="shared" si="99"/>
        <v>1</v>
      </c>
      <c r="MI27" s="19">
        <f t="shared" si="44"/>
        <v>0</v>
      </c>
      <c r="MK27" s="2" t="s">
        <v>42</v>
      </c>
      <c r="ML27" s="2">
        <v>390</v>
      </c>
      <c r="MM27" s="2">
        <v>390</v>
      </c>
      <c r="MN27" s="2">
        <v>0</v>
      </c>
      <c r="MO27" s="2">
        <v>0</v>
      </c>
      <c r="MP27" s="4">
        <v>1</v>
      </c>
      <c r="MQ27" s="19">
        <f t="shared" si="100"/>
        <v>0</v>
      </c>
      <c r="MS27" s="2" t="s">
        <v>42</v>
      </c>
      <c r="MT27" s="2">
        <v>390</v>
      </c>
      <c r="MU27" s="2">
        <v>390</v>
      </c>
      <c r="MV27" s="2">
        <v>0</v>
      </c>
      <c r="MW27" s="2">
        <v>0</v>
      </c>
      <c r="MX27" s="4">
        <v>1</v>
      </c>
      <c r="MY27" s="19">
        <f t="shared" si="45"/>
        <v>0</v>
      </c>
      <c r="NA27" s="2" t="s">
        <v>42</v>
      </c>
      <c r="NB27" s="2">
        <v>390</v>
      </c>
      <c r="NC27" s="2">
        <v>390</v>
      </c>
      <c r="ND27" s="2">
        <v>0</v>
      </c>
      <c r="NE27" s="2">
        <v>0</v>
      </c>
      <c r="NF27" s="4">
        <v>1</v>
      </c>
      <c r="NG27" s="19">
        <f t="shared" si="46"/>
        <v>0</v>
      </c>
      <c r="NI27" s="2" t="s">
        <v>42</v>
      </c>
      <c r="NJ27" s="2">
        <v>390</v>
      </c>
      <c r="NK27" s="2">
        <v>390</v>
      </c>
      <c r="NL27" s="2">
        <v>0</v>
      </c>
      <c r="NM27" s="2">
        <v>0</v>
      </c>
      <c r="NN27" s="4">
        <v>1</v>
      </c>
      <c r="NO27" s="19">
        <f t="shared" si="47"/>
        <v>0</v>
      </c>
      <c r="NQ27" s="2" t="s">
        <v>42</v>
      </c>
      <c r="NR27" s="2">
        <v>391</v>
      </c>
      <c r="NS27" s="2">
        <v>390</v>
      </c>
      <c r="NT27" s="2">
        <v>1</v>
      </c>
      <c r="NU27" s="2">
        <v>0</v>
      </c>
      <c r="NV27" s="4">
        <v>1</v>
      </c>
      <c r="NW27" s="19">
        <f t="shared" si="48"/>
        <v>0</v>
      </c>
      <c r="NY27" s="2" t="s">
        <v>42</v>
      </c>
      <c r="NZ27" s="2">
        <v>391</v>
      </c>
      <c r="OA27" s="2">
        <v>390</v>
      </c>
      <c r="OB27" s="2">
        <v>1</v>
      </c>
      <c r="OC27" s="2">
        <v>0</v>
      </c>
      <c r="OD27" s="4">
        <v>1</v>
      </c>
      <c r="OE27" s="19">
        <f t="shared" si="49"/>
        <v>0</v>
      </c>
      <c r="OG27" s="2" t="s">
        <v>42</v>
      </c>
      <c r="OH27" s="2">
        <v>391</v>
      </c>
      <c r="OI27" s="2">
        <v>390</v>
      </c>
      <c r="OJ27" s="2">
        <v>1</v>
      </c>
      <c r="OK27" s="2">
        <v>0</v>
      </c>
      <c r="OL27" s="4">
        <v>1</v>
      </c>
      <c r="OM27" s="19">
        <f t="shared" si="50"/>
        <v>0</v>
      </c>
      <c r="OO27" s="2" t="s">
        <v>42</v>
      </c>
      <c r="OP27" s="2">
        <v>391</v>
      </c>
      <c r="OQ27" s="2">
        <v>390</v>
      </c>
      <c r="OR27" s="2">
        <v>1</v>
      </c>
      <c r="OS27" s="2">
        <v>0</v>
      </c>
      <c r="OT27" s="4">
        <f t="shared" si="101"/>
        <v>0.99744245524296671</v>
      </c>
      <c r="OU27" s="19">
        <f t="shared" si="51"/>
        <v>-2.5575447570332921E-3</v>
      </c>
      <c r="OW27" s="129" t="s">
        <v>42</v>
      </c>
      <c r="OX27" s="129">
        <v>391</v>
      </c>
      <c r="OY27" s="129">
        <v>390</v>
      </c>
      <c r="OZ27" s="129">
        <v>1</v>
      </c>
      <c r="PA27" s="129">
        <v>0</v>
      </c>
      <c r="PB27" s="135">
        <v>1</v>
      </c>
      <c r="PC27" s="132">
        <v>0</v>
      </c>
      <c r="PD27" s="129"/>
      <c r="PE27" s="129" t="s">
        <v>42</v>
      </c>
      <c r="PF27" s="129">
        <v>391</v>
      </c>
      <c r="PG27" s="129">
        <v>390</v>
      </c>
      <c r="PH27" s="129">
        <v>1</v>
      </c>
      <c r="PI27" s="129">
        <v>0</v>
      </c>
      <c r="PJ27" s="135">
        <v>1</v>
      </c>
      <c r="PK27" s="132">
        <v>0</v>
      </c>
      <c r="PM27" s="156" t="s">
        <v>42</v>
      </c>
      <c r="PN27" s="156">
        <v>391</v>
      </c>
      <c r="PO27" s="156">
        <v>390</v>
      </c>
      <c r="PP27" s="156">
        <v>1</v>
      </c>
      <c r="PQ27" s="156">
        <v>0</v>
      </c>
      <c r="PR27" s="162">
        <v>1</v>
      </c>
      <c r="PS27" s="132">
        <f t="shared" si="52"/>
        <v>0</v>
      </c>
      <c r="PT27" s="121"/>
      <c r="PU27" s="156" t="s">
        <v>42</v>
      </c>
      <c r="PV27" s="156">
        <v>392</v>
      </c>
      <c r="PW27" s="156">
        <v>391</v>
      </c>
      <c r="PX27" s="156">
        <v>1</v>
      </c>
      <c r="PY27" s="156">
        <v>0</v>
      </c>
      <c r="PZ27" s="162">
        <v>1</v>
      </c>
      <c r="QA27" s="132">
        <f t="shared" si="53"/>
        <v>0</v>
      </c>
      <c r="QB27" s="121"/>
      <c r="QC27" s="156" t="s">
        <v>42</v>
      </c>
      <c r="QD27" s="156">
        <v>392</v>
      </c>
      <c r="QE27" s="156">
        <v>391</v>
      </c>
      <c r="QF27" s="156">
        <v>1</v>
      </c>
      <c r="QG27" s="156">
        <v>0</v>
      </c>
      <c r="QH27" s="162">
        <v>1</v>
      </c>
      <c r="QI27" s="132">
        <f t="shared" si="54"/>
        <v>0</v>
      </c>
      <c r="QJ27" s="121"/>
      <c r="QK27" s="156" t="s">
        <v>42</v>
      </c>
      <c r="QL27" s="156">
        <v>392</v>
      </c>
      <c r="QM27" s="156">
        <v>391</v>
      </c>
      <c r="QN27" s="156">
        <v>1</v>
      </c>
      <c r="QO27" s="156">
        <v>0</v>
      </c>
      <c r="QP27" s="162">
        <v>1</v>
      </c>
      <c r="QQ27" s="132">
        <f t="shared" si="55"/>
        <v>0</v>
      </c>
      <c r="QR27" s="121"/>
      <c r="QS27" s="156" t="s">
        <v>42</v>
      </c>
      <c r="QT27" s="156">
        <v>392</v>
      </c>
      <c r="QU27" s="156">
        <v>391</v>
      </c>
      <c r="QV27" s="156">
        <v>1</v>
      </c>
      <c r="QW27" s="156">
        <v>0</v>
      </c>
      <c r="QX27" s="162">
        <v>1</v>
      </c>
      <c r="QY27" s="158">
        <f t="shared" si="56"/>
        <v>0</v>
      </c>
      <c r="QZ27" s="121"/>
      <c r="RA27" s="156" t="s">
        <v>42</v>
      </c>
      <c r="RB27" s="156">
        <v>392</v>
      </c>
      <c r="RC27" s="156">
        <v>391</v>
      </c>
      <c r="RD27" s="156">
        <v>1</v>
      </c>
      <c r="RE27" s="156">
        <v>0</v>
      </c>
      <c r="RF27" s="162">
        <v>1</v>
      </c>
      <c r="RG27" s="132">
        <f t="shared" si="57"/>
        <v>0</v>
      </c>
      <c r="RH27" s="121"/>
      <c r="RI27" s="121"/>
      <c r="RJ27" s="156" t="s">
        <v>42</v>
      </c>
      <c r="RK27" s="156">
        <v>392</v>
      </c>
      <c r="RL27" s="156">
        <v>391</v>
      </c>
      <c r="RM27" s="156">
        <v>1</v>
      </c>
      <c r="RN27" s="156">
        <v>0</v>
      </c>
      <c r="RO27" s="162">
        <f t="shared" si="58"/>
        <v>0.99744897959183676</v>
      </c>
      <c r="RP27" s="132">
        <f t="shared" si="59"/>
        <v>-2.5510204081632404E-3</v>
      </c>
      <c r="RQ27" s="121"/>
      <c r="RR27" s="121"/>
      <c r="RS27" s="121"/>
      <c r="RT27" s="121"/>
      <c r="RU27" s="121"/>
      <c r="RV27" s="121"/>
      <c r="RW27" s="132"/>
      <c r="RX27" s="121"/>
      <c r="RY27" s="121"/>
      <c r="RZ27" s="121"/>
      <c r="SA27" s="121"/>
      <c r="SB27" s="121"/>
      <c r="SC27" s="121"/>
      <c r="SD27" s="132"/>
      <c r="SE27" s="121"/>
      <c r="SF27" s="121"/>
      <c r="SG27" s="121"/>
      <c r="SH27" s="121"/>
      <c r="SI27" s="121"/>
      <c r="SJ27" s="121"/>
      <c r="SK27" s="121"/>
      <c r="SL27" s="121"/>
      <c r="SM27" s="121"/>
      <c r="SN27" s="121"/>
      <c r="SO27" s="121"/>
      <c r="SP27" s="121"/>
      <c r="SQ27" s="121"/>
      <c r="SR27" s="121"/>
      <c r="SU27" s="157" t="s">
        <v>42</v>
      </c>
      <c r="SV27" s="157">
        <v>392</v>
      </c>
      <c r="SW27" s="157">
        <v>391</v>
      </c>
      <c r="SX27" s="157">
        <v>1</v>
      </c>
      <c r="SY27" s="157">
        <v>0</v>
      </c>
      <c r="SZ27" s="158">
        <f t="shared" si="102"/>
        <v>0.99744897959183676</v>
      </c>
      <c r="TA27" s="132">
        <f t="shared" si="60"/>
        <v>0</v>
      </c>
      <c r="TC27" s="157" t="s">
        <v>42</v>
      </c>
      <c r="TD27" s="157">
        <v>392</v>
      </c>
      <c r="TE27" s="157">
        <v>391</v>
      </c>
      <c r="TF27" s="157">
        <v>1</v>
      </c>
      <c r="TG27" s="157">
        <v>0</v>
      </c>
      <c r="TH27" s="158">
        <f t="shared" si="61"/>
        <v>0.99744897959183676</v>
      </c>
      <c r="TI27" s="132">
        <f t="shared" si="62"/>
        <v>0</v>
      </c>
      <c r="TK27" s="157" t="s">
        <v>42</v>
      </c>
      <c r="TL27" s="157">
        <v>392</v>
      </c>
      <c r="TM27" s="157">
        <v>391</v>
      </c>
      <c r="TN27" s="157">
        <v>1</v>
      </c>
      <c r="TO27" s="157">
        <v>0</v>
      </c>
      <c r="TP27" s="158">
        <f t="shared" si="63"/>
        <v>0.99744897959183676</v>
      </c>
      <c r="TQ27" s="132">
        <f t="shared" si="64"/>
        <v>0</v>
      </c>
      <c r="TS27" s="157" t="s">
        <v>42</v>
      </c>
      <c r="TT27" s="157">
        <v>392</v>
      </c>
      <c r="TU27" s="157">
        <v>391</v>
      </c>
      <c r="TV27" s="157">
        <v>1</v>
      </c>
      <c r="TW27" s="157">
        <v>0</v>
      </c>
      <c r="TX27" s="158">
        <f t="shared" si="65"/>
        <v>0.99744897959183676</v>
      </c>
      <c r="TY27" s="132">
        <f t="shared" si="66"/>
        <v>0</v>
      </c>
      <c r="UA27" s="157" t="s">
        <v>42</v>
      </c>
      <c r="UB27" s="157">
        <v>392</v>
      </c>
      <c r="UC27" s="157">
        <v>391</v>
      </c>
      <c r="UD27" s="157">
        <v>1</v>
      </c>
      <c r="UE27" s="157">
        <v>0</v>
      </c>
      <c r="UF27" s="158">
        <f t="shared" si="67"/>
        <v>0.99744897959183676</v>
      </c>
      <c r="UG27" s="132">
        <f t="shared" si="68"/>
        <v>0</v>
      </c>
      <c r="UH27" s="132"/>
      <c r="UI27" s="157" t="s">
        <v>42</v>
      </c>
      <c r="UJ27" s="157">
        <v>392</v>
      </c>
      <c r="UK27" s="157">
        <v>391</v>
      </c>
      <c r="UL27" s="157">
        <v>1</v>
      </c>
      <c r="UM27" s="157">
        <v>0</v>
      </c>
      <c r="UN27" s="158">
        <f t="shared" si="69"/>
        <v>0.99744897959183676</v>
      </c>
      <c r="UO27" s="132">
        <f t="shared" si="70"/>
        <v>0</v>
      </c>
      <c r="UQ27" s="157" t="s">
        <v>42</v>
      </c>
      <c r="UR27" s="157">
        <v>392</v>
      </c>
      <c r="US27" s="157">
        <v>391</v>
      </c>
      <c r="UT27" s="157">
        <v>1</v>
      </c>
      <c r="UU27" s="157">
        <v>0</v>
      </c>
      <c r="UV27" s="158">
        <f t="shared" si="71"/>
        <v>0.99744897959183676</v>
      </c>
      <c r="UW27" s="132">
        <f t="shared" si="72"/>
        <v>0</v>
      </c>
      <c r="UY27" s="157" t="s">
        <v>42</v>
      </c>
      <c r="UZ27" s="157">
        <v>392</v>
      </c>
      <c r="VA27" s="157">
        <v>391</v>
      </c>
      <c r="VB27" s="157">
        <v>1</v>
      </c>
      <c r="VC27" s="157">
        <v>0</v>
      </c>
      <c r="VD27" s="158">
        <f t="shared" si="73"/>
        <v>0.99744897959183676</v>
      </c>
      <c r="VE27" s="132">
        <f t="shared" si="74"/>
        <v>0</v>
      </c>
      <c r="VG27" s="157" t="s">
        <v>42</v>
      </c>
      <c r="VH27" s="157">
        <v>392</v>
      </c>
      <c r="VI27" s="157">
        <v>391</v>
      </c>
      <c r="VJ27" s="157">
        <v>1</v>
      </c>
      <c r="VK27" s="157">
        <v>0</v>
      </c>
      <c r="VL27" s="158">
        <f t="shared" si="75"/>
        <v>0.99744897959183676</v>
      </c>
      <c r="VM27" s="132">
        <f t="shared" si="76"/>
        <v>0</v>
      </c>
      <c r="VO27" s="157" t="s">
        <v>42</v>
      </c>
      <c r="VP27" s="157">
        <v>392</v>
      </c>
      <c r="VQ27" s="157">
        <v>391</v>
      </c>
      <c r="VR27" s="157">
        <v>1</v>
      </c>
      <c r="VS27" s="157">
        <v>0</v>
      </c>
      <c r="VT27" s="158">
        <f t="shared" si="77"/>
        <v>0.99744897959183676</v>
      </c>
      <c r="VV27" s="157" t="s">
        <v>42</v>
      </c>
      <c r="VW27" s="157">
        <v>392</v>
      </c>
      <c r="VX27" s="157">
        <v>391</v>
      </c>
      <c r="VY27" s="157">
        <v>1</v>
      </c>
      <c r="VZ27" s="157">
        <v>0</v>
      </c>
      <c r="WA27" s="158">
        <f t="shared" si="78"/>
        <v>0.99744897959183676</v>
      </c>
      <c r="WC27" s="157" t="s">
        <v>42</v>
      </c>
      <c r="WD27" s="157">
        <v>392</v>
      </c>
      <c r="WE27" s="157">
        <v>391</v>
      </c>
      <c r="WF27" s="157">
        <v>1</v>
      </c>
      <c r="WG27" s="157">
        <v>0</v>
      </c>
      <c r="WH27" s="158">
        <f t="shared" si="79"/>
        <v>0.99744897959183676</v>
      </c>
      <c r="WI27" s="132">
        <f t="shared" si="23"/>
        <v>0</v>
      </c>
      <c r="WK27" s="157" t="s">
        <v>42</v>
      </c>
      <c r="WL27" s="157">
        <v>392</v>
      </c>
      <c r="WM27" s="157">
        <v>391</v>
      </c>
      <c r="WN27" s="157">
        <v>1</v>
      </c>
      <c r="WO27" s="157">
        <v>0</v>
      </c>
      <c r="WP27" s="158">
        <f t="shared" si="80"/>
        <v>0.99744897959183676</v>
      </c>
      <c r="WQ27" s="132">
        <f t="shared" si="81"/>
        <v>0</v>
      </c>
      <c r="WS27" s="157" t="s">
        <v>42</v>
      </c>
      <c r="WT27" s="157">
        <v>392</v>
      </c>
      <c r="WU27" s="157">
        <v>391</v>
      </c>
      <c r="WV27" s="157">
        <v>1</v>
      </c>
      <c r="WW27" s="157">
        <v>0</v>
      </c>
      <c r="WX27" s="158">
        <f t="shared" si="82"/>
        <v>0.99744897959183676</v>
      </c>
      <c r="WY27" s="132">
        <f t="shared" si="83"/>
        <v>0</v>
      </c>
      <c r="XA27" s="157" t="s">
        <v>42</v>
      </c>
      <c r="XB27" s="157">
        <v>392</v>
      </c>
      <c r="XC27" s="157">
        <v>391</v>
      </c>
      <c r="XD27" s="157">
        <v>1</v>
      </c>
      <c r="XE27" s="157">
        <v>0</v>
      </c>
      <c r="XF27" s="158">
        <f t="shared" si="84"/>
        <v>0.99744897959183676</v>
      </c>
      <c r="XG27" s="132">
        <f t="shared" si="85"/>
        <v>0</v>
      </c>
      <c r="XI27" s="157" t="s">
        <v>42</v>
      </c>
      <c r="XJ27" s="157">
        <v>392</v>
      </c>
      <c r="XK27" s="157">
        <v>391</v>
      </c>
      <c r="XL27" s="157">
        <v>1</v>
      </c>
      <c r="XM27" s="157">
        <v>0</v>
      </c>
      <c r="XN27" s="158">
        <f t="shared" si="86"/>
        <v>0.99744897959183676</v>
      </c>
      <c r="XO27" s="132">
        <f t="shared" si="87"/>
        <v>0</v>
      </c>
      <c r="XQ27" s="157" t="s">
        <v>42</v>
      </c>
      <c r="XR27" s="157">
        <v>392</v>
      </c>
      <c r="XS27" s="157">
        <v>391</v>
      </c>
      <c r="XT27" s="157">
        <v>1</v>
      </c>
      <c r="XU27" s="157">
        <v>0</v>
      </c>
      <c r="XV27" s="158">
        <f t="shared" si="88"/>
        <v>0.99744897959183676</v>
      </c>
      <c r="XW27" s="132">
        <f t="shared" si="89"/>
        <v>0</v>
      </c>
      <c r="XY27" s="157" t="s">
        <v>42</v>
      </c>
      <c r="XZ27" s="157">
        <v>392</v>
      </c>
      <c r="YA27" s="157">
        <v>391</v>
      </c>
      <c r="YB27" s="157">
        <v>1</v>
      </c>
      <c r="YC27" s="157">
        <v>0</v>
      </c>
      <c r="YD27" s="158">
        <f t="shared" si="90"/>
        <v>0.99744897959183676</v>
      </c>
      <c r="YE27" s="132">
        <f t="shared" si="91"/>
        <v>0</v>
      </c>
      <c r="YG27" s="157" t="s">
        <v>42</v>
      </c>
      <c r="YH27" s="157">
        <v>392</v>
      </c>
      <c r="YI27" s="157">
        <v>391</v>
      </c>
      <c r="YJ27" s="157">
        <v>1</v>
      </c>
      <c r="YK27" s="157">
        <v>0</v>
      </c>
      <c r="YL27" s="158">
        <f t="shared" si="92"/>
        <v>0.99744897959183676</v>
      </c>
      <c r="YM27" s="132">
        <f t="shared" si="93"/>
        <v>0</v>
      </c>
      <c r="YO27" s="157" t="s">
        <v>42</v>
      </c>
      <c r="YP27" s="157">
        <v>392</v>
      </c>
      <c r="YQ27" s="157">
        <v>391</v>
      </c>
      <c r="YR27" s="157">
        <v>1</v>
      </c>
      <c r="YS27" s="157">
        <v>0</v>
      </c>
      <c r="YT27" s="158">
        <f t="shared" si="94"/>
        <v>0.99744897959183676</v>
      </c>
      <c r="YU27" s="132">
        <f t="shared" si="95"/>
        <v>0</v>
      </c>
      <c r="YW27" s="157" t="s">
        <v>42</v>
      </c>
      <c r="YX27" s="157">
        <v>392</v>
      </c>
      <c r="YY27" s="157">
        <v>391</v>
      </c>
      <c r="YZ27" s="157">
        <v>1</v>
      </c>
      <c r="ZA27" s="157">
        <v>0</v>
      </c>
      <c r="ZB27" s="158">
        <f t="shared" si="96"/>
        <v>0.99744897959183676</v>
      </c>
      <c r="ZD27" s="157" t="s">
        <v>42</v>
      </c>
      <c r="ZE27" s="157">
        <v>392</v>
      </c>
      <c r="ZF27" s="157">
        <v>391</v>
      </c>
      <c r="ZG27" s="157">
        <v>1</v>
      </c>
      <c r="ZH27" s="157">
        <v>0</v>
      </c>
      <c r="ZI27" s="158">
        <f t="shared" si="97"/>
        <v>0.99744897959183676</v>
      </c>
      <c r="ZJ27" s="132">
        <f t="shared" si="98"/>
        <v>0.99744897959183676</v>
      </c>
      <c r="ZL27" s="121" t="s">
        <v>42</v>
      </c>
      <c r="ZM27" s="121">
        <v>392</v>
      </c>
      <c r="ZN27" s="121">
        <v>391</v>
      </c>
      <c r="ZO27" s="121">
        <v>1</v>
      </c>
      <c r="ZP27" s="121">
        <v>0</v>
      </c>
      <c r="ZQ27" s="132">
        <v>1</v>
      </c>
      <c r="ZS27" s="157" t="s">
        <v>42</v>
      </c>
      <c r="ZT27" s="157">
        <v>392</v>
      </c>
      <c r="ZU27" s="157">
        <v>391</v>
      </c>
      <c r="ZV27" s="157">
        <v>1</v>
      </c>
      <c r="ZW27" s="157">
        <v>0</v>
      </c>
      <c r="ZX27" s="158">
        <v>1</v>
      </c>
      <c r="ZZ27" s="199" t="s">
        <v>42</v>
      </c>
      <c r="AAA27" s="199">
        <v>392</v>
      </c>
      <c r="AAB27" s="199">
        <v>391</v>
      </c>
      <c r="AAC27" s="199">
        <v>1</v>
      </c>
      <c r="AAD27" s="199">
        <v>0</v>
      </c>
      <c r="AAE27" s="200">
        <v>1</v>
      </c>
      <c r="AAG27" s="157" t="s">
        <v>42</v>
      </c>
      <c r="AAH27" s="157">
        <v>392</v>
      </c>
      <c r="AAI27" s="157">
        <v>391</v>
      </c>
      <c r="AAJ27" s="157">
        <v>1</v>
      </c>
      <c r="AAK27" s="157">
        <v>0</v>
      </c>
      <c r="AAL27" s="158">
        <v>1</v>
      </c>
      <c r="AAN27" s="157" t="s">
        <v>42</v>
      </c>
      <c r="AAO27" s="157">
        <v>392</v>
      </c>
      <c r="AAP27" s="157">
        <v>391</v>
      </c>
      <c r="AAQ27" s="157">
        <v>1</v>
      </c>
      <c r="AAR27" s="157">
        <v>0</v>
      </c>
      <c r="AAS27" s="158">
        <v>1</v>
      </c>
      <c r="AAU27" s="157" t="s">
        <v>42</v>
      </c>
      <c r="AAV27" s="157">
        <v>392</v>
      </c>
      <c r="AAW27" s="157">
        <v>391</v>
      </c>
      <c r="AAX27" s="157">
        <v>1</v>
      </c>
      <c r="AAY27" s="157">
        <v>0</v>
      </c>
      <c r="AAZ27" s="158">
        <v>1</v>
      </c>
    </row>
    <row r="28" spans="1:728" ht="15.75">
      <c r="A28" s="19">
        <v>1</v>
      </c>
      <c r="B28" s="19"/>
      <c r="C28" s="18" t="s">
        <v>43</v>
      </c>
      <c r="D28" s="18">
        <v>6</v>
      </c>
      <c r="E28" s="18">
        <v>6</v>
      </c>
      <c r="F28" s="18">
        <v>0</v>
      </c>
      <c r="G28" s="18">
        <v>0</v>
      </c>
      <c r="H28" s="19">
        <v>1</v>
      </c>
      <c r="J28" s="58" t="s">
        <v>43</v>
      </c>
      <c r="K28" s="58">
        <v>6</v>
      </c>
      <c r="L28" s="58">
        <v>6</v>
      </c>
      <c r="M28" s="58">
        <v>0</v>
      </c>
      <c r="N28" s="58">
        <v>0</v>
      </c>
      <c r="O28" s="59">
        <v>1</v>
      </c>
      <c r="P28" s="59">
        <f t="shared" si="0"/>
        <v>0</v>
      </c>
      <c r="R28" s="18" t="s">
        <v>43</v>
      </c>
      <c r="S28" s="18">
        <v>6</v>
      </c>
      <c r="T28" s="18">
        <v>6</v>
      </c>
      <c r="U28" s="18">
        <v>0</v>
      </c>
      <c r="V28" s="18">
        <v>0</v>
      </c>
      <c r="W28" s="19">
        <v>1</v>
      </c>
      <c r="X28" s="19">
        <f t="shared" si="1"/>
        <v>0</v>
      </c>
      <c r="Z28" s="51" t="s">
        <v>43</v>
      </c>
      <c r="AA28" s="51">
        <v>6</v>
      </c>
      <c r="AB28" s="52">
        <v>6</v>
      </c>
      <c r="AC28" s="53">
        <v>0</v>
      </c>
      <c r="AD28" s="51">
        <v>0</v>
      </c>
      <c r="AE28" s="54">
        <v>1</v>
      </c>
      <c r="AF28" s="19">
        <f t="shared" si="2"/>
        <v>0</v>
      </c>
      <c r="AH28" s="19">
        <v>1</v>
      </c>
      <c r="AI28" s="19">
        <f t="shared" si="3"/>
        <v>0</v>
      </c>
      <c r="AK28" s="18" t="s">
        <v>43</v>
      </c>
      <c r="AL28" s="18">
        <v>6</v>
      </c>
      <c r="AM28" s="18">
        <v>6</v>
      </c>
      <c r="AN28" s="18">
        <v>0</v>
      </c>
      <c r="AO28" s="18">
        <v>0</v>
      </c>
      <c r="AP28" s="19">
        <f t="shared" si="4"/>
        <v>1</v>
      </c>
      <c r="AQ28" s="19">
        <f t="shared" si="5"/>
        <v>0</v>
      </c>
      <c r="AS28" s="18" t="s">
        <v>43</v>
      </c>
      <c r="AT28" s="18">
        <v>6</v>
      </c>
      <c r="AU28" s="18">
        <v>6</v>
      </c>
      <c r="AV28" s="18">
        <v>0</v>
      </c>
      <c r="AW28" s="18">
        <v>0</v>
      </c>
      <c r="AX28" s="19">
        <v>1</v>
      </c>
      <c r="AY28" s="19">
        <f t="shared" si="6"/>
        <v>0</v>
      </c>
      <c r="BA28" s="18" t="s">
        <v>43</v>
      </c>
      <c r="BB28" s="18">
        <v>6</v>
      </c>
      <c r="BC28" s="18">
        <v>6</v>
      </c>
      <c r="BD28" s="18">
        <v>0</v>
      </c>
      <c r="BE28" s="18">
        <v>0</v>
      </c>
      <c r="BF28" s="19">
        <v>1</v>
      </c>
      <c r="BG28" s="19">
        <f t="shared" si="7"/>
        <v>0</v>
      </c>
      <c r="BI28" s="18" t="s">
        <v>43</v>
      </c>
      <c r="BJ28" s="18">
        <v>6</v>
      </c>
      <c r="BK28" s="18">
        <v>6</v>
      </c>
      <c r="BL28" s="18">
        <v>0</v>
      </c>
      <c r="BM28" s="18">
        <v>0</v>
      </c>
      <c r="BN28" s="19">
        <v>1</v>
      </c>
      <c r="BO28" s="19">
        <f t="shared" si="8"/>
        <v>0</v>
      </c>
      <c r="BQ28" s="18" t="s">
        <v>43</v>
      </c>
      <c r="BR28" s="18">
        <v>6</v>
      </c>
      <c r="BS28" s="18">
        <v>6</v>
      </c>
      <c r="BT28" s="18">
        <v>0</v>
      </c>
      <c r="BU28" s="18">
        <v>0</v>
      </c>
      <c r="BV28" s="19">
        <v>1</v>
      </c>
      <c r="BW28" s="19">
        <f t="shared" si="9"/>
        <v>0</v>
      </c>
      <c r="BY28" s="18" t="s">
        <v>43</v>
      </c>
      <c r="BZ28" s="18">
        <v>6</v>
      </c>
      <c r="CA28" s="18">
        <v>6</v>
      </c>
      <c r="CB28" s="18">
        <v>0</v>
      </c>
      <c r="CC28" s="18">
        <v>0</v>
      </c>
      <c r="CD28" s="19">
        <v>1</v>
      </c>
      <c r="CE28" s="19">
        <f t="shared" si="10"/>
        <v>0</v>
      </c>
      <c r="CG28" s="2" t="s">
        <v>43</v>
      </c>
      <c r="CH28" s="2">
        <v>6</v>
      </c>
      <c r="CI28" s="2">
        <v>6</v>
      </c>
      <c r="CJ28" s="2">
        <v>0</v>
      </c>
      <c r="CK28" s="2">
        <v>0</v>
      </c>
      <c r="CL28" s="4">
        <v>1</v>
      </c>
      <c r="CM28" s="19">
        <f t="shared" si="11"/>
        <v>0</v>
      </c>
      <c r="CO28" s="2" t="s">
        <v>43</v>
      </c>
      <c r="CP28" s="2">
        <v>6</v>
      </c>
      <c r="CQ28" s="2">
        <v>6</v>
      </c>
      <c r="CR28" s="2">
        <v>0</v>
      </c>
      <c r="CS28" s="2">
        <v>0</v>
      </c>
      <c r="CT28" s="4">
        <v>1</v>
      </c>
      <c r="CU28" s="19">
        <f t="shared" si="12"/>
        <v>0</v>
      </c>
      <c r="CW28" s="2" t="s">
        <v>43</v>
      </c>
      <c r="CX28" s="2">
        <v>6</v>
      </c>
      <c r="CY28" s="2">
        <v>6</v>
      </c>
      <c r="CZ28" s="2">
        <v>0</v>
      </c>
      <c r="DA28" s="2">
        <v>0</v>
      </c>
      <c r="DB28" s="4">
        <v>1</v>
      </c>
      <c r="DC28" s="19">
        <f t="shared" si="13"/>
        <v>0</v>
      </c>
      <c r="DE28" s="2" t="s">
        <v>43</v>
      </c>
      <c r="DF28" s="2">
        <v>6</v>
      </c>
      <c r="DG28" s="2">
        <v>6</v>
      </c>
      <c r="DH28" s="2">
        <v>0</v>
      </c>
      <c r="DI28" s="2">
        <v>0</v>
      </c>
      <c r="DJ28" s="4">
        <v>1</v>
      </c>
      <c r="DK28" s="19">
        <f t="shared" si="14"/>
        <v>0</v>
      </c>
      <c r="DM28" s="2" t="s">
        <v>43</v>
      </c>
      <c r="DN28" s="2">
        <v>6</v>
      </c>
      <c r="DO28" s="2">
        <v>6</v>
      </c>
      <c r="DP28" s="2">
        <v>0</v>
      </c>
      <c r="DQ28" s="2">
        <v>0</v>
      </c>
      <c r="DR28" s="4">
        <v>1</v>
      </c>
      <c r="DS28" s="19">
        <f t="shared" si="15"/>
        <v>0</v>
      </c>
      <c r="DU28" s="2" t="s">
        <v>43</v>
      </c>
      <c r="DV28" s="2">
        <v>6</v>
      </c>
      <c r="DW28" s="2">
        <v>6</v>
      </c>
      <c r="DX28" s="2">
        <v>0</v>
      </c>
      <c r="DY28" s="2">
        <v>0</v>
      </c>
      <c r="DZ28" s="4">
        <v>1</v>
      </c>
      <c r="EA28" s="19">
        <f t="shared" si="16"/>
        <v>0</v>
      </c>
      <c r="EC28" s="2" t="s">
        <v>43</v>
      </c>
      <c r="ED28" s="2">
        <v>6</v>
      </c>
      <c r="EE28" s="2">
        <v>6</v>
      </c>
      <c r="EF28" s="2">
        <v>0</v>
      </c>
      <c r="EG28" s="2">
        <v>0</v>
      </c>
      <c r="EH28" s="4">
        <v>1</v>
      </c>
      <c r="EI28" s="19">
        <f t="shared" si="17"/>
        <v>0</v>
      </c>
      <c r="EK28" s="2" t="s">
        <v>43</v>
      </c>
      <c r="EL28" s="2">
        <v>6</v>
      </c>
      <c r="EM28" s="2">
        <v>6</v>
      </c>
      <c r="EN28" s="2">
        <v>0</v>
      </c>
      <c r="EO28" s="2">
        <v>0</v>
      </c>
      <c r="EP28" s="4">
        <v>1</v>
      </c>
      <c r="EQ28" s="19">
        <f t="shared" si="18"/>
        <v>0</v>
      </c>
      <c r="ES28" s="2" t="s">
        <v>43</v>
      </c>
      <c r="ET28" s="2">
        <v>6</v>
      </c>
      <c r="EU28" s="2">
        <v>6</v>
      </c>
      <c r="EV28" s="2">
        <v>0</v>
      </c>
      <c r="EW28" s="2">
        <v>0</v>
      </c>
      <c r="EX28" s="4">
        <v>1</v>
      </c>
      <c r="EY28" s="19">
        <f t="shared" si="19"/>
        <v>0</v>
      </c>
      <c r="FA28" s="2" t="s">
        <v>43</v>
      </c>
      <c r="FB28" s="2">
        <v>6</v>
      </c>
      <c r="FC28" s="2">
        <v>6</v>
      </c>
      <c r="FD28" s="2">
        <v>0</v>
      </c>
      <c r="FE28" s="2">
        <v>0</v>
      </c>
      <c r="FF28" s="4">
        <v>1</v>
      </c>
      <c r="FG28" s="19">
        <f t="shared" si="20"/>
        <v>0</v>
      </c>
      <c r="FI28" s="2" t="s">
        <v>43</v>
      </c>
      <c r="FJ28" s="2">
        <v>6</v>
      </c>
      <c r="FK28" s="2">
        <v>6</v>
      </c>
      <c r="FL28" s="2">
        <v>0</v>
      </c>
      <c r="FM28" s="2">
        <v>0</v>
      </c>
      <c r="FN28" s="4">
        <v>1</v>
      </c>
      <c r="FO28" s="19">
        <f t="shared" si="21"/>
        <v>0</v>
      </c>
      <c r="FQ28" s="2" t="s">
        <v>43</v>
      </c>
      <c r="FR28" s="2">
        <v>6</v>
      </c>
      <c r="FS28" s="2">
        <v>6</v>
      </c>
      <c r="FT28" s="2">
        <v>0</v>
      </c>
      <c r="FU28" s="2">
        <v>0</v>
      </c>
      <c r="FV28" s="4">
        <v>1</v>
      </c>
      <c r="FW28" s="19">
        <f t="shared" si="22"/>
        <v>0</v>
      </c>
      <c r="FY28" s="2" t="s">
        <v>43</v>
      </c>
      <c r="FZ28" s="2">
        <v>6</v>
      </c>
      <c r="GA28" s="2">
        <v>6</v>
      </c>
      <c r="GB28" s="2">
        <v>0</v>
      </c>
      <c r="GC28" s="2">
        <v>0</v>
      </c>
      <c r="GD28" s="4">
        <v>1</v>
      </c>
      <c r="GE28" s="19">
        <f t="shared" si="24"/>
        <v>0</v>
      </c>
      <c r="GG28" s="2" t="s">
        <v>43</v>
      </c>
      <c r="GH28" s="2">
        <v>6</v>
      </c>
      <c r="GI28" s="2">
        <v>6</v>
      </c>
      <c r="GJ28" s="2">
        <v>0</v>
      </c>
      <c r="GK28" s="2">
        <v>0</v>
      </c>
      <c r="GL28" s="4">
        <v>1</v>
      </c>
      <c r="GM28" s="19">
        <f t="shared" si="25"/>
        <v>0</v>
      </c>
      <c r="GO28" s="2" t="s">
        <v>43</v>
      </c>
      <c r="GP28" s="2">
        <v>6</v>
      </c>
      <c r="GQ28" s="2">
        <v>6</v>
      </c>
      <c r="GR28" s="2">
        <v>0</v>
      </c>
      <c r="GS28" s="2">
        <v>0</v>
      </c>
      <c r="GT28" s="4">
        <v>1</v>
      </c>
      <c r="GU28" s="19">
        <f t="shared" si="26"/>
        <v>0</v>
      </c>
      <c r="GW28" s="2" t="s">
        <v>43</v>
      </c>
      <c r="GX28" s="2">
        <v>6</v>
      </c>
      <c r="GY28" s="2">
        <v>6</v>
      </c>
      <c r="GZ28" s="2">
        <v>0</v>
      </c>
      <c r="HA28" s="2">
        <v>0</v>
      </c>
      <c r="HB28" s="4">
        <v>1</v>
      </c>
      <c r="HC28" s="19">
        <f t="shared" si="27"/>
        <v>0</v>
      </c>
      <c r="HE28" s="2" t="s">
        <v>43</v>
      </c>
      <c r="HF28" s="2">
        <v>6</v>
      </c>
      <c r="HG28" s="2">
        <v>6</v>
      </c>
      <c r="HH28" s="2">
        <v>0</v>
      </c>
      <c r="HI28" s="2">
        <v>0</v>
      </c>
      <c r="HJ28" s="4">
        <v>1</v>
      </c>
      <c r="HK28" s="19">
        <f t="shared" si="28"/>
        <v>0</v>
      </c>
      <c r="HM28" s="2" t="s">
        <v>43</v>
      </c>
      <c r="HN28" s="2">
        <v>6</v>
      </c>
      <c r="HO28" s="2">
        <v>6</v>
      </c>
      <c r="HP28" s="2">
        <v>0</v>
      </c>
      <c r="HQ28" s="2">
        <v>0</v>
      </c>
      <c r="HR28" s="4">
        <v>1</v>
      </c>
      <c r="HS28" s="19">
        <f t="shared" si="29"/>
        <v>0</v>
      </c>
      <c r="HU28" s="2" t="s">
        <v>43</v>
      </c>
      <c r="HV28" s="2">
        <v>6</v>
      </c>
      <c r="HW28" s="2">
        <v>6</v>
      </c>
      <c r="HX28" s="2">
        <v>0</v>
      </c>
      <c r="HY28" s="2">
        <v>0</v>
      </c>
      <c r="HZ28" s="4">
        <v>1</v>
      </c>
      <c r="IA28" s="19">
        <f t="shared" si="30"/>
        <v>0</v>
      </c>
      <c r="IC28" s="2" t="s">
        <v>43</v>
      </c>
      <c r="ID28" s="2">
        <v>6</v>
      </c>
      <c r="IE28" s="2">
        <v>6</v>
      </c>
      <c r="IF28" s="2">
        <v>0</v>
      </c>
      <c r="IG28" s="2">
        <v>0</v>
      </c>
      <c r="IH28" s="4">
        <v>1</v>
      </c>
      <c r="II28" s="19">
        <f t="shared" si="31"/>
        <v>0</v>
      </c>
      <c r="IK28" s="2" t="s">
        <v>43</v>
      </c>
      <c r="IL28" s="2">
        <v>6</v>
      </c>
      <c r="IM28" s="2">
        <v>6</v>
      </c>
      <c r="IN28" s="2">
        <v>0</v>
      </c>
      <c r="IO28" s="2">
        <v>0</v>
      </c>
      <c r="IP28" s="4">
        <v>1</v>
      </c>
      <c r="IQ28" s="19">
        <f t="shared" si="32"/>
        <v>0</v>
      </c>
      <c r="IS28" s="2" t="s">
        <v>43</v>
      </c>
      <c r="IT28" s="2">
        <v>6</v>
      </c>
      <c r="IU28" s="2">
        <v>6</v>
      </c>
      <c r="IV28" s="2">
        <v>0</v>
      </c>
      <c r="IW28" s="2">
        <v>0</v>
      </c>
      <c r="IX28" s="4">
        <v>1</v>
      </c>
      <c r="IY28" s="19">
        <f t="shared" si="33"/>
        <v>0</v>
      </c>
      <c r="JA28" s="2" t="s">
        <v>43</v>
      </c>
      <c r="JB28" s="2">
        <v>6</v>
      </c>
      <c r="JC28" s="2">
        <v>6</v>
      </c>
      <c r="JD28" s="2">
        <v>0</v>
      </c>
      <c r="JE28" s="2">
        <v>0</v>
      </c>
      <c r="JF28" s="4">
        <v>1</v>
      </c>
      <c r="JG28" s="19">
        <f t="shared" si="34"/>
        <v>0</v>
      </c>
      <c r="JI28" s="2" t="s">
        <v>43</v>
      </c>
      <c r="JJ28" s="2">
        <v>6</v>
      </c>
      <c r="JK28" s="2">
        <v>6</v>
      </c>
      <c r="JL28" s="2">
        <v>0</v>
      </c>
      <c r="JM28" s="2">
        <v>0</v>
      </c>
      <c r="JN28" s="4">
        <v>1</v>
      </c>
      <c r="JO28" s="19">
        <f t="shared" si="35"/>
        <v>0</v>
      </c>
      <c r="JQ28" s="2" t="s">
        <v>43</v>
      </c>
      <c r="JR28" s="2">
        <v>6</v>
      </c>
      <c r="JS28" s="2">
        <v>6</v>
      </c>
      <c r="JT28" s="2">
        <v>0</v>
      </c>
      <c r="JU28" s="2">
        <v>0</v>
      </c>
      <c r="JV28" s="4">
        <v>1</v>
      </c>
      <c r="JW28" s="19">
        <f t="shared" si="36"/>
        <v>0</v>
      </c>
      <c r="JY28" s="2" t="s">
        <v>43</v>
      </c>
      <c r="JZ28" s="2">
        <v>6</v>
      </c>
      <c r="KA28" s="2">
        <v>6</v>
      </c>
      <c r="KB28" s="2">
        <v>0</v>
      </c>
      <c r="KC28" s="2">
        <v>0</v>
      </c>
      <c r="KD28" s="4">
        <v>1</v>
      </c>
      <c r="KE28" s="19">
        <f t="shared" si="37"/>
        <v>0</v>
      </c>
      <c r="KG28" s="2" t="s">
        <v>43</v>
      </c>
      <c r="KH28" s="2">
        <v>6</v>
      </c>
      <c r="KI28" s="2">
        <v>6</v>
      </c>
      <c r="KJ28" s="2">
        <v>0</v>
      </c>
      <c r="KK28" s="2">
        <v>0</v>
      </c>
      <c r="KL28" s="4">
        <v>1</v>
      </c>
      <c r="KM28" s="19">
        <f t="shared" si="38"/>
        <v>0</v>
      </c>
      <c r="KO28" s="2" t="s">
        <v>43</v>
      </c>
      <c r="KP28" s="2">
        <v>49</v>
      </c>
      <c r="KQ28" s="2">
        <v>49</v>
      </c>
      <c r="KR28" s="2">
        <v>0</v>
      </c>
      <c r="KS28" s="2">
        <v>0</v>
      </c>
      <c r="KT28" s="4">
        <v>1</v>
      </c>
      <c r="KU28" s="19">
        <f t="shared" si="39"/>
        <v>0</v>
      </c>
      <c r="KW28" s="2" t="s">
        <v>43</v>
      </c>
      <c r="KX28" s="2">
        <v>49</v>
      </c>
      <c r="KY28" s="2">
        <v>49</v>
      </c>
      <c r="KZ28" s="2">
        <v>0</v>
      </c>
      <c r="LA28" s="2">
        <v>0</v>
      </c>
      <c r="LB28" s="4">
        <v>1</v>
      </c>
      <c r="LC28" s="19">
        <f t="shared" si="40"/>
        <v>0</v>
      </c>
      <c r="LE28" s="2" t="s">
        <v>43</v>
      </c>
      <c r="LF28" s="2">
        <v>49</v>
      </c>
      <c r="LG28" s="2">
        <v>49</v>
      </c>
      <c r="LH28" s="2">
        <v>0</v>
      </c>
      <c r="LI28" s="2">
        <v>0</v>
      </c>
      <c r="LJ28" s="4">
        <v>1</v>
      </c>
      <c r="LK28" s="19">
        <f t="shared" si="41"/>
        <v>0</v>
      </c>
      <c r="LM28" s="2" t="s">
        <v>43</v>
      </c>
      <c r="LN28" s="2">
        <v>49</v>
      </c>
      <c r="LO28" s="2">
        <v>49</v>
      </c>
      <c r="LP28" s="2">
        <v>0</v>
      </c>
      <c r="LQ28" s="2">
        <v>0</v>
      </c>
      <c r="LR28" s="4">
        <v>1</v>
      </c>
      <c r="LS28" s="19">
        <f t="shared" si="42"/>
        <v>0</v>
      </c>
      <c r="LU28" s="2" t="s">
        <v>43</v>
      </c>
      <c r="LV28" s="2">
        <v>49</v>
      </c>
      <c r="LW28" s="2">
        <v>49</v>
      </c>
      <c r="LX28" s="2">
        <v>0</v>
      </c>
      <c r="LY28" s="2">
        <v>0</v>
      </c>
      <c r="LZ28" s="4">
        <v>1</v>
      </c>
      <c r="MA28" s="19">
        <f t="shared" si="43"/>
        <v>0</v>
      </c>
      <c r="MC28" s="2" t="s">
        <v>43</v>
      </c>
      <c r="MD28" s="2">
        <v>49</v>
      </c>
      <c r="ME28" s="2">
        <v>49</v>
      </c>
      <c r="MF28" s="2">
        <v>0</v>
      </c>
      <c r="MG28" s="2">
        <v>0</v>
      </c>
      <c r="MH28" s="4">
        <f t="shared" si="99"/>
        <v>1</v>
      </c>
      <c r="MI28" s="19">
        <f t="shared" si="44"/>
        <v>0</v>
      </c>
      <c r="MK28" s="2" t="s">
        <v>43</v>
      </c>
      <c r="ML28" s="2">
        <v>49</v>
      </c>
      <c r="MM28" s="2">
        <v>49</v>
      </c>
      <c r="MN28" s="2">
        <v>0</v>
      </c>
      <c r="MO28" s="2">
        <v>0</v>
      </c>
      <c r="MP28" s="4">
        <v>1</v>
      </c>
      <c r="MQ28" s="19">
        <f t="shared" si="100"/>
        <v>0</v>
      </c>
      <c r="MS28" s="2" t="s">
        <v>43</v>
      </c>
      <c r="MT28" s="2">
        <v>49</v>
      </c>
      <c r="MU28" s="2">
        <v>49</v>
      </c>
      <c r="MV28" s="2">
        <v>0</v>
      </c>
      <c r="MW28" s="2">
        <v>0</v>
      </c>
      <c r="MX28" s="4">
        <v>1</v>
      </c>
      <c r="MY28" s="19">
        <f t="shared" si="45"/>
        <v>0</v>
      </c>
      <c r="NA28" s="2" t="s">
        <v>43</v>
      </c>
      <c r="NB28" s="2">
        <v>49</v>
      </c>
      <c r="NC28" s="2">
        <v>49</v>
      </c>
      <c r="ND28" s="2">
        <v>0</v>
      </c>
      <c r="NE28" s="2">
        <v>0</v>
      </c>
      <c r="NF28" s="4">
        <v>1</v>
      </c>
      <c r="NG28" s="19">
        <f t="shared" si="46"/>
        <v>0</v>
      </c>
      <c r="NI28" s="2" t="s">
        <v>43</v>
      </c>
      <c r="NJ28" s="2">
        <v>49</v>
      </c>
      <c r="NK28" s="2">
        <v>49</v>
      </c>
      <c r="NL28" s="2">
        <v>0</v>
      </c>
      <c r="NM28" s="2">
        <v>0</v>
      </c>
      <c r="NN28" s="4">
        <v>1</v>
      </c>
      <c r="NO28" s="19">
        <f t="shared" si="47"/>
        <v>0</v>
      </c>
      <c r="NQ28" s="2" t="s">
        <v>43</v>
      </c>
      <c r="NR28" s="2">
        <v>49</v>
      </c>
      <c r="NS28" s="2">
        <v>49</v>
      </c>
      <c r="NT28" s="2">
        <v>0</v>
      </c>
      <c r="NU28" s="2">
        <v>0</v>
      </c>
      <c r="NV28" s="4">
        <v>1</v>
      </c>
      <c r="NW28" s="19">
        <f t="shared" si="48"/>
        <v>0</v>
      </c>
      <c r="NY28" s="2" t="s">
        <v>43</v>
      </c>
      <c r="NZ28" s="2">
        <v>49</v>
      </c>
      <c r="OA28" s="2">
        <v>49</v>
      </c>
      <c r="OB28" s="2">
        <v>0</v>
      </c>
      <c r="OC28" s="2">
        <v>0</v>
      </c>
      <c r="OD28" s="4">
        <v>1</v>
      </c>
      <c r="OE28" s="19">
        <f t="shared" si="49"/>
        <v>0</v>
      </c>
      <c r="OG28" s="2" t="s">
        <v>43</v>
      </c>
      <c r="OH28" s="2">
        <v>49</v>
      </c>
      <c r="OI28" s="2">
        <v>49</v>
      </c>
      <c r="OJ28" s="2">
        <v>0</v>
      </c>
      <c r="OK28" s="2">
        <v>0</v>
      </c>
      <c r="OL28" s="4">
        <v>1</v>
      </c>
      <c r="OM28" s="19">
        <f t="shared" si="50"/>
        <v>0</v>
      </c>
      <c r="OO28" s="2" t="s">
        <v>43</v>
      </c>
      <c r="OP28" s="2">
        <v>49</v>
      </c>
      <c r="OQ28" s="2">
        <v>49</v>
      </c>
      <c r="OR28" s="2">
        <v>0</v>
      </c>
      <c r="OS28" s="2">
        <v>0</v>
      </c>
      <c r="OT28" s="4">
        <f t="shared" si="101"/>
        <v>1</v>
      </c>
      <c r="OU28" s="19">
        <f t="shared" si="51"/>
        <v>0</v>
      </c>
      <c r="OW28" s="129" t="s">
        <v>43</v>
      </c>
      <c r="OX28" s="129">
        <v>49</v>
      </c>
      <c r="OY28" s="129">
        <v>49</v>
      </c>
      <c r="OZ28" s="129">
        <v>0</v>
      </c>
      <c r="PA28" s="129">
        <v>0</v>
      </c>
      <c r="PB28" s="135">
        <v>1</v>
      </c>
      <c r="PC28" s="132">
        <v>0</v>
      </c>
      <c r="PD28" s="129"/>
      <c r="PE28" s="129" t="s">
        <v>43</v>
      </c>
      <c r="PF28" s="129">
        <v>49</v>
      </c>
      <c r="PG28" s="129">
        <v>49</v>
      </c>
      <c r="PH28" s="129">
        <v>0</v>
      </c>
      <c r="PI28" s="129">
        <v>0</v>
      </c>
      <c r="PJ28" s="135">
        <v>1</v>
      </c>
      <c r="PK28" s="132">
        <v>0</v>
      </c>
      <c r="PM28" s="156" t="s">
        <v>43</v>
      </c>
      <c r="PN28" s="156">
        <v>49</v>
      </c>
      <c r="PO28" s="156">
        <v>49</v>
      </c>
      <c r="PP28" s="156">
        <v>0</v>
      </c>
      <c r="PQ28" s="156">
        <v>0</v>
      </c>
      <c r="PR28" s="162">
        <v>1</v>
      </c>
      <c r="PS28" s="132">
        <f t="shared" si="52"/>
        <v>0</v>
      </c>
      <c r="PT28" s="121"/>
      <c r="PU28" s="156" t="s">
        <v>43</v>
      </c>
      <c r="PV28" s="156">
        <v>49</v>
      </c>
      <c r="PW28" s="156">
        <v>49</v>
      </c>
      <c r="PX28" s="156">
        <v>0</v>
      </c>
      <c r="PY28" s="156">
        <v>0</v>
      </c>
      <c r="PZ28" s="162">
        <v>1</v>
      </c>
      <c r="QA28" s="132">
        <f t="shared" si="53"/>
        <v>0</v>
      </c>
      <c r="QB28" s="121"/>
      <c r="QC28" s="156" t="s">
        <v>43</v>
      </c>
      <c r="QD28" s="156">
        <v>49</v>
      </c>
      <c r="QE28" s="156">
        <v>49</v>
      </c>
      <c r="QF28" s="156">
        <v>0</v>
      </c>
      <c r="QG28" s="156">
        <v>0</v>
      </c>
      <c r="QH28" s="162">
        <v>1</v>
      </c>
      <c r="QI28" s="132">
        <f t="shared" si="54"/>
        <v>0</v>
      </c>
      <c r="QJ28" s="121"/>
      <c r="QK28" s="156" t="s">
        <v>43</v>
      </c>
      <c r="QL28" s="156">
        <v>49</v>
      </c>
      <c r="QM28" s="156">
        <v>49</v>
      </c>
      <c r="QN28" s="156">
        <v>0</v>
      </c>
      <c r="QO28" s="156">
        <v>0</v>
      </c>
      <c r="QP28" s="162">
        <v>1</v>
      </c>
      <c r="QQ28" s="132">
        <f t="shared" si="55"/>
        <v>0</v>
      </c>
      <c r="QR28" s="121"/>
      <c r="QS28" s="156" t="s">
        <v>43</v>
      </c>
      <c r="QT28" s="156">
        <v>49</v>
      </c>
      <c r="QU28" s="156">
        <v>49</v>
      </c>
      <c r="QV28" s="156">
        <v>0</v>
      </c>
      <c r="QW28" s="156">
        <v>0</v>
      </c>
      <c r="QX28" s="162">
        <v>1</v>
      </c>
      <c r="QY28" s="158">
        <f t="shared" si="56"/>
        <v>0</v>
      </c>
      <c r="QZ28" s="121"/>
      <c r="RA28" s="156" t="s">
        <v>43</v>
      </c>
      <c r="RB28" s="156">
        <v>49</v>
      </c>
      <c r="RC28" s="156">
        <v>49</v>
      </c>
      <c r="RD28" s="156">
        <v>0</v>
      </c>
      <c r="RE28" s="156">
        <v>0</v>
      </c>
      <c r="RF28" s="162">
        <v>1</v>
      </c>
      <c r="RG28" s="132">
        <f t="shared" si="57"/>
        <v>0</v>
      </c>
      <c r="RH28" s="121"/>
      <c r="RI28" s="121"/>
      <c r="RJ28" s="156" t="s">
        <v>43</v>
      </c>
      <c r="RK28" s="156">
        <v>49</v>
      </c>
      <c r="RL28" s="156">
        <v>49</v>
      </c>
      <c r="RM28" s="156">
        <v>0</v>
      </c>
      <c r="RN28" s="156">
        <v>0</v>
      </c>
      <c r="RO28" s="162">
        <f t="shared" si="58"/>
        <v>1</v>
      </c>
      <c r="RP28" s="132">
        <f t="shared" si="59"/>
        <v>0</v>
      </c>
      <c r="RQ28" s="121"/>
      <c r="RR28" s="121"/>
      <c r="RS28" s="121"/>
      <c r="RT28" s="121"/>
      <c r="RU28" s="121"/>
      <c r="RV28" s="121"/>
      <c r="RW28" s="132"/>
      <c r="RX28" s="121"/>
      <c r="RY28" s="121"/>
      <c r="RZ28" s="121"/>
      <c r="SA28" s="121"/>
      <c r="SB28" s="121"/>
      <c r="SC28" s="121"/>
      <c r="SD28" s="132"/>
      <c r="SE28" s="121"/>
      <c r="SF28" s="121"/>
      <c r="SG28" s="121"/>
      <c r="SH28" s="121"/>
      <c r="SI28" s="121"/>
      <c r="SJ28" s="121"/>
      <c r="SK28" s="121"/>
      <c r="SL28" s="121"/>
      <c r="SM28" s="121"/>
      <c r="SN28" s="121"/>
      <c r="SO28" s="121"/>
      <c r="SP28" s="121"/>
      <c r="SQ28" s="121"/>
      <c r="SR28" s="121"/>
      <c r="SU28" s="157" t="s">
        <v>43</v>
      </c>
      <c r="SV28" s="157">
        <v>49</v>
      </c>
      <c r="SW28" s="157">
        <v>49</v>
      </c>
      <c r="SX28" s="157">
        <v>0</v>
      </c>
      <c r="SY28" s="157">
        <v>0</v>
      </c>
      <c r="SZ28" s="158">
        <f t="shared" si="102"/>
        <v>1</v>
      </c>
      <c r="TA28" s="132">
        <f t="shared" si="60"/>
        <v>0</v>
      </c>
      <c r="TC28" s="157" t="s">
        <v>43</v>
      </c>
      <c r="TD28" s="157">
        <v>49</v>
      </c>
      <c r="TE28" s="157">
        <v>49</v>
      </c>
      <c r="TF28" s="157">
        <v>0</v>
      </c>
      <c r="TG28" s="157">
        <v>0</v>
      </c>
      <c r="TH28" s="158">
        <f t="shared" si="61"/>
        <v>1</v>
      </c>
      <c r="TI28" s="132">
        <f t="shared" si="62"/>
        <v>0</v>
      </c>
      <c r="TK28" s="157" t="s">
        <v>43</v>
      </c>
      <c r="TL28" s="157">
        <v>49</v>
      </c>
      <c r="TM28" s="157">
        <v>49</v>
      </c>
      <c r="TN28" s="157">
        <v>0</v>
      </c>
      <c r="TO28" s="157">
        <v>0</v>
      </c>
      <c r="TP28" s="158">
        <f t="shared" si="63"/>
        <v>1</v>
      </c>
      <c r="TQ28" s="132">
        <f t="shared" si="64"/>
        <v>0</v>
      </c>
      <c r="TS28" s="157" t="s">
        <v>43</v>
      </c>
      <c r="TT28" s="157">
        <v>49</v>
      </c>
      <c r="TU28" s="157">
        <v>49</v>
      </c>
      <c r="TV28" s="157">
        <v>0</v>
      </c>
      <c r="TW28" s="157">
        <v>0</v>
      </c>
      <c r="TX28" s="158">
        <f t="shared" si="65"/>
        <v>1</v>
      </c>
      <c r="TY28" s="132">
        <f t="shared" si="66"/>
        <v>0</v>
      </c>
      <c r="UA28" s="157" t="s">
        <v>43</v>
      </c>
      <c r="UB28" s="157">
        <v>49</v>
      </c>
      <c r="UC28" s="157">
        <v>49</v>
      </c>
      <c r="UD28" s="157">
        <v>0</v>
      </c>
      <c r="UE28" s="157">
        <v>0</v>
      </c>
      <c r="UF28" s="158">
        <f t="shared" si="67"/>
        <v>1</v>
      </c>
      <c r="UG28" s="132">
        <f t="shared" si="68"/>
        <v>0</v>
      </c>
      <c r="UH28" s="132"/>
      <c r="UI28" s="157" t="s">
        <v>43</v>
      </c>
      <c r="UJ28" s="157">
        <v>49</v>
      </c>
      <c r="UK28" s="157">
        <v>49</v>
      </c>
      <c r="UL28" s="157">
        <v>0</v>
      </c>
      <c r="UM28" s="157">
        <v>0</v>
      </c>
      <c r="UN28" s="158">
        <f t="shared" si="69"/>
        <v>1</v>
      </c>
      <c r="UO28" s="132">
        <f t="shared" si="70"/>
        <v>0</v>
      </c>
      <c r="UQ28" s="157" t="s">
        <v>43</v>
      </c>
      <c r="UR28" s="157">
        <v>49</v>
      </c>
      <c r="US28" s="157">
        <v>49</v>
      </c>
      <c r="UT28" s="157">
        <v>0</v>
      </c>
      <c r="UU28" s="157">
        <v>0</v>
      </c>
      <c r="UV28" s="158">
        <f t="shared" si="71"/>
        <v>1</v>
      </c>
      <c r="UW28" s="132">
        <f t="shared" si="72"/>
        <v>0</v>
      </c>
      <c r="UY28" s="157" t="s">
        <v>43</v>
      </c>
      <c r="UZ28" s="157">
        <v>49</v>
      </c>
      <c r="VA28" s="157">
        <v>49</v>
      </c>
      <c r="VB28" s="157">
        <v>0</v>
      </c>
      <c r="VC28" s="157">
        <v>0</v>
      </c>
      <c r="VD28" s="158">
        <f t="shared" si="73"/>
        <v>1</v>
      </c>
      <c r="VE28" s="132">
        <f t="shared" si="74"/>
        <v>0</v>
      </c>
      <c r="VG28" s="157" t="s">
        <v>43</v>
      </c>
      <c r="VH28" s="157">
        <v>49</v>
      </c>
      <c r="VI28" s="157">
        <v>49</v>
      </c>
      <c r="VJ28" s="157">
        <v>0</v>
      </c>
      <c r="VK28" s="157">
        <v>0</v>
      </c>
      <c r="VL28" s="158">
        <f t="shared" si="75"/>
        <v>1</v>
      </c>
      <c r="VM28" s="132">
        <f t="shared" si="76"/>
        <v>0</v>
      </c>
      <c r="VO28" s="157" t="s">
        <v>43</v>
      </c>
      <c r="VP28" s="157">
        <v>49</v>
      </c>
      <c r="VQ28" s="157">
        <v>49</v>
      </c>
      <c r="VR28" s="157">
        <v>0</v>
      </c>
      <c r="VS28" s="157">
        <v>0</v>
      </c>
      <c r="VT28" s="158">
        <f t="shared" si="77"/>
        <v>1</v>
      </c>
      <c r="VV28" s="157" t="s">
        <v>43</v>
      </c>
      <c r="VW28" s="157">
        <v>49</v>
      </c>
      <c r="VX28" s="157">
        <v>49</v>
      </c>
      <c r="VY28" s="157">
        <v>0</v>
      </c>
      <c r="VZ28" s="157">
        <v>0</v>
      </c>
      <c r="WA28" s="158">
        <f t="shared" si="78"/>
        <v>1</v>
      </c>
      <c r="WC28" s="157" t="s">
        <v>43</v>
      </c>
      <c r="WD28" s="157">
        <v>49</v>
      </c>
      <c r="WE28" s="157">
        <v>49</v>
      </c>
      <c r="WF28" s="157">
        <v>0</v>
      </c>
      <c r="WG28" s="157">
        <v>0</v>
      </c>
      <c r="WH28" s="158">
        <f t="shared" si="79"/>
        <v>1</v>
      </c>
      <c r="WI28" s="132">
        <f t="shared" si="23"/>
        <v>0</v>
      </c>
      <c r="WK28" s="157" t="s">
        <v>43</v>
      </c>
      <c r="WL28" s="157">
        <v>49</v>
      </c>
      <c r="WM28" s="157">
        <v>49</v>
      </c>
      <c r="WN28" s="157">
        <v>0</v>
      </c>
      <c r="WO28" s="157">
        <v>0</v>
      </c>
      <c r="WP28" s="158">
        <f t="shared" si="80"/>
        <v>1</v>
      </c>
      <c r="WQ28" s="132">
        <f t="shared" si="81"/>
        <v>0</v>
      </c>
      <c r="WS28" s="157" t="s">
        <v>43</v>
      </c>
      <c r="WT28" s="157">
        <v>49</v>
      </c>
      <c r="WU28" s="157">
        <v>49</v>
      </c>
      <c r="WV28" s="157">
        <v>0</v>
      </c>
      <c r="WW28" s="157">
        <v>0</v>
      </c>
      <c r="WX28" s="158">
        <f t="shared" si="82"/>
        <v>1</v>
      </c>
      <c r="WY28" s="132">
        <f t="shared" si="83"/>
        <v>0</v>
      </c>
      <c r="XA28" s="157" t="s">
        <v>43</v>
      </c>
      <c r="XB28" s="157">
        <v>49</v>
      </c>
      <c r="XC28" s="157">
        <v>49</v>
      </c>
      <c r="XD28" s="157">
        <v>0</v>
      </c>
      <c r="XE28" s="157">
        <v>0</v>
      </c>
      <c r="XF28" s="158">
        <f t="shared" si="84"/>
        <v>1</v>
      </c>
      <c r="XG28" s="132">
        <f t="shared" si="85"/>
        <v>0</v>
      </c>
      <c r="XI28" s="157" t="s">
        <v>43</v>
      </c>
      <c r="XJ28" s="157">
        <v>49</v>
      </c>
      <c r="XK28" s="157">
        <v>49</v>
      </c>
      <c r="XL28" s="157">
        <v>0</v>
      </c>
      <c r="XM28" s="157">
        <v>0</v>
      </c>
      <c r="XN28" s="158">
        <f t="shared" si="86"/>
        <v>1</v>
      </c>
      <c r="XO28" s="132">
        <f t="shared" si="87"/>
        <v>0</v>
      </c>
      <c r="XQ28" s="157" t="s">
        <v>43</v>
      </c>
      <c r="XR28" s="157">
        <v>49</v>
      </c>
      <c r="XS28" s="157">
        <v>49</v>
      </c>
      <c r="XT28" s="157">
        <v>0</v>
      </c>
      <c r="XU28" s="157">
        <v>0</v>
      </c>
      <c r="XV28" s="158">
        <f t="shared" si="88"/>
        <v>1</v>
      </c>
      <c r="XW28" s="132">
        <f t="shared" si="89"/>
        <v>0</v>
      </c>
      <c r="XY28" s="157" t="s">
        <v>43</v>
      </c>
      <c r="XZ28" s="157">
        <v>49</v>
      </c>
      <c r="YA28" s="157">
        <v>49</v>
      </c>
      <c r="YB28" s="157">
        <v>0</v>
      </c>
      <c r="YC28" s="157">
        <v>0</v>
      </c>
      <c r="YD28" s="158">
        <f t="shared" si="90"/>
        <v>1</v>
      </c>
      <c r="YE28" s="132">
        <f t="shared" si="91"/>
        <v>0</v>
      </c>
      <c r="YG28" s="157" t="s">
        <v>43</v>
      </c>
      <c r="YH28" s="157">
        <v>49</v>
      </c>
      <c r="YI28" s="157">
        <v>49</v>
      </c>
      <c r="YJ28" s="157">
        <v>0</v>
      </c>
      <c r="YK28" s="157">
        <v>0</v>
      </c>
      <c r="YL28" s="158">
        <f t="shared" si="92"/>
        <v>1</v>
      </c>
      <c r="YM28" s="132">
        <f t="shared" si="93"/>
        <v>0</v>
      </c>
      <c r="YO28" s="157" t="s">
        <v>43</v>
      </c>
      <c r="YP28" s="157">
        <v>49</v>
      </c>
      <c r="YQ28" s="157">
        <v>49</v>
      </c>
      <c r="YR28" s="157">
        <v>0</v>
      </c>
      <c r="YS28" s="157">
        <v>0</v>
      </c>
      <c r="YT28" s="158">
        <f t="shared" si="94"/>
        <v>1</v>
      </c>
      <c r="YU28" s="132">
        <f t="shared" si="95"/>
        <v>0</v>
      </c>
      <c r="YW28" s="157" t="s">
        <v>43</v>
      </c>
      <c r="YX28" s="157">
        <v>49</v>
      </c>
      <c r="YY28" s="157">
        <v>49</v>
      </c>
      <c r="YZ28" s="157">
        <v>0</v>
      </c>
      <c r="ZA28" s="157">
        <v>0</v>
      </c>
      <c r="ZB28" s="158">
        <f t="shared" si="96"/>
        <v>1</v>
      </c>
      <c r="ZD28" s="157" t="s">
        <v>43</v>
      </c>
      <c r="ZE28" s="157">
        <v>49</v>
      </c>
      <c r="ZF28" s="157">
        <v>49</v>
      </c>
      <c r="ZG28" s="157">
        <v>0</v>
      </c>
      <c r="ZH28" s="157">
        <v>0</v>
      </c>
      <c r="ZI28" s="158">
        <f t="shared" si="97"/>
        <v>1</v>
      </c>
      <c r="ZJ28" s="132">
        <f t="shared" si="98"/>
        <v>1</v>
      </c>
      <c r="ZL28" s="121" t="s">
        <v>43</v>
      </c>
      <c r="ZM28" s="121">
        <v>49</v>
      </c>
      <c r="ZN28" s="121">
        <v>49</v>
      </c>
      <c r="ZO28" s="121">
        <v>0</v>
      </c>
      <c r="ZP28" s="121">
        <v>0</v>
      </c>
      <c r="ZQ28" s="132">
        <v>1</v>
      </c>
      <c r="ZS28" s="157" t="s">
        <v>43</v>
      </c>
      <c r="ZT28" s="157">
        <v>49</v>
      </c>
      <c r="ZU28" s="157">
        <v>49</v>
      </c>
      <c r="ZV28" s="157">
        <v>0</v>
      </c>
      <c r="ZW28" s="157">
        <v>0</v>
      </c>
      <c r="ZX28" s="158">
        <v>1</v>
      </c>
      <c r="ZZ28" s="199" t="s">
        <v>43</v>
      </c>
      <c r="AAA28" s="199">
        <v>49</v>
      </c>
      <c r="AAB28" s="199">
        <v>49</v>
      </c>
      <c r="AAC28" s="199">
        <v>0</v>
      </c>
      <c r="AAD28" s="199">
        <v>0</v>
      </c>
      <c r="AAE28" s="200">
        <v>1</v>
      </c>
      <c r="AAG28" s="157" t="s">
        <v>43</v>
      </c>
      <c r="AAH28" s="157">
        <v>49</v>
      </c>
      <c r="AAI28" s="157">
        <v>49</v>
      </c>
      <c r="AAJ28" s="157">
        <v>0</v>
      </c>
      <c r="AAK28" s="157">
        <v>0</v>
      </c>
      <c r="AAL28" s="158">
        <v>1</v>
      </c>
      <c r="AAN28" s="157" t="s">
        <v>43</v>
      </c>
      <c r="AAO28" s="157">
        <v>49</v>
      </c>
      <c r="AAP28" s="157">
        <v>49</v>
      </c>
      <c r="AAQ28" s="157">
        <v>0</v>
      </c>
      <c r="AAR28" s="157">
        <v>0</v>
      </c>
      <c r="AAS28" s="158">
        <v>1</v>
      </c>
      <c r="AAU28" s="157" t="s">
        <v>43</v>
      </c>
      <c r="AAV28" s="157">
        <v>49</v>
      </c>
      <c r="AAW28" s="157">
        <v>49</v>
      </c>
      <c r="AAX28" s="157">
        <v>0</v>
      </c>
      <c r="AAY28" s="157">
        <v>0</v>
      </c>
      <c r="AAZ28" s="158">
        <v>1</v>
      </c>
    </row>
    <row r="29" spans="1:728" ht="15.75">
      <c r="A29" s="19">
        <v>1</v>
      </c>
      <c r="B29" s="19"/>
      <c r="C29" s="18" t="s">
        <v>44</v>
      </c>
      <c r="D29" s="18">
        <v>4</v>
      </c>
      <c r="E29" s="18">
        <v>4</v>
      </c>
      <c r="F29" s="18">
        <v>0</v>
      </c>
      <c r="G29" s="18">
        <v>0</v>
      </c>
      <c r="H29" s="19">
        <v>1</v>
      </c>
      <c r="J29" s="58" t="s">
        <v>44</v>
      </c>
      <c r="K29" s="58">
        <v>4</v>
      </c>
      <c r="L29" s="58">
        <v>4</v>
      </c>
      <c r="M29" s="58">
        <v>0</v>
      </c>
      <c r="N29" s="58">
        <v>0</v>
      </c>
      <c r="O29" s="59">
        <v>1</v>
      </c>
      <c r="P29" s="59">
        <f t="shared" si="0"/>
        <v>0</v>
      </c>
      <c r="R29" s="18" t="s">
        <v>44</v>
      </c>
      <c r="S29" s="18">
        <v>4</v>
      </c>
      <c r="T29" s="18">
        <v>4</v>
      </c>
      <c r="U29" s="18">
        <v>0</v>
      </c>
      <c r="V29" s="18">
        <v>0</v>
      </c>
      <c r="W29" s="19">
        <v>1</v>
      </c>
      <c r="X29" s="19">
        <f t="shared" si="1"/>
        <v>0</v>
      </c>
      <c r="Z29" s="51" t="s">
        <v>44</v>
      </c>
      <c r="AA29" s="51">
        <v>4</v>
      </c>
      <c r="AB29" s="52">
        <v>4</v>
      </c>
      <c r="AC29" s="53">
        <v>0</v>
      </c>
      <c r="AD29" s="51">
        <v>0</v>
      </c>
      <c r="AE29" s="54">
        <v>1</v>
      </c>
      <c r="AF29" s="19">
        <f t="shared" si="2"/>
        <v>0</v>
      </c>
      <c r="AH29" s="19">
        <v>1</v>
      </c>
      <c r="AI29" s="19">
        <f t="shared" si="3"/>
        <v>0</v>
      </c>
      <c r="AK29" s="18" t="s">
        <v>44</v>
      </c>
      <c r="AL29" s="18">
        <v>4</v>
      </c>
      <c r="AM29" s="18">
        <v>4</v>
      </c>
      <c r="AN29" s="18">
        <v>0</v>
      </c>
      <c r="AO29" s="18">
        <v>0</v>
      </c>
      <c r="AP29" s="19">
        <f t="shared" si="4"/>
        <v>1</v>
      </c>
      <c r="AQ29" s="19">
        <f t="shared" si="5"/>
        <v>0</v>
      </c>
      <c r="AS29" s="18" t="s">
        <v>44</v>
      </c>
      <c r="AT29" s="18">
        <v>4</v>
      </c>
      <c r="AU29" s="18">
        <v>4</v>
      </c>
      <c r="AV29" s="18">
        <v>0</v>
      </c>
      <c r="AW29" s="18">
        <v>0</v>
      </c>
      <c r="AX29" s="19">
        <v>1</v>
      </c>
      <c r="AY29" s="19">
        <f t="shared" si="6"/>
        <v>0</v>
      </c>
      <c r="BA29" s="18" t="s">
        <v>44</v>
      </c>
      <c r="BB29" s="18">
        <v>4</v>
      </c>
      <c r="BC29" s="18">
        <v>4</v>
      </c>
      <c r="BD29" s="18">
        <v>0</v>
      </c>
      <c r="BE29" s="18">
        <v>0</v>
      </c>
      <c r="BF29" s="19">
        <v>1</v>
      </c>
      <c r="BG29" s="19">
        <f t="shared" si="7"/>
        <v>0</v>
      </c>
      <c r="BI29" s="18" t="s">
        <v>44</v>
      </c>
      <c r="BJ29" s="18">
        <v>4</v>
      </c>
      <c r="BK29" s="18">
        <v>4</v>
      </c>
      <c r="BL29" s="18">
        <v>0</v>
      </c>
      <c r="BM29" s="18">
        <v>0</v>
      </c>
      <c r="BN29" s="19">
        <v>1</v>
      </c>
      <c r="BO29" s="19">
        <f t="shared" si="8"/>
        <v>0</v>
      </c>
      <c r="BQ29" s="18" t="s">
        <v>44</v>
      </c>
      <c r="BR29" s="18">
        <v>4</v>
      </c>
      <c r="BS29" s="18">
        <v>4</v>
      </c>
      <c r="BT29" s="18">
        <v>0</v>
      </c>
      <c r="BU29" s="18">
        <v>0</v>
      </c>
      <c r="BV29" s="19">
        <v>1</v>
      </c>
      <c r="BW29" s="19">
        <f t="shared" si="9"/>
        <v>0</v>
      </c>
      <c r="BY29" s="18" t="s">
        <v>44</v>
      </c>
      <c r="BZ29" s="18">
        <v>4</v>
      </c>
      <c r="CA29" s="18">
        <v>4</v>
      </c>
      <c r="CB29" s="18">
        <v>0</v>
      </c>
      <c r="CC29" s="18">
        <v>0</v>
      </c>
      <c r="CD29" s="19">
        <v>1</v>
      </c>
      <c r="CE29" s="19">
        <f t="shared" si="10"/>
        <v>0</v>
      </c>
      <c r="CG29" s="18" t="s">
        <v>44</v>
      </c>
      <c r="CH29" s="18">
        <v>4</v>
      </c>
      <c r="CI29" s="18">
        <v>4</v>
      </c>
      <c r="CJ29" s="18">
        <v>0</v>
      </c>
      <c r="CK29" s="18">
        <v>0</v>
      </c>
      <c r="CL29" s="19">
        <v>1</v>
      </c>
      <c r="CM29" s="19">
        <f t="shared" si="11"/>
        <v>0</v>
      </c>
      <c r="CO29" s="2" t="s">
        <v>44</v>
      </c>
      <c r="CP29" s="2">
        <v>4</v>
      </c>
      <c r="CQ29" s="2">
        <v>4</v>
      </c>
      <c r="CR29" s="2">
        <v>0</v>
      </c>
      <c r="CS29" s="2">
        <v>0</v>
      </c>
      <c r="CT29" s="4">
        <v>1</v>
      </c>
      <c r="CU29" s="19">
        <f t="shared" si="12"/>
        <v>0</v>
      </c>
      <c r="CW29" s="2" t="s">
        <v>44</v>
      </c>
      <c r="CX29" s="2">
        <v>4</v>
      </c>
      <c r="CY29" s="2">
        <v>4</v>
      </c>
      <c r="CZ29" s="2">
        <v>0</v>
      </c>
      <c r="DA29" s="2">
        <v>0</v>
      </c>
      <c r="DB29" s="4">
        <v>1</v>
      </c>
      <c r="DC29" s="19">
        <f t="shared" si="13"/>
        <v>0</v>
      </c>
      <c r="DE29" s="2" t="s">
        <v>44</v>
      </c>
      <c r="DF29" s="2">
        <v>4</v>
      </c>
      <c r="DG29" s="2">
        <v>4</v>
      </c>
      <c r="DH29" s="2">
        <v>0</v>
      </c>
      <c r="DI29" s="2">
        <v>0</v>
      </c>
      <c r="DJ29" s="4">
        <v>1</v>
      </c>
      <c r="DK29" s="19">
        <f t="shared" si="14"/>
        <v>0</v>
      </c>
      <c r="DM29" s="2" t="s">
        <v>44</v>
      </c>
      <c r="DN29" s="2">
        <v>4</v>
      </c>
      <c r="DO29" s="2">
        <v>4</v>
      </c>
      <c r="DP29" s="2">
        <v>0</v>
      </c>
      <c r="DQ29" s="2">
        <v>0</v>
      </c>
      <c r="DR29" s="4">
        <v>1</v>
      </c>
      <c r="DS29" s="19">
        <f t="shared" si="15"/>
        <v>0</v>
      </c>
      <c r="DU29" s="2" t="s">
        <v>44</v>
      </c>
      <c r="DV29" s="2">
        <v>4</v>
      </c>
      <c r="DW29" s="2">
        <v>4</v>
      </c>
      <c r="DX29" s="2">
        <v>0</v>
      </c>
      <c r="DY29" s="2">
        <v>0</v>
      </c>
      <c r="DZ29" s="4">
        <v>1</v>
      </c>
      <c r="EA29" s="19">
        <f t="shared" si="16"/>
        <v>0</v>
      </c>
      <c r="EC29" s="2" t="s">
        <v>44</v>
      </c>
      <c r="ED29" s="2">
        <v>4</v>
      </c>
      <c r="EE29" s="2">
        <v>4</v>
      </c>
      <c r="EF29" s="2">
        <v>0</v>
      </c>
      <c r="EG29" s="2">
        <v>0</v>
      </c>
      <c r="EH29" s="4">
        <v>1</v>
      </c>
      <c r="EI29" s="19">
        <f t="shared" si="17"/>
        <v>0</v>
      </c>
      <c r="EK29" s="2" t="s">
        <v>44</v>
      </c>
      <c r="EL29" s="2">
        <v>4</v>
      </c>
      <c r="EM29" s="2">
        <v>4</v>
      </c>
      <c r="EN29" s="2">
        <v>0</v>
      </c>
      <c r="EO29" s="2">
        <v>0</v>
      </c>
      <c r="EP29" s="4">
        <v>1</v>
      </c>
      <c r="EQ29" s="19">
        <f t="shared" si="18"/>
        <v>0</v>
      </c>
      <c r="ES29" s="2" t="s">
        <v>44</v>
      </c>
      <c r="ET29" s="2">
        <v>4</v>
      </c>
      <c r="EU29" s="2">
        <v>4</v>
      </c>
      <c r="EV29" s="2">
        <v>0</v>
      </c>
      <c r="EW29" s="2">
        <v>0</v>
      </c>
      <c r="EX29" s="4">
        <v>1</v>
      </c>
      <c r="EY29" s="19">
        <f t="shared" si="19"/>
        <v>0</v>
      </c>
      <c r="FA29" s="2" t="s">
        <v>44</v>
      </c>
      <c r="FB29" s="2">
        <v>4</v>
      </c>
      <c r="FC29" s="2">
        <v>4</v>
      </c>
      <c r="FD29" s="2">
        <v>0</v>
      </c>
      <c r="FE29" s="2">
        <v>0</v>
      </c>
      <c r="FF29" s="4">
        <v>1</v>
      </c>
      <c r="FG29" s="19">
        <f t="shared" si="20"/>
        <v>0</v>
      </c>
      <c r="FI29" s="2" t="s">
        <v>44</v>
      </c>
      <c r="FJ29" s="2">
        <v>4</v>
      </c>
      <c r="FK29" s="2">
        <v>4</v>
      </c>
      <c r="FL29" s="2">
        <v>0</v>
      </c>
      <c r="FM29" s="2">
        <v>0</v>
      </c>
      <c r="FN29" s="4">
        <v>1</v>
      </c>
      <c r="FO29" s="19">
        <f t="shared" si="21"/>
        <v>0</v>
      </c>
      <c r="FQ29" s="2" t="s">
        <v>44</v>
      </c>
      <c r="FR29" s="2">
        <v>4</v>
      </c>
      <c r="FS29" s="2">
        <v>4</v>
      </c>
      <c r="FT29" s="2">
        <v>0</v>
      </c>
      <c r="FU29" s="2">
        <v>0</v>
      </c>
      <c r="FV29" s="4">
        <v>1</v>
      </c>
      <c r="FW29" s="19">
        <f t="shared" si="22"/>
        <v>0</v>
      </c>
      <c r="FY29" s="2" t="s">
        <v>44</v>
      </c>
      <c r="FZ29" s="2">
        <v>4</v>
      </c>
      <c r="GA29" s="2">
        <v>4</v>
      </c>
      <c r="GB29" s="2">
        <v>0</v>
      </c>
      <c r="GC29" s="2">
        <v>0</v>
      </c>
      <c r="GD29" s="4">
        <v>1</v>
      </c>
      <c r="GE29" s="19">
        <f t="shared" si="24"/>
        <v>0</v>
      </c>
      <c r="GG29" s="2" t="s">
        <v>44</v>
      </c>
      <c r="GH29" s="2">
        <v>4</v>
      </c>
      <c r="GI29" s="2">
        <v>4</v>
      </c>
      <c r="GJ29" s="2">
        <v>0</v>
      </c>
      <c r="GK29" s="2">
        <v>0</v>
      </c>
      <c r="GL29" s="4">
        <v>1</v>
      </c>
      <c r="GM29" s="19">
        <f t="shared" si="25"/>
        <v>0</v>
      </c>
      <c r="GO29" s="2" t="s">
        <v>44</v>
      </c>
      <c r="GP29" s="2">
        <v>4</v>
      </c>
      <c r="GQ29" s="2">
        <v>4</v>
      </c>
      <c r="GR29" s="2">
        <v>0</v>
      </c>
      <c r="GS29" s="2">
        <v>0</v>
      </c>
      <c r="GT29" s="4">
        <v>1</v>
      </c>
      <c r="GU29" s="19">
        <f t="shared" si="26"/>
        <v>0</v>
      </c>
      <c r="GW29" s="2" t="s">
        <v>44</v>
      </c>
      <c r="GX29" s="2">
        <v>4</v>
      </c>
      <c r="GY29" s="2">
        <v>4</v>
      </c>
      <c r="GZ29" s="2">
        <v>0</v>
      </c>
      <c r="HA29" s="2">
        <v>0</v>
      </c>
      <c r="HB29" s="4">
        <v>1</v>
      </c>
      <c r="HC29" s="19">
        <f t="shared" si="27"/>
        <v>0</v>
      </c>
      <c r="HE29" s="2" t="s">
        <v>44</v>
      </c>
      <c r="HF29" s="2">
        <v>4</v>
      </c>
      <c r="HG29" s="2">
        <v>4</v>
      </c>
      <c r="HH29" s="2">
        <v>0</v>
      </c>
      <c r="HI29" s="2">
        <v>0</v>
      </c>
      <c r="HJ29" s="4">
        <v>1</v>
      </c>
      <c r="HK29" s="19">
        <f t="shared" si="28"/>
        <v>0</v>
      </c>
      <c r="HM29" s="2" t="s">
        <v>44</v>
      </c>
      <c r="HN29" s="2">
        <v>4</v>
      </c>
      <c r="HO29" s="2">
        <v>4</v>
      </c>
      <c r="HP29" s="2">
        <v>0</v>
      </c>
      <c r="HQ29" s="2">
        <v>0</v>
      </c>
      <c r="HR29" s="4">
        <v>1</v>
      </c>
      <c r="HS29" s="19">
        <f t="shared" si="29"/>
        <v>0</v>
      </c>
      <c r="HU29" s="2" t="s">
        <v>44</v>
      </c>
      <c r="HV29" s="2">
        <v>4</v>
      </c>
      <c r="HW29" s="2">
        <v>4</v>
      </c>
      <c r="HX29" s="2">
        <v>0</v>
      </c>
      <c r="HY29" s="2">
        <v>0</v>
      </c>
      <c r="HZ29" s="4">
        <v>1</v>
      </c>
      <c r="IA29" s="19">
        <f t="shared" si="30"/>
        <v>0</v>
      </c>
      <c r="IC29" s="2" t="s">
        <v>44</v>
      </c>
      <c r="ID29" s="2">
        <v>4</v>
      </c>
      <c r="IE29" s="2">
        <v>4</v>
      </c>
      <c r="IF29" s="2">
        <v>0</v>
      </c>
      <c r="IG29" s="2">
        <v>0</v>
      </c>
      <c r="IH29" s="4">
        <v>1</v>
      </c>
      <c r="II29" s="19">
        <f t="shared" si="31"/>
        <v>0</v>
      </c>
      <c r="IK29" s="2" t="s">
        <v>44</v>
      </c>
      <c r="IL29" s="2">
        <v>4</v>
      </c>
      <c r="IM29" s="2">
        <v>4</v>
      </c>
      <c r="IN29" s="2">
        <v>0</v>
      </c>
      <c r="IO29" s="2">
        <v>0</v>
      </c>
      <c r="IP29" s="4">
        <v>1</v>
      </c>
      <c r="IQ29" s="19">
        <f t="shared" si="32"/>
        <v>0</v>
      </c>
      <c r="IS29" s="2" t="s">
        <v>44</v>
      </c>
      <c r="IT29" s="2">
        <v>4</v>
      </c>
      <c r="IU29" s="2">
        <v>4</v>
      </c>
      <c r="IV29" s="2">
        <v>0</v>
      </c>
      <c r="IW29" s="2">
        <v>0</v>
      </c>
      <c r="IX29" s="4">
        <v>1</v>
      </c>
      <c r="IY29" s="19">
        <f t="shared" si="33"/>
        <v>0</v>
      </c>
      <c r="JA29" s="2" t="s">
        <v>44</v>
      </c>
      <c r="JB29" s="2">
        <v>4</v>
      </c>
      <c r="JC29" s="2">
        <v>4</v>
      </c>
      <c r="JD29" s="2">
        <v>0</v>
      </c>
      <c r="JE29" s="2">
        <v>0</v>
      </c>
      <c r="JF29" s="4">
        <v>1</v>
      </c>
      <c r="JG29" s="19">
        <f t="shared" si="34"/>
        <v>0</v>
      </c>
      <c r="JI29" s="2" t="s">
        <v>44</v>
      </c>
      <c r="JJ29" s="2">
        <v>4</v>
      </c>
      <c r="JK29" s="2">
        <v>4</v>
      </c>
      <c r="JL29" s="2">
        <v>0</v>
      </c>
      <c r="JM29" s="2">
        <v>0</v>
      </c>
      <c r="JN29" s="4">
        <v>1</v>
      </c>
      <c r="JO29" s="19">
        <f t="shared" si="35"/>
        <v>0</v>
      </c>
      <c r="JQ29" s="2" t="s">
        <v>44</v>
      </c>
      <c r="JR29" s="2">
        <v>4</v>
      </c>
      <c r="JS29" s="2">
        <v>4</v>
      </c>
      <c r="JT29" s="2">
        <v>0</v>
      </c>
      <c r="JU29" s="2">
        <v>0</v>
      </c>
      <c r="JV29" s="4">
        <v>1</v>
      </c>
      <c r="JW29" s="19">
        <f t="shared" si="36"/>
        <v>0</v>
      </c>
      <c r="JY29" s="2" t="s">
        <v>44</v>
      </c>
      <c r="JZ29" s="2">
        <v>4</v>
      </c>
      <c r="KA29" s="2">
        <v>4</v>
      </c>
      <c r="KB29" s="2">
        <v>0</v>
      </c>
      <c r="KC29" s="2">
        <v>0</v>
      </c>
      <c r="KD29" s="4">
        <v>1</v>
      </c>
      <c r="KE29" s="19">
        <f t="shared" si="37"/>
        <v>0</v>
      </c>
      <c r="KG29" s="2" t="s">
        <v>44</v>
      </c>
      <c r="KH29" s="2">
        <v>4</v>
      </c>
      <c r="KI29" s="2">
        <v>4</v>
      </c>
      <c r="KJ29" s="2">
        <v>0</v>
      </c>
      <c r="KK29" s="2">
        <v>0</v>
      </c>
      <c r="KL29" s="4">
        <v>1</v>
      </c>
      <c r="KM29" s="19">
        <f t="shared" si="38"/>
        <v>0</v>
      </c>
      <c r="KO29" s="2" t="s">
        <v>44</v>
      </c>
      <c r="KP29" s="2">
        <v>4</v>
      </c>
      <c r="KQ29" s="2">
        <v>4</v>
      </c>
      <c r="KR29" s="2">
        <v>0</v>
      </c>
      <c r="KS29" s="2">
        <v>0</v>
      </c>
      <c r="KT29" s="4">
        <v>1</v>
      </c>
      <c r="KU29" s="19">
        <f t="shared" si="39"/>
        <v>0</v>
      </c>
      <c r="KW29" s="2" t="s">
        <v>44</v>
      </c>
      <c r="KX29" s="2">
        <v>4</v>
      </c>
      <c r="KY29" s="2">
        <v>4</v>
      </c>
      <c r="KZ29" s="2">
        <v>0</v>
      </c>
      <c r="LA29" s="2">
        <v>0</v>
      </c>
      <c r="LB29" s="4">
        <v>1</v>
      </c>
      <c r="LC29" s="19">
        <f t="shared" si="40"/>
        <v>0</v>
      </c>
      <c r="LE29" s="2" t="s">
        <v>44</v>
      </c>
      <c r="LF29" s="2">
        <v>4</v>
      </c>
      <c r="LG29" s="2">
        <v>4</v>
      </c>
      <c r="LH29" s="2">
        <v>0</v>
      </c>
      <c r="LI29" s="2">
        <v>0</v>
      </c>
      <c r="LJ29" s="4">
        <v>1</v>
      </c>
      <c r="LK29" s="19">
        <f t="shared" si="41"/>
        <v>0</v>
      </c>
      <c r="LM29" s="2" t="s">
        <v>44</v>
      </c>
      <c r="LN29" s="2">
        <v>4</v>
      </c>
      <c r="LO29" s="2">
        <v>4</v>
      </c>
      <c r="LP29" s="2">
        <v>0</v>
      </c>
      <c r="LQ29" s="2">
        <v>0</v>
      </c>
      <c r="LR29" s="4">
        <v>1</v>
      </c>
      <c r="LS29" s="19">
        <f t="shared" si="42"/>
        <v>0</v>
      </c>
      <c r="LU29" s="2" t="s">
        <v>44</v>
      </c>
      <c r="LV29" s="2">
        <v>4</v>
      </c>
      <c r="LW29" s="2">
        <v>4</v>
      </c>
      <c r="LX29" s="2">
        <v>0</v>
      </c>
      <c r="LY29" s="2">
        <v>0</v>
      </c>
      <c r="LZ29" s="4">
        <v>1</v>
      </c>
      <c r="MA29" s="19">
        <f t="shared" si="43"/>
        <v>0</v>
      </c>
      <c r="MC29" s="2" t="s">
        <v>44</v>
      </c>
      <c r="MD29" s="2">
        <v>4</v>
      </c>
      <c r="ME29" s="2">
        <v>4</v>
      </c>
      <c r="MF29" s="2">
        <v>0</v>
      </c>
      <c r="MG29" s="2">
        <v>0</v>
      </c>
      <c r="MH29" s="4">
        <f t="shared" si="99"/>
        <v>1</v>
      </c>
      <c r="MI29" s="19">
        <f t="shared" si="44"/>
        <v>0</v>
      </c>
      <c r="MK29" s="2" t="s">
        <v>44</v>
      </c>
      <c r="ML29" s="2">
        <v>4</v>
      </c>
      <c r="MM29" s="2">
        <v>4</v>
      </c>
      <c r="MN29" s="2">
        <v>0</v>
      </c>
      <c r="MO29" s="2">
        <v>0</v>
      </c>
      <c r="MP29" s="4">
        <v>1</v>
      </c>
      <c r="MQ29" s="19">
        <f t="shared" si="100"/>
        <v>0</v>
      </c>
      <c r="MS29" s="2" t="s">
        <v>44</v>
      </c>
      <c r="MT29" s="2">
        <v>4</v>
      </c>
      <c r="MU29" s="2">
        <v>4</v>
      </c>
      <c r="MV29" s="2">
        <v>0</v>
      </c>
      <c r="MW29" s="2">
        <v>0</v>
      </c>
      <c r="MX29" s="4">
        <v>1</v>
      </c>
      <c r="MY29" s="19">
        <f t="shared" si="45"/>
        <v>0</v>
      </c>
      <c r="NA29" s="2" t="s">
        <v>44</v>
      </c>
      <c r="NB29" s="2">
        <v>4</v>
      </c>
      <c r="NC29" s="2">
        <v>4</v>
      </c>
      <c r="ND29" s="2">
        <v>0</v>
      </c>
      <c r="NE29" s="2">
        <v>0</v>
      </c>
      <c r="NF29" s="4">
        <v>1</v>
      </c>
      <c r="NG29" s="19">
        <f t="shared" si="46"/>
        <v>0</v>
      </c>
      <c r="NI29" s="2" t="s">
        <v>44</v>
      </c>
      <c r="NJ29" s="2">
        <v>4</v>
      </c>
      <c r="NK29" s="2">
        <v>4</v>
      </c>
      <c r="NL29" s="2">
        <v>0</v>
      </c>
      <c r="NM29" s="2">
        <v>0</v>
      </c>
      <c r="NN29" s="4">
        <v>1</v>
      </c>
      <c r="NO29" s="19">
        <f t="shared" si="47"/>
        <v>0</v>
      </c>
      <c r="NQ29" s="2" t="s">
        <v>44</v>
      </c>
      <c r="NR29" s="2">
        <v>4</v>
      </c>
      <c r="NS29" s="2">
        <v>4</v>
      </c>
      <c r="NT29" s="2">
        <v>0</v>
      </c>
      <c r="NU29" s="2">
        <v>0</v>
      </c>
      <c r="NV29" s="4">
        <v>1</v>
      </c>
      <c r="NW29" s="19">
        <f t="shared" si="48"/>
        <v>0</v>
      </c>
      <c r="NY29" s="2" t="s">
        <v>44</v>
      </c>
      <c r="NZ29" s="2">
        <v>4</v>
      </c>
      <c r="OA29" s="2">
        <v>4</v>
      </c>
      <c r="OB29" s="2">
        <v>0</v>
      </c>
      <c r="OC29" s="2">
        <v>0</v>
      </c>
      <c r="OD29" s="4">
        <v>1</v>
      </c>
      <c r="OE29" s="19">
        <f t="shared" si="49"/>
        <v>0</v>
      </c>
      <c r="OG29" s="2" t="s">
        <v>44</v>
      </c>
      <c r="OH29" s="2">
        <v>4</v>
      </c>
      <c r="OI29" s="2">
        <v>4</v>
      </c>
      <c r="OJ29" s="2">
        <v>0</v>
      </c>
      <c r="OK29" s="2">
        <v>0</v>
      </c>
      <c r="OL29" s="4">
        <v>1</v>
      </c>
      <c r="OM29" s="19">
        <f t="shared" si="50"/>
        <v>0</v>
      </c>
      <c r="OO29" s="2" t="s">
        <v>44</v>
      </c>
      <c r="OP29" s="2">
        <v>4</v>
      </c>
      <c r="OQ29" s="2">
        <v>4</v>
      </c>
      <c r="OR29" s="2">
        <v>0</v>
      </c>
      <c r="OS29" s="2">
        <v>0</v>
      </c>
      <c r="OT29" s="4">
        <f t="shared" si="101"/>
        <v>1</v>
      </c>
      <c r="OU29" s="19">
        <f t="shared" si="51"/>
        <v>0</v>
      </c>
      <c r="OW29" s="129" t="s">
        <v>44</v>
      </c>
      <c r="OX29" s="129">
        <v>4</v>
      </c>
      <c r="OY29" s="129">
        <v>4</v>
      </c>
      <c r="OZ29" s="129">
        <v>0</v>
      </c>
      <c r="PA29" s="129">
        <v>0</v>
      </c>
      <c r="PB29" s="135">
        <v>1</v>
      </c>
      <c r="PC29" s="132">
        <v>0</v>
      </c>
      <c r="PD29" s="129"/>
      <c r="PE29" s="129" t="s">
        <v>44</v>
      </c>
      <c r="PF29" s="129">
        <v>4</v>
      </c>
      <c r="PG29" s="129">
        <v>4</v>
      </c>
      <c r="PH29" s="129">
        <v>0</v>
      </c>
      <c r="PI29" s="129">
        <v>0</v>
      </c>
      <c r="PJ29" s="135">
        <v>1</v>
      </c>
      <c r="PK29" s="132">
        <v>0</v>
      </c>
      <c r="PM29" s="156" t="s">
        <v>44</v>
      </c>
      <c r="PN29" s="156">
        <v>4</v>
      </c>
      <c r="PO29" s="156">
        <v>4</v>
      </c>
      <c r="PP29" s="156">
        <v>0</v>
      </c>
      <c r="PQ29" s="156">
        <v>0</v>
      </c>
      <c r="PR29" s="162">
        <v>1</v>
      </c>
      <c r="PS29" s="132">
        <f t="shared" si="52"/>
        <v>0</v>
      </c>
      <c r="PT29" s="121"/>
      <c r="PU29" s="156" t="s">
        <v>44</v>
      </c>
      <c r="PV29" s="156">
        <v>4</v>
      </c>
      <c r="PW29" s="156">
        <v>4</v>
      </c>
      <c r="PX29" s="156">
        <v>0</v>
      </c>
      <c r="PY29" s="156">
        <v>0</v>
      </c>
      <c r="PZ29" s="162">
        <v>1</v>
      </c>
      <c r="QA29" s="132">
        <f t="shared" si="53"/>
        <v>0</v>
      </c>
      <c r="QB29" s="121"/>
      <c r="QC29" s="156" t="s">
        <v>44</v>
      </c>
      <c r="QD29" s="156">
        <v>4</v>
      </c>
      <c r="QE29" s="156">
        <v>4</v>
      </c>
      <c r="QF29" s="156">
        <v>0</v>
      </c>
      <c r="QG29" s="156">
        <v>0</v>
      </c>
      <c r="QH29" s="162">
        <v>1</v>
      </c>
      <c r="QI29" s="132">
        <f t="shared" si="54"/>
        <v>0</v>
      </c>
      <c r="QJ29" s="121"/>
      <c r="QK29" s="156" t="s">
        <v>44</v>
      </c>
      <c r="QL29" s="156">
        <v>4</v>
      </c>
      <c r="QM29" s="156">
        <v>4</v>
      </c>
      <c r="QN29" s="156">
        <v>0</v>
      </c>
      <c r="QO29" s="156">
        <v>0</v>
      </c>
      <c r="QP29" s="162">
        <v>1</v>
      </c>
      <c r="QQ29" s="132">
        <f t="shared" si="55"/>
        <v>0</v>
      </c>
      <c r="QR29" s="121"/>
      <c r="QS29" s="156" t="s">
        <v>44</v>
      </c>
      <c r="QT29" s="156">
        <v>4</v>
      </c>
      <c r="QU29" s="156">
        <v>4</v>
      </c>
      <c r="QV29" s="156">
        <v>0</v>
      </c>
      <c r="QW29" s="156">
        <v>0</v>
      </c>
      <c r="QX29" s="162">
        <v>1</v>
      </c>
      <c r="QY29" s="158">
        <f t="shared" si="56"/>
        <v>0</v>
      </c>
      <c r="QZ29" s="121"/>
      <c r="RA29" s="156" t="s">
        <v>44</v>
      </c>
      <c r="RB29" s="156">
        <v>4</v>
      </c>
      <c r="RC29" s="156">
        <v>4</v>
      </c>
      <c r="RD29" s="156">
        <v>0</v>
      </c>
      <c r="RE29" s="156">
        <v>0</v>
      </c>
      <c r="RF29" s="162">
        <v>1</v>
      </c>
      <c r="RG29" s="132">
        <f t="shared" si="57"/>
        <v>0</v>
      </c>
      <c r="RH29" s="121"/>
      <c r="RI29" s="121"/>
      <c r="RJ29" s="156" t="s">
        <v>44</v>
      </c>
      <c r="RK29" s="156">
        <v>4</v>
      </c>
      <c r="RL29" s="156">
        <v>4</v>
      </c>
      <c r="RM29" s="156">
        <v>0</v>
      </c>
      <c r="RN29" s="156">
        <v>0</v>
      </c>
      <c r="RO29" s="162">
        <f t="shared" si="58"/>
        <v>1</v>
      </c>
      <c r="RP29" s="132">
        <f t="shared" si="59"/>
        <v>0</v>
      </c>
      <c r="RQ29" s="121"/>
      <c r="RR29" s="121"/>
      <c r="RS29" s="121"/>
      <c r="RT29" s="121"/>
      <c r="RU29" s="121"/>
      <c r="RV29" s="121"/>
      <c r="RW29" s="132"/>
      <c r="RX29" s="121"/>
      <c r="RY29" s="121"/>
      <c r="RZ29" s="121"/>
      <c r="SA29" s="121"/>
      <c r="SB29" s="121"/>
      <c r="SC29" s="121"/>
      <c r="SD29" s="132"/>
      <c r="SE29" s="121"/>
      <c r="SF29" s="121"/>
      <c r="SG29" s="121"/>
      <c r="SH29" s="121"/>
      <c r="SI29" s="121"/>
      <c r="SJ29" s="121"/>
      <c r="SK29" s="121"/>
      <c r="SL29" s="121"/>
      <c r="SM29" s="121"/>
      <c r="SN29" s="121"/>
      <c r="SO29" s="121"/>
      <c r="SP29" s="121"/>
      <c r="SQ29" s="121"/>
      <c r="SR29" s="121"/>
      <c r="SU29" s="157" t="s">
        <v>44</v>
      </c>
      <c r="SV29" s="157">
        <v>4</v>
      </c>
      <c r="SW29" s="157">
        <v>4</v>
      </c>
      <c r="SX29" s="157">
        <v>0</v>
      </c>
      <c r="SY29" s="157">
        <v>0</v>
      </c>
      <c r="SZ29" s="158">
        <f t="shared" si="102"/>
        <v>1</v>
      </c>
      <c r="TA29" s="132">
        <f t="shared" si="60"/>
        <v>0</v>
      </c>
      <c r="TC29" s="157" t="s">
        <v>44</v>
      </c>
      <c r="TD29" s="157">
        <v>4</v>
      </c>
      <c r="TE29" s="157">
        <v>4</v>
      </c>
      <c r="TF29" s="157">
        <v>0</v>
      </c>
      <c r="TG29" s="157">
        <v>0</v>
      </c>
      <c r="TH29" s="158">
        <f t="shared" si="61"/>
        <v>1</v>
      </c>
      <c r="TI29" s="132">
        <f t="shared" si="62"/>
        <v>0</v>
      </c>
      <c r="TK29" s="157" t="s">
        <v>44</v>
      </c>
      <c r="TL29" s="157">
        <v>4</v>
      </c>
      <c r="TM29" s="157">
        <v>4</v>
      </c>
      <c r="TN29" s="157">
        <v>0</v>
      </c>
      <c r="TO29" s="157">
        <v>0</v>
      </c>
      <c r="TP29" s="158">
        <f t="shared" si="63"/>
        <v>1</v>
      </c>
      <c r="TQ29" s="132">
        <f t="shared" si="64"/>
        <v>0</v>
      </c>
      <c r="TS29" s="157" t="s">
        <v>44</v>
      </c>
      <c r="TT29" s="157">
        <v>4</v>
      </c>
      <c r="TU29" s="157">
        <v>4</v>
      </c>
      <c r="TV29" s="157">
        <v>0</v>
      </c>
      <c r="TW29" s="157">
        <v>0</v>
      </c>
      <c r="TX29" s="158">
        <f t="shared" si="65"/>
        <v>1</v>
      </c>
      <c r="TY29" s="132">
        <f t="shared" si="66"/>
        <v>0</v>
      </c>
      <c r="UA29" s="157" t="s">
        <v>44</v>
      </c>
      <c r="UB29" s="157">
        <v>4</v>
      </c>
      <c r="UC29" s="157">
        <v>4</v>
      </c>
      <c r="UD29" s="157">
        <v>0</v>
      </c>
      <c r="UE29" s="157">
        <v>0</v>
      </c>
      <c r="UF29" s="158">
        <f t="shared" si="67"/>
        <v>1</v>
      </c>
      <c r="UG29" s="132">
        <f t="shared" si="68"/>
        <v>0</v>
      </c>
      <c r="UH29" s="132"/>
      <c r="UI29" s="157" t="s">
        <v>44</v>
      </c>
      <c r="UJ29" s="157">
        <v>4</v>
      </c>
      <c r="UK29" s="157">
        <v>4</v>
      </c>
      <c r="UL29" s="157">
        <v>0</v>
      </c>
      <c r="UM29" s="157">
        <v>0</v>
      </c>
      <c r="UN29" s="158">
        <f t="shared" si="69"/>
        <v>1</v>
      </c>
      <c r="UO29" s="132">
        <f t="shared" si="70"/>
        <v>0</v>
      </c>
      <c r="UQ29" s="157" t="s">
        <v>44</v>
      </c>
      <c r="UR29" s="157">
        <v>4</v>
      </c>
      <c r="US29" s="157">
        <v>4</v>
      </c>
      <c r="UT29" s="157">
        <v>0</v>
      </c>
      <c r="UU29" s="157">
        <v>0</v>
      </c>
      <c r="UV29" s="158">
        <f t="shared" si="71"/>
        <v>1</v>
      </c>
      <c r="UW29" s="132">
        <f t="shared" si="72"/>
        <v>0</v>
      </c>
      <c r="UY29" s="157" t="s">
        <v>44</v>
      </c>
      <c r="UZ29" s="157">
        <v>4</v>
      </c>
      <c r="VA29" s="157">
        <v>4</v>
      </c>
      <c r="VB29" s="157">
        <v>0</v>
      </c>
      <c r="VC29" s="157">
        <v>0</v>
      </c>
      <c r="VD29" s="158">
        <f t="shared" si="73"/>
        <v>1</v>
      </c>
      <c r="VE29" s="132">
        <f t="shared" si="74"/>
        <v>0</v>
      </c>
      <c r="VG29" s="157" t="s">
        <v>44</v>
      </c>
      <c r="VH29" s="157">
        <v>4</v>
      </c>
      <c r="VI29" s="157">
        <v>4</v>
      </c>
      <c r="VJ29" s="157">
        <v>0</v>
      </c>
      <c r="VK29" s="157">
        <v>0</v>
      </c>
      <c r="VL29" s="158">
        <f t="shared" si="75"/>
        <v>1</v>
      </c>
      <c r="VM29" s="132">
        <f t="shared" si="76"/>
        <v>0</v>
      </c>
      <c r="VO29" s="157" t="s">
        <v>44</v>
      </c>
      <c r="VP29" s="157">
        <v>4</v>
      </c>
      <c r="VQ29" s="157">
        <v>4</v>
      </c>
      <c r="VR29" s="157">
        <v>0</v>
      </c>
      <c r="VS29" s="157">
        <v>0</v>
      </c>
      <c r="VT29" s="158">
        <f t="shared" si="77"/>
        <v>1</v>
      </c>
      <c r="VV29" s="157" t="s">
        <v>44</v>
      </c>
      <c r="VW29" s="157">
        <v>4</v>
      </c>
      <c r="VX29" s="157">
        <v>4</v>
      </c>
      <c r="VY29" s="157">
        <v>0</v>
      </c>
      <c r="VZ29" s="157">
        <v>0</v>
      </c>
      <c r="WA29" s="158">
        <f t="shared" si="78"/>
        <v>1</v>
      </c>
      <c r="WC29" s="157" t="s">
        <v>44</v>
      </c>
      <c r="WD29" s="157">
        <v>4</v>
      </c>
      <c r="WE29" s="157">
        <v>4</v>
      </c>
      <c r="WF29" s="157">
        <v>0</v>
      </c>
      <c r="WG29" s="157">
        <v>0</v>
      </c>
      <c r="WH29" s="158">
        <f t="shared" si="79"/>
        <v>1</v>
      </c>
      <c r="WI29" s="132">
        <f t="shared" si="23"/>
        <v>0</v>
      </c>
      <c r="WK29" s="157" t="s">
        <v>44</v>
      </c>
      <c r="WL29" s="157">
        <v>4</v>
      </c>
      <c r="WM29" s="157">
        <v>4</v>
      </c>
      <c r="WN29" s="157">
        <v>0</v>
      </c>
      <c r="WO29" s="157">
        <v>0</v>
      </c>
      <c r="WP29" s="158">
        <f t="shared" si="80"/>
        <v>1</v>
      </c>
      <c r="WQ29" s="132">
        <f t="shared" si="81"/>
        <v>0</v>
      </c>
      <c r="WS29" s="157" t="s">
        <v>44</v>
      </c>
      <c r="WT29" s="157">
        <v>4</v>
      </c>
      <c r="WU29" s="157">
        <v>4</v>
      </c>
      <c r="WV29" s="157">
        <v>0</v>
      </c>
      <c r="WW29" s="157">
        <v>0</v>
      </c>
      <c r="WX29" s="158">
        <f t="shared" si="82"/>
        <v>1</v>
      </c>
      <c r="WY29" s="132">
        <f t="shared" si="83"/>
        <v>0</v>
      </c>
      <c r="XA29" s="157" t="s">
        <v>44</v>
      </c>
      <c r="XB29" s="157">
        <v>4</v>
      </c>
      <c r="XC29" s="157">
        <v>4</v>
      </c>
      <c r="XD29" s="157">
        <v>0</v>
      </c>
      <c r="XE29" s="157">
        <v>0</v>
      </c>
      <c r="XF29" s="158">
        <f t="shared" si="84"/>
        <v>1</v>
      </c>
      <c r="XG29" s="132">
        <f t="shared" si="85"/>
        <v>0</v>
      </c>
      <c r="XI29" s="157" t="s">
        <v>44</v>
      </c>
      <c r="XJ29" s="157">
        <v>4</v>
      </c>
      <c r="XK29" s="157">
        <v>4</v>
      </c>
      <c r="XL29" s="157">
        <v>0</v>
      </c>
      <c r="XM29" s="157">
        <v>0</v>
      </c>
      <c r="XN29" s="158">
        <f t="shared" si="86"/>
        <v>1</v>
      </c>
      <c r="XO29" s="132">
        <f t="shared" si="87"/>
        <v>0</v>
      </c>
      <c r="XQ29" s="157" t="s">
        <v>44</v>
      </c>
      <c r="XR29" s="157">
        <v>4</v>
      </c>
      <c r="XS29" s="157">
        <v>4</v>
      </c>
      <c r="XT29" s="157">
        <v>0</v>
      </c>
      <c r="XU29" s="157">
        <v>0</v>
      </c>
      <c r="XV29" s="158">
        <f t="shared" si="88"/>
        <v>1</v>
      </c>
      <c r="XW29" s="132">
        <f t="shared" si="89"/>
        <v>0</v>
      </c>
      <c r="XY29" s="157" t="s">
        <v>44</v>
      </c>
      <c r="XZ29" s="157">
        <v>4</v>
      </c>
      <c r="YA29" s="157">
        <v>4</v>
      </c>
      <c r="YB29" s="157">
        <v>0</v>
      </c>
      <c r="YC29" s="157">
        <v>0</v>
      </c>
      <c r="YD29" s="158">
        <f t="shared" si="90"/>
        <v>1</v>
      </c>
      <c r="YE29" s="132">
        <f t="shared" si="91"/>
        <v>0</v>
      </c>
      <c r="YG29" s="157" t="s">
        <v>44</v>
      </c>
      <c r="YH29" s="157">
        <v>4</v>
      </c>
      <c r="YI29" s="157">
        <v>4</v>
      </c>
      <c r="YJ29" s="157">
        <v>0</v>
      </c>
      <c r="YK29" s="157">
        <v>0</v>
      </c>
      <c r="YL29" s="158">
        <f t="shared" si="92"/>
        <v>1</v>
      </c>
      <c r="YM29" s="132">
        <f t="shared" si="93"/>
        <v>0</v>
      </c>
      <c r="YO29" s="157" t="s">
        <v>44</v>
      </c>
      <c r="YP29" s="157">
        <v>4</v>
      </c>
      <c r="YQ29" s="157">
        <v>4</v>
      </c>
      <c r="YR29" s="157">
        <v>0</v>
      </c>
      <c r="YS29" s="157">
        <v>0</v>
      </c>
      <c r="YT29" s="158">
        <f t="shared" si="94"/>
        <v>1</v>
      </c>
      <c r="YU29" s="132">
        <f t="shared" si="95"/>
        <v>0</v>
      </c>
      <c r="YW29" s="157" t="s">
        <v>44</v>
      </c>
      <c r="YX29" s="157">
        <v>4</v>
      </c>
      <c r="YY29" s="157">
        <v>4</v>
      </c>
      <c r="YZ29" s="157">
        <v>0</v>
      </c>
      <c r="ZA29" s="157">
        <v>0</v>
      </c>
      <c r="ZB29" s="158">
        <f t="shared" si="96"/>
        <v>1</v>
      </c>
      <c r="ZD29" s="157" t="s">
        <v>44</v>
      </c>
      <c r="ZE29" s="157">
        <v>4</v>
      </c>
      <c r="ZF29" s="157">
        <v>4</v>
      </c>
      <c r="ZG29" s="157">
        <v>0</v>
      </c>
      <c r="ZH29" s="157">
        <v>0</v>
      </c>
      <c r="ZI29" s="158">
        <f t="shared" si="97"/>
        <v>1</v>
      </c>
      <c r="ZJ29" s="132">
        <f t="shared" si="98"/>
        <v>1</v>
      </c>
      <c r="ZL29" s="121" t="s">
        <v>44</v>
      </c>
      <c r="ZM29" s="121">
        <v>4</v>
      </c>
      <c r="ZN29" s="121">
        <v>4</v>
      </c>
      <c r="ZO29" s="121">
        <v>0</v>
      </c>
      <c r="ZP29" s="121">
        <v>0</v>
      </c>
      <c r="ZQ29" s="132">
        <v>1</v>
      </c>
      <c r="ZS29" s="157" t="s">
        <v>44</v>
      </c>
      <c r="ZT29" s="157">
        <v>4</v>
      </c>
      <c r="ZU29" s="157">
        <v>4</v>
      </c>
      <c r="ZV29" s="157">
        <v>0</v>
      </c>
      <c r="ZW29" s="157">
        <v>0</v>
      </c>
      <c r="ZX29" s="158">
        <v>1</v>
      </c>
      <c r="ZZ29" s="199" t="s">
        <v>44</v>
      </c>
      <c r="AAA29" s="199">
        <v>4</v>
      </c>
      <c r="AAB29" s="199">
        <v>4</v>
      </c>
      <c r="AAC29" s="199">
        <v>0</v>
      </c>
      <c r="AAD29" s="199">
        <v>0</v>
      </c>
      <c r="AAE29" s="200">
        <v>1</v>
      </c>
      <c r="AAG29" s="157" t="s">
        <v>44</v>
      </c>
      <c r="AAH29" s="157">
        <v>4</v>
      </c>
      <c r="AAI29" s="157">
        <v>4</v>
      </c>
      <c r="AAJ29" s="157">
        <v>0</v>
      </c>
      <c r="AAK29" s="157">
        <v>0</v>
      </c>
      <c r="AAL29" s="158">
        <v>1</v>
      </c>
      <c r="AAN29" s="157" t="s">
        <v>44</v>
      </c>
      <c r="AAO29" s="157">
        <v>4</v>
      </c>
      <c r="AAP29" s="157">
        <v>4</v>
      </c>
      <c r="AAQ29" s="157">
        <v>0</v>
      </c>
      <c r="AAR29" s="157">
        <v>0</v>
      </c>
      <c r="AAS29" s="158">
        <v>1</v>
      </c>
      <c r="AAU29" s="157" t="s">
        <v>44</v>
      </c>
      <c r="AAV29" s="157">
        <v>4</v>
      </c>
      <c r="AAW29" s="157">
        <v>4</v>
      </c>
      <c r="AAX29" s="157">
        <v>0</v>
      </c>
      <c r="AAY29" s="157">
        <v>0</v>
      </c>
      <c r="AAZ29" s="158">
        <v>1</v>
      </c>
    </row>
    <row r="30" spans="1:728" ht="15.75">
      <c r="A30" s="19">
        <v>0.94</v>
      </c>
      <c r="B30" s="19"/>
      <c r="C30" s="18" t="s">
        <v>45</v>
      </c>
      <c r="D30" s="18">
        <v>52</v>
      </c>
      <c r="E30" s="18">
        <v>49</v>
      </c>
      <c r="F30" s="18">
        <v>3</v>
      </c>
      <c r="G30" s="18">
        <v>0</v>
      </c>
      <c r="H30" s="19">
        <v>0.94</v>
      </c>
      <c r="J30" s="58" t="s">
        <v>45</v>
      </c>
      <c r="K30" s="58">
        <v>52</v>
      </c>
      <c r="L30" s="58">
        <v>49</v>
      </c>
      <c r="M30" s="58">
        <v>3</v>
      </c>
      <c r="N30" s="58">
        <v>0</v>
      </c>
      <c r="O30" s="59">
        <v>0.94</v>
      </c>
      <c r="P30" s="59">
        <f t="shared" si="0"/>
        <v>0</v>
      </c>
      <c r="R30" s="18" t="s">
        <v>45</v>
      </c>
      <c r="S30" s="18">
        <v>52</v>
      </c>
      <c r="T30" s="18">
        <v>49</v>
      </c>
      <c r="U30" s="18">
        <v>3</v>
      </c>
      <c r="V30" s="18">
        <v>0</v>
      </c>
      <c r="W30" s="19">
        <v>0.94</v>
      </c>
      <c r="X30" s="19">
        <f t="shared" si="1"/>
        <v>0</v>
      </c>
      <c r="Z30" s="51" t="s">
        <v>45</v>
      </c>
      <c r="AA30" s="51">
        <v>52</v>
      </c>
      <c r="AB30" s="52">
        <v>49</v>
      </c>
      <c r="AC30" s="53">
        <v>3</v>
      </c>
      <c r="AD30" s="51">
        <v>0</v>
      </c>
      <c r="AE30" s="54">
        <v>0.94</v>
      </c>
      <c r="AF30" s="19">
        <f t="shared" si="2"/>
        <v>0</v>
      </c>
      <c r="AH30" s="19">
        <v>0.94</v>
      </c>
      <c r="AI30" s="19">
        <f t="shared" si="3"/>
        <v>0</v>
      </c>
      <c r="AK30" s="18" t="s">
        <v>45</v>
      </c>
      <c r="AL30" s="18">
        <v>52</v>
      </c>
      <c r="AM30" s="18">
        <v>49</v>
      </c>
      <c r="AN30" s="18">
        <v>3</v>
      </c>
      <c r="AO30" s="18">
        <v>0</v>
      </c>
      <c r="AP30" s="19">
        <f t="shared" si="4"/>
        <v>0.94230769230769229</v>
      </c>
      <c r="AQ30" s="19">
        <f t="shared" si="5"/>
        <v>2.3076923076923439E-3</v>
      </c>
      <c r="AS30" s="18" t="s">
        <v>45</v>
      </c>
      <c r="AT30" s="18">
        <v>52</v>
      </c>
      <c r="AU30" s="18">
        <v>49</v>
      </c>
      <c r="AV30" s="18">
        <v>3</v>
      </c>
      <c r="AW30" s="18">
        <v>0</v>
      </c>
      <c r="AX30" s="19">
        <v>0.94</v>
      </c>
      <c r="AY30" s="19">
        <f t="shared" si="6"/>
        <v>-2.3076923076923439E-3</v>
      </c>
      <c r="BA30" s="18" t="s">
        <v>45</v>
      </c>
      <c r="BB30" s="18">
        <v>52</v>
      </c>
      <c r="BC30" s="18">
        <v>49</v>
      </c>
      <c r="BD30" s="18">
        <v>3</v>
      </c>
      <c r="BE30" s="18">
        <v>0</v>
      </c>
      <c r="BF30" s="19">
        <v>0.94</v>
      </c>
      <c r="BG30" s="19">
        <f t="shared" si="7"/>
        <v>0</v>
      </c>
      <c r="BI30" s="18" t="s">
        <v>45</v>
      </c>
      <c r="BJ30" s="18">
        <v>52</v>
      </c>
      <c r="BK30" s="18">
        <v>49</v>
      </c>
      <c r="BL30" s="18">
        <v>3</v>
      </c>
      <c r="BM30" s="18">
        <v>0</v>
      </c>
      <c r="BN30" s="19">
        <v>0.94</v>
      </c>
      <c r="BO30" s="19">
        <f t="shared" si="8"/>
        <v>0</v>
      </c>
      <c r="BQ30" s="18" t="s">
        <v>45</v>
      </c>
      <c r="BR30" s="18">
        <v>52</v>
      </c>
      <c r="BS30" s="18">
        <v>49</v>
      </c>
      <c r="BT30" s="18">
        <v>3</v>
      </c>
      <c r="BU30" s="18">
        <v>0</v>
      </c>
      <c r="BV30" s="19">
        <v>0.94</v>
      </c>
      <c r="BW30" s="19">
        <f t="shared" si="9"/>
        <v>0</v>
      </c>
      <c r="BY30" s="18" t="s">
        <v>45</v>
      </c>
      <c r="BZ30" s="18">
        <v>52</v>
      </c>
      <c r="CA30" s="18">
        <v>49</v>
      </c>
      <c r="CB30" s="18">
        <v>3</v>
      </c>
      <c r="CC30" s="18">
        <v>0</v>
      </c>
      <c r="CD30" s="19">
        <v>0.94</v>
      </c>
      <c r="CE30" s="19">
        <f t="shared" si="10"/>
        <v>0</v>
      </c>
      <c r="CG30" s="2" t="s">
        <v>45</v>
      </c>
      <c r="CH30" s="2">
        <v>52</v>
      </c>
      <c r="CI30" s="2">
        <v>49</v>
      </c>
      <c r="CJ30" s="2">
        <v>3</v>
      </c>
      <c r="CK30" s="2">
        <v>0</v>
      </c>
      <c r="CL30" s="4">
        <v>0.94</v>
      </c>
      <c r="CM30" s="19">
        <f t="shared" si="11"/>
        <v>0</v>
      </c>
      <c r="CO30" s="2" t="s">
        <v>45</v>
      </c>
      <c r="CP30" s="2">
        <v>52</v>
      </c>
      <c r="CQ30" s="2">
        <v>49</v>
      </c>
      <c r="CR30" s="2">
        <v>3</v>
      </c>
      <c r="CS30" s="2">
        <v>0</v>
      </c>
      <c r="CT30" s="4">
        <v>0.94</v>
      </c>
      <c r="CU30" s="19">
        <f t="shared" si="12"/>
        <v>0</v>
      </c>
      <c r="CW30" s="2" t="s">
        <v>45</v>
      </c>
      <c r="CX30" s="2">
        <v>52</v>
      </c>
      <c r="CY30" s="2">
        <v>49</v>
      </c>
      <c r="CZ30" s="2">
        <v>3</v>
      </c>
      <c r="DA30" s="2">
        <v>0</v>
      </c>
      <c r="DB30" s="4">
        <v>0.94</v>
      </c>
      <c r="DC30" s="19">
        <f t="shared" si="13"/>
        <v>0</v>
      </c>
      <c r="DE30" s="2" t="s">
        <v>45</v>
      </c>
      <c r="DF30" s="2">
        <v>52</v>
      </c>
      <c r="DG30" s="2">
        <v>49</v>
      </c>
      <c r="DH30" s="2">
        <v>3</v>
      </c>
      <c r="DI30" s="2">
        <v>0</v>
      </c>
      <c r="DJ30" s="4">
        <v>0.94</v>
      </c>
      <c r="DK30" s="19">
        <f t="shared" si="14"/>
        <v>0</v>
      </c>
      <c r="DM30" s="2" t="s">
        <v>45</v>
      </c>
      <c r="DN30" s="2">
        <v>52</v>
      </c>
      <c r="DO30" s="2">
        <v>52</v>
      </c>
      <c r="DP30" s="2">
        <v>0</v>
      </c>
      <c r="DQ30" s="2">
        <v>0</v>
      </c>
      <c r="DR30" s="4">
        <v>1</v>
      </c>
      <c r="DS30" s="19">
        <f t="shared" si="15"/>
        <v>6.0000000000000053E-2</v>
      </c>
      <c r="DU30" s="2" t="s">
        <v>45</v>
      </c>
      <c r="DV30" s="2">
        <v>52</v>
      </c>
      <c r="DW30" s="2">
        <v>52</v>
      </c>
      <c r="DX30" s="2">
        <v>0</v>
      </c>
      <c r="DY30" s="2">
        <v>0</v>
      </c>
      <c r="DZ30" s="4">
        <v>1</v>
      </c>
      <c r="EA30" s="19">
        <f t="shared" si="16"/>
        <v>0</v>
      </c>
      <c r="EC30" s="2" t="s">
        <v>45</v>
      </c>
      <c r="ED30" s="2">
        <v>52</v>
      </c>
      <c r="EE30" s="2">
        <v>52</v>
      </c>
      <c r="EF30" s="2">
        <v>0</v>
      </c>
      <c r="EG30" s="2">
        <v>0</v>
      </c>
      <c r="EH30" s="4">
        <v>1</v>
      </c>
      <c r="EI30" s="19">
        <f t="shared" si="17"/>
        <v>0</v>
      </c>
      <c r="EK30" s="2" t="s">
        <v>45</v>
      </c>
      <c r="EL30" s="2">
        <v>52</v>
      </c>
      <c r="EM30" s="2">
        <v>52</v>
      </c>
      <c r="EN30" s="2">
        <v>0</v>
      </c>
      <c r="EO30" s="2">
        <v>0</v>
      </c>
      <c r="EP30" s="4">
        <v>1</v>
      </c>
      <c r="EQ30" s="19">
        <f t="shared" si="18"/>
        <v>0</v>
      </c>
      <c r="ES30" s="2" t="s">
        <v>45</v>
      </c>
      <c r="ET30" s="2">
        <v>52</v>
      </c>
      <c r="EU30" s="2">
        <v>52</v>
      </c>
      <c r="EV30" s="2">
        <v>0</v>
      </c>
      <c r="EW30" s="2">
        <v>0</v>
      </c>
      <c r="EX30" s="4">
        <v>1</v>
      </c>
      <c r="EY30" s="19">
        <f t="shared" si="19"/>
        <v>0</v>
      </c>
      <c r="FA30" s="2" t="s">
        <v>45</v>
      </c>
      <c r="FB30" s="2">
        <v>52</v>
      </c>
      <c r="FC30" s="2">
        <v>52</v>
      </c>
      <c r="FD30" s="2">
        <v>0</v>
      </c>
      <c r="FE30" s="2">
        <v>0</v>
      </c>
      <c r="FF30" s="4">
        <v>1</v>
      </c>
      <c r="FG30" s="19">
        <f t="shared" si="20"/>
        <v>0</v>
      </c>
      <c r="FI30" s="2" t="s">
        <v>45</v>
      </c>
      <c r="FJ30" s="2">
        <v>52</v>
      </c>
      <c r="FK30" s="2">
        <v>52</v>
      </c>
      <c r="FL30" s="2">
        <v>0</v>
      </c>
      <c r="FM30" s="2">
        <v>0</v>
      </c>
      <c r="FN30" s="4">
        <v>1</v>
      </c>
      <c r="FO30" s="19">
        <f t="shared" si="21"/>
        <v>0</v>
      </c>
      <c r="FQ30" s="2" t="s">
        <v>45</v>
      </c>
      <c r="FR30" s="2">
        <v>52</v>
      </c>
      <c r="FS30" s="2">
        <v>52</v>
      </c>
      <c r="FT30" s="2">
        <v>0</v>
      </c>
      <c r="FU30" s="2">
        <v>0</v>
      </c>
      <c r="FV30" s="4">
        <v>1</v>
      </c>
      <c r="FW30" s="19">
        <f t="shared" si="22"/>
        <v>0</v>
      </c>
      <c r="FY30" s="2" t="s">
        <v>45</v>
      </c>
      <c r="FZ30" s="2">
        <v>52</v>
      </c>
      <c r="GA30" s="2">
        <v>52</v>
      </c>
      <c r="GB30" s="2">
        <v>0</v>
      </c>
      <c r="GC30" s="2">
        <v>0</v>
      </c>
      <c r="GD30" s="4">
        <v>1</v>
      </c>
      <c r="GE30" s="19">
        <f t="shared" si="24"/>
        <v>0</v>
      </c>
      <c r="GG30" s="2" t="s">
        <v>45</v>
      </c>
      <c r="GH30" s="2">
        <v>52</v>
      </c>
      <c r="GI30" s="2">
        <v>52</v>
      </c>
      <c r="GJ30" s="2">
        <v>0</v>
      </c>
      <c r="GK30" s="2">
        <v>0</v>
      </c>
      <c r="GL30" s="4">
        <v>1</v>
      </c>
      <c r="GM30" s="19">
        <f t="shared" si="25"/>
        <v>0</v>
      </c>
      <c r="GO30" s="2" t="s">
        <v>45</v>
      </c>
      <c r="GP30" s="2">
        <v>52</v>
      </c>
      <c r="GQ30" s="2">
        <v>52</v>
      </c>
      <c r="GR30" s="2">
        <v>0</v>
      </c>
      <c r="GS30" s="2">
        <v>0</v>
      </c>
      <c r="GT30" s="4">
        <v>1</v>
      </c>
      <c r="GU30" s="19">
        <f t="shared" si="26"/>
        <v>0</v>
      </c>
      <c r="GW30" s="2" t="s">
        <v>45</v>
      </c>
      <c r="GX30" s="2">
        <v>52</v>
      </c>
      <c r="GY30" s="2">
        <v>52</v>
      </c>
      <c r="GZ30" s="2">
        <v>0</v>
      </c>
      <c r="HA30" s="2">
        <v>0</v>
      </c>
      <c r="HB30" s="4">
        <v>1</v>
      </c>
      <c r="HC30" s="19">
        <f t="shared" si="27"/>
        <v>0</v>
      </c>
      <c r="HE30" s="2" t="s">
        <v>45</v>
      </c>
      <c r="HF30" s="2">
        <v>52</v>
      </c>
      <c r="HG30" s="2">
        <v>52</v>
      </c>
      <c r="HH30" s="2">
        <v>0</v>
      </c>
      <c r="HI30" s="2">
        <v>0</v>
      </c>
      <c r="HJ30" s="4">
        <v>1</v>
      </c>
      <c r="HK30" s="19">
        <f t="shared" si="28"/>
        <v>0</v>
      </c>
      <c r="HM30" s="2" t="s">
        <v>45</v>
      </c>
      <c r="HN30" s="2">
        <v>52</v>
      </c>
      <c r="HO30" s="2">
        <v>52</v>
      </c>
      <c r="HP30" s="2">
        <v>0</v>
      </c>
      <c r="HQ30" s="2">
        <v>0</v>
      </c>
      <c r="HR30" s="4">
        <v>1</v>
      </c>
      <c r="HS30" s="19">
        <f t="shared" si="29"/>
        <v>0</v>
      </c>
      <c r="HU30" s="2" t="s">
        <v>45</v>
      </c>
      <c r="HV30" s="2">
        <v>52</v>
      </c>
      <c r="HW30" s="2">
        <v>52</v>
      </c>
      <c r="HX30" s="2">
        <v>0</v>
      </c>
      <c r="HY30" s="2">
        <v>0</v>
      </c>
      <c r="HZ30" s="4">
        <v>1</v>
      </c>
      <c r="IA30" s="19">
        <f t="shared" si="30"/>
        <v>0</v>
      </c>
      <c r="IC30" s="2" t="s">
        <v>45</v>
      </c>
      <c r="ID30" s="2">
        <v>52</v>
      </c>
      <c r="IE30" s="2">
        <v>52</v>
      </c>
      <c r="IF30" s="2">
        <v>0</v>
      </c>
      <c r="IG30" s="2">
        <v>0</v>
      </c>
      <c r="IH30" s="4">
        <v>1</v>
      </c>
      <c r="II30" s="19">
        <f t="shared" si="31"/>
        <v>0</v>
      </c>
      <c r="IK30" s="2" t="s">
        <v>45</v>
      </c>
      <c r="IL30" s="2">
        <v>52</v>
      </c>
      <c r="IM30" s="2">
        <v>52</v>
      </c>
      <c r="IN30" s="2">
        <v>0</v>
      </c>
      <c r="IO30" s="2">
        <v>0</v>
      </c>
      <c r="IP30" s="4">
        <v>1</v>
      </c>
      <c r="IQ30" s="19">
        <f t="shared" si="32"/>
        <v>0</v>
      </c>
      <c r="IS30" s="2" t="s">
        <v>45</v>
      </c>
      <c r="IT30" s="2">
        <v>52</v>
      </c>
      <c r="IU30" s="2">
        <v>52</v>
      </c>
      <c r="IV30" s="2">
        <v>0</v>
      </c>
      <c r="IW30" s="2">
        <v>0</v>
      </c>
      <c r="IX30" s="4">
        <v>1</v>
      </c>
      <c r="IY30" s="19">
        <f t="shared" si="33"/>
        <v>0</v>
      </c>
      <c r="JA30" s="2" t="s">
        <v>45</v>
      </c>
      <c r="JB30" s="2">
        <v>52</v>
      </c>
      <c r="JC30" s="2">
        <v>52</v>
      </c>
      <c r="JD30" s="2">
        <v>0</v>
      </c>
      <c r="JE30" s="2">
        <v>0</v>
      </c>
      <c r="JF30" s="4">
        <v>1</v>
      </c>
      <c r="JG30" s="19">
        <f t="shared" si="34"/>
        <v>0</v>
      </c>
      <c r="JI30" s="2" t="s">
        <v>45</v>
      </c>
      <c r="JJ30" s="2">
        <v>52</v>
      </c>
      <c r="JK30" s="2">
        <v>52</v>
      </c>
      <c r="JL30" s="2">
        <v>0</v>
      </c>
      <c r="JM30" s="2">
        <v>0</v>
      </c>
      <c r="JN30" s="4">
        <v>1</v>
      </c>
      <c r="JO30" s="19">
        <f t="shared" si="35"/>
        <v>0</v>
      </c>
      <c r="JQ30" s="2" t="s">
        <v>45</v>
      </c>
      <c r="JR30" s="2">
        <v>52</v>
      </c>
      <c r="JS30" s="2">
        <v>52</v>
      </c>
      <c r="JT30" s="2">
        <v>0</v>
      </c>
      <c r="JU30" s="2">
        <v>0</v>
      </c>
      <c r="JV30" s="4">
        <v>1</v>
      </c>
      <c r="JW30" s="19">
        <f t="shared" si="36"/>
        <v>0</v>
      </c>
      <c r="JY30" s="2" t="s">
        <v>45</v>
      </c>
      <c r="JZ30" s="2">
        <v>52</v>
      </c>
      <c r="KA30" s="2">
        <v>52</v>
      </c>
      <c r="KB30" s="2">
        <v>0</v>
      </c>
      <c r="KC30" s="2">
        <v>0</v>
      </c>
      <c r="KD30" s="4">
        <v>1</v>
      </c>
      <c r="KE30" s="19">
        <f t="shared" si="37"/>
        <v>0</v>
      </c>
      <c r="KG30" s="2" t="s">
        <v>45</v>
      </c>
      <c r="KH30" s="2">
        <v>52</v>
      </c>
      <c r="KI30" s="2">
        <v>52</v>
      </c>
      <c r="KJ30" s="2">
        <v>0</v>
      </c>
      <c r="KK30" s="2">
        <v>0</v>
      </c>
      <c r="KL30" s="4">
        <v>1</v>
      </c>
      <c r="KM30" s="19">
        <f t="shared" si="38"/>
        <v>0</v>
      </c>
      <c r="KO30" s="2" t="s">
        <v>45</v>
      </c>
      <c r="KP30" s="2">
        <v>52</v>
      </c>
      <c r="KQ30" s="2">
        <v>52</v>
      </c>
      <c r="KR30" s="2">
        <v>0</v>
      </c>
      <c r="KS30" s="2">
        <v>0</v>
      </c>
      <c r="KT30" s="4">
        <v>1</v>
      </c>
      <c r="KU30" s="19">
        <f t="shared" si="39"/>
        <v>0</v>
      </c>
      <c r="KW30" s="2" t="s">
        <v>45</v>
      </c>
      <c r="KX30" s="2">
        <v>52</v>
      </c>
      <c r="KY30" s="2">
        <v>52</v>
      </c>
      <c r="KZ30" s="2">
        <v>0</v>
      </c>
      <c r="LA30" s="2">
        <v>0</v>
      </c>
      <c r="LB30" s="4">
        <v>1</v>
      </c>
      <c r="LC30" s="19">
        <f t="shared" si="40"/>
        <v>0</v>
      </c>
      <c r="LE30" s="2" t="s">
        <v>45</v>
      </c>
      <c r="LF30" s="2">
        <v>52</v>
      </c>
      <c r="LG30" s="2">
        <v>52</v>
      </c>
      <c r="LH30" s="2">
        <v>0</v>
      </c>
      <c r="LI30" s="2">
        <v>0</v>
      </c>
      <c r="LJ30" s="4">
        <v>1</v>
      </c>
      <c r="LK30" s="19">
        <f t="shared" si="41"/>
        <v>0</v>
      </c>
      <c r="LM30" s="2" t="s">
        <v>45</v>
      </c>
      <c r="LN30" s="2">
        <v>52</v>
      </c>
      <c r="LO30" s="2">
        <v>52</v>
      </c>
      <c r="LP30" s="2">
        <v>0</v>
      </c>
      <c r="LQ30" s="2">
        <v>0</v>
      </c>
      <c r="LR30" s="4">
        <v>1</v>
      </c>
      <c r="LS30" s="19">
        <f t="shared" si="42"/>
        <v>0</v>
      </c>
      <c r="LU30" s="2" t="s">
        <v>45</v>
      </c>
      <c r="LV30" s="2">
        <v>52</v>
      </c>
      <c r="LW30" s="2">
        <v>52</v>
      </c>
      <c r="LX30" s="2">
        <v>0</v>
      </c>
      <c r="LY30" s="2">
        <v>0</v>
      </c>
      <c r="LZ30" s="4">
        <v>1</v>
      </c>
      <c r="MA30" s="19">
        <f t="shared" si="43"/>
        <v>0</v>
      </c>
      <c r="MC30" s="2" t="s">
        <v>45</v>
      </c>
      <c r="MD30" s="2">
        <v>52</v>
      </c>
      <c r="ME30" s="2">
        <v>52</v>
      </c>
      <c r="MF30" s="2">
        <v>0</v>
      </c>
      <c r="MG30" s="2">
        <v>0</v>
      </c>
      <c r="MH30" s="4">
        <f t="shared" si="99"/>
        <v>1</v>
      </c>
      <c r="MI30" s="19">
        <f t="shared" si="44"/>
        <v>0</v>
      </c>
      <c r="MK30" s="2" t="s">
        <v>45</v>
      </c>
      <c r="ML30" s="2">
        <v>52</v>
      </c>
      <c r="MM30" s="2">
        <v>52</v>
      </c>
      <c r="MN30" s="2">
        <v>0</v>
      </c>
      <c r="MO30" s="2">
        <v>0</v>
      </c>
      <c r="MP30" s="4">
        <v>1</v>
      </c>
      <c r="MQ30" s="19">
        <f t="shared" si="100"/>
        <v>0</v>
      </c>
      <c r="MS30" s="2" t="s">
        <v>45</v>
      </c>
      <c r="MT30" s="2">
        <v>52</v>
      </c>
      <c r="MU30" s="2">
        <v>52</v>
      </c>
      <c r="MV30" s="2">
        <v>0</v>
      </c>
      <c r="MW30" s="2">
        <v>0</v>
      </c>
      <c r="MX30" s="4">
        <v>1</v>
      </c>
      <c r="MY30" s="19">
        <f t="shared" si="45"/>
        <v>0</v>
      </c>
      <c r="NA30" s="2" t="s">
        <v>45</v>
      </c>
      <c r="NB30" s="2">
        <v>52</v>
      </c>
      <c r="NC30" s="2">
        <v>52</v>
      </c>
      <c r="ND30" s="2">
        <v>0</v>
      </c>
      <c r="NE30" s="2">
        <v>0</v>
      </c>
      <c r="NF30" s="4">
        <v>1</v>
      </c>
      <c r="NG30" s="19">
        <f t="shared" si="46"/>
        <v>0</v>
      </c>
      <c r="NI30" s="2" t="s">
        <v>45</v>
      </c>
      <c r="NJ30" s="2">
        <v>52</v>
      </c>
      <c r="NK30" s="2">
        <v>52</v>
      </c>
      <c r="NL30" s="2">
        <v>0</v>
      </c>
      <c r="NM30" s="2">
        <v>0</v>
      </c>
      <c r="NN30" s="4">
        <v>1</v>
      </c>
      <c r="NO30" s="19">
        <f t="shared" si="47"/>
        <v>0</v>
      </c>
      <c r="NQ30" s="2" t="s">
        <v>45</v>
      </c>
      <c r="NR30" s="2">
        <v>52</v>
      </c>
      <c r="NS30" s="2">
        <v>52</v>
      </c>
      <c r="NT30" s="2">
        <v>0</v>
      </c>
      <c r="NU30" s="2">
        <v>0</v>
      </c>
      <c r="NV30" s="4">
        <v>1</v>
      </c>
      <c r="NW30" s="19">
        <f t="shared" si="48"/>
        <v>0</v>
      </c>
      <c r="NY30" s="2" t="s">
        <v>45</v>
      </c>
      <c r="NZ30" s="2">
        <v>52</v>
      </c>
      <c r="OA30" s="2">
        <v>52</v>
      </c>
      <c r="OB30" s="2">
        <v>0</v>
      </c>
      <c r="OC30" s="2">
        <v>0</v>
      </c>
      <c r="OD30" s="4">
        <v>1</v>
      </c>
      <c r="OE30" s="19">
        <f t="shared" si="49"/>
        <v>0</v>
      </c>
      <c r="OG30" s="2" t="s">
        <v>45</v>
      </c>
      <c r="OH30" s="2">
        <v>52</v>
      </c>
      <c r="OI30" s="2">
        <v>52</v>
      </c>
      <c r="OJ30" s="2">
        <v>0</v>
      </c>
      <c r="OK30" s="2">
        <v>0</v>
      </c>
      <c r="OL30" s="4">
        <v>1</v>
      </c>
      <c r="OM30" s="19">
        <f t="shared" si="50"/>
        <v>0</v>
      </c>
      <c r="OO30" s="2" t="s">
        <v>45</v>
      </c>
      <c r="OP30" s="2">
        <v>52</v>
      </c>
      <c r="OQ30" s="2">
        <v>52</v>
      </c>
      <c r="OR30" s="2">
        <v>0</v>
      </c>
      <c r="OS30" s="2">
        <v>0</v>
      </c>
      <c r="OT30" s="4">
        <f t="shared" si="101"/>
        <v>1</v>
      </c>
      <c r="OU30" s="19">
        <f t="shared" si="51"/>
        <v>0</v>
      </c>
      <c r="OW30" s="129" t="s">
        <v>45</v>
      </c>
      <c r="OX30" s="129">
        <v>52</v>
      </c>
      <c r="OY30" s="129">
        <v>52</v>
      </c>
      <c r="OZ30" s="129">
        <v>0</v>
      </c>
      <c r="PA30" s="129">
        <v>0</v>
      </c>
      <c r="PB30" s="135">
        <v>1</v>
      </c>
      <c r="PC30" s="132">
        <v>0</v>
      </c>
      <c r="PD30" s="129"/>
      <c r="PE30" s="129" t="s">
        <v>45</v>
      </c>
      <c r="PF30" s="129">
        <v>52</v>
      </c>
      <c r="PG30" s="129">
        <v>52</v>
      </c>
      <c r="PH30" s="129">
        <v>0</v>
      </c>
      <c r="PI30" s="129">
        <v>0</v>
      </c>
      <c r="PJ30" s="135">
        <v>1</v>
      </c>
      <c r="PK30" s="132">
        <v>0</v>
      </c>
      <c r="PM30" s="156" t="s">
        <v>45</v>
      </c>
      <c r="PN30" s="156">
        <v>52</v>
      </c>
      <c r="PO30" s="156">
        <v>52</v>
      </c>
      <c r="PP30" s="156">
        <v>0</v>
      </c>
      <c r="PQ30" s="156">
        <v>0</v>
      </c>
      <c r="PR30" s="162">
        <v>1</v>
      </c>
      <c r="PS30" s="132">
        <f t="shared" si="52"/>
        <v>0</v>
      </c>
      <c r="PT30" s="121"/>
      <c r="PU30" s="156" t="s">
        <v>45</v>
      </c>
      <c r="PV30" s="156">
        <v>52</v>
      </c>
      <c r="PW30" s="156">
        <v>52</v>
      </c>
      <c r="PX30" s="156">
        <v>0</v>
      </c>
      <c r="PY30" s="156">
        <v>0</v>
      </c>
      <c r="PZ30" s="162">
        <v>1</v>
      </c>
      <c r="QA30" s="132">
        <f t="shared" si="53"/>
        <v>0</v>
      </c>
      <c r="QB30" s="121"/>
      <c r="QC30" s="156" t="s">
        <v>45</v>
      </c>
      <c r="QD30" s="156">
        <v>52</v>
      </c>
      <c r="QE30" s="156">
        <v>52</v>
      </c>
      <c r="QF30" s="156">
        <v>0</v>
      </c>
      <c r="QG30" s="156">
        <v>0</v>
      </c>
      <c r="QH30" s="162">
        <v>1</v>
      </c>
      <c r="QI30" s="132">
        <f t="shared" si="54"/>
        <v>0</v>
      </c>
      <c r="QJ30" s="121"/>
      <c r="QK30" s="156" t="s">
        <v>45</v>
      </c>
      <c r="QL30" s="156">
        <v>52</v>
      </c>
      <c r="QM30" s="156">
        <v>52</v>
      </c>
      <c r="QN30" s="156">
        <v>0</v>
      </c>
      <c r="QO30" s="156">
        <v>0</v>
      </c>
      <c r="QP30" s="162">
        <v>1</v>
      </c>
      <c r="QQ30" s="132">
        <f t="shared" si="55"/>
        <v>0</v>
      </c>
      <c r="QR30" s="121"/>
      <c r="QS30" s="156" t="s">
        <v>45</v>
      </c>
      <c r="QT30" s="156">
        <v>52</v>
      </c>
      <c r="QU30" s="156">
        <v>52</v>
      </c>
      <c r="QV30" s="156">
        <v>0</v>
      </c>
      <c r="QW30" s="156">
        <v>0</v>
      </c>
      <c r="QX30" s="162">
        <v>1</v>
      </c>
      <c r="QY30" s="158">
        <f t="shared" si="56"/>
        <v>0</v>
      </c>
      <c r="QZ30" s="121"/>
      <c r="RA30" s="156" t="s">
        <v>45</v>
      </c>
      <c r="RB30" s="156">
        <v>52</v>
      </c>
      <c r="RC30" s="156">
        <v>52</v>
      </c>
      <c r="RD30" s="156">
        <v>0</v>
      </c>
      <c r="RE30" s="156">
        <v>0</v>
      </c>
      <c r="RF30" s="162">
        <v>1</v>
      </c>
      <c r="RG30" s="132">
        <f t="shared" si="57"/>
        <v>0</v>
      </c>
      <c r="RH30" s="121"/>
      <c r="RI30" s="121"/>
      <c r="RJ30" s="156" t="s">
        <v>45</v>
      </c>
      <c r="RK30" s="156">
        <v>52</v>
      </c>
      <c r="RL30" s="156">
        <v>52</v>
      </c>
      <c r="RM30" s="156">
        <v>0</v>
      </c>
      <c r="RN30" s="156">
        <v>0</v>
      </c>
      <c r="RO30" s="162">
        <f t="shared" si="58"/>
        <v>1</v>
      </c>
      <c r="RP30" s="132">
        <f t="shared" si="59"/>
        <v>0</v>
      </c>
      <c r="RQ30" s="121"/>
      <c r="RR30" s="121"/>
      <c r="RS30" s="121"/>
      <c r="RT30" s="121"/>
      <c r="RU30" s="121"/>
      <c r="RV30" s="121"/>
      <c r="RW30" s="132"/>
      <c r="RX30" s="121"/>
      <c r="RY30" s="121"/>
      <c r="RZ30" s="121"/>
      <c r="SA30" s="121"/>
      <c r="SB30" s="121"/>
      <c r="SC30" s="121"/>
      <c r="SD30" s="132"/>
      <c r="SE30" s="121"/>
      <c r="SF30" s="121"/>
      <c r="SG30" s="121"/>
      <c r="SH30" s="121"/>
      <c r="SI30" s="121"/>
      <c r="SJ30" s="121"/>
      <c r="SK30" s="121"/>
      <c r="SL30" s="121"/>
      <c r="SM30" s="121"/>
      <c r="SN30" s="121"/>
      <c r="SO30" s="121"/>
      <c r="SP30" s="121"/>
      <c r="SQ30" s="121"/>
      <c r="SR30" s="121"/>
      <c r="SU30" s="157" t="s">
        <v>45</v>
      </c>
      <c r="SV30" s="157">
        <v>52</v>
      </c>
      <c r="SW30" s="157">
        <v>52</v>
      </c>
      <c r="SX30" s="157">
        <v>0</v>
      </c>
      <c r="SY30" s="157">
        <v>0</v>
      </c>
      <c r="SZ30" s="158">
        <f t="shared" si="102"/>
        <v>1</v>
      </c>
      <c r="TA30" s="132">
        <f t="shared" si="60"/>
        <v>0</v>
      </c>
      <c r="TC30" s="157" t="s">
        <v>45</v>
      </c>
      <c r="TD30" s="157">
        <v>52</v>
      </c>
      <c r="TE30" s="157">
        <v>52</v>
      </c>
      <c r="TF30" s="157">
        <v>0</v>
      </c>
      <c r="TG30" s="157">
        <v>0</v>
      </c>
      <c r="TH30" s="158">
        <f t="shared" si="61"/>
        <v>1</v>
      </c>
      <c r="TI30" s="132">
        <f t="shared" si="62"/>
        <v>0</v>
      </c>
      <c r="TK30" s="157" t="s">
        <v>45</v>
      </c>
      <c r="TL30" s="157">
        <v>52</v>
      </c>
      <c r="TM30" s="157">
        <v>52</v>
      </c>
      <c r="TN30" s="157">
        <v>0</v>
      </c>
      <c r="TO30" s="157">
        <v>0</v>
      </c>
      <c r="TP30" s="158">
        <f t="shared" si="63"/>
        <v>1</v>
      </c>
      <c r="TQ30" s="132">
        <f t="shared" si="64"/>
        <v>0</v>
      </c>
      <c r="TS30" s="157" t="s">
        <v>45</v>
      </c>
      <c r="TT30" s="157">
        <v>52</v>
      </c>
      <c r="TU30" s="157">
        <v>52</v>
      </c>
      <c r="TV30" s="157">
        <v>0</v>
      </c>
      <c r="TW30" s="157">
        <v>0</v>
      </c>
      <c r="TX30" s="158">
        <f t="shared" si="65"/>
        <v>1</v>
      </c>
      <c r="TY30" s="132">
        <f t="shared" si="66"/>
        <v>0</v>
      </c>
      <c r="UA30" s="157" t="s">
        <v>45</v>
      </c>
      <c r="UB30" s="157">
        <v>52</v>
      </c>
      <c r="UC30" s="157">
        <v>52</v>
      </c>
      <c r="UD30" s="157">
        <v>0</v>
      </c>
      <c r="UE30" s="157">
        <v>0</v>
      </c>
      <c r="UF30" s="158">
        <f t="shared" si="67"/>
        <v>1</v>
      </c>
      <c r="UG30" s="132">
        <f t="shared" si="68"/>
        <v>0</v>
      </c>
      <c r="UH30" s="132"/>
      <c r="UI30" s="157" t="s">
        <v>45</v>
      </c>
      <c r="UJ30" s="157">
        <v>52</v>
      </c>
      <c r="UK30" s="157">
        <v>52</v>
      </c>
      <c r="UL30" s="157">
        <v>0</v>
      </c>
      <c r="UM30" s="157">
        <v>0</v>
      </c>
      <c r="UN30" s="158">
        <f t="shared" si="69"/>
        <v>1</v>
      </c>
      <c r="UO30" s="132">
        <f t="shared" si="70"/>
        <v>0</v>
      </c>
      <c r="UQ30" s="157" t="s">
        <v>45</v>
      </c>
      <c r="UR30" s="157">
        <v>52</v>
      </c>
      <c r="US30" s="157">
        <v>52</v>
      </c>
      <c r="UT30" s="157">
        <v>0</v>
      </c>
      <c r="UU30" s="157">
        <v>0</v>
      </c>
      <c r="UV30" s="158">
        <f t="shared" si="71"/>
        <v>1</v>
      </c>
      <c r="UW30" s="132">
        <f t="shared" si="72"/>
        <v>0</v>
      </c>
      <c r="UY30" s="157" t="s">
        <v>45</v>
      </c>
      <c r="UZ30" s="157">
        <v>52</v>
      </c>
      <c r="VA30" s="157">
        <v>52</v>
      </c>
      <c r="VB30" s="157">
        <v>0</v>
      </c>
      <c r="VC30" s="157">
        <v>0</v>
      </c>
      <c r="VD30" s="158">
        <f t="shared" si="73"/>
        <v>1</v>
      </c>
      <c r="VE30" s="132">
        <f t="shared" si="74"/>
        <v>0</v>
      </c>
      <c r="VG30" s="157" t="s">
        <v>45</v>
      </c>
      <c r="VH30" s="157">
        <v>52</v>
      </c>
      <c r="VI30" s="157">
        <v>52</v>
      </c>
      <c r="VJ30" s="157">
        <v>0</v>
      </c>
      <c r="VK30" s="157">
        <v>0</v>
      </c>
      <c r="VL30" s="158">
        <f t="shared" si="75"/>
        <v>1</v>
      </c>
      <c r="VM30" s="132">
        <f t="shared" si="76"/>
        <v>0</v>
      </c>
      <c r="VO30" s="157" t="s">
        <v>45</v>
      </c>
      <c r="VP30" s="157">
        <v>52</v>
      </c>
      <c r="VQ30" s="157">
        <v>52</v>
      </c>
      <c r="VR30" s="157">
        <v>0</v>
      </c>
      <c r="VS30" s="157">
        <v>0</v>
      </c>
      <c r="VT30" s="158">
        <f t="shared" si="77"/>
        <v>1</v>
      </c>
      <c r="VV30" s="157" t="s">
        <v>45</v>
      </c>
      <c r="VW30" s="157">
        <v>52</v>
      </c>
      <c r="VX30" s="157">
        <v>52</v>
      </c>
      <c r="VY30" s="157">
        <v>0</v>
      </c>
      <c r="VZ30" s="157">
        <v>0</v>
      </c>
      <c r="WA30" s="158">
        <f t="shared" si="78"/>
        <v>1</v>
      </c>
      <c r="WC30" s="157" t="s">
        <v>45</v>
      </c>
      <c r="WD30" s="157">
        <v>52</v>
      </c>
      <c r="WE30" s="157">
        <v>52</v>
      </c>
      <c r="WF30" s="157">
        <v>0</v>
      </c>
      <c r="WG30" s="157">
        <v>0</v>
      </c>
      <c r="WH30" s="158">
        <f t="shared" si="79"/>
        <v>1</v>
      </c>
      <c r="WI30" s="132">
        <f t="shared" si="23"/>
        <v>0</v>
      </c>
      <c r="WK30" s="157" t="s">
        <v>45</v>
      </c>
      <c r="WL30" s="157">
        <v>52</v>
      </c>
      <c r="WM30" s="157">
        <v>52</v>
      </c>
      <c r="WN30" s="157">
        <v>0</v>
      </c>
      <c r="WO30" s="157">
        <v>0</v>
      </c>
      <c r="WP30" s="158">
        <f t="shared" si="80"/>
        <v>1</v>
      </c>
      <c r="WQ30" s="132">
        <f t="shared" si="81"/>
        <v>0</v>
      </c>
      <c r="WS30" s="157" t="s">
        <v>45</v>
      </c>
      <c r="WT30" s="157">
        <v>52</v>
      </c>
      <c r="WU30" s="157">
        <v>52</v>
      </c>
      <c r="WV30" s="157">
        <v>0</v>
      </c>
      <c r="WW30" s="157">
        <v>0</v>
      </c>
      <c r="WX30" s="158">
        <f t="shared" si="82"/>
        <v>1</v>
      </c>
      <c r="WY30" s="132">
        <f t="shared" si="83"/>
        <v>0</v>
      </c>
      <c r="XA30" s="157" t="s">
        <v>45</v>
      </c>
      <c r="XB30" s="157">
        <v>52</v>
      </c>
      <c r="XC30" s="157">
        <v>52</v>
      </c>
      <c r="XD30" s="157">
        <v>0</v>
      </c>
      <c r="XE30" s="157">
        <v>0</v>
      </c>
      <c r="XF30" s="158">
        <f t="shared" si="84"/>
        <v>1</v>
      </c>
      <c r="XG30" s="132">
        <f t="shared" si="85"/>
        <v>0</v>
      </c>
      <c r="XI30" s="157" t="s">
        <v>45</v>
      </c>
      <c r="XJ30" s="157">
        <v>52</v>
      </c>
      <c r="XK30" s="157">
        <v>52</v>
      </c>
      <c r="XL30" s="157">
        <v>0</v>
      </c>
      <c r="XM30" s="157">
        <v>0</v>
      </c>
      <c r="XN30" s="158">
        <f t="shared" si="86"/>
        <v>1</v>
      </c>
      <c r="XO30" s="132">
        <f t="shared" si="87"/>
        <v>0</v>
      </c>
      <c r="XQ30" s="157" t="s">
        <v>45</v>
      </c>
      <c r="XR30" s="157">
        <v>52</v>
      </c>
      <c r="XS30" s="157">
        <v>52</v>
      </c>
      <c r="XT30" s="157">
        <v>0</v>
      </c>
      <c r="XU30" s="157">
        <v>0</v>
      </c>
      <c r="XV30" s="158">
        <f t="shared" si="88"/>
        <v>1</v>
      </c>
      <c r="XW30" s="132">
        <f t="shared" si="89"/>
        <v>0</v>
      </c>
      <c r="XY30" s="157" t="s">
        <v>45</v>
      </c>
      <c r="XZ30" s="157">
        <v>52</v>
      </c>
      <c r="YA30" s="157">
        <v>52</v>
      </c>
      <c r="YB30" s="157">
        <v>0</v>
      </c>
      <c r="YC30" s="157">
        <v>0</v>
      </c>
      <c r="YD30" s="158">
        <f t="shared" si="90"/>
        <v>1</v>
      </c>
      <c r="YE30" s="132">
        <f t="shared" si="91"/>
        <v>0</v>
      </c>
      <c r="YG30" s="157" t="s">
        <v>45</v>
      </c>
      <c r="YH30" s="157">
        <v>52</v>
      </c>
      <c r="YI30" s="157">
        <v>52</v>
      </c>
      <c r="YJ30" s="157">
        <v>0</v>
      </c>
      <c r="YK30" s="157">
        <v>0</v>
      </c>
      <c r="YL30" s="158">
        <f t="shared" si="92"/>
        <v>1</v>
      </c>
      <c r="YM30" s="132">
        <f t="shared" si="93"/>
        <v>0</v>
      </c>
      <c r="YO30" s="157" t="s">
        <v>45</v>
      </c>
      <c r="YP30" s="157">
        <v>52</v>
      </c>
      <c r="YQ30" s="157">
        <v>52</v>
      </c>
      <c r="YR30" s="157">
        <v>0</v>
      </c>
      <c r="YS30" s="157">
        <v>0</v>
      </c>
      <c r="YT30" s="158">
        <f t="shared" si="94"/>
        <v>1</v>
      </c>
      <c r="YU30" s="132">
        <f t="shared" si="95"/>
        <v>0</v>
      </c>
      <c r="YW30" s="157" t="s">
        <v>45</v>
      </c>
      <c r="YX30" s="157">
        <v>52</v>
      </c>
      <c r="YY30" s="157">
        <v>52</v>
      </c>
      <c r="YZ30" s="157">
        <v>0</v>
      </c>
      <c r="ZA30" s="157">
        <v>0</v>
      </c>
      <c r="ZB30" s="158">
        <f t="shared" si="96"/>
        <v>1</v>
      </c>
      <c r="ZD30" s="157" t="s">
        <v>45</v>
      </c>
      <c r="ZE30" s="157">
        <v>52</v>
      </c>
      <c r="ZF30" s="157">
        <v>52</v>
      </c>
      <c r="ZG30" s="157">
        <v>0</v>
      </c>
      <c r="ZH30" s="157">
        <v>0</v>
      </c>
      <c r="ZI30" s="158">
        <f t="shared" si="97"/>
        <v>1</v>
      </c>
      <c r="ZJ30" s="132">
        <f t="shared" si="98"/>
        <v>1</v>
      </c>
      <c r="ZL30" s="121" t="s">
        <v>45</v>
      </c>
      <c r="ZM30" s="121">
        <v>52</v>
      </c>
      <c r="ZN30" s="121">
        <v>52</v>
      </c>
      <c r="ZO30" s="121">
        <v>0</v>
      </c>
      <c r="ZP30" s="121">
        <v>0</v>
      </c>
      <c r="ZQ30" s="132">
        <v>1</v>
      </c>
      <c r="ZS30" s="157" t="s">
        <v>45</v>
      </c>
      <c r="ZT30" s="157">
        <v>52</v>
      </c>
      <c r="ZU30" s="157">
        <v>52</v>
      </c>
      <c r="ZV30" s="157">
        <v>0</v>
      </c>
      <c r="ZW30" s="157">
        <v>0</v>
      </c>
      <c r="ZX30" s="158">
        <v>1</v>
      </c>
      <c r="ZZ30" s="199" t="s">
        <v>45</v>
      </c>
      <c r="AAA30" s="199">
        <v>52</v>
      </c>
      <c r="AAB30" s="199">
        <v>52</v>
      </c>
      <c r="AAC30" s="199">
        <v>0</v>
      </c>
      <c r="AAD30" s="199">
        <v>0</v>
      </c>
      <c r="AAE30" s="200">
        <v>1</v>
      </c>
      <c r="AAG30" s="157" t="s">
        <v>45</v>
      </c>
      <c r="AAH30" s="157">
        <v>52</v>
      </c>
      <c r="AAI30" s="157">
        <v>52</v>
      </c>
      <c r="AAJ30" s="157">
        <v>0</v>
      </c>
      <c r="AAK30" s="157">
        <v>0</v>
      </c>
      <c r="AAL30" s="158">
        <v>1</v>
      </c>
      <c r="AAN30" s="157" t="s">
        <v>45</v>
      </c>
      <c r="AAO30" s="157">
        <v>52</v>
      </c>
      <c r="AAP30" s="157">
        <v>52</v>
      </c>
      <c r="AAQ30" s="157">
        <v>0</v>
      </c>
      <c r="AAR30" s="157">
        <v>0</v>
      </c>
      <c r="AAS30" s="158">
        <v>1</v>
      </c>
      <c r="AAU30" s="157" t="s">
        <v>45</v>
      </c>
      <c r="AAV30" s="157">
        <v>52</v>
      </c>
      <c r="AAW30" s="157">
        <v>52</v>
      </c>
      <c r="AAX30" s="157">
        <v>0</v>
      </c>
      <c r="AAY30" s="157">
        <v>0</v>
      </c>
      <c r="AAZ30" s="158">
        <v>1</v>
      </c>
    </row>
    <row r="31" spans="1:728" ht="15.75">
      <c r="A31" s="19">
        <v>1</v>
      </c>
      <c r="B31" s="19"/>
      <c r="C31" s="18" t="s">
        <v>46</v>
      </c>
      <c r="D31" s="18">
        <v>141</v>
      </c>
      <c r="E31" s="18">
        <v>141</v>
      </c>
      <c r="F31" s="18">
        <v>0</v>
      </c>
      <c r="G31" s="18">
        <v>0</v>
      </c>
      <c r="H31" s="19">
        <v>1</v>
      </c>
      <c r="J31" s="58" t="s">
        <v>46</v>
      </c>
      <c r="K31" s="58">
        <v>141</v>
      </c>
      <c r="L31" s="58">
        <v>141</v>
      </c>
      <c r="M31" s="58">
        <v>0</v>
      </c>
      <c r="N31" s="58">
        <v>0</v>
      </c>
      <c r="O31" s="59">
        <v>1</v>
      </c>
      <c r="P31" s="59">
        <f t="shared" si="0"/>
        <v>0</v>
      </c>
      <c r="R31" s="18" t="s">
        <v>46</v>
      </c>
      <c r="S31" s="18">
        <v>141</v>
      </c>
      <c r="T31" s="18">
        <v>141</v>
      </c>
      <c r="U31" s="18">
        <v>0</v>
      </c>
      <c r="V31" s="18">
        <v>0</v>
      </c>
      <c r="W31" s="19">
        <v>1</v>
      </c>
      <c r="X31" s="19">
        <f t="shared" si="1"/>
        <v>0</v>
      </c>
      <c r="Z31" s="51" t="s">
        <v>46</v>
      </c>
      <c r="AA31" s="51">
        <v>141</v>
      </c>
      <c r="AB31" s="52">
        <v>141</v>
      </c>
      <c r="AC31" s="53">
        <v>0</v>
      </c>
      <c r="AD31" s="51">
        <v>0</v>
      </c>
      <c r="AE31" s="54">
        <v>1</v>
      </c>
      <c r="AF31" s="19">
        <f t="shared" si="2"/>
        <v>0</v>
      </c>
      <c r="AH31" s="19">
        <v>1</v>
      </c>
      <c r="AI31" s="19">
        <f t="shared" si="3"/>
        <v>0</v>
      </c>
      <c r="AK31" s="18" t="s">
        <v>46</v>
      </c>
      <c r="AL31" s="18">
        <v>141</v>
      </c>
      <c r="AM31" s="18">
        <v>141</v>
      </c>
      <c r="AN31" s="18">
        <v>0</v>
      </c>
      <c r="AO31" s="18">
        <v>0</v>
      </c>
      <c r="AP31" s="19">
        <f t="shared" si="4"/>
        <v>1</v>
      </c>
      <c r="AQ31" s="19">
        <f t="shared" si="5"/>
        <v>0</v>
      </c>
      <c r="AS31" s="18" t="s">
        <v>46</v>
      </c>
      <c r="AT31" s="18">
        <v>141</v>
      </c>
      <c r="AU31" s="18">
        <v>141</v>
      </c>
      <c r="AV31" s="18">
        <v>0</v>
      </c>
      <c r="AW31" s="18">
        <v>0</v>
      </c>
      <c r="AX31" s="19">
        <v>1</v>
      </c>
      <c r="AY31" s="19">
        <f t="shared" si="6"/>
        <v>0</v>
      </c>
      <c r="BA31" s="18" t="s">
        <v>46</v>
      </c>
      <c r="BB31" s="18">
        <v>141</v>
      </c>
      <c r="BC31" s="18">
        <v>141</v>
      </c>
      <c r="BD31" s="18">
        <v>0</v>
      </c>
      <c r="BE31" s="18">
        <v>0</v>
      </c>
      <c r="BF31" s="19">
        <v>1</v>
      </c>
      <c r="BG31" s="19">
        <f t="shared" si="7"/>
        <v>0</v>
      </c>
      <c r="BI31" s="18" t="s">
        <v>46</v>
      </c>
      <c r="BJ31" s="18">
        <v>141</v>
      </c>
      <c r="BK31" s="18">
        <v>141</v>
      </c>
      <c r="BL31" s="18">
        <v>0</v>
      </c>
      <c r="BM31" s="18">
        <v>0</v>
      </c>
      <c r="BN31" s="19">
        <v>1</v>
      </c>
      <c r="BO31" s="19">
        <f t="shared" si="8"/>
        <v>0</v>
      </c>
      <c r="BQ31" s="18" t="s">
        <v>46</v>
      </c>
      <c r="BR31" s="18">
        <v>141</v>
      </c>
      <c r="BS31" s="18">
        <v>141</v>
      </c>
      <c r="BT31" s="18">
        <v>0</v>
      </c>
      <c r="BU31" s="18">
        <v>0</v>
      </c>
      <c r="BV31" s="19">
        <v>1</v>
      </c>
      <c r="BW31" s="19">
        <f t="shared" si="9"/>
        <v>0</v>
      </c>
      <c r="BY31" s="18" t="s">
        <v>46</v>
      </c>
      <c r="BZ31" s="18">
        <v>141</v>
      </c>
      <c r="CA31" s="18">
        <v>141</v>
      </c>
      <c r="CB31" s="18">
        <v>0</v>
      </c>
      <c r="CC31" s="18">
        <v>0</v>
      </c>
      <c r="CD31" s="19">
        <v>1</v>
      </c>
      <c r="CE31" s="19">
        <f t="shared" si="10"/>
        <v>0</v>
      </c>
      <c r="CG31" s="2" t="s">
        <v>46</v>
      </c>
      <c r="CH31" s="2">
        <v>141</v>
      </c>
      <c r="CI31" s="2">
        <v>141</v>
      </c>
      <c r="CJ31" s="2">
        <v>0</v>
      </c>
      <c r="CK31" s="2">
        <v>0</v>
      </c>
      <c r="CL31" s="4">
        <v>1</v>
      </c>
      <c r="CM31" s="19">
        <f t="shared" si="11"/>
        <v>0</v>
      </c>
      <c r="CO31" s="2" t="s">
        <v>46</v>
      </c>
      <c r="CP31" s="2">
        <v>141</v>
      </c>
      <c r="CQ31" s="2">
        <v>141</v>
      </c>
      <c r="CR31" s="2">
        <v>0</v>
      </c>
      <c r="CS31" s="2">
        <v>0</v>
      </c>
      <c r="CT31" s="4">
        <v>1</v>
      </c>
      <c r="CU31" s="19">
        <f t="shared" si="12"/>
        <v>0</v>
      </c>
      <c r="CW31" s="2" t="s">
        <v>46</v>
      </c>
      <c r="CX31" s="2">
        <v>141</v>
      </c>
      <c r="CY31" s="2">
        <v>141</v>
      </c>
      <c r="CZ31" s="2">
        <v>0</v>
      </c>
      <c r="DA31" s="2">
        <v>0</v>
      </c>
      <c r="DB31" s="4">
        <v>1</v>
      </c>
      <c r="DC31" s="19">
        <f t="shared" si="13"/>
        <v>0</v>
      </c>
      <c r="DE31" s="2" t="s">
        <v>46</v>
      </c>
      <c r="DF31" s="2">
        <v>141</v>
      </c>
      <c r="DG31" s="2">
        <v>141</v>
      </c>
      <c r="DH31" s="2">
        <v>0</v>
      </c>
      <c r="DI31" s="2">
        <v>0</v>
      </c>
      <c r="DJ31" s="4">
        <v>1</v>
      </c>
      <c r="DK31" s="19">
        <f t="shared" si="14"/>
        <v>0</v>
      </c>
      <c r="DM31" s="2" t="s">
        <v>46</v>
      </c>
      <c r="DN31" s="2">
        <v>141</v>
      </c>
      <c r="DO31" s="2">
        <v>141</v>
      </c>
      <c r="DP31" s="2">
        <v>0</v>
      </c>
      <c r="DQ31" s="2">
        <v>0</v>
      </c>
      <c r="DR31" s="4">
        <v>1</v>
      </c>
      <c r="DS31" s="19">
        <f t="shared" si="15"/>
        <v>0</v>
      </c>
      <c r="DU31" s="2" t="s">
        <v>46</v>
      </c>
      <c r="DV31" s="2">
        <v>141</v>
      </c>
      <c r="DW31" s="2">
        <v>141</v>
      </c>
      <c r="DX31" s="2">
        <v>0</v>
      </c>
      <c r="DY31" s="2">
        <v>0</v>
      </c>
      <c r="DZ31" s="4">
        <v>1</v>
      </c>
      <c r="EA31" s="19">
        <f t="shared" si="16"/>
        <v>0</v>
      </c>
      <c r="EC31" s="2" t="s">
        <v>46</v>
      </c>
      <c r="ED31" s="2">
        <v>141</v>
      </c>
      <c r="EE31" s="2">
        <v>141</v>
      </c>
      <c r="EF31" s="2">
        <v>0</v>
      </c>
      <c r="EG31" s="2">
        <v>0</v>
      </c>
      <c r="EH31" s="4">
        <v>1</v>
      </c>
      <c r="EI31" s="19">
        <f t="shared" si="17"/>
        <v>0</v>
      </c>
      <c r="EK31" s="2" t="s">
        <v>46</v>
      </c>
      <c r="EL31" s="2">
        <v>141</v>
      </c>
      <c r="EM31" s="2">
        <v>141</v>
      </c>
      <c r="EN31" s="2">
        <v>0</v>
      </c>
      <c r="EO31" s="2">
        <v>0</v>
      </c>
      <c r="EP31" s="4">
        <v>1</v>
      </c>
      <c r="EQ31" s="19">
        <f t="shared" si="18"/>
        <v>0</v>
      </c>
      <c r="ES31" s="2" t="s">
        <v>46</v>
      </c>
      <c r="ET31" s="2">
        <v>141</v>
      </c>
      <c r="EU31" s="2">
        <v>141</v>
      </c>
      <c r="EV31" s="2">
        <v>0</v>
      </c>
      <c r="EW31" s="2">
        <v>0</v>
      </c>
      <c r="EX31" s="4">
        <v>1</v>
      </c>
      <c r="EY31" s="19">
        <f t="shared" si="19"/>
        <v>0</v>
      </c>
      <c r="FA31" s="66" t="s">
        <v>46</v>
      </c>
      <c r="FB31" s="2">
        <v>141</v>
      </c>
      <c r="FC31" s="2">
        <v>141</v>
      </c>
      <c r="FD31" s="2">
        <v>0</v>
      </c>
      <c r="FE31" s="2">
        <v>0</v>
      </c>
      <c r="FF31" s="4">
        <v>1</v>
      </c>
      <c r="FG31" s="19">
        <f t="shared" si="20"/>
        <v>0</v>
      </c>
      <c r="FI31" s="66" t="s">
        <v>46</v>
      </c>
      <c r="FJ31" s="2">
        <v>141</v>
      </c>
      <c r="FK31" s="2">
        <v>141</v>
      </c>
      <c r="FL31" s="2">
        <v>0</v>
      </c>
      <c r="FM31" s="2">
        <v>0</v>
      </c>
      <c r="FN31" s="4">
        <v>1</v>
      </c>
      <c r="FO31" s="19">
        <f t="shared" si="21"/>
        <v>0</v>
      </c>
      <c r="FQ31" s="66" t="s">
        <v>46</v>
      </c>
      <c r="FR31" s="2">
        <v>141</v>
      </c>
      <c r="FS31" s="2">
        <v>141</v>
      </c>
      <c r="FT31" s="2">
        <v>0</v>
      </c>
      <c r="FU31" s="2">
        <v>0</v>
      </c>
      <c r="FV31" s="4">
        <v>1</v>
      </c>
      <c r="FW31" s="19">
        <f t="shared" si="22"/>
        <v>0</v>
      </c>
      <c r="FY31" s="66" t="s">
        <v>46</v>
      </c>
      <c r="FZ31" s="2">
        <v>141</v>
      </c>
      <c r="GA31" s="2">
        <v>141</v>
      </c>
      <c r="GB31" s="2">
        <v>0</v>
      </c>
      <c r="GC31" s="2">
        <v>0</v>
      </c>
      <c r="GD31" s="4">
        <v>1</v>
      </c>
      <c r="GE31" s="19">
        <f t="shared" si="24"/>
        <v>0</v>
      </c>
      <c r="GG31" s="66" t="s">
        <v>46</v>
      </c>
      <c r="GH31" s="2">
        <v>141</v>
      </c>
      <c r="GI31" s="2">
        <v>141</v>
      </c>
      <c r="GJ31" s="2">
        <v>0</v>
      </c>
      <c r="GK31" s="2">
        <v>0</v>
      </c>
      <c r="GL31" s="4">
        <v>1</v>
      </c>
      <c r="GM31" s="19">
        <f t="shared" si="25"/>
        <v>0</v>
      </c>
      <c r="GO31" s="66" t="s">
        <v>46</v>
      </c>
      <c r="GP31" s="2">
        <v>141</v>
      </c>
      <c r="GQ31" s="2">
        <v>141</v>
      </c>
      <c r="GR31" s="2">
        <v>0</v>
      </c>
      <c r="GS31" s="2">
        <v>0</v>
      </c>
      <c r="GT31" s="4">
        <v>1</v>
      </c>
      <c r="GU31" s="19">
        <f t="shared" si="26"/>
        <v>0</v>
      </c>
      <c r="GW31" s="66" t="s">
        <v>46</v>
      </c>
      <c r="GX31" s="2">
        <v>141</v>
      </c>
      <c r="GY31" s="2">
        <v>141</v>
      </c>
      <c r="GZ31" s="2">
        <v>0</v>
      </c>
      <c r="HA31" s="2">
        <v>0</v>
      </c>
      <c r="HB31" s="4">
        <v>1</v>
      </c>
      <c r="HC31" s="19">
        <f t="shared" si="27"/>
        <v>0</v>
      </c>
      <c r="HE31" s="66" t="s">
        <v>46</v>
      </c>
      <c r="HF31" s="2">
        <v>141</v>
      </c>
      <c r="HG31" s="2">
        <v>141</v>
      </c>
      <c r="HH31" s="2">
        <v>0</v>
      </c>
      <c r="HI31" s="2">
        <v>0</v>
      </c>
      <c r="HJ31" s="4">
        <v>1</v>
      </c>
      <c r="HK31" s="19">
        <f t="shared" si="28"/>
        <v>0</v>
      </c>
      <c r="HM31" s="66" t="s">
        <v>46</v>
      </c>
      <c r="HN31" s="2">
        <v>141</v>
      </c>
      <c r="HO31" s="2">
        <v>141</v>
      </c>
      <c r="HP31" s="2">
        <v>0</v>
      </c>
      <c r="HQ31" s="2">
        <v>0</v>
      </c>
      <c r="HR31" s="4">
        <v>1</v>
      </c>
      <c r="HS31" s="19">
        <f t="shared" si="29"/>
        <v>0</v>
      </c>
      <c r="HU31" s="66" t="s">
        <v>46</v>
      </c>
      <c r="HV31" s="2">
        <v>141</v>
      </c>
      <c r="HW31" s="2">
        <v>141</v>
      </c>
      <c r="HX31" s="2">
        <v>0</v>
      </c>
      <c r="HY31" s="2">
        <v>0</v>
      </c>
      <c r="HZ31" s="4">
        <v>1</v>
      </c>
      <c r="IA31" s="19">
        <f t="shared" si="30"/>
        <v>0</v>
      </c>
      <c r="IC31" s="66" t="s">
        <v>46</v>
      </c>
      <c r="ID31" s="2">
        <v>141</v>
      </c>
      <c r="IE31" s="2">
        <v>141</v>
      </c>
      <c r="IF31" s="2">
        <v>0</v>
      </c>
      <c r="IG31" s="2">
        <v>0</v>
      </c>
      <c r="IH31" s="4">
        <v>1</v>
      </c>
      <c r="II31" s="19">
        <f t="shared" si="31"/>
        <v>0</v>
      </c>
      <c r="IK31" s="66" t="s">
        <v>46</v>
      </c>
      <c r="IL31" s="2">
        <v>141</v>
      </c>
      <c r="IM31" s="2">
        <v>141</v>
      </c>
      <c r="IN31" s="2">
        <v>0</v>
      </c>
      <c r="IO31" s="2">
        <v>0</v>
      </c>
      <c r="IP31" s="4">
        <v>1</v>
      </c>
      <c r="IQ31" s="19">
        <f t="shared" si="32"/>
        <v>0</v>
      </c>
      <c r="IS31" s="66" t="s">
        <v>46</v>
      </c>
      <c r="IT31" s="2">
        <v>141</v>
      </c>
      <c r="IU31" s="2">
        <v>141</v>
      </c>
      <c r="IV31" s="2">
        <v>0</v>
      </c>
      <c r="IW31" s="2">
        <v>0</v>
      </c>
      <c r="IX31" s="4">
        <v>1</v>
      </c>
      <c r="IY31" s="19">
        <f t="shared" si="33"/>
        <v>0</v>
      </c>
      <c r="JA31" s="66" t="s">
        <v>46</v>
      </c>
      <c r="JB31" s="2">
        <v>141</v>
      </c>
      <c r="JC31" s="2">
        <v>141</v>
      </c>
      <c r="JD31" s="2">
        <v>0</v>
      </c>
      <c r="JE31" s="2">
        <v>0</v>
      </c>
      <c r="JF31" s="4">
        <v>1</v>
      </c>
      <c r="JG31" s="19">
        <f t="shared" si="34"/>
        <v>0</v>
      </c>
      <c r="JI31" s="66" t="s">
        <v>46</v>
      </c>
      <c r="JJ31" s="2">
        <v>141</v>
      </c>
      <c r="JK31" s="2">
        <v>141</v>
      </c>
      <c r="JL31" s="2">
        <v>0</v>
      </c>
      <c r="JM31" s="2">
        <v>0</v>
      </c>
      <c r="JN31" s="4">
        <v>1</v>
      </c>
      <c r="JO31" s="19">
        <f t="shared" si="35"/>
        <v>0</v>
      </c>
      <c r="JQ31" s="66" t="s">
        <v>46</v>
      </c>
      <c r="JR31" s="2">
        <v>141</v>
      </c>
      <c r="JS31" s="2">
        <v>141</v>
      </c>
      <c r="JT31" s="2">
        <v>0</v>
      </c>
      <c r="JU31" s="2">
        <v>0</v>
      </c>
      <c r="JV31" s="4">
        <v>1</v>
      </c>
      <c r="JW31" s="19">
        <f t="shared" si="36"/>
        <v>0</v>
      </c>
      <c r="JY31" s="66" t="s">
        <v>46</v>
      </c>
      <c r="JZ31" s="2">
        <v>141</v>
      </c>
      <c r="KA31" s="2">
        <v>141</v>
      </c>
      <c r="KB31" s="2">
        <v>0</v>
      </c>
      <c r="KC31" s="2">
        <v>0</v>
      </c>
      <c r="KD31" s="4">
        <v>1</v>
      </c>
      <c r="KE31" s="19">
        <f t="shared" si="37"/>
        <v>0</v>
      </c>
      <c r="KG31" s="66" t="s">
        <v>46</v>
      </c>
      <c r="KH31" s="2">
        <v>141</v>
      </c>
      <c r="KI31" s="2">
        <v>141</v>
      </c>
      <c r="KJ31" s="2">
        <v>0</v>
      </c>
      <c r="KK31" s="2">
        <v>0</v>
      </c>
      <c r="KL31" s="4">
        <v>1</v>
      </c>
      <c r="KM31" s="19">
        <f t="shared" si="38"/>
        <v>0</v>
      </c>
      <c r="KO31" s="66" t="s">
        <v>46</v>
      </c>
      <c r="KP31" s="2">
        <v>141</v>
      </c>
      <c r="KQ31" s="2">
        <v>141</v>
      </c>
      <c r="KR31" s="2">
        <v>0</v>
      </c>
      <c r="KS31" s="2">
        <v>0</v>
      </c>
      <c r="KT31" s="4">
        <v>1</v>
      </c>
      <c r="KU31" s="19">
        <f t="shared" si="39"/>
        <v>0</v>
      </c>
      <c r="KW31" s="66" t="s">
        <v>46</v>
      </c>
      <c r="KX31" s="2">
        <v>141</v>
      </c>
      <c r="KY31" s="2">
        <v>141</v>
      </c>
      <c r="KZ31" s="2">
        <v>0</v>
      </c>
      <c r="LA31" s="2">
        <v>0</v>
      </c>
      <c r="LB31" s="4">
        <v>1</v>
      </c>
      <c r="LC31" s="19">
        <f t="shared" si="40"/>
        <v>0</v>
      </c>
      <c r="LE31" s="66" t="s">
        <v>46</v>
      </c>
      <c r="LF31" s="2">
        <v>141</v>
      </c>
      <c r="LG31" s="2">
        <v>141</v>
      </c>
      <c r="LH31" s="2">
        <v>0</v>
      </c>
      <c r="LI31" s="2">
        <v>0</v>
      </c>
      <c r="LJ31" s="4">
        <v>1</v>
      </c>
      <c r="LK31" s="19">
        <f t="shared" si="41"/>
        <v>0</v>
      </c>
      <c r="LM31" s="66" t="s">
        <v>46</v>
      </c>
      <c r="LN31" s="2">
        <v>141</v>
      </c>
      <c r="LO31" s="2">
        <v>141</v>
      </c>
      <c r="LP31" s="2">
        <v>0</v>
      </c>
      <c r="LQ31" s="2">
        <v>0</v>
      </c>
      <c r="LR31" s="4">
        <v>1</v>
      </c>
      <c r="LS31" s="19">
        <f t="shared" si="42"/>
        <v>0</v>
      </c>
      <c r="LU31" s="66" t="s">
        <v>46</v>
      </c>
      <c r="LV31" s="2">
        <v>141</v>
      </c>
      <c r="LW31" s="2">
        <v>141</v>
      </c>
      <c r="LX31" s="2">
        <v>0</v>
      </c>
      <c r="LY31" s="2">
        <v>0</v>
      </c>
      <c r="LZ31" s="4">
        <v>1</v>
      </c>
      <c r="MA31" s="19">
        <f t="shared" si="43"/>
        <v>0</v>
      </c>
      <c r="MC31" s="66" t="s">
        <v>46</v>
      </c>
      <c r="MD31" s="2">
        <v>141</v>
      </c>
      <c r="ME31" s="2">
        <v>141</v>
      </c>
      <c r="MF31" s="2">
        <v>0</v>
      </c>
      <c r="MG31" s="2">
        <v>0</v>
      </c>
      <c r="MH31" s="4">
        <v>1</v>
      </c>
      <c r="MI31" s="19">
        <f t="shared" si="44"/>
        <v>0</v>
      </c>
      <c r="MK31" s="66" t="s">
        <v>46</v>
      </c>
      <c r="ML31" s="2">
        <v>141</v>
      </c>
      <c r="MM31" s="2">
        <v>141</v>
      </c>
      <c r="MN31" s="2">
        <v>0</v>
      </c>
      <c r="MO31" s="2">
        <v>0</v>
      </c>
      <c r="MP31" s="4">
        <v>1</v>
      </c>
      <c r="MQ31" s="19">
        <f t="shared" si="100"/>
        <v>0</v>
      </c>
      <c r="MS31" s="65" t="s">
        <v>46</v>
      </c>
      <c r="MT31" s="2">
        <v>141</v>
      </c>
      <c r="MU31" s="2">
        <v>141</v>
      </c>
      <c r="MV31" s="2">
        <v>0</v>
      </c>
      <c r="MW31" s="2">
        <v>0</v>
      </c>
      <c r="MX31" s="4">
        <v>1</v>
      </c>
      <c r="MY31" s="19">
        <f t="shared" si="45"/>
        <v>0</v>
      </c>
      <c r="NA31" s="2" t="s">
        <v>46</v>
      </c>
      <c r="NB31" s="2">
        <v>141</v>
      </c>
      <c r="NC31" s="2">
        <v>141</v>
      </c>
      <c r="ND31" s="2">
        <v>0</v>
      </c>
      <c r="NE31" s="2">
        <v>0</v>
      </c>
      <c r="NF31" s="4">
        <v>1</v>
      </c>
      <c r="NG31" s="19">
        <f t="shared" si="46"/>
        <v>0</v>
      </c>
      <c r="NI31" s="114" t="s">
        <v>46</v>
      </c>
      <c r="NJ31" s="2">
        <v>141</v>
      </c>
      <c r="NK31" s="2">
        <v>141</v>
      </c>
      <c r="NL31" s="2">
        <v>0</v>
      </c>
      <c r="NM31" s="2">
        <v>0</v>
      </c>
      <c r="NN31" s="4">
        <v>1</v>
      </c>
      <c r="NO31" s="19">
        <f t="shared" si="47"/>
        <v>0</v>
      </c>
      <c r="NQ31" s="114" t="s">
        <v>46</v>
      </c>
      <c r="NR31" s="2">
        <v>141</v>
      </c>
      <c r="NS31" s="2">
        <v>141</v>
      </c>
      <c r="NT31" s="2">
        <v>0</v>
      </c>
      <c r="NU31" s="2">
        <v>0</v>
      </c>
      <c r="NV31" s="4">
        <v>1</v>
      </c>
      <c r="NW31" s="19">
        <f t="shared" si="48"/>
        <v>0</v>
      </c>
      <c r="NY31" s="114" t="s">
        <v>46</v>
      </c>
      <c r="NZ31" s="2">
        <v>141</v>
      </c>
      <c r="OA31" s="2">
        <v>141</v>
      </c>
      <c r="OB31" s="2">
        <v>0</v>
      </c>
      <c r="OC31" s="2">
        <v>0</v>
      </c>
      <c r="OD31" s="4">
        <v>1</v>
      </c>
      <c r="OE31" s="19">
        <f t="shared" si="49"/>
        <v>0</v>
      </c>
      <c r="OG31" s="114" t="s">
        <v>46</v>
      </c>
      <c r="OH31" s="2">
        <v>141</v>
      </c>
      <c r="OI31" s="2">
        <v>141</v>
      </c>
      <c r="OJ31" s="2">
        <v>0</v>
      </c>
      <c r="OK31" s="2">
        <v>0</v>
      </c>
      <c r="OL31" s="4">
        <v>1</v>
      </c>
      <c r="OM31" s="19">
        <f t="shared" si="50"/>
        <v>0</v>
      </c>
      <c r="OO31" s="114" t="s">
        <v>46</v>
      </c>
      <c r="OP31" s="2">
        <v>141</v>
      </c>
      <c r="OQ31" s="2">
        <v>141</v>
      </c>
      <c r="OR31" s="2">
        <v>0</v>
      </c>
      <c r="OS31" s="2">
        <v>0</v>
      </c>
      <c r="OT31" s="4">
        <v>1</v>
      </c>
      <c r="OU31" s="19">
        <f t="shared" si="51"/>
        <v>0</v>
      </c>
      <c r="OW31" s="136" t="s">
        <v>46</v>
      </c>
      <c r="OX31" s="130">
        <v>141</v>
      </c>
      <c r="OY31" s="130">
        <v>141</v>
      </c>
      <c r="OZ31" s="130">
        <v>0</v>
      </c>
      <c r="PA31" s="130">
        <v>0</v>
      </c>
      <c r="PB31" s="131">
        <v>1</v>
      </c>
      <c r="PC31" s="132">
        <v>0</v>
      </c>
      <c r="PD31" s="129"/>
      <c r="PE31" s="136" t="s">
        <v>46</v>
      </c>
      <c r="PF31" s="130">
        <v>141</v>
      </c>
      <c r="PG31" s="130">
        <v>141</v>
      </c>
      <c r="PH31" s="130">
        <v>0</v>
      </c>
      <c r="PI31" s="130">
        <v>0</v>
      </c>
      <c r="PJ31" s="131">
        <v>1</v>
      </c>
      <c r="PK31" s="132">
        <v>0</v>
      </c>
      <c r="PM31" s="163" t="s">
        <v>46</v>
      </c>
      <c r="PN31" s="157">
        <v>141</v>
      </c>
      <c r="PO31" s="157">
        <v>141</v>
      </c>
      <c r="PP31" s="157">
        <v>0</v>
      </c>
      <c r="PQ31" s="157">
        <v>0</v>
      </c>
      <c r="PR31" s="158">
        <v>1</v>
      </c>
      <c r="PS31" s="132">
        <f t="shared" si="52"/>
        <v>0</v>
      </c>
      <c r="PT31" s="121"/>
      <c r="PU31" s="163" t="s">
        <v>46</v>
      </c>
      <c r="PV31" s="157">
        <v>141</v>
      </c>
      <c r="PW31" s="157">
        <v>141</v>
      </c>
      <c r="PX31" s="157">
        <v>0</v>
      </c>
      <c r="PY31" s="157">
        <v>0</v>
      </c>
      <c r="PZ31" s="158">
        <v>1</v>
      </c>
      <c r="QA31" s="132">
        <f t="shared" si="53"/>
        <v>0</v>
      </c>
      <c r="QB31" s="121"/>
      <c r="QC31" s="163" t="s">
        <v>46</v>
      </c>
      <c r="QD31" s="157">
        <v>141</v>
      </c>
      <c r="QE31" s="157">
        <v>141</v>
      </c>
      <c r="QF31" s="157">
        <v>0</v>
      </c>
      <c r="QG31" s="157">
        <v>0</v>
      </c>
      <c r="QH31" s="158">
        <v>1</v>
      </c>
      <c r="QI31" s="132">
        <f t="shared" si="54"/>
        <v>0</v>
      </c>
      <c r="QJ31" s="121"/>
      <c r="QK31" s="163" t="s">
        <v>46</v>
      </c>
      <c r="QL31" s="157">
        <v>141</v>
      </c>
      <c r="QM31" s="157">
        <v>141</v>
      </c>
      <c r="QN31" s="157">
        <v>0</v>
      </c>
      <c r="QO31" s="157">
        <v>0</v>
      </c>
      <c r="QP31" s="158">
        <v>1</v>
      </c>
      <c r="QQ31" s="132">
        <f t="shared" si="55"/>
        <v>0</v>
      </c>
      <c r="QR31" s="121"/>
      <c r="QS31" s="163" t="s">
        <v>46</v>
      </c>
      <c r="QT31" s="157">
        <v>141</v>
      </c>
      <c r="QU31" s="157">
        <v>141</v>
      </c>
      <c r="QV31" s="157">
        <v>0</v>
      </c>
      <c r="QW31" s="157">
        <v>0</v>
      </c>
      <c r="QX31" s="158">
        <v>1</v>
      </c>
      <c r="QY31" s="158">
        <f t="shared" si="56"/>
        <v>0</v>
      </c>
      <c r="QZ31" s="121"/>
      <c r="RA31" s="163" t="s">
        <v>46</v>
      </c>
      <c r="RB31" s="157">
        <v>141</v>
      </c>
      <c r="RC31" s="157">
        <v>141</v>
      </c>
      <c r="RD31" s="157">
        <v>0</v>
      </c>
      <c r="RE31" s="157">
        <v>0</v>
      </c>
      <c r="RF31" s="158">
        <v>1</v>
      </c>
      <c r="RG31" s="132">
        <f t="shared" si="57"/>
        <v>0</v>
      </c>
      <c r="RH31" s="121"/>
      <c r="RI31" s="121"/>
      <c r="RJ31" s="163" t="s">
        <v>46</v>
      </c>
      <c r="RK31" s="157">
        <v>141</v>
      </c>
      <c r="RL31" s="157">
        <v>141</v>
      </c>
      <c r="RM31" s="157">
        <v>0</v>
      </c>
      <c r="RN31" s="157">
        <v>0</v>
      </c>
      <c r="RO31" s="162">
        <f t="shared" si="58"/>
        <v>1</v>
      </c>
      <c r="RP31" s="132">
        <f t="shared" si="59"/>
        <v>0</v>
      </c>
      <c r="RQ31" s="121"/>
      <c r="RR31" s="121"/>
      <c r="RS31" s="121"/>
      <c r="RT31" s="121"/>
      <c r="RU31" s="121"/>
      <c r="RV31" s="121"/>
      <c r="RW31" s="132"/>
      <c r="RX31" s="121"/>
      <c r="RY31" s="121"/>
      <c r="RZ31" s="121"/>
      <c r="SA31" s="121"/>
      <c r="SB31" s="121"/>
      <c r="SC31" s="121"/>
      <c r="SD31" s="132"/>
      <c r="SE31" s="121"/>
      <c r="SF31" s="121"/>
      <c r="SG31" s="121"/>
      <c r="SH31" s="121"/>
      <c r="SI31" s="121"/>
      <c r="SJ31" s="121"/>
      <c r="SK31" s="121"/>
      <c r="SL31" s="121"/>
      <c r="SM31" s="121"/>
      <c r="SN31" s="121"/>
      <c r="SO31" s="121"/>
      <c r="SP31" s="121"/>
      <c r="SQ31" s="121"/>
      <c r="SR31" s="121"/>
      <c r="SU31" s="163" t="s">
        <v>46</v>
      </c>
      <c r="SV31" s="157">
        <v>141</v>
      </c>
      <c r="SW31" s="157">
        <v>141</v>
      </c>
      <c r="SX31" s="157">
        <v>0</v>
      </c>
      <c r="SY31" s="157">
        <v>0</v>
      </c>
      <c r="SZ31" s="158">
        <f t="shared" si="102"/>
        <v>1</v>
      </c>
      <c r="TA31" s="132">
        <f t="shared" si="60"/>
        <v>0</v>
      </c>
      <c r="TC31" s="163" t="s">
        <v>46</v>
      </c>
      <c r="TD31" s="157">
        <v>141</v>
      </c>
      <c r="TE31" s="157">
        <v>141</v>
      </c>
      <c r="TF31" s="157">
        <v>0</v>
      </c>
      <c r="TG31" s="157">
        <v>0</v>
      </c>
      <c r="TH31" s="158">
        <f t="shared" si="61"/>
        <v>1</v>
      </c>
      <c r="TI31" s="132">
        <f t="shared" si="62"/>
        <v>0</v>
      </c>
      <c r="TK31" s="163" t="s">
        <v>46</v>
      </c>
      <c r="TL31" s="157">
        <v>141</v>
      </c>
      <c r="TM31" s="157">
        <v>141</v>
      </c>
      <c r="TN31" s="157">
        <v>0</v>
      </c>
      <c r="TO31" s="157">
        <v>0</v>
      </c>
      <c r="TP31" s="158">
        <f t="shared" si="63"/>
        <v>1</v>
      </c>
      <c r="TQ31" s="132">
        <f t="shared" si="64"/>
        <v>0</v>
      </c>
      <c r="TS31" s="163" t="s">
        <v>46</v>
      </c>
      <c r="TT31" s="157">
        <v>141</v>
      </c>
      <c r="TU31" s="157">
        <v>141</v>
      </c>
      <c r="TV31" s="157">
        <v>0</v>
      </c>
      <c r="TW31" s="157">
        <v>0</v>
      </c>
      <c r="TX31" s="158">
        <f t="shared" si="65"/>
        <v>1</v>
      </c>
      <c r="TY31" s="132">
        <f t="shared" si="66"/>
        <v>0</v>
      </c>
      <c r="UA31" s="163" t="s">
        <v>46</v>
      </c>
      <c r="UB31" s="157">
        <v>141</v>
      </c>
      <c r="UC31" s="157">
        <v>141</v>
      </c>
      <c r="UD31" s="157">
        <v>0</v>
      </c>
      <c r="UE31" s="157">
        <v>0</v>
      </c>
      <c r="UF31" s="158">
        <f t="shared" si="67"/>
        <v>1</v>
      </c>
      <c r="UG31" s="132">
        <f t="shared" si="68"/>
        <v>0</v>
      </c>
      <c r="UH31" s="132"/>
      <c r="UI31" s="163" t="s">
        <v>46</v>
      </c>
      <c r="UJ31" s="157">
        <v>141</v>
      </c>
      <c r="UK31" s="157">
        <v>141</v>
      </c>
      <c r="UL31" s="157">
        <v>0</v>
      </c>
      <c r="UM31" s="157">
        <v>0</v>
      </c>
      <c r="UN31" s="158">
        <f t="shared" si="69"/>
        <v>1</v>
      </c>
      <c r="UO31" s="132">
        <f t="shared" si="70"/>
        <v>0</v>
      </c>
      <c r="UQ31" s="163" t="s">
        <v>46</v>
      </c>
      <c r="UR31" s="157">
        <v>141</v>
      </c>
      <c r="US31" s="157">
        <v>141</v>
      </c>
      <c r="UT31" s="157">
        <v>0</v>
      </c>
      <c r="UU31" s="157">
        <v>0</v>
      </c>
      <c r="UV31" s="158">
        <f t="shared" si="71"/>
        <v>1</v>
      </c>
      <c r="UW31" s="132">
        <f t="shared" si="72"/>
        <v>0</v>
      </c>
      <c r="UY31" s="163" t="s">
        <v>46</v>
      </c>
      <c r="UZ31" s="157">
        <v>141</v>
      </c>
      <c r="VA31" s="157">
        <v>141</v>
      </c>
      <c r="VB31" s="157">
        <v>0</v>
      </c>
      <c r="VC31" s="157">
        <v>0</v>
      </c>
      <c r="VD31" s="158">
        <f t="shared" si="73"/>
        <v>1</v>
      </c>
      <c r="VE31" s="132">
        <f t="shared" si="74"/>
        <v>0</v>
      </c>
      <c r="VG31" s="163" t="s">
        <v>46</v>
      </c>
      <c r="VH31" s="157">
        <v>141</v>
      </c>
      <c r="VI31" s="157">
        <v>141</v>
      </c>
      <c r="VJ31" s="157">
        <v>0</v>
      </c>
      <c r="VK31" s="157">
        <v>0</v>
      </c>
      <c r="VL31" s="158">
        <f t="shared" si="75"/>
        <v>1</v>
      </c>
      <c r="VM31" s="132">
        <f t="shared" si="76"/>
        <v>0</v>
      </c>
      <c r="VO31" s="163" t="s">
        <v>46</v>
      </c>
      <c r="VP31" s="157">
        <v>141</v>
      </c>
      <c r="VQ31" s="157">
        <v>141</v>
      </c>
      <c r="VR31" s="157">
        <v>0</v>
      </c>
      <c r="VS31" s="157">
        <v>0</v>
      </c>
      <c r="VT31" s="158">
        <f t="shared" si="77"/>
        <v>1</v>
      </c>
      <c r="VV31" s="163" t="s">
        <v>46</v>
      </c>
      <c r="VW31" s="157">
        <v>141</v>
      </c>
      <c r="VX31" s="157">
        <v>141</v>
      </c>
      <c r="VY31" s="157">
        <v>0</v>
      </c>
      <c r="VZ31" s="157">
        <v>0</v>
      </c>
      <c r="WA31" s="158">
        <f t="shared" si="78"/>
        <v>1</v>
      </c>
      <c r="WC31" s="163" t="s">
        <v>46</v>
      </c>
      <c r="WD31" s="157">
        <v>141</v>
      </c>
      <c r="WE31" s="157">
        <v>141</v>
      </c>
      <c r="WF31" s="157">
        <v>0</v>
      </c>
      <c r="WG31" s="157">
        <v>0</v>
      </c>
      <c r="WH31" s="158">
        <f t="shared" si="79"/>
        <v>1</v>
      </c>
      <c r="WI31" s="132">
        <f t="shared" si="23"/>
        <v>0</v>
      </c>
      <c r="WK31" s="163" t="s">
        <v>46</v>
      </c>
      <c r="WL31" s="157">
        <v>141</v>
      </c>
      <c r="WM31" s="157">
        <v>141</v>
      </c>
      <c r="WN31" s="157">
        <v>0</v>
      </c>
      <c r="WO31" s="157">
        <v>0</v>
      </c>
      <c r="WP31" s="158">
        <f t="shared" si="80"/>
        <v>1</v>
      </c>
      <c r="WQ31" s="132">
        <f t="shared" si="81"/>
        <v>0</v>
      </c>
      <c r="WS31" s="163" t="s">
        <v>46</v>
      </c>
      <c r="WT31" s="157">
        <v>141</v>
      </c>
      <c r="WU31" s="157">
        <v>141</v>
      </c>
      <c r="WV31" s="157">
        <v>0</v>
      </c>
      <c r="WW31" s="157">
        <v>0</v>
      </c>
      <c r="WX31" s="158">
        <f t="shared" si="82"/>
        <v>1</v>
      </c>
      <c r="WY31" s="132">
        <f t="shared" si="83"/>
        <v>0</v>
      </c>
      <c r="XA31" s="163" t="s">
        <v>46</v>
      </c>
      <c r="XB31" s="157">
        <v>141</v>
      </c>
      <c r="XC31" s="157">
        <v>141</v>
      </c>
      <c r="XD31" s="157">
        <v>0</v>
      </c>
      <c r="XE31" s="157">
        <v>0</v>
      </c>
      <c r="XF31" s="158">
        <f t="shared" si="84"/>
        <v>1</v>
      </c>
      <c r="XG31" s="132">
        <f t="shared" si="85"/>
        <v>0</v>
      </c>
      <c r="XI31" s="163" t="s">
        <v>46</v>
      </c>
      <c r="XJ31" s="157">
        <v>141</v>
      </c>
      <c r="XK31" s="157">
        <v>141</v>
      </c>
      <c r="XL31" s="157">
        <v>0</v>
      </c>
      <c r="XM31" s="157">
        <v>0</v>
      </c>
      <c r="XN31" s="158">
        <f t="shared" si="86"/>
        <v>1</v>
      </c>
      <c r="XO31" s="132">
        <f t="shared" si="87"/>
        <v>0</v>
      </c>
      <c r="XQ31" s="163" t="s">
        <v>46</v>
      </c>
      <c r="XR31" s="157">
        <v>141</v>
      </c>
      <c r="XS31" s="157">
        <v>141</v>
      </c>
      <c r="XT31" s="157">
        <v>0</v>
      </c>
      <c r="XU31" s="157">
        <v>0</v>
      </c>
      <c r="XV31" s="158">
        <f t="shared" si="88"/>
        <v>1</v>
      </c>
      <c r="XW31" s="132">
        <f t="shared" si="89"/>
        <v>0</v>
      </c>
      <c r="XY31" s="163" t="s">
        <v>46</v>
      </c>
      <c r="XZ31" s="157">
        <v>141</v>
      </c>
      <c r="YA31" s="157">
        <v>141</v>
      </c>
      <c r="YB31" s="157">
        <v>0</v>
      </c>
      <c r="YC31" s="157">
        <v>0</v>
      </c>
      <c r="YD31" s="158">
        <f t="shared" si="90"/>
        <v>1</v>
      </c>
      <c r="YE31" s="132">
        <f t="shared" si="91"/>
        <v>0</v>
      </c>
      <c r="YG31" s="163" t="s">
        <v>46</v>
      </c>
      <c r="YH31" s="157">
        <v>141</v>
      </c>
      <c r="YI31" s="157">
        <v>141</v>
      </c>
      <c r="YJ31" s="157">
        <v>0</v>
      </c>
      <c r="YK31" s="157">
        <v>0</v>
      </c>
      <c r="YL31" s="158">
        <f t="shared" si="92"/>
        <v>1</v>
      </c>
      <c r="YM31" s="132">
        <f t="shared" si="93"/>
        <v>0</v>
      </c>
      <c r="YO31" s="163" t="s">
        <v>46</v>
      </c>
      <c r="YP31" s="157">
        <v>141</v>
      </c>
      <c r="YQ31" s="157">
        <v>141</v>
      </c>
      <c r="YR31" s="157">
        <v>0</v>
      </c>
      <c r="YS31" s="157">
        <v>0</v>
      </c>
      <c r="YT31" s="158">
        <f t="shared" si="94"/>
        <v>1</v>
      </c>
      <c r="YU31" s="132">
        <f t="shared" si="95"/>
        <v>0</v>
      </c>
      <c r="YW31" s="163" t="s">
        <v>46</v>
      </c>
      <c r="YX31" s="157">
        <v>141</v>
      </c>
      <c r="YY31" s="157">
        <v>141</v>
      </c>
      <c r="YZ31" s="157">
        <v>0</v>
      </c>
      <c r="ZA31" s="157">
        <v>0</v>
      </c>
      <c r="ZB31" s="158">
        <f t="shared" si="96"/>
        <v>1</v>
      </c>
      <c r="ZD31" s="163" t="s">
        <v>46</v>
      </c>
      <c r="ZE31" s="157">
        <v>141</v>
      </c>
      <c r="ZF31" s="157">
        <v>141</v>
      </c>
      <c r="ZG31" s="157">
        <v>0</v>
      </c>
      <c r="ZH31" s="157">
        <v>0</v>
      </c>
      <c r="ZI31" s="158">
        <f t="shared" si="97"/>
        <v>1</v>
      </c>
      <c r="ZJ31" s="132">
        <f t="shared" si="98"/>
        <v>1</v>
      </c>
      <c r="ZL31" s="121" t="s">
        <v>46</v>
      </c>
      <c r="ZM31" s="121">
        <v>145</v>
      </c>
      <c r="ZN31" s="121">
        <v>141</v>
      </c>
      <c r="ZO31" s="121">
        <v>0</v>
      </c>
      <c r="ZP31" s="121">
        <v>4</v>
      </c>
      <c r="ZQ31" s="132">
        <v>0.97</v>
      </c>
      <c r="ZS31" s="157" t="s">
        <v>46</v>
      </c>
      <c r="ZT31" s="157">
        <v>145</v>
      </c>
      <c r="ZU31" s="157">
        <v>141</v>
      </c>
      <c r="ZV31" s="157">
        <v>0</v>
      </c>
      <c r="ZW31" s="157">
        <v>4</v>
      </c>
      <c r="ZX31" s="158">
        <v>0.97</v>
      </c>
      <c r="ZZ31" s="199" t="s">
        <v>46</v>
      </c>
      <c r="AAA31" s="199">
        <v>145</v>
      </c>
      <c r="AAB31" s="199">
        <v>141</v>
      </c>
      <c r="AAC31" s="199">
        <v>0</v>
      </c>
      <c r="AAD31" s="199">
        <v>4</v>
      </c>
      <c r="AAE31" s="200">
        <v>0.97</v>
      </c>
      <c r="AAG31" s="157" t="s">
        <v>46</v>
      </c>
      <c r="AAH31" s="157">
        <v>145</v>
      </c>
      <c r="AAI31" s="157">
        <v>141</v>
      </c>
      <c r="AAJ31" s="157">
        <v>0</v>
      </c>
      <c r="AAK31" s="157">
        <v>4</v>
      </c>
      <c r="AAL31" s="158">
        <v>0.97</v>
      </c>
      <c r="AAN31" s="157" t="s">
        <v>46</v>
      </c>
      <c r="AAO31" s="157">
        <v>145</v>
      </c>
      <c r="AAP31" s="157">
        <v>141</v>
      </c>
      <c r="AAQ31" s="157">
        <v>0</v>
      </c>
      <c r="AAR31" s="157">
        <v>4</v>
      </c>
      <c r="AAS31" s="158">
        <v>0.97</v>
      </c>
      <c r="AAU31" s="157" t="s">
        <v>46</v>
      </c>
      <c r="AAV31" s="157">
        <v>145</v>
      </c>
      <c r="AAW31" s="157">
        <v>141</v>
      </c>
      <c r="AAX31" s="157">
        <v>0</v>
      </c>
      <c r="AAY31" s="157">
        <v>4</v>
      </c>
      <c r="AAZ31" s="158">
        <v>0.97</v>
      </c>
    </row>
    <row r="32" spans="1:728" ht="15.75">
      <c r="A32" s="19">
        <v>1</v>
      </c>
      <c r="B32" s="19"/>
      <c r="C32" s="18" t="s">
        <v>47</v>
      </c>
      <c r="D32" s="18">
        <v>45</v>
      </c>
      <c r="E32" s="18">
        <v>45</v>
      </c>
      <c r="F32" s="18">
        <v>0</v>
      </c>
      <c r="G32" s="18">
        <v>0</v>
      </c>
      <c r="H32" s="19">
        <v>1</v>
      </c>
      <c r="J32" s="58" t="s">
        <v>47</v>
      </c>
      <c r="K32" s="58">
        <v>45</v>
      </c>
      <c r="L32" s="58">
        <v>45</v>
      </c>
      <c r="M32" s="58">
        <v>0</v>
      </c>
      <c r="N32" s="58">
        <v>0</v>
      </c>
      <c r="O32" s="59">
        <v>1</v>
      </c>
      <c r="P32" s="59">
        <f t="shared" si="0"/>
        <v>0</v>
      </c>
      <c r="R32" s="18" t="s">
        <v>47</v>
      </c>
      <c r="S32" s="18">
        <v>45</v>
      </c>
      <c r="T32" s="18">
        <v>45</v>
      </c>
      <c r="U32" s="18">
        <v>0</v>
      </c>
      <c r="V32" s="18">
        <v>0</v>
      </c>
      <c r="W32" s="19">
        <v>1</v>
      </c>
      <c r="X32" s="19">
        <f t="shared" si="1"/>
        <v>0</v>
      </c>
      <c r="Z32" s="51" t="s">
        <v>47</v>
      </c>
      <c r="AA32" s="51">
        <v>45</v>
      </c>
      <c r="AB32" s="52">
        <v>45</v>
      </c>
      <c r="AC32" s="53">
        <v>0</v>
      </c>
      <c r="AD32" s="51">
        <v>0</v>
      </c>
      <c r="AE32" s="54">
        <v>1</v>
      </c>
      <c r="AF32" s="19">
        <f t="shared" si="2"/>
        <v>0</v>
      </c>
      <c r="AH32" s="54">
        <v>1</v>
      </c>
      <c r="AI32" s="19">
        <f t="shared" si="3"/>
        <v>0</v>
      </c>
      <c r="AK32" s="18" t="s">
        <v>47</v>
      </c>
      <c r="AL32" s="18">
        <v>45</v>
      </c>
      <c r="AM32" s="18">
        <v>45</v>
      </c>
      <c r="AN32" s="18">
        <v>0</v>
      </c>
      <c r="AO32" s="18">
        <v>0</v>
      </c>
      <c r="AP32" s="19">
        <f t="shared" si="4"/>
        <v>1</v>
      </c>
      <c r="AQ32" s="19">
        <f t="shared" si="5"/>
        <v>0</v>
      </c>
      <c r="AS32" s="18" t="s">
        <v>47</v>
      </c>
      <c r="AT32" s="18">
        <v>45</v>
      </c>
      <c r="AU32" s="18">
        <v>45</v>
      </c>
      <c r="AV32" s="18">
        <v>0</v>
      </c>
      <c r="AW32" s="18">
        <v>0</v>
      </c>
      <c r="AX32" s="19">
        <v>1</v>
      </c>
      <c r="AY32" s="19">
        <f t="shared" si="6"/>
        <v>0</v>
      </c>
      <c r="BA32" s="18" t="s">
        <v>47</v>
      </c>
      <c r="BB32" s="18">
        <v>45</v>
      </c>
      <c r="BC32" s="18">
        <v>45</v>
      </c>
      <c r="BD32" s="18">
        <v>0</v>
      </c>
      <c r="BE32" s="18">
        <v>0</v>
      </c>
      <c r="BF32" s="19">
        <v>1</v>
      </c>
      <c r="BG32" s="19">
        <f t="shared" si="7"/>
        <v>0</v>
      </c>
      <c r="BI32" s="18" t="s">
        <v>47</v>
      </c>
      <c r="BJ32" s="18">
        <v>45</v>
      </c>
      <c r="BK32" s="18">
        <v>45</v>
      </c>
      <c r="BL32" s="18">
        <v>0</v>
      </c>
      <c r="BM32" s="18">
        <v>0</v>
      </c>
      <c r="BN32" s="19">
        <v>1</v>
      </c>
      <c r="BO32" s="19">
        <f t="shared" si="8"/>
        <v>0</v>
      </c>
      <c r="BQ32" s="18" t="s">
        <v>47</v>
      </c>
      <c r="BR32" s="18">
        <v>45</v>
      </c>
      <c r="BS32" s="18">
        <v>45</v>
      </c>
      <c r="BT32" s="18">
        <v>0</v>
      </c>
      <c r="BU32" s="18">
        <v>0</v>
      </c>
      <c r="BV32" s="19">
        <v>1</v>
      </c>
      <c r="BW32" s="19">
        <f t="shared" si="9"/>
        <v>0</v>
      </c>
      <c r="BY32" s="18" t="s">
        <v>47</v>
      </c>
      <c r="BZ32" s="18">
        <v>45</v>
      </c>
      <c r="CA32" s="18">
        <v>45</v>
      </c>
      <c r="CB32" s="18">
        <v>0</v>
      </c>
      <c r="CC32" s="18">
        <v>0</v>
      </c>
      <c r="CD32" s="19">
        <v>1</v>
      </c>
      <c r="CE32" s="19">
        <f t="shared" si="10"/>
        <v>0</v>
      </c>
      <c r="CG32" s="2" t="s">
        <v>47</v>
      </c>
      <c r="CH32" s="2">
        <v>45</v>
      </c>
      <c r="CI32" s="2">
        <v>45</v>
      </c>
      <c r="CJ32" s="2">
        <v>0</v>
      </c>
      <c r="CK32" s="2">
        <v>0</v>
      </c>
      <c r="CL32" s="4">
        <v>1</v>
      </c>
      <c r="CM32" s="19">
        <f t="shared" si="11"/>
        <v>0</v>
      </c>
      <c r="CO32" s="2" t="s">
        <v>47</v>
      </c>
      <c r="CP32" s="2">
        <v>45</v>
      </c>
      <c r="CQ32" s="2">
        <v>45</v>
      </c>
      <c r="CR32" s="2">
        <v>0</v>
      </c>
      <c r="CS32" s="2">
        <v>0</v>
      </c>
      <c r="CT32" s="4">
        <v>1</v>
      </c>
      <c r="CU32" s="19">
        <f t="shared" si="12"/>
        <v>0</v>
      </c>
      <c r="CW32" s="2" t="s">
        <v>47</v>
      </c>
      <c r="CX32" s="2">
        <v>45</v>
      </c>
      <c r="CY32" s="2">
        <v>45</v>
      </c>
      <c r="CZ32" s="2">
        <v>0</v>
      </c>
      <c r="DA32" s="2">
        <v>0</v>
      </c>
      <c r="DB32" s="4">
        <v>1</v>
      </c>
      <c r="DC32" s="19">
        <f t="shared" si="13"/>
        <v>0</v>
      </c>
      <c r="DD32" s="18" t="s">
        <v>119</v>
      </c>
      <c r="DE32" s="2" t="s">
        <v>47</v>
      </c>
      <c r="DF32" s="2">
        <v>45</v>
      </c>
      <c r="DG32" s="2">
        <v>45</v>
      </c>
      <c r="DH32" s="2">
        <v>0</v>
      </c>
      <c r="DI32" s="2">
        <v>0</v>
      </c>
      <c r="DJ32" s="4">
        <v>1</v>
      </c>
      <c r="DK32" s="19">
        <f t="shared" si="14"/>
        <v>0</v>
      </c>
      <c r="DM32" s="2" t="s">
        <v>47</v>
      </c>
      <c r="DN32" s="2">
        <v>45</v>
      </c>
      <c r="DO32" s="2">
        <v>45</v>
      </c>
      <c r="DP32" s="2">
        <v>0</v>
      </c>
      <c r="DQ32" s="2">
        <v>0</v>
      </c>
      <c r="DR32" s="4">
        <v>1</v>
      </c>
      <c r="DS32" s="19">
        <f t="shared" si="15"/>
        <v>0</v>
      </c>
      <c r="DU32" s="2" t="s">
        <v>47</v>
      </c>
      <c r="DV32" s="2">
        <v>45</v>
      </c>
      <c r="DW32" s="2">
        <v>45</v>
      </c>
      <c r="DX32" s="2">
        <v>0</v>
      </c>
      <c r="DY32" s="2">
        <v>0</v>
      </c>
      <c r="DZ32" s="4">
        <v>1</v>
      </c>
      <c r="EA32" s="19">
        <f t="shared" si="16"/>
        <v>0</v>
      </c>
      <c r="EC32" s="2" t="s">
        <v>47</v>
      </c>
      <c r="ED32" s="2">
        <v>45</v>
      </c>
      <c r="EE32" s="2">
        <v>45</v>
      </c>
      <c r="EF32" s="2">
        <v>0</v>
      </c>
      <c r="EG32" s="2">
        <v>0</v>
      </c>
      <c r="EH32" s="4">
        <v>1</v>
      </c>
      <c r="EI32" s="19">
        <f t="shared" si="17"/>
        <v>0</v>
      </c>
      <c r="EK32" s="2" t="s">
        <v>47</v>
      </c>
      <c r="EL32" s="2">
        <v>45</v>
      </c>
      <c r="EM32" s="2">
        <v>45</v>
      </c>
      <c r="EN32" s="2">
        <v>0</v>
      </c>
      <c r="EO32" s="2">
        <v>0</v>
      </c>
      <c r="EP32" s="4">
        <v>1</v>
      </c>
      <c r="EQ32" s="19">
        <f t="shared" si="18"/>
        <v>0</v>
      </c>
      <c r="ES32" s="2" t="s">
        <v>47</v>
      </c>
      <c r="ET32" s="2">
        <v>45</v>
      </c>
      <c r="EU32" s="2">
        <v>45</v>
      </c>
      <c r="EV32" s="2">
        <v>0</v>
      </c>
      <c r="EW32" s="2">
        <v>0</v>
      </c>
      <c r="EX32" s="4">
        <v>1</v>
      </c>
      <c r="EY32" s="19">
        <f t="shared" si="19"/>
        <v>0</v>
      </c>
      <c r="FA32" s="2" t="s">
        <v>47</v>
      </c>
      <c r="FB32" s="2">
        <v>45</v>
      </c>
      <c r="FC32" s="2">
        <v>45</v>
      </c>
      <c r="FD32" s="2">
        <v>0</v>
      </c>
      <c r="FE32" s="2">
        <v>0</v>
      </c>
      <c r="FF32" s="4">
        <v>1</v>
      </c>
      <c r="FG32" s="19">
        <f t="shared" si="20"/>
        <v>0</v>
      </c>
      <c r="FI32" s="2" t="s">
        <v>47</v>
      </c>
      <c r="FJ32" s="2">
        <v>45</v>
      </c>
      <c r="FK32" s="2">
        <v>45</v>
      </c>
      <c r="FL32" s="2">
        <v>0</v>
      </c>
      <c r="FM32" s="2">
        <v>0</v>
      </c>
      <c r="FN32" s="4">
        <v>1</v>
      </c>
      <c r="FO32" s="19">
        <f t="shared" si="21"/>
        <v>0</v>
      </c>
      <c r="FQ32" s="2" t="s">
        <v>47</v>
      </c>
      <c r="FR32" s="2">
        <v>45</v>
      </c>
      <c r="FS32" s="2">
        <v>45</v>
      </c>
      <c r="FT32" s="2">
        <v>0</v>
      </c>
      <c r="FU32" s="2">
        <v>0</v>
      </c>
      <c r="FV32" s="4">
        <v>1</v>
      </c>
      <c r="FW32" s="19">
        <f t="shared" si="22"/>
        <v>0</v>
      </c>
      <c r="FY32" s="2" t="s">
        <v>47</v>
      </c>
      <c r="FZ32" s="2">
        <v>45</v>
      </c>
      <c r="GA32" s="2">
        <v>45</v>
      </c>
      <c r="GB32" s="2">
        <v>0</v>
      </c>
      <c r="GC32" s="2">
        <v>0</v>
      </c>
      <c r="GD32" s="4">
        <v>1</v>
      </c>
      <c r="GE32" s="19">
        <f t="shared" si="24"/>
        <v>0</v>
      </c>
      <c r="GG32" s="2" t="s">
        <v>47</v>
      </c>
      <c r="GH32" s="2">
        <v>45</v>
      </c>
      <c r="GI32" s="2">
        <v>45</v>
      </c>
      <c r="GJ32" s="2">
        <v>0</v>
      </c>
      <c r="GK32" s="2">
        <v>0</v>
      </c>
      <c r="GL32" s="4">
        <v>1</v>
      </c>
      <c r="GM32" s="19">
        <f t="shared" si="25"/>
        <v>0</v>
      </c>
      <c r="GO32" s="2" t="s">
        <v>47</v>
      </c>
      <c r="GP32" s="2">
        <v>45</v>
      </c>
      <c r="GQ32" s="2">
        <v>45</v>
      </c>
      <c r="GR32" s="2">
        <v>0</v>
      </c>
      <c r="GS32" s="2">
        <v>0</v>
      </c>
      <c r="GT32" s="4">
        <v>1</v>
      </c>
      <c r="GU32" s="19">
        <f t="shared" si="26"/>
        <v>0</v>
      </c>
      <c r="GW32" s="2" t="s">
        <v>47</v>
      </c>
      <c r="GX32" s="2">
        <v>45</v>
      </c>
      <c r="GY32" s="2">
        <v>45</v>
      </c>
      <c r="GZ32" s="2">
        <v>0</v>
      </c>
      <c r="HA32" s="2">
        <v>0</v>
      </c>
      <c r="HB32" s="4">
        <v>1</v>
      </c>
      <c r="HC32" s="19">
        <f t="shared" si="27"/>
        <v>0</v>
      </c>
      <c r="HE32" s="2" t="s">
        <v>47</v>
      </c>
      <c r="HF32" s="2">
        <v>45</v>
      </c>
      <c r="HG32" s="2">
        <v>45</v>
      </c>
      <c r="HH32" s="2">
        <v>0</v>
      </c>
      <c r="HI32" s="2">
        <v>0</v>
      </c>
      <c r="HJ32" s="4">
        <v>1</v>
      </c>
      <c r="HK32" s="19">
        <f t="shared" si="28"/>
        <v>0</v>
      </c>
      <c r="HM32" s="2" t="s">
        <v>47</v>
      </c>
      <c r="HN32" s="2">
        <v>45</v>
      </c>
      <c r="HO32" s="2">
        <v>45</v>
      </c>
      <c r="HP32" s="2">
        <v>0</v>
      </c>
      <c r="HQ32" s="2">
        <v>0</v>
      </c>
      <c r="HR32" s="4">
        <v>1</v>
      </c>
      <c r="HS32" s="19">
        <f t="shared" si="29"/>
        <v>0</v>
      </c>
      <c r="HU32" s="2" t="s">
        <v>47</v>
      </c>
      <c r="HV32" s="2">
        <v>45</v>
      </c>
      <c r="HW32" s="2">
        <v>45</v>
      </c>
      <c r="HX32" s="2">
        <v>0</v>
      </c>
      <c r="HY32" s="2">
        <v>0</v>
      </c>
      <c r="HZ32" s="4">
        <v>1</v>
      </c>
      <c r="IA32" s="19">
        <f t="shared" si="30"/>
        <v>0</v>
      </c>
      <c r="IC32" s="2" t="s">
        <v>47</v>
      </c>
      <c r="ID32" s="2">
        <v>45</v>
      </c>
      <c r="IE32" s="2">
        <v>45</v>
      </c>
      <c r="IF32" s="2">
        <v>0</v>
      </c>
      <c r="IG32" s="2">
        <v>0</v>
      </c>
      <c r="IH32" s="4">
        <v>1</v>
      </c>
      <c r="II32" s="19">
        <f t="shared" si="31"/>
        <v>0</v>
      </c>
      <c r="IK32" s="2" t="s">
        <v>47</v>
      </c>
      <c r="IL32" s="2">
        <v>45</v>
      </c>
      <c r="IM32" s="2">
        <v>45</v>
      </c>
      <c r="IN32" s="2">
        <v>0</v>
      </c>
      <c r="IO32" s="2">
        <v>0</v>
      </c>
      <c r="IP32" s="4">
        <v>1</v>
      </c>
      <c r="IQ32" s="19">
        <f t="shared" si="32"/>
        <v>0</v>
      </c>
      <c r="IS32" s="2" t="s">
        <v>47</v>
      </c>
      <c r="IT32" s="2">
        <v>45</v>
      </c>
      <c r="IU32" s="2">
        <v>45</v>
      </c>
      <c r="IV32" s="2">
        <v>0</v>
      </c>
      <c r="IW32" s="2">
        <v>0</v>
      </c>
      <c r="IX32" s="4">
        <v>1</v>
      </c>
      <c r="IY32" s="19">
        <f t="shared" si="33"/>
        <v>0</v>
      </c>
      <c r="JA32" s="2" t="s">
        <v>47</v>
      </c>
      <c r="JB32" s="2">
        <v>45</v>
      </c>
      <c r="JC32" s="2">
        <v>45</v>
      </c>
      <c r="JD32" s="2">
        <v>0</v>
      </c>
      <c r="JE32" s="2">
        <v>0</v>
      </c>
      <c r="JF32" s="4">
        <v>1</v>
      </c>
      <c r="JG32" s="19">
        <f t="shared" si="34"/>
        <v>0</v>
      </c>
      <c r="JI32" s="2" t="s">
        <v>47</v>
      </c>
      <c r="JJ32" s="2">
        <v>45</v>
      </c>
      <c r="JK32" s="2">
        <v>45</v>
      </c>
      <c r="JL32" s="2">
        <v>0</v>
      </c>
      <c r="JM32" s="2">
        <v>0</v>
      </c>
      <c r="JN32" s="4">
        <v>1</v>
      </c>
      <c r="JO32" s="19">
        <f t="shared" si="35"/>
        <v>0</v>
      </c>
      <c r="JQ32" s="2" t="s">
        <v>47</v>
      </c>
      <c r="JR32" s="2">
        <v>45</v>
      </c>
      <c r="JS32" s="2">
        <v>45</v>
      </c>
      <c r="JT32" s="2">
        <v>0</v>
      </c>
      <c r="JU32" s="2">
        <v>0</v>
      </c>
      <c r="JV32" s="4">
        <v>1</v>
      </c>
      <c r="JW32" s="19">
        <f t="shared" si="36"/>
        <v>0</v>
      </c>
      <c r="JY32" s="2" t="s">
        <v>47</v>
      </c>
      <c r="JZ32" s="2">
        <v>45</v>
      </c>
      <c r="KA32" s="2">
        <v>45</v>
      </c>
      <c r="KB32" s="2">
        <v>0</v>
      </c>
      <c r="KC32" s="2">
        <v>0</v>
      </c>
      <c r="KD32" s="4">
        <v>1</v>
      </c>
      <c r="KE32" s="19">
        <f t="shared" si="37"/>
        <v>0</v>
      </c>
      <c r="KG32" s="2" t="s">
        <v>47</v>
      </c>
      <c r="KH32" s="2">
        <v>45</v>
      </c>
      <c r="KI32" s="2">
        <v>45</v>
      </c>
      <c r="KJ32" s="2">
        <v>0</v>
      </c>
      <c r="KK32" s="2">
        <v>0</v>
      </c>
      <c r="KL32" s="4">
        <v>1</v>
      </c>
      <c r="KM32" s="19">
        <f t="shared" si="38"/>
        <v>0</v>
      </c>
      <c r="KO32" s="2" t="s">
        <v>47</v>
      </c>
      <c r="KP32" s="2">
        <v>45</v>
      </c>
      <c r="KQ32" s="2">
        <v>45</v>
      </c>
      <c r="KR32" s="2">
        <v>0</v>
      </c>
      <c r="KS32" s="2">
        <v>0</v>
      </c>
      <c r="KT32" s="4">
        <v>1</v>
      </c>
      <c r="KU32" s="19">
        <f t="shared" si="39"/>
        <v>0</v>
      </c>
      <c r="KW32" s="2" t="s">
        <v>47</v>
      </c>
      <c r="KX32" s="2">
        <v>45</v>
      </c>
      <c r="KY32" s="2">
        <v>45</v>
      </c>
      <c r="KZ32" s="2">
        <v>0</v>
      </c>
      <c r="LA32" s="2">
        <v>0</v>
      </c>
      <c r="LB32" s="4">
        <v>1</v>
      </c>
      <c r="LC32" s="19">
        <f t="shared" si="40"/>
        <v>0</v>
      </c>
      <c r="LE32" s="2" t="s">
        <v>47</v>
      </c>
      <c r="LF32" s="2">
        <v>45</v>
      </c>
      <c r="LG32" s="2">
        <v>45</v>
      </c>
      <c r="LH32" s="2">
        <v>0</v>
      </c>
      <c r="LI32" s="2">
        <v>0</v>
      </c>
      <c r="LJ32" s="4">
        <v>1</v>
      </c>
      <c r="LK32" s="19">
        <f t="shared" si="41"/>
        <v>0</v>
      </c>
      <c r="LM32" s="2" t="s">
        <v>47</v>
      </c>
      <c r="LN32" s="2">
        <v>45</v>
      </c>
      <c r="LO32" s="2">
        <v>45</v>
      </c>
      <c r="LP32" s="2">
        <v>0</v>
      </c>
      <c r="LQ32" s="2">
        <v>0</v>
      </c>
      <c r="LR32" s="4">
        <v>1</v>
      </c>
      <c r="LS32" s="19">
        <f t="shared" si="42"/>
        <v>0</v>
      </c>
      <c r="LU32" s="2" t="s">
        <v>47</v>
      </c>
      <c r="LV32" s="2">
        <v>45</v>
      </c>
      <c r="LW32" s="2">
        <v>45</v>
      </c>
      <c r="LX32" s="2">
        <v>0</v>
      </c>
      <c r="LY32" s="2">
        <v>0</v>
      </c>
      <c r="LZ32" s="4">
        <v>1</v>
      </c>
      <c r="MA32" s="19">
        <f t="shared" si="43"/>
        <v>0</v>
      </c>
      <c r="MC32" s="2" t="s">
        <v>47</v>
      </c>
      <c r="MD32" s="2">
        <v>45</v>
      </c>
      <c r="ME32" s="2">
        <v>45</v>
      </c>
      <c r="MF32" s="2">
        <v>0</v>
      </c>
      <c r="MG32" s="2">
        <v>0</v>
      </c>
      <c r="MH32" s="4">
        <f t="shared" si="99"/>
        <v>1</v>
      </c>
      <c r="MI32" s="19">
        <f t="shared" si="44"/>
        <v>0</v>
      </c>
      <c r="MK32" s="2" t="s">
        <v>47</v>
      </c>
      <c r="ML32" s="2">
        <v>45</v>
      </c>
      <c r="MM32" s="2">
        <v>45</v>
      </c>
      <c r="MN32" s="2">
        <v>0</v>
      </c>
      <c r="MO32" s="2">
        <v>0</v>
      </c>
      <c r="MP32" s="4">
        <v>1</v>
      </c>
      <c r="MQ32" s="19">
        <f t="shared" si="100"/>
        <v>0</v>
      </c>
      <c r="MS32" s="2" t="s">
        <v>47</v>
      </c>
      <c r="MT32" s="2">
        <v>45</v>
      </c>
      <c r="MU32" s="2">
        <v>45</v>
      </c>
      <c r="MV32" s="2">
        <v>0</v>
      </c>
      <c r="MW32" s="2">
        <v>0</v>
      </c>
      <c r="MX32" s="4">
        <v>1</v>
      </c>
      <c r="MY32" s="19">
        <f t="shared" si="45"/>
        <v>0</v>
      </c>
      <c r="NA32" s="2" t="s">
        <v>47</v>
      </c>
      <c r="NB32" s="2">
        <v>45</v>
      </c>
      <c r="NC32" s="2">
        <v>45</v>
      </c>
      <c r="ND32" s="2">
        <v>0</v>
      </c>
      <c r="NE32" s="2">
        <v>0</v>
      </c>
      <c r="NF32" s="4">
        <v>1</v>
      </c>
      <c r="NG32" s="19">
        <f t="shared" si="46"/>
        <v>0</v>
      </c>
      <c r="NI32" s="2" t="s">
        <v>47</v>
      </c>
      <c r="NJ32" s="2">
        <v>45</v>
      </c>
      <c r="NK32" s="2">
        <v>45</v>
      </c>
      <c r="NL32" s="2">
        <v>0</v>
      </c>
      <c r="NM32" s="2">
        <v>0</v>
      </c>
      <c r="NN32" s="4">
        <v>1</v>
      </c>
      <c r="NO32" s="19">
        <f t="shared" si="47"/>
        <v>0</v>
      </c>
      <c r="NQ32" s="2" t="s">
        <v>47</v>
      </c>
      <c r="NR32" s="2">
        <v>45</v>
      </c>
      <c r="NS32" s="2">
        <v>45</v>
      </c>
      <c r="NT32" s="2">
        <v>0</v>
      </c>
      <c r="NU32" s="2">
        <v>0</v>
      </c>
      <c r="NV32" s="4">
        <v>1</v>
      </c>
      <c r="NW32" s="19">
        <f t="shared" si="48"/>
        <v>0</v>
      </c>
      <c r="NY32" s="2" t="s">
        <v>47</v>
      </c>
      <c r="NZ32" s="2">
        <v>45</v>
      </c>
      <c r="OA32" s="2">
        <v>45</v>
      </c>
      <c r="OB32" s="2">
        <v>0</v>
      </c>
      <c r="OC32" s="2">
        <v>0</v>
      </c>
      <c r="OD32" s="4">
        <v>1</v>
      </c>
      <c r="OE32" s="19">
        <f t="shared" si="49"/>
        <v>0</v>
      </c>
      <c r="OG32" s="2" t="s">
        <v>47</v>
      </c>
      <c r="OH32" s="2">
        <v>45</v>
      </c>
      <c r="OI32" s="2">
        <v>45</v>
      </c>
      <c r="OJ32" s="2">
        <v>0</v>
      </c>
      <c r="OK32" s="2">
        <v>0</v>
      </c>
      <c r="OL32" s="4">
        <v>1</v>
      </c>
      <c r="OM32" s="19">
        <f t="shared" si="50"/>
        <v>0</v>
      </c>
      <c r="OO32" s="2" t="s">
        <v>47</v>
      </c>
      <c r="OP32" s="2">
        <v>45</v>
      </c>
      <c r="OQ32" s="2">
        <v>45</v>
      </c>
      <c r="OR32" s="2">
        <v>0</v>
      </c>
      <c r="OS32" s="2">
        <v>0</v>
      </c>
      <c r="OT32" s="4">
        <f t="shared" si="101"/>
        <v>1</v>
      </c>
      <c r="OU32" s="19">
        <f t="shared" si="51"/>
        <v>0</v>
      </c>
      <c r="OW32" s="129" t="s">
        <v>47</v>
      </c>
      <c r="OX32" s="129">
        <v>45</v>
      </c>
      <c r="OY32" s="129">
        <v>45</v>
      </c>
      <c r="OZ32" s="129">
        <v>0</v>
      </c>
      <c r="PA32" s="129">
        <v>0</v>
      </c>
      <c r="PB32" s="135">
        <v>1</v>
      </c>
      <c r="PC32" s="132">
        <v>0</v>
      </c>
      <c r="PD32" s="129"/>
      <c r="PE32" s="129" t="s">
        <v>47</v>
      </c>
      <c r="PF32" s="129">
        <v>45</v>
      </c>
      <c r="PG32" s="129">
        <v>45</v>
      </c>
      <c r="PH32" s="129">
        <v>0</v>
      </c>
      <c r="PI32" s="129">
        <v>0</v>
      </c>
      <c r="PJ32" s="135">
        <v>1</v>
      </c>
      <c r="PK32" s="132">
        <v>0</v>
      </c>
      <c r="PM32" s="156" t="s">
        <v>47</v>
      </c>
      <c r="PN32" s="156">
        <v>45</v>
      </c>
      <c r="PO32" s="156">
        <v>45</v>
      </c>
      <c r="PP32" s="156">
        <v>0</v>
      </c>
      <c r="PQ32" s="156">
        <v>0</v>
      </c>
      <c r="PR32" s="162">
        <v>1</v>
      </c>
      <c r="PS32" s="132">
        <f t="shared" si="52"/>
        <v>0</v>
      </c>
      <c r="PT32" s="121"/>
      <c r="PU32" s="156" t="s">
        <v>47</v>
      </c>
      <c r="PV32" s="156">
        <v>45</v>
      </c>
      <c r="PW32" s="156">
        <v>45</v>
      </c>
      <c r="PX32" s="156">
        <v>0</v>
      </c>
      <c r="PY32" s="156">
        <v>0</v>
      </c>
      <c r="PZ32" s="162">
        <v>1</v>
      </c>
      <c r="QA32" s="132">
        <f t="shared" si="53"/>
        <v>0</v>
      </c>
      <c r="QB32" s="121"/>
      <c r="QC32" s="156" t="s">
        <v>47</v>
      </c>
      <c r="QD32" s="156">
        <v>45</v>
      </c>
      <c r="QE32" s="156">
        <v>45</v>
      </c>
      <c r="QF32" s="156">
        <v>0</v>
      </c>
      <c r="QG32" s="156">
        <v>0</v>
      </c>
      <c r="QH32" s="162">
        <v>1</v>
      </c>
      <c r="QI32" s="132">
        <f t="shared" si="54"/>
        <v>0</v>
      </c>
      <c r="QJ32" s="121"/>
      <c r="QK32" s="156" t="s">
        <v>47</v>
      </c>
      <c r="QL32" s="156">
        <v>45</v>
      </c>
      <c r="QM32" s="156">
        <v>45</v>
      </c>
      <c r="QN32" s="156">
        <v>0</v>
      </c>
      <c r="QO32" s="156">
        <v>0</v>
      </c>
      <c r="QP32" s="162">
        <v>1</v>
      </c>
      <c r="QQ32" s="132">
        <f t="shared" si="55"/>
        <v>0</v>
      </c>
      <c r="QR32" s="121"/>
      <c r="QS32" s="156" t="s">
        <v>47</v>
      </c>
      <c r="QT32" s="156">
        <v>45</v>
      </c>
      <c r="QU32" s="156">
        <v>45</v>
      </c>
      <c r="QV32" s="156">
        <v>0</v>
      </c>
      <c r="QW32" s="156">
        <v>0</v>
      </c>
      <c r="QX32" s="162">
        <v>1</v>
      </c>
      <c r="QY32" s="158">
        <f t="shared" si="56"/>
        <v>0</v>
      </c>
      <c r="QZ32" s="121"/>
      <c r="RA32" s="156" t="s">
        <v>47</v>
      </c>
      <c r="RB32" s="156">
        <v>45</v>
      </c>
      <c r="RC32" s="156">
        <v>45</v>
      </c>
      <c r="RD32" s="156">
        <v>0</v>
      </c>
      <c r="RE32" s="156">
        <v>0</v>
      </c>
      <c r="RF32" s="162">
        <v>1</v>
      </c>
      <c r="RG32" s="132">
        <f t="shared" si="57"/>
        <v>0</v>
      </c>
      <c r="RH32" s="121"/>
      <c r="RI32" s="121"/>
      <c r="RJ32" s="156" t="s">
        <v>47</v>
      </c>
      <c r="RK32" s="156">
        <v>45</v>
      </c>
      <c r="RL32" s="156">
        <v>45</v>
      </c>
      <c r="RM32" s="156">
        <v>0</v>
      </c>
      <c r="RN32" s="156">
        <v>0</v>
      </c>
      <c r="RO32" s="162">
        <f t="shared" si="58"/>
        <v>1</v>
      </c>
      <c r="RP32" s="132">
        <f t="shared" si="59"/>
        <v>0</v>
      </c>
      <c r="RQ32" s="121"/>
      <c r="RR32" s="121"/>
      <c r="RS32" s="121"/>
      <c r="RT32" s="121"/>
      <c r="RU32" s="121"/>
      <c r="RV32" s="121"/>
      <c r="RW32" s="132"/>
      <c r="RX32" s="121"/>
      <c r="RY32" s="121"/>
      <c r="RZ32" s="121"/>
      <c r="SA32" s="121"/>
      <c r="SB32" s="121"/>
      <c r="SC32" s="121"/>
      <c r="SD32" s="132"/>
      <c r="SE32" s="121"/>
      <c r="SF32" s="121"/>
      <c r="SG32" s="121"/>
      <c r="SH32" s="121"/>
      <c r="SI32" s="121"/>
      <c r="SJ32" s="121"/>
      <c r="SK32" s="121"/>
      <c r="SL32" s="121"/>
      <c r="SM32" s="121"/>
      <c r="SN32" s="121"/>
      <c r="SO32" s="121"/>
      <c r="SP32" s="121"/>
      <c r="SQ32" s="121"/>
      <c r="SR32" s="121"/>
      <c r="SU32" s="157" t="s">
        <v>47</v>
      </c>
      <c r="SV32" s="157">
        <v>45</v>
      </c>
      <c r="SW32" s="157">
        <v>45</v>
      </c>
      <c r="SX32" s="157">
        <v>0</v>
      </c>
      <c r="SY32" s="157">
        <v>0</v>
      </c>
      <c r="SZ32" s="158">
        <f t="shared" si="102"/>
        <v>1</v>
      </c>
      <c r="TA32" s="132">
        <f t="shared" si="60"/>
        <v>0</v>
      </c>
      <c r="TC32" s="157" t="s">
        <v>47</v>
      </c>
      <c r="TD32" s="157">
        <v>45</v>
      </c>
      <c r="TE32" s="157">
        <v>45</v>
      </c>
      <c r="TF32" s="157">
        <v>0</v>
      </c>
      <c r="TG32" s="157">
        <v>0</v>
      </c>
      <c r="TH32" s="158">
        <f t="shared" si="61"/>
        <v>1</v>
      </c>
      <c r="TI32" s="132">
        <f t="shared" si="62"/>
        <v>0</v>
      </c>
      <c r="TK32" s="157" t="s">
        <v>47</v>
      </c>
      <c r="TL32" s="157">
        <v>45</v>
      </c>
      <c r="TM32" s="157">
        <v>45</v>
      </c>
      <c r="TN32" s="157">
        <v>0</v>
      </c>
      <c r="TO32" s="157">
        <v>0</v>
      </c>
      <c r="TP32" s="158">
        <f t="shared" si="63"/>
        <v>1</v>
      </c>
      <c r="TQ32" s="132">
        <f t="shared" si="64"/>
        <v>0</v>
      </c>
      <c r="TS32" s="157" t="s">
        <v>47</v>
      </c>
      <c r="TT32" s="157">
        <v>45</v>
      </c>
      <c r="TU32" s="157">
        <v>45</v>
      </c>
      <c r="TV32" s="157">
        <v>0</v>
      </c>
      <c r="TW32" s="157">
        <v>0</v>
      </c>
      <c r="TX32" s="158">
        <f t="shared" si="65"/>
        <v>1</v>
      </c>
      <c r="TY32" s="132">
        <f t="shared" si="66"/>
        <v>0</v>
      </c>
      <c r="UA32" s="157" t="s">
        <v>47</v>
      </c>
      <c r="UB32" s="157">
        <v>45</v>
      </c>
      <c r="UC32" s="157">
        <v>45</v>
      </c>
      <c r="UD32" s="157">
        <v>0</v>
      </c>
      <c r="UE32" s="157">
        <v>0</v>
      </c>
      <c r="UF32" s="158">
        <f t="shared" si="67"/>
        <v>1</v>
      </c>
      <c r="UG32" s="132">
        <f t="shared" si="68"/>
        <v>0</v>
      </c>
      <c r="UH32" s="132"/>
      <c r="UI32" s="157" t="s">
        <v>47</v>
      </c>
      <c r="UJ32" s="157">
        <v>45</v>
      </c>
      <c r="UK32" s="157">
        <v>45</v>
      </c>
      <c r="UL32" s="157">
        <v>0</v>
      </c>
      <c r="UM32" s="157">
        <v>0</v>
      </c>
      <c r="UN32" s="158">
        <f t="shared" si="69"/>
        <v>1</v>
      </c>
      <c r="UO32" s="132">
        <f t="shared" si="70"/>
        <v>0</v>
      </c>
      <c r="UQ32" s="157" t="s">
        <v>47</v>
      </c>
      <c r="UR32" s="157">
        <v>45</v>
      </c>
      <c r="US32" s="157">
        <v>45</v>
      </c>
      <c r="UT32" s="157">
        <v>0</v>
      </c>
      <c r="UU32" s="157">
        <v>0</v>
      </c>
      <c r="UV32" s="158">
        <f t="shared" si="71"/>
        <v>1</v>
      </c>
      <c r="UW32" s="132">
        <f t="shared" si="72"/>
        <v>0</v>
      </c>
      <c r="UY32" s="157" t="s">
        <v>47</v>
      </c>
      <c r="UZ32" s="157">
        <v>45</v>
      </c>
      <c r="VA32" s="157">
        <v>45</v>
      </c>
      <c r="VB32" s="157">
        <v>0</v>
      </c>
      <c r="VC32" s="157">
        <v>0</v>
      </c>
      <c r="VD32" s="158">
        <f t="shared" si="73"/>
        <v>1</v>
      </c>
      <c r="VE32" s="132">
        <f t="shared" si="74"/>
        <v>0</v>
      </c>
      <c r="VG32" s="157" t="s">
        <v>47</v>
      </c>
      <c r="VH32" s="157">
        <v>45</v>
      </c>
      <c r="VI32" s="157">
        <v>45</v>
      </c>
      <c r="VJ32" s="157">
        <v>0</v>
      </c>
      <c r="VK32" s="157">
        <v>0</v>
      </c>
      <c r="VL32" s="158">
        <f t="shared" si="75"/>
        <v>1</v>
      </c>
      <c r="VM32" s="132">
        <f t="shared" si="76"/>
        <v>0</v>
      </c>
      <c r="VO32" s="157" t="s">
        <v>47</v>
      </c>
      <c r="VP32" s="157">
        <v>45</v>
      </c>
      <c r="VQ32" s="157">
        <v>45</v>
      </c>
      <c r="VR32" s="157">
        <v>0</v>
      </c>
      <c r="VS32" s="157">
        <v>0</v>
      </c>
      <c r="VT32" s="158">
        <f t="shared" si="77"/>
        <v>1</v>
      </c>
      <c r="VV32" s="157" t="s">
        <v>47</v>
      </c>
      <c r="VW32" s="157">
        <v>45</v>
      </c>
      <c r="VX32" s="157">
        <v>45</v>
      </c>
      <c r="VY32" s="157">
        <v>0</v>
      </c>
      <c r="VZ32" s="157">
        <v>0</v>
      </c>
      <c r="WA32" s="158">
        <f t="shared" si="78"/>
        <v>1</v>
      </c>
      <c r="WC32" s="157" t="s">
        <v>47</v>
      </c>
      <c r="WD32" s="157">
        <v>45</v>
      </c>
      <c r="WE32" s="157">
        <v>45</v>
      </c>
      <c r="WF32" s="157">
        <v>0</v>
      </c>
      <c r="WG32" s="157">
        <v>0</v>
      </c>
      <c r="WH32" s="158">
        <f t="shared" si="79"/>
        <v>1</v>
      </c>
      <c r="WI32" s="132">
        <f t="shared" si="23"/>
        <v>0</v>
      </c>
      <c r="WK32" s="157" t="s">
        <v>47</v>
      </c>
      <c r="WL32" s="157">
        <v>45</v>
      </c>
      <c r="WM32" s="157">
        <v>45</v>
      </c>
      <c r="WN32" s="157">
        <v>0</v>
      </c>
      <c r="WO32" s="157">
        <v>0</v>
      </c>
      <c r="WP32" s="158">
        <f t="shared" si="80"/>
        <v>1</v>
      </c>
      <c r="WQ32" s="132">
        <f t="shared" si="81"/>
        <v>0</v>
      </c>
      <c r="WS32" s="157" t="s">
        <v>47</v>
      </c>
      <c r="WT32" s="157">
        <v>45</v>
      </c>
      <c r="WU32" s="157">
        <v>45</v>
      </c>
      <c r="WV32" s="157">
        <v>0</v>
      </c>
      <c r="WW32" s="157">
        <v>0</v>
      </c>
      <c r="WX32" s="158">
        <f t="shared" si="82"/>
        <v>1</v>
      </c>
      <c r="WY32" s="132">
        <f t="shared" si="83"/>
        <v>0</v>
      </c>
      <c r="XA32" s="157" t="s">
        <v>47</v>
      </c>
      <c r="XB32" s="157">
        <v>45</v>
      </c>
      <c r="XC32" s="157">
        <v>45</v>
      </c>
      <c r="XD32" s="157">
        <v>0</v>
      </c>
      <c r="XE32" s="157">
        <v>0</v>
      </c>
      <c r="XF32" s="158">
        <f t="shared" si="84"/>
        <v>1</v>
      </c>
      <c r="XG32" s="132">
        <f t="shared" si="85"/>
        <v>0</v>
      </c>
      <c r="XI32" s="157" t="s">
        <v>47</v>
      </c>
      <c r="XJ32" s="157">
        <v>45</v>
      </c>
      <c r="XK32" s="157">
        <v>45</v>
      </c>
      <c r="XL32" s="157">
        <v>0</v>
      </c>
      <c r="XM32" s="157">
        <v>0</v>
      </c>
      <c r="XN32" s="158">
        <f t="shared" si="86"/>
        <v>1</v>
      </c>
      <c r="XO32" s="132">
        <f t="shared" si="87"/>
        <v>0</v>
      </c>
      <c r="XQ32" s="157" t="s">
        <v>47</v>
      </c>
      <c r="XR32" s="157">
        <v>45</v>
      </c>
      <c r="XS32" s="157">
        <v>45</v>
      </c>
      <c r="XT32" s="157">
        <v>0</v>
      </c>
      <c r="XU32" s="157">
        <v>0</v>
      </c>
      <c r="XV32" s="158">
        <f t="shared" si="88"/>
        <v>1</v>
      </c>
      <c r="XW32" s="132">
        <f t="shared" si="89"/>
        <v>0</v>
      </c>
      <c r="XY32" s="157" t="s">
        <v>47</v>
      </c>
      <c r="XZ32" s="157">
        <v>45</v>
      </c>
      <c r="YA32" s="157">
        <v>45</v>
      </c>
      <c r="YB32" s="157">
        <v>0</v>
      </c>
      <c r="YC32" s="157">
        <v>0</v>
      </c>
      <c r="YD32" s="158">
        <f t="shared" si="90"/>
        <v>1</v>
      </c>
      <c r="YE32" s="132">
        <f t="shared" si="91"/>
        <v>0</v>
      </c>
      <c r="YG32" s="157" t="s">
        <v>47</v>
      </c>
      <c r="YH32" s="157">
        <v>45</v>
      </c>
      <c r="YI32" s="157">
        <v>45</v>
      </c>
      <c r="YJ32" s="157">
        <v>0</v>
      </c>
      <c r="YK32" s="157">
        <v>0</v>
      </c>
      <c r="YL32" s="158">
        <f t="shared" si="92"/>
        <v>1</v>
      </c>
      <c r="YM32" s="132">
        <f t="shared" si="93"/>
        <v>0</v>
      </c>
      <c r="YO32" s="157" t="s">
        <v>47</v>
      </c>
      <c r="YP32" s="157">
        <v>45</v>
      </c>
      <c r="YQ32" s="157">
        <v>45</v>
      </c>
      <c r="YR32" s="157">
        <v>0</v>
      </c>
      <c r="YS32" s="157">
        <v>0</v>
      </c>
      <c r="YT32" s="158">
        <f t="shared" si="94"/>
        <v>1</v>
      </c>
      <c r="YU32" s="132">
        <f t="shared" si="95"/>
        <v>0</v>
      </c>
      <c r="YW32" s="157" t="s">
        <v>47</v>
      </c>
      <c r="YX32" s="157">
        <v>45</v>
      </c>
      <c r="YY32" s="157">
        <v>45</v>
      </c>
      <c r="YZ32" s="157">
        <v>0</v>
      </c>
      <c r="ZA32" s="157">
        <v>0</v>
      </c>
      <c r="ZB32" s="158">
        <f t="shared" si="96"/>
        <v>1</v>
      </c>
      <c r="ZD32" s="157" t="s">
        <v>47</v>
      </c>
      <c r="ZE32" s="157">
        <v>45</v>
      </c>
      <c r="ZF32" s="157">
        <v>45</v>
      </c>
      <c r="ZG32" s="157">
        <v>0</v>
      </c>
      <c r="ZH32" s="157">
        <v>0</v>
      </c>
      <c r="ZI32" s="158">
        <f t="shared" si="97"/>
        <v>1</v>
      </c>
      <c r="ZJ32" s="132">
        <f t="shared" si="98"/>
        <v>1</v>
      </c>
      <c r="ZL32" s="121" t="s">
        <v>47</v>
      </c>
      <c r="ZM32" s="121">
        <v>45</v>
      </c>
      <c r="ZN32" s="121">
        <v>45</v>
      </c>
      <c r="ZO32" s="121">
        <v>0</v>
      </c>
      <c r="ZP32" s="121">
        <v>0</v>
      </c>
      <c r="ZQ32" s="132">
        <v>1</v>
      </c>
      <c r="ZS32" s="157" t="s">
        <v>47</v>
      </c>
      <c r="ZT32" s="157">
        <v>45</v>
      </c>
      <c r="ZU32" s="157">
        <v>45</v>
      </c>
      <c r="ZV32" s="157">
        <v>0</v>
      </c>
      <c r="ZW32" s="157">
        <v>0</v>
      </c>
      <c r="ZX32" s="158">
        <v>1</v>
      </c>
      <c r="ZZ32" s="199" t="s">
        <v>47</v>
      </c>
      <c r="AAA32" s="199">
        <v>45</v>
      </c>
      <c r="AAB32" s="199">
        <v>45</v>
      </c>
      <c r="AAC32" s="199">
        <v>0</v>
      </c>
      <c r="AAD32" s="199">
        <v>0</v>
      </c>
      <c r="AAE32" s="200">
        <v>1</v>
      </c>
      <c r="AAG32" s="157" t="s">
        <v>47</v>
      </c>
      <c r="AAH32" s="157">
        <v>45</v>
      </c>
      <c r="AAI32" s="157">
        <v>45</v>
      </c>
      <c r="AAJ32" s="157">
        <v>0</v>
      </c>
      <c r="AAK32" s="157">
        <v>0</v>
      </c>
      <c r="AAL32" s="158">
        <v>1</v>
      </c>
      <c r="AAN32" s="157" t="s">
        <v>47</v>
      </c>
      <c r="AAO32" s="157">
        <v>45</v>
      </c>
      <c r="AAP32" s="157">
        <v>45</v>
      </c>
      <c r="AAQ32" s="157">
        <v>0</v>
      </c>
      <c r="AAR32" s="157">
        <v>0</v>
      </c>
      <c r="AAS32" s="158">
        <v>1</v>
      </c>
      <c r="AAU32" s="157" t="s">
        <v>47</v>
      </c>
      <c r="AAV32" s="157">
        <v>45</v>
      </c>
      <c r="AAW32" s="157">
        <v>45</v>
      </c>
      <c r="AAX32" s="157">
        <v>0</v>
      </c>
      <c r="AAY32" s="157">
        <v>0</v>
      </c>
      <c r="AAZ32" s="158">
        <v>1</v>
      </c>
    </row>
    <row r="33" spans="1:728" ht="15.75">
      <c r="A33" s="19">
        <v>0</v>
      </c>
      <c r="B33" s="19"/>
      <c r="C33" s="18" t="s">
        <v>48</v>
      </c>
      <c r="D33" s="18">
        <v>12</v>
      </c>
      <c r="E33" s="18">
        <v>0</v>
      </c>
      <c r="F33" s="18">
        <v>12</v>
      </c>
      <c r="G33" s="18">
        <v>0</v>
      </c>
      <c r="H33" s="19">
        <v>0</v>
      </c>
      <c r="J33" s="58" t="s">
        <v>48</v>
      </c>
      <c r="K33" s="58">
        <v>12</v>
      </c>
      <c r="L33" s="58">
        <v>0</v>
      </c>
      <c r="M33" s="58">
        <v>12</v>
      </c>
      <c r="N33" s="58">
        <v>0</v>
      </c>
      <c r="O33" s="59">
        <v>0</v>
      </c>
      <c r="P33" s="59">
        <f t="shared" si="0"/>
        <v>0</v>
      </c>
      <c r="R33" s="18" t="s">
        <v>48</v>
      </c>
      <c r="S33" s="18">
        <v>12</v>
      </c>
      <c r="T33" s="18">
        <v>0</v>
      </c>
      <c r="U33" s="18">
        <v>12</v>
      </c>
      <c r="V33" s="18">
        <v>0</v>
      </c>
      <c r="W33" s="19">
        <v>0</v>
      </c>
      <c r="X33" s="19">
        <f t="shared" si="1"/>
        <v>0</v>
      </c>
      <c r="Z33" s="51" t="s">
        <v>48</v>
      </c>
      <c r="AA33" s="51">
        <v>12</v>
      </c>
      <c r="AB33" s="52">
        <v>0</v>
      </c>
      <c r="AC33" s="53">
        <v>12</v>
      </c>
      <c r="AD33" s="51">
        <v>0</v>
      </c>
      <c r="AE33" s="56">
        <v>0</v>
      </c>
      <c r="AF33" s="19">
        <f t="shared" si="2"/>
        <v>0</v>
      </c>
      <c r="AH33" s="19">
        <v>0</v>
      </c>
      <c r="AI33" s="19">
        <f t="shared" si="3"/>
        <v>0</v>
      </c>
      <c r="AK33" s="18" t="s">
        <v>48</v>
      </c>
      <c r="AL33" s="18">
        <v>12</v>
      </c>
      <c r="AM33" s="18">
        <v>0</v>
      </c>
      <c r="AN33" s="18">
        <v>12</v>
      </c>
      <c r="AO33" s="18">
        <v>0</v>
      </c>
      <c r="AP33" s="19">
        <f t="shared" si="4"/>
        <v>0</v>
      </c>
      <c r="AQ33" s="19">
        <f t="shared" si="5"/>
        <v>0</v>
      </c>
      <c r="AS33" s="18" t="s">
        <v>48</v>
      </c>
      <c r="AT33" s="18">
        <v>12</v>
      </c>
      <c r="AU33" s="18">
        <v>0</v>
      </c>
      <c r="AV33" s="18">
        <v>12</v>
      </c>
      <c r="AW33" s="18">
        <v>0</v>
      </c>
      <c r="AX33" s="19">
        <v>0</v>
      </c>
      <c r="AY33" s="19">
        <f t="shared" si="6"/>
        <v>0</v>
      </c>
      <c r="BA33" s="18" t="s">
        <v>48</v>
      </c>
      <c r="BB33" s="18">
        <v>12</v>
      </c>
      <c r="BC33" s="18">
        <v>0</v>
      </c>
      <c r="BD33" s="18">
        <v>12</v>
      </c>
      <c r="BE33" s="18">
        <v>0</v>
      </c>
      <c r="BF33" s="19">
        <v>0</v>
      </c>
      <c r="BG33" s="19">
        <f t="shared" si="7"/>
        <v>0</v>
      </c>
      <c r="BI33" s="18" t="s">
        <v>48</v>
      </c>
      <c r="BJ33" s="18">
        <v>12</v>
      </c>
      <c r="BK33" s="18">
        <v>3</v>
      </c>
      <c r="BL33" s="18">
        <v>9</v>
      </c>
      <c r="BM33" s="18">
        <v>0</v>
      </c>
      <c r="BN33" s="19">
        <v>0.25</v>
      </c>
      <c r="BO33" s="19">
        <f t="shared" si="8"/>
        <v>0.25</v>
      </c>
      <c r="BQ33" s="18" t="s">
        <v>48</v>
      </c>
      <c r="BR33" s="18">
        <v>12</v>
      </c>
      <c r="BS33" s="18">
        <v>3</v>
      </c>
      <c r="BT33" s="18">
        <v>9</v>
      </c>
      <c r="BU33" s="18">
        <v>0</v>
      </c>
      <c r="BV33" s="19">
        <v>0.25</v>
      </c>
      <c r="BW33" s="19">
        <f t="shared" si="9"/>
        <v>0</v>
      </c>
      <c r="BY33" s="18" t="s">
        <v>48</v>
      </c>
      <c r="BZ33" s="18">
        <v>12</v>
      </c>
      <c r="CA33" s="18">
        <v>3</v>
      </c>
      <c r="CB33" s="18">
        <v>9</v>
      </c>
      <c r="CC33" s="18">
        <v>0</v>
      </c>
      <c r="CD33" s="19">
        <v>0.25</v>
      </c>
      <c r="CE33" s="19">
        <f t="shared" si="10"/>
        <v>0</v>
      </c>
      <c r="CG33" s="2" t="s">
        <v>48</v>
      </c>
      <c r="CH33" s="2">
        <v>12</v>
      </c>
      <c r="CI33" s="2">
        <v>3</v>
      </c>
      <c r="CJ33" s="2">
        <v>9</v>
      </c>
      <c r="CK33" s="2">
        <v>0</v>
      </c>
      <c r="CL33" s="4">
        <v>0.25</v>
      </c>
      <c r="CM33" s="19">
        <f t="shared" si="11"/>
        <v>0</v>
      </c>
      <c r="CO33" s="2" t="s">
        <v>48</v>
      </c>
      <c r="CP33" s="2">
        <v>12</v>
      </c>
      <c r="CQ33" s="2">
        <v>3</v>
      </c>
      <c r="CR33" s="2">
        <v>9</v>
      </c>
      <c r="CS33" s="2">
        <v>0</v>
      </c>
      <c r="CT33" s="4">
        <v>0.25</v>
      </c>
      <c r="CU33" s="19">
        <f t="shared" si="12"/>
        <v>0</v>
      </c>
      <c r="CW33" s="2" t="s">
        <v>48</v>
      </c>
      <c r="CX33" s="2">
        <v>12</v>
      </c>
      <c r="CY33" s="2">
        <v>3</v>
      </c>
      <c r="CZ33" s="2">
        <v>9</v>
      </c>
      <c r="DA33" s="2">
        <v>0</v>
      </c>
      <c r="DB33" s="4">
        <v>0.25</v>
      </c>
      <c r="DC33" s="19">
        <f t="shared" si="13"/>
        <v>0</v>
      </c>
      <c r="DE33" s="2" t="s">
        <v>48</v>
      </c>
      <c r="DF33" s="2">
        <v>12</v>
      </c>
      <c r="DG33" s="2">
        <v>3</v>
      </c>
      <c r="DH33" s="2">
        <v>9</v>
      </c>
      <c r="DI33" s="2">
        <v>0</v>
      </c>
      <c r="DJ33" s="4">
        <v>0.25</v>
      </c>
      <c r="DK33" s="19">
        <f t="shared" si="14"/>
        <v>0</v>
      </c>
      <c r="DM33" s="2" t="s">
        <v>48</v>
      </c>
      <c r="DN33" s="2">
        <v>12</v>
      </c>
      <c r="DO33" s="2">
        <v>3</v>
      </c>
      <c r="DP33" s="2">
        <v>9</v>
      </c>
      <c r="DQ33" s="2">
        <v>0</v>
      </c>
      <c r="DR33" s="4">
        <v>0.25</v>
      </c>
      <c r="DS33" s="19">
        <f t="shared" si="15"/>
        <v>0</v>
      </c>
      <c r="DU33" s="2" t="s">
        <v>48</v>
      </c>
      <c r="DV33" s="2">
        <v>12</v>
      </c>
      <c r="DW33" s="2">
        <v>3</v>
      </c>
      <c r="DX33" s="2">
        <v>9</v>
      </c>
      <c r="DY33" s="2">
        <v>0</v>
      </c>
      <c r="DZ33" s="4">
        <v>0.25</v>
      </c>
      <c r="EA33" s="19">
        <f t="shared" si="16"/>
        <v>0</v>
      </c>
      <c r="EC33" s="2" t="s">
        <v>48</v>
      </c>
      <c r="ED33" s="2">
        <v>12</v>
      </c>
      <c r="EE33" s="2">
        <v>3</v>
      </c>
      <c r="EF33" s="2">
        <v>9</v>
      </c>
      <c r="EG33" s="2">
        <v>0</v>
      </c>
      <c r="EH33" s="4">
        <v>0.25</v>
      </c>
      <c r="EI33" s="19">
        <f t="shared" si="17"/>
        <v>0</v>
      </c>
      <c r="EK33" s="2" t="s">
        <v>48</v>
      </c>
      <c r="EL33" s="2">
        <v>12</v>
      </c>
      <c r="EM33" s="2">
        <v>3</v>
      </c>
      <c r="EN33" s="2">
        <v>9</v>
      </c>
      <c r="EO33" s="2">
        <v>0</v>
      </c>
      <c r="EP33" s="4">
        <v>0.25</v>
      </c>
      <c r="EQ33" s="19">
        <f t="shared" si="18"/>
        <v>0</v>
      </c>
      <c r="ES33" s="2" t="s">
        <v>48</v>
      </c>
      <c r="ET33" s="2">
        <v>12</v>
      </c>
      <c r="EU33" s="2">
        <v>3</v>
      </c>
      <c r="EV33" s="2">
        <v>9</v>
      </c>
      <c r="EW33" s="2">
        <v>0</v>
      </c>
      <c r="EX33" s="4">
        <v>0.25</v>
      </c>
      <c r="EY33" s="19">
        <f t="shared" si="19"/>
        <v>0</v>
      </c>
      <c r="FA33" s="2" t="s">
        <v>48</v>
      </c>
      <c r="FB33" s="2">
        <v>12</v>
      </c>
      <c r="FC33" s="2">
        <v>3</v>
      </c>
      <c r="FD33" s="2">
        <v>9</v>
      </c>
      <c r="FE33" s="2">
        <v>0</v>
      </c>
      <c r="FF33" s="4">
        <v>0.25</v>
      </c>
      <c r="FG33" s="19">
        <f t="shared" si="20"/>
        <v>0</v>
      </c>
      <c r="FI33" s="2" t="s">
        <v>48</v>
      </c>
      <c r="FJ33" s="2">
        <v>12</v>
      </c>
      <c r="FK33" s="2">
        <v>3</v>
      </c>
      <c r="FL33" s="2">
        <v>9</v>
      </c>
      <c r="FM33" s="2">
        <v>0</v>
      </c>
      <c r="FN33" s="4">
        <v>0.25</v>
      </c>
      <c r="FO33" s="19">
        <f t="shared" si="21"/>
        <v>0</v>
      </c>
      <c r="FQ33" s="2" t="s">
        <v>48</v>
      </c>
      <c r="FR33" s="2">
        <v>12</v>
      </c>
      <c r="FS33" s="2">
        <v>3</v>
      </c>
      <c r="FT33" s="2">
        <v>9</v>
      </c>
      <c r="FU33" s="2">
        <v>0</v>
      </c>
      <c r="FV33" s="4">
        <v>0.25</v>
      </c>
      <c r="FW33" s="19">
        <f t="shared" si="22"/>
        <v>0</v>
      </c>
      <c r="FY33" s="2" t="s">
        <v>48</v>
      </c>
      <c r="FZ33" s="2">
        <v>12</v>
      </c>
      <c r="GA33" s="2">
        <v>3</v>
      </c>
      <c r="GB33" s="2">
        <v>9</v>
      </c>
      <c r="GC33" s="2">
        <v>0</v>
      </c>
      <c r="GD33" s="4">
        <v>0.25</v>
      </c>
      <c r="GE33" s="19">
        <f t="shared" si="24"/>
        <v>0</v>
      </c>
      <c r="GG33" s="2" t="s">
        <v>48</v>
      </c>
      <c r="GH33" s="2">
        <v>12</v>
      </c>
      <c r="GI33" s="2">
        <v>3</v>
      </c>
      <c r="GJ33" s="2">
        <v>9</v>
      </c>
      <c r="GK33" s="2">
        <v>0</v>
      </c>
      <c r="GL33" s="4">
        <v>0.25</v>
      </c>
      <c r="GM33" s="19">
        <f t="shared" si="25"/>
        <v>0</v>
      </c>
      <c r="GO33" s="2" t="s">
        <v>48</v>
      </c>
      <c r="GP33" s="2">
        <v>12</v>
      </c>
      <c r="GQ33" s="2">
        <v>3</v>
      </c>
      <c r="GR33" s="2">
        <v>9</v>
      </c>
      <c r="GS33" s="2">
        <v>0</v>
      </c>
      <c r="GT33" s="4">
        <v>0.25</v>
      </c>
      <c r="GU33" s="19">
        <f t="shared" si="26"/>
        <v>0</v>
      </c>
      <c r="GW33" s="2" t="s">
        <v>48</v>
      </c>
      <c r="GX33" s="2">
        <v>12</v>
      </c>
      <c r="GY33" s="2">
        <v>3</v>
      </c>
      <c r="GZ33" s="2">
        <v>9</v>
      </c>
      <c r="HA33" s="2">
        <v>0</v>
      </c>
      <c r="HB33" s="4">
        <v>0.25</v>
      </c>
      <c r="HC33" s="19">
        <f t="shared" si="27"/>
        <v>0</v>
      </c>
      <c r="HE33" s="2" t="s">
        <v>48</v>
      </c>
      <c r="HF33" s="2">
        <v>12</v>
      </c>
      <c r="HG33" s="2">
        <v>3</v>
      </c>
      <c r="HH33" s="2">
        <v>9</v>
      </c>
      <c r="HI33" s="2">
        <v>0</v>
      </c>
      <c r="HJ33" s="4">
        <v>0.25</v>
      </c>
      <c r="HK33" s="19">
        <f t="shared" si="28"/>
        <v>0</v>
      </c>
      <c r="HM33" s="2" t="s">
        <v>48</v>
      </c>
      <c r="HN33" s="2">
        <v>12</v>
      </c>
      <c r="HO33" s="2">
        <v>3</v>
      </c>
      <c r="HP33" s="2">
        <v>9</v>
      </c>
      <c r="HQ33" s="2">
        <v>0</v>
      </c>
      <c r="HR33" s="4">
        <v>0.25</v>
      </c>
      <c r="HS33" s="19">
        <f t="shared" si="29"/>
        <v>0</v>
      </c>
      <c r="HU33" s="2" t="s">
        <v>48</v>
      </c>
      <c r="HV33" s="2">
        <v>12</v>
      </c>
      <c r="HW33" s="2">
        <v>3</v>
      </c>
      <c r="HX33" s="2">
        <v>9</v>
      </c>
      <c r="HY33" s="2">
        <v>0</v>
      </c>
      <c r="HZ33" s="4">
        <v>0.25</v>
      </c>
      <c r="IA33" s="19">
        <f t="shared" si="30"/>
        <v>0</v>
      </c>
      <c r="IC33" s="2" t="s">
        <v>48</v>
      </c>
      <c r="ID33" s="2">
        <v>12</v>
      </c>
      <c r="IE33" s="2">
        <v>3</v>
      </c>
      <c r="IF33" s="2">
        <v>9</v>
      </c>
      <c r="IG33" s="2">
        <v>0</v>
      </c>
      <c r="IH33" s="4">
        <v>0.25</v>
      </c>
      <c r="II33" s="19">
        <f t="shared" si="31"/>
        <v>0</v>
      </c>
      <c r="IK33" s="2" t="s">
        <v>48</v>
      </c>
      <c r="IL33" s="2">
        <v>12</v>
      </c>
      <c r="IM33" s="2">
        <v>3</v>
      </c>
      <c r="IN33" s="2">
        <v>9</v>
      </c>
      <c r="IO33" s="2">
        <v>0</v>
      </c>
      <c r="IP33" s="4">
        <v>0.25</v>
      </c>
      <c r="IQ33" s="19">
        <f t="shared" si="32"/>
        <v>0</v>
      </c>
      <c r="IS33" s="2" t="s">
        <v>48</v>
      </c>
      <c r="IT33" s="2">
        <v>12</v>
      </c>
      <c r="IU33" s="2">
        <v>3</v>
      </c>
      <c r="IV33" s="2">
        <v>9</v>
      </c>
      <c r="IW33" s="2">
        <v>0</v>
      </c>
      <c r="IX33" s="4">
        <v>0.25</v>
      </c>
      <c r="IY33" s="19">
        <f t="shared" si="33"/>
        <v>0</v>
      </c>
      <c r="JA33" s="2" t="s">
        <v>48</v>
      </c>
      <c r="JB33" s="2">
        <v>4</v>
      </c>
      <c r="JC33" s="2">
        <v>2</v>
      </c>
      <c r="JD33" s="2">
        <v>2</v>
      </c>
      <c r="JE33" s="2">
        <v>0</v>
      </c>
      <c r="JF33" s="4">
        <v>0.5</v>
      </c>
      <c r="JG33" s="19">
        <f t="shared" si="34"/>
        <v>0.25</v>
      </c>
      <c r="JI33" s="2" t="s">
        <v>48</v>
      </c>
      <c r="JJ33" s="2">
        <v>4</v>
      </c>
      <c r="JK33" s="2">
        <v>2</v>
      </c>
      <c r="JL33" s="2">
        <v>2</v>
      </c>
      <c r="JM33" s="2">
        <v>0</v>
      </c>
      <c r="JN33" s="4">
        <v>0.5</v>
      </c>
      <c r="JO33" s="19">
        <f t="shared" si="35"/>
        <v>0</v>
      </c>
      <c r="JQ33" s="2" t="s">
        <v>48</v>
      </c>
      <c r="JR33" s="2">
        <v>4</v>
      </c>
      <c r="JS33" s="2">
        <v>2</v>
      </c>
      <c r="JT33" s="2">
        <v>2</v>
      </c>
      <c r="JU33" s="2">
        <v>0</v>
      </c>
      <c r="JV33" s="4">
        <v>0.5</v>
      </c>
      <c r="JW33" s="19">
        <f t="shared" si="36"/>
        <v>0</v>
      </c>
      <c r="JY33" s="2" t="s">
        <v>48</v>
      </c>
      <c r="JZ33" s="2">
        <v>4</v>
      </c>
      <c r="KA33" s="2">
        <v>2</v>
      </c>
      <c r="KB33" s="2">
        <v>2</v>
      </c>
      <c r="KC33" s="2">
        <v>0</v>
      </c>
      <c r="KD33" s="4">
        <v>0.5</v>
      </c>
      <c r="KE33" s="19">
        <f t="shared" si="37"/>
        <v>0</v>
      </c>
      <c r="KG33" s="2" t="s">
        <v>48</v>
      </c>
      <c r="KH33" s="2">
        <v>4</v>
      </c>
      <c r="KI33" s="2">
        <v>2</v>
      </c>
      <c r="KJ33" s="2">
        <v>2</v>
      </c>
      <c r="KK33" s="2">
        <v>0</v>
      </c>
      <c r="KL33" s="4">
        <v>0.5</v>
      </c>
      <c r="KM33" s="19">
        <f t="shared" si="38"/>
        <v>0</v>
      </c>
      <c r="KO33" s="2" t="s">
        <v>48</v>
      </c>
      <c r="KP33" s="2">
        <v>4</v>
      </c>
      <c r="KQ33" s="2">
        <v>2</v>
      </c>
      <c r="KR33" s="2">
        <v>2</v>
      </c>
      <c r="KS33" s="2">
        <v>0</v>
      </c>
      <c r="KT33" s="4">
        <v>0.5</v>
      </c>
      <c r="KU33" s="19">
        <f t="shared" si="39"/>
        <v>0</v>
      </c>
      <c r="KW33" s="2" t="s">
        <v>48</v>
      </c>
      <c r="KX33" s="2">
        <v>4</v>
      </c>
      <c r="KY33" s="2">
        <v>2</v>
      </c>
      <c r="KZ33" s="2">
        <v>2</v>
      </c>
      <c r="LA33" s="2">
        <v>0</v>
      </c>
      <c r="LB33" s="4">
        <v>0.5</v>
      </c>
      <c r="LC33" s="19">
        <f t="shared" si="40"/>
        <v>0</v>
      </c>
      <c r="LE33" s="2" t="s">
        <v>48</v>
      </c>
      <c r="LF33" s="2">
        <v>4</v>
      </c>
      <c r="LG33" s="2">
        <v>2</v>
      </c>
      <c r="LH33" s="2">
        <v>2</v>
      </c>
      <c r="LI33" s="2">
        <v>0</v>
      </c>
      <c r="LJ33" s="4">
        <v>0.5</v>
      </c>
      <c r="LK33" s="19">
        <f t="shared" si="41"/>
        <v>0</v>
      </c>
      <c r="LM33" s="2" t="s">
        <v>48</v>
      </c>
      <c r="LN33" s="2">
        <v>4</v>
      </c>
      <c r="LO33" s="2">
        <v>2</v>
      </c>
      <c r="LP33" s="2">
        <v>2</v>
      </c>
      <c r="LQ33" s="2">
        <v>0</v>
      </c>
      <c r="LR33" s="4">
        <v>0.5</v>
      </c>
      <c r="LS33" s="19">
        <f t="shared" si="42"/>
        <v>0</v>
      </c>
      <c r="LU33" s="2" t="s">
        <v>48</v>
      </c>
      <c r="LV33" s="2">
        <v>4</v>
      </c>
      <c r="LW33" s="2">
        <v>2</v>
      </c>
      <c r="LX33" s="2">
        <v>2</v>
      </c>
      <c r="LY33" s="2">
        <v>0</v>
      </c>
      <c r="LZ33" s="4">
        <v>0.5</v>
      </c>
      <c r="MA33" s="19">
        <f t="shared" si="43"/>
        <v>0</v>
      </c>
      <c r="MC33" s="2" t="s">
        <v>48</v>
      </c>
      <c r="MD33" s="2">
        <v>4</v>
      </c>
      <c r="ME33" s="2">
        <v>2</v>
      </c>
      <c r="MF33" s="2">
        <v>2</v>
      </c>
      <c r="MG33" s="2">
        <v>0</v>
      </c>
      <c r="MH33" s="4">
        <f t="shared" si="99"/>
        <v>0.5</v>
      </c>
      <c r="MI33" s="19">
        <f t="shared" si="44"/>
        <v>0</v>
      </c>
      <c r="MK33" s="2" t="s">
        <v>48</v>
      </c>
      <c r="ML33" s="2">
        <v>4</v>
      </c>
      <c r="MM33" s="2">
        <v>2</v>
      </c>
      <c r="MN33" s="2">
        <v>2</v>
      </c>
      <c r="MO33" s="2">
        <v>0</v>
      </c>
      <c r="MP33" s="4">
        <v>0.5</v>
      </c>
      <c r="MQ33" s="19">
        <f t="shared" si="100"/>
        <v>0</v>
      </c>
      <c r="MS33" s="2" t="s">
        <v>48</v>
      </c>
      <c r="MT33" s="2">
        <v>4</v>
      </c>
      <c r="MU33" s="2">
        <v>2</v>
      </c>
      <c r="MV33" s="2">
        <v>2</v>
      </c>
      <c r="MW33" s="2">
        <v>0</v>
      </c>
      <c r="MX33" s="4">
        <v>0.5</v>
      </c>
      <c r="MY33" s="19">
        <f t="shared" si="45"/>
        <v>0</v>
      </c>
      <c r="NA33" s="2" t="s">
        <v>48</v>
      </c>
      <c r="NB33" s="2">
        <v>4</v>
      </c>
      <c r="NC33" s="2">
        <v>2</v>
      </c>
      <c r="ND33" s="2">
        <v>2</v>
      </c>
      <c r="NE33" s="2">
        <v>0</v>
      </c>
      <c r="NF33" s="4">
        <v>0.5</v>
      </c>
      <c r="NG33" s="19">
        <f t="shared" si="46"/>
        <v>0</v>
      </c>
      <c r="NI33" s="2" t="s">
        <v>48</v>
      </c>
      <c r="NJ33" s="2">
        <v>4</v>
      </c>
      <c r="NK33" s="2">
        <v>2</v>
      </c>
      <c r="NL33" s="2">
        <v>2</v>
      </c>
      <c r="NM33" s="2">
        <v>0</v>
      </c>
      <c r="NN33" s="4">
        <v>0.5</v>
      </c>
      <c r="NO33" s="19">
        <f t="shared" si="47"/>
        <v>0</v>
      </c>
      <c r="NQ33" s="2" t="s">
        <v>48</v>
      </c>
      <c r="NR33" s="2">
        <v>4</v>
      </c>
      <c r="NS33" s="2">
        <v>2</v>
      </c>
      <c r="NT33" s="2">
        <v>2</v>
      </c>
      <c r="NU33" s="2">
        <v>0</v>
      </c>
      <c r="NV33" s="4">
        <v>0.5</v>
      </c>
      <c r="NW33" s="19">
        <f t="shared" si="48"/>
        <v>0</v>
      </c>
      <c r="NY33" s="2" t="s">
        <v>48</v>
      </c>
      <c r="NZ33" s="2">
        <v>4</v>
      </c>
      <c r="OA33" s="2">
        <v>2</v>
      </c>
      <c r="OB33" s="2">
        <v>2</v>
      </c>
      <c r="OC33" s="2">
        <v>0</v>
      </c>
      <c r="OD33" s="4">
        <v>0.5</v>
      </c>
      <c r="OE33" s="19">
        <f t="shared" si="49"/>
        <v>0</v>
      </c>
      <c r="OG33" s="2" t="s">
        <v>48</v>
      </c>
      <c r="OH33" s="2">
        <v>4</v>
      </c>
      <c r="OI33" s="2">
        <v>2</v>
      </c>
      <c r="OJ33" s="2">
        <v>2</v>
      </c>
      <c r="OK33" s="2">
        <v>0</v>
      </c>
      <c r="OL33" s="4">
        <v>0.5</v>
      </c>
      <c r="OM33" s="19">
        <f>OL33-OD33</f>
        <v>0</v>
      </c>
      <c r="OO33" s="2" t="s">
        <v>48</v>
      </c>
      <c r="OP33" s="2">
        <v>4</v>
      </c>
      <c r="OQ33" s="2">
        <v>2</v>
      </c>
      <c r="OR33" s="2">
        <v>2</v>
      </c>
      <c r="OS33" s="2">
        <v>0</v>
      </c>
      <c r="OT33" s="4">
        <f t="shared" si="101"/>
        <v>0.5</v>
      </c>
      <c r="OU33" s="19">
        <f t="shared" si="51"/>
        <v>0</v>
      </c>
      <c r="OW33" s="129" t="s">
        <v>48</v>
      </c>
      <c r="OX33" s="129">
        <v>4</v>
      </c>
      <c r="OY33" s="129">
        <v>2</v>
      </c>
      <c r="OZ33" s="129">
        <v>2</v>
      </c>
      <c r="PA33" s="129">
        <v>0</v>
      </c>
      <c r="PB33" s="135">
        <v>0.5</v>
      </c>
      <c r="PC33" s="132">
        <v>0</v>
      </c>
      <c r="PD33" s="129"/>
      <c r="PE33" s="129" t="s">
        <v>48</v>
      </c>
      <c r="PF33" s="129">
        <v>4</v>
      </c>
      <c r="PG33" s="129">
        <v>2</v>
      </c>
      <c r="PH33" s="129">
        <v>2</v>
      </c>
      <c r="PI33" s="129">
        <v>0</v>
      </c>
      <c r="PJ33" s="135">
        <v>0.5</v>
      </c>
      <c r="PK33" s="132">
        <v>0</v>
      </c>
      <c r="PM33" s="156" t="s">
        <v>48</v>
      </c>
      <c r="PN33" s="156">
        <v>4</v>
      </c>
      <c r="PO33" s="156">
        <v>2</v>
      </c>
      <c r="PP33" s="156">
        <v>2</v>
      </c>
      <c r="PQ33" s="156">
        <v>0</v>
      </c>
      <c r="PR33" s="162">
        <v>0.5</v>
      </c>
      <c r="PS33" s="132">
        <f t="shared" si="52"/>
        <v>0</v>
      </c>
      <c r="PT33" s="121"/>
      <c r="PU33" s="156" t="s">
        <v>48</v>
      </c>
      <c r="PV33" s="156">
        <v>4</v>
      </c>
      <c r="PW33" s="156">
        <v>2</v>
      </c>
      <c r="PX33" s="156">
        <v>2</v>
      </c>
      <c r="PY33" s="156">
        <v>0</v>
      </c>
      <c r="PZ33" s="162">
        <v>0.5</v>
      </c>
      <c r="QA33" s="132">
        <f t="shared" si="53"/>
        <v>0</v>
      </c>
      <c r="QB33" s="121"/>
      <c r="QC33" s="156" t="s">
        <v>48</v>
      </c>
      <c r="QD33" s="156">
        <v>4</v>
      </c>
      <c r="QE33" s="156">
        <v>2</v>
      </c>
      <c r="QF33" s="156">
        <v>2</v>
      </c>
      <c r="QG33" s="156">
        <v>0</v>
      </c>
      <c r="QH33" s="162">
        <v>0.5</v>
      </c>
      <c r="QI33" s="132">
        <f t="shared" si="54"/>
        <v>0</v>
      </c>
      <c r="QJ33" s="121"/>
      <c r="QK33" s="156" t="s">
        <v>48</v>
      </c>
      <c r="QL33" s="156">
        <v>4</v>
      </c>
      <c r="QM33" s="156">
        <v>2</v>
      </c>
      <c r="QN33" s="156">
        <v>2</v>
      </c>
      <c r="QO33" s="156">
        <v>0</v>
      </c>
      <c r="QP33" s="162">
        <v>0.5</v>
      </c>
      <c r="QQ33" s="132">
        <f t="shared" si="55"/>
        <v>0</v>
      </c>
      <c r="QR33" s="121"/>
      <c r="QS33" s="156" t="s">
        <v>48</v>
      </c>
      <c r="QT33" s="156">
        <v>4</v>
      </c>
      <c r="QU33" s="156">
        <v>2</v>
      </c>
      <c r="QV33" s="156">
        <v>2</v>
      </c>
      <c r="QW33" s="156">
        <v>0</v>
      </c>
      <c r="QX33" s="162">
        <v>0.5</v>
      </c>
      <c r="QY33" s="158">
        <f t="shared" si="56"/>
        <v>0</v>
      </c>
      <c r="QZ33" s="121"/>
      <c r="RA33" s="156" t="s">
        <v>48</v>
      </c>
      <c r="RB33" s="156">
        <v>4</v>
      </c>
      <c r="RC33" s="156">
        <v>2</v>
      </c>
      <c r="RD33" s="156">
        <v>2</v>
      </c>
      <c r="RE33" s="156">
        <v>0</v>
      </c>
      <c r="RF33" s="162">
        <v>0.5</v>
      </c>
      <c r="RG33" s="132">
        <f t="shared" si="57"/>
        <v>0</v>
      </c>
      <c r="RH33" s="121"/>
      <c r="RI33" s="121"/>
      <c r="RJ33" s="156" t="s">
        <v>48</v>
      </c>
      <c r="RK33" s="156">
        <v>4</v>
      </c>
      <c r="RL33" s="156">
        <v>2</v>
      </c>
      <c r="RM33" s="156">
        <v>2</v>
      </c>
      <c r="RN33" s="156">
        <v>0</v>
      </c>
      <c r="RO33" s="162">
        <f t="shared" si="58"/>
        <v>0.5</v>
      </c>
      <c r="RP33" s="132">
        <f t="shared" si="59"/>
        <v>0</v>
      </c>
      <c r="RQ33" s="121"/>
      <c r="RR33" s="121"/>
      <c r="RS33" s="121"/>
      <c r="RT33" s="121"/>
      <c r="RU33" s="121"/>
      <c r="RV33" s="121"/>
      <c r="RW33" s="132"/>
      <c r="RX33" s="121"/>
      <c r="RY33" s="121"/>
      <c r="RZ33" s="121"/>
      <c r="SA33" s="121"/>
      <c r="SB33" s="121"/>
      <c r="SC33" s="121"/>
      <c r="SD33" s="132"/>
      <c r="SE33" s="121"/>
      <c r="SF33" s="121"/>
      <c r="SG33" s="121"/>
      <c r="SH33" s="121"/>
      <c r="SI33" s="121"/>
      <c r="SJ33" s="121"/>
      <c r="SK33" s="121"/>
      <c r="SL33" s="121"/>
      <c r="SM33" s="121"/>
      <c r="SN33" s="121"/>
      <c r="SO33" s="121"/>
      <c r="SP33" s="121"/>
      <c r="SQ33" s="121"/>
      <c r="SR33" s="121"/>
      <c r="SU33" s="157" t="s">
        <v>48</v>
      </c>
      <c r="SV33" s="157">
        <v>4</v>
      </c>
      <c r="SW33" s="157">
        <v>2</v>
      </c>
      <c r="SX33" s="157">
        <v>2</v>
      </c>
      <c r="SY33" s="157">
        <v>0</v>
      </c>
      <c r="SZ33" s="158">
        <f t="shared" si="102"/>
        <v>0.5</v>
      </c>
      <c r="TA33" s="132">
        <f t="shared" si="60"/>
        <v>0</v>
      </c>
      <c r="TC33" s="157" t="s">
        <v>48</v>
      </c>
      <c r="TD33" s="157">
        <v>4</v>
      </c>
      <c r="TE33" s="157">
        <v>2</v>
      </c>
      <c r="TF33" s="157">
        <v>2</v>
      </c>
      <c r="TG33" s="157">
        <v>0</v>
      </c>
      <c r="TH33" s="158">
        <f t="shared" si="61"/>
        <v>0.5</v>
      </c>
      <c r="TI33" s="132">
        <f t="shared" si="62"/>
        <v>0</v>
      </c>
      <c r="TK33" s="157" t="s">
        <v>48</v>
      </c>
      <c r="TL33" s="157">
        <v>4</v>
      </c>
      <c r="TM33" s="157">
        <v>2</v>
      </c>
      <c r="TN33" s="157">
        <v>2</v>
      </c>
      <c r="TO33" s="157">
        <v>0</v>
      </c>
      <c r="TP33" s="158">
        <f t="shared" si="63"/>
        <v>0.5</v>
      </c>
      <c r="TQ33" s="132">
        <f t="shared" si="64"/>
        <v>0</v>
      </c>
      <c r="TS33" s="157" t="s">
        <v>48</v>
      </c>
      <c r="TT33" s="157">
        <v>4</v>
      </c>
      <c r="TU33" s="157">
        <v>2</v>
      </c>
      <c r="TV33" s="157">
        <v>2</v>
      </c>
      <c r="TW33" s="157">
        <v>0</v>
      </c>
      <c r="TX33" s="158">
        <f t="shared" si="65"/>
        <v>0.5</v>
      </c>
      <c r="TY33" s="132">
        <f t="shared" si="66"/>
        <v>0</v>
      </c>
      <c r="UA33" s="157" t="s">
        <v>48</v>
      </c>
      <c r="UB33" s="157">
        <v>4</v>
      </c>
      <c r="UC33" s="157">
        <v>2</v>
      </c>
      <c r="UD33" s="157">
        <v>2</v>
      </c>
      <c r="UE33" s="157">
        <v>0</v>
      </c>
      <c r="UF33" s="158">
        <f t="shared" si="67"/>
        <v>0.5</v>
      </c>
      <c r="UG33" s="132">
        <f t="shared" si="68"/>
        <v>0</v>
      </c>
      <c r="UH33" s="132"/>
      <c r="UI33" s="157" t="s">
        <v>48</v>
      </c>
      <c r="UJ33" s="157">
        <v>4</v>
      </c>
      <c r="UK33" s="157">
        <v>2</v>
      </c>
      <c r="UL33" s="157">
        <v>2</v>
      </c>
      <c r="UM33" s="157">
        <v>0</v>
      </c>
      <c r="UN33" s="158">
        <f t="shared" si="69"/>
        <v>0.5</v>
      </c>
      <c r="UO33" s="132">
        <f t="shared" si="70"/>
        <v>0</v>
      </c>
      <c r="UQ33" s="157" t="s">
        <v>48</v>
      </c>
      <c r="UR33" s="157">
        <v>4</v>
      </c>
      <c r="US33" s="157">
        <v>2</v>
      </c>
      <c r="UT33" s="157">
        <v>2</v>
      </c>
      <c r="UU33" s="157">
        <v>0</v>
      </c>
      <c r="UV33" s="158">
        <f t="shared" si="71"/>
        <v>0.5</v>
      </c>
      <c r="UW33" s="132">
        <f t="shared" si="72"/>
        <v>0</v>
      </c>
      <c r="UY33" s="157" t="s">
        <v>48</v>
      </c>
      <c r="UZ33" s="157">
        <v>4</v>
      </c>
      <c r="VA33" s="157">
        <v>2</v>
      </c>
      <c r="VB33" s="157">
        <v>2</v>
      </c>
      <c r="VC33" s="157">
        <v>0</v>
      </c>
      <c r="VD33" s="158">
        <f t="shared" si="73"/>
        <v>0.5</v>
      </c>
      <c r="VE33" s="132">
        <f t="shared" si="74"/>
        <v>0</v>
      </c>
      <c r="VG33" s="157" t="s">
        <v>48</v>
      </c>
      <c r="VH33" s="157">
        <v>4</v>
      </c>
      <c r="VI33" s="157">
        <v>2</v>
      </c>
      <c r="VJ33" s="157">
        <v>2</v>
      </c>
      <c r="VK33" s="157">
        <v>0</v>
      </c>
      <c r="VL33" s="158">
        <f t="shared" si="75"/>
        <v>0.5</v>
      </c>
      <c r="VM33" s="132">
        <f t="shared" si="76"/>
        <v>0</v>
      </c>
      <c r="VO33" s="157" t="s">
        <v>48</v>
      </c>
      <c r="VP33" s="157">
        <v>4</v>
      </c>
      <c r="VQ33" s="157">
        <v>2</v>
      </c>
      <c r="VR33" s="157">
        <v>2</v>
      </c>
      <c r="VS33" s="157">
        <v>0</v>
      </c>
      <c r="VT33" s="158">
        <f t="shared" si="77"/>
        <v>0.5</v>
      </c>
      <c r="VV33" s="157" t="s">
        <v>48</v>
      </c>
      <c r="VW33" s="157">
        <v>4</v>
      </c>
      <c r="VX33" s="157">
        <v>2</v>
      </c>
      <c r="VY33" s="157">
        <v>2</v>
      </c>
      <c r="VZ33" s="157">
        <v>0</v>
      </c>
      <c r="WA33" s="158">
        <f t="shared" si="78"/>
        <v>0.5</v>
      </c>
      <c r="WC33" s="157" t="s">
        <v>48</v>
      </c>
      <c r="WD33" s="157">
        <v>4</v>
      </c>
      <c r="WE33" s="157">
        <v>2</v>
      </c>
      <c r="WF33" s="157">
        <v>2</v>
      </c>
      <c r="WG33" s="157">
        <v>0</v>
      </c>
      <c r="WH33" s="158">
        <f t="shared" si="79"/>
        <v>0.5</v>
      </c>
      <c r="WI33" s="132">
        <f t="shared" si="23"/>
        <v>0</v>
      </c>
      <c r="WK33" s="157" t="s">
        <v>48</v>
      </c>
      <c r="WL33" s="157">
        <v>4</v>
      </c>
      <c r="WM33" s="157">
        <v>2</v>
      </c>
      <c r="WN33" s="157">
        <v>2</v>
      </c>
      <c r="WO33" s="157">
        <v>0</v>
      </c>
      <c r="WP33" s="158">
        <f t="shared" si="80"/>
        <v>0.5</v>
      </c>
      <c r="WQ33" s="132">
        <f t="shared" si="81"/>
        <v>0</v>
      </c>
      <c r="WS33" s="157" t="s">
        <v>48</v>
      </c>
      <c r="WT33" s="157">
        <v>4</v>
      </c>
      <c r="WU33" s="157">
        <v>2</v>
      </c>
      <c r="WV33" s="157">
        <v>2</v>
      </c>
      <c r="WW33" s="157">
        <v>0</v>
      </c>
      <c r="WX33" s="158">
        <f t="shared" si="82"/>
        <v>0.5</v>
      </c>
      <c r="WY33" s="132">
        <f t="shared" si="83"/>
        <v>0</v>
      </c>
      <c r="XA33" s="157" t="s">
        <v>48</v>
      </c>
      <c r="XB33" s="157">
        <v>4</v>
      </c>
      <c r="XC33" s="157">
        <v>2</v>
      </c>
      <c r="XD33" s="157">
        <v>2</v>
      </c>
      <c r="XE33" s="157">
        <v>0</v>
      </c>
      <c r="XF33" s="158">
        <f t="shared" si="84"/>
        <v>0.5</v>
      </c>
      <c r="XG33" s="132">
        <f t="shared" si="85"/>
        <v>0</v>
      </c>
      <c r="XI33" s="157" t="s">
        <v>48</v>
      </c>
      <c r="XJ33" s="157">
        <v>4</v>
      </c>
      <c r="XK33" s="157">
        <v>2</v>
      </c>
      <c r="XL33" s="157">
        <v>2</v>
      </c>
      <c r="XM33" s="157">
        <v>0</v>
      </c>
      <c r="XN33" s="158">
        <f t="shared" si="86"/>
        <v>0.5</v>
      </c>
      <c r="XO33" s="132">
        <f t="shared" si="87"/>
        <v>0</v>
      </c>
      <c r="XQ33" s="157" t="s">
        <v>48</v>
      </c>
      <c r="XR33" s="157">
        <v>4</v>
      </c>
      <c r="XS33" s="157">
        <v>2</v>
      </c>
      <c r="XT33" s="157">
        <v>2</v>
      </c>
      <c r="XU33" s="157">
        <v>0</v>
      </c>
      <c r="XV33" s="158">
        <f t="shared" si="88"/>
        <v>0.5</v>
      </c>
      <c r="XW33" s="132">
        <f t="shared" si="89"/>
        <v>0</v>
      </c>
      <c r="XY33" s="157" t="s">
        <v>48</v>
      </c>
      <c r="XZ33" s="157">
        <v>4</v>
      </c>
      <c r="YA33" s="157">
        <v>2</v>
      </c>
      <c r="YB33" s="157">
        <v>2</v>
      </c>
      <c r="YC33" s="157">
        <v>0</v>
      </c>
      <c r="YD33" s="158">
        <f t="shared" si="90"/>
        <v>0.5</v>
      </c>
      <c r="YE33" s="132">
        <f t="shared" si="91"/>
        <v>0</v>
      </c>
      <c r="YG33" s="157" t="s">
        <v>48</v>
      </c>
      <c r="YH33" s="157">
        <v>4</v>
      </c>
      <c r="YI33" s="157">
        <v>2</v>
      </c>
      <c r="YJ33" s="157">
        <v>2</v>
      </c>
      <c r="YK33" s="157">
        <v>0</v>
      </c>
      <c r="YL33" s="158">
        <f t="shared" si="92"/>
        <v>0.5</v>
      </c>
      <c r="YM33" s="132">
        <f t="shared" si="93"/>
        <v>0</v>
      </c>
      <c r="YO33" s="157" t="s">
        <v>48</v>
      </c>
      <c r="YP33" s="157">
        <v>4</v>
      </c>
      <c r="YQ33" s="157">
        <v>2</v>
      </c>
      <c r="YR33" s="157">
        <v>2</v>
      </c>
      <c r="YS33" s="157">
        <v>0</v>
      </c>
      <c r="YT33" s="158">
        <f t="shared" si="94"/>
        <v>0.5</v>
      </c>
      <c r="YU33" s="132">
        <f t="shared" si="95"/>
        <v>0</v>
      </c>
      <c r="YW33" s="157" t="s">
        <v>48</v>
      </c>
      <c r="YX33" s="157">
        <v>4</v>
      </c>
      <c r="YY33" s="157">
        <v>2</v>
      </c>
      <c r="YZ33" s="157">
        <v>2</v>
      </c>
      <c r="ZA33" s="157">
        <v>0</v>
      </c>
      <c r="ZB33" s="158">
        <f t="shared" si="96"/>
        <v>0.5</v>
      </c>
      <c r="ZD33" s="157" t="s">
        <v>48</v>
      </c>
      <c r="ZE33" s="157">
        <v>4</v>
      </c>
      <c r="ZF33" s="157">
        <v>2</v>
      </c>
      <c r="ZG33" s="157">
        <v>2</v>
      </c>
      <c r="ZH33" s="157">
        <v>0</v>
      </c>
      <c r="ZI33" s="158">
        <f t="shared" si="97"/>
        <v>0.5</v>
      </c>
      <c r="ZJ33" s="132">
        <f t="shared" si="98"/>
        <v>0.5</v>
      </c>
      <c r="ZL33" s="121" t="s">
        <v>48</v>
      </c>
      <c r="ZM33" s="121">
        <v>4</v>
      </c>
      <c r="ZN33" s="121">
        <v>2</v>
      </c>
      <c r="ZO33" s="121">
        <v>2</v>
      </c>
      <c r="ZP33" s="121">
        <v>0</v>
      </c>
      <c r="ZQ33" s="132">
        <v>0.5</v>
      </c>
      <c r="ZS33" s="157" t="s">
        <v>48</v>
      </c>
      <c r="ZT33" s="157">
        <v>4</v>
      </c>
      <c r="ZU33" s="157">
        <v>2</v>
      </c>
      <c r="ZV33" s="157">
        <v>2</v>
      </c>
      <c r="ZW33" s="157">
        <v>0</v>
      </c>
      <c r="ZX33" s="158">
        <v>0.5</v>
      </c>
      <c r="ZZ33" s="199" t="s">
        <v>48</v>
      </c>
      <c r="AAA33" s="199">
        <v>4</v>
      </c>
      <c r="AAB33" s="199">
        <v>2</v>
      </c>
      <c r="AAC33" s="199">
        <v>2</v>
      </c>
      <c r="AAD33" s="199">
        <v>0</v>
      </c>
      <c r="AAE33" s="200">
        <v>0.5</v>
      </c>
      <c r="AAG33" s="157" t="s">
        <v>48</v>
      </c>
      <c r="AAH33" s="157">
        <v>4</v>
      </c>
      <c r="AAI33" s="157">
        <v>2</v>
      </c>
      <c r="AAJ33" s="157">
        <v>2</v>
      </c>
      <c r="AAK33" s="157">
        <v>0</v>
      </c>
      <c r="AAL33" s="158">
        <v>0.5</v>
      </c>
      <c r="AAN33" s="157" t="s">
        <v>48</v>
      </c>
      <c r="AAO33" s="157">
        <v>4</v>
      </c>
      <c r="AAP33" s="157">
        <v>2</v>
      </c>
      <c r="AAQ33" s="157">
        <v>2</v>
      </c>
      <c r="AAR33" s="157">
        <v>0</v>
      </c>
      <c r="AAS33" s="158">
        <v>0.5</v>
      </c>
      <c r="AAU33" s="157" t="s">
        <v>48</v>
      </c>
      <c r="AAV33" s="157">
        <v>4</v>
      </c>
      <c r="AAW33" s="157">
        <v>2</v>
      </c>
      <c r="AAX33" s="157">
        <v>2</v>
      </c>
      <c r="AAY33" s="157">
        <v>0</v>
      </c>
      <c r="AAZ33" s="158">
        <v>0.5</v>
      </c>
    </row>
    <row r="34" spans="1:728" ht="15.75">
      <c r="A34" s="19">
        <v>1</v>
      </c>
      <c r="B34" s="19"/>
      <c r="C34" s="18" t="s">
        <v>49</v>
      </c>
      <c r="D34" s="18">
        <v>15</v>
      </c>
      <c r="E34" s="18">
        <v>15</v>
      </c>
      <c r="F34" s="18">
        <v>0</v>
      </c>
      <c r="G34" s="18">
        <v>0</v>
      </c>
      <c r="H34" s="19">
        <v>1</v>
      </c>
      <c r="J34" s="58" t="s">
        <v>49</v>
      </c>
      <c r="K34" s="58">
        <v>15</v>
      </c>
      <c r="L34" s="58">
        <v>15</v>
      </c>
      <c r="M34" s="58">
        <v>0</v>
      </c>
      <c r="N34" s="58">
        <v>0</v>
      </c>
      <c r="O34" s="59">
        <v>1</v>
      </c>
      <c r="P34" s="59">
        <f t="shared" si="0"/>
        <v>0</v>
      </c>
      <c r="R34" s="18" t="s">
        <v>49</v>
      </c>
      <c r="S34" s="18">
        <v>15</v>
      </c>
      <c r="T34" s="18">
        <v>15</v>
      </c>
      <c r="U34" s="18">
        <v>0</v>
      </c>
      <c r="V34" s="18">
        <v>0</v>
      </c>
      <c r="W34" s="19">
        <v>1</v>
      </c>
      <c r="X34" s="19">
        <f t="shared" si="1"/>
        <v>0</v>
      </c>
      <c r="Z34" s="51" t="s">
        <v>49</v>
      </c>
      <c r="AA34" s="51">
        <v>15</v>
      </c>
      <c r="AB34" s="52">
        <v>15</v>
      </c>
      <c r="AC34" s="53">
        <v>0</v>
      </c>
      <c r="AD34" s="51">
        <v>0</v>
      </c>
      <c r="AE34" s="54">
        <v>1</v>
      </c>
      <c r="AF34" s="19">
        <f t="shared" si="2"/>
        <v>0</v>
      </c>
      <c r="AH34" s="19">
        <v>1</v>
      </c>
      <c r="AI34" s="19">
        <f t="shared" si="3"/>
        <v>0</v>
      </c>
      <c r="AK34" s="18" t="s">
        <v>49</v>
      </c>
      <c r="AL34" s="18">
        <v>15</v>
      </c>
      <c r="AM34" s="18">
        <v>15</v>
      </c>
      <c r="AN34" s="18">
        <v>0</v>
      </c>
      <c r="AO34" s="18">
        <v>0</v>
      </c>
      <c r="AP34" s="19">
        <f t="shared" si="4"/>
        <v>1</v>
      </c>
      <c r="AQ34" s="19">
        <f t="shared" si="5"/>
        <v>0</v>
      </c>
      <c r="AS34" s="18" t="s">
        <v>49</v>
      </c>
      <c r="AT34" s="18">
        <v>15</v>
      </c>
      <c r="AU34" s="18">
        <v>15</v>
      </c>
      <c r="AV34" s="18">
        <v>0</v>
      </c>
      <c r="AW34" s="18">
        <v>0</v>
      </c>
      <c r="AX34" s="19">
        <v>1</v>
      </c>
      <c r="AY34" s="19">
        <f t="shared" si="6"/>
        <v>0</v>
      </c>
      <c r="BA34" s="18" t="s">
        <v>49</v>
      </c>
      <c r="BB34" s="18">
        <v>15</v>
      </c>
      <c r="BC34" s="18">
        <v>15</v>
      </c>
      <c r="BD34" s="18">
        <v>0</v>
      </c>
      <c r="BE34" s="18">
        <v>0</v>
      </c>
      <c r="BF34" s="19">
        <v>1</v>
      </c>
      <c r="BG34" s="19">
        <f t="shared" si="7"/>
        <v>0</v>
      </c>
      <c r="BI34" s="18" t="s">
        <v>49</v>
      </c>
      <c r="BJ34" s="18">
        <v>15</v>
      </c>
      <c r="BK34" s="18">
        <v>15</v>
      </c>
      <c r="BL34" s="18">
        <v>0</v>
      </c>
      <c r="BM34" s="18">
        <v>0</v>
      </c>
      <c r="BN34" s="19">
        <v>1</v>
      </c>
      <c r="BO34" s="19">
        <f t="shared" si="8"/>
        <v>0</v>
      </c>
      <c r="BQ34" s="18" t="s">
        <v>49</v>
      </c>
      <c r="BR34" s="18">
        <v>15</v>
      </c>
      <c r="BS34" s="18">
        <v>15</v>
      </c>
      <c r="BT34" s="18">
        <v>0</v>
      </c>
      <c r="BU34" s="18">
        <v>0</v>
      </c>
      <c r="BV34" s="19">
        <v>1</v>
      </c>
      <c r="BW34" s="19">
        <f t="shared" si="9"/>
        <v>0</v>
      </c>
      <c r="BY34" s="18" t="s">
        <v>49</v>
      </c>
      <c r="BZ34" s="18">
        <v>15</v>
      </c>
      <c r="CA34" s="18">
        <v>15</v>
      </c>
      <c r="CB34" s="18">
        <v>0</v>
      </c>
      <c r="CC34" s="18">
        <v>0</v>
      </c>
      <c r="CD34" s="19">
        <v>1</v>
      </c>
      <c r="CE34" s="19">
        <f t="shared" si="10"/>
        <v>0</v>
      </c>
      <c r="CG34" s="2" t="s">
        <v>49</v>
      </c>
      <c r="CH34" s="2">
        <v>15</v>
      </c>
      <c r="CI34" s="2">
        <v>15</v>
      </c>
      <c r="CJ34" s="2">
        <v>0</v>
      </c>
      <c r="CK34" s="2">
        <v>0</v>
      </c>
      <c r="CL34" s="4">
        <v>1</v>
      </c>
      <c r="CM34" s="19">
        <f t="shared" si="11"/>
        <v>0</v>
      </c>
      <c r="CO34" s="2" t="s">
        <v>49</v>
      </c>
      <c r="CP34" s="2">
        <v>15</v>
      </c>
      <c r="CQ34" s="2">
        <v>15</v>
      </c>
      <c r="CR34" s="2">
        <v>0</v>
      </c>
      <c r="CS34" s="2">
        <v>0</v>
      </c>
      <c r="CT34" s="4">
        <v>1</v>
      </c>
      <c r="CU34" s="19">
        <f t="shared" si="12"/>
        <v>0</v>
      </c>
      <c r="CW34" s="2" t="s">
        <v>49</v>
      </c>
      <c r="CX34" s="2">
        <v>15</v>
      </c>
      <c r="CY34" s="2">
        <v>15</v>
      </c>
      <c r="CZ34" s="2">
        <v>0</v>
      </c>
      <c r="DA34" s="2">
        <v>0</v>
      </c>
      <c r="DB34" s="4">
        <v>1</v>
      </c>
      <c r="DC34" s="19">
        <f t="shared" si="13"/>
        <v>0</v>
      </c>
      <c r="DE34" s="2" t="s">
        <v>49</v>
      </c>
      <c r="DF34" s="2">
        <v>15</v>
      </c>
      <c r="DG34" s="2">
        <v>15</v>
      </c>
      <c r="DH34" s="2">
        <v>0</v>
      </c>
      <c r="DI34" s="2">
        <v>0</v>
      </c>
      <c r="DJ34" s="4">
        <v>1</v>
      </c>
      <c r="DK34" s="19">
        <f t="shared" si="14"/>
        <v>0</v>
      </c>
      <c r="DM34" s="2" t="s">
        <v>49</v>
      </c>
      <c r="DN34" s="2">
        <v>15</v>
      </c>
      <c r="DO34" s="2">
        <v>15</v>
      </c>
      <c r="DP34" s="2">
        <v>0</v>
      </c>
      <c r="DQ34" s="2">
        <v>0</v>
      </c>
      <c r="DR34" s="4">
        <v>1</v>
      </c>
      <c r="DS34" s="19">
        <f t="shared" si="15"/>
        <v>0</v>
      </c>
      <c r="DU34" s="2" t="s">
        <v>49</v>
      </c>
      <c r="DV34" s="2">
        <v>15</v>
      </c>
      <c r="DW34" s="2">
        <v>15</v>
      </c>
      <c r="DX34" s="2">
        <v>0</v>
      </c>
      <c r="DY34" s="2">
        <v>0</v>
      </c>
      <c r="DZ34" s="4">
        <v>1</v>
      </c>
      <c r="EA34" s="19">
        <f t="shared" si="16"/>
        <v>0</v>
      </c>
      <c r="EC34" s="2" t="s">
        <v>49</v>
      </c>
      <c r="ED34" s="2">
        <v>15</v>
      </c>
      <c r="EE34" s="2">
        <v>15</v>
      </c>
      <c r="EF34" s="2">
        <v>0</v>
      </c>
      <c r="EG34" s="2">
        <v>0</v>
      </c>
      <c r="EH34" s="4">
        <v>1</v>
      </c>
      <c r="EI34" s="19">
        <f t="shared" si="17"/>
        <v>0</v>
      </c>
      <c r="EK34" s="2" t="s">
        <v>49</v>
      </c>
      <c r="EL34" s="2">
        <v>15</v>
      </c>
      <c r="EM34" s="2">
        <v>15</v>
      </c>
      <c r="EN34" s="2">
        <v>0</v>
      </c>
      <c r="EO34" s="2">
        <v>0</v>
      </c>
      <c r="EP34" s="4">
        <v>1</v>
      </c>
      <c r="EQ34" s="19">
        <f t="shared" si="18"/>
        <v>0</v>
      </c>
      <c r="ES34" s="2" t="s">
        <v>49</v>
      </c>
      <c r="ET34" s="2">
        <v>15</v>
      </c>
      <c r="EU34" s="2">
        <v>15</v>
      </c>
      <c r="EV34" s="2">
        <v>0</v>
      </c>
      <c r="EW34" s="2">
        <v>0</v>
      </c>
      <c r="EX34" s="4">
        <v>1</v>
      </c>
      <c r="EY34" s="19">
        <f t="shared" si="19"/>
        <v>0</v>
      </c>
      <c r="FA34" s="2" t="s">
        <v>49</v>
      </c>
      <c r="FB34" s="2">
        <v>15</v>
      </c>
      <c r="FC34" s="2">
        <v>15</v>
      </c>
      <c r="FD34" s="2">
        <v>0</v>
      </c>
      <c r="FE34" s="2">
        <v>0</v>
      </c>
      <c r="FF34" s="4">
        <v>1</v>
      </c>
      <c r="FG34" s="19">
        <f t="shared" si="20"/>
        <v>0</v>
      </c>
      <c r="FI34" s="2" t="s">
        <v>49</v>
      </c>
      <c r="FJ34" s="2">
        <v>15</v>
      </c>
      <c r="FK34" s="2">
        <v>15</v>
      </c>
      <c r="FL34" s="2">
        <v>0</v>
      </c>
      <c r="FM34" s="2">
        <v>0</v>
      </c>
      <c r="FN34" s="4">
        <v>1</v>
      </c>
      <c r="FO34" s="19">
        <f t="shared" si="21"/>
        <v>0</v>
      </c>
      <c r="FQ34" s="2" t="s">
        <v>49</v>
      </c>
      <c r="FR34" s="2">
        <v>15</v>
      </c>
      <c r="FS34" s="2">
        <v>15</v>
      </c>
      <c r="FT34" s="2">
        <v>0</v>
      </c>
      <c r="FU34" s="2">
        <v>0</v>
      </c>
      <c r="FV34" s="4">
        <v>1</v>
      </c>
      <c r="FW34" s="19">
        <f t="shared" si="22"/>
        <v>0</v>
      </c>
      <c r="FY34" s="2" t="s">
        <v>49</v>
      </c>
      <c r="FZ34" s="2">
        <v>15</v>
      </c>
      <c r="GA34" s="2">
        <v>15</v>
      </c>
      <c r="GB34" s="2">
        <v>0</v>
      </c>
      <c r="GC34" s="2">
        <v>0</v>
      </c>
      <c r="GD34" s="4">
        <v>1</v>
      </c>
      <c r="GE34" s="19">
        <f t="shared" si="24"/>
        <v>0</v>
      </c>
      <c r="GG34" s="2" t="s">
        <v>49</v>
      </c>
      <c r="GH34" s="2">
        <v>15</v>
      </c>
      <c r="GI34" s="2">
        <v>15</v>
      </c>
      <c r="GJ34" s="2">
        <v>0</v>
      </c>
      <c r="GK34" s="2">
        <v>0</v>
      </c>
      <c r="GL34" s="4">
        <v>1</v>
      </c>
      <c r="GM34" s="19">
        <f t="shared" si="25"/>
        <v>0</v>
      </c>
      <c r="GO34" s="2" t="s">
        <v>49</v>
      </c>
      <c r="GP34" s="2">
        <v>15</v>
      </c>
      <c r="GQ34" s="2">
        <v>15</v>
      </c>
      <c r="GR34" s="2">
        <v>0</v>
      </c>
      <c r="GS34" s="2">
        <v>0</v>
      </c>
      <c r="GT34" s="4">
        <v>1</v>
      </c>
      <c r="GU34" s="19">
        <f t="shared" si="26"/>
        <v>0</v>
      </c>
      <c r="GW34" s="2" t="s">
        <v>49</v>
      </c>
      <c r="GX34" s="2">
        <v>15</v>
      </c>
      <c r="GY34" s="2">
        <v>15</v>
      </c>
      <c r="GZ34" s="2">
        <v>0</v>
      </c>
      <c r="HA34" s="2">
        <v>0</v>
      </c>
      <c r="HB34" s="4">
        <v>1</v>
      </c>
      <c r="HC34" s="19">
        <f t="shared" si="27"/>
        <v>0</v>
      </c>
      <c r="HE34" s="2" t="s">
        <v>49</v>
      </c>
      <c r="HF34" s="2">
        <v>15</v>
      </c>
      <c r="HG34" s="2">
        <v>15</v>
      </c>
      <c r="HH34" s="2">
        <v>0</v>
      </c>
      <c r="HI34" s="2">
        <v>0</v>
      </c>
      <c r="HJ34" s="4">
        <v>1</v>
      </c>
      <c r="HK34" s="19">
        <f t="shared" si="28"/>
        <v>0</v>
      </c>
      <c r="HM34" s="2" t="s">
        <v>49</v>
      </c>
      <c r="HN34" s="2">
        <v>15</v>
      </c>
      <c r="HO34" s="2">
        <v>15</v>
      </c>
      <c r="HP34" s="2">
        <v>0</v>
      </c>
      <c r="HQ34" s="2">
        <v>0</v>
      </c>
      <c r="HR34" s="4">
        <v>1</v>
      </c>
      <c r="HS34" s="19">
        <f t="shared" si="29"/>
        <v>0</v>
      </c>
      <c r="HU34" s="2" t="s">
        <v>49</v>
      </c>
      <c r="HV34" s="2">
        <v>15</v>
      </c>
      <c r="HW34" s="2">
        <v>15</v>
      </c>
      <c r="HX34" s="2">
        <v>0</v>
      </c>
      <c r="HY34" s="2">
        <v>0</v>
      </c>
      <c r="HZ34" s="4">
        <v>1</v>
      </c>
      <c r="IA34" s="19">
        <f t="shared" si="30"/>
        <v>0</v>
      </c>
      <c r="IC34" s="2" t="s">
        <v>49</v>
      </c>
      <c r="ID34" s="2">
        <v>15</v>
      </c>
      <c r="IE34" s="2">
        <v>15</v>
      </c>
      <c r="IF34" s="2">
        <v>0</v>
      </c>
      <c r="IG34" s="2">
        <v>0</v>
      </c>
      <c r="IH34" s="4">
        <v>1</v>
      </c>
      <c r="II34" s="19">
        <f t="shared" si="31"/>
        <v>0</v>
      </c>
      <c r="IK34" s="2" t="s">
        <v>49</v>
      </c>
      <c r="IL34" s="2">
        <v>15</v>
      </c>
      <c r="IM34" s="2">
        <v>15</v>
      </c>
      <c r="IN34" s="2">
        <v>0</v>
      </c>
      <c r="IO34" s="2">
        <v>0</v>
      </c>
      <c r="IP34" s="4">
        <v>1</v>
      </c>
      <c r="IQ34" s="19">
        <f t="shared" si="32"/>
        <v>0</v>
      </c>
      <c r="IS34" s="2" t="s">
        <v>49</v>
      </c>
      <c r="IT34" s="2">
        <v>15</v>
      </c>
      <c r="IU34" s="2">
        <v>15</v>
      </c>
      <c r="IV34" s="2">
        <v>0</v>
      </c>
      <c r="IW34" s="2">
        <v>0</v>
      </c>
      <c r="IX34" s="4">
        <v>1</v>
      </c>
      <c r="IY34" s="19">
        <f t="shared" si="33"/>
        <v>0</v>
      </c>
      <c r="JA34" s="2" t="s">
        <v>49</v>
      </c>
      <c r="JB34" s="2">
        <v>15</v>
      </c>
      <c r="JC34" s="2">
        <v>15</v>
      </c>
      <c r="JD34" s="2">
        <v>0</v>
      </c>
      <c r="JE34" s="2">
        <v>0</v>
      </c>
      <c r="JF34" s="4">
        <v>1</v>
      </c>
      <c r="JG34" s="19">
        <f t="shared" si="34"/>
        <v>0</v>
      </c>
      <c r="JI34" s="2" t="s">
        <v>49</v>
      </c>
      <c r="JJ34" s="2">
        <v>15</v>
      </c>
      <c r="JK34" s="2">
        <v>15</v>
      </c>
      <c r="JL34" s="2">
        <v>0</v>
      </c>
      <c r="JM34" s="2">
        <v>0</v>
      </c>
      <c r="JN34" s="4">
        <v>1</v>
      </c>
      <c r="JO34" s="19">
        <f t="shared" si="35"/>
        <v>0</v>
      </c>
      <c r="JQ34" s="2" t="s">
        <v>49</v>
      </c>
      <c r="JR34" s="2">
        <v>15</v>
      </c>
      <c r="JS34" s="2">
        <v>15</v>
      </c>
      <c r="JT34" s="2">
        <v>0</v>
      </c>
      <c r="JU34" s="2">
        <v>0</v>
      </c>
      <c r="JV34" s="4">
        <v>1</v>
      </c>
      <c r="JW34" s="19">
        <f t="shared" si="36"/>
        <v>0</v>
      </c>
      <c r="JY34" s="2" t="s">
        <v>49</v>
      </c>
      <c r="JZ34" s="2">
        <v>15</v>
      </c>
      <c r="KA34" s="2">
        <v>15</v>
      </c>
      <c r="KB34" s="2">
        <v>0</v>
      </c>
      <c r="KC34" s="2">
        <v>0</v>
      </c>
      <c r="KD34" s="4">
        <v>1</v>
      </c>
      <c r="KE34" s="19">
        <f t="shared" si="37"/>
        <v>0</v>
      </c>
      <c r="KG34" s="2" t="s">
        <v>49</v>
      </c>
      <c r="KH34" s="2">
        <v>15</v>
      </c>
      <c r="KI34" s="2">
        <v>15</v>
      </c>
      <c r="KJ34" s="2">
        <v>0</v>
      </c>
      <c r="KK34" s="2">
        <v>0</v>
      </c>
      <c r="KL34" s="4">
        <v>1</v>
      </c>
      <c r="KM34" s="19">
        <f t="shared" si="38"/>
        <v>0</v>
      </c>
      <c r="KO34" s="2" t="s">
        <v>49</v>
      </c>
      <c r="KP34" s="2">
        <v>15</v>
      </c>
      <c r="KQ34" s="2">
        <v>15</v>
      </c>
      <c r="KR34" s="2">
        <v>0</v>
      </c>
      <c r="KS34" s="2">
        <v>0</v>
      </c>
      <c r="KT34" s="4">
        <v>1</v>
      </c>
      <c r="KU34" s="19">
        <f t="shared" si="39"/>
        <v>0</v>
      </c>
      <c r="KW34" s="2" t="s">
        <v>49</v>
      </c>
      <c r="KX34" s="2">
        <v>15</v>
      </c>
      <c r="KY34" s="2">
        <v>15</v>
      </c>
      <c r="KZ34" s="2">
        <v>0</v>
      </c>
      <c r="LA34" s="2">
        <v>0</v>
      </c>
      <c r="LB34" s="4">
        <v>1</v>
      </c>
      <c r="LC34" s="19">
        <f t="shared" si="40"/>
        <v>0</v>
      </c>
      <c r="LE34" s="2" t="s">
        <v>49</v>
      </c>
      <c r="LF34" s="2">
        <v>15</v>
      </c>
      <c r="LG34" s="2">
        <v>15</v>
      </c>
      <c r="LH34" s="2">
        <v>0</v>
      </c>
      <c r="LI34" s="2">
        <v>0</v>
      </c>
      <c r="LJ34" s="4">
        <v>1</v>
      </c>
      <c r="LK34" s="19">
        <f t="shared" si="41"/>
        <v>0</v>
      </c>
      <c r="LM34" s="2" t="s">
        <v>49</v>
      </c>
      <c r="LN34" s="2">
        <v>15</v>
      </c>
      <c r="LO34" s="2">
        <v>15</v>
      </c>
      <c r="LP34" s="2">
        <v>0</v>
      </c>
      <c r="LQ34" s="2">
        <v>0</v>
      </c>
      <c r="LR34" s="4">
        <v>1</v>
      </c>
      <c r="LS34" s="19">
        <f t="shared" si="42"/>
        <v>0</v>
      </c>
      <c r="LU34" s="2" t="s">
        <v>49</v>
      </c>
      <c r="LV34" s="2">
        <v>15</v>
      </c>
      <c r="LW34" s="2">
        <v>15</v>
      </c>
      <c r="LX34" s="2">
        <v>0</v>
      </c>
      <c r="LY34" s="2">
        <v>0</v>
      </c>
      <c r="LZ34" s="4">
        <v>1</v>
      </c>
      <c r="MA34" s="19">
        <f t="shared" si="43"/>
        <v>0</v>
      </c>
      <c r="MC34" s="2" t="s">
        <v>49</v>
      </c>
      <c r="MD34" s="2">
        <v>15</v>
      </c>
      <c r="ME34" s="2">
        <v>15</v>
      </c>
      <c r="MF34" s="2">
        <v>0</v>
      </c>
      <c r="MG34" s="2">
        <v>0</v>
      </c>
      <c r="MH34" s="4">
        <f t="shared" si="99"/>
        <v>1</v>
      </c>
      <c r="MI34" s="19">
        <f t="shared" si="44"/>
        <v>0</v>
      </c>
      <c r="MK34" s="2" t="s">
        <v>49</v>
      </c>
      <c r="ML34" s="2">
        <v>15</v>
      </c>
      <c r="MM34" s="2">
        <v>15</v>
      </c>
      <c r="MN34" s="2">
        <v>0</v>
      </c>
      <c r="MO34" s="2">
        <v>0</v>
      </c>
      <c r="MP34" s="4">
        <v>1</v>
      </c>
      <c r="MQ34" s="19">
        <f t="shared" si="100"/>
        <v>0</v>
      </c>
      <c r="MS34" s="2" t="s">
        <v>49</v>
      </c>
      <c r="MT34" s="2">
        <v>15</v>
      </c>
      <c r="MU34" s="2">
        <v>15</v>
      </c>
      <c r="MV34" s="2">
        <v>0</v>
      </c>
      <c r="MW34" s="2">
        <v>0</v>
      </c>
      <c r="MX34" s="4">
        <v>1</v>
      </c>
      <c r="MY34" s="19">
        <f t="shared" si="45"/>
        <v>0</v>
      </c>
      <c r="NA34" s="2" t="s">
        <v>49</v>
      </c>
      <c r="NB34" s="2">
        <v>15</v>
      </c>
      <c r="NC34" s="2">
        <v>15</v>
      </c>
      <c r="ND34" s="2">
        <v>0</v>
      </c>
      <c r="NE34" s="2">
        <v>0</v>
      </c>
      <c r="NF34" s="4">
        <v>1</v>
      </c>
      <c r="NG34" s="19">
        <f t="shared" si="46"/>
        <v>0</v>
      </c>
      <c r="NI34" s="2" t="s">
        <v>49</v>
      </c>
      <c r="NJ34" s="2">
        <v>15</v>
      </c>
      <c r="NK34" s="2">
        <v>15</v>
      </c>
      <c r="NL34" s="2">
        <v>0</v>
      </c>
      <c r="NM34" s="2">
        <v>0</v>
      </c>
      <c r="NN34" s="4">
        <v>1</v>
      </c>
      <c r="NO34" s="19">
        <f t="shared" si="47"/>
        <v>0</v>
      </c>
      <c r="NQ34" s="2" t="s">
        <v>49</v>
      </c>
      <c r="NR34" s="2">
        <v>15</v>
      </c>
      <c r="NS34" s="2">
        <v>15</v>
      </c>
      <c r="NT34" s="2">
        <v>0</v>
      </c>
      <c r="NU34" s="2">
        <v>0</v>
      </c>
      <c r="NV34" s="4">
        <v>1</v>
      </c>
      <c r="NW34" s="19">
        <f t="shared" si="48"/>
        <v>0</v>
      </c>
      <c r="NY34" s="2" t="s">
        <v>49</v>
      </c>
      <c r="NZ34" s="2">
        <v>15</v>
      </c>
      <c r="OA34" s="2">
        <v>15</v>
      </c>
      <c r="OB34" s="2">
        <v>0</v>
      </c>
      <c r="OC34" s="2">
        <v>0</v>
      </c>
      <c r="OD34" s="4">
        <v>1</v>
      </c>
      <c r="OE34" s="19">
        <f t="shared" si="49"/>
        <v>0</v>
      </c>
      <c r="OG34" s="2" t="s">
        <v>49</v>
      </c>
      <c r="OH34" s="2">
        <v>15</v>
      </c>
      <c r="OI34" s="2">
        <v>15</v>
      </c>
      <c r="OJ34" s="2">
        <v>0</v>
      </c>
      <c r="OK34" s="2">
        <v>0</v>
      </c>
      <c r="OL34" s="4">
        <v>1</v>
      </c>
      <c r="OM34" s="19">
        <f t="shared" ref="OM34:OM52" si="103">OL34-OD34</f>
        <v>0</v>
      </c>
      <c r="OO34" s="2" t="s">
        <v>49</v>
      </c>
      <c r="OP34" s="2">
        <v>15</v>
      </c>
      <c r="OQ34" s="2">
        <v>15</v>
      </c>
      <c r="OR34" s="2">
        <v>0</v>
      </c>
      <c r="OS34" s="2">
        <v>0</v>
      </c>
      <c r="OT34" s="4">
        <f t="shared" si="101"/>
        <v>1</v>
      </c>
      <c r="OU34" s="19">
        <f t="shared" si="51"/>
        <v>0</v>
      </c>
      <c r="OW34" s="129" t="s">
        <v>49</v>
      </c>
      <c r="OX34" s="129">
        <v>15</v>
      </c>
      <c r="OY34" s="129">
        <v>15</v>
      </c>
      <c r="OZ34" s="129">
        <v>0</v>
      </c>
      <c r="PA34" s="129">
        <v>0</v>
      </c>
      <c r="PB34" s="135">
        <v>1</v>
      </c>
      <c r="PC34" s="132">
        <v>0</v>
      </c>
      <c r="PD34" s="129"/>
      <c r="PE34" s="129" t="s">
        <v>49</v>
      </c>
      <c r="PF34" s="129">
        <v>15</v>
      </c>
      <c r="PG34" s="129">
        <v>15</v>
      </c>
      <c r="PH34" s="129">
        <v>0</v>
      </c>
      <c r="PI34" s="129">
        <v>0</v>
      </c>
      <c r="PJ34" s="135">
        <v>1</v>
      </c>
      <c r="PK34" s="132">
        <v>0</v>
      </c>
      <c r="PM34" s="156" t="s">
        <v>49</v>
      </c>
      <c r="PN34" s="156">
        <v>15</v>
      </c>
      <c r="PO34" s="156">
        <v>15</v>
      </c>
      <c r="PP34" s="156">
        <v>0</v>
      </c>
      <c r="PQ34" s="156">
        <v>0</v>
      </c>
      <c r="PR34" s="162">
        <v>1</v>
      </c>
      <c r="PS34" s="132">
        <f t="shared" si="52"/>
        <v>0</v>
      </c>
      <c r="PT34" s="121"/>
      <c r="PU34" s="156" t="s">
        <v>49</v>
      </c>
      <c r="PV34" s="156">
        <v>15</v>
      </c>
      <c r="PW34" s="156">
        <v>15</v>
      </c>
      <c r="PX34" s="156">
        <v>0</v>
      </c>
      <c r="PY34" s="156">
        <v>0</v>
      </c>
      <c r="PZ34" s="162">
        <v>1</v>
      </c>
      <c r="QA34" s="132">
        <f t="shared" si="53"/>
        <v>0</v>
      </c>
      <c r="QB34" s="121"/>
      <c r="QC34" s="156" t="s">
        <v>49</v>
      </c>
      <c r="QD34" s="156">
        <v>15</v>
      </c>
      <c r="QE34" s="156">
        <v>15</v>
      </c>
      <c r="QF34" s="156">
        <v>0</v>
      </c>
      <c r="QG34" s="156">
        <v>0</v>
      </c>
      <c r="QH34" s="162">
        <v>1</v>
      </c>
      <c r="QI34" s="132">
        <f t="shared" si="54"/>
        <v>0</v>
      </c>
      <c r="QJ34" s="121"/>
      <c r="QK34" s="156" t="s">
        <v>49</v>
      </c>
      <c r="QL34" s="156">
        <v>15</v>
      </c>
      <c r="QM34" s="156">
        <v>15</v>
      </c>
      <c r="QN34" s="156">
        <v>0</v>
      </c>
      <c r="QO34" s="156">
        <v>0</v>
      </c>
      <c r="QP34" s="162">
        <v>1</v>
      </c>
      <c r="QQ34" s="132">
        <f t="shared" si="55"/>
        <v>0</v>
      </c>
      <c r="QR34" s="121"/>
      <c r="QS34" s="156" t="s">
        <v>49</v>
      </c>
      <c r="QT34" s="156">
        <v>15</v>
      </c>
      <c r="QU34" s="156">
        <v>15</v>
      </c>
      <c r="QV34" s="156">
        <v>0</v>
      </c>
      <c r="QW34" s="156">
        <v>0</v>
      </c>
      <c r="QX34" s="162">
        <v>1</v>
      </c>
      <c r="QY34" s="158">
        <f t="shared" si="56"/>
        <v>0</v>
      </c>
      <c r="QZ34" s="121"/>
      <c r="RA34" s="156" t="s">
        <v>49</v>
      </c>
      <c r="RB34" s="156">
        <v>15</v>
      </c>
      <c r="RC34" s="156">
        <v>15</v>
      </c>
      <c r="RD34" s="156">
        <v>0</v>
      </c>
      <c r="RE34" s="156">
        <v>0</v>
      </c>
      <c r="RF34" s="162">
        <v>1</v>
      </c>
      <c r="RG34" s="132">
        <f t="shared" si="57"/>
        <v>0</v>
      </c>
      <c r="RH34" s="121"/>
      <c r="RI34" s="121"/>
      <c r="RJ34" s="156" t="s">
        <v>49</v>
      </c>
      <c r="RK34" s="156">
        <v>15</v>
      </c>
      <c r="RL34" s="156">
        <v>15</v>
      </c>
      <c r="RM34" s="156">
        <v>0</v>
      </c>
      <c r="RN34" s="156">
        <v>0</v>
      </c>
      <c r="RO34" s="162">
        <f t="shared" si="58"/>
        <v>1</v>
      </c>
      <c r="RP34" s="132">
        <f t="shared" si="59"/>
        <v>0</v>
      </c>
      <c r="RQ34" s="121"/>
      <c r="RR34" s="121"/>
      <c r="RS34" s="121"/>
      <c r="RT34" s="121"/>
      <c r="RU34" s="121"/>
      <c r="RV34" s="121"/>
      <c r="RW34" s="132"/>
      <c r="RX34" s="121"/>
      <c r="RY34" s="121"/>
      <c r="RZ34" s="121"/>
      <c r="SA34" s="121"/>
      <c r="SB34" s="121"/>
      <c r="SC34" s="121"/>
      <c r="SD34" s="132"/>
      <c r="SE34" s="121"/>
      <c r="SF34" s="121"/>
      <c r="SG34" s="121"/>
      <c r="SH34" s="121"/>
      <c r="SI34" s="121"/>
      <c r="SJ34" s="121"/>
      <c r="SK34" s="121"/>
      <c r="SL34" s="121"/>
      <c r="SM34" s="121"/>
      <c r="SN34" s="121"/>
      <c r="SO34" s="121"/>
      <c r="SP34" s="121"/>
      <c r="SQ34" s="121"/>
      <c r="SR34" s="121"/>
      <c r="SU34" s="157" t="s">
        <v>49</v>
      </c>
      <c r="SV34" s="157">
        <v>15</v>
      </c>
      <c r="SW34" s="157">
        <v>15</v>
      </c>
      <c r="SX34" s="157">
        <v>0</v>
      </c>
      <c r="SY34" s="157">
        <v>0</v>
      </c>
      <c r="SZ34" s="158">
        <f t="shared" si="102"/>
        <v>1</v>
      </c>
      <c r="TA34" s="132">
        <f t="shared" si="60"/>
        <v>0</v>
      </c>
      <c r="TC34" s="157" t="s">
        <v>49</v>
      </c>
      <c r="TD34" s="157">
        <v>15</v>
      </c>
      <c r="TE34" s="157">
        <v>15</v>
      </c>
      <c r="TF34" s="157">
        <v>0</v>
      </c>
      <c r="TG34" s="157">
        <v>0</v>
      </c>
      <c r="TH34" s="158">
        <f t="shared" si="61"/>
        <v>1</v>
      </c>
      <c r="TI34" s="132">
        <f t="shared" si="62"/>
        <v>0</v>
      </c>
      <c r="TK34" s="157" t="s">
        <v>49</v>
      </c>
      <c r="TL34" s="157">
        <v>15</v>
      </c>
      <c r="TM34" s="157">
        <v>15</v>
      </c>
      <c r="TN34" s="157">
        <v>0</v>
      </c>
      <c r="TO34" s="157">
        <v>0</v>
      </c>
      <c r="TP34" s="158">
        <f t="shared" si="63"/>
        <v>1</v>
      </c>
      <c r="TQ34" s="132">
        <f t="shared" si="64"/>
        <v>0</v>
      </c>
      <c r="TS34" s="157" t="s">
        <v>49</v>
      </c>
      <c r="TT34" s="157">
        <v>15</v>
      </c>
      <c r="TU34" s="157">
        <v>15</v>
      </c>
      <c r="TV34" s="157">
        <v>0</v>
      </c>
      <c r="TW34" s="157">
        <v>0</v>
      </c>
      <c r="TX34" s="158">
        <f t="shared" si="65"/>
        <v>1</v>
      </c>
      <c r="TY34" s="132">
        <f t="shared" si="66"/>
        <v>0</v>
      </c>
      <c r="UA34" s="157" t="s">
        <v>49</v>
      </c>
      <c r="UB34" s="157">
        <v>15</v>
      </c>
      <c r="UC34" s="157">
        <v>15</v>
      </c>
      <c r="UD34" s="157">
        <v>0</v>
      </c>
      <c r="UE34" s="157">
        <v>0</v>
      </c>
      <c r="UF34" s="158">
        <f t="shared" si="67"/>
        <v>1</v>
      </c>
      <c r="UG34" s="132">
        <f t="shared" si="68"/>
        <v>0</v>
      </c>
      <c r="UH34" s="132"/>
      <c r="UI34" s="157" t="s">
        <v>49</v>
      </c>
      <c r="UJ34" s="157">
        <v>15</v>
      </c>
      <c r="UK34" s="157">
        <v>15</v>
      </c>
      <c r="UL34" s="157">
        <v>0</v>
      </c>
      <c r="UM34" s="157">
        <v>0</v>
      </c>
      <c r="UN34" s="158">
        <f t="shared" si="69"/>
        <v>1</v>
      </c>
      <c r="UO34" s="132">
        <f t="shared" si="70"/>
        <v>0</v>
      </c>
      <c r="UQ34" s="157" t="s">
        <v>49</v>
      </c>
      <c r="UR34" s="157">
        <v>15</v>
      </c>
      <c r="US34" s="157">
        <v>15</v>
      </c>
      <c r="UT34" s="157">
        <v>0</v>
      </c>
      <c r="UU34" s="157">
        <v>0</v>
      </c>
      <c r="UV34" s="158">
        <f t="shared" si="71"/>
        <v>1</v>
      </c>
      <c r="UW34" s="132">
        <f t="shared" si="72"/>
        <v>0</v>
      </c>
      <c r="UY34" s="157" t="s">
        <v>49</v>
      </c>
      <c r="UZ34" s="157">
        <v>15</v>
      </c>
      <c r="VA34" s="157">
        <v>15</v>
      </c>
      <c r="VB34" s="157">
        <v>0</v>
      </c>
      <c r="VC34" s="157">
        <v>0</v>
      </c>
      <c r="VD34" s="158">
        <f t="shared" si="73"/>
        <v>1</v>
      </c>
      <c r="VE34" s="132">
        <f t="shared" si="74"/>
        <v>0</v>
      </c>
      <c r="VG34" s="157" t="s">
        <v>49</v>
      </c>
      <c r="VH34" s="157">
        <v>15</v>
      </c>
      <c r="VI34" s="157">
        <v>15</v>
      </c>
      <c r="VJ34" s="157">
        <v>0</v>
      </c>
      <c r="VK34" s="157">
        <v>0</v>
      </c>
      <c r="VL34" s="158">
        <f t="shared" si="75"/>
        <v>1</v>
      </c>
      <c r="VM34" s="132">
        <f t="shared" si="76"/>
        <v>0</v>
      </c>
      <c r="VO34" s="157" t="s">
        <v>49</v>
      </c>
      <c r="VP34" s="157">
        <v>15</v>
      </c>
      <c r="VQ34" s="157">
        <v>15</v>
      </c>
      <c r="VR34" s="157">
        <v>0</v>
      </c>
      <c r="VS34" s="157">
        <v>0</v>
      </c>
      <c r="VT34" s="158">
        <f t="shared" si="77"/>
        <v>1</v>
      </c>
      <c r="VV34" s="157" t="s">
        <v>49</v>
      </c>
      <c r="VW34" s="157">
        <v>15</v>
      </c>
      <c r="VX34" s="157">
        <v>15</v>
      </c>
      <c r="VY34" s="157">
        <v>0</v>
      </c>
      <c r="VZ34" s="157">
        <v>0</v>
      </c>
      <c r="WA34" s="158">
        <f t="shared" si="78"/>
        <v>1</v>
      </c>
      <c r="WC34" s="157" t="s">
        <v>49</v>
      </c>
      <c r="WD34" s="157">
        <v>15</v>
      </c>
      <c r="WE34" s="157">
        <v>15</v>
      </c>
      <c r="WF34" s="157">
        <v>0</v>
      </c>
      <c r="WG34" s="157">
        <v>0</v>
      </c>
      <c r="WH34" s="158">
        <f t="shared" si="79"/>
        <v>1</v>
      </c>
      <c r="WI34" s="132">
        <f t="shared" si="23"/>
        <v>0</v>
      </c>
      <c r="WK34" s="157" t="s">
        <v>49</v>
      </c>
      <c r="WL34" s="157">
        <v>15</v>
      </c>
      <c r="WM34" s="157">
        <v>15</v>
      </c>
      <c r="WN34" s="157">
        <v>0</v>
      </c>
      <c r="WO34" s="157">
        <v>0</v>
      </c>
      <c r="WP34" s="158">
        <f t="shared" si="80"/>
        <v>1</v>
      </c>
      <c r="WQ34" s="132">
        <f t="shared" si="81"/>
        <v>0</v>
      </c>
      <c r="WS34" s="157" t="s">
        <v>49</v>
      </c>
      <c r="WT34" s="157">
        <v>15</v>
      </c>
      <c r="WU34" s="157">
        <v>15</v>
      </c>
      <c r="WV34" s="157">
        <v>0</v>
      </c>
      <c r="WW34" s="157">
        <v>0</v>
      </c>
      <c r="WX34" s="158">
        <f t="shared" si="82"/>
        <v>1</v>
      </c>
      <c r="WY34" s="132">
        <f t="shared" si="83"/>
        <v>0</v>
      </c>
      <c r="XA34" s="157" t="s">
        <v>49</v>
      </c>
      <c r="XB34" s="157">
        <v>15</v>
      </c>
      <c r="XC34" s="157">
        <v>15</v>
      </c>
      <c r="XD34" s="157">
        <v>0</v>
      </c>
      <c r="XE34" s="157">
        <v>0</v>
      </c>
      <c r="XF34" s="158">
        <f t="shared" si="84"/>
        <v>1</v>
      </c>
      <c r="XG34" s="132">
        <f t="shared" si="85"/>
        <v>0</v>
      </c>
      <c r="XI34" s="157" t="s">
        <v>49</v>
      </c>
      <c r="XJ34" s="157">
        <v>15</v>
      </c>
      <c r="XK34" s="157">
        <v>15</v>
      </c>
      <c r="XL34" s="157">
        <v>0</v>
      </c>
      <c r="XM34" s="157">
        <v>0</v>
      </c>
      <c r="XN34" s="158">
        <f t="shared" si="86"/>
        <v>1</v>
      </c>
      <c r="XO34" s="132">
        <f t="shared" si="87"/>
        <v>0</v>
      </c>
      <c r="XQ34" s="157" t="s">
        <v>49</v>
      </c>
      <c r="XR34" s="157">
        <v>15</v>
      </c>
      <c r="XS34" s="157">
        <v>15</v>
      </c>
      <c r="XT34" s="157">
        <v>0</v>
      </c>
      <c r="XU34" s="157">
        <v>0</v>
      </c>
      <c r="XV34" s="158">
        <f t="shared" si="88"/>
        <v>1</v>
      </c>
      <c r="XW34" s="132">
        <f t="shared" si="89"/>
        <v>0</v>
      </c>
      <c r="XY34" s="157" t="s">
        <v>49</v>
      </c>
      <c r="XZ34" s="157">
        <v>15</v>
      </c>
      <c r="YA34" s="157">
        <v>15</v>
      </c>
      <c r="YB34" s="157">
        <v>0</v>
      </c>
      <c r="YC34" s="157">
        <v>0</v>
      </c>
      <c r="YD34" s="158">
        <f t="shared" si="90"/>
        <v>1</v>
      </c>
      <c r="YE34" s="132">
        <f t="shared" si="91"/>
        <v>0</v>
      </c>
      <c r="YG34" s="157" t="s">
        <v>49</v>
      </c>
      <c r="YH34" s="157">
        <v>15</v>
      </c>
      <c r="YI34" s="157">
        <v>15</v>
      </c>
      <c r="YJ34" s="157">
        <v>0</v>
      </c>
      <c r="YK34" s="157">
        <v>0</v>
      </c>
      <c r="YL34" s="158">
        <f t="shared" si="92"/>
        <v>1</v>
      </c>
      <c r="YM34" s="132">
        <f t="shared" si="93"/>
        <v>0</v>
      </c>
      <c r="YO34" s="157" t="s">
        <v>49</v>
      </c>
      <c r="YP34" s="157">
        <v>15</v>
      </c>
      <c r="YQ34" s="157">
        <v>15</v>
      </c>
      <c r="YR34" s="157">
        <v>0</v>
      </c>
      <c r="YS34" s="157">
        <v>0</v>
      </c>
      <c r="YT34" s="158">
        <f t="shared" si="94"/>
        <v>1</v>
      </c>
      <c r="YU34" s="132">
        <f t="shared" si="95"/>
        <v>0</v>
      </c>
      <c r="YW34" s="157" t="s">
        <v>49</v>
      </c>
      <c r="YX34" s="157">
        <v>15</v>
      </c>
      <c r="YY34" s="157">
        <v>15</v>
      </c>
      <c r="YZ34" s="157">
        <v>0</v>
      </c>
      <c r="ZA34" s="157">
        <v>0</v>
      </c>
      <c r="ZB34" s="158">
        <f t="shared" si="96"/>
        <v>1</v>
      </c>
      <c r="ZD34" s="157" t="s">
        <v>49</v>
      </c>
      <c r="ZE34" s="157">
        <v>15</v>
      </c>
      <c r="ZF34" s="157">
        <v>15</v>
      </c>
      <c r="ZG34" s="157">
        <v>0</v>
      </c>
      <c r="ZH34" s="157">
        <v>0</v>
      </c>
      <c r="ZI34" s="158">
        <f t="shared" si="97"/>
        <v>1</v>
      </c>
      <c r="ZJ34" s="132">
        <f t="shared" si="98"/>
        <v>1</v>
      </c>
      <c r="ZL34" s="121" t="s">
        <v>49</v>
      </c>
      <c r="ZM34" s="121">
        <v>15</v>
      </c>
      <c r="ZN34" s="121">
        <v>15</v>
      </c>
      <c r="ZO34" s="121">
        <v>0</v>
      </c>
      <c r="ZP34" s="121">
        <v>0</v>
      </c>
      <c r="ZQ34" s="132">
        <v>1</v>
      </c>
      <c r="ZS34" s="157" t="s">
        <v>49</v>
      </c>
      <c r="ZT34" s="157">
        <v>15</v>
      </c>
      <c r="ZU34" s="157">
        <v>15</v>
      </c>
      <c r="ZV34" s="157">
        <v>0</v>
      </c>
      <c r="ZW34" s="157">
        <v>0</v>
      </c>
      <c r="ZX34" s="158">
        <v>1</v>
      </c>
      <c r="ZZ34" s="199" t="s">
        <v>49</v>
      </c>
      <c r="AAA34" s="199">
        <v>15</v>
      </c>
      <c r="AAB34" s="199">
        <v>15</v>
      </c>
      <c r="AAC34" s="199">
        <v>0</v>
      </c>
      <c r="AAD34" s="199">
        <v>0</v>
      </c>
      <c r="AAE34" s="200">
        <v>1</v>
      </c>
      <c r="AAG34" s="157" t="s">
        <v>49</v>
      </c>
      <c r="AAH34" s="157">
        <v>15</v>
      </c>
      <c r="AAI34" s="157">
        <v>15</v>
      </c>
      <c r="AAJ34" s="157">
        <v>0</v>
      </c>
      <c r="AAK34" s="157">
        <v>0</v>
      </c>
      <c r="AAL34" s="158">
        <v>1</v>
      </c>
      <c r="AAN34" s="157" t="s">
        <v>49</v>
      </c>
      <c r="AAO34" s="157">
        <v>15</v>
      </c>
      <c r="AAP34" s="157">
        <v>15</v>
      </c>
      <c r="AAQ34" s="157">
        <v>0</v>
      </c>
      <c r="AAR34" s="157">
        <v>0</v>
      </c>
      <c r="AAS34" s="158">
        <v>1</v>
      </c>
      <c r="AAU34" s="157" t="s">
        <v>49</v>
      </c>
      <c r="AAV34" s="157">
        <v>15</v>
      </c>
      <c r="AAW34" s="157">
        <v>15</v>
      </c>
      <c r="AAX34" s="157">
        <v>0</v>
      </c>
      <c r="AAY34" s="157">
        <v>0</v>
      </c>
      <c r="AAZ34" s="158">
        <v>1</v>
      </c>
    </row>
    <row r="35" spans="1:728" ht="15.75">
      <c r="A35" s="19">
        <v>1</v>
      </c>
      <c r="B35" s="19"/>
      <c r="C35" s="18" t="s">
        <v>50</v>
      </c>
      <c r="D35" s="18">
        <v>18</v>
      </c>
      <c r="E35" s="18">
        <v>18</v>
      </c>
      <c r="F35" s="18">
        <v>0</v>
      </c>
      <c r="G35" s="18">
        <v>0</v>
      </c>
      <c r="H35" s="19">
        <v>1</v>
      </c>
      <c r="J35" s="58" t="s">
        <v>50</v>
      </c>
      <c r="K35" s="58">
        <v>18</v>
      </c>
      <c r="L35" s="58">
        <v>18</v>
      </c>
      <c r="M35" s="58">
        <v>0</v>
      </c>
      <c r="N35" s="58">
        <v>0</v>
      </c>
      <c r="O35" s="59">
        <v>1</v>
      </c>
      <c r="P35" s="59">
        <f t="shared" ref="P35:P66" si="104">O35-H35</f>
        <v>0</v>
      </c>
      <c r="R35" s="18" t="s">
        <v>50</v>
      </c>
      <c r="S35" s="18">
        <v>18</v>
      </c>
      <c r="T35" s="18">
        <v>18</v>
      </c>
      <c r="U35" s="18">
        <v>0</v>
      </c>
      <c r="V35" s="18">
        <v>0</v>
      </c>
      <c r="W35" s="19">
        <v>1</v>
      </c>
      <c r="X35" s="19">
        <f t="shared" ref="X35:X66" si="105">W35-O35</f>
        <v>0</v>
      </c>
      <c r="Z35" s="51" t="s">
        <v>50</v>
      </c>
      <c r="AA35" s="51">
        <v>18</v>
      </c>
      <c r="AB35" s="52">
        <v>18</v>
      </c>
      <c r="AC35" s="53">
        <v>0</v>
      </c>
      <c r="AD35" s="51">
        <v>0</v>
      </c>
      <c r="AE35" s="54">
        <v>1</v>
      </c>
      <c r="AF35" s="19">
        <f t="shared" ref="AF35:AF66" si="106">AE35-W35</f>
        <v>0</v>
      </c>
      <c r="AH35" s="19">
        <v>1</v>
      </c>
      <c r="AI35" s="19">
        <f t="shared" ref="AI35:AI66" si="107">AE35-AH35</f>
        <v>0</v>
      </c>
      <c r="AK35" s="18" t="s">
        <v>50</v>
      </c>
      <c r="AL35" s="18">
        <v>18</v>
      </c>
      <c r="AM35" s="18">
        <v>18</v>
      </c>
      <c r="AN35" s="18">
        <v>0</v>
      </c>
      <c r="AO35" s="18">
        <v>0</v>
      </c>
      <c r="AP35" s="19">
        <f t="shared" ref="AP35:AP70" si="108">AM35/AL35</f>
        <v>1</v>
      </c>
      <c r="AQ35" s="19">
        <f t="shared" si="5"/>
        <v>0</v>
      </c>
      <c r="AS35" s="18" t="s">
        <v>50</v>
      </c>
      <c r="AT35" s="18">
        <v>18</v>
      </c>
      <c r="AU35" s="18">
        <v>18</v>
      </c>
      <c r="AV35" s="18">
        <v>0</v>
      </c>
      <c r="AW35" s="18">
        <v>0</v>
      </c>
      <c r="AX35" s="19">
        <v>1</v>
      </c>
      <c r="AY35" s="19">
        <f t="shared" ref="AY35:AY66" si="109">AX35-AP35</f>
        <v>0</v>
      </c>
      <c r="BA35" s="18" t="s">
        <v>50</v>
      </c>
      <c r="BB35" s="18">
        <v>18</v>
      </c>
      <c r="BC35" s="18">
        <v>18</v>
      </c>
      <c r="BD35" s="18">
        <v>0</v>
      </c>
      <c r="BE35" s="18">
        <v>0</v>
      </c>
      <c r="BF35" s="19">
        <v>1</v>
      </c>
      <c r="BG35" s="19">
        <f t="shared" ref="BG35:BG66" si="110">BF35-AX35</f>
        <v>0</v>
      </c>
      <c r="BI35" s="18" t="s">
        <v>50</v>
      </c>
      <c r="BJ35" s="18">
        <v>18</v>
      </c>
      <c r="BK35" s="18">
        <v>18</v>
      </c>
      <c r="BL35" s="18">
        <v>0</v>
      </c>
      <c r="BM35" s="18">
        <v>0</v>
      </c>
      <c r="BN35" s="19">
        <v>1</v>
      </c>
      <c r="BO35" s="19">
        <f t="shared" ref="BO35:BO66" si="111">BN35-BF35</f>
        <v>0</v>
      </c>
      <c r="BQ35" s="18" t="s">
        <v>50</v>
      </c>
      <c r="BR35" s="18">
        <v>18</v>
      </c>
      <c r="BS35" s="18">
        <v>18</v>
      </c>
      <c r="BT35" s="18">
        <v>0</v>
      </c>
      <c r="BU35" s="18">
        <v>0</v>
      </c>
      <c r="BV35" s="19">
        <v>1</v>
      </c>
      <c r="BW35" s="19">
        <f t="shared" ref="BW35:BW66" si="112">BV35-BN35</f>
        <v>0</v>
      </c>
      <c r="BY35" s="18" t="s">
        <v>50</v>
      </c>
      <c r="BZ35" s="18">
        <v>18</v>
      </c>
      <c r="CA35" s="18">
        <v>18</v>
      </c>
      <c r="CB35" s="18">
        <v>0</v>
      </c>
      <c r="CC35" s="18">
        <v>0</v>
      </c>
      <c r="CD35" s="19">
        <v>1</v>
      </c>
      <c r="CE35" s="19">
        <f t="shared" ref="CE35:CE64" si="113">CD35-BV35</f>
        <v>0</v>
      </c>
      <c r="CG35" s="2" t="s">
        <v>50</v>
      </c>
      <c r="CH35" s="2">
        <v>18</v>
      </c>
      <c r="CI35" s="2">
        <v>18</v>
      </c>
      <c r="CJ35" s="2">
        <v>0</v>
      </c>
      <c r="CK35" s="2">
        <v>0</v>
      </c>
      <c r="CL35" s="4">
        <v>1</v>
      </c>
      <c r="CM35" s="19">
        <f t="shared" ref="CM35:CM64" si="114">CL35-CD35</f>
        <v>0</v>
      </c>
      <c r="CO35" s="2" t="s">
        <v>50</v>
      </c>
      <c r="CP35" s="2">
        <v>18</v>
      </c>
      <c r="CQ35" s="2">
        <v>18</v>
      </c>
      <c r="CR35" s="2">
        <v>0</v>
      </c>
      <c r="CS35" s="2">
        <v>0</v>
      </c>
      <c r="CT35" s="4">
        <v>1</v>
      </c>
      <c r="CU35" s="19">
        <f t="shared" ref="CU35:CU66" si="115">CT35-CL35</f>
        <v>0</v>
      </c>
      <c r="CW35" s="2" t="s">
        <v>50</v>
      </c>
      <c r="CX35" s="2">
        <v>18</v>
      </c>
      <c r="CY35" s="2">
        <v>18</v>
      </c>
      <c r="CZ35" s="2">
        <v>0</v>
      </c>
      <c r="DA35" s="2">
        <v>0</v>
      </c>
      <c r="DB35" s="4">
        <v>1</v>
      </c>
      <c r="DC35" s="19">
        <f t="shared" ref="DC35:DC66" si="116">DB35-CT35</f>
        <v>0</v>
      </c>
      <c r="DE35" s="2" t="s">
        <v>50</v>
      </c>
      <c r="DF35" s="2">
        <v>18</v>
      </c>
      <c r="DG35" s="2">
        <v>18</v>
      </c>
      <c r="DH35" s="2">
        <v>0</v>
      </c>
      <c r="DI35" s="2">
        <v>0</v>
      </c>
      <c r="DJ35" s="4">
        <v>1</v>
      </c>
      <c r="DK35" s="19">
        <f t="shared" ref="DK35:DK66" si="117">DJ35-DB35</f>
        <v>0</v>
      </c>
      <c r="DM35" s="2" t="s">
        <v>50</v>
      </c>
      <c r="DN35" s="2">
        <v>18</v>
      </c>
      <c r="DO35" s="2">
        <v>18</v>
      </c>
      <c r="DP35" s="2">
        <v>0</v>
      </c>
      <c r="DQ35" s="2">
        <v>0</v>
      </c>
      <c r="DR35" s="4">
        <v>1</v>
      </c>
      <c r="DS35" s="19">
        <f t="shared" ref="DS35:DS66" si="118">DR35-DJ35</f>
        <v>0</v>
      </c>
      <c r="DU35" s="2" t="s">
        <v>50</v>
      </c>
      <c r="DV35" s="2">
        <v>18</v>
      </c>
      <c r="DW35" s="2">
        <v>18</v>
      </c>
      <c r="DX35" s="2">
        <v>0</v>
      </c>
      <c r="DY35" s="2">
        <v>0</v>
      </c>
      <c r="DZ35" s="4">
        <v>1</v>
      </c>
      <c r="EA35" s="19">
        <f t="shared" ref="EA35:EA66" si="119">DZ35-DR35</f>
        <v>0</v>
      </c>
      <c r="EC35" s="2" t="s">
        <v>50</v>
      </c>
      <c r="ED35" s="2">
        <v>18</v>
      </c>
      <c r="EE35" s="2">
        <v>18</v>
      </c>
      <c r="EF35" s="2">
        <v>0</v>
      </c>
      <c r="EG35" s="2">
        <v>0</v>
      </c>
      <c r="EH35" s="4">
        <v>1</v>
      </c>
      <c r="EI35" s="19">
        <f t="shared" ref="EI35:EI66" si="120">EH35-DZ35</f>
        <v>0</v>
      </c>
      <c r="EK35" s="2" t="s">
        <v>50</v>
      </c>
      <c r="EL35" s="2">
        <v>18</v>
      </c>
      <c r="EM35" s="2">
        <v>18</v>
      </c>
      <c r="EN35" s="2">
        <v>0</v>
      </c>
      <c r="EO35" s="2">
        <v>0</v>
      </c>
      <c r="EP35" s="4">
        <v>1</v>
      </c>
      <c r="EQ35" s="19">
        <f t="shared" ref="EQ35:EQ66" si="121">EP35-EH35</f>
        <v>0</v>
      </c>
      <c r="ES35" s="2" t="s">
        <v>50</v>
      </c>
      <c r="ET35" s="2">
        <v>18</v>
      </c>
      <c r="EU35" s="2">
        <v>18</v>
      </c>
      <c r="EV35" s="2">
        <v>0</v>
      </c>
      <c r="EW35" s="2">
        <v>0</v>
      </c>
      <c r="EX35" s="4">
        <v>1</v>
      </c>
      <c r="EY35" s="19">
        <f t="shared" ref="EY35:EY66" si="122">EX35-EP35</f>
        <v>0</v>
      </c>
      <c r="FA35" s="2" t="s">
        <v>50</v>
      </c>
      <c r="FB35" s="2">
        <v>18</v>
      </c>
      <c r="FC35" s="2">
        <v>18</v>
      </c>
      <c r="FD35" s="2">
        <v>0</v>
      </c>
      <c r="FE35" s="2">
        <v>0</v>
      </c>
      <c r="FF35" s="4">
        <v>1</v>
      </c>
      <c r="FG35" s="19">
        <f t="shared" ref="FG35:FG66" si="123">FF35-EX35</f>
        <v>0</v>
      </c>
      <c r="FI35" s="2" t="s">
        <v>50</v>
      </c>
      <c r="FJ35" s="2">
        <v>18</v>
      </c>
      <c r="FK35" s="2">
        <v>18</v>
      </c>
      <c r="FL35" s="2">
        <v>0</v>
      </c>
      <c r="FM35" s="2">
        <v>0</v>
      </c>
      <c r="FN35" s="4">
        <v>1</v>
      </c>
      <c r="FO35" s="19">
        <f t="shared" ref="FO35:FO66" si="124">FN35-FF35</f>
        <v>0</v>
      </c>
      <c r="FQ35" s="2" t="s">
        <v>50</v>
      </c>
      <c r="FR35" s="2">
        <v>18</v>
      </c>
      <c r="FS35" s="2">
        <v>18</v>
      </c>
      <c r="FT35" s="2">
        <v>0</v>
      </c>
      <c r="FU35" s="2">
        <v>0</v>
      </c>
      <c r="FV35" s="4">
        <v>1</v>
      </c>
      <c r="FW35" s="19">
        <f t="shared" ref="FW35:FW66" si="125">FV35-FN35</f>
        <v>0</v>
      </c>
      <c r="FY35" s="2" t="s">
        <v>50</v>
      </c>
      <c r="FZ35" s="2">
        <v>18</v>
      </c>
      <c r="GA35" s="2">
        <v>18</v>
      </c>
      <c r="GB35" s="2">
        <v>0</v>
      </c>
      <c r="GC35" s="2">
        <v>0</v>
      </c>
      <c r="GD35" s="4">
        <v>1</v>
      </c>
      <c r="GE35" s="19">
        <f t="shared" si="24"/>
        <v>0</v>
      </c>
      <c r="GG35" s="2" t="s">
        <v>50</v>
      </c>
      <c r="GH35" s="2">
        <v>18</v>
      </c>
      <c r="GI35" s="2">
        <v>18</v>
      </c>
      <c r="GJ35" s="2">
        <v>0</v>
      </c>
      <c r="GK35" s="2">
        <v>0</v>
      </c>
      <c r="GL35" s="4">
        <v>1</v>
      </c>
      <c r="GM35" s="19">
        <f t="shared" si="25"/>
        <v>0</v>
      </c>
      <c r="GO35" s="2" t="s">
        <v>50</v>
      </c>
      <c r="GP35" s="2">
        <v>18</v>
      </c>
      <c r="GQ35" s="2">
        <v>18</v>
      </c>
      <c r="GR35" s="2">
        <v>0</v>
      </c>
      <c r="GS35" s="2">
        <v>0</v>
      </c>
      <c r="GT35" s="4">
        <v>1</v>
      </c>
      <c r="GU35" s="19">
        <f t="shared" si="26"/>
        <v>0</v>
      </c>
      <c r="GW35" s="2" t="s">
        <v>50</v>
      </c>
      <c r="GX35" s="2">
        <v>18</v>
      </c>
      <c r="GY35" s="2">
        <v>18</v>
      </c>
      <c r="GZ35" s="2">
        <v>0</v>
      </c>
      <c r="HA35" s="2">
        <v>0</v>
      </c>
      <c r="HB35" s="4">
        <v>1</v>
      </c>
      <c r="HC35" s="19">
        <f t="shared" si="27"/>
        <v>0</v>
      </c>
      <c r="HE35" s="2" t="s">
        <v>50</v>
      </c>
      <c r="HF35" s="2">
        <v>18</v>
      </c>
      <c r="HG35" s="2">
        <v>18</v>
      </c>
      <c r="HH35" s="2">
        <v>0</v>
      </c>
      <c r="HI35" s="2">
        <v>0</v>
      </c>
      <c r="HJ35" s="4">
        <v>1</v>
      </c>
      <c r="HK35" s="19">
        <f t="shared" si="28"/>
        <v>0</v>
      </c>
      <c r="HM35" s="2" t="s">
        <v>50</v>
      </c>
      <c r="HN35" s="2">
        <v>18</v>
      </c>
      <c r="HO35" s="2">
        <v>18</v>
      </c>
      <c r="HP35" s="2">
        <v>0</v>
      </c>
      <c r="HQ35" s="2">
        <v>0</v>
      </c>
      <c r="HR35" s="4">
        <v>1</v>
      </c>
      <c r="HS35" s="19">
        <f t="shared" si="29"/>
        <v>0</v>
      </c>
      <c r="HU35" s="2" t="s">
        <v>50</v>
      </c>
      <c r="HV35" s="2">
        <v>18</v>
      </c>
      <c r="HW35" s="2">
        <v>18</v>
      </c>
      <c r="HX35" s="2">
        <v>0</v>
      </c>
      <c r="HY35" s="2">
        <v>0</v>
      </c>
      <c r="HZ35" s="4">
        <v>1</v>
      </c>
      <c r="IA35" s="19">
        <f t="shared" si="30"/>
        <v>0</v>
      </c>
      <c r="IC35" s="2" t="s">
        <v>50</v>
      </c>
      <c r="ID35" s="2">
        <v>18</v>
      </c>
      <c r="IE35" s="2">
        <v>18</v>
      </c>
      <c r="IF35" s="2">
        <v>0</v>
      </c>
      <c r="IG35" s="2">
        <v>0</v>
      </c>
      <c r="IH35" s="4">
        <v>1</v>
      </c>
      <c r="II35" s="19">
        <f t="shared" si="31"/>
        <v>0</v>
      </c>
      <c r="IK35" s="2" t="s">
        <v>50</v>
      </c>
      <c r="IL35" s="2">
        <v>18</v>
      </c>
      <c r="IM35" s="2">
        <v>18</v>
      </c>
      <c r="IN35" s="2">
        <v>0</v>
      </c>
      <c r="IO35" s="2">
        <v>0</v>
      </c>
      <c r="IP35" s="4">
        <v>1</v>
      </c>
      <c r="IQ35" s="19">
        <f t="shared" si="32"/>
        <v>0</v>
      </c>
      <c r="IS35" s="2" t="s">
        <v>50</v>
      </c>
      <c r="IT35" s="2">
        <v>18</v>
      </c>
      <c r="IU35" s="2">
        <v>18</v>
      </c>
      <c r="IV35" s="2">
        <v>0</v>
      </c>
      <c r="IW35" s="2">
        <v>0</v>
      </c>
      <c r="IX35" s="4">
        <v>1</v>
      </c>
      <c r="IY35" s="19">
        <f t="shared" si="33"/>
        <v>0</v>
      </c>
      <c r="JA35" s="2" t="s">
        <v>50</v>
      </c>
      <c r="JB35" s="2">
        <v>18</v>
      </c>
      <c r="JC35" s="2">
        <v>18</v>
      </c>
      <c r="JD35" s="2">
        <v>0</v>
      </c>
      <c r="JE35" s="2">
        <v>0</v>
      </c>
      <c r="JF35" s="4">
        <v>1</v>
      </c>
      <c r="JG35" s="19">
        <f t="shared" si="34"/>
        <v>0</v>
      </c>
      <c r="JI35" s="2" t="s">
        <v>50</v>
      </c>
      <c r="JJ35" s="2">
        <v>18</v>
      </c>
      <c r="JK35" s="2">
        <v>18</v>
      </c>
      <c r="JL35" s="2">
        <v>0</v>
      </c>
      <c r="JM35" s="2">
        <v>0</v>
      </c>
      <c r="JN35" s="4">
        <v>1</v>
      </c>
      <c r="JO35" s="19">
        <f t="shared" si="35"/>
        <v>0</v>
      </c>
      <c r="JQ35" s="2" t="s">
        <v>50</v>
      </c>
      <c r="JR35" s="2">
        <v>18</v>
      </c>
      <c r="JS35" s="2">
        <v>18</v>
      </c>
      <c r="JT35" s="2">
        <v>0</v>
      </c>
      <c r="JU35" s="2">
        <v>0</v>
      </c>
      <c r="JV35" s="4">
        <v>1</v>
      </c>
      <c r="JW35" s="19">
        <f t="shared" si="36"/>
        <v>0</v>
      </c>
      <c r="JY35" s="2" t="s">
        <v>50</v>
      </c>
      <c r="JZ35" s="2">
        <v>18</v>
      </c>
      <c r="KA35" s="2">
        <v>18</v>
      </c>
      <c r="KB35" s="2">
        <v>0</v>
      </c>
      <c r="KC35" s="2">
        <v>0</v>
      </c>
      <c r="KD35" s="4">
        <v>1</v>
      </c>
      <c r="KE35" s="19">
        <f t="shared" si="37"/>
        <v>0</v>
      </c>
      <c r="KG35" s="2" t="s">
        <v>50</v>
      </c>
      <c r="KH35" s="2">
        <v>18</v>
      </c>
      <c r="KI35" s="2">
        <v>18</v>
      </c>
      <c r="KJ35" s="2">
        <v>0</v>
      </c>
      <c r="KK35" s="2">
        <v>0</v>
      </c>
      <c r="KL35" s="4">
        <v>1</v>
      </c>
      <c r="KM35" s="19">
        <f t="shared" si="38"/>
        <v>0</v>
      </c>
      <c r="KO35" s="2" t="s">
        <v>50</v>
      </c>
      <c r="KP35" s="2">
        <v>18</v>
      </c>
      <c r="KQ35" s="2">
        <v>18</v>
      </c>
      <c r="KR35" s="2">
        <v>0</v>
      </c>
      <c r="KS35" s="2">
        <v>0</v>
      </c>
      <c r="KT35" s="4">
        <v>1</v>
      </c>
      <c r="KU35" s="19">
        <f t="shared" si="39"/>
        <v>0</v>
      </c>
      <c r="KW35" s="2" t="s">
        <v>50</v>
      </c>
      <c r="KX35" s="2">
        <v>18</v>
      </c>
      <c r="KY35" s="2">
        <v>18</v>
      </c>
      <c r="KZ35" s="2">
        <v>0</v>
      </c>
      <c r="LA35" s="2">
        <v>0</v>
      </c>
      <c r="LB35" s="4">
        <v>1</v>
      </c>
      <c r="LC35" s="19">
        <f t="shared" si="40"/>
        <v>0</v>
      </c>
      <c r="LE35" s="2" t="s">
        <v>50</v>
      </c>
      <c r="LF35" s="2">
        <v>18</v>
      </c>
      <c r="LG35" s="2">
        <v>18</v>
      </c>
      <c r="LH35" s="2">
        <v>0</v>
      </c>
      <c r="LI35" s="2">
        <v>0</v>
      </c>
      <c r="LJ35" s="4">
        <v>1</v>
      </c>
      <c r="LK35" s="19">
        <f t="shared" si="41"/>
        <v>0</v>
      </c>
      <c r="LM35" s="2" t="s">
        <v>50</v>
      </c>
      <c r="LN35" s="2">
        <v>18</v>
      </c>
      <c r="LO35" s="2">
        <v>18</v>
      </c>
      <c r="LP35" s="2">
        <v>0</v>
      </c>
      <c r="LQ35" s="2">
        <v>0</v>
      </c>
      <c r="LR35" s="4">
        <v>1</v>
      </c>
      <c r="LS35" s="19">
        <f t="shared" si="42"/>
        <v>0</v>
      </c>
      <c r="LU35" s="2" t="s">
        <v>50</v>
      </c>
      <c r="LV35" s="2">
        <v>18</v>
      </c>
      <c r="LW35" s="2">
        <v>18</v>
      </c>
      <c r="LX35" s="2">
        <v>0</v>
      </c>
      <c r="LY35" s="2">
        <v>0</v>
      </c>
      <c r="LZ35" s="4">
        <v>1</v>
      </c>
      <c r="MA35" s="19">
        <f t="shared" si="43"/>
        <v>0</v>
      </c>
      <c r="MC35" s="2" t="s">
        <v>50</v>
      </c>
      <c r="MD35" s="2">
        <v>18</v>
      </c>
      <c r="ME35" s="2">
        <v>18</v>
      </c>
      <c r="MF35" s="2">
        <v>0</v>
      </c>
      <c r="MG35" s="2">
        <v>0</v>
      </c>
      <c r="MH35" s="4">
        <f t="shared" si="99"/>
        <v>1</v>
      </c>
      <c r="MI35" s="19">
        <f t="shared" si="44"/>
        <v>0</v>
      </c>
      <c r="MK35" s="2" t="s">
        <v>50</v>
      </c>
      <c r="ML35" s="2">
        <v>18</v>
      </c>
      <c r="MM35" s="2">
        <v>18</v>
      </c>
      <c r="MN35" s="2">
        <v>0</v>
      </c>
      <c r="MO35" s="2">
        <v>0</v>
      </c>
      <c r="MP35" s="4">
        <v>1</v>
      </c>
      <c r="MQ35" s="19">
        <f t="shared" si="100"/>
        <v>0</v>
      </c>
      <c r="MS35" s="2" t="s">
        <v>50</v>
      </c>
      <c r="MT35" s="2">
        <v>18</v>
      </c>
      <c r="MU35" s="2">
        <v>18</v>
      </c>
      <c r="MV35" s="2">
        <v>0</v>
      </c>
      <c r="MW35" s="2">
        <v>0</v>
      </c>
      <c r="MX35" s="4">
        <v>1</v>
      </c>
      <c r="MY35" s="19">
        <f t="shared" si="45"/>
        <v>0</v>
      </c>
      <c r="NA35" s="2" t="s">
        <v>50</v>
      </c>
      <c r="NB35" s="2">
        <v>18</v>
      </c>
      <c r="NC35" s="2">
        <v>18</v>
      </c>
      <c r="ND35" s="2">
        <v>0</v>
      </c>
      <c r="NE35" s="2">
        <v>0</v>
      </c>
      <c r="NF35" s="4">
        <v>1</v>
      </c>
      <c r="NG35" s="19">
        <f t="shared" si="46"/>
        <v>0</v>
      </c>
      <c r="NI35" s="2" t="s">
        <v>50</v>
      </c>
      <c r="NJ35" s="2">
        <v>18</v>
      </c>
      <c r="NK35" s="2">
        <v>18</v>
      </c>
      <c r="NL35" s="2">
        <v>0</v>
      </c>
      <c r="NM35" s="2">
        <v>0</v>
      </c>
      <c r="NN35" s="4">
        <v>1</v>
      </c>
      <c r="NO35" s="19">
        <f t="shared" si="47"/>
        <v>0</v>
      </c>
      <c r="NQ35" s="2" t="s">
        <v>50</v>
      </c>
      <c r="NR35" s="2">
        <v>18</v>
      </c>
      <c r="NS35" s="2">
        <v>18</v>
      </c>
      <c r="NT35" s="2">
        <v>0</v>
      </c>
      <c r="NU35" s="2">
        <v>0</v>
      </c>
      <c r="NV35" s="4">
        <v>1</v>
      </c>
      <c r="NW35" s="19">
        <f t="shared" si="48"/>
        <v>0</v>
      </c>
      <c r="NY35" s="2" t="s">
        <v>50</v>
      </c>
      <c r="NZ35" s="2">
        <v>18</v>
      </c>
      <c r="OA35" s="2">
        <v>18</v>
      </c>
      <c r="OB35" s="2">
        <v>0</v>
      </c>
      <c r="OC35" s="2">
        <v>0</v>
      </c>
      <c r="OD35" s="4">
        <v>1</v>
      </c>
      <c r="OE35" s="19">
        <f t="shared" si="49"/>
        <v>0</v>
      </c>
      <c r="OG35" s="2" t="s">
        <v>50</v>
      </c>
      <c r="OH35" s="2">
        <v>18</v>
      </c>
      <c r="OI35" s="2">
        <v>18</v>
      </c>
      <c r="OJ35" s="2">
        <v>0</v>
      </c>
      <c r="OK35" s="2">
        <v>0</v>
      </c>
      <c r="OL35" s="4">
        <v>1</v>
      </c>
      <c r="OM35" s="19">
        <f t="shared" si="103"/>
        <v>0</v>
      </c>
      <c r="OO35" s="2" t="s">
        <v>50</v>
      </c>
      <c r="OP35" s="2">
        <v>18</v>
      </c>
      <c r="OQ35" s="2">
        <v>18</v>
      </c>
      <c r="OR35" s="2">
        <v>0</v>
      </c>
      <c r="OS35" s="2">
        <v>0</v>
      </c>
      <c r="OT35" s="4">
        <f t="shared" si="101"/>
        <v>1</v>
      </c>
      <c r="OU35" s="19">
        <f t="shared" si="51"/>
        <v>0</v>
      </c>
      <c r="OW35" s="129" t="s">
        <v>50</v>
      </c>
      <c r="OX35" s="129">
        <v>18</v>
      </c>
      <c r="OY35" s="129">
        <v>18</v>
      </c>
      <c r="OZ35" s="129">
        <v>0</v>
      </c>
      <c r="PA35" s="129">
        <v>0</v>
      </c>
      <c r="PB35" s="135">
        <v>1</v>
      </c>
      <c r="PC35" s="132">
        <v>0</v>
      </c>
      <c r="PD35" s="129"/>
      <c r="PE35" s="129" t="s">
        <v>50</v>
      </c>
      <c r="PF35" s="129">
        <v>18</v>
      </c>
      <c r="PG35" s="129">
        <v>18</v>
      </c>
      <c r="PH35" s="129">
        <v>0</v>
      </c>
      <c r="PI35" s="129">
        <v>0</v>
      </c>
      <c r="PJ35" s="135">
        <v>1</v>
      </c>
      <c r="PK35" s="132">
        <v>0</v>
      </c>
      <c r="PM35" s="156" t="s">
        <v>50</v>
      </c>
      <c r="PN35" s="156">
        <v>18</v>
      </c>
      <c r="PO35" s="156">
        <v>18</v>
      </c>
      <c r="PP35" s="156">
        <v>0</v>
      </c>
      <c r="PQ35" s="156">
        <v>0</v>
      </c>
      <c r="PR35" s="162">
        <v>1</v>
      </c>
      <c r="PS35" s="132">
        <f t="shared" si="52"/>
        <v>0</v>
      </c>
      <c r="PT35" s="121"/>
      <c r="PU35" s="156" t="s">
        <v>50</v>
      </c>
      <c r="PV35" s="156">
        <v>18</v>
      </c>
      <c r="PW35" s="156">
        <v>18</v>
      </c>
      <c r="PX35" s="156">
        <v>0</v>
      </c>
      <c r="PY35" s="156">
        <v>0</v>
      </c>
      <c r="PZ35" s="162">
        <v>1</v>
      </c>
      <c r="QA35" s="132">
        <f t="shared" si="53"/>
        <v>0</v>
      </c>
      <c r="QB35" s="121"/>
      <c r="QC35" s="156" t="s">
        <v>50</v>
      </c>
      <c r="QD35" s="156">
        <v>18</v>
      </c>
      <c r="QE35" s="156">
        <v>18</v>
      </c>
      <c r="QF35" s="156">
        <v>0</v>
      </c>
      <c r="QG35" s="156">
        <v>0</v>
      </c>
      <c r="QH35" s="162">
        <v>1</v>
      </c>
      <c r="QI35" s="132">
        <f t="shared" si="54"/>
        <v>0</v>
      </c>
      <c r="QJ35" s="121"/>
      <c r="QK35" s="156" t="s">
        <v>50</v>
      </c>
      <c r="QL35" s="156">
        <v>18</v>
      </c>
      <c r="QM35" s="156">
        <v>18</v>
      </c>
      <c r="QN35" s="156">
        <v>0</v>
      </c>
      <c r="QO35" s="156">
        <v>0</v>
      </c>
      <c r="QP35" s="162">
        <v>1</v>
      </c>
      <c r="QQ35" s="132">
        <f t="shared" si="55"/>
        <v>0</v>
      </c>
      <c r="QR35" s="121"/>
      <c r="QS35" s="156" t="s">
        <v>50</v>
      </c>
      <c r="QT35" s="156">
        <v>18</v>
      </c>
      <c r="QU35" s="156">
        <v>18</v>
      </c>
      <c r="QV35" s="156">
        <v>0</v>
      </c>
      <c r="QW35" s="156">
        <v>0</v>
      </c>
      <c r="QX35" s="162">
        <v>1</v>
      </c>
      <c r="QY35" s="158">
        <f t="shared" si="56"/>
        <v>0</v>
      </c>
      <c r="QZ35" s="121"/>
      <c r="RA35" s="156" t="s">
        <v>50</v>
      </c>
      <c r="RB35" s="156">
        <v>18</v>
      </c>
      <c r="RC35" s="156">
        <v>18</v>
      </c>
      <c r="RD35" s="156">
        <v>0</v>
      </c>
      <c r="RE35" s="156">
        <v>0</v>
      </c>
      <c r="RF35" s="162">
        <v>1</v>
      </c>
      <c r="RG35" s="132">
        <f t="shared" si="57"/>
        <v>0</v>
      </c>
      <c r="RH35" s="121"/>
      <c r="RI35" s="121"/>
      <c r="RJ35" s="156" t="s">
        <v>50</v>
      </c>
      <c r="RK35" s="156">
        <v>18</v>
      </c>
      <c r="RL35" s="156">
        <v>18</v>
      </c>
      <c r="RM35" s="156">
        <v>0</v>
      </c>
      <c r="RN35" s="156">
        <v>0</v>
      </c>
      <c r="RO35" s="162">
        <f t="shared" si="58"/>
        <v>1</v>
      </c>
      <c r="RP35" s="132">
        <f t="shared" si="59"/>
        <v>0</v>
      </c>
      <c r="RQ35" s="121"/>
      <c r="RR35" s="121"/>
      <c r="RS35" s="121"/>
      <c r="RT35" s="121"/>
      <c r="RU35" s="121"/>
      <c r="RV35" s="121"/>
      <c r="RW35" s="132"/>
      <c r="RX35" s="121"/>
      <c r="RY35" s="121"/>
      <c r="RZ35" s="121"/>
      <c r="SA35" s="121"/>
      <c r="SB35" s="121"/>
      <c r="SC35" s="121"/>
      <c r="SD35" s="132"/>
      <c r="SE35" s="121"/>
      <c r="SF35" s="121"/>
      <c r="SG35" s="121"/>
      <c r="SH35" s="121"/>
      <c r="SI35" s="121"/>
      <c r="SJ35" s="121"/>
      <c r="SK35" s="121"/>
      <c r="SL35" s="121"/>
      <c r="SM35" s="121"/>
      <c r="SN35" s="121"/>
      <c r="SO35" s="121"/>
      <c r="SP35" s="121"/>
      <c r="SQ35" s="121"/>
      <c r="SR35" s="121"/>
      <c r="SU35" s="157" t="s">
        <v>50</v>
      </c>
      <c r="SV35" s="157">
        <v>18</v>
      </c>
      <c r="SW35" s="157">
        <v>18</v>
      </c>
      <c r="SX35" s="157">
        <v>0</v>
      </c>
      <c r="SY35" s="157">
        <v>0</v>
      </c>
      <c r="SZ35" s="158">
        <f t="shared" si="102"/>
        <v>1</v>
      </c>
      <c r="TA35" s="132">
        <f t="shared" si="60"/>
        <v>0</v>
      </c>
      <c r="TC35" s="157" t="s">
        <v>50</v>
      </c>
      <c r="TD35" s="157">
        <v>18</v>
      </c>
      <c r="TE35" s="157">
        <v>18</v>
      </c>
      <c r="TF35" s="157">
        <v>0</v>
      </c>
      <c r="TG35" s="157">
        <v>0</v>
      </c>
      <c r="TH35" s="158">
        <f t="shared" si="61"/>
        <v>1</v>
      </c>
      <c r="TI35" s="132">
        <f t="shared" si="62"/>
        <v>0</v>
      </c>
      <c r="TK35" s="157" t="s">
        <v>50</v>
      </c>
      <c r="TL35" s="157">
        <v>18</v>
      </c>
      <c r="TM35" s="157">
        <v>18</v>
      </c>
      <c r="TN35" s="157">
        <v>0</v>
      </c>
      <c r="TO35" s="157">
        <v>0</v>
      </c>
      <c r="TP35" s="158">
        <f t="shared" si="63"/>
        <v>1</v>
      </c>
      <c r="TQ35" s="132">
        <f t="shared" si="64"/>
        <v>0</v>
      </c>
      <c r="TS35" s="157" t="s">
        <v>50</v>
      </c>
      <c r="TT35" s="157">
        <v>18</v>
      </c>
      <c r="TU35" s="157">
        <v>18</v>
      </c>
      <c r="TV35" s="157">
        <v>0</v>
      </c>
      <c r="TW35" s="157">
        <v>0</v>
      </c>
      <c r="TX35" s="158">
        <f t="shared" si="65"/>
        <v>1</v>
      </c>
      <c r="TY35" s="132">
        <f t="shared" si="66"/>
        <v>0</v>
      </c>
      <c r="UA35" s="157" t="s">
        <v>50</v>
      </c>
      <c r="UB35" s="157">
        <v>18</v>
      </c>
      <c r="UC35" s="157">
        <v>18</v>
      </c>
      <c r="UD35" s="157">
        <v>0</v>
      </c>
      <c r="UE35" s="157">
        <v>0</v>
      </c>
      <c r="UF35" s="158">
        <f t="shared" si="67"/>
        <v>1</v>
      </c>
      <c r="UG35" s="132">
        <f t="shared" si="68"/>
        <v>0</v>
      </c>
      <c r="UH35" s="132"/>
      <c r="UI35" s="157" t="s">
        <v>50</v>
      </c>
      <c r="UJ35" s="157">
        <v>18</v>
      </c>
      <c r="UK35" s="157">
        <v>18</v>
      </c>
      <c r="UL35" s="157">
        <v>0</v>
      </c>
      <c r="UM35" s="157">
        <v>0</v>
      </c>
      <c r="UN35" s="158">
        <f t="shared" si="69"/>
        <v>1</v>
      </c>
      <c r="UO35" s="132">
        <f t="shared" si="70"/>
        <v>0</v>
      </c>
      <c r="UQ35" s="157" t="s">
        <v>50</v>
      </c>
      <c r="UR35" s="157">
        <v>18</v>
      </c>
      <c r="US35" s="157">
        <v>18</v>
      </c>
      <c r="UT35" s="157">
        <v>0</v>
      </c>
      <c r="UU35" s="157">
        <v>0</v>
      </c>
      <c r="UV35" s="158">
        <f t="shared" si="71"/>
        <v>1</v>
      </c>
      <c r="UW35" s="132">
        <f t="shared" si="72"/>
        <v>0</v>
      </c>
      <c r="UY35" s="157" t="s">
        <v>50</v>
      </c>
      <c r="UZ35" s="157">
        <v>18</v>
      </c>
      <c r="VA35" s="157">
        <v>18</v>
      </c>
      <c r="VB35" s="157">
        <v>0</v>
      </c>
      <c r="VC35" s="157">
        <v>0</v>
      </c>
      <c r="VD35" s="158">
        <f t="shared" si="73"/>
        <v>1</v>
      </c>
      <c r="VE35" s="132">
        <f t="shared" si="74"/>
        <v>0</v>
      </c>
      <c r="VG35" s="157" t="s">
        <v>50</v>
      </c>
      <c r="VH35" s="157">
        <v>18</v>
      </c>
      <c r="VI35" s="157">
        <v>18</v>
      </c>
      <c r="VJ35" s="157">
        <v>0</v>
      </c>
      <c r="VK35" s="157">
        <v>0</v>
      </c>
      <c r="VL35" s="158">
        <f t="shared" si="75"/>
        <v>1</v>
      </c>
      <c r="VM35" s="132">
        <f t="shared" si="76"/>
        <v>0</v>
      </c>
      <c r="VO35" s="157" t="s">
        <v>50</v>
      </c>
      <c r="VP35" s="157">
        <v>18</v>
      </c>
      <c r="VQ35" s="157">
        <v>18</v>
      </c>
      <c r="VR35" s="157">
        <v>0</v>
      </c>
      <c r="VS35" s="157">
        <v>0</v>
      </c>
      <c r="VT35" s="158">
        <f t="shared" si="77"/>
        <v>1</v>
      </c>
      <c r="VV35" s="157" t="s">
        <v>50</v>
      </c>
      <c r="VW35" s="157">
        <v>18</v>
      </c>
      <c r="VX35" s="157">
        <v>18</v>
      </c>
      <c r="VY35" s="157">
        <v>0</v>
      </c>
      <c r="VZ35" s="157">
        <v>0</v>
      </c>
      <c r="WA35" s="158">
        <f t="shared" si="78"/>
        <v>1</v>
      </c>
      <c r="WC35" s="157" t="s">
        <v>50</v>
      </c>
      <c r="WD35" s="157">
        <v>18</v>
      </c>
      <c r="WE35" s="157">
        <v>18</v>
      </c>
      <c r="WF35" s="157">
        <v>0</v>
      </c>
      <c r="WG35" s="157">
        <v>0</v>
      </c>
      <c r="WH35" s="158">
        <f t="shared" si="79"/>
        <v>1</v>
      </c>
      <c r="WI35" s="132">
        <f t="shared" ref="WI35:WI66" si="126">WH35-WA35</f>
        <v>0</v>
      </c>
      <c r="WK35" s="157" t="s">
        <v>50</v>
      </c>
      <c r="WL35" s="157">
        <v>18</v>
      </c>
      <c r="WM35" s="157">
        <v>18</v>
      </c>
      <c r="WN35" s="157">
        <v>0</v>
      </c>
      <c r="WO35" s="157">
        <v>0</v>
      </c>
      <c r="WP35" s="158">
        <f t="shared" si="80"/>
        <v>1</v>
      </c>
      <c r="WQ35" s="132">
        <f t="shared" si="81"/>
        <v>0</v>
      </c>
      <c r="WS35" s="157" t="s">
        <v>50</v>
      </c>
      <c r="WT35" s="157">
        <v>18</v>
      </c>
      <c r="WU35" s="157">
        <v>18</v>
      </c>
      <c r="WV35" s="157">
        <v>0</v>
      </c>
      <c r="WW35" s="157">
        <v>0</v>
      </c>
      <c r="WX35" s="158">
        <f t="shared" si="82"/>
        <v>1</v>
      </c>
      <c r="WY35" s="132">
        <f t="shared" si="83"/>
        <v>0</v>
      </c>
      <c r="XA35" s="157" t="s">
        <v>50</v>
      </c>
      <c r="XB35" s="157">
        <v>18</v>
      </c>
      <c r="XC35" s="157">
        <v>18</v>
      </c>
      <c r="XD35" s="157">
        <v>0</v>
      </c>
      <c r="XE35" s="157">
        <v>0</v>
      </c>
      <c r="XF35" s="158">
        <f t="shared" si="84"/>
        <v>1</v>
      </c>
      <c r="XG35" s="132">
        <f t="shared" si="85"/>
        <v>0</v>
      </c>
      <c r="XI35" s="157" t="s">
        <v>50</v>
      </c>
      <c r="XJ35" s="157">
        <v>18</v>
      </c>
      <c r="XK35" s="157">
        <v>18</v>
      </c>
      <c r="XL35" s="157">
        <v>0</v>
      </c>
      <c r="XM35" s="157">
        <v>0</v>
      </c>
      <c r="XN35" s="158">
        <f t="shared" si="86"/>
        <v>1</v>
      </c>
      <c r="XO35" s="132">
        <f t="shared" si="87"/>
        <v>0</v>
      </c>
      <c r="XQ35" s="157" t="s">
        <v>50</v>
      </c>
      <c r="XR35" s="157">
        <v>18</v>
      </c>
      <c r="XS35" s="157">
        <v>18</v>
      </c>
      <c r="XT35" s="157">
        <v>0</v>
      </c>
      <c r="XU35" s="157">
        <v>0</v>
      </c>
      <c r="XV35" s="158">
        <f t="shared" si="88"/>
        <v>1</v>
      </c>
      <c r="XW35" s="132">
        <f t="shared" si="89"/>
        <v>0</v>
      </c>
      <c r="XY35" s="157" t="s">
        <v>50</v>
      </c>
      <c r="XZ35" s="157">
        <v>18</v>
      </c>
      <c r="YA35" s="157">
        <v>18</v>
      </c>
      <c r="YB35" s="157">
        <v>0</v>
      </c>
      <c r="YC35" s="157">
        <v>0</v>
      </c>
      <c r="YD35" s="158">
        <f t="shared" si="90"/>
        <v>1</v>
      </c>
      <c r="YE35" s="132">
        <f t="shared" si="91"/>
        <v>0</v>
      </c>
      <c r="YG35" s="157" t="s">
        <v>50</v>
      </c>
      <c r="YH35" s="157">
        <v>18</v>
      </c>
      <c r="YI35" s="157">
        <v>18</v>
      </c>
      <c r="YJ35" s="157">
        <v>0</v>
      </c>
      <c r="YK35" s="157">
        <v>0</v>
      </c>
      <c r="YL35" s="158">
        <f t="shared" si="92"/>
        <v>1</v>
      </c>
      <c r="YM35" s="132">
        <f t="shared" si="93"/>
        <v>0</v>
      </c>
      <c r="YO35" s="157" t="s">
        <v>50</v>
      </c>
      <c r="YP35" s="157">
        <v>18</v>
      </c>
      <c r="YQ35" s="157">
        <v>18</v>
      </c>
      <c r="YR35" s="157">
        <v>0</v>
      </c>
      <c r="YS35" s="157">
        <v>0</v>
      </c>
      <c r="YT35" s="158">
        <f t="shared" si="94"/>
        <v>1</v>
      </c>
      <c r="YU35" s="132">
        <f t="shared" si="95"/>
        <v>0</v>
      </c>
      <c r="YW35" s="157" t="s">
        <v>50</v>
      </c>
      <c r="YX35" s="157">
        <v>18</v>
      </c>
      <c r="YY35" s="157">
        <v>18</v>
      </c>
      <c r="YZ35" s="157">
        <v>0</v>
      </c>
      <c r="ZA35" s="157">
        <v>0</v>
      </c>
      <c r="ZB35" s="158">
        <f t="shared" si="96"/>
        <v>1</v>
      </c>
      <c r="ZD35" s="157" t="s">
        <v>50</v>
      </c>
      <c r="ZE35" s="157">
        <v>18</v>
      </c>
      <c r="ZF35" s="157">
        <v>18</v>
      </c>
      <c r="ZG35" s="157">
        <v>0</v>
      </c>
      <c r="ZH35" s="157">
        <v>0</v>
      </c>
      <c r="ZI35" s="158">
        <f t="shared" si="97"/>
        <v>1</v>
      </c>
      <c r="ZJ35" s="132">
        <f t="shared" si="98"/>
        <v>1</v>
      </c>
      <c r="ZL35" s="121" t="s">
        <v>50</v>
      </c>
      <c r="ZM35" s="121">
        <v>18</v>
      </c>
      <c r="ZN35" s="121">
        <v>18</v>
      </c>
      <c r="ZO35" s="121">
        <v>0</v>
      </c>
      <c r="ZP35" s="121">
        <v>0</v>
      </c>
      <c r="ZQ35" s="132">
        <v>1</v>
      </c>
      <c r="ZS35" s="157" t="s">
        <v>50</v>
      </c>
      <c r="ZT35" s="157">
        <v>18</v>
      </c>
      <c r="ZU35" s="157">
        <v>18</v>
      </c>
      <c r="ZV35" s="157">
        <v>0</v>
      </c>
      <c r="ZW35" s="157">
        <v>0</v>
      </c>
      <c r="ZX35" s="158">
        <v>1</v>
      </c>
      <c r="ZZ35" s="199" t="s">
        <v>50</v>
      </c>
      <c r="AAA35" s="199">
        <v>18</v>
      </c>
      <c r="AAB35" s="199">
        <v>18</v>
      </c>
      <c r="AAC35" s="199">
        <v>0</v>
      </c>
      <c r="AAD35" s="199">
        <v>0</v>
      </c>
      <c r="AAE35" s="200">
        <v>1</v>
      </c>
      <c r="AAG35" s="157" t="s">
        <v>50</v>
      </c>
      <c r="AAH35" s="157">
        <v>18</v>
      </c>
      <c r="AAI35" s="157">
        <v>18</v>
      </c>
      <c r="AAJ35" s="157">
        <v>0</v>
      </c>
      <c r="AAK35" s="157">
        <v>0</v>
      </c>
      <c r="AAL35" s="158">
        <v>1</v>
      </c>
      <c r="AAN35" s="157" t="s">
        <v>50</v>
      </c>
      <c r="AAO35" s="157">
        <v>18</v>
      </c>
      <c r="AAP35" s="157">
        <v>18</v>
      </c>
      <c r="AAQ35" s="157">
        <v>0</v>
      </c>
      <c r="AAR35" s="157">
        <v>0</v>
      </c>
      <c r="AAS35" s="158">
        <v>1</v>
      </c>
      <c r="AAU35" s="157" t="s">
        <v>50</v>
      </c>
      <c r="AAV35" s="157">
        <v>18</v>
      </c>
      <c r="AAW35" s="157">
        <v>18</v>
      </c>
      <c r="AAX35" s="157">
        <v>0</v>
      </c>
      <c r="AAY35" s="157">
        <v>0</v>
      </c>
      <c r="AAZ35" s="158">
        <v>1</v>
      </c>
    </row>
    <row r="36" spans="1:728" ht="15.75">
      <c r="A36" s="19">
        <v>0.88</v>
      </c>
      <c r="B36" s="19"/>
      <c r="C36" s="18" t="s">
        <v>51</v>
      </c>
      <c r="D36" s="18">
        <v>45</v>
      </c>
      <c r="E36" s="18">
        <v>40</v>
      </c>
      <c r="F36" s="18">
        <v>5</v>
      </c>
      <c r="G36" s="18">
        <v>0</v>
      </c>
      <c r="H36" s="19">
        <v>0.88</v>
      </c>
      <c r="J36" s="58" t="s">
        <v>51</v>
      </c>
      <c r="K36" s="58">
        <v>45</v>
      </c>
      <c r="L36" s="58">
        <v>40</v>
      </c>
      <c r="M36" s="58">
        <v>5</v>
      </c>
      <c r="N36" s="58">
        <v>0</v>
      </c>
      <c r="O36" s="59">
        <v>0.88</v>
      </c>
      <c r="P36" s="59">
        <f t="shared" si="104"/>
        <v>0</v>
      </c>
      <c r="R36" s="18" t="s">
        <v>51</v>
      </c>
      <c r="S36" s="18">
        <v>45</v>
      </c>
      <c r="T36" s="18">
        <v>40</v>
      </c>
      <c r="U36" s="18">
        <v>5</v>
      </c>
      <c r="V36" s="18">
        <v>0</v>
      </c>
      <c r="W36" s="19">
        <v>0.88</v>
      </c>
      <c r="X36" s="19">
        <f t="shared" si="105"/>
        <v>0</v>
      </c>
      <c r="Z36" s="51" t="s">
        <v>51</v>
      </c>
      <c r="AA36" s="51">
        <v>45</v>
      </c>
      <c r="AB36" s="52">
        <v>40</v>
      </c>
      <c r="AC36" s="53">
        <v>5</v>
      </c>
      <c r="AD36" s="51">
        <v>0</v>
      </c>
      <c r="AE36" s="55">
        <v>0.88</v>
      </c>
      <c r="AF36" s="19">
        <f t="shared" si="106"/>
        <v>0</v>
      </c>
      <c r="AH36" s="55">
        <v>0.88</v>
      </c>
      <c r="AI36" s="19">
        <f t="shared" si="107"/>
        <v>0</v>
      </c>
      <c r="AK36" s="18" t="s">
        <v>51</v>
      </c>
      <c r="AL36" s="18">
        <v>45</v>
      </c>
      <c r="AM36" s="18">
        <v>40</v>
      </c>
      <c r="AN36" s="18">
        <v>5</v>
      </c>
      <c r="AO36" s="18">
        <v>0</v>
      </c>
      <c r="AP36" s="19">
        <f t="shared" si="108"/>
        <v>0.88888888888888884</v>
      </c>
      <c r="AQ36" s="19">
        <f t="shared" si="5"/>
        <v>8.8888888888888351E-3</v>
      </c>
      <c r="AS36" s="18" t="s">
        <v>51</v>
      </c>
      <c r="AT36" s="18">
        <v>45</v>
      </c>
      <c r="AU36" s="18">
        <v>40</v>
      </c>
      <c r="AV36" s="18">
        <v>5</v>
      </c>
      <c r="AW36" s="18">
        <v>0</v>
      </c>
      <c r="AX36" s="19">
        <v>0.89</v>
      </c>
      <c r="AY36" s="19">
        <f t="shared" si="109"/>
        <v>1.1111111111111738E-3</v>
      </c>
      <c r="BA36" s="18" t="s">
        <v>51</v>
      </c>
      <c r="BB36" s="18">
        <v>45</v>
      </c>
      <c r="BC36" s="18">
        <v>40</v>
      </c>
      <c r="BD36" s="18">
        <v>5</v>
      </c>
      <c r="BE36" s="18">
        <v>0</v>
      </c>
      <c r="BF36" s="19">
        <v>0.89</v>
      </c>
      <c r="BG36" s="19">
        <f t="shared" si="110"/>
        <v>0</v>
      </c>
      <c r="BI36" s="18" t="s">
        <v>51</v>
      </c>
      <c r="BJ36" s="18">
        <v>45</v>
      </c>
      <c r="BK36" s="18">
        <v>40</v>
      </c>
      <c r="BL36" s="18">
        <v>5</v>
      </c>
      <c r="BM36" s="18">
        <v>0</v>
      </c>
      <c r="BN36" s="19">
        <v>0.89</v>
      </c>
      <c r="BO36" s="19">
        <f t="shared" si="111"/>
        <v>0</v>
      </c>
      <c r="BQ36" s="18" t="s">
        <v>51</v>
      </c>
      <c r="BR36" s="18">
        <v>45</v>
      </c>
      <c r="BS36" s="18">
        <v>40</v>
      </c>
      <c r="BT36" s="18">
        <v>5</v>
      </c>
      <c r="BU36" s="18">
        <v>0</v>
      </c>
      <c r="BV36" s="19">
        <v>0.89</v>
      </c>
      <c r="BW36" s="19">
        <f t="shared" si="112"/>
        <v>0</v>
      </c>
      <c r="BY36" s="18" t="s">
        <v>51</v>
      </c>
      <c r="BZ36" s="18">
        <v>45</v>
      </c>
      <c r="CA36" s="18">
        <v>40</v>
      </c>
      <c r="CB36" s="18">
        <v>5</v>
      </c>
      <c r="CC36" s="18">
        <v>0</v>
      </c>
      <c r="CD36" s="19">
        <v>0.89</v>
      </c>
      <c r="CE36" s="19">
        <f t="shared" si="113"/>
        <v>0</v>
      </c>
      <c r="CG36" s="2" t="s">
        <v>51</v>
      </c>
      <c r="CH36" s="2">
        <v>45</v>
      </c>
      <c r="CI36" s="2">
        <v>40</v>
      </c>
      <c r="CJ36" s="2">
        <v>5</v>
      </c>
      <c r="CK36" s="2">
        <v>0</v>
      </c>
      <c r="CL36" s="4">
        <v>0.89</v>
      </c>
      <c r="CM36" s="19">
        <f t="shared" si="114"/>
        <v>0</v>
      </c>
      <c r="CO36" s="2" t="s">
        <v>51</v>
      </c>
      <c r="CP36" s="2">
        <v>45</v>
      </c>
      <c r="CQ36" s="2">
        <v>40</v>
      </c>
      <c r="CR36" s="2">
        <v>5</v>
      </c>
      <c r="CS36" s="2">
        <v>0</v>
      </c>
      <c r="CT36" s="4">
        <v>0.89</v>
      </c>
      <c r="CU36" s="19">
        <f t="shared" si="115"/>
        <v>0</v>
      </c>
      <c r="CW36" s="2" t="s">
        <v>51</v>
      </c>
      <c r="CX36" s="2">
        <v>45</v>
      </c>
      <c r="CY36" s="2">
        <v>40</v>
      </c>
      <c r="CZ36" s="2">
        <v>5</v>
      </c>
      <c r="DA36" s="2">
        <v>0</v>
      </c>
      <c r="DB36" s="4">
        <v>0.89</v>
      </c>
      <c r="DC36" s="19">
        <f t="shared" si="116"/>
        <v>0</v>
      </c>
      <c r="DD36" s="18" t="s">
        <v>119</v>
      </c>
      <c r="DE36" s="2" t="s">
        <v>51</v>
      </c>
      <c r="DF36" s="2">
        <v>45</v>
      </c>
      <c r="DG36" s="2">
        <v>40</v>
      </c>
      <c r="DH36" s="2">
        <v>5</v>
      </c>
      <c r="DI36" s="2">
        <v>0</v>
      </c>
      <c r="DJ36" s="4">
        <v>0.89</v>
      </c>
      <c r="DK36" s="19">
        <f t="shared" si="117"/>
        <v>0</v>
      </c>
      <c r="DM36" s="2" t="s">
        <v>51</v>
      </c>
      <c r="DN36" s="2">
        <v>45</v>
      </c>
      <c r="DO36" s="2">
        <v>40</v>
      </c>
      <c r="DP36" s="2">
        <v>5</v>
      </c>
      <c r="DQ36" s="2">
        <v>0</v>
      </c>
      <c r="DR36" s="4">
        <v>0.89</v>
      </c>
      <c r="DS36" s="19">
        <f t="shared" si="118"/>
        <v>0</v>
      </c>
      <c r="DU36" s="2" t="s">
        <v>51</v>
      </c>
      <c r="DV36" s="2">
        <v>45</v>
      </c>
      <c r="DW36" s="2">
        <v>40</v>
      </c>
      <c r="DX36" s="2">
        <v>5</v>
      </c>
      <c r="DY36" s="2">
        <v>0</v>
      </c>
      <c r="DZ36" s="4">
        <v>0.89</v>
      </c>
      <c r="EA36" s="19">
        <f t="shared" si="119"/>
        <v>0</v>
      </c>
      <c r="EC36" s="2" t="s">
        <v>51</v>
      </c>
      <c r="ED36" s="2">
        <v>45</v>
      </c>
      <c r="EE36" s="2">
        <v>40</v>
      </c>
      <c r="EF36" s="2">
        <v>5</v>
      </c>
      <c r="EG36" s="2">
        <v>0</v>
      </c>
      <c r="EH36" s="4">
        <v>0.89</v>
      </c>
      <c r="EI36" s="19">
        <f t="shared" si="120"/>
        <v>0</v>
      </c>
      <c r="EK36" s="2" t="s">
        <v>51</v>
      </c>
      <c r="EL36" s="2">
        <v>45</v>
      </c>
      <c r="EM36" s="2">
        <v>40</v>
      </c>
      <c r="EN36" s="2">
        <v>5</v>
      </c>
      <c r="EO36" s="2">
        <v>0</v>
      </c>
      <c r="EP36" s="4">
        <v>0.89</v>
      </c>
      <c r="EQ36" s="19">
        <f t="shared" si="121"/>
        <v>0</v>
      </c>
      <c r="ES36" s="2" t="s">
        <v>51</v>
      </c>
      <c r="ET36" s="2">
        <v>45</v>
      </c>
      <c r="EU36" s="2">
        <v>40</v>
      </c>
      <c r="EV36" s="2">
        <v>5</v>
      </c>
      <c r="EW36" s="2">
        <v>0</v>
      </c>
      <c r="EX36" s="4">
        <v>0.89</v>
      </c>
      <c r="EY36" s="19">
        <f t="shared" si="122"/>
        <v>0</v>
      </c>
      <c r="FA36" s="2" t="s">
        <v>51</v>
      </c>
      <c r="FB36" s="2">
        <v>45</v>
      </c>
      <c r="FC36" s="2">
        <v>40</v>
      </c>
      <c r="FD36" s="2">
        <v>5</v>
      </c>
      <c r="FE36" s="2">
        <v>0</v>
      </c>
      <c r="FF36" s="4">
        <v>0.89</v>
      </c>
      <c r="FG36" s="19">
        <f t="shared" si="123"/>
        <v>0</v>
      </c>
      <c r="FI36" s="2" t="s">
        <v>51</v>
      </c>
      <c r="FJ36" s="2">
        <v>45</v>
      </c>
      <c r="FK36" s="2">
        <v>40</v>
      </c>
      <c r="FL36" s="2">
        <v>5</v>
      </c>
      <c r="FM36" s="2">
        <v>0</v>
      </c>
      <c r="FN36" s="4">
        <v>0.89</v>
      </c>
      <c r="FO36" s="19">
        <f t="shared" si="124"/>
        <v>0</v>
      </c>
      <c r="FQ36" s="2" t="s">
        <v>51</v>
      </c>
      <c r="FR36" s="2">
        <v>45</v>
      </c>
      <c r="FS36" s="2">
        <v>40</v>
      </c>
      <c r="FT36" s="2">
        <v>5</v>
      </c>
      <c r="FU36" s="2">
        <v>0</v>
      </c>
      <c r="FV36" s="4">
        <v>0.89</v>
      </c>
      <c r="FW36" s="19">
        <f t="shared" si="125"/>
        <v>0</v>
      </c>
      <c r="FY36" s="2" t="s">
        <v>51</v>
      </c>
      <c r="FZ36" s="2">
        <v>45</v>
      </c>
      <c r="GA36" s="2">
        <v>40</v>
      </c>
      <c r="GB36" s="2">
        <v>5</v>
      </c>
      <c r="GC36" s="2">
        <v>0</v>
      </c>
      <c r="GD36" s="4">
        <v>0.89</v>
      </c>
      <c r="GE36" s="19">
        <f t="shared" si="24"/>
        <v>0</v>
      </c>
      <c r="GG36" s="2" t="s">
        <v>51</v>
      </c>
      <c r="GH36" s="2">
        <v>45</v>
      </c>
      <c r="GI36" s="2">
        <v>40</v>
      </c>
      <c r="GJ36" s="2">
        <v>5</v>
      </c>
      <c r="GK36" s="2">
        <v>0</v>
      </c>
      <c r="GL36" s="4">
        <v>0.89</v>
      </c>
      <c r="GM36" s="19">
        <f t="shared" si="25"/>
        <v>0</v>
      </c>
      <c r="GO36" s="2" t="s">
        <v>51</v>
      </c>
      <c r="GP36" s="2">
        <v>45</v>
      </c>
      <c r="GQ36" s="2">
        <v>40</v>
      </c>
      <c r="GR36" s="2">
        <v>5</v>
      </c>
      <c r="GS36" s="2">
        <v>0</v>
      </c>
      <c r="GT36" s="4">
        <v>0.89</v>
      </c>
      <c r="GU36" s="19">
        <f t="shared" si="26"/>
        <v>0</v>
      </c>
      <c r="GW36" s="2" t="s">
        <v>51</v>
      </c>
      <c r="GX36" s="2">
        <v>45</v>
      </c>
      <c r="GY36" s="2">
        <v>40</v>
      </c>
      <c r="GZ36" s="2">
        <v>5</v>
      </c>
      <c r="HA36" s="2">
        <v>0</v>
      </c>
      <c r="HB36" s="4">
        <v>0.89</v>
      </c>
      <c r="HC36" s="19">
        <f t="shared" si="27"/>
        <v>0</v>
      </c>
      <c r="HE36" s="2" t="s">
        <v>51</v>
      </c>
      <c r="HF36" s="2">
        <v>45</v>
      </c>
      <c r="HG36" s="2">
        <v>40</v>
      </c>
      <c r="HH36" s="2">
        <v>5</v>
      </c>
      <c r="HI36" s="2">
        <v>0</v>
      </c>
      <c r="HJ36" s="4">
        <v>0.89</v>
      </c>
      <c r="HK36" s="19">
        <f t="shared" si="28"/>
        <v>0</v>
      </c>
      <c r="HM36" s="2" t="s">
        <v>51</v>
      </c>
      <c r="HN36" s="2">
        <v>45</v>
      </c>
      <c r="HO36" s="2">
        <v>40</v>
      </c>
      <c r="HP36" s="2">
        <v>5</v>
      </c>
      <c r="HQ36" s="2">
        <v>0</v>
      </c>
      <c r="HR36" s="4">
        <v>0.89</v>
      </c>
      <c r="HS36" s="19">
        <f t="shared" si="29"/>
        <v>0</v>
      </c>
      <c r="HU36" s="2" t="s">
        <v>51</v>
      </c>
      <c r="HV36" s="2">
        <v>45</v>
      </c>
      <c r="HW36" s="2">
        <v>40</v>
      </c>
      <c r="HX36" s="2">
        <v>5</v>
      </c>
      <c r="HY36" s="2">
        <v>0</v>
      </c>
      <c r="HZ36" s="4">
        <v>0.89</v>
      </c>
      <c r="IA36" s="19">
        <f t="shared" si="30"/>
        <v>0</v>
      </c>
      <c r="IC36" s="2" t="s">
        <v>51</v>
      </c>
      <c r="ID36" s="2">
        <v>45</v>
      </c>
      <c r="IE36" s="2">
        <v>40</v>
      </c>
      <c r="IF36" s="2">
        <v>5</v>
      </c>
      <c r="IG36" s="2">
        <v>0</v>
      </c>
      <c r="IH36" s="4">
        <v>0.89</v>
      </c>
      <c r="II36" s="19">
        <f t="shared" si="31"/>
        <v>0</v>
      </c>
      <c r="IK36" s="2" t="s">
        <v>51</v>
      </c>
      <c r="IL36" s="2">
        <v>45</v>
      </c>
      <c r="IM36" s="2">
        <v>40</v>
      </c>
      <c r="IN36" s="2">
        <v>5</v>
      </c>
      <c r="IO36" s="2">
        <v>0</v>
      </c>
      <c r="IP36" s="4">
        <v>0.89</v>
      </c>
      <c r="IQ36" s="19">
        <f t="shared" si="32"/>
        <v>0</v>
      </c>
      <c r="IS36" s="2" t="s">
        <v>51</v>
      </c>
      <c r="IT36" s="2">
        <v>45</v>
      </c>
      <c r="IU36" s="2">
        <v>40</v>
      </c>
      <c r="IV36" s="2">
        <v>5</v>
      </c>
      <c r="IW36" s="2">
        <v>0</v>
      </c>
      <c r="IX36" s="4">
        <v>0.89</v>
      </c>
      <c r="IY36" s="19">
        <f t="shared" si="33"/>
        <v>0</v>
      </c>
      <c r="JA36" s="2" t="s">
        <v>51</v>
      </c>
      <c r="JB36" s="2">
        <v>45</v>
      </c>
      <c r="JC36" s="2">
        <v>40</v>
      </c>
      <c r="JD36" s="2">
        <v>5</v>
      </c>
      <c r="JE36" s="2">
        <v>0</v>
      </c>
      <c r="JF36" s="4">
        <v>0.89</v>
      </c>
      <c r="JG36" s="19">
        <f t="shared" si="34"/>
        <v>0</v>
      </c>
      <c r="JI36" s="2" t="s">
        <v>51</v>
      </c>
      <c r="JJ36" s="2">
        <v>45</v>
      </c>
      <c r="JK36" s="2">
        <v>40</v>
      </c>
      <c r="JL36" s="2">
        <v>5</v>
      </c>
      <c r="JM36" s="2">
        <v>0</v>
      </c>
      <c r="JN36" s="4">
        <v>0.89</v>
      </c>
      <c r="JO36" s="19">
        <f t="shared" si="35"/>
        <v>0</v>
      </c>
      <c r="JQ36" s="2" t="s">
        <v>51</v>
      </c>
      <c r="JR36" s="2">
        <v>45</v>
      </c>
      <c r="JS36" s="2">
        <v>40</v>
      </c>
      <c r="JT36" s="2">
        <v>5</v>
      </c>
      <c r="JU36" s="2">
        <v>0</v>
      </c>
      <c r="JV36" s="4">
        <v>0.89</v>
      </c>
      <c r="JW36" s="19">
        <f t="shared" si="36"/>
        <v>0</v>
      </c>
      <c r="JY36" s="2" t="s">
        <v>51</v>
      </c>
      <c r="JZ36" s="2">
        <v>45</v>
      </c>
      <c r="KA36" s="2">
        <v>40</v>
      </c>
      <c r="KB36" s="2">
        <v>5</v>
      </c>
      <c r="KC36" s="2">
        <v>0</v>
      </c>
      <c r="KD36" s="4">
        <v>0.89</v>
      </c>
      <c r="KE36" s="19">
        <f t="shared" si="37"/>
        <v>0</v>
      </c>
      <c r="KG36" s="2" t="s">
        <v>51</v>
      </c>
      <c r="KH36" s="2">
        <v>45</v>
      </c>
      <c r="KI36" s="2">
        <v>40</v>
      </c>
      <c r="KJ36" s="2">
        <v>5</v>
      </c>
      <c r="KK36" s="2">
        <v>0</v>
      </c>
      <c r="KL36" s="4">
        <v>0.89</v>
      </c>
      <c r="KM36" s="19">
        <f t="shared" si="38"/>
        <v>0</v>
      </c>
      <c r="KU36" s="19"/>
      <c r="KW36" s="7" t="s">
        <v>51</v>
      </c>
      <c r="LC36" s="19"/>
      <c r="LD36" s="18" t="s">
        <v>119</v>
      </c>
      <c r="LK36" s="19"/>
      <c r="LS36" s="19">
        <f t="shared" si="42"/>
        <v>0</v>
      </c>
      <c r="LU36" s="2" t="s">
        <v>51</v>
      </c>
      <c r="LV36" s="2">
        <v>59</v>
      </c>
      <c r="LW36" s="2">
        <v>0</v>
      </c>
      <c r="LX36" s="2">
        <v>0</v>
      </c>
      <c r="LY36" s="7">
        <v>59</v>
      </c>
      <c r="LZ36" s="4">
        <v>0</v>
      </c>
      <c r="MA36" s="19">
        <f t="shared" si="43"/>
        <v>0</v>
      </c>
      <c r="MC36" s="2" t="s">
        <v>51</v>
      </c>
      <c r="MD36" s="2">
        <v>59</v>
      </c>
      <c r="ME36" s="2">
        <v>59</v>
      </c>
      <c r="MF36" s="2">
        <v>0</v>
      </c>
      <c r="MG36" s="11">
        <v>0</v>
      </c>
      <c r="MH36" s="4">
        <f t="shared" si="99"/>
        <v>1</v>
      </c>
      <c r="MI36" s="19">
        <f t="shared" si="44"/>
        <v>1</v>
      </c>
      <c r="MJ36" s="18" t="s">
        <v>119</v>
      </c>
      <c r="MK36" s="2" t="s">
        <v>51</v>
      </c>
      <c r="ML36" s="2">
        <v>59</v>
      </c>
      <c r="MM36" s="2">
        <v>59</v>
      </c>
      <c r="MN36" s="2">
        <v>0</v>
      </c>
      <c r="MO36" s="11">
        <v>0</v>
      </c>
      <c r="MP36" s="4">
        <f>MM36/ML36</f>
        <v>1</v>
      </c>
      <c r="MQ36" s="19">
        <f t="shared" si="100"/>
        <v>0</v>
      </c>
      <c r="MR36" s="18" t="s">
        <v>119</v>
      </c>
      <c r="MS36" s="2" t="s">
        <v>51</v>
      </c>
      <c r="MT36" s="2">
        <v>59</v>
      </c>
      <c r="MU36" s="2">
        <v>0</v>
      </c>
      <c r="MV36" s="2">
        <v>0</v>
      </c>
      <c r="MW36" s="2">
        <v>59</v>
      </c>
      <c r="MX36" s="4">
        <v>0</v>
      </c>
      <c r="MY36" s="19">
        <f t="shared" si="45"/>
        <v>-1</v>
      </c>
      <c r="NA36" s="2" t="s">
        <v>51</v>
      </c>
      <c r="NB36" s="2">
        <v>59</v>
      </c>
      <c r="NC36" s="2">
        <v>59</v>
      </c>
      <c r="ND36" s="2">
        <v>0</v>
      </c>
      <c r="NE36" s="2">
        <v>0</v>
      </c>
      <c r="NF36" s="4">
        <v>1</v>
      </c>
      <c r="NG36" s="19">
        <f t="shared" si="46"/>
        <v>1</v>
      </c>
      <c r="NI36" s="2" t="s">
        <v>51</v>
      </c>
      <c r="NJ36" s="2">
        <v>59</v>
      </c>
      <c r="NK36" s="2">
        <v>59</v>
      </c>
      <c r="NL36" s="2">
        <v>0</v>
      </c>
      <c r="NM36" s="2">
        <v>0</v>
      </c>
      <c r="NN36" s="4">
        <v>1</v>
      </c>
      <c r="NO36" s="19">
        <f t="shared" si="47"/>
        <v>0</v>
      </c>
      <c r="NQ36" s="2" t="s">
        <v>51</v>
      </c>
      <c r="NR36" s="2">
        <v>59</v>
      </c>
      <c r="NS36" s="2">
        <v>59</v>
      </c>
      <c r="NT36" s="2">
        <v>0</v>
      </c>
      <c r="NU36" s="2">
        <v>0</v>
      </c>
      <c r="NV36" s="4">
        <v>1</v>
      </c>
      <c r="NW36" s="19">
        <f t="shared" si="48"/>
        <v>0</v>
      </c>
      <c r="NY36" s="2" t="s">
        <v>51</v>
      </c>
      <c r="NZ36" s="2">
        <v>59</v>
      </c>
      <c r="OA36" s="2">
        <v>59</v>
      </c>
      <c r="OB36" s="2">
        <v>0</v>
      </c>
      <c r="OC36" s="2">
        <v>0</v>
      </c>
      <c r="OD36" s="4">
        <v>1</v>
      </c>
      <c r="OE36" s="19">
        <f t="shared" si="49"/>
        <v>0</v>
      </c>
      <c r="OG36" s="2" t="s">
        <v>51</v>
      </c>
      <c r="OH36" s="2">
        <v>59</v>
      </c>
      <c r="OI36" s="2">
        <v>59</v>
      </c>
      <c r="OJ36" s="2">
        <v>0</v>
      </c>
      <c r="OK36" s="2">
        <v>0</v>
      </c>
      <c r="OL36" s="4">
        <v>1</v>
      </c>
      <c r="OM36" s="19">
        <f t="shared" si="103"/>
        <v>0</v>
      </c>
      <c r="OO36" s="2" t="s">
        <v>51</v>
      </c>
      <c r="OP36" s="2">
        <v>59</v>
      </c>
      <c r="OQ36" s="2">
        <v>59</v>
      </c>
      <c r="OR36" s="2">
        <v>0</v>
      </c>
      <c r="OS36" s="2">
        <v>0</v>
      </c>
      <c r="OT36" s="4">
        <f t="shared" si="101"/>
        <v>1</v>
      </c>
      <c r="OU36" s="19">
        <f t="shared" si="51"/>
        <v>0</v>
      </c>
      <c r="OW36" s="129" t="s">
        <v>51</v>
      </c>
      <c r="OX36" s="129">
        <v>59</v>
      </c>
      <c r="OY36" s="129">
        <v>59</v>
      </c>
      <c r="OZ36" s="129">
        <v>0</v>
      </c>
      <c r="PA36" s="129">
        <v>0</v>
      </c>
      <c r="PB36" s="135">
        <v>1</v>
      </c>
      <c r="PC36" s="132">
        <v>0</v>
      </c>
      <c r="PD36" s="129"/>
      <c r="PE36" s="129" t="s">
        <v>51</v>
      </c>
      <c r="PF36" s="129">
        <v>59</v>
      </c>
      <c r="PG36" s="129">
        <v>59</v>
      </c>
      <c r="PH36" s="129">
        <v>0</v>
      </c>
      <c r="PI36" s="129">
        <v>0</v>
      </c>
      <c r="PJ36" s="135">
        <v>1</v>
      </c>
      <c r="PK36" s="132">
        <v>0</v>
      </c>
      <c r="PM36" s="156" t="s">
        <v>51</v>
      </c>
      <c r="PN36" s="156">
        <v>59</v>
      </c>
      <c r="PO36" s="156">
        <v>59</v>
      </c>
      <c r="PP36" s="156">
        <v>0</v>
      </c>
      <c r="PQ36" s="156">
        <v>0</v>
      </c>
      <c r="PR36" s="162">
        <v>1</v>
      </c>
      <c r="PS36" s="132">
        <f t="shared" si="52"/>
        <v>0</v>
      </c>
      <c r="PT36" s="121"/>
      <c r="PU36" s="156" t="s">
        <v>51</v>
      </c>
      <c r="PV36" s="156">
        <v>59</v>
      </c>
      <c r="PW36" s="156">
        <v>59</v>
      </c>
      <c r="PX36" s="156">
        <v>0</v>
      </c>
      <c r="PY36" s="156">
        <v>0</v>
      </c>
      <c r="PZ36" s="162">
        <v>1</v>
      </c>
      <c r="QA36" s="132">
        <f t="shared" si="53"/>
        <v>0</v>
      </c>
      <c r="QB36" s="121"/>
      <c r="QC36" s="156" t="s">
        <v>51</v>
      </c>
      <c r="QD36" s="156">
        <v>59</v>
      </c>
      <c r="QE36" s="156">
        <v>59</v>
      </c>
      <c r="QF36" s="156">
        <v>0</v>
      </c>
      <c r="QG36" s="156">
        <v>0</v>
      </c>
      <c r="QH36" s="162">
        <v>1</v>
      </c>
      <c r="QI36" s="132">
        <f t="shared" si="54"/>
        <v>0</v>
      </c>
      <c r="QJ36" s="121"/>
      <c r="QK36" s="156" t="s">
        <v>51</v>
      </c>
      <c r="QL36" s="156">
        <v>59</v>
      </c>
      <c r="QM36" s="156">
        <v>59</v>
      </c>
      <c r="QN36" s="156">
        <v>0</v>
      </c>
      <c r="QO36" s="156">
        <v>0</v>
      </c>
      <c r="QP36" s="162">
        <v>1</v>
      </c>
      <c r="QQ36" s="132">
        <f t="shared" si="55"/>
        <v>0</v>
      </c>
      <c r="QR36" s="121"/>
      <c r="QS36" s="156" t="s">
        <v>51</v>
      </c>
      <c r="QT36" s="156">
        <v>59</v>
      </c>
      <c r="QU36" s="156">
        <v>59</v>
      </c>
      <c r="QV36" s="156">
        <v>0</v>
      </c>
      <c r="QW36" s="156">
        <v>0</v>
      </c>
      <c r="QX36" s="162">
        <v>1</v>
      </c>
      <c r="QY36" s="158">
        <f t="shared" si="56"/>
        <v>0</v>
      </c>
      <c r="QZ36" s="121"/>
      <c r="RA36" s="156" t="s">
        <v>51</v>
      </c>
      <c r="RB36" s="156">
        <v>59</v>
      </c>
      <c r="RC36" s="156">
        <v>59</v>
      </c>
      <c r="RD36" s="156">
        <v>0</v>
      </c>
      <c r="RE36" s="156">
        <v>0</v>
      </c>
      <c r="RF36" s="162">
        <v>1</v>
      </c>
      <c r="RG36" s="132">
        <f t="shared" si="57"/>
        <v>0</v>
      </c>
      <c r="RH36" s="121"/>
      <c r="RI36" s="121"/>
      <c r="RJ36" s="156" t="s">
        <v>51</v>
      </c>
      <c r="RK36" s="156">
        <v>59</v>
      </c>
      <c r="RL36" s="156">
        <v>59</v>
      </c>
      <c r="RM36" s="156">
        <v>0</v>
      </c>
      <c r="RN36" s="156">
        <v>0</v>
      </c>
      <c r="RO36" s="162">
        <f t="shared" si="58"/>
        <v>1</v>
      </c>
      <c r="RP36" s="132">
        <f t="shared" si="59"/>
        <v>0</v>
      </c>
      <c r="RQ36" s="121"/>
      <c r="RR36" s="121"/>
      <c r="RS36" s="121"/>
      <c r="RT36" s="121"/>
      <c r="RU36" s="121"/>
      <c r="RV36" s="121"/>
      <c r="RW36" s="132"/>
      <c r="RX36" s="121"/>
      <c r="RY36" s="121"/>
      <c r="RZ36" s="121"/>
      <c r="SA36" s="121"/>
      <c r="SB36" s="121"/>
      <c r="SC36" s="121"/>
      <c r="SD36" s="132"/>
      <c r="SE36" s="121"/>
      <c r="SF36" s="121"/>
      <c r="SG36" s="121"/>
      <c r="SH36" s="121"/>
      <c r="SI36" s="121"/>
      <c r="SJ36" s="121"/>
      <c r="SK36" s="121"/>
      <c r="SL36" s="121"/>
      <c r="SM36" s="121"/>
      <c r="SN36" s="121"/>
      <c r="SO36" s="121"/>
      <c r="SP36" s="121"/>
      <c r="SQ36" s="121"/>
      <c r="SR36" s="121"/>
      <c r="SU36" s="157" t="s">
        <v>51</v>
      </c>
      <c r="SV36" s="157">
        <v>59</v>
      </c>
      <c r="SW36" s="157">
        <v>59</v>
      </c>
      <c r="SX36" s="157">
        <v>0</v>
      </c>
      <c r="SY36" s="157">
        <v>0</v>
      </c>
      <c r="SZ36" s="158">
        <f t="shared" si="102"/>
        <v>1</v>
      </c>
      <c r="TA36" s="132">
        <f t="shared" si="60"/>
        <v>0</v>
      </c>
      <c r="TC36" s="157" t="s">
        <v>51</v>
      </c>
      <c r="TD36" s="157">
        <v>59</v>
      </c>
      <c r="TE36" s="157">
        <v>59</v>
      </c>
      <c r="TF36" s="157">
        <v>0</v>
      </c>
      <c r="TG36" s="157">
        <v>0</v>
      </c>
      <c r="TH36" s="158">
        <f t="shared" si="61"/>
        <v>1</v>
      </c>
      <c r="TI36" s="132">
        <f t="shared" si="62"/>
        <v>0</v>
      </c>
      <c r="TK36" s="157" t="s">
        <v>51</v>
      </c>
      <c r="TL36" s="157">
        <v>59</v>
      </c>
      <c r="TM36" s="157">
        <v>59</v>
      </c>
      <c r="TN36" s="157">
        <v>0</v>
      </c>
      <c r="TO36" s="157">
        <v>0</v>
      </c>
      <c r="TP36" s="158">
        <f t="shared" si="63"/>
        <v>1</v>
      </c>
      <c r="TQ36" s="132">
        <f t="shared" si="64"/>
        <v>0</v>
      </c>
      <c r="TS36" s="157" t="s">
        <v>51</v>
      </c>
      <c r="TT36" s="157">
        <v>59</v>
      </c>
      <c r="TU36" s="157">
        <v>59</v>
      </c>
      <c r="TV36" s="157">
        <v>0</v>
      </c>
      <c r="TW36" s="157">
        <v>0</v>
      </c>
      <c r="TX36" s="158">
        <f t="shared" si="65"/>
        <v>1</v>
      </c>
      <c r="TY36" s="132">
        <f t="shared" si="66"/>
        <v>0</v>
      </c>
      <c r="UA36" s="157" t="s">
        <v>51</v>
      </c>
      <c r="UB36" s="157">
        <v>59</v>
      </c>
      <c r="UC36" s="157">
        <v>59</v>
      </c>
      <c r="UD36" s="157">
        <v>0</v>
      </c>
      <c r="UE36" s="157">
        <v>0</v>
      </c>
      <c r="UF36" s="158">
        <f t="shared" si="67"/>
        <v>1</v>
      </c>
      <c r="UG36" s="132">
        <f t="shared" si="68"/>
        <v>0</v>
      </c>
      <c r="UH36" s="132"/>
      <c r="UI36" s="157" t="s">
        <v>51</v>
      </c>
      <c r="UJ36" s="157">
        <v>59</v>
      </c>
      <c r="UK36" s="157">
        <v>59</v>
      </c>
      <c r="UL36" s="157">
        <v>0</v>
      </c>
      <c r="UM36" s="157">
        <v>0</v>
      </c>
      <c r="UN36" s="158">
        <f t="shared" si="69"/>
        <v>1</v>
      </c>
      <c r="UO36" s="132">
        <f t="shared" si="70"/>
        <v>0</v>
      </c>
      <c r="UQ36" s="157" t="s">
        <v>51</v>
      </c>
      <c r="UR36" s="157">
        <v>59</v>
      </c>
      <c r="US36" s="157">
        <v>59</v>
      </c>
      <c r="UT36" s="157">
        <v>0</v>
      </c>
      <c r="UU36" s="157">
        <v>0</v>
      </c>
      <c r="UV36" s="158">
        <f t="shared" si="71"/>
        <v>1</v>
      </c>
      <c r="UW36" s="132">
        <f t="shared" si="72"/>
        <v>0</v>
      </c>
      <c r="UY36" s="157" t="s">
        <v>51</v>
      </c>
      <c r="UZ36" s="157">
        <v>59</v>
      </c>
      <c r="VA36" s="157">
        <v>59</v>
      </c>
      <c r="VB36" s="157">
        <v>0</v>
      </c>
      <c r="VC36" s="157">
        <v>0</v>
      </c>
      <c r="VD36" s="158">
        <f t="shared" si="73"/>
        <v>1</v>
      </c>
      <c r="VE36" s="132">
        <f t="shared" si="74"/>
        <v>0</v>
      </c>
      <c r="VG36" s="157" t="s">
        <v>51</v>
      </c>
      <c r="VH36" s="157">
        <v>59</v>
      </c>
      <c r="VI36" s="157">
        <v>59</v>
      </c>
      <c r="VJ36" s="157">
        <v>0</v>
      </c>
      <c r="VK36" s="157">
        <v>0</v>
      </c>
      <c r="VL36" s="158">
        <f t="shared" si="75"/>
        <v>1</v>
      </c>
      <c r="VM36" s="132">
        <f t="shared" si="76"/>
        <v>0</v>
      </c>
      <c r="VO36" s="157" t="s">
        <v>51</v>
      </c>
      <c r="VP36" s="157">
        <v>59</v>
      </c>
      <c r="VQ36" s="157">
        <v>59</v>
      </c>
      <c r="VR36" s="157">
        <v>0</v>
      </c>
      <c r="VS36" s="157">
        <v>0</v>
      </c>
      <c r="VT36" s="158">
        <f t="shared" si="77"/>
        <v>1</v>
      </c>
      <c r="VV36" s="157" t="s">
        <v>51</v>
      </c>
      <c r="VW36" s="157">
        <v>59</v>
      </c>
      <c r="VX36" s="157">
        <v>59</v>
      </c>
      <c r="VY36" s="157">
        <v>0</v>
      </c>
      <c r="VZ36" s="157">
        <v>0</v>
      </c>
      <c r="WA36" s="158">
        <f t="shared" si="78"/>
        <v>1</v>
      </c>
      <c r="WC36" s="157" t="s">
        <v>51</v>
      </c>
      <c r="WD36" s="157">
        <v>59</v>
      </c>
      <c r="WE36" s="157">
        <v>59</v>
      </c>
      <c r="WF36" s="157">
        <v>0</v>
      </c>
      <c r="WG36" s="157">
        <v>0</v>
      </c>
      <c r="WH36" s="158">
        <f t="shared" si="79"/>
        <v>1</v>
      </c>
      <c r="WI36" s="132">
        <f t="shared" si="126"/>
        <v>0</v>
      </c>
      <c r="WK36" s="157" t="s">
        <v>51</v>
      </c>
      <c r="WL36" s="157">
        <v>59</v>
      </c>
      <c r="WM36" s="157">
        <v>59</v>
      </c>
      <c r="WN36" s="157">
        <v>0</v>
      </c>
      <c r="WO36" s="157">
        <v>0</v>
      </c>
      <c r="WP36" s="158">
        <f t="shared" si="80"/>
        <v>1</v>
      </c>
      <c r="WQ36" s="132">
        <f t="shared" si="81"/>
        <v>0</v>
      </c>
      <c r="WS36" s="157" t="s">
        <v>51</v>
      </c>
      <c r="WT36" s="157">
        <v>59</v>
      </c>
      <c r="WU36" s="157">
        <v>59</v>
      </c>
      <c r="WV36" s="157">
        <v>0</v>
      </c>
      <c r="WW36" s="157">
        <v>0</v>
      </c>
      <c r="WX36" s="158">
        <f t="shared" si="82"/>
        <v>1</v>
      </c>
      <c r="WY36" s="132">
        <f t="shared" si="83"/>
        <v>0</v>
      </c>
      <c r="XA36" s="157" t="s">
        <v>51</v>
      </c>
      <c r="XB36" s="157">
        <v>59</v>
      </c>
      <c r="XC36" s="157">
        <v>59</v>
      </c>
      <c r="XD36" s="157">
        <v>0</v>
      </c>
      <c r="XE36" s="157">
        <v>0</v>
      </c>
      <c r="XF36" s="158">
        <f t="shared" si="84"/>
        <v>1</v>
      </c>
      <c r="XG36" s="132">
        <f t="shared" si="85"/>
        <v>0</v>
      </c>
      <c r="XI36" s="157" t="s">
        <v>51</v>
      </c>
      <c r="XJ36" s="157">
        <v>59</v>
      </c>
      <c r="XK36" s="157">
        <v>59</v>
      </c>
      <c r="XL36" s="157">
        <v>0</v>
      </c>
      <c r="XM36" s="157">
        <v>0</v>
      </c>
      <c r="XN36" s="158">
        <f t="shared" si="86"/>
        <v>1</v>
      </c>
      <c r="XO36" s="132">
        <f t="shared" si="87"/>
        <v>0</v>
      </c>
      <c r="XQ36" s="157" t="s">
        <v>51</v>
      </c>
      <c r="XR36" s="157">
        <v>59</v>
      </c>
      <c r="XS36" s="157">
        <v>59</v>
      </c>
      <c r="XT36" s="157">
        <v>0</v>
      </c>
      <c r="XU36" s="157">
        <v>0</v>
      </c>
      <c r="XV36" s="158">
        <f t="shared" si="88"/>
        <v>1</v>
      </c>
      <c r="XW36" s="132">
        <f t="shared" si="89"/>
        <v>0</v>
      </c>
      <c r="XY36" s="157" t="s">
        <v>51</v>
      </c>
      <c r="XZ36" s="157">
        <v>59</v>
      </c>
      <c r="YA36" s="157">
        <v>59</v>
      </c>
      <c r="YB36" s="157">
        <v>0</v>
      </c>
      <c r="YC36" s="157">
        <v>0</v>
      </c>
      <c r="YD36" s="158">
        <f t="shared" si="90"/>
        <v>1</v>
      </c>
      <c r="YE36" s="132">
        <f t="shared" si="91"/>
        <v>0</v>
      </c>
      <c r="YG36" s="157" t="s">
        <v>51</v>
      </c>
      <c r="YH36" s="157">
        <v>59</v>
      </c>
      <c r="YI36" s="157">
        <v>59</v>
      </c>
      <c r="YJ36" s="157">
        <v>0</v>
      </c>
      <c r="YK36" s="157">
        <v>0</v>
      </c>
      <c r="YL36" s="158">
        <f t="shared" si="92"/>
        <v>1</v>
      </c>
      <c r="YM36" s="132">
        <f t="shared" si="93"/>
        <v>0</v>
      </c>
      <c r="YO36" s="157" t="s">
        <v>51</v>
      </c>
      <c r="YP36" s="157">
        <v>59</v>
      </c>
      <c r="YQ36" s="157">
        <v>59</v>
      </c>
      <c r="YR36" s="157">
        <v>0</v>
      </c>
      <c r="YS36" s="157">
        <v>0</v>
      </c>
      <c r="YT36" s="158">
        <f t="shared" si="94"/>
        <v>1</v>
      </c>
      <c r="YU36" s="132">
        <f t="shared" si="95"/>
        <v>0</v>
      </c>
      <c r="YW36" s="157" t="s">
        <v>51</v>
      </c>
      <c r="YX36" s="157">
        <v>59</v>
      </c>
      <c r="YY36" s="157">
        <v>59</v>
      </c>
      <c r="YZ36" s="157">
        <v>0</v>
      </c>
      <c r="ZA36" s="157">
        <v>0</v>
      </c>
      <c r="ZB36" s="158">
        <f t="shared" si="96"/>
        <v>1</v>
      </c>
      <c r="ZD36" s="157" t="s">
        <v>51</v>
      </c>
      <c r="ZE36" s="157">
        <v>59</v>
      </c>
      <c r="ZF36" s="157">
        <v>59</v>
      </c>
      <c r="ZG36" s="157">
        <v>0</v>
      </c>
      <c r="ZH36" s="157">
        <v>0</v>
      </c>
      <c r="ZI36" s="158">
        <f t="shared" si="97"/>
        <v>1</v>
      </c>
      <c r="ZJ36" s="132">
        <f t="shared" si="98"/>
        <v>1</v>
      </c>
      <c r="ZL36" s="121" t="s">
        <v>51</v>
      </c>
      <c r="ZM36" s="121">
        <v>58</v>
      </c>
      <c r="ZN36" s="121">
        <v>58</v>
      </c>
      <c r="ZO36" s="121">
        <v>0</v>
      </c>
      <c r="ZP36" s="121">
        <v>0</v>
      </c>
      <c r="ZQ36" s="132">
        <v>1</v>
      </c>
      <c r="ZS36" s="157" t="s">
        <v>51</v>
      </c>
      <c r="ZT36" s="157">
        <v>58</v>
      </c>
      <c r="ZU36" s="157">
        <v>58</v>
      </c>
      <c r="ZV36" s="157">
        <v>0</v>
      </c>
      <c r="ZW36" s="157">
        <v>0</v>
      </c>
      <c r="ZX36" s="158">
        <v>1</v>
      </c>
      <c r="ZZ36" s="199" t="s">
        <v>51</v>
      </c>
      <c r="AAA36" s="199">
        <v>58</v>
      </c>
      <c r="AAB36" s="199">
        <v>58</v>
      </c>
      <c r="AAC36" s="199">
        <v>0</v>
      </c>
      <c r="AAD36" s="199">
        <v>0</v>
      </c>
      <c r="AAE36" s="200">
        <v>1</v>
      </c>
      <c r="AAG36" s="157" t="s">
        <v>51</v>
      </c>
      <c r="AAH36" s="157">
        <v>58</v>
      </c>
      <c r="AAI36" s="157">
        <v>58</v>
      </c>
      <c r="AAJ36" s="157">
        <v>0</v>
      </c>
      <c r="AAK36" s="157">
        <v>0</v>
      </c>
      <c r="AAL36" s="158">
        <v>1</v>
      </c>
      <c r="AAN36" s="157" t="s">
        <v>51</v>
      </c>
      <c r="AAO36" s="157">
        <v>58</v>
      </c>
      <c r="AAP36" s="157">
        <v>58</v>
      </c>
      <c r="AAQ36" s="157">
        <v>0</v>
      </c>
      <c r="AAR36" s="157">
        <v>0</v>
      </c>
      <c r="AAS36" s="158">
        <v>1</v>
      </c>
      <c r="AAU36" s="157" t="s">
        <v>51</v>
      </c>
      <c r="AAV36" s="157">
        <v>58</v>
      </c>
      <c r="AAW36" s="157">
        <v>58</v>
      </c>
      <c r="AAX36" s="157">
        <v>0</v>
      </c>
      <c r="AAY36" s="157">
        <v>0</v>
      </c>
      <c r="AAZ36" s="158">
        <v>1</v>
      </c>
    </row>
    <row r="37" spans="1:728" ht="15.75">
      <c r="A37" s="19">
        <v>0.35</v>
      </c>
      <c r="B37" s="19"/>
      <c r="C37" s="18" t="s">
        <v>52</v>
      </c>
      <c r="D37" s="18">
        <v>14</v>
      </c>
      <c r="E37" s="18">
        <v>5</v>
      </c>
      <c r="F37" s="18">
        <v>8</v>
      </c>
      <c r="G37" s="18">
        <v>1</v>
      </c>
      <c r="H37" s="19">
        <v>0.35</v>
      </c>
      <c r="J37" s="58" t="s">
        <v>52</v>
      </c>
      <c r="K37" s="58">
        <v>14</v>
      </c>
      <c r="L37" s="58">
        <v>5</v>
      </c>
      <c r="M37" s="58">
        <v>8</v>
      </c>
      <c r="N37" s="58">
        <v>1</v>
      </c>
      <c r="O37" s="59">
        <v>0.35</v>
      </c>
      <c r="P37" s="59">
        <f t="shared" si="104"/>
        <v>0</v>
      </c>
      <c r="R37" s="18" t="s">
        <v>52</v>
      </c>
      <c r="S37" s="18">
        <v>14</v>
      </c>
      <c r="T37" s="18">
        <v>5</v>
      </c>
      <c r="U37" s="18">
        <v>8</v>
      </c>
      <c r="V37" s="18">
        <v>1</v>
      </c>
      <c r="W37" s="19">
        <v>0.35</v>
      </c>
      <c r="X37" s="19">
        <f t="shared" si="105"/>
        <v>0</v>
      </c>
      <c r="Z37" s="51" t="s">
        <v>52</v>
      </c>
      <c r="AA37" s="51">
        <v>14</v>
      </c>
      <c r="AB37" s="52">
        <v>5</v>
      </c>
      <c r="AC37" s="53">
        <v>8</v>
      </c>
      <c r="AD37" s="51">
        <v>1</v>
      </c>
      <c r="AE37" s="55">
        <v>0.35</v>
      </c>
      <c r="AF37" s="19">
        <f t="shared" si="106"/>
        <v>0</v>
      </c>
      <c r="AH37" s="19">
        <v>0.35</v>
      </c>
      <c r="AI37" s="19">
        <f t="shared" si="107"/>
        <v>0</v>
      </c>
      <c r="AK37" s="18" t="s">
        <v>52</v>
      </c>
      <c r="AL37" s="18">
        <v>14</v>
      </c>
      <c r="AM37" s="18">
        <v>5</v>
      </c>
      <c r="AN37" s="18">
        <v>8</v>
      </c>
      <c r="AO37" s="18">
        <v>1</v>
      </c>
      <c r="AP37" s="19">
        <f t="shared" si="108"/>
        <v>0.35714285714285715</v>
      </c>
      <c r="AQ37" s="19">
        <f t="shared" si="5"/>
        <v>7.142857142857173E-3</v>
      </c>
      <c r="AS37" s="18" t="s">
        <v>52</v>
      </c>
      <c r="AT37" s="18">
        <v>14</v>
      </c>
      <c r="AU37" s="18">
        <v>5</v>
      </c>
      <c r="AV37" s="18">
        <v>9</v>
      </c>
      <c r="AW37" s="18">
        <v>0</v>
      </c>
      <c r="AX37" s="19">
        <v>0.36</v>
      </c>
      <c r="AY37" s="19">
        <f t="shared" si="109"/>
        <v>2.8571428571428359E-3</v>
      </c>
      <c r="BA37" s="18" t="s">
        <v>52</v>
      </c>
      <c r="BB37" s="18">
        <v>14</v>
      </c>
      <c r="BC37" s="18">
        <v>5</v>
      </c>
      <c r="BD37" s="18">
        <v>9</v>
      </c>
      <c r="BE37" s="18">
        <v>0</v>
      </c>
      <c r="BF37" s="19">
        <v>0.36</v>
      </c>
      <c r="BG37" s="19">
        <f t="shared" si="110"/>
        <v>0</v>
      </c>
      <c r="BI37" s="18" t="s">
        <v>52</v>
      </c>
      <c r="BJ37" s="18">
        <v>14</v>
      </c>
      <c r="BK37" s="18">
        <v>8</v>
      </c>
      <c r="BL37" s="18">
        <v>6</v>
      </c>
      <c r="BM37" s="18">
        <v>0</v>
      </c>
      <c r="BN37" s="19">
        <v>0.56999999999999995</v>
      </c>
      <c r="BO37" s="19">
        <f t="shared" si="111"/>
        <v>0.20999999999999996</v>
      </c>
      <c r="BQ37" s="18" t="s">
        <v>52</v>
      </c>
      <c r="BR37" s="18">
        <v>14</v>
      </c>
      <c r="BS37" s="18">
        <v>10</v>
      </c>
      <c r="BT37" s="18">
        <v>3</v>
      </c>
      <c r="BU37" s="18">
        <v>1</v>
      </c>
      <c r="BV37" s="19">
        <v>0.71</v>
      </c>
      <c r="BW37" s="19">
        <f t="shared" si="112"/>
        <v>0.14000000000000001</v>
      </c>
      <c r="BY37" s="18" t="s">
        <v>52</v>
      </c>
      <c r="BZ37" s="18">
        <v>14</v>
      </c>
      <c r="CA37" s="18">
        <v>10</v>
      </c>
      <c r="CB37" s="18">
        <v>3</v>
      </c>
      <c r="CC37" s="18">
        <v>1</v>
      </c>
      <c r="CD37" s="19">
        <v>0.71</v>
      </c>
      <c r="CE37" s="19">
        <f t="shared" si="113"/>
        <v>0</v>
      </c>
      <c r="CG37" s="2" t="s">
        <v>52</v>
      </c>
      <c r="CH37" s="2">
        <v>14</v>
      </c>
      <c r="CI37" s="2">
        <v>10</v>
      </c>
      <c r="CJ37" s="2">
        <v>3</v>
      </c>
      <c r="CK37" s="2">
        <v>1</v>
      </c>
      <c r="CL37" s="4">
        <v>0.71</v>
      </c>
      <c r="CM37" s="19">
        <f t="shared" si="114"/>
        <v>0</v>
      </c>
      <c r="CO37" s="2" t="s">
        <v>52</v>
      </c>
      <c r="CP37" s="2">
        <v>14</v>
      </c>
      <c r="CQ37" s="2">
        <v>10</v>
      </c>
      <c r="CR37" s="2">
        <v>3</v>
      </c>
      <c r="CS37" s="2">
        <v>1</v>
      </c>
      <c r="CT37" s="4">
        <v>0.71</v>
      </c>
      <c r="CU37" s="19">
        <f t="shared" si="115"/>
        <v>0</v>
      </c>
      <c r="CW37" s="2" t="s">
        <v>52</v>
      </c>
      <c r="CX37" s="2">
        <v>14</v>
      </c>
      <c r="CY37" s="2">
        <v>10</v>
      </c>
      <c r="CZ37" s="2">
        <v>3</v>
      </c>
      <c r="DA37" s="2">
        <v>1</v>
      </c>
      <c r="DB37" s="4">
        <v>0.71</v>
      </c>
      <c r="DC37" s="19">
        <f t="shared" si="116"/>
        <v>0</v>
      </c>
      <c r="DE37" s="2" t="s">
        <v>52</v>
      </c>
      <c r="DF37" s="2">
        <v>14</v>
      </c>
      <c r="DG37" s="2">
        <v>10</v>
      </c>
      <c r="DH37" s="2">
        <v>3</v>
      </c>
      <c r="DI37" s="2">
        <v>1</v>
      </c>
      <c r="DJ37" s="4">
        <v>0.71</v>
      </c>
      <c r="DK37" s="19">
        <f t="shared" si="117"/>
        <v>0</v>
      </c>
      <c r="DM37" s="2" t="s">
        <v>52</v>
      </c>
      <c r="DN37" s="2">
        <v>14</v>
      </c>
      <c r="DO37" s="2">
        <v>10</v>
      </c>
      <c r="DP37" s="2">
        <v>3</v>
      </c>
      <c r="DQ37" s="2">
        <v>1</v>
      </c>
      <c r="DR37" s="4">
        <v>0.71</v>
      </c>
      <c r="DS37" s="19">
        <f t="shared" si="118"/>
        <v>0</v>
      </c>
      <c r="DU37" s="2" t="s">
        <v>52</v>
      </c>
      <c r="DV37" s="2">
        <v>14</v>
      </c>
      <c r="DW37" s="2">
        <v>10</v>
      </c>
      <c r="DX37" s="2">
        <v>3</v>
      </c>
      <c r="DY37" s="2">
        <v>1</v>
      </c>
      <c r="DZ37" s="4">
        <v>0.71</v>
      </c>
      <c r="EA37" s="19">
        <f t="shared" si="119"/>
        <v>0</v>
      </c>
      <c r="EC37" s="2" t="s">
        <v>52</v>
      </c>
      <c r="ED37" s="2">
        <v>14</v>
      </c>
      <c r="EE37" s="2">
        <v>10</v>
      </c>
      <c r="EF37" s="2">
        <v>3</v>
      </c>
      <c r="EG37" s="2">
        <v>1</v>
      </c>
      <c r="EH37" s="4">
        <v>0.71</v>
      </c>
      <c r="EI37" s="19">
        <f t="shared" si="120"/>
        <v>0</v>
      </c>
      <c r="EK37" s="2" t="s">
        <v>52</v>
      </c>
      <c r="EL37" s="2">
        <v>14</v>
      </c>
      <c r="EM37" s="2">
        <v>10</v>
      </c>
      <c r="EN37" s="2">
        <v>3</v>
      </c>
      <c r="EO37" s="2">
        <v>1</v>
      </c>
      <c r="EP37" s="4">
        <v>0.71</v>
      </c>
      <c r="EQ37" s="19">
        <f t="shared" si="121"/>
        <v>0</v>
      </c>
      <c r="ES37" s="2" t="s">
        <v>52</v>
      </c>
      <c r="ET37" s="2">
        <v>14</v>
      </c>
      <c r="EU37" s="2">
        <v>10</v>
      </c>
      <c r="EV37" s="2">
        <v>3</v>
      </c>
      <c r="EW37" s="2">
        <v>1</v>
      </c>
      <c r="EX37" s="4">
        <v>0.71</v>
      </c>
      <c r="EY37" s="19">
        <f t="shared" si="122"/>
        <v>0</v>
      </c>
      <c r="FA37" s="2" t="s">
        <v>52</v>
      </c>
      <c r="FB37" s="2">
        <v>14</v>
      </c>
      <c r="FC37" s="2">
        <v>10</v>
      </c>
      <c r="FD37" s="2">
        <v>3</v>
      </c>
      <c r="FE37" s="2">
        <v>1</v>
      </c>
      <c r="FF37" s="4">
        <v>0.71</v>
      </c>
      <c r="FG37" s="19">
        <f t="shared" si="123"/>
        <v>0</v>
      </c>
      <c r="FI37" s="2" t="s">
        <v>52</v>
      </c>
      <c r="FJ37" s="2">
        <v>14</v>
      </c>
      <c r="FK37" s="2">
        <v>10</v>
      </c>
      <c r="FL37" s="2">
        <v>3</v>
      </c>
      <c r="FM37" s="2">
        <v>1</v>
      </c>
      <c r="FN37" s="4">
        <v>0.71</v>
      </c>
      <c r="FO37" s="19">
        <f t="shared" si="124"/>
        <v>0</v>
      </c>
      <c r="FQ37" s="2" t="s">
        <v>52</v>
      </c>
      <c r="FR37" s="2">
        <v>14</v>
      </c>
      <c r="FS37" s="2">
        <v>10</v>
      </c>
      <c r="FT37" s="2">
        <v>3</v>
      </c>
      <c r="FU37" s="2">
        <v>1</v>
      </c>
      <c r="FV37" s="4">
        <v>0.71</v>
      </c>
      <c r="FW37" s="19">
        <f t="shared" si="125"/>
        <v>0</v>
      </c>
      <c r="FY37" s="2" t="s">
        <v>52</v>
      </c>
      <c r="FZ37" s="2">
        <v>14</v>
      </c>
      <c r="GA37" s="2">
        <v>10</v>
      </c>
      <c r="GB37" s="2">
        <v>3</v>
      </c>
      <c r="GC37" s="2">
        <v>1</v>
      </c>
      <c r="GD37" s="4">
        <v>0.71</v>
      </c>
      <c r="GE37" s="19">
        <f t="shared" si="24"/>
        <v>0</v>
      </c>
      <c r="GG37" s="2" t="s">
        <v>52</v>
      </c>
      <c r="GH37" s="2">
        <v>14</v>
      </c>
      <c r="GI37" s="2">
        <v>10</v>
      </c>
      <c r="GJ37" s="2">
        <v>3</v>
      </c>
      <c r="GK37" s="2">
        <v>1</v>
      </c>
      <c r="GL37" s="4">
        <v>0.71</v>
      </c>
      <c r="GM37" s="19">
        <f t="shared" si="25"/>
        <v>0</v>
      </c>
      <c r="GO37" s="2" t="s">
        <v>52</v>
      </c>
      <c r="GP37" s="2">
        <v>14</v>
      </c>
      <c r="GQ37" s="2">
        <v>10</v>
      </c>
      <c r="GR37" s="2">
        <v>3</v>
      </c>
      <c r="GS37" s="2">
        <v>1</v>
      </c>
      <c r="GT37" s="4">
        <v>0.71</v>
      </c>
      <c r="GU37" s="19">
        <f t="shared" si="26"/>
        <v>0</v>
      </c>
      <c r="GW37" s="2" t="s">
        <v>52</v>
      </c>
      <c r="GX37" s="2">
        <v>14</v>
      </c>
      <c r="GY37" s="2">
        <v>10</v>
      </c>
      <c r="GZ37" s="2">
        <v>3</v>
      </c>
      <c r="HA37" s="2">
        <v>1</v>
      </c>
      <c r="HB37" s="4">
        <v>0.71</v>
      </c>
      <c r="HC37" s="19">
        <f t="shared" si="27"/>
        <v>0</v>
      </c>
      <c r="HE37" s="2" t="s">
        <v>52</v>
      </c>
      <c r="HF37" s="2">
        <v>14</v>
      </c>
      <c r="HG37" s="2">
        <v>10</v>
      </c>
      <c r="HH37" s="2">
        <v>3</v>
      </c>
      <c r="HI37" s="2">
        <v>1</v>
      </c>
      <c r="HJ37" s="4">
        <v>0.71</v>
      </c>
      <c r="HK37" s="19">
        <f t="shared" si="28"/>
        <v>0</v>
      </c>
      <c r="HM37" s="2" t="s">
        <v>52</v>
      </c>
      <c r="HN37" s="2">
        <v>14</v>
      </c>
      <c r="HO37" s="2">
        <v>10</v>
      </c>
      <c r="HP37" s="2">
        <v>3</v>
      </c>
      <c r="HQ37" s="2">
        <v>1</v>
      </c>
      <c r="HR37" s="4">
        <v>0.71</v>
      </c>
      <c r="HS37" s="19">
        <f t="shared" si="29"/>
        <v>0</v>
      </c>
      <c r="HU37" s="2" t="s">
        <v>52</v>
      </c>
      <c r="HV37" s="2">
        <v>14</v>
      </c>
      <c r="HW37" s="2">
        <v>10</v>
      </c>
      <c r="HX37" s="2">
        <v>3</v>
      </c>
      <c r="HY37" s="2">
        <v>1</v>
      </c>
      <c r="HZ37" s="4">
        <v>0.71</v>
      </c>
      <c r="IA37" s="19">
        <f t="shared" si="30"/>
        <v>0</v>
      </c>
      <c r="IC37" s="2" t="s">
        <v>52</v>
      </c>
      <c r="ID37" s="2">
        <v>14</v>
      </c>
      <c r="IE37" s="2">
        <v>10</v>
      </c>
      <c r="IF37" s="2">
        <v>3</v>
      </c>
      <c r="IG37" s="2">
        <v>1</v>
      </c>
      <c r="IH37" s="4">
        <v>0.71</v>
      </c>
      <c r="II37" s="19">
        <f t="shared" si="31"/>
        <v>0</v>
      </c>
      <c r="IK37" s="2" t="s">
        <v>52</v>
      </c>
      <c r="IL37" s="2">
        <v>14</v>
      </c>
      <c r="IM37" s="2">
        <v>10</v>
      </c>
      <c r="IN37" s="2">
        <v>3</v>
      </c>
      <c r="IO37" s="2">
        <v>1</v>
      </c>
      <c r="IP37" s="4">
        <v>0.71</v>
      </c>
      <c r="IQ37" s="19">
        <f t="shared" si="32"/>
        <v>0</v>
      </c>
      <c r="IS37" s="2" t="s">
        <v>52</v>
      </c>
      <c r="IT37" s="2">
        <v>14</v>
      </c>
      <c r="IU37" s="2">
        <v>10</v>
      </c>
      <c r="IV37" s="2">
        <v>3</v>
      </c>
      <c r="IW37" s="2">
        <v>1</v>
      </c>
      <c r="IX37" s="4">
        <v>0.71</v>
      </c>
      <c r="IY37" s="19">
        <f t="shared" si="33"/>
        <v>0</v>
      </c>
      <c r="JA37" s="2" t="s">
        <v>52</v>
      </c>
      <c r="JB37" s="2">
        <v>14</v>
      </c>
      <c r="JC37" s="2">
        <v>10</v>
      </c>
      <c r="JD37" s="2">
        <v>3</v>
      </c>
      <c r="JE37" s="2">
        <v>1</v>
      </c>
      <c r="JF37" s="4">
        <v>0.71</v>
      </c>
      <c r="JG37" s="19">
        <f t="shared" si="34"/>
        <v>0</v>
      </c>
      <c r="JI37" s="2" t="s">
        <v>52</v>
      </c>
      <c r="JJ37" s="2">
        <v>14</v>
      </c>
      <c r="JK37" s="2">
        <v>10</v>
      </c>
      <c r="JL37" s="2">
        <v>3</v>
      </c>
      <c r="JM37" s="2">
        <v>1</v>
      </c>
      <c r="JN37" s="4">
        <v>0.71</v>
      </c>
      <c r="JO37" s="19">
        <f t="shared" si="35"/>
        <v>0</v>
      </c>
      <c r="JQ37" s="2" t="s">
        <v>52</v>
      </c>
      <c r="JR37" s="2">
        <v>14</v>
      </c>
      <c r="JS37" s="2">
        <v>10</v>
      </c>
      <c r="JT37" s="2">
        <v>3</v>
      </c>
      <c r="JU37" s="2">
        <v>1</v>
      </c>
      <c r="JV37" s="4">
        <v>0.71</v>
      </c>
      <c r="JW37" s="19">
        <f t="shared" si="36"/>
        <v>0</v>
      </c>
      <c r="JY37" s="2" t="s">
        <v>52</v>
      </c>
      <c r="JZ37" s="2">
        <v>14</v>
      </c>
      <c r="KA37" s="2">
        <v>10</v>
      </c>
      <c r="KB37" s="2">
        <v>3</v>
      </c>
      <c r="KC37" s="2">
        <v>1</v>
      </c>
      <c r="KD37" s="4">
        <v>0.71</v>
      </c>
      <c r="KE37" s="19">
        <f t="shared" si="37"/>
        <v>0</v>
      </c>
      <c r="KG37" s="2" t="s">
        <v>52</v>
      </c>
      <c r="KH37" s="2">
        <v>14</v>
      </c>
      <c r="KI37" s="2">
        <v>10</v>
      </c>
      <c r="KJ37" s="2">
        <v>3</v>
      </c>
      <c r="KK37" s="2">
        <v>1</v>
      </c>
      <c r="KL37" s="4">
        <v>0.71</v>
      </c>
      <c r="KM37" s="19">
        <f t="shared" si="38"/>
        <v>0</v>
      </c>
      <c r="KO37" s="2" t="s">
        <v>52</v>
      </c>
      <c r="KP37" s="2">
        <v>14</v>
      </c>
      <c r="KQ37" s="2">
        <v>10</v>
      </c>
      <c r="KR37" s="2">
        <v>3</v>
      </c>
      <c r="KS37" s="2">
        <v>1</v>
      </c>
      <c r="KT37" s="4">
        <v>0.71</v>
      </c>
      <c r="KU37" s="19">
        <f t="shared" si="39"/>
        <v>0</v>
      </c>
      <c r="KW37" s="2" t="s">
        <v>52</v>
      </c>
      <c r="KX37" s="2">
        <v>14</v>
      </c>
      <c r="KY37" s="2">
        <v>10</v>
      </c>
      <c r="KZ37" s="2">
        <v>3</v>
      </c>
      <c r="LA37" s="2">
        <v>1</v>
      </c>
      <c r="LB37" s="4">
        <v>0.71</v>
      </c>
      <c r="LC37" s="19">
        <f t="shared" si="40"/>
        <v>0</v>
      </c>
      <c r="LE37" s="2" t="s">
        <v>52</v>
      </c>
      <c r="LF37" s="2">
        <v>14</v>
      </c>
      <c r="LG37" s="2">
        <v>10</v>
      </c>
      <c r="LH37" s="2">
        <v>3</v>
      </c>
      <c r="LI37" s="2">
        <v>1</v>
      </c>
      <c r="LJ37" s="4">
        <v>0.71</v>
      </c>
      <c r="LK37" s="19">
        <f t="shared" si="41"/>
        <v>0</v>
      </c>
      <c r="LM37" s="2" t="s">
        <v>52</v>
      </c>
      <c r="LN37" s="2">
        <v>14</v>
      </c>
      <c r="LO37" s="2">
        <v>10</v>
      </c>
      <c r="LP37" s="2">
        <v>3</v>
      </c>
      <c r="LQ37" s="2">
        <v>1</v>
      </c>
      <c r="LR37" s="4">
        <v>0.71</v>
      </c>
      <c r="LS37" s="19">
        <f t="shared" si="42"/>
        <v>0</v>
      </c>
      <c r="LU37" s="2" t="s">
        <v>52</v>
      </c>
      <c r="LV37" s="2">
        <v>14</v>
      </c>
      <c r="LW37" s="2">
        <v>12</v>
      </c>
      <c r="LX37" s="2">
        <v>0</v>
      </c>
      <c r="LY37" s="2">
        <v>2</v>
      </c>
      <c r="LZ37" s="4">
        <v>0.86</v>
      </c>
      <c r="MA37" s="19">
        <f t="shared" si="43"/>
        <v>0.15000000000000002</v>
      </c>
      <c r="MC37" s="2" t="s">
        <v>52</v>
      </c>
      <c r="MD37" s="2">
        <v>14</v>
      </c>
      <c r="ME37" s="2">
        <v>12</v>
      </c>
      <c r="MF37" s="2">
        <v>0</v>
      </c>
      <c r="MG37" s="2">
        <v>2</v>
      </c>
      <c r="MH37" s="4">
        <f t="shared" si="99"/>
        <v>0.8571428571428571</v>
      </c>
      <c r="MI37" s="19">
        <f t="shared" si="44"/>
        <v>-2.8571428571428914E-3</v>
      </c>
      <c r="MK37" s="2" t="s">
        <v>52</v>
      </c>
      <c r="ML37" s="2">
        <v>14</v>
      </c>
      <c r="MM37" s="2">
        <v>12</v>
      </c>
      <c r="MN37" s="2">
        <v>0</v>
      </c>
      <c r="MO37" s="2">
        <v>2</v>
      </c>
      <c r="MP37" s="4">
        <v>0.86</v>
      </c>
      <c r="MQ37" s="19">
        <f t="shared" si="100"/>
        <v>2.8571428571428914E-3</v>
      </c>
      <c r="MS37" s="2" t="s">
        <v>52</v>
      </c>
      <c r="MT37" s="2">
        <v>14</v>
      </c>
      <c r="MU37" s="2">
        <v>12</v>
      </c>
      <c r="MV37" s="2">
        <v>0</v>
      </c>
      <c r="MW37" s="2">
        <v>2</v>
      </c>
      <c r="MX37" s="4">
        <v>0.86</v>
      </c>
      <c r="MY37" s="19">
        <f t="shared" si="45"/>
        <v>0</v>
      </c>
      <c r="NA37" s="2" t="s">
        <v>52</v>
      </c>
      <c r="NB37" s="2">
        <v>14</v>
      </c>
      <c r="NC37" s="2">
        <v>12</v>
      </c>
      <c r="ND37" s="2">
        <v>0</v>
      </c>
      <c r="NE37" s="2">
        <v>2</v>
      </c>
      <c r="NF37" s="4">
        <v>0.86</v>
      </c>
      <c r="NG37" s="19">
        <f t="shared" si="46"/>
        <v>0</v>
      </c>
      <c r="NI37" s="2" t="s">
        <v>52</v>
      </c>
      <c r="NJ37" s="2">
        <v>14</v>
      </c>
      <c r="NK37" s="2">
        <v>12</v>
      </c>
      <c r="NL37" s="2">
        <v>0</v>
      </c>
      <c r="NM37" s="2">
        <v>2</v>
      </c>
      <c r="NN37" s="4">
        <v>0.86</v>
      </c>
      <c r="NO37" s="19">
        <f t="shared" si="47"/>
        <v>0</v>
      </c>
      <c r="NQ37" s="2" t="s">
        <v>52</v>
      </c>
      <c r="NR37" s="2">
        <v>14</v>
      </c>
      <c r="NS37" s="2">
        <v>12</v>
      </c>
      <c r="NT37" s="2">
        <v>0</v>
      </c>
      <c r="NU37" s="2">
        <v>2</v>
      </c>
      <c r="NV37" s="4">
        <v>0.86</v>
      </c>
      <c r="NW37" s="19">
        <f t="shared" si="48"/>
        <v>0</v>
      </c>
      <c r="NY37" s="2" t="s">
        <v>52</v>
      </c>
      <c r="NZ37" s="2">
        <v>14</v>
      </c>
      <c r="OA37" s="2">
        <v>12</v>
      </c>
      <c r="OB37" s="2">
        <v>0</v>
      </c>
      <c r="OC37" s="2">
        <v>2</v>
      </c>
      <c r="OD37" s="4">
        <v>0.86</v>
      </c>
      <c r="OE37" s="19">
        <f t="shared" si="49"/>
        <v>0</v>
      </c>
      <c r="OG37" s="2" t="s">
        <v>52</v>
      </c>
      <c r="OH37" s="2">
        <v>14</v>
      </c>
      <c r="OI37" s="2">
        <v>12</v>
      </c>
      <c r="OJ37" s="2">
        <v>0</v>
      </c>
      <c r="OK37" s="2">
        <v>2</v>
      </c>
      <c r="OL37" s="4">
        <v>0.86</v>
      </c>
      <c r="OM37" s="19">
        <f t="shared" si="103"/>
        <v>0</v>
      </c>
      <c r="OO37" s="2" t="s">
        <v>52</v>
      </c>
      <c r="OP37" s="2">
        <v>14</v>
      </c>
      <c r="OQ37" s="2">
        <v>12</v>
      </c>
      <c r="OR37" s="2">
        <v>0</v>
      </c>
      <c r="OS37" s="2">
        <v>2</v>
      </c>
      <c r="OT37" s="4">
        <f t="shared" si="101"/>
        <v>0.8571428571428571</v>
      </c>
      <c r="OU37" s="19">
        <f t="shared" si="51"/>
        <v>-2.8571428571428914E-3</v>
      </c>
      <c r="OW37" s="129" t="s">
        <v>52</v>
      </c>
      <c r="OX37" s="129">
        <v>14</v>
      </c>
      <c r="OY37" s="129">
        <v>12</v>
      </c>
      <c r="OZ37" s="129">
        <v>0</v>
      </c>
      <c r="PA37" s="129">
        <v>2</v>
      </c>
      <c r="PB37" s="135">
        <v>0.86</v>
      </c>
      <c r="PC37" s="132">
        <v>0</v>
      </c>
      <c r="PD37" s="129"/>
      <c r="PE37" s="129" t="s">
        <v>52</v>
      </c>
      <c r="PF37" s="129">
        <v>14</v>
      </c>
      <c r="PG37" s="129">
        <v>12</v>
      </c>
      <c r="PH37" s="129">
        <v>0</v>
      </c>
      <c r="PI37" s="129">
        <v>2</v>
      </c>
      <c r="PJ37" s="135">
        <v>0.86</v>
      </c>
      <c r="PK37" s="132">
        <v>0</v>
      </c>
      <c r="PM37" s="156" t="s">
        <v>52</v>
      </c>
      <c r="PN37" s="156">
        <v>14</v>
      </c>
      <c r="PO37" s="156">
        <v>12</v>
      </c>
      <c r="PP37" s="156">
        <v>0</v>
      </c>
      <c r="PQ37" s="156">
        <v>2</v>
      </c>
      <c r="PR37" s="162">
        <v>0.86</v>
      </c>
      <c r="PS37" s="132">
        <f t="shared" si="52"/>
        <v>0</v>
      </c>
      <c r="PT37" s="121"/>
      <c r="PU37" s="156" t="s">
        <v>52</v>
      </c>
      <c r="PV37" s="156">
        <v>14</v>
      </c>
      <c r="PW37" s="156">
        <v>12</v>
      </c>
      <c r="PX37" s="156">
        <v>0</v>
      </c>
      <c r="PY37" s="156">
        <v>2</v>
      </c>
      <c r="PZ37" s="162">
        <v>0.86</v>
      </c>
      <c r="QA37" s="132">
        <f t="shared" si="53"/>
        <v>0</v>
      </c>
      <c r="QB37" s="121"/>
      <c r="QC37" s="156" t="s">
        <v>52</v>
      </c>
      <c r="QD37" s="156">
        <v>14</v>
      </c>
      <c r="QE37" s="156">
        <v>12</v>
      </c>
      <c r="QF37" s="156">
        <v>0</v>
      </c>
      <c r="QG37" s="156">
        <v>2</v>
      </c>
      <c r="QH37" s="162">
        <v>0.86</v>
      </c>
      <c r="QI37" s="132">
        <f t="shared" si="54"/>
        <v>0</v>
      </c>
      <c r="QJ37" s="121"/>
      <c r="QK37" s="156" t="s">
        <v>52</v>
      </c>
      <c r="QL37" s="156">
        <v>14</v>
      </c>
      <c r="QM37" s="156">
        <v>12</v>
      </c>
      <c r="QN37" s="156">
        <v>0</v>
      </c>
      <c r="QO37" s="156">
        <v>2</v>
      </c>
      <c r="QP37" s="162">
        <v>0.86</v>
      </c>
      <c r="QQ37" s="132">
        <f t="shared" si="55"/>
        <v>0</v>
      </c>
      <c r="QR37" s="121"/>
      <c r="QS37" s="156" t="s">
        <v>52</v>
      </c>
      <c r="QT37" s="156">
        <v>14</v>
      </c>
      <c r="QU37" s="156">
        <v>12</v>
      </c>
      <c r="QV37" s="156">
        <v>0</v>
      </c>
      <c r="QW37" s="156">
        <v>2</v>
      </c>
      <c r="QX37" s="162">
        <v>0.86</v>
      </c>
      <c r="QY37" s="158">
        <f t="shared" si="56"/>
        <v>0</v>
      </c>
      <c r="QZ37" s="121"/>
      <c r="RA37" s="156" t="s">
        <v>52</v>
      </c>
      <c r="RB37" s="156">
        <v>14</v>
      </c>
      <c r="RC37" s="156">
        <v>12</v>
      </c>
      <c r="RD37" s="156">
        <v>0</v>
      </c>
      <c r="RE37" s="156">
        <v>2</v>
      </c>
      <c r="RF37" s="162">
        <v>0.86</v>
      </c>
      <c r="RG37" s="132">
        <f t="shared" si="57"/>
        <v>0</v>
      </c>
      <c r="RH37" s="121"/>
      <c r="RI37" s="121"/>
      <c r="RJ37" s="156" t="s">
        <v>52</v>
      </c>
      <c r="RK37" s="156">
        <v>14</v>
      </c>
      <c r="RL37" s="156">
        <v>12</v>
      </c>
      <c r="RM37" s="156">
        <v>0</v>
      </c>
      <c r="RN37" s="156">
        <v>2</v>
      </c>
      <c r="RO37" s="162">
        <f t="shared" si="58"/>
        <v>0.8571428571428571</v>
      </c>
      <c r="RP37" s="132">
        <f t="shared" si="59"/>
        <v>-2.8571428571428914E-3</v>
      </c>
      <c r="RQ37" s="121"/>
      <c r="RR37" s="121"/>
      <c r="RS37" s="121"/>
      <c r="RT37" s="121"/>
      <c r="RU37" s="121"/>
      <c r="RV37" s="121"/>
      <c r="RW37" s="132"/>
      <c r="RX37" s="121"/>
      <c r="RY37" s="121"/>
      <c r="RZ37" s="121"/>
      <c r="SA37" s="121"/>
      <c r="SB37" s="121"/>
      <c r="SC37" s="121"/>
      <c r="SD37" s="132"/>
      <c r="SE37" s="121"/>
      <c r="SF37" s="121"/>
      <c r="SG37" s="121"/>
      <c r="SH37" s="121"/>
      <c r="SI37" s="121"/>
      <c r="SJ37" s="121"/>
      <c r="SK37" s="121"/>
      <c r="SL37" s="121"/>
      <c r="SM37" s="121"/>
      <c r="SN37" s="121"/>
      <c r="SO37" s="121"/>
      <c r="SP37" s="121"/>
      <c r="SQ37" s="121"/>
      <c r="SR37" s="121"/>
      <c r="SU37" s="157" t="s">
        <v>52</v>
      </c>
      <c r="SV37" s="157">
        <v>14</v>
      </c>
      <c r="SW37" s="157">
        <v>12</v>
      </c>
      <c r="SX37" s="157">
        <v>0</v>
      </c>
      <c r="SY37" s="157">
        <v>2</v>
      </c>
      <c r="SZ37" s="158">
        <f t="shared" si="102"/>
        <v>0.8571428571428571</v>
      </c>
      <c r="TA37" s="132">
        <f t="shared" si="60"/>
        <v>0</v>
      </c>
      <c r="TC37" s="157" t="s">
        <v>52</v>
      </c>
      <c r="TD37" s="157">
        <v>14</v>
      </c>
      <c r="TE37" s="157">
        <v>12</v>
      </c>
      <c r="TF37" s="157">
        <v>0</v>
      </c>
      <c r="TG37" s="157">
        <v>2</v>
      </c>
      <c r="TH37" s="158">
        <f t="shared" si="61"/>
        <v>0.8571428571428571</v>
      </c>
      <c r="TI37" s="132">
        <f t="shared" si="62"/>
        <v>0</v>
      </c>
      <c r="TK37" s="157" t="s">
        <v>52</v>
      </c>
      <c r="TL37" s="157">
        <v>14</v>
      </c>
      <c r="TM37" s="157">
        <v>12</v>
      </c>
      <c r="TN37" s="157">
        <v>0</v>
      </c>
      <c r="TO37" s="157">
        <v>2</v>
      </c>
      <c r="TP37" s="158">
        <f t="shared" si="63"/>
        <v>0.8571428571428571</v>
      </c>
      <c r="TQ37" s="132">
        <f t="shared" si="64"/>
        <v>0</v>
      </c>
      <c r="TS37" s="157" t="s">
        <v>52</v>
      </c>
      <c r="TT37" s="157">
        <v>14</v>
      </c>
      <c r="TU37" s="157">
        <v>12</v>
      </c>
      <c r="TV37" s="157">
        <v>0</v>
      </c>
      <c r="TW37" s="157">
        <v>2</v>
      </c>
      <c r="TX37" s="158">
        <f t="shared" si="65"/>
        <v>0.8571428571428571</v>
      </c>
      <c r="TY37" s="132">
        <f t="shared" si="66"/>
        <v>0</v>
      </c>
      <c r="UA37" s="157" t="s">
        <v>52</v>
      </c>
      <c r="UB37" s="157">
        <v>14</v>
      </c>
      <c r="UC37" s="157">
        <v>12</v>
      </c>
      <c r="UD37" s="157">
        <v>0</v>
      </c>
      <c r="UE37" s="157">
        <v>2</v>
      </c>
      <c r="UF37" s="158">
        <f t="shared" si="67"/>
        <v>0.8571428571428571</v>
      </c>
      <c r="UG37" s="132">
        <f t="shared" si="68"/>
        <v>0</v>
      </c>
      <c r="UH37" s="132"/>
      <c r="UI37" s="157" t="s">
        <v>52</v>
      </c>
      <c r="UJ37" s="157">
        <v>14</v>
      </c>
      <c r="UK37" s="157">
        <v>12</v>
      </c>
      <c r="UL37" s="157">
        <v>0</v>
      </c>
      <c r="UM37" s="157">
        <v>2</v>
      </c>
      <c r="UN37" s="158">
        <f t="shared" si="69"/>
        <v>0.8571428571428571</v>
      </c>
      <c r="UO37" s="132">
        <f t="shared" si="70"/>
        <v>0</v>
      </c>
      <c r="UQ37" s="157" t="s">
        <v>52</v>
      </c>
      <c r="UR37" s="157">
        <v>14</v>
      </c>
      <c r="US37" s="157">
        <v>12</v>
      </c>
      <c r="UT37" s="157">
        <v>0</v>
      </c>
      <c r="UU37" s="157">
        <v>2</v>
      </c>
      <c r="UV37" s="158">
        <f t="shared" si="71"/>
        <v>0.8571428571428571</v>
      </c>
      <c r="UW37" s="132">
        <f t="shared" si="72"/>
        <v>0</v>
      </c>
      <c r="UY37" s="157" t="s">
        <v>52</v>
      </c>
      <c r="UZ37" s="157">
        <v>14</v>
      </c>
      <c r="VA37" s="157">
        <v>12</v>
      </c>
      <c r="VB37" s="157">
        <v>0</v>
      </c>
      <c r="VC37" s="157">
        <v>2</v>
      </c>
      <c r="VD37" s="158">
        <f t="shared" si="73"/>
        <v>0.8571428571428571</v>
      </c>
      <c r="VE37" s="132">
        <f t="shared" si="74"/>
        <v>0</v>
      </c>
      <c r="VG37" s="157" t="s">
        <v>52</v>
      </c>
      <c r="VH37" s="157">
        <v>14</v>
      </c>
      <c r="VI37" s="157">
        <v>12</v>
      </c>
      <c r="VJ37" s="157">
        <v>0</v>
      </c>
      <c r="VK37" s="157">
        <v>2</v>
      </c>
      <c r="VL37" s="158">
        <f t="shared" si="75"/>
        <v>0.8571428571428571</v>
      </c>
      <c r="VM37" s="132">
        <f t="shared" si="76"/>
        <v>0</v>
      </c>
      <c r="VO37" s="157" t="s">
        <v>52</v>
      </c>
      <c r="VP37" s="157">
        <v>14</v>
      </c>
      <c r="VQ37" s="157">
        <v>12</v>
      </c>
      <c r="VR37" s="157">
        <v>0</v>
      </c>
      <c r="VS37" s="157">
        <v>2</v>
      </c>
      <c r="VT37" s="158">
        <f t="shared" si="77"/>
        <v>0.8571428571428571</v>
      </c>
      <c r="VV37" s="157" t="s">
        <v>52</v>
      </c>
      <c r="VW37" s="157">
        <v>14</v>
      </c>
      <c r="VX37" s="157">
        <v>12</v>
      </c>
      <c r="VY37" s="157">
        <v>0</v>
      </c>
      <c r="VZ37" s="157">
        <v>2</v>
      </c>
      <c r="WA37" s="158">
        <f t="shared" si="78"/>
        <v>0.8571428571428571</v>
      </c>
      <c r="WC37" s="157" t="s">
        <v>52</v>
      </c>
      <c r="WD37" s="157">
        <v>14</v>
      </c>
      <c r="WE37" s="157">
        <v>12</v>
      </c>
      <c r="WF37" s="157">
        <v>0</v>
      </c>
      <c r="WG37" s="157">
        <v>2</v>
      </c>
      <c r="WH37" s="158">
        <f t="shared" si="79"/>
        <v>0.8571428571428571</v>
      </c>
      <c r="WI37" s="132">
        <f t="shared" si="126"/>
        <v>0</v>
      </c>
      <c r="WK37" s="157" t="s">
        <v>52</v>
      </c>
      <c r="WL37" s="157">
        <v>14</v>
      </c>
      <c r="WM37" s="157">
        <v>12</v>
      </c>
      <c r="WN37" s="157">
        <v>0</v>
      </c>
      <c r="WO37" s="157">
        <v>2</v>
      </c>
      <c r="WP37" s="158">
        <f t="shared" si="80"/>
        <v>0.8571428571428571</v>
      </c>
      <c r="WQ37" s="132">
        <f t="shared" si="81"/>
        <v>0</v>
      </c>
      <c r="WS37" s="157" t="s">
        <v>52</v>
      </c>
      <c r="WT37" s="157">
        <v>14</v>
      </c>
      <c r="WU37" s="157">
        <v>12</v>
      </c>
      <c r="WV37" s="157">
        <v>0</v>
      </c>
      <c r="WW37" s="157">
        <v>2</v>
      </c>
      <c r="WX37" s="158">
        <f t="shared" si="82"/>
        <v>0.8571428571428571</v>
      </c>
      <c r="WY37" s="132">
        <f t="shared" si="83"/>
        <v>0</v>
      </c>
      <c r="XA37" s="157" t="s">
        <v>52</v>
      </c>
      <c r="XB37" s="157">
        <v>14</v>
      </c>
      <c r="XC37" s="157">
        <v>12</v>
      </c>
      <c r="XD37" s="157">
        <v>0</v>
      </c>
      <c r="XE37" s="157">
        <v>2</v>
      </c>
      <c r="XF37" s="158">
        <f t="shared" si="84"/>
        <v>0.8571428571428571</v>
      </c>
      <c r="XG37" s="132">
        <f t="shared" si="85"/>
        <v>0</v>
      </c>
      <c r="XI37" s="157" t="s">
        <v>52</v>
      </c>
      <c r="XJ37" s="157">
        <v>14</v>
      </c>
      <c r="XK37" s="157">
        <v>12</v>
      </c>
      <c r="XL37" s="157">
        <v>0</v>
      </c>
      <c r="XM37" s="157">
        <v>2</v>
      </c>
      <c r="XN37" s="158">
        <f t="shared" si="86"/>
        <v>0.8571428571428571</v>
      </c>
      <c r="XO37" s="132">
        <f t="shared" si="87"/>
        <v>0</v>
      </c>
      <c r="XQ37" s="157" t="s">
        <v>52</v>
      </c>
      <c r="XR37" s="157">
        <v>14</v>
      </c>
      <c r="XS37" s="157">
        <v>12</v>
      </c>
      <c r="XT37" s="157">
        <v>0</v>
      </c>
      <c r="XU37" s="157">
        <v>2</v>
      </c>
      <c r="XV37" s="158">
        <f t="shared" si="88"/>
        <v>0.8571428571428571</v>
      </c>
      <c r="XW37" s="132">
        <f t="shared" si="89"/>
        <v>0</v>
      </c>
      <c r="XY37" s="157" t="s">
        <v>52</v>
      </c>
      <c r="XZ37" s="157">
        <v>14</v>
      </c>
      <c r="YA37" s="157">
        <v>12</v>
      </c>
      <c r="YB37" s="157">
        <v>0</v>
      </c>
      <c r="YC37" s="157">
        <v>2</v>
      </c>
      <c r="YD37" s="158">
        <f t="shared" si="90"/>
        <v>0.8571428571428571</v>
      </c>
      <c r="YE37" s="132">
        <f t="shared" si="91"/>
        <v>0</v>
      </c>
      <c r="YG37" s="157" t="s">
        <v>52</v>
      </c>
      <c r="YH37" s="157">
        <v>14</v>
      </c>
      <c r="YI37" s="157">
        <v>12</v>
      </c>
      <c r="YJ37" s="157">
        <v>0</v>
      </c>
      <c r="YK37" s="157">
        <v>2</v>
      </c>
      <c r="YL37" s="158">
        <f t="shared" si="92"/>
        <v>0.8571428571428571</v>
      </c>
      <c r="YM37" s="132">
        <f t="shared" si="93"/>
        <v>0</v>
      </c>
      <c r="YO37" s="157" t="s">
        <v>52</v>
      </c>
      <c r="YP37" s="157">
        <v>14</v>
      </c>
      <c r="YQ37" s="157">
        <v>12</v>
      </c>
      <c r="YR37" s="157">
        <v>0</v>
      </c>
      <c r="YS37" s="157">
        <v>2</v>
      </c>
      <c r="YT37" s="158">
        <f t="shared" si="94"/>
        <v>0.8571428571428571</v>
      </c>
      <c r="YU37" s="132">
        <f t="shared" si="95"/>
        <v>0</v>
      </c>
      <c r="YW37" s="157" t="s">
        <v>52</v>
      </c>
      <c r="YX37" s="157">
        <v>14</v>
      </c>
      <c r="YY37" s="157">
        <v>12</v>
      </c>
      <c r="YZ37" s="157">
        <v>0</v>
      </c>
      <c r="ZA37" s="157">
        <v>2</v>
      </c>
      <c r="ZB37" s="158">
        <f t="shared" si="96"/>
        <v>0.8571428571428571</v>
      </c>
      <c r="ZD37" s="157" t="s">
        <v>52</v>
      </c>
      <c r="ZE37" s="157">
        <v>14</v>
      </c>
      <c r="ZF37" s="157">
        <v>12</v>
      </c>
      <c r="ZG37" s="157">
        <v>0</v>
      </c>
      <c r="ZH37" s="157">
        <v>2</v>
      </c>
      <c r="ZI37" s="158">
        <f t="shared" si="97"/>
        <v>0.8571428571428571</v>
      </c>
      <c r="ZJ37" s="132">
        <f t="shared" si="98"/>
        <v>-1.1428571428571428</v>
      </c>
      <c r="ZL37" s="121" t="s">
        <v>52</v>
      </c>
      <c r="ZM37" s="121">
        <v>14</v>
      </c>
      <c r="ZN37" s="121">
        <v>12</v>
      </c>
      <c r="ZO37" s="121">
        <v>0</v>
      </c>
      <c r="ZP37" s="121">
        <v>2</v>
      </c>
      <c r="ZQ37" s="132">
        <v>0.86</v>
      </c>
      <c r="ZS37" s="157" t="s">
        <v>52</v>
      </c>
      <c r="ZT37" s="157">
        <v>14</v>
      </c>
      <c r="ZU37" s="157">
        <v>12</v>
      </c>
      <c r="ZV37" s="157">
        <v>0</v>
      </c>
      <c r="ZW37" s="157">
        <v>2</v>
      </c>
      <c r="ZX37" s="158">
        <v>0.86</v>
      </c>
      <c r="ZZ37" s="199" t="s">
        <v>52</v>
      </c>
      <c r="AAA37" s="199">
        <v>14</v>
      </c>
      <c r="AAB37" s="199">
        <v>12</v>
      </c>
      <c r="AAC37" s="199">
        <v>0</v>
      </c>
      <c r="AAD37" s="199">
        <v>2</v>
      </c>
      <c r="AAE37" s="200">
        <v>0.86</v>
      </c>
      <c r="AAG37" s="157" t="s">
        <v>52</v>
      </c>
      <c r="AAH37" s="157">
        <v>14</v>
      </c>
      <c r="AAI37" s="157">
        <v>12</v>
      </c>
      <c r="AAJ37" s="157">
        <v>0</v>
      </c>
      <c r="AAK37" s="157">
        <v>2</v>
      </c>
      <c r="AAL37" s="158">
        <v>0.86</v>
      </c>
      <c r="AAN37" s="157" t="s">
        <v>52</v>
      </c>
      <c r="AAO37" s="157">
        <v>14</v>
      </c>
      <c r="AAP37" s="157">
        <v>12</v>
      </c>
      <c r="AAQ37" s="157">
        <v>0</v>
      </c>
      <c r="AAR37" s="157">
        <v>2</v>
      </c>
      <c r="AAS37" s="158">
        <v>0.86</v>
      </c>
      <c r="AAU37" s="157" t="s">
        <v>52</v>
      </c>
      <c r="AAV37" s="157">
        <v>14</v>
      </c>
      <c r="AAW37" s="157">
        <v>12</v>
      </c>
      <c r="AAX37" s="157">
        <v>0</v>
      </c>
      <c r="AAY37" s="157">
        <v>2</v>
      </c>
      <c r="AAZ37" s="158">
        <v>0.86</v>
      </c>
    </row>
    <row r="38" spans="1:728" ht="15.75">
      <c r="A38" s="19">
        <v>0</v>
      </c>
      <c r="B38" s="19"/>
      <c r="C38" s="18" t="s">
        <v>53</v>
      </c>
      <c r="D38" s="18">
        <v>3</v>
      </c>
      <c r="E38" s="18">
        <v>0</v>
      </c>
      <c r="F38" s="18">
        <v>3</v>
      </c>
      <c r="G38" s="18">
        <v>0</v>
      </c>
      <c r="H38" s="19">
        <v>0</v>
      </c>
      <c r="J38" s="58" t="s">
        <v>53</v>
      </c>
      <c r="K38" s="58">
        <v>3</v>
      </c>
      <c r="L38" s="58">
        <v>0</v>
      </c>
      <c r="M38" s="58">
        <v>3</v>
      </c>
      <c r="N38" s="58">
        <v>0</v>
      </c>
      <c r="O38" s="59">
        <v>0</v>
      </c>
      <c r="P38" s="59">
        <f t="shared" si="104"/>
        <v>0</v>
      </c>
      <c r="R38" s="18" t="s">
        <v>53</v>
      </c>
      <c r="S38" s="18">
        <v>3</v>
      </c>
      <c r="T38" s="18">
        <v>0</v>
      </c>
      <c r="U38" s="18">
        <v>3</v>
      </c>
      <c r="V38" s="18">
        <v>0</v>
      </c>
      <c r="W38" s="19">
        <v>0</v>
      </c>
      <c r="X38" s="19">
        <f t="shared" si="105"/>
        <v>0</v>
      </c>
      <c r="AF38" s="19">
        <f t="shared" si="106"/>
        <v>0</v>
      </c>
      <c r="AH38" s="19"/>
      <c r="AI38" s="19">
        <f t="shared" si="107"/>
        <v>0</v>
      </c>
      <c r="AK38" s="18" t="s">
        <v>54</v>
      </c>
      <c r="AL38" s="18">
        <v>36</v>
      </c>
      <c r="AM38" s="18">
        <v>36</v>
      </c>
      <c r="AN38" s="18">
        <v>0</v>
      </c>
      <c r="AO38" s="18">
        <v>0</v>
      </c>
      <c r="AP38" s="19">
        <f t="shared" si="108"/>
        <v>1</v>
      </c>
      <c r="AQ38" s="19">
        <f t="shared" ref="AQ38:AQ69" si="127">AP38-AE39</f>
        <v>0</v>
      </c>
      <c r="AS38" s="18" t="s">
        <v>54</v>
      </c>
      <c r="AT38" s="18">
        <v>36</v>
      </c>
      <c r="AU38" s="18">
        <v>36</v>
      </c>
      <c r="AV38" s="18">
        <v>0</v>
      </c>
      <c r="AW38" s="18">
        <v>0</v>
      </c>
      <c r="AX38" s="19">
        <v>1</v>
      </c>
      <c r="AY38" s="19">
        <f t="shared" si="109"/>
        <v>0</v>
      </c>
      <c r="BA38" s="18" t="s">
        <v>54</v>
      </c>
      <c r="BB38" s="18">
        <v>36</v>
      </c>
      <c r="BC38" s="18">
        <v>36</v>
      </c>
      <c r="BD38" s="18">
        <v>0</v>
      </c>
      <c r="BE38" s="18">
        <v>0</v>
      </c>
      <c r="BF38" s="19">
        <v>1</v>
      </c>
      <c r="BG38" s="19">
        <f t="shared" si="110"/>
        <v>0</v>
      </c>
      <c r="BI38" s="18" t="s">
        <v>54</v>
      </c>
      <c r="BJ38" s="18">
        <v>36</v>
      </c>
      <c r="BK38" s="18">
        <v>36</v>
      </c>
      <c r="BL38" s="18">
        <v>0</v>
      </c>
      <c r="BM38" s="18">
        <v>0</v>
      </c>
      <c r="BN38" s="19">
        <v>1</v>
      </c>
      <c r="BO38" s="19">
        <f t="shared" si="111"/>
        <v>0</v>
      </c>
      <c r="BQ38" s="18" t="s">
        <v>54</v>
      </c>
      <c r="BR38" s="18">
        <v>36</v>
      </c>
      <c r="BS38" s="18">
        <v>36</v>
      </c>
      <c r="BT38" s="18">
        <v>0</v>
      </c>
      <c r="BU38" s="18">
        <v>0</v>
      </c>
      <c r="BV38" s="19">
        <v>1</v>
      </c>
      <c r="BW38" s="19">
        <f t="shared" si="112"/>
        <v>0</v>
      </c>
      <c r="BY38" s="18" t="s">
        <v>54</v>
      </c>
      <c r="BZ38" s="18">
        <v>36</v>
      </c>
      <c r="CA38" s="18">
        <v>36</v>
      </c>
      <c r="CB38" s="18">
        <v>0</v>
      </c>
      <c r="CC38" s="18">
        <v>0</v>
      </c>
      <c r="CD38" s="19">
        <v>1</v>
      </c>
      <c r="CE38" s="19">
        <f t="shared" si="113"/>
        <v>0</v>
      </c>
      <c r="CG38" s="2" t="s">
        <v>54</v>
      </c>
      <c r="CH38" s="2">
        <v>36</v>
      </c>
      <c r="CI38" s="2">
        <v>36</v>
      </c>
      <c r="CJ38" s="2">
        <v>0</v>
      </c>
      <c r="CK38" s="2">
        <v>0</v>
      </c>
      <c r="CL38" s="4">
        <v>1</v>
      </c>
      <c r="CM38" s="19">
        <f t="shared" si="114"/>
        <v>0</v>
      </c>
      <c r="CO38" s="2" t="s">
        <v>54</v>
      </c>
      <c r="CP38" s="2">
        <v>36</v>
      </c>
      <c r="CQ38" s="2">
        <v>36</v>
      </c>
      <c r="CR38" s="2">
        <v>0</v>
      </c>
      <c r="CS38" s="2">
        <v>0</v>
      </c>
      <c r="CT38" s="4">
        <v>1</v>
      </c>
      <c r="CU38" s="19">
        <f t="shared" si="115"/>
        <v>0</v>
      </c>
      <c r="CW38" s="2" t="s">
        <v>54</v>
      </c>
      <c r="CX38" s="2">
        <v>36</v>
      </c>
      <c r="CY38" s="2">
        <v>36</v>
      </c>
      <c r="CZ38" s="2">
        <v>0</v>
      </c>
      <c r="DA38" s="2">
        <v>0</v>
      </c>
      <c r="DB38" s="4">
        <v>1</v>
      </c>
      <c r="DC38" s="19">
        <f t="shared" si="116"/>
        <v>0</v>
      </c>
      <c r="DE38" s="2" t="s">
        <v>54</v>
      </c>
      <c r="DF38" s="2">
        <v>36</v>
      </c>
      <c r="DG38" s="2">
        <v>36</v>
      </c>
      <c r="DH38" s="2">
        <v>0</v>
      </c>
      <c r="DI38" s="2">
        <v>0</v>
      </c>
      <c r="DJ38" s="4">
        <v>1</v>
      </c>
      <c r="DK38" s="19">
        <f t="shared" si="117"/>
        <v>0</v>
      </c>
      <c r="DM38" s="2" t="s">
        <v>54</v>
      </c>
      <c r="DN38" s="2">
        <v>36</v>
      </c>
      <c r="DO38" s="2">
        <v>36</v>
      </c>
      <c r="DP38" s="2">
        <v>0</v>
      </c>
      <c r="DQ38" s="2">
        <v>0</v>
      </c>
      <c r="DR38" s="4">
        <v>1</v>
      </c>
      <c r="DS38" s="19">
        <f t="shared" si="118"/>
        <v>0</v>
      </c>
      <c r="DU38" s="2" t="s">
        <v>54</v>
      </c>
      <c r="DV38" s="2">
        <v>36</v>
      </c>
      <c r="DW38" s="2">
        <v>36</v>
      </c>
      <c r="DX38" s="2">
        <v>0</v>
      </c>
      <c r="DY38" s="2">
        <v>0</v>
      </c>
      <c r="DZ38" s="4">
        <v>1</v>
      </c>
      <c r="EA38" s="19">
        <f t="shared" si="119"/>
        <v>0</v>
      </c>
      <c r="EC38" s="2" t="s">
        <v>54</v>
      </c>
      <c r="ED38" s="2">
        <v>36</v>
      </c>
      <c r="EE38" s="2">
        <v>36</v>
      </c>
      <c r="EF38" s="2">
        <v>0</v>
      </c>
      <c r="EG38" s="2">
        <v>0</v>
      </c>
      <c r="EH38" s="4">
        <v>1</v>
      </c>
      <c r="EI38" s="19">
        <f t="shared" si="120"/>
        <v>0</v>
      </c>
      <c r="EK38" s="2" t="s">
        <v>54</v>
      </c>
      <c r="EL38" s="2">
        <v>36</v>
      </c>
      <c r="EM38" s="2">
        <v>36</v>
      </c>
      <c r="EN38" s="2">
        <v>0</v>
      </c>
      <c r="EO38" s="2">
        <v>0</v>
      </c>
      <c r="EP38" s="4">
        <v>1</v>
      </c>
      <c r="EQ38" s="19">
        <f t="shared" si="121"/>
        <v>0</v>
      </c>
      <c r="ES38" s="2" t="s">
        <v>54</v>
      </c>
      <c r="ET38" s="2">
        <v>36</v>
      </c>
      <c r="EU38" s="2">
        <v>36</v>
      </c>
      <c r="EV38" s="2">
        <v>0</v>
      </c>
      <c r="EW38" s="2">
        <v>0</v>
      </c>
      <c r="EX38" s="4">
        <v>1</v>
      </c>
      <c r="EY38" s="19">
        <f t="shared" si="122"/>
        <v>0</v>
      </c>
      <c r="FA38" s="2" t="s">
        <v>54</v>
      </c>
      <c r="FB38" s="2">
        <v>36</v>
      </c>
      <c r="FC38" s="2">
        <v>36</v>
      </c>
      <c r="FD38" s="2">
        <v>0</v>
      </c>
      <c r="FE38" s="2">
        <v>0</v>
      </c>
      <c r="FF38" s="4">
        <v>1</v>
      </c>
      <c r="FG38" s="19">
        <f t="shared" si="123"/>
        <v>0</v>
      </c>
      <c r="FI38" s="2" t="s">
        <v>54</v>
      </c>
      <c r="FJ38" s="2">
        <v>36</v>
      </c>
      <c r="FK38" s="2">
        <v>36</v>
      </c>
      <c r="FL38" s="2">
        <v>0</v>
      </c>
      <c r="FM38" s="2">
        <v>0</v>
      </c>
      <c r="FN38" s="4">
        <v>1</v>
      </c>
      <c r="FO38" s="19">
        <f t="shared" si="124"/>
        <v>0</v>
      </c>
      <c r="FQ38" s="2" t="s">
        <v>54</v>
      </c>
      <c r="FR38" s="2">
        <v>36</v>
      </c>
      <c r="FS38" s="2">
        <v>36</v>
      </c>
      <c r="FT38" s="2">
        <v>0</v>
      </c>
      <c r="FU38" s="2">
        <v>0</v>
      </c>
      <c r="FV38" s="4">
        <v>1</v>
      </c>
      <c r="FW38" s="19">
        <f t="shared" si="125"/>
        <v>0</v>
      </c>
      <c r="FY38" s="2" t="s">
        <v>54</v>
      </c>
      <c r="FZ38" s="2">
        <v>36</v>
      </c>
      <c r="GA38" s="2">
        <v>36</v>
      </c>
      <c r="GB38" s="2">
        <v>0</v>
      </c>
      <c r="GC38" s="2">
        <v>0</v>
      </c>
      <c r="GD38" s="4">
        <v>1</v>
      </c>
      <c r="GE38" s="19">
        <f t="shared" si="24"/>
        <v>0</v>
      </c>
      <c r="GG38" s="2" t="s">
        <v>54</v>
      </c>
      <c r="GH38" s="2">
        <v>36</v>
      </c>
      <c r="GI38" s="2">
        <v>36</v>
      </c>
      <c r="GJ38" s="2">
        <v>0</v>
      </c>
      <c r="GK38" s="2">
        <v>0</v>
      </c>
      <c r="GL38" s="4">
        <v>1</v>
      </c>
      <c r="GM38" s="19">
        <f t="shared" si="25"/>
        <v>0</v>
      </c>
      <c r="GO38" s="2" t="s">
        <v>54</v>
      </c>
      <c r="GP38" s="2">
        <v>36</v>
      </c>
      <c r="GQ38" s="2">
        <v>36</v>
      </c>
      <c r="GR38" s="2">
        <v>0</v>
      </c>
      <c r="GS38" s="2">
        <v>0</v>
      </c>
      <c r="GT38" s="4">
        <v>1</v>
      </c>
      <c r="GU38" s="19">
        <f t="shared" si="26"/>
        <v>0</v>
      </c>
      <c r="GW38" s="2" t="s">
        <v>54</v>
      </c>
      <c r="GX38" s="2">
        <v>36</v>
      </c>
      <c r="GY38" s="2">
        <v>36</v>
      </c>
      <c r="GZ38" s="2">
        <v>0</v>
      </c>
      <c r="HA38" s="2">
        <v>0</v>
      </c>
      <c r="HB38" s="4">
        <v>1</v>
      </c>
      <c r="HC38" s="19">
        <f t="shared" si="27"/>
        <v>0</v>
      </c>
      <c r="HE38" s="2" t="s">
        <v>54</v>
      </c>
      <c r="HF38" s="2">
        <v>36</v>
      </c>
      <c r="HG38" s="2">
        <v>36</v>
      </c>
      <c r="HH38" s="2">
        <v>0</v>
      </c>
      <c r="HI38" s="2">
        <v>0</v>
      </c>
      <c r="HJ38" s="4">
        <v>1</v>
      </c>
      <c r="HK38" s="19">
        <f t="shared" si="28"/>
        <v>0</v>
      </c>
      <c r="HM38" s="2" t="s">
        <v>54</v>
      </c>
      <c r="HN38" s="2">
        <v>36</v>
      </c>
      <c r="HO38" s="2">
        <v>36</v>
      </c>
      <c r="HP38" s="2">
        <v>0</v>
      </c>
      <c r="HQ38" s="2">
        <v>0</v>
      </c>
      <c r="HR38" s="4">
        <v>1</v>
      </c>
      <c r="HS38" s="19">
        <f t="shared" si="29"/>
        <v>0</v>
      </c>
      <c r="HU38" s="2" t="s">
        <v>54</v>
      </c>
      <c r="HV38" s="2">
        <v>36</v>
      </c>
      <c r="HW38" s="2">
        <v>36</v>
      </c>
      <c r="HX38" s="2">
        <v>0</v>
      </c>
      <c r="HY38" s="2">
        <v>0</v>
      </c>
      <c r="HZ38" s="4">
        <v>1</v>
      </c>
      <c r="IA38" s="19">
        <f t="shared" si="30"/>
        <v>0</v>
      </c>
      <c r="IC38" s="2" t="s">
        <v>54</v>
      </c>
      <c r="ID38" s="2">
        <v>36</v>
      </c>
      <c r="IE38" s="2">
        <v>36</v>
      </c>
      <c r="IF38" s="2">
        <v>0</v>
      </c>
      <c r="IG38" s="2">
        <v>0</v>
      </c>
      <c r="IH38" s="4">
        <v>1</v>
      </c>
      <c r="II38" s="19">
        <f t="shared" si="31"/>
        <v>0</v>
      </c>
      <c r="IK38" s="2" t="s">
        <v>54</v>
      </c>
      <c r="IL38" s="2">
        <v>36</v>
      </c>
      <c r="IM38" s="2">
        <v>36</v>
      </c>
      <c r="IN38" s="2">
        <v>0</v>
      </c>
      <c r="IO38" s="2">
        <v>0</v>
      </c>
      <c r="IP38" s="4">
        <v>1</v>
      </c>
      <c r="IQ38" s="19">
        <f t="shared" si="32"/>
        <v>0</v>
      </c>
      <c r="IS38" s="2" t="s">
        <v>54</v>
      </c>
      <c r="IT38" s="2">
        <v>36</v>
      </c>
      <c r="IU38" s="2">
        <v>36</v>
      </c>
      <c r="IV38" s="2">
        <v>0</v>
      </c>
      <c r="IW38" s="2">
        <v>0</v>
      </c>
      <c r="IX38" s="4">
        <v>1</v>
      </c>
      <c r="IY38" s="19">
        <f t="shared" si="33"/>
        <v>0</v>
      </c>
      <c r="JA38" s="2" t="s">
        <v>54</v>
      </c>
      <c r="JB38" s="2">
        <v>36</v>
      </c>
      <c r="JC38" s="2">
        <v>36</v>
      </c>
      <c r="JD38" s="2">
        <v>0</v>
      </c>
      <c r="JE38" s="2">
        <v>0</v>
      </c>
      <c r="JF38" s="4">
        <v>1</v>
      </c>
      <c r="JG38" s="19">
        <f t="shared" si="34"/>
        <v>0</v>
      </c>
      <c r="JI38" s="2" t="s">
        <v>54</v>
      </c>
      <c r="JJ38" s="2">
        <v>36</v>
      </c>
      <c r="JK38" s="2">
        <v>36</v>
      </c>
      <c r="JL38" s="2">
        <v>0</v>
      </c>
      <c r="JM38" s="2">
        <v>0</v>
      </c>
      <c r="JN38" s="4">
        <v>1</v>
      </c>
      <c r="JO38" s="19">
        <f t="shared" si="35"/>
        <v>0</v>
      </c>
      <c r="JQ38" s="2" t="s">
        <v>54</v>
      </c>
      <c r="JR38" s="2">
        <v>36</v>
      </c>
      <c r="JS38" s="2">
        <v>36</v>
      </c>
      <c r="JT38" s="2">
        <v>0</v>
      </c>
      <c r="JU38" s="2">
        <v>0</v>
      </c>
      <c r="JV38" s="4">
        <v>1</v>
      </c>
      <c r="JW38" s="19">
        <f t="shared" si="36"/>
        <v>0</v>
      </c>
      <c r="JY38" s="2" t="s">
        <v>54</v>
      </c>
      <c r="JZ38" s="2">
        <v>36</v>
      </c>
      <c r="KA38" s="2">
        <v>36</v>
      </c>
      <c r="KB38" s="2">
        <v>0</v>
      </c>
      <c r="KC38" s="2">
        <v>0</v>
      </c>
      <c r="KD38" s="4">
        <v>1</v>
      </c>
      <c r="KE38" s="19">
        <f t="shared" si="37"/>
        <v>0</v>
      </c>
      <c r="KG38" s="2" t="s">
        <v>54</v>
      </c>
      <c r="KH38" s="2">
        <v>36</v>
      </c>
      <c r="KI38" s="2">
        <v>36</v>
      </c>
      <c r="KJ38" s="2">
        <v>0</v>
      </c>
      <c r="KK38" s="2">
        <v>0</v>
      </c>
      <c r="KL38" s="4">
        <v>1</v>
      </c>
      <c r="KM38" s="19">
        <f t="shared" si="38"/>
        <v>0</v>
      </c>
      <c r="KO38" s="2" t="s">
        <v>54</v>
      </c>
      <c r="KP38" s="2">
        <v>36</v>
      </c>
      <c r="KQ38" s="2">
        <v>36</v>
      </c>
      <c r="KR38" s="2">
        <v>0</v>
      </c>
      <c r="KS38" s="2">
        <v>0</v>
      </c>
      <c r="KT38" s="4">
        <v>1</v>
      </c>
      <c r="KU38" s="19">
        <f t="shared" si="39"/>
        <v>0</v>
      </c>
      <c r="KW38" s="2" t="s">
        <v>54</v>
      </c>
      <c r="KX38" s="2">
        <v>36</v>
      </c>
      <c r="KY38" s="2">
        <v>36</v>
      </c>
      <c r="KZ38" s="2">
        <v>0</v>
      </c>
      <c r="LA38" s="2">
        <v>0</v>
      </c>
      <c r="LB38" s="4">
        <v>1</v>
      </c>
      <c r="LC38" s="19">
        <f t="shared" si="40"/>
        <v>0</v>
      </c>
      <c r="LE38" s="2" t="s">
        <v>54</v>
      </c>
      <c r="LF38" s="2">
        <v>36</v>
      </c>
      <c r="LG38" s="2">
        <v>36</v>
      </c>
      <c r="LH38" s="2">
        <v>0</v>
      </c>
      <c r="LI38" s="2">
        <v>0</v>
      </c>
      <c r="LJ38" s="4">
        <v>1</v>
      </c>
      <c r="LK38" s="19">
        <f t="shared" si="41"/>
        <v>0</v>
      </c>
      <c r="LM38" s="2" t="s">
        <v>54</v>
      </c>
      <c r="LN38" s="2">
        <v>36</v>
      </c>
      <c r="LO38" s="2">
        <v>36</v>
      </c>
      <c r="LP38" s="2">
        <v>0</v>
      </c>
      <c r="LQ38" s="2">
        <v>0</v>
      </c>
      <c r="LR38" s="4">
        <v>1</v>
      </c>
      <c r="LS38" s="19">
        <f t="shared" si="42"/>
        <v>0</v>
      </c>
      <c r="LU38" s="2" t="s">
        <v>54</v>
      </c>
      <c r="LV38" s="2">
        <v>72</v>
      </c>
      <c r="LW38" s="2">
        <v>72</v>
      </c>
      <c r="LX38" s="2">
        <v>0</v>
      </c>
      <c r="LY38" s="2">
        <v>0</v>
      </c>
      <c r="LZ38" s="4">
        <v>1</v>
      </c>
      <c r="MA38" s="19">
        <f t="shared" si="43"/>
        <v>0</v>
      </c>
      <c r="MC38" s="2" t="s">
        <v>54</v>
      </c>
      <c r="MD38" s="2">
        <v>72</v>
      </c>
      <c r="ME38" s="2">
        <v>72</v>
      </c>
      <c r="MF38" s="2">
        <v>0</v>
      </c>
      <c r="MG38" s="2">
        <v>0</v>
      </c>
      <c r="MH38" s="4">
        <f t="shared" si="99"/>
        <v>1</v>
      </c>
      <c r="MI38" s="19">
        <f t="shared" si="44"/>
        <v>0</v>
      </c>
      <c r="MK38" s="2" t="s">
        <v>54</v>
      </c>
      <c r="ML38" s="2">
        <v>72</v>
      </c>
      <c r="MM38" s="2">
        <v>72</v>
      </c>
      <c r="MN38" s="2">
        <v>0</v>
      </c>
      <c r="MO38" s="2">
        <v>0</v>
      </c>
      <c r="MP38" s="4">
        <v>1</v>
      </c>
      <c r="MQ38" s="19">
        <f t="shared" si="100"/>
        <v>0</v>
      </c>
      <c r="MS38" s="2" t="s">
        <v>54</v>
      </c>
      <c r="MT38" s="2">
        <v>72</v>
      </c>
      <c r="MU38" s="2">
        <v>72</v>
      </c>
      <c r="MV38" s="2">
        <v>0</v>
      </c>
      <c r="MW38" s="2">
        <v>0</v>
      </c>
      <c r="MX38" s="4">
        <v>1</v>
      </c>
      <c r="MY38" s="19">
        <f t="shared" si="45"/>
        <v>0</v>
      </c>
      <c r="NA38" s="2" t="s">
        <v>54</v>
      </c>
      <c r="NB38" s="2">
        <v>72</v>
      </c>
      <c r="NC38" s="2">
        <v>72</v>
      </c>
      <c r="ND38" s="2">
        <v>0</v>
      </c>
      <c r="NE38" s="2">
        <v>0</v>
      </c>
      <c r="NF38" s="4">
        <v>1</v>
      </c>
      <c r="NG38" s="19">
        <f t="shared" si="46"/>
        <v>0</v>
      </c>
      <c r="NI38" s="2" t="s">
        <v>54</v>
      </c>
      <c r="NJ38" s="2">
        <v>72</v>
      </c>
      <c r="NK38" s="2">
        <v>72</v>
      </c>
      <c r="NL38" s="2">
        <v>0</v>
      </c>
      <c r="NM38" s="2">
        <v>0</v>
      </c>
      <c r="NN38" s="4">
        <v>1</v>
      </c>
      <c r="NO38" s="19">
        <f t="shared" si="47"/>
        <v>0</v>
      </c>
      <c r="NQ38" s="2" t="s">
        <v>54</v>
      </c>
      <c r="NR38" s="2">
        <v>72</v>
      </c>
      <c r="NS38" s="2">
        <v>72</v>
      </c>
      <c r="NT38" s="2">
        <v>0</v>
      </c>
      <c r="NU38" s="2">
        <v>0</v>
      </c>
      <c r="NV38" s="4">
        <v>1</v>
      </c>
      <c r="NW38" s="19">
        <f t="shared" si="48"/>
        <v>0</v>
      </c>
      <c r="NY38" s="2" t="s">
        <v>54</v>
      </c>
      <c r="NZ38" s="2">
        <v>72</v>
      </c>
      <c r="OA38" s="2">
        <v>72</v>
      </c>
      <c r="OB38" s="2">
        <v>0</v>
      </c>
      <c r="OC38" s="2">
        <v>0</v>
      </c>
      <c r="OD38" s="4">
        <v>1</v>
      </c>
      <c r="OE38" s="19">
        <f t="shared" si="49"/>
        <v>0</v>
      </c>
      <c r="OG38" s="2" t="s">
        <v>54</v>
      </c>
      <c r="OH38" s="2">
        <v>72</v>
      </c>
      <c r="OI38" s="2">
        <v>72</v>
      </c>
      <c r="OJ38" s="2">
        <v>0</v>
      </c>
      <c r="OK38" s="2">
        <v>0</v>
      </c>
      <c r="OL38" s="4">
        <v>1</v>
      </c>
      <c r="OM38" s="19">
        <f t="shared" si="103"/>
        <v>0</v>
      </c>
      <c r="OO38" s="2" t="s">
        <v>54</v>
      </c>
      <c r="OP38" s="2">
        <v>72</v>
      </c>
      <c r="OQ38" s="2">
        <v>72</v>
      </c>
      <c r="OR38" s="2">
        <v>0</v>
      </c>
      <c r="OS38" s="2">
        <v>0</v>
      </c>
      <c r="OT38" s="4">
        <f t="shared" si="101"/>
        <v>1</v>
      </c>
      <c r="OU38" s="19">
        <f t="shared" si="51"/>
        <v>0</v>
      </c>
      <c r="OW38" s="129" t="s">
        <v>54</v>
      </c>
      <c r="OX38" s="129">
        <v>72</v>
      </c>
      <c r="OY38" s="129">
        <v>72</v>
      </c>
      <c r="OZ38" s="129">
        <v>0</v>
      </c>
      <c r="PA38" s="129">
        <v>0</v>
      </c>
      <c r="PB38" s="135">
        <v>1</v>
      </c>
      <c r="PC38" s="132">
        <v>0</v>
      </c>
      <c r="PD38" s="129"/>
      <c r="PE38" s="129" t="s">
        <v>54</v>
      </c>
      <c r="PF38" s="129">
        <v>72</v>
      </c>
      <c r="PG38" s="129">
        <v>72</v>
      </c>
      <c r="PH38" s="129">
        <v>0</v>
      </c>
      <c r="PI38" s="129">
        <v>0</v>
      </c>
      <c r="PJ38" s="135">
        <v>1</v>
      </c>
      <c r="PK38" s="132">
        <v>0</v>
      </c>
      <c r="PM38" s="156" t="s">
        <v>54</v>
      </c>
      <c r="PN38" s="156">
        <v>72</v>
      </c>
      <c r="PO38" s="156">
        <v>72</v>
      </c>
      <c r="PP38" s="156">
        <v>0</v>
      </c>
      <c r="PQ38" s="156">
        <v>0</v>
      </c>
      <c r="PR38" s="162">
        <v>1</v>
      </c>
      <c r="PS38" s="132">
        <f t="shared" si="52"/>
        <v>0</v>
      </c>
      <c r="PT38" s="121"/>
      <c r="PU38" s="156" t="s">
        <v>54</v>
      </c>
      <c r="PV38" s="156">
        <v>72</v>
      </c>
      <c r="PW38" s="156">
        <v>72</v>
      </c>
      <c r="PX38" s="156">
        <v>0</v>
      </c>
      <c r="PY38" s="156">
        <v>0</v>
      </c>
      <c r="PZ38" s="162">
        <v>1</v>
      </c>
      <c r="QA38" s="132">
        <f t="shared" si="53"/>
        <v>0</v>
      </c>
      <c r="QB38" s="121"/>
      <c r="QC38" s="156" t="s">
        <v>54</v>
      </c>
      <c r="QD38" s="156">
        <v>72</v>
      </c>
      <c r="QE38" s="156">
        <v>72</v>
      </c>
      <c r="QF38" s="156">
        <v>0</v>
      </c>
      <c r="QG38" s="156">
        <v>0</v>
      </c>
      <c r="QH38" s="162">
        <v>1</v>
      </c>
      <c r="QI38" s="132">
        <f t="shared" si="54"/>
        <v>0</v>
      </c>
      <c r="QJ38" s="121"/>
      <c r="QK38" s="156" t="s">
        <v>54</v>
      </c>
      <c r="QL38" s="156">
        <v>72</v>
      </c>
      <c r="QM38" s="156">
        <v>72</v>
      </c>
      <c r="QN38" s="156">
        <v>0</v>
      </c>
      <c r="QO38" s="156">
        <v>0</v>
      </c>
      <c r="QP38" s="162">
        <v>1</v>
      </c>
      <c r="QQ38" s="132">
        <f t="shared" si="55"/>
        <v>0</v>
      </c>
      <c r="QR38" s="121"/>
      <c r="QS38" s="156" t="s">
        <v>54</v>
      </c>
      <c r="QT38" s="156">
        <v>72</v>
      </c>
      <c r="QU38" s="156">
        <v>72</v>
      </c>
      <c r="QV38" s="156">
        <v>0</v>
      </c>
      <c r="QW38" s="156">
        <v>0</v>
      </c>
      <c r="QX38" s="162">
        <v>1</v>
      </c>
      <c r="QY38" s="158">
        <f t="shared" si="56"/>
        <v>0</v>
      </c>
      <c r="QZ38" s="121"/>
      <c r="RA38" s="156" t="s">
        <v>54</v>
      </c>
      <c r="RB38" s="156">
        <v>72</v>
      </c>
      <c r="RC38" s="156">
        <v>72</v>
      </c>
      <c r="RD38" s="156">
        <v>0</v>
      </c>
      <c r="RE38" s="156">
        <v>0</v>
      </c>
      <c r="RF38" s="162">
        <v>1</v>
      </c>
      <c r="RG38" s="132">
        <f t="shared" si="57"/>
        <v>0</v>
      </c>
      <c r="RH38" s="121"/>
      <c r="RI38" s="121"/>
      <c r="RJ38" s="156" t="s">
        <v>54</v>
      </c>
      <c r="RK38" s="156">
        <v>72</v>
      </c>
      <c r="RL38" s="156">
        <v>72</v>
      </c>
      <c r="RM38" s="156">
        <v>0</v>
      </c>
      <c r="RN38" s="156">
        <v>0</v>
      </c>
      <c r="RO38" s="162">
        <f t="shared" si="58"/>
        <v>1</v>
      </c>
      <c r="RP38" s="132">
        <f t="shared" si="59"/>
        <v>0</v>
      </c>
      <c r="RQ38" s="121"/>
      <c r="RR38" s="121"/>
      <c r="RS38" s="121"/>
      <c r="RT38" s="121"/>
      <c r="RU38" s="121"/>
      <c r="RV38" s="121"/>
      <c r="RW38" s="132"/>
      <c r="RX38" s="121"/>
      <c r="RY38" s="121"/>
      <c r="RZ38" s="121"/>
      <c r="SA38" s="121"/>
      <c r="SB38" s="121"/>
      <c r="SC38" s="121"/>
      <c r="SD38" s="132"/>
      <c r="SE38" s="121"/>
      <c r="SF38" s="121"/>
      <c r="SG38" s="121"/>
      <c r="SH38" s="121"/>
      <c r="SI38" s="121"/>
      <c r="SJ38" s="121"/>
      <c r="SK38" s="121"/>
      <c r="SL38" s="121"/>
      <c r="SM38" s="121"/>
      <c r="SN38" s="121"/>
      <c r="SO38" s="121"/>
      <c r="SP38" s="121"/>
      <c r="SQ38" s="121"/>
      <c r="SR38" s="121"/>
      <c r="SU38" s="157" t="s">
        <v>54</v>
      </c>
      <c r="SV38" s="157">
        <v>72</v>
      </c>
      <c r="SW38" s="157">
        <v>72</v>
      </c>
      <c r="SX38" s="157">
        <v>0</v>
      </c>
      <c r="SY38" s="157">
        <v>0</v>
      </c>
      <c r="SZ38" s="158">
        <f t="shared" si="102"/>
        <v>1</v>
      </c>
      <c r="TA38" s="132">
        <f t="shared" si="60"/>
        <v>0</v>
      </c>
      <c r="TC38" s="157" t="s">
        <v>54</v>
      </c>
      <c r="TD38" s="157">
        <v>72</v>
      </c>
      <c r="TE38" s="157">
        <v>72</v>
      </c>
      <c r="TF38" s="157">
        <v>0</v>
      </c>
      <c r="TG38" s="157">
        <v>0</v>
      </c>
      <c r="TH38" s="158">
        <f t="shared" si="61"/>
        <v>1</v>
      </c>
      <c r="TI38" s="132">
        <f t="shared" si="62"/>
        <v>0</v>
      </c>
      <c r="TK38" s="157" t="s">
        <v>54</v>
      </c>
      <c r="TL38" s="157">
        <v>72</v>
      </c>
      <c r="TM38" s="157">
        <v>72</v>
      </c>
      <c r="TN38" s="157">
        <v>0</v>
      </c>
      <c r="TO38" s="157">
        <v>0</v>
      </c>
      <c r="TP38" s="158">
        <f t="shared" si="63"/>
        <v>1</v>
      </c>
      <c r="TQ38" s="132">
        <f t="shared" si="64"/>
        <v>0</v>
      </c>
      <c r="TS38" s="157" t="s">
        <v>54</v>
      </c>
      <c r="TT38" s="157">
        <v>72</v>
      </c>
      <c r="TU38" s="157">
        <v>72</v>
      </c>
      <c r="TV38" s="157">
        <v>0</v>
      </c>
      <c r="TW38" s="157">
        <v>0</v>
      </c>
      <c r="TX38" s="158">
        <f t="shared" si="65"/>
        <v>1</v>
      </c>
      <c r="TY38" s="132">
        <f t="shared" si="66"/>
        <v>0</v>
      </c>
      <c r="UA38" s="157" t="s">
        <v>54</v>
      </c>
      <c r="UB38" s="157">
        <v>72</v>
      </c>
      <c r="UC38" s="157">
        <v>72</v>
      </c>
      <c r="UD38" s="157">
        <v>0</v>
      </c>
      <c r="UE38" s="157">
        <v>0</v>
      </c>
      <c r="UF38" s="158">
        <f t="shared" si="67"/>
        <v>1</v>
      </c>
      <c r="UG38" s="132">
        <f t="shared" si="68"/>
        <v>0</v>
      </c>
      <c r="UH38" s="132"/>
      <c r="UI38" s="157" t="s">
        <v>54</v>
      </c>
      <c r="UJ38" s="157">
        <v>72</v>
      </c>
      <c r="UK38" s="157">
        <v>72</v>
      </c>
      <c r="UL38" s="157">
        <v>0</v>
      </c>
      <c r="UM38" s="157">
        <v>0</v>
      </c>
      <c r="UN38" s="158">
        <f t="shared" si="69"/>
        <v>1</v>
      </c>
      <c r="UO38" s="132">
        <f t="shared" si="70"/>
        <v>0</v>
      </c>
      <c r="UQ38" s="157" t="s">
        <v>54</v>
      </c>
      <c r="UR38" s="157">
        <v>72</v>
      </c>
      <c r="US38" s="157">
        <v>72</v>
      </c>
      <c r="UT38" s="157">
        <v>0</v>
      </c>
      <c r="UU38" s="157">
        <v>0</v>
      </c>
      <c r="UV38" s="158">
        <f t="shared" si="71"/>
        <v>1</v>
      </c>
      <c r="UW38" s="132">
        <f t="shared" si="72"/>
        <v>0</v>
      </c>
      <c r="UY38" s="157" t="s">
        <v>54</v>
      </c>
      <c r="UZ38" s="157">
        <v>72</v>
      </c>
      <c r="VA38" s="157">
        <v>72</v>
      </c>
      <c r="VB38" s="157">
        <v>0</v>
      </c>
      <c r="VC38" s="157">
        <v>0</v>
      </c>
      <c r="VD38" s="158">
        <f t="shared" si="73"/>
        <v>1</v>
      </c>
      <c r="VE38" s="132">
        <f t="shared" si="74"/>
        <v>0</v>
      </c>
      <c r="VG38" s="157" t="s">
        <v>54</v>
      </c>
      <c r="VH38" s="157">
        <v>72</v>
      </c>
      <c r="VI38" s="157">
        <v>72</v>
      </c>
      <c r="VJ38" s="157">
        <v>0</v>
      </c>
      <c r="VK38" s="157">
        <v>0</v>
      </c>
      <c r="VL38" s="158">
        <f t="shared" si="75"/>
        <v>1</v>
      </c>
      <c r="VM38" s="132">
        <f t="shared" si="76"/>
        <v>0</v>
      </c>
      <c r="VO38" s="157" t="s">
        <v>54</v>
      </c>
      <c r="VP38" s="157">
        <v>72</v>
      </c>
      <c r="VQ38" s="157">
        <v>72</v>
      </c>
      <c r="VR38" s="157">
        <v>0</v>
      </c>
      <c r="VS38" s="157">
        <v>0</v>
      </c>
      <c r="VT38" s="158">
        <f t="shared" si="77"/>
        <v>1</v>
      </c>
      <c r="VV38" s="157" t="s">
        <v>54</v>
      </c>
      <c r="VW38" s="157">
        <v>72</v>
      </c>
      <c r="VX38" s="157">
        <v>72</v>
      </c>
      <c r="VY38" s="157">
        <v>0</v>
      </c>
      <c r="VZ38" s="157">
        <v>0</v>
      </c>
      <c r="WA38" s="158">
        <f t="shared" si="78"/>
        <v>1</v>
      </c>
      <c r="WC38" s="157" t="s">
        <v>54</v>
      </c>
      <c r="WD38" s="157">
        <v>72</v>
      </c>
      <c r="WE38" s="157">
        <v>72</v>
      </c>
      <c r="WF38" s="157">
        <v>0</v>
      </c>
      <c r="WG38" s="157">
        <v>0</v>
      </c>
      <c r="WH38" s="158">
        <f t="shared" si="79"/>
        <v>1</v>
      </c>
      <c r="WI38" s="132">
        <f t="shared" si="126"/>
        <v>0</v>
      </c>
      <c r="WK38" s="157" t="s">
        <v>54</v>
      </c>
      <c r="WL38" s="157">
        <v>72</v>
      </c>
      <c r="WM38" s="157">
        <v>72</v>
      </c>
      <c r="WN38" s="157">
        <v>0</v>
      </c>
      <c r="WO38" s="157">
        <v>0</v>
      </c>
      <c r="WP38" s="158">
        <f t="shared" si="80"/>
        <v>1</v>
      </c>
      <c r="WQ38" s="132">
        <f t="shared" si="81"/>
        <v>0</v>
      </c>
      <c r="WS38" s="157" t="s">
        <v>54</v>
      </c>
      <c r="WT38" s="157">
        <v>72</v>
      </c>
      <c r="WU38" s="157">
        <v>72</v>
      </c>
      <c r="WV38" s="157">
        <v>0</v>
      </c>
      <c r="WW38" s="157">
        <v>0</v>
      </c>
      <c r="WX38" s="158">
        <f t="shared" si="82"/>
        <v>1</v>
      </c>
      <c r="WY38" s="132">
        <f t="shared" si="83"/>
        <v>0</v>
      </c>
      <c r="XA38" s="157" t="s">
        <v>54</v>
      </c>
      <c r="XB38" s="157">
        <v>72</v>
      </c>
      <c r="XC38" s="157">
        <v>72</v>
      </c>
      <c r="XD38" s="157">
        <v>0</v>
      </c>
      <c r="XE38" s="157">
        <v>0</v>
      </c>
      <c r="XF38" s="158">
        <f t="shared" si="84"/>
        <v>1</v>
      </c>
      <c r="XG38" s="132">
        <f t="shared" si="85"/>
        <v>0</v>
      </c>
      <c r="XI38" s="157" t="s">
        <v>54</v>
      </c>
      <c r="XJ38" s="157">
        <v>72</v>
      </c>
      <c r="XK38" s="157">
        <v>72</v>
      </c>
      <c r="XL38" s="157">
        <v>0</v>
      </c>
      <c r="XM38" s="157">
        <v>0</v>
      </c>
      <c r="XN38" s="158">
        <f t="shared" si="86"/>
        <v>1</v>
      </c>
      <c r="XO38" s="132">
        <f t="shared" si="87"/>
        <v>0</v>
      </c>
      <c r="XQ38" s="157" t="s">
        <v>54</v>
      </c>
      <c r="XR38" s="157">
        <v>72</v>
      </c>
      <c r="XS38" s="157">
        <v>72</v>
      </c>
      <c r="XT38" s="157">
        <v>0</v>
      </c>
      <c r="XU38" s="157">
        <v>0</v>
      </c>
      <c r="XV38" s="158">
        <f t="shared" si="88"/>
        <v>1</v>
      </c>
      <c r="XW38" s="132">
        <f t="shared" si="89"/>
        <v>0</v>
      </c>
      <c r="XY38" s="157" t="s">
        <v>54</v>
      </c>
      <c r="XZ38" s="157">
        <v>72</v>
      </c>
      <c r="YA38" s="157">
        <v>72</v>
      </c>
      <c r="YB38" s="157">
        <v>0</v>
      </c>
      <c r="YC38" s="157">
        <v>0</v>
      </c>
      <c r="YD38" s="158">
        <f t="shared" si="90"/>
        <v>1</v>
      </c>
      <c r="YE38" s="132">
        <f t="shared" si="91"/>
        <v>0</v>
      </c>
      <c r="YG38" s="157" t="s">
        <v>54</v>
      </c>
      <c r="YH38" s="157">
        <v>72</v>
      </c>
      <c r="YI38" s="157">
        <v>72</v>
      </c>
      <c r="YJ38" s="157">
        <v>0</v>
      </c>
      <c r="YK38" s="157">
        <v>0</v>
      </c>
      <c r="YL38" s="158">
        <f t="shared" si="92"/>
        <v>1</v>
      </c>
      <c r="YM38" s="132">
        <f t="shared" si="93"/>
        <v>0</v>
      </c>
      <c r="YO38" s="157" t="s">
        <v>54</v>
      </c>
      <c r="YP38" s="157">
        <v>72</v>
      </c>
      <c r="YQ38" s="157">
        <v>72</v>
      </c>
      <c r="YR38" s="157">
        <v>0</v>
      </c>
      <c r="YS38" s="157">
        <v>0</v>
      </c>
      <c r="YT38" s="158">
        <f t="shared" si="94"/>
        <v>1</v>
      </c>
      <c r="YU38" s="132">
        <f t="shared" si="95"/>
        <v>0</v>
      </c>
      <c r="YW38" s="157" t="s">
        <v>54</v>
      </c>
      <c r="YX38" s="157">
        <v>72</v>
      </c>
      <c r="YY38" s="157">
        <v>72</v>
      </c>
      <c r="YZ38" s="157">
        <v>0</v>
      </c>
      <c r="ZA38" s="157">
        <v>0</v>
      </c>
      <c r="ZB38" s="158">
        <f t="shared" si="96"/>
        <v>1</v>
      </c>
      <c r="ZD38" s="157" t="s">
        <v>54</v>
      </c>
      <c r="ZE38" s="157">
        <v>72</v>
      </c>
      <c r="ZF38" s="157">
        <v>72</v>
      </c>
      <c r="ZG38" s="157">
        <v>0</v>
      </c>
      <c r="ZH38" s="157">
        <v>0</v>
      </c>
      <c r="ZI38" s="158">
        <f t="shared" si="97"/>
        <v>1</v>
      </c>
      <c r="ZJ38" s="132">
        <f t="shared" si="98"/>
        <v>1</v>
      </c>
      <c r="ZL38" s="121" t="s">
        <v>54</v>
      </c>
      <c r="ZM38" s="121">
        <v>72</v>
      </c>
      <c r="ZN38" s="121">
        <v>72</v>
      </c>
      <c r="ZO38" s="121">
        <v>0</v>
      </c>
      <c r="ZP38" s="121">
        <v>0</v>
      </c>
      <c r="ZQ38" s="132">
        <v>1</v>
      </c>
      <c r="ZS38" s="157" t="s">
        <v>54</v>
      </c>
      <c r="ZT38" s="157">
        <v>72</v>
      </c>
      <c r="ZU38" s="157">
        <v>72</v>
      </c>
      <c r="ZV38" s="157">
        <v>0</v>
      </c>
      <c r="ZW38" s="157">
        <v>0</v>
      </c>
      <c r="ZX38" s="158">
        <v>1</v>
      </c>
      <c r="ZZ38" s="199" t="s">
        <v>54</v>
      </c>
      <c r="AAA38" s="199">
        <v>72</v>
      </c>
      <c r="AAB38" s="199">
        <v>72</v>
      </c>
      <c r="AAC38" s="199">
        <v>0</v>
      </c>
      <c r="AAD38" s="199">
        <v>0</v>
      </c>
      <c r="AAE38" s="200">
        <v>1</v>
      </c>
      <c r="AAG38" s="157" t="s">
        <v>54</v>
      </c>
      <c r="AAH38" s="157">
        <v>72</v>
      </c>
      <c r="AAI38" s="157">
        <v>72</v>
      </c>
      <c r="AAJ38" s="157">
        <v>0</v>
      </c>
      <c r="AAK38" s="157">
        <v>0</v>
      </c>
      <c r="AAL38" s="158">
        <v>1</v>
      </c>
      <c r="AAN38" s="157" t="s">
        <v>54</v>
      </c>
      <c r="AAO38" s="157">
        <v>72</v>
      </c>
      <c r="AAP38" s="157">
        <v>72</v>
      </c>
      <c r="AAQ38" s="157">
        <v>0</v>
      </c>
      <c r="AAR38" s="157">
        <v>0</v>
      </c>
      <c r="AAS38" s="158">
        <v>1</v>
      </c>
      <c r="AAU38" s="157" t="s">
        <v>54</v>
      </c>
      <c r="AAV38" s="157">
        <v>72</v>
      </c>
      <c r="AAW38" s="157">
        <v>72</v>
      </c>
      <c r="AAX38" s="157">
        <v>0</v>
      </c>
      <c r="AAY38" s="157">
        <v>0</v>
      </c>
      <c r="AAZ38" s="158">
        <v>1</v>
      </c>
    </row>
    <row r="39" spans="1:728" ht="15.75">
      <c r="A39" s="19">
        <v>1</v>
      </c>
      <c r="B39" s="19"/>
      <c r="C39" s="18" t="s">
        <v>54</v>
      </c>
      <c r="D39" s="18">
        <v>36</v>
      </c>
      <c r="E39" s="18">
        <v>36</v>
      </c>
      <c r="F39" s="18">
        <v>0</v>
      </c>
      <c r="G39" s="18">
        <v>0</v>
      </c>
      <c r="H39" s="19">
        <v>1</v>
      </c>
      <c r="J39" s="58" t="s">
        <v>54</v>
      </c>
      <c r="K39" s="58">
        <v>36</v>
      </c>
      <c r="L39" s="58">
        <v>36</v>
      </c>
      <c r="M39" s="58">
        <v>0</v>
      </c>
      <c r="N39" s="58">
        <v>0</v>
      </c>
      <c r="O39" s="59">
        <v>1</v>
      </c>
      <c r="P39" s="59">
        <f t="shared" si="104"/>
        <v>0</v>
      </c>
      <c r="R39" s="18" t="s">
        <v>54</v>
      </c>
      <c r="S39" s="18">
        <v>36</v>
      </c>
      <c r="T39" s="18">
        <v>36</v>
      </c>
      <c r="U39" s="18">
        <v>0</v>
      </c>
      <c r="V39" s="18">
        <v>0</v>
      </c>
      <c r="W39" s="19">
        <v>1</v>
      </c>
      <c r="X39" s="19">
        <f t="shared" si="105"/>
        <v>0</v>
      </c>
      <c r="Z39" s="51" t="s">
        <v>54</v>
      </c>
      <c r="AA39" s="51">
        <v>36</v>
      </c>
      <c r="AB39" s="52">
        <v>36</v>
      </c>
      <c r="AC39" s="53">
        <v>0</v>
      </c>
      <c r="AD39" s="51">
        <v>0</v>
      </c>
      <c r="AE39" s="54">
        <v>1</v>
      </c>
      <c r="AF39" s="19">
        <f t="shared" si="106"/>
        <v>0</v>
      </c>
      <c r="AH39" s="19">
        <v>1</v>
      </c>
      <c r="AI39" s="19">
        <f t="shared" si="107"/>
        <v>0</v>
      </c>
      <c r="AK39" s="18" t="s">
        <v>55</v>
      </c>
      <c r="AL39" s="18">
        <v>74</v>
      </c>
      <c r="AM39" s="18">
        <v>24</v>
      </c>
      <c r="AN39" s="18">
        <v>50</v>
      </c>
      <c r="AO39" s="18">
        <v>0</v>
      </c>
      <c r="AP39" s="19">
        <f t="shared" si="108"/>
        <v>0.32432432432432434</v>
      </c>
      <c r="AQ39" s="19">
        <f t="shared" si="127"/>
        <v>4.3243243243243357E-3</v>
      </c>
      <c r="AS39" s="18" t="s">
        <v>55</v>
      </c>
      <c r="AT39" s="18">
        <v>74</v>
      </c>
      <c r="AU39" s="18">
        <v>24</v>
      </c>
      <c r="AV39" s="18">
        <v>50</v>
      </c>
      <c r="AW39" s="18">
        <v>0</v>
      </c>
      <c r="AX39" s="19">
        <v>0.32</v>
      </c>
      <c r="AY39" s="19">
        <f t="shared" si="109"/>
        <v>-4.3243243243243357E-3</v>
      </c>
      <c r="BA39" s="18" t="s">
        <v>55</v>
      </c>
      <c r="BB39" s="18">
        <v>74</v>
      </c>
      <c r="BC39" s="18">
        <v>24</v>
      </c>
      <c r="BD39" s="18">
        <v>50</v>
      </c>
      <c r="BE39" s="18">
        <v>0</v>
      </c>
      <c r="BF39" s="19">
        <v>0.32</v>
      </c>
      <c r="BG39" s="19">
        <f t="shared" si="110"/>
        <v>0</v>
      </c>
      <c r="BI39" s="18" t="s">
        <v>55</v>
      </c>
      <c r="BJ39" s="18">
        <v>74</v>
      </c>
      <c r="BK39" s="18">
        <v>24</v>
      </c>
      <c r="BL39" s="18">
        <v>50</v>
      </c>
      <c r="BM39" s="18">
        <v>0</v>
      </c>
      <c r="BN39" s="19">
        <v>0.32</v>
      </c>
      <c r="BO39" s="19">
        <f t="shared" si="111"/>
        <v>0</v>
      </c>
      <c r="BQ39" s="18" t="s">
        <v>55</v>
      </c>
      <c r="BR39" s="18">
        <v>74</v>
      </c>
      <c r="BS39" s="18">
        <v>24</v>
      </c>
      <c r="BT39" s="18">
        <v>50</v>
      </c>
      <c r="BU39" s="18">
        <v>0</v>
      </c>
      <c r="BV39" s="19">
        <v>0.32</v>
      </c>
      <c r="BW39" s="19">
        <f t="shared" si="112"/>
        <v>0</v>
      </c>
      <c r="BY39" s="18" t="s">
        <v>55</v>
      </c>
      <c r="BZ39" s="18">
        <v>74</v>
      </c>
      <c r="CA39" s="18">
        <v>24</v>
      </c>
      <c r="CB39" s="18">
        <v>50</v>
      </c>
      <c r="CC39" s="18">
        <v>0</v>
      </c>
      <c r="CD39" s="19">
        <v>0.32</v>
      </c>
      <c r="CE39" s="19">
        <f t="shared" si="113"/>
        <v>0</v>
      </c>
      <c r="CG39" s="2" t="s">
        <v>55</v>
      </c>
      <c r="CH39" s="2">
        <v>74</v>
      </c>
      <c r="CI39" s="2">
        <v>24</v>
      </c>
      <c r="CJ39" s="2">
        <v>50</v>
      </c>
      <c r="CK39" s="2">
        <v>0</v>
      </c>
      <c r="CL39" s="4">
        <v>0.32</v>
      </c>
      <c r="CM39" s="19">
        <f t="shared" si="114"/>
        <v>0</v>
      </c>
      <c r="CO39" s="2" t="s">
        <v>55</v>
      </c>
      <c r="CP39" s="2">
        <v>74</v>
      </c>
      <c r="CQ39" s="2">
        <v>24</v>
      </c>
      <c r="CR39" s="2">
        <v>50</v>
      </c>
      <c r="CS39" s="2">
        <v>0</v>
      </c>
      <c r="CT39" s="4">
        <v>0.32</v>
      </c>
      <c r="CU39" s="19">
        <f t="shared" si="115"/>
        <v>0</v>
      </c>
      <c r="CW39" s="2" t="s">
        <v>55</v>
      </c>
      <c r="CX39" s="2">
        <v>74</v>
      </c>
      <c r="CY39" s="2">
        <v>24</v>
      </c>
      <c r="CZ39" s="2">
        <v>50</v>
      </c>
      <c r="DA39" s="2">
        <v>0</v>
      </c>
      <c r="DB39" s="4">
        <v>0.32</v>
      </c>
      <c r="DC39" s="19">
        <f t="shared" si="116"/>
        <v>0</v>
      </c>
      <c r="DE39" s="7" t="s">
        <v>55</v>
      </c>
      <c r="DF39" s="2">
        <v>74</v>
      </c>
      <c r="DG39" s="2">
        <v>24</v>
      </c>
      <c r="DH39" s="2">
        <v>50</v>
      </c>
      <c r="DI39" s="2">
        <v>0</v>
      </c>
      <c r="DJ39" s="4">
        <v>0.32</v>
      </c>
      <c r="DK39" s="19">
        <f t="shared" si="117"/>
        <v>0</v>
      </c>
      <c r="DM39" s="2" t="s">
        <v>55</v>
      </c>
      <c r="DN39" s="2">
        <v>74</v>
      </c>
      <c r="DO39" s="2">
        <v>24</v>
      </c>
      <c r="DP39" s="2">
        <v>50</v>
      </c>
      <c r="DQ39" s="2">
        <v>0</v>
      </c>
      <c r="DR39" s="4">
        <v>0.32</v>
      </c>
      <c r="DS39" s="19">
        <f t="shared" si="118"/>
        <v>0</v>
      </c>
      <c r="DU39" s="2" t="s">
        <v>55</v>
      </c>
      <c r="DV39" s="2">
        <v>74</v>
      </c>
      <c r="DW39" s="2">
        <v>24</v>
      </c>
      <c r="DX39" s="2">
        <v>50</v>
      </c>
      <c r="DY39" s="2">
        <v>0</v>
      </c>
      <c r="DZ39" s="4">
        <v>0.32</v>
      </c>
      <c r="EA39" s="19">
        <f t="shared" si="119"/>
        <v>0</v>
      </c>
      <c r="EC39" s="2" t="s">
        <v>55</v>
      </c>
      <c r="ED39" s="2">
        <v>74</v>
      </c>
      <c r="EE39" s="2">
        <v>24</v>
      </c>
      <c r="EF39" s="2">
        <v>50</v>
      </c>
      <c r="EG39" s="2">
        <v>0</v>
      </c>
      <c r="EH39" s="4">
        <v>0.32</v>
      </c>
      <c r="EI39" s="19">
        <f t="shared" si="120"/>
        <v>0</v>
      </c>
      <c r="EK39" s="2" t="s">
        <v>55</v>
      </c>
      <c r="EL39" s="2">
        <v>74</v>
      </c>
      <c r="EM39" s="2">
        <v>24</v>
      </c>
      <c r="EN39" s="2">
        <v>50</v>
      </c>
      <c r="EO39" s="2">
        <v>0</v>
      </c>
      <c r="EP39" s="4">
        <v>0.32</v>
      </c>
      <c r="EQ39" s="19">
        <f t="shared" si="121"/>
        <v>0</v>
      </c>
      <c r="ES39" s="2" t="s">
        <v>55</v>
      </c>
      <c r="ET39" s="2">
        <v>74</v>
      </c>
      <c r="EU39" s="2">
        <v>24</v>
      </c>
      <c r="EV39" s="2">
        <v>50</v>
      </c>
      <c r="EW39" s="2">
        <v>0</v>
      </c>
      <c r="EX39" s="4">
        <v>0.32</v>
      </c>
      <c r="EY39" s="19">
        <f t="shared" si="122"/>
        <v>0</v>
      </c>
      <c r="FA39" s="2" t="s">
        <v>55</v>
      </c>
      <c r="FB39" s="2">
        <v>74</v>
      </c>
      <c r="FC39" s="2">
        <v>24</v>
      </c>
      <c r="FD39" s="2">
        <v>50</v>
      </c>
      <c r="FE39" s="2">
        <v>0</v>
      </c>
      <c r="FF39" s="4">
        <v>0.32</v>
      </c>
      <c r="FG39" s="19">
        <f t="shared" si="123"/>
        <v>0</v>
      </c>
      <c r="FI39" s="2" t="s">
        <v>55</v>
      </c>
      <c r="FJ39" s="2">
        <v>74</v>
      </c>
      <c r="FK39" s="2">
        <v>24</v>
      </c>
      <c r="FL39" s="2">
        <v>50</v>
      </c>
      <c r="FM39" s="2">
        <v>0</v>
      </c>
      <c r="FN39" s="4">
        <v>0.32</v>
      </c>
      <c r="FO39" s="19">
        <f t="shared" si="124"/>
        <v>0</v>
      </c>
      <c r="FQ39" s="2" t="s">
        <v>55</v>
      </c>
      <c r="FR39" s="2">
        <v>74</v>
      </c>
      <c r="FS39" s="2">
        <v>24</v>
      </c>
      <c r="FT39" s="2">
        <v>50</v>
      </c>
      <c r="FU39" s="2">
        <v>0</v>
      </c>
      <c r="FV39" s="4">
        <v>0.32</v>
      </c>
      <c r="FW39" s="19">
        <f t="shared" si="125"/>
        <v>0</v>
      </c>
      <c r="FY39" s="2" t="s">
        <v>55</v>
      </c>
      <c r="FZ39" s="2">
        <v>74</v>
      </c>
      <c r="GA39" s="2">
        <v>24</v>
      </c>
      <c r="GB39" s="2">
        <v>50</v>
      </c>
      <c r="GC39" s="2">
        <v>0</v>
      </c>
      <c r="GD39" s="4">
        <v>0.32</v>
      </c>
      <c r="GE39" s="19">
        <f t="shared" si="24"/>
        <v>0</v>
      </c>
      <c r="GG39" s="2" t="s">
        <v>55</v>
      </c>
      <c r="GH39" s="2">
        <v>74</v>
      </c>
      <c r="GI39" s="2">
        <v>24</v>
      </c>
      <c r="GJ39" s="2">
        <v>50</v>
      </c>
      <c r="GK39" s="2">
        <v>0</v>
      </c>
      <c r="GL39" s="4">
        <v>0.32</v>
      </c>
      <c r="GM39" s="19">
        <f t="shared" si="25"/>
        <v>0</v>
      </c>
      <c r="GO39" s="2" t="s">
        <v>55</v>
      </c>
      <c r="GP39" s="2">
        <v>74</v>
      </c>
      <c r="GQ39" s="2">
        <v>24</v>
      </c>
      <c r="GR39" s="2">
        <v>50</v>
      </c>
      <c r="GS39" s="2">
        <v>0</v>
      </c>
      <c r="GT39" s="4">
        <v>0.32</v>
      </c>
      <c r="GU39" s="19">
        <f t="shared" si="26"/>
        <v>0</v>
      </c>
      <c r="GW39" s="2" t="s">
        <v>55</v>
      </c>
      <c r="GX39" s="2">
        <v>74</v>
      </c>
      <c r="GY39" s="2">
        <v>24</v>
      </c>
      <c r="GZ39" s="2">
        <v>50</v>
      </c>
      <c r="HA39" s="2">
        <v>0</v>
      </c>
      <c r="HB39" s="4">
        <v>0.32</v>
      </c>
      <c r="HC39" s="19">
        <f t="shared" si="27"/>
        <v>0</v>
      </c>
      <c r="HE39" s="2" t="s">
        <v>55</v>
      </c>
      <c r="HF39" s="2">
        <v>74</v>
      </c>
      <c r="HG39" s="2">
        <v>24</v>
      </c>
      <c r="HH39" s="2">
        <v>50</v>
      </c>
      <c r="HI39" s="2">
        <v>0</v>
      </c>
      <c r="HJ39" s="4">
        <v>0.32</v>
      </c>
      <c r="HK39" s="19">
        <f t="shared" si="28"/>
        <v>0</v>
      </c>
      <c r="HM39" s="2" t="s">
        <v>55</v>
      </c>
      <c r="HN39" s="2">
        <v>74</v>
      </c>
      <c r="HO39" s="2">
        <v>24</v>
      </c>
      <c r="HP39" s="2">
        <v>50</v>
      </c>
      <c r="HQ39" s="2">
        <v>0</v>
      </c>
      <c r="HR39" s="4">
        <v>0.32</v>
      </c>
      <c r="HS39" s="19">
        <f t="shared" si="29"/>
        <v>0</v>
      </c>
      <c r="HU39" s="2" t="s">
        <v>55</v>
      </c>
      <c r="HV39" s="2">
        <v>74</v>
      </c>
      <c r="HW39" s="2">
        <v>24</v>
      </c>
      <c r="HX39" s="2">
        <v>50</v>
      </c>
      <c r="HY39" s="2">
        <v>0</v>
      </c>
      <c r="HZ39" s="4">
        <v>0.32</v>
      </c>
      <c r="IA39" s="19">
        <f t="shared" si="30"/>
        <v>0</v>
      </c>
      <c r="IC39" s="2" t="s">
        <v>55</v>
      </c>
      <c r="ID39" s="2">
        <v>74</v>
      </c>
      <c r="IE39" s="2">
        <v>24</v>
      </c>
      <c r="IF39" s="2">
        <v>50</v>
      </c>
      <c r="IG39" s="2">
        <v>0</v>
      </c>
      <c r="IH39" s="4">
        <v>0.32</v>
      </c>
      <c r="II39" s="19">
        <f t="shared" si="31"/>
        <v>0</v>
      </c>
      <c r="IK39" s="2" t="s">
        <v>55</v>
      </c>
      <c r="IL39" s="2">
        <v>74</v>
      </c>
      <c r="IM39" s="2">
        <v>24</v>
      </c>
      <c r="IN39" s="2">
        <v>50</v>
      </c>
      <c r="IO39" s="2">
        <v>0</v>
      </c>
      <c r="IP39" s="4">
        <v>0.32</v>
      </c>
      <c r="IQ39" s="19">
        <f t="shared" si="32"/>
        <v>0</v>
      </c>
      <c r="IS39" s="2" t="s">
        <v>55</v>
      </c>
      <c r="IT39" s="2">
        <v>74</v>
      </c>
      <c r="IU39" s="2">
        <v>24</v>
      </c>
      <c r="IV39" s="2">
        <v>50</v>
      </c>
      <c r="IW39" s="2">
        <v>0</v>
      </c>
      <c r="IX39" s="4">
        <v>0.32</v>
      </c>
      <c r="IY39" s="19">
        <f t="shared" si="33"/>
        <v>0</v>
      </c>
      <c r="JA39" s="2" t="s">
        <v>55</v>
      </c>
      <c r="JB39" s="2">
        <v>74</v>
      </c>
      <c r="JC39" s="2">
        <v>24</v>
      </c>
      <c r="JD39" s="2">
        <v>50</v>
      </c>
      <c r="JE39" s="2">
        <v>0</v>
      </c>
      <c r="JF39" s="4">
        <v>0.32</v>
      </c>
      <c r="JG39" s="19">
        <f t="shared" si="34"/>
        <v>0</v>
      </c>
      <c r="JI39" s="2" t="s">
        <v>55</v>
      </c>
      <c r="JJ39" s="2">
        <v>74</v>
      </c>
      <c r="JK39" s="2">
        <v>24</v>
      </c>
      <c r="JL39" s="2">
        <v>50</v>
      </c>
      <c r="JM39" s="2">
        <v>0</v>
      </c>
      <c r="JN39" s="4">
        <v>0.32</v>
      </c>
      <c r="JO39" s="19">
        <f t="shared" si="35"/>
        <v>0</v>
      </c>
      <c r="JQ39" s="2" t="s">
        <v>55</v>
      </c>
      <c r="JR39" s="2">
        <v>74</v>
      </c>
      <c r="JS39" s="2">
        <v>24</v>
      </c>
      <c r="JT39" s="2">
        <v>50</v>
      </c>
      <c r="JU39" s="2">
        <v>0</v>
      </c>
      <c r="JV39" s="4">
        <v>0.32</v>
      </c>
      <c r="JW39" s="19">
        <f t="shared" si="36"/>
        <v>0</v>
      </c>
      <c r="JY39" s="2" t="s">
        <v>55</v>
      </c>
      <c r="JZ39" s="2">
        <v>74</v>
      </c>
      <c r="KA39" s="2">
        <v>24</v>
      </c>
      <c r="KB39" s="2">
        <v>50</v>
      </c>
      <c r="KC39" s="2">
        <v>0</v>
      </c>
      <c r="KD39" s="4">
        <v>0.32</v>
      </c>
      <c r="KE39" s="19">
        <f t="shared" si="37"/>
        <v>0</v>
      </c>
      <c r="KG39" s="2" t="s">
        <v>55</v>
      </c>
      <c r="KH39" s="2">
        <v>74</v>
      </c>
      <c r="KI39" s="2">
        <v>24</v>
      </c>
      <c r="KJ39" s="2">
        <v>50</v>
      </c>
      <c r="KK39" s="2">
        <v>0</v>
      </c>
      <c r="KL39" s="4">
        <v>0.32</v>
      </c>
      <c r="KM39" s="19">
        <f t="shared" si="38"/>
        <v>0</v>
      </c>
      <c r="KO39" s="2" t="s">
        <v>55</v>
      </c>
      <c r="KP39" s="2">
        <v>85</v>
      </c>
      <c r="KQ39" s="2">
        <v>35</v>
      </c>
      <c r="KR39" s="2">
        <v>50</v>
      </c>
      <c r="KS39" s="2">
        <v>0</v>
      </c>
      <c r="KT39" s="4">
        <v>0.41</v>
      </c>
      <c r="KU39" s="19">
        <f t="shared" si="39"/>
        <v>8.9999999999999969E-2</v>
      </c>
      <c r="KW39" s="2" t="s">
        <v>55</v>
      </c>
      <c r="KX39" s="2">
        <v>85</v>
      </c>
      <c r="KY39" s="2">
        <v>35</v>
      </c>
      <c r="KZ39" s="2">
        <v>50</v>
      </c>
      <c r="LA39" s="2">
        <v>0</v>
      </c>
      <c r="LB39" s="4">
        <v>0.41</v>
      </c>
      <c r="LC39" s="19">
        <f t="shared" si="40"/>
        <v>0</v>
      </c>
      <c r="LE39" s="2" t="s">
        <v>55</v>
      </c>
      <c r="LF39" s="2">
        <v>85</v>
      </c>
      <c r="LG39" s="2">
        <v>35</v>
      </c>
      <c r="LH39" s="2">
        <v>50</v>
      </c>
      <c r="LI39" s="2">
        <v>0</v>
      </c>
      <c r="LJ39" s="4">
        <v>0.41</v>
      </c>
      <c r="LK39" s="19">
        <f t="shared" si="41"/>
        <v>0</v>
      </c>
      <c r="LM39" s="2" t="s">
        <v>55</v>
      </c>
      <c r="LN39" s="2">
        <v>85</v>
      </c>
      <c r="LO39" s="2">
        <v>35</v>
      </c>
      <c r="LP39" s="2">
        <v>50</v>
      </c>
      <c r="LQ39" s="2">
        <v>0</v>
      </c>
      <c r="LR39" s="4">
        <v>0.41</v>
      </c>
      <c r="LS39" s="19">
        <f t="shared" si="42"/>
        <v>0</v>
      </c>
      <c r="LU39" s="2" t="s">
        <v>55</v>
      </c>
      <c r="LV39" s="2">
        <v>85</v>
      </c>
      <c r="LW39" s="2">
        <v>35</v>
      </c>
      <c r="LX39" s="2">
        <v>50</v>
      </c>
      <c r="LY39" s="2">
        <v>0</v>
      </c>
      <c r="LZ39" s="4">
        <v>0.41</v>
      </c>
      <c r="MA39" s="19">
        <f t="shared" si="43"/>
        <v>0</v>
      </c>
      <c r="MC39" s="2" t="s">
        <v>55</v>
      </c>
      <c r="MD39" s="2">
        <v>85</v>
      </c>
      <c r="ME39" s="2">
        <v>35</v>
      </c>
      <c r="MF39" s="2">
        <v>50</v>
      </c>
      <c r="MG39" s="2">
        <v>0</v>
      </c>
      <c r="MH39" s="4">
        <f t="shared" si="99"/>
        <v>0.41176470588235292</v>
      </c>
      <c r="MI39" s="19">
        <f t="shared" si="44"/>
        <v>1.764705882352946E-3</v>
      </c>
      <c r="MK39" s="2" t="s">
        <v>55</v>
      </c>
      <c r="ML39" s="2">
        <v>85</v>
      </c>
      <c r="MM39" s="2">
        <v>35</v>
      </c>
      <c r="MN39" s="2">
        <v>50</v>
      </c>
      <c r="MO39" s="2">
        <v>0</v>
      </c>
      <c r="MP39" s="4">
        <v>0.41</v>
      </c>
      <c r="MQ39" s="19">
        <f t="shared" si="100"/>
        <v>-1.764705882352946E-3</v>
      </c>
      <c r="MS39" s="2" t="s">
        <v>55</v>
      </c>
      <c r="MT39" s="2">
        <v>85</v>
      </c>
      <c r="MU39" s="2">
        <v>35</v>
      </c>
      <c r="MV39" s="2">
        <v>50</v>
      </c>
      <c r="MW39" s="2">
        <v>0</v>
      </c>
      <c r="MX39" s="4">
        <v>0.41</v>
      </c>
      <c r="MY39" s="19">
        <f t="shared" si="45"/>
        <v>0</v>
      </c>
      <c r="NA39" s="2" t="s">
        <v>55</v>
      </c>
      <c r="NB39" s="2">
        <v>85</v>
      </c>
      <c r="NC39" s="2">
        <v>35</v>
      </c>
      <c r="ND39" s="2">
        <v>50</v>
      </c>
      <c r="NE39" s="2">
        <v>0</v>
      </c>
      <c r="NF39" s="4">
        <v>0.41</v>
      </c>
      <c r="NG39" s="19">
        <f t="shared" si="46"/>
        <v>0</v>
      </c>
      <c r="NI39" s="2" t="s">
        <v>55</v>
      </c>
      <c r="NJ39" s="2">
        <v>85</v>
      </c>
      <c r="NK39" s="2">
        <v>35</v>
      </c>
      <c r="NL39" s="2">
        <v>50</v>
      </c>
      <c r="NM39" s="2">
        <v>0</v>
      </c>
      <c r="NN39" s="4">
        <v>0.41</v>
      </c>
      <c r="NO39" s="19">
        <f t="shared" si="47"/>
        <v>0</v>
      </c>
      <c r="NQ39" s="2" t="s">
        <v>55</v>
      </c>
      <c r="NR39" s="2">
        <v>85</v>
      </c>
      <c r="NS39" s="2">
        <v>35</v>
      </c>
      <c r="NT39" s="2">
        <v>50</v>
      </c>
      <c r="NU39" s="2">
        <v>0</v>
      </c>
      <c r="NV39" s="4">
        <v>0.41</v>
      </c>
      <c r="NW39" s="19">
        <f t="shared" si="48"/>
        <v>0</v>
      </c>
      <c r="NY39" s="2" t="s">
        <v>55</v>
      </c>
      <c r="NZ39" s="2">
        <v>85</v>
      </c>
      <c r="OA39" s="2">
        <v>35</v>
      </c>
      <c r="OB39" s="2">
        <v>50</v>
      </c>
      <c r="OC39" s="2">
        <v>0</v>
      </c>
      <c r="OD39" s="4">
        <v>0.41</v>
      </c>
      <c r="OE39" s="19">
        <f t="shared" si="49"/>
        <v>0</v>
      </c>
      <c r="OG39" s="2" t="s">
        <v>55</v>
      </c>
      <c r="OH39" s="2">
        <v>85</v>
      </c>
      <c r="OI39" s="2">
        <v>35</v>
      </c>
      <c r="OJ39" s="2">
        <v>50</v>
      </c>
      <c r="OK39" s="2">
        <v>0</v>
      </c>
      <c r="OL39" s="4">
        <v>0.41</v>
      </c>
      <c r="OM39" s="19">
        <f t="shared" si="103"/>
        <v>0</v>
      </c>
      <c r="OO39" s="2" t="s">
        <v>55</v>
      </c>
      <c r="OP39" s="2">
        <v>85</v>
      </c>
      <c r="OQ39" s="2">
        <v>35</v>
      </c>
      <c r="OR39" s="2">
        <v>50</v>
      </c>
      <c r="OS39" s="2">
        <v>0</v>
      </c>
      <c r="OT39" s="4">
        <f t="shared" si="101"/>
        <v>0.41176470588235292</v>
      </c>
      <c r="OU39" s="19">
        <f t="shared" si="51"/>
        <v>1.764705882352946E-3</v>
      </c>
      <c r="OW39" s="129" t="s">
        <v>55</v>
      </c>
      <c r="OX39" s="129">
        <v>85</v>
      </c>
      <c r="OY39" s="129">
        <v>35</v>
      </c>
      <c r="OZ39" s="129">
        <v>50</v>
      </c>
      <c r="PA39" s="129">
        <v>0</v>
      </c>
      <c r="PB39" s="135">
        <v>0.41</v>
      </c>
      <c r="PC39" s="132">
        <v>0</v>
      </c>
      <c r="PD39" s="129"/>
      <c r="PE39" s="129" t="s">
        <v>55</v>
      </c>
      <c r="PF39" s="129">
        <v>85</v>
      </c>
      <c r="PG39" s="129">
        <v>35</v>
      </c>
      <c r="PH39" s="129">
        <v>50</v>
      </c>
      <c r="PI39" s="129">
        <v>0</v>
      </c>
      <c r="PJ39" s="135">
        <v>0.41</v>
      </c>
      <c r="PK39" s="132">
        <v>0</v>
      </c>
      <c r="PM39" s="156" t="s">
        <v>55</v>
      </c>
      <c r="PN39" s="156">
        <v>85</v>
      </c>
      <c r="PO39" s="156">
        <v>35</v>
      </c>
      <c r="PP39" s="156">
        <v>50</v>
      </c>
      <c r="PQ39" s="156">
        <v>0</v>
      </c>
      <c r="PR39" s="162">
        <v>0.41</v>
      </c>
      <c r="PS39" s="132">
        <f t="shared" si="52"/>
        <v>0</v>
      </c>
      <c r="PT39" s="121"/>
      <c r="PU39" s="156" t="s">
        <v>55</v>
      </c>
      <c r="PV39" s="156">
        <v>85</v>
      </c>
      <c r="PW39" s="156">
        <v>35</v>
      </c>
      <c r="PX39" s="156">
        <v>50</v>
      </c>
      <c r="PY39" s="156">
        <v>0</v>
      </c>
      <c r="PZ39" s="162">
        <v>0.41</v>
      </c>
      <c r="QA39" s="132">
        <f t="shared" si="53"/>
        <v>0</v>
      </c>
      <c r="QB39" s="121"/>
      <c r="QC39" s="156" t="s">
        <v>55</v>
      </c>
      <c r="QD39" s="156">
        <v>85</v>
      </c>
      <c r="QE39" s="156">
        <v>35</v>
      </c>
      <c r="QF39" s="156">
        <v>50</v>
      </c>
      <c r="QG39" s="156">
        <v>0</v>
      </c>
      <c r="QH39" s="162">
        <v>0.41</v>
      </c>
      <c r="QI39" s="132">
        <f t="shared" si="54"/>
        <v>0</v>
      </c>
      <c r="QJ39" s="121"/>
      <c r="QK39" s="156" t="s">
        <v>55</v>
      </c>
      <c r="QL39" s="156">
        <v>85</v>
      </c>
      <c r="QM39" s="156">
        <v>35</v>
      </c>
      <c r="QN39" s="156">
        <v>50</v>
      </c>
      <c r="QO39" s="156">
        <v>0</v>
      </c>
      <c r="QP39" s="162">
        <v>0.41</v>
      </c>
      <c r="QQ39" s="132">
        <f t="shared" si="55"/>
        <v>0</v>
      </c>
      <c r="QR39" s="121"/>
      <c r="QS39" s="156" t="s">
        <v>55</v>
      </c>
      <c r="QT39" s="156">
        <v>85</v>
      </c>
      <c r="QU39" s="156">
        <v>35</v>
      </c>
      <c r="QV39" s="156">
        <v>50</v>
      </c>
      <c r="QW39" s="156">
        <v>0</v>
      </c>
      <c r="QX39" s="162">
        <v>0.41</v>
      </c>
      <c r="QY39" s="158">
        <f t="shared" si="56"/>
        <v>0</v>
      </c>
      <c r="QZ39" s="121"/>
      <c r="RA39" s="156" t="s">
        <v>55</v>
      </c>
      <c r="RB39" s="156">
        <v>85</v>
      </c>
      <c r="RC39" s="156">
        <v>35</v>
      </c>
      <c r="RD39" s="156">
        <v>50</v>
      </c>
      <c r="RE39" s="156">
        <v>0</v>
      </c>
      <c r="RF39" s="162">
        <v>0.41</v>
      </c>
      <c r="RG39" s="132">
        <f t="shared" si="57"/>
        <v>0</v>
      </c>
      <c r="RH39" s="121"/>
      <c r="RI39" s="121"/>
      <c r="RJ39" s="156" t="s">
        <v>55</v>
      </c>
      <c r="RK39" s="156">
        <v>85</v>
      </c>
      <c r="RL39" s="156">
        <v>35</v>
      </c>
      <c r="RM39" s="156">
        <v>50</v>
      </c>
      <c r="RN39" s="156">
        <v>0</v>
      </c>
      <c r="RO39" s="162">
        <f t="shared" si="58"/>
        <v>0.41176470588235292</v>
      </c>
      <c r="RP39" s="132">
        <f t="shared" si="59"/>
        <v>1.764705882352946E-3</v>
      </c>
      <c r="RQ39" s="121"/>
      <c r="RR39" s="121"/>
      <c r="RS39" s="121"/>
      <c r="RT39" s="121"/>
      <c r="RU39" s="121"/>
      <c r="RV39" s="121"/>
      <c r="RW39" s="132"/>
      <c r="RX39" s="121"/>
      <c r="RY39" s="121"/>
      <c r="RZ39" s="121"/>
      <c r="SA39" s="121"/>
      <c r="SB39" s="121"/>
      <c r="SC39" s="121"/>
      <c r="SD39" s="132"/>
      <c r="SE39" s="121"/>
      <c r="SF39" s="121"/>
      <c r="SG39" s="121"/>
      <c r="SH39" s="121"/>
      <c r="SI39" s="121"/>
      <c r="SJ39" s="121"/>
      <c r="SK39" s="121"/>
      <c r="SL39" s="121"/>
      <c r="SM39" s="121"/>
      <c r="SN39" s="121"/>
      <c r="SO39" s="121"/>
      <c r="SP39" s="121"/>
      <c r="SQ39" s="121"/>
      <c r="SR39" s="121"/>
      <c r="SU39" s="157" t="s">
        <v>55</v>
      </c>
      <c r="SV39" s="157">
        <v>85</v>
      </c>
      <c r="SW39" s="157">
        <v>35</v>
      </c>
      <c r="SX39" s="157">
        <v>50</v>
      </c>
      <c r="SY39" s="157">
        <v>0</v>
      </c>
      <c r="SZ39" s="158">
        <f t="shared" si="102"/>
        <v>0.41176470588235292</v>
      </c>
      <c r="TA39" s="132">
        <f t="shared" si="60"/>
        <v>0</v>
      </c>
      <c r="TC39" s="157" t="s">
        <v>55</v>
      </c>
      <c r="TD39" s="157">
        <v>85</v>
      </c>
      <c r="TE39" s="157">
        <v>35</v>
      </c>
      <c r="TF39" s="157">
        <v>50</v>
      </c>
      <c r="TG39" s="157">
        <v>0</v>
      </c>
      <c r="TH39" s="158">
        <f t="shared" si="61"/>
        <v>0.41176470588235292</v>
      </c>
      <c r="TI39" s="132">
        <f t="shared" si="62"/>
        <v>0</v>
      </c>
      <c r="TK39" s="157" t="s">
        <v>55</v>
      </c>
      <c r="TL39" s="157">
        <v>85</v>
      </c>
      <c r="TM39" s="157">
        <v>35</v>
      </c>
      <c r="TN39" s="157">
        <v>50</v>
      </c>
      <c r="TO39" s="157">
        <v>0</v>
      </c>
      <c r="TP39" s="158">
        <f t="shared" si="63"/>
        <v>0.41176470588235292</v>
      </c>
      <c r="TQ39" s="132">
        <f t="shared" si="64"/>
        <v>0</v>
      </c>
      <c r="TS39" s="157" t="s">
        <v>55</v>
      </c>
      <c r="TT39" s="157">
        <v>85</v>
      </c>
      <c r="TU39" s="157">
        <v>35</v>
      </c>
      <c r="TV39" s="157">
        <v>50</v>
      </c>
      <c r="TW39" s="157">
        <v>0</v>
      </c>
      <c r="TX39" s="158">
        <f t="shared" si="65"/>
        <v>0.41176470588235292</v>
      </c>
      <c r="TY39" s="132">
        <f t="shared" si="66"/>
        <v>0</v>
      </c>
      <c r="UA39" s="157" t="s">
        <v>55</v>
      </c>
      <c r="UB39" s="157">
        <v>85</v>
      </c>
      <c r="UC39" s="157">
        <v>33</v>
      </c>
      <c r="UD39" s="157">
        <v>41</v>
      </c>
      <c r="UE39" s="157">
        <v>11</v>
      </c>
      <c r="UF39" s="158">
        <f t="shared" si="67"/>
        <v>0.38823529411764707</v>
      </c>
      <c r="UG39" s="132">
        <f t="shared" si="68"/>
        <v>-2.3529411764705854E-2</v>
      </c>
      <c r="UH39" s="132"/>
      <c r="UI39" s="157" t="s">
        <v>55</v>
      </c>
      <c r="UJ39" s="157">
        <v>85</v>
      </c>
      <c r="UK39" s="157">
        <v>35</v>
      </c>
      <c r="UL39" s="157">
        <v>50</v>
      </c>
      <c r="UM39" s="157">
        <v>0</v>
      </c>
      <c r="UN39" s="158">
        <f t="shared" si="69"/>
        <v>0.41176470588235292</v>
      </c>
      <c r="UO39" s="132">
        <f t="shared" si="70"/>
        <v>2.3529411764705854E-2</v>
      </c>
      <c r="UQ39" s="157" t="s">
        <v>55</v>
      </c>
      <c r="UR39" s="157">
        <v>85</v>
      </c>
      <c r="US39" s="157">
        <v>35</v>
      </c>
      <c r="UT39" s="157">
        <v>50</v>
      </c>
      <c r="UU39" s="157">
        <v>0</v>
      </c>
      <c r="UV39" s="158">
        <f t="shared" si="71"/>
        <v>0.41176470588235292</v>
      </c>
      <c r="UW39" s="132">
        <f t="shared" si="72"/>
        <v>0</v>
      </c>
      <c r="UY39" s="157" t="s">
        <v>55</v>
      </c>
      <c r="UZ39" s="157">
        <v>85</v>
      </c>
      <c r="VA39" s="157">
        <v>35</v>
      </c>
      <c r="VB39" s="157">
        <v>50</v>
      </c>
      <c r="VC39" s="157">
        <v>0</v>
      </c>
      <c r="VD39" s="158">
        <f t="shared" si="73"/>
        <v>0.41176470588235292</v>
      </c>
      <c r="VE39" s="132">
        <f t="shared" si="74"/>
        <v>0</v>
      </c>
      <c r="VG39" s="157" t="s">
        <v>55</v>
      </c>
      <c r="VH39" s="157">
        <v>85</v>
      </c>
      <c r="VI39" s="157">
        <v>35</v>
      </c>
      <c r="VJ39" s="157">
        <v>50</v>
      </c>
      <c r="VK39" s="157">
        <v>0</v>
      </c>
      <c r="VL39" s="158">
        <f t="shared" si="75"/>
        <v>0.41176470588235292</v>
      </c>
      <c r="VM39" s="132">
        <f t="shared" si="76"/>
        <v>0</v>
      </c>
      <c r="VO39" s="157" t="s">
        <v>55</v>
      </c>
      <c r="VP39" s="157">
        <v>85</v>
      </c>
      <c r="VQ39" s="157">
        <v>35</v>
      </c>
      <c r="VR39" s="157">
        <v>50</v>
      </c>
      <c r="VS39" s="157">
        <v>0</v>
      </c>
      <c r="VT39" s="158">
        <f t="shared" si="77"/>
        <v>0.41176470588235292</v>
      </c>
      <c r="VV39" s="157" t="s">
        <v>55</v>
      </c>
      <c r="VW39" s="157">
        <v>85</v>
      </c>
      <c r="VX39" s="157">
        <v>35</v>
      </c>
      <c r="VY39" s="157">
        <v>50</v>
      </c>
      <c r="VZ39" s="157">
        <v>0</v>
      </c>
      <c r="WA39" s="158">
        <f t="shared" si="78"/>
        <v>0.41176470588235292</v>
      </c>
      <c r="WC39" s="157" t="s">
        <v>55</v>
      </c>
      <c r="WD39" s="157">
        <v>85</v>
      </c>
      <c r="WE39" s="157">
        <v>35</v>
      </c>
      <c r="WF39" s="157">
        <v>50</v>
      </c>
      <c r="WG39" s="157">
        <v>0</v>
      </c>
      <c r="WH39" s="158">
        <f t="shared" si="79"/>
        <v>0.41176470588235292</v>
      </c>
      <c r="WI39" s="132">
        <f t="shared" si="126"/>
        <v>0</v>
      </c>
      <c r="WK39" s="157" t="s">
        <v>55</v>
      </c>
      <c r="WL39" s="157">
        <v>85</v>
      </c>
      <c r="WM39" s="157">
        <v>35</v>
      </c>
      <c r="WN39" s="157">
        <v>50</v>
      </c>
      <c r="WO39" s="157">
        <v>0</v>
      </c>
      <c r="WP39" s="158">
        <f t="shared" si="80"/>
        <v>0.41176470588235292</v>
      </c>
      <c r="WQ39" s="132">
        <f t="shared" si="81"/>
        <v>0</v>
      </c>
      <c r="WS39" s="157" t="s">
        <v>55</v>
      </c>
      <c r="WT39" s="157">
        <v>85</v>
      </c>
      <c r="WU39" s="157">
        <v>35</v>
      </c>
      <c r="WV39" s="157">
        <v>50</v>
      </c>
      <c r="WW39" s="157">
        <v>0</v>
      </c>
      <c r="WX39" s="158">
        <f t="shared" si="82"/>
        <v>0.41176470588235292</v>
      </c>
      <c r="WY39" s="132">
        <f t="shared" si="83"/>
        <v>0</v>
      </c>
      <c r="XA39" s="157" t="s">
        <v>55</v>
      </c>
      <c r="XB39" s="157">
        <v>85</v>
      </c>
      <c r="XC39" s="157">
        <v>35</v>
      </c>
      <c r="XD39" s="157">
        <v>50</v>
      </c>
      <c r="XE39" s="157">
        <v>0</v>
      </c>
      <c r="XF39" s="158">
        <f t="shared" si="84"/>
        <v>0.41176470588235292</v>
      </c>
      <c r="XG39" s="132">
        <f t="shared" si="85"/>
        <v>0</v>
      </c>
      <c r="XI39" s="157" t="s">
        <v>55</v>
      </c>
      <c r="XJ39" s="157">
        <v>85</v>
      </c>
      <c r="XK39" s="157">
        <v>35</v>
      </c>
      <c r="XL39" s="157">
        <v>50</v>
      </c>
      <c r="XM39" s="157">
        <v>0</v>
      </c>
      <c r="XN39" s="158">
        <f t="shared" si="86"/>
        <v>0.41176470588235292</v>
      </c>
      <c r="XO39" s="132">
        <f t="shared" si="87"/>
        <v>0</v>
      </c>
      <c r="XQ39" s="157" t="s">
        <v>55</v>
      </c>
      <c r="XR39" s="157">
        <v>85</v>
      </c>
      <c r="XS39" s="157">
        <v>35</v>
      </c>
      <c r="XT39" s="157">
        <v>50</v>
      </c>
      <c r="XU39" s="157">
        <v>0</v>
      </c>
      <c r="XV39" s="158">
        <f t="shared" si="88"/>
        <v>0.41176470588235292</v>
      </c>
      <c r="XW39" s="132">
        <f t="shared" si="89"/>
        <v>0</v>
      </c>
      <c r="XY39" s="157" t="s">
        <v>55</v>
      </c>
      <c r="XZ39" s="157">
        <v>85</v>
      </c>
      <c r="YA39" s="157">
        <v>35</v>
      </c>
      <c r="YB39" s="157">
        <v>50</v>
      </c>
      <c r="YC39" s="157">
        <v>0</v>
      </c>
      <c r="YD39" s="158">
        <f t="shared" si="90"/>
        <v>0.41176470588235292</v>
      </c>
      <c r="YE39" s="132">
        <f t="shared" si="91"/>
        <v>0</v>
      </c>
      <c r="YG39" s="157" t="s">
        <v>55</v>
      </c>
      <c r="YH39" s="157">
        <v>85</v>
      </c>
      <c r="YI39" s="157">
        <v>35</v>
      </c>
      <c r="YJ39" s="157">
        <v>50</v>
      </c>
      <c r="YK39" s="157">
        <v>0</v>
      </c>
      <c r="YL39" s="158">
        <f t="shared" si="92"/>
        <v>0.41176470588235292</v>
      </c>
      <c r="YM39" s="132">
        <f t="shared" si="93"/>
        <v>0</v>
      </c>
      <c r="YO39" s="157" t="s">
        <v>55</v>
      </c>
      <c r="YP39" s="157">
        <v>85</v>
      </c>
      <c r="YQ39" s="157">
        <v>35</v>
      </c>
      <c r="YR39" s="157">
        <v>50</v>
      </c>
      <c r="YS39" s="157">
        <v>0</v>
      </c>
      <c r="YT39" s="158">
        <f t="shared" si="94"/>
        <v>0.41176470588235292</v>
      </c>
      <c r="YU39" s="132">
        <f t="shared" si="95"/>
        <v>0</v>
      </c>
      <c r="YW39" s="157" t="s">
        <v>55</v>
      </c>
      <c r="YX39" s="157">
        <v>85</v>
      </c>
      <c r="YY39" s="157">
        <v>35</v>
      </c>
      <c r="YZ39" s="157">
        <v>50</v>
      </c>
      <c r="ZA39" s="157">
        <v>0</v>
      </c>
      <c r="ZB39" s="158">
        <f t="shared" si="96"/>
        <v>0.41176470588235292</v>
      </c>
      <c r="ZD39" s="157" t="s">
        <v>55</v>
      </c>
      <c r="ZE39" s="157">
        <v>85</v>
      </c>
      <c r="ZF39" s="157">
        <v>35</v>
      </c>
      <c r="ZG39" s="157">
        <v>50</v>
      </c>
      <c r="ZH39" s="157">
        <v>0</v>
      </c>
      <c r="ZI39" s="158">
        <f t="shared" si="97"/>
        <v>0.41176470588235292</v>
      </c>
      <c r="ZJ39" s="132">
        <f t="shared" si="98"/>
        <v>0.41176470588235292</v>
      </c>
      <c r="ZL39" s="121" t="s">
        <v>55</v>
      </c>
      <c r="ZM39" s="121">
        <v>85</v>
      </c>
      <c r="ZN39" s="121">
        <v>35</v>
      </c>
      <c r="ZO39" s="121">
        <v>50</v>
      </c>
      <c r="ZP39" s="121">
        <v>0</v>
      </c>
      <c r="ZQ39" s="132">
        <v>0.41</v>
      </c>
      <c r="ZS39" s="157" t="s">
        <v>55</v>
      </c>
      <c r="ZT39" s="157">
        <v>85</v>
      </c>
      <c r="ZU39" s="157">
        <v>35</v>
      </c>
      <c r="ZV39" s="157">
        <v>50</v>
      </c>
      <c r="ZW39" s="157">
        <v>0</v>
      </c>
      <c r="ZX39" s="158">
        <v>0.41</v>
      </c>
      <c r="ZZ39" s="199" t="s">
        <v>55</v>
      </c>
      <c r="AAA39" s="199">
        <v>85</v>
      </c>
      <c r="AAB39" s="199">
        <v>35</v>
      </c>
      <c r="AAC39" s="199">
        <v>50</v>
      </c>
      <c r="AAD39" s="199">
        <v>0</v>
      </c>
      <c r="AAE39" s="200">
        <v>0.41</v>
      </c>
      <c r="AAG39" s="157" t="s">
        <v>55</v>
      </c>
      <c r="AAH39" s="157">
        <v>85</v>
      </c>
      <c r="AAI39" s="157">
        <v>35</v>
      </c>
      <c r="AAJ39" s="157">
        <v>50</v>
      </c>
      <c r="AAK39" s="157">
        <v>0</v>
      </c>
      <c r="AAL39" s="158">
        <v>0.41</v>
      </c>
      <c r="AAN39" s="157" t="s">
        <v>55</v>
      </c>
      <c r="AAO39" s="157">
        <v>85</v>
      </c>
      <c r="AAP39" s="157">
        <v>35</v>
      </c>
      <c r="AAQ39" s="157">
        <v>50</v>
      </c>
      <c r="AAR39" s="157">
        <v>0</v>
      </c>
      <c r="AAS39" s="158">
        <v>0.41</v>
      </c>
      <c r="AAU39" s="157" t="s">
        <v>55</v>
      </c>
      <c r="AAV39" s="157">
        <v>85</v>
      </c>
      <c r="AAW39" s="157">
        <v>35</v>
      </c>
      <c r="AAX39" s="157">
        <v>50</v>
      </c>
      <c r="AAY39" s="157">
        <v>0</v>
      </c>
      <c r="AAZ39" s="158">
        <v>0.41</v>
      </c>
    </row>
    <row r="40" spans="1:728" ht="15.75">
      <c r="A40" s="19">
        <v>0.32</v>
      </c>
      <c r="B40" s="19"/>
      <c r="C40" s="18" t="s">
        <v>55</v>
      </c>
      <c r="D40" s="18">
        <v>74</v>
      </c>
      <c r="E40" s="18">
        <v>24</v>
      </c>
      <c r="F40" s="18">
        <v>50</v>
      </c>
      <c r="G40" s="18">
        <v>0</v>
      </c>
      <c r="H40" s="19">
        <v>0.32</v>
      </c>
      <c r="J40" s="58" t="s">
        <v>55</v>
      </c>
      <c r="K40" s="58">
        <v>74</v>
      </c>
      <c r="L40" s="58">
        <v>24</v>
      </c>
      <c r="M40" s="58">
        <v>50</v>
      </c>
      <c r="N40" s="58">
        <v>0</v>
      </c>
      <c r="O40" s="59">
        <v>0.32</v>
      </c>
      <c r="P40" s="59">
        <f t="shared" si="104"/>
        <v>0</v>
      </c>
      <c r="R40" s="18" t="s">
        <v>55</v>
      </c>
      <c r="S40" s="18">
        <v>74</v>
      </c>
      <c r="T40" s="18">
        <v>24</v>
      </c>
      <c r="U40" s="18">
        <v>50</v>
      </c>
      <c r="V40" s="18">
        <v>0</v>
      </c>
      <c r="W40" s="19">
        <v>0.32</v>
      </c>
      <c r="X40" s="19">
        <f t="shared" si="105"/>
        <v>0</v>
      </c>
      <c r="Z40" s="51" t="s">
        <v>55</v>
      </c>
      <c r="AA40" s="51">
        <v>74</v>
      </c>
      <c r="AB40" s="52">
        <v>24</v>
      </c>
      <c r="AC40" s="53">
        <v>50</v>
      </c>
      <c r="AD40" s="51">
        <v>0</v>
      </c>
      <c r="AE40" s="55">
        <v>0.32</v>
      </c>
      <c r="AF40" s="19">
        <f t="shared" si="106"/>
        <v>0</v>
      </c>
      <c r="AH40" s="19">
        <v>0.32</v>
      </c>
      <c r="AI40" s="19">
        <f t="shared" si="107"/>
        <v>0</v>
      </c>
      <c r="AK40" s="18" t="s">
        <v>56</v>
      </c>
      <c r="AL40" s="18">
        <v>110</v>
      </c>
      <c r="AM40" s="18">
        <v>110</v>
      </c>
      <c r="AN40" s="18">
        <v>0</v>
      </c>
      <c r="AO40" s="18">
        <v>0</v>
      </c>
      <c r="AP40" s="19">
        <f t="shared" si="108"/>
        <v>1</v>
      </c>
      <c r="AQ40" s="19">
        <f t="shared" si="127"/>
        <v>0</v>
      </c>
      <c r="AS40" s="18" t="s">
        <v>56</v>
      </c>
      <c r="AT40" s="18">
        <v>110</v>
      </c>
      <c r="AU40" s="18">
        <v>110</v>
      </c>
      <c r="AV40" s="18">
        <v>0</v>
      </c>
      <c r="AW40" s="18">
        <v>0</v>
      </c>
      <c r="AX40" s="19">
        <v>1</v>
      </c>
      <c r="AY40" s="19">
        <f t="shared" si="109"/>
        <v>0</v>
      </c>
      <c r="BA40" s="18" t="s">
        <v>56</v>
      </c>
      <c r="BB40" s="18">
        <v>110</v>
      </c>
      <c r="BC40" s="18">
        <v>110</v>
      </c>
      <c r="BD40" s="18">
        <v>0</v>
      </c>
      <c r="BE40" s="18">
        <v>0</v>
      </c>
      <c r="BF40" s="19">
        <v>1</v>
      </c>
      <c r="BG40" s="19">
        <f t="shared" si="110"/>
        <v>0</v>
      </c>
      <c r="BI40" s="18" t="s">
        <v>56</v>
      </c>
      <c r="BJ40" s="18">
        <v>110</v>
      </c>
      <c r="BK40" s="18">
        <v>110</v>
      </c>
      <c r="BL40" s="18">
        <v>0</v>
      </c>
      <c r="BM40" s="18">
        <v>0</v>
      </c>
      <c r="BN40" s="19">
        <v>1</v>
      </c>
      <c r="BO40" s="19">
        <f t="shared" si="111"/>
        <v>0</v>
      </c>
      <c r="BQ40" s="18" t="s">
        <v>56</v>
      </c>
      <c r="BR40" s="18">
        <v>110</v>
      </c>
      <c r="BS40" s="18">
        <v>110</v>
      </c>
      <c r="BT40" s="18">
        <v>0</v>
      </c>
      <c r="BU40" s="18">
        <v>0</v>
      </c>
      <c r="BV40" s="19">
        <v>1</v>
      </c>
      <c r="BW40" s="19">
        <f t="shared" si="112"/>
        <v>0</v>
      </c>
      <c r="BY40" s="18" t="s">
        <v>56</v>
      </c>
      <c r="BZ40" s="18">
        <v>110</v>
      </c>
      <c r="CA40" s="18">
        <v>110</v>
      </c>
      <c r="CB40" s="18">
        <v>0</v>
      </c>
      <c r="CC40" s="18">
        <v>0</v>
      </c>
      <c r="CD40" s="19">
        <v>1</v>
      </c>
      <c r="CE40" s="19">
        <f t="shared" si="113"/>
        <v>0</v>
      </c>
      <c r="CG40" s="2" t="s">
        <v>56</v>
      </c>
      <c r="CH40" s="2">
        <v>110</v>
      </c>
      <c r="CI40" s="2">
        <v>110</v>
      </c>
      <c r="CJ40" s="2">
        <v>0</v>
      </c>
      <c r="CK40" s="2">
        <v>0</v>
      </c>
      <c r="CL40" s="4">
        <v>1</v>
      </c>
      <c r="CM40" s="19">
        <f t="shared" si="114"/>
        <v>0</v>
      </c>
      <c r="CO40" s="2" t="s">
        <v>56</v>
      </c>
      <c r="CP40" s="2">
        <v>110</v>
      </c>
      <c r="CQ40" s="2">
        <v>110</v>
      </c>
      <c r="CR40" s="2">
        <v>0</v>
      </c>
      <c r="CS40" s="2">
        <v>0</v>
      </c>
      <c r="CT40" s="4">
        <v>1</v>
      </c>
      <c r="CU40" s="19">
        <f t="shared" si="115"/>
        <v>0</v>
      </c>
      <c r="CW40" s="2" t="s">
        <v>56</v>
      </c>
      <c r="CX40" s="2">
        <v>110</v>
      </c>
      <c r="CY40" s="2">
        <v>110</v>
      </c>
      <c r="CZ40" s="2">
        <v>0</v>
      </c>
      <c r="DA40" s="2">
        <v>0</v>
      </c>
      <c r="DB40" s="4">
        <v>1</v>
      </c>
      <c r="DC40" s="19">
        <f t="shared" si="116"/>
        <v>0</v>
      </c>
      <c r="DD40" s="18" t="s">
        <v>119</v>
      </c>
      <c r="DE40" s="2" t="s">
        <v>56</v>
      </c>
      <c r="DF40" s="2">
        <v>110</v>
      </c>
      <c r="DG40" s="2">
        <v>110</v>
      </c>
      <c r="DH40" s="2">
        <v>0</v>
      </c>
      <c r="DI40" s="2">
        <v>0</v>
      </c>
      <c r="DJ40" s="4">
        <v>1</v>
      </c>
      <c r="DK40" s="19">
        <f t="shared" si="117"/>
        <v>0</v>
      </c>
      <c r="DM40" s="2" t="s">
        <v>56</v>
      </c>
      <c r="DN40" s="2">
        <v>110</v>
      </c>
      <c r="DO40" s="2">
        <v>110</v>
      </c>
      <c r="DP40" s="2">
        <v>0</v>
      </c>
      <c r="DQ40" s="2">
        <v>0</v>
      </c>
      <c r="DR40" s="4">
        <v>1</v>
      </c>
      <c r="DS40" s="19">
        <f t="shared" si="118"/>
        <v>0</v>
      </c>
      <c r="DU40" s="2" t="s">
        <v>56</v>
      </c>
      <c r="DV40" s="2">
        <v>110</v>
      </c>
      <c r="DW40" s="2">
        <v>110</v>
      </c>
      <c r="DX40" s="2">
        <v>0</v>
      </c>
      <c r="DY40" s="2">
        <v>0</v>
      </c>
      <c r="DZ40" s="4">
        <v>1</v>
      </c>
      <c r="EA40" s="19">
        <f t="shared" si="119"/>
        <v>0</v>
      </c>
      <c r="EC40" s="2" t="s">
        <v>56</v>
      </c>
      <c r="ED40" s="2">
        <v>110</v>
      </c>
      <c r="EE40" s="2">
        <v>110</v>
      </c>
      <c r="EF40" s="2">
        <v>0</v>
      </c>
      <c r="EG40" s="2">
        <v>0</v>
      </c>
      <c r="EH40" s="4">
        <v>1</v>
      </c>
      <c r="EI40" s="19">
        <f t="shared" si="120"/>
        <v>0</v>
      </c>
      <c r="EK40" s="2" t="s">
        <v>56</v>
      </c>
      <c r="EL40" s="2">
        <v>110</v>
      </c>
      <c r="EM40" s="2">
        <v>110</v>
      </c>
      <c r="EN40" s="2">
        <v>0</v>
      </c>
      <c r="EO40" s="2">
        <v>0</v>
      </c>
      <c r="EP40" s="4">
        <v>1</v>
      </c>
      <c r="EQ40" s="19">
        <f t="shared" si="121"/>
        <v>0</v>
      </c>
      <c r="ES40" s="2" t="s">
        <v>56</v>
      </c>
      <c r="ET40" s="2">
        <v>110</v>
      </c>
      <c r="EU40" s="2">
        <v>110</v>
      </c>
      <c r="EV40" s="2">
        <v>0</v>
      </c>
      <c r="EW40" s="2">
        <v>0</v>
      </c>
      <c r="EX40" s="4">
        <v>1</v>
      </c>
      <c r="EY40" s="19">
        <f t="shared" si="122"/>
        <v>0</v>
      </c>
      <c r="FA40" s="2" t="s">
        <v>56</v>
      </c>
      <c r="FB40" s="2">
        <v>110</v>
      </c>
      <c r="FC40" s="2">
        <v>110</v>
      </c>
      <c r="FD40" s="2">
        <v>0</v>
      </c>
      <c r="FE40" s="2">
        <v>0</v>
      </c>
      <c r="FF40" s="4">
        <v>1</v>
      </c>
      <c r="FG40" s="19">
        <f t="shared" si="123"/>
        <v>0</v>
      </c>
      <c r="FI40" s="2" t="s">
        <v>56</v>
      </c>
      <c r="FJ40" s="2">
        <v>110</v>
      </c>
      <c r="FK40" s="2">
        <v>110</v>
      </c>
      <c r="FL40" s="2">
        <v>0</v>
      </c>
      <c r="FM40" s="2">
        <v>0</v>
      </c>
      <c r="FN40" s="4">
        <v>1</v>
      </c>
      <c r="FO40" s="19">
        <f t="shared" si="124"/>
        <v>0</v>
      </c>
      <c r="FQ40" s="2" t="s">
        <v>56</v>
      </c>
      <c r="FR40" s="2">
        <v>110</v>
      </c>
      <c r="FS40" s="2">
        <v>110</v>
      </c>
      <c r="FT40" s="2">
        <v>0</v>
      </c>
      <c r="FU40" s="2">
        <v>0</v>
      </c>
      <c r="FV40" s="4">
        <v>1</v>
      </c>
      <c r="FW40" s="19">
        <f t="shared" si="125"/>
        <v>0</v>
      </c>
      <c r="FY40" s="2" t="s">
        <v>56</v>
      </c>
      <c r="FZ40" s="2">
        <v>110</v>
      </c>
      <c r="GA40" s="2">
        <v>110</v>
      </c>
      <c r="GB40" s="2">
        <v>0</v>
      </c>
      <c r="GC40" s="2">
        <v>0</v>
      </c>
      <c r="GD40" s="4">
        <v>1</v>
      </c>
      <c r="GE40" s="19">
        <f t="shared" si="24"/>
        <v>0</v>
      </c>
      <c r="GG40" s="2" t="s">
        <v>56</v>
      </c>
      <c r="GH40" s="2">
        <v>110</v>
      </c>
      <c r="GI40" s="2">
        <v>110</v>
      </c>
      <c r="GJ40" s="2">
        <v>0</v>
      </c>
      <c r="GK40" s="2">
        <v>0</v>
      </c>
      <c r="GL40" s="4">
        <v>1</v>
      </c>
      <c r="GM40" s="19">
        <f t="shared" si="25"/>
        <v>0</v>
      </c>
      <c r="GO40" s="2" t="s">
        <v>56</v>
      </c>
      <c r="GP40" s="2">
        <v>110</v>
      </c>
      <c r="GQ40" s="2">
        <v>110</v>
      </c>
      <c r="GR40" s="2">
        <v>0</v>
      </c>
      <c r="GS40" s="2">
        <v>0</v>
      </c>
      <c r="GT40" s="4">
        <v>1</v>
      </c>
      <c r="GU40" s="19">
        <f t="shared" si="26"/>
        <v>0</v>
      </c>
      <c r="GW40" s="2" t="s">
        <v>56</v>
      </c>
      <c r="GX40" s="2">
        <v>110</v>
      </c>
      <c r="GY40" s="2">
        <v>110</v>
      </c>
      <c r="GZ40" s="2">
        <v>0</v>
      </c>
      <c r="HA40" s="2">
        <v>0</v>
      </c>
      <c r="HB40" s="4">
        <v>1</v>
      </c>
      <c r="HC40" s="19">
        <f t="shared" si="27"/>
        <v>0</v>
      </c>
      <c r="HE40" s="2" t="s">
        <v>56</v>
      </c>
      <c r="HF40" s="2">
        <v>110</v>
      </c>
      <c r="HG40" s="2">
        <v>110</v>
      </c>
      <c r="HH40" s="2">
        <v>0</v>
      </c>
      <c r="HI40" s="2">
        <v>0</v>
      </c>
      <c r="HJ40" s="4">
        <v>1</v>
      </c>
      <c r="HK40" s="19">
        <f t="shared" si="28"/>
        <v>0</v>
      </c>
      <c r="HM40" s="2" t="s">
        <v>56</v>
      </c>
      <c r="HN40" s="2">
        <v>110</v>
      </c>
      <c r="HO40" s="2">
        <v>110</v>
      </c>
      <c r="HP40" s="2">
        <v>0</v>
      </c>
      <c r="HQ40" s="2">
        <v>0</v>
      </c>
      <c r="HR40" s="4">
        <v>1</v>
      </c>
      <c r="HS40" s="19">
        <f t="shared" si="29"/>
        <v>0</v>
      </c>
      <c r="HU40" s="2" t="s">
        <v>56</v>
      </c>
      <c r="HV40" s="2">
        <v>110</v>
      </c>
      <c r="HW40" s="2">
        <v>110</v>
      </c>
      <c r="HX40" s="2">
        <v>0</v>
      </c>
      <c r="HY40" s="2">
        <v>0</v>
      </c>
      <c r="HZ40" s="4">
        <v>1</v>
      </c>
      <c r="IA40" s="19">
        <f t="shared" si="30"/>
        <v>0</v>
      </c>
      <c r="IC40" s="2" t="s">
        <v>56</v>
      </c>
      <c r="ID40" s="2">
        <v>110</v>
      </c>
      <c r="IE40" s="2">
        <v>110</v>
      </c>
      <c r="IF40" s="2">
        <v>0</v>
      </c>
      <c r="IG40" s="2">
        <v>0</v>
      </c>
      <c r="IH40" s="4">
        <v>1</v>
      </c>
      <c r="II40" s="19">
        <f t="shared" si="31"/>
        <v>0</v>
      </c>
      <c r="IK40" s="2" t="s">
        <v>56</v>
      </c>
      <c r="IL40" s="2">
        <v>110</v>
      </c>
      <c r="IM40" s="2">
        <v>110</v>
      </c>
      <c r="IN40" s="2">
        <v>0</v>
      </c>
      <c r="IO40" s="2">
        <v>0</v>
      </c>
      <c r="IP40" s="4">
        <v>1</v>
      </c>
      <c r="IQ40" s="19">
        <f t="shared" si="32"/>
        <v>0</v>
      </c>
      <c r="IS40" s="2" t="s">
        <v>56</v>
      </c>
      <c r="IT40" s="2">
        <v>110</v>
      </c>
      <c r="IU40" s="2">
        <v>110</v>
      </c>
      <c r="IV40" s="2">
        <v>0</v>
      </c>
      <c r="IW40" s="2">
        <v>0</v>
      </c>
      <c r="IX40" s="4">
        <v>1</v>
      </c>
      <c r="IY40" s="19">
        <f t="shared" si="33"/>
        <v>0</v>
      </c>
      <c r="JA40" s="2" t="s">
        <v>56</v>
      </c>
      <c r="JB40" s="2">
        <v>110</v>
      </c>
      <c r="JC40" s="2">
        <v>110</v>
      </c>
      <c r="JD40" s="2">
        <v>0</v>
      </c>
      <c r="JE40" s="2">
        <v>0</v>
      </c>
      <c r="JF40" s="4">
        <v>1</v>
      </c>
      <c r="JG40" s="19">
        <f t="shared" si="34"/>
        <v>0</v>
      </c>
      <c r="JI40" s="2" t="s">
        <v>56</v>
      </c>
      <c r="JJ40" s="2">
        <v>110</v>
      </c>
      <c r="JK40" s="2">
        <v>110</v>
      </c>
      <c r="JL40" s="2">
        <v>0</v>
      </c>
      <c r="JM40" s="2">
        <v>0</v>
      </c>
      <c r="JN40" s="4">
        <v>1</v>
      </c>
      <c r="JO40" s="19">
        <f t="shared" si="35"/>
        <v>0</v>
      </c>
      <c r="JQ40" s="2" t="s">
        <v>56</v>
      </c>
      <c r="JR40" s="2">
        <v>110</v>
      </c>
      <c r="JS40" s="2">
        <v>110</v>
      </c>
      <c r="JT40" s="2">
        <v>0</v>
      </c>
      <c r="JU40" s="2">
        <v>0</v>
      </c>
      <c r="JV40" s="4">
        <v>1</v>
      </c>
      <c r="JW40" s="19">
        <f t="shared" si="36"/>
        <v>0</v>
      </c>
      <c r="JY40" s="2" t="s">
        <v>56</v>
      </c>
      <c r="JZ40" s="2">
        <v>110</v>
      </c>
      <c r="KA40" s="2">
        <v>110</v>
      </c>
      <c r="KB40" s="2">
        <v>0</v>
      </c>
      <c r="KC40" s="2">
        <v>0</v>
      </c>
      <c r="KD40" s="4">
        <v>1</v>
      </c>
      <c r="KE40" s="19">
        <f t="shared" si="37"/>
        <v>0</v>
      </c>
      <c r="KG40" s="2" t="s">
        <v>56</v>
      </c>
      <c r="KH40" s="2">
        <v>110</v>
      </c>
      <c r="KI40" s="2">
        <v>110</v>
      </c>
      <c r="KJ40" s="2">
        <v>0</v>
      </c>
      <c r="KK40" s="2">
        <v>0</v>
      </c>
      <c r="KL40" s="4">
        <v>1</v>
      </c>
      <c r="KM40" s="19">
        <f t="shared" si="38"/>
        <v>0</v>
      </c>
      <c r="KO40" s="2" t="s">
        <v>56</v>
      </c>
      <c r="KP40" s="2">
        <v>152</v>
      </c>
      <c r="KQ40" s="2">
        <v>110</v>
      </c>
      <c r="KR40" s="2">
        <v>0</v>
      </c>
      <c r="KS40" s="7">
        <v>42</v>
      </c>
      <c r="KT40" s="4">
        <v>0.72</v>
      </c>
      <c r="KU40" s="19">
        <f t="shared" si="39"/>
        <v>-0.28000000000000003</v>
      </c>
      <c r="KW40" s="2" t="s">
        <v>56</v>
      </c>
      <c r="KX40" s="2">
        <v>152</v>
      </c>
      <c r="KY40" s="2">
        <v>151</v>
      </c>
      <c r="KZ40" s="2">
        <v>1</v>
      </c>
      <c r="LA40" s="2">
        <v>0</v>
      </c>
      <c r="LB40" s="4">
        <f>KY40/KX40</f>
        <v>0.99342105263157898</v>
      </c>
      <c r="LC40" s="19">
        <f t="shared" si="40"/>
        <v>0.27342105263157901</v>
      </c>
      <c r="LD40" s="18" t="s">
        <v>119</v>
      </c>
      <c r="LE40" s="2" t="s">
        <v>56</v>
      </c>
      <c r="LF40" s="2">
        <v>152</v>
      </c>
      <c r="LG40" s="2">
        <v>151</v>
      </c>
      <c r="LH40" s="2">
        <v>1</v>
      </c>
      <c r="LI40" s="2">
        <v>0</v>
      </c>
      <c r="LJ40" s="4">
        <f>LG40/LF40</f>
        <v>0.99342105263157898</v>
      </c>
      <c r="LK40" s="19">
        <f t="shared" si="41"/>
        <v>0</v>
      </c>
      <c r="LM40" s="2" t="s">
        <v>56</v>
      </c>
      <c r="LN40" s="2">
        <v>152</v>
      </c>
      <c r="LO40" s="2">
        <v>151</v>
      </c>
      <c r="LP40" s="2">
        <v>1</v>
      </c>
      <c r="LQ40" s="2">
        <v>0</v>
      </c>
      <c r="LR40" s="4">
        <v>0.99</v>
      </c>
      <c r="LS40" s="19">
        <f t="shared" si="42"/>
        <v>-3.4210526315789913E-3</v>
      </c>
      <c r="LU40" s="2" t="s">
        <v>56</v>
      </c>
      <c r="LV40" s="2">
        <v>152</v>
      </c>
      <c r="LW40" s="2">
        <v>151</v>
      </c>
      <c r="LX40" s="2">
        <v>1</v>
      </c>
      <c r="LY40" s="2">
        <v>0</v>
      </c>
      <c r="LZ40" s="4">
        <v>0.99</v>
      </c>
      <c r="MA40" s="19">
        <f t="shared" si="43"/>
        <v>0</v>
      </c>
      <c r="MC40" s="2" t="s">
        <v>56</v>
      </c>
      <c r="MD40" s="2">
        <v>152</v>
      </c>
      <c r="ME40" s="2">
        <v>151</v>
      </c>
      <c r="MF40" s="2">
        <v>1</v>
      </c>
      <c r="MG40" s="2">
        <v>0</v>
      </c>
      <c r="MH40" s="4">
        <f t="shared" si="99"/>
        <v>0.99342105263157898</v>
      </c>
      <c r="MI40" s="19">
        <f t="shared" si="44"/>
        <v>3.4210526315789913E-3</v>
      </c>
      <c r="MK40" s="2" t="s">
        <v>56</v>
      </c>
      <c r="ML40" s="2">
        <v>152</v>
      </c>
      <c r="MM40" s="2">
        <v>151</v>
      </c>
      <c r="MN40" s="2">
        <v>1</v>
      </c>
      <c r="MO40" s="2">
        <v>0</v>
      </c>
      <c r="MP40" s="4">
        <v>0.99</v>
      </c>
      <c r="MQ40" s="19">
        <f t="shared" si="100"/>
        <v>-3.4210526315789913E-3</v>
      </c>
      <c r="MS40" s="2" t="s">
        <v>56</v>
      </c>
      <c r="MT40" s="2">
        <v>152</v>
      </c>
      <c r="MU40" s="2">
        <v>151</v>
      </c>
      <c r="MV40" s="2">
        <v>1</v>
      </c>
      <c r="MW40" s="2">
        <v>0</v>
      </c>
      <c r="MX40" s="4">
        <v>0.99</v>
      </c>
      <c r="MY40" s="19">
        <f t="shared" si="45"/>
        <v>0</v>
      </c>
      <c r="NA40" s="2" t="s">
        <v>56</v>
      </c>
      <c r="NB40" s="2">
        <v>152</v>
      </c>
      <c r="NC40" s="2">
        <v>151</v>
      </c>
      <c r="ND40" s="2">
        <v>1</v>
      </c>
      <c r="NE40" s="2">
        <v>0</v>
      </c>
      <c r="NF40" s="4">
        <v>0.99</v>
      </c>
      <c r="NG40" s="19">
        <f t="shared" si="46"/>
        <v>0</v>
      </c>
      <c r="NI40" s="2" t="s">
        <v>56</v>
      </c>
      <c r="NJ40" s="2">
        <v>152</v>
      </c>
      <c r="NK40" s="2">
        <v>150</v>
      </c>
      <c r="NL40" s="2">
        <v>1</v>
      </c>
      <c r="NM40" s="2">
        <v>1</v>
      </c>
      <c r="NN40" s="4">
        <v>0.99</v>
      </c>
      <c r="NO40" s="19">
        <f t="shared" si="47"/>
        <v>0</v>
      </c>
      <c r="NQ40" s="2" t="s">
        <v>56</v>
      </c>
      <c r="NR40" s="2">
        <v>152</v>
      </c>
      <c r="NS40" s="2">
        <v>151</v>
      </c>
      <c r="NT40" s="2">
        <v>1</v>
      </c>
      <c r="NU40" s="2">
        <v>0</v>
      </c>
      <c r="NV40" s="4">
        <v>0.99</v>
      </c>
      <c r="NW40" s="19">
        <f t="shared" si="48"/>
        <v>0</v>
      </c>
      <c r="NY40" s="2" t="s">
        <v>56</v>
      </c>
      <c r="NZ40" s="2">
        <v>152</v>
      </c>
      <c r="OA40" s="2">
        <v>151</v>
      </c>
      <c r="OB40" s="2">
        <v>1</v>
      </c>
      <c r="OC40" s="2">
        <v>0</v>
      </c>
      <c r="OD40" s="4">
        <v>0.99</v>
      </c>
      <c r="OE40" s="19">
        <f t="shared" si="49"/>
        <v>0</v>
      </c>
      <c r="OG40" s="2" t="s">
        <v>56</v>
      </c>
      <c r="OH40" s="2">
        <v>152</v>
      </c>
      <c r="OI40" s="2">
        <v>151</v>
      </c>
      <c r="OJ40" s="2">
        <v>1</v>
      </c>
      <c r="OK40" s="2">
        <v>0</v>
      </c>
      <c r="OL40" s="4">
        <v>0.99</v>
      </c>
      <c r="OM40" s="19">
        <f t="shared" si="103"/>
        <v>0</v>
      </c>
      <c r="OO40" s="2" t="s">
        <v>56</v>
      </c>
      <c r="OP40" s="2">
        <v>152</v>
      </c>
      <c r="OQ40" s="2">
        <v>151</v>
      </c>
      <c r="OR40" s="2">
        <v>1</v>
      </c>
      <c r="OS40" s="2">
        <v>0</v>
      </c>
      <c r="OT40" s="4">
        <f t="shared" si="101"/>
        <v>0.99342105263157898</v>
      </c>
      <c r="OU40" s="19">
        <f t="shared" si="51"/>
        <v>3.4210526315789913E-3</v>
      </c>
      <c r="OW40" s="129" t="s">
        <v>56</v>
      </c>
      <c r="OX40" s="129">
        <v>152</v>
      </c>
      <c r="OY40" s="129">
        <v>151</v>
      </c>
      <c r="OZ40" s="129">
        <v>1</v>
      </c>
      <c r="PA40" s="129">
        <v>0</v>
      </c>
      <c r="PB40" s="135">
        <v>0.99</v>
      </c>
      <c r="PC40" s="132">
        <v>0</v>
      </c>
      <c r="PD40" s="129"/>
      <c r="PE40" s="129" t="s">
        <v>56</v>
      </c>
      <c r="PF40" s="129">
        <v>152</v>
      </c>
      <c r="PG40" s="129">
        <v>151</v>
      </c>
      <c r="PH40" s="129">
        <v>1</v>
      </c>
      <c r="PI40" s="129">
        <v>0</v>
      </c>
      <c r="PJ40" s="135">
        <v>0.99</v>
      </c>
      <c r="PK40" s="132">
        <v>0</v>
      </c>
      <c r="PM40" s="156" t="s">
        <v>56</v>
      </c>
      <c r="PN40" s="156">
        <v>152</v>
      </c>
      <c r="PO40" s="156">
        <v>151</v>
      </c>
      <c r="PP40" s="156">
        <v>1</v>
      </c>
      <c r="PQ40" s="156">
        <v>0</v>
      </c>
      <c r="PR40" s="162">
        <v>0.99</v>
      </c>
      <c r="PS40" s="132">
        <f t="shared" si="52"/>
        <v>0</v>
      </c>
      <c r="PT40" s="121"/>
      <c r="PU40" s="156" t="s">
        <v>56</v>
      </c>
      <c r="PV40" s="156">
        <v>152</v>
      </c>
      <c r="PW40" s="156">
        <v>151</v>
      </c>
      <c r="PX40" s="156">
        <v>1</v>
      </c>
      <c r="PY40" s="156">
        <v>0</v>
      </c>
      <c r="PZ40" s="162">
        <v>0.99</v>
      </c>
      <c r="QA40" s="132">
        <f t="shared" si="53"/>
        <v>0</v>
      </c>
      <c r="QB40" s="121"/>
      <c r="QC40" s="156" t="s">
        <v>56</v>
      </c>
      <c r="QD40" s="156">
        <v>152</v>
      </c>
      <c r="QE40" s="156">
        <v>151</v>
      </c>
      <c r="QF40" s="156">
        <v>1</v>
      </c>
      <c r="QG40" s="156">
        <v>0</v>
      </c>
      <c r="QH40" s="162">
        <v>0.99</v>
      </c>
      <c r="QI40" s="132">
        <f t="shared" si="54"/>
        <v>0</v>
      </c>
      <c r="QJ40" s="121"/>
      <c r="QK40" s="156" t="s">
        <v>56</v>
      </c>
      <c r="QL40" s="156">
        <v>152</v>
      </c>
      <c r="QM40" s="156">
        <v>151</v>
      </c>
      <c r="QN40" s="156">
        <v>1</v>
      </c>
      <c r="QO40" s="156">
        <v>0</v>
      </c>
      <c r="QP40" s="162">
        <v>0.99</v>
      </c>
      <c r="QQ40" s="132">
        <f t="shared" si="55"/>
        <v>0</v>
      </c>
      <c r="QR40" s="121"/>
      <c r="QS40" s="156" t="s">
        <v>56</v>
      </c>
      <c r="QT40" s="156">
        <v>153</v>
      </c>
      <c r="QU40" s="156">
        <v>152</v>
      </c>
      <c r="QV40" s="156">
        <v>1</v>
      </c>
      <c r="QW40" s="156">
        <v>0</v>
      </c>
      <c r="QX40" s="162">
        <v>0.99</v>
      </c>
      <c r="QY40" s="158">
        <f t="shared" si="56"/>
        <v>0</v>
      </c>
      <c r="QZ40" s="121"/>
      <c r="RA40" s="156" t="s">
        <v>56</v>
      </c>
      <c r="RB40" s="156">
        <v>153</v>
      </c>
      <c r="RC40" s="156">
        <v>152</v>
      </c>
      <c r="RD40" s="156">
        <v>1</v>
      </c>
      <c r="RE40" s="156">
        <v>0</v>
      </c>
      <c r="RF40" s="162">
        <v>0.99</v>
      </c>
      <c r="RG40" s="132">
        <f t="shared" si="57"/>
        <v>0</v>
      </c>
      <c r="RH40" s="121"/>
      <c r="RI40" s="121"/>
      <c r="RJ40" s="156" t="s">
        <v>56</v>
      </c>
      <c r="RK40" s="156">
        <v>153</v>
      </c>
      <c r="RL40" s="156">
        <v>152</v>
      </c>
      <c r="RM40" s="156">
        <v>1</v>
      </c>
      <c r="RN40" s="156">
        <v>0</v>
      </c>
      <c r="RO40" s="162">
        <f t="shared" si="58"/>
        <v>0.99346405228758172</v>
      </c>
      <c r="RP40" s="132">
        <f t="shared" si="59"/>
        <v>3.4640522875817314E-3</v>
      </c>
      <c r="RQ40" s="121"/>
      <c r="RR40" s="121"/>
      <c r="RS40" s="121"/>
      <c r="RT40" s="121"/>
      <c r="RU40" s="121"/>
      <c r="RV40" s="121"/>
      <c r="RW40" s="132"/>
      <c r="RX40" s="121"/>
      <c r="RY40" s="121"/>
      <c r="RZ40" s="121"/>
      <c r="SA40" s="121"/>
      <c r="SB40" s="121"/>
      <c r="SC40" s="121"/>
      <c r="SD40" s="132"/>
      <c r="SE40" s="121"/>
      <c r="SF40" s="121"/>
      <c r="SG40" s="121"/>
      <c r="SH40" s="121"/>
      <c r="SI40" s="121"/>
      <c r="SJ40" s="121"/>
      <c r="SK40" s="121"/>
      <c r="SL40" s="121"/>
      <c r="SM40" s="121"/>
      <c r="SN40" s="121"/>
      <c r="SO40" s="121"/>
      <c r="SP40" s="121"/>
      <c r="SQ40" s="121"/>
      <c r="SR40" s="121"/>
      <c r="SU40" s="157" t="s">
        <v>56</v>
      </c>
      <c r="SV40" s="157">
        <v>153</v>
      </c>
      <c r="SW40" s="157">
        <v>152</v>
      </c>
      <c r="SX40" s="157">
        <v>1</v>
      </c>
      <c r="SY40" s="157">
        <v>0</v>
      </c>
      <c r="SZ40" s="158">
        <f t="shared" si="102"/>
        <v>0.99346405228758172</v>
      </c>
      <c r="TA40" s="132">
        <f t="shared" si="60"/>
        <v>0</v>
      </c>
      <c r="TC40" s="157" t="s">
        <v>56</v>
      </c>
      <c r="TD40" s="157">
        <v>153</v>
      </c>
      <c r="TE40" s="157">
        <v>152</v>
      </c>
      <c r="TF40" s="157">
        <v>1</v>
      </c>
      <c r="TG40" s="157">
        <v>0</v>
      </c>
      <c r="TH40" s="158">
        <f t="shared" si="61"/>
        <v>0.99346405228758172</v>
      </c>
      <c r="TI40" s="132">
        <f t="shared" si="62"/>
        <v>0</v>
      </c>
      <c r="TK40" s="157" t="s">
        <v>56</v>
      </c>
      <c r="TL40" s="157">
        <v>153</v>
      </c>
      <c r="TM40" s="157">
        <v>152</v>
      </c>
      <c r="TN40" s="157">
        <v>1</v>
      </c>
      <c r="TO40" s="157">
        <v>0</v>
      </c>
      <c r="TP40" s="158">
        <f t="shared" si="63"/>
        <v>0.99346405228758172</v>
      </c>
      <c r="TQ40" s="132">
        <f t="shared" si="64"/>
        <v>0</v>
      </c>
      <c r="TS40" s="157" t="s">
        <v>56</v>
      </c>
      <c r="TT40" s="157">
        <v>153</v>
      </c>
      <c r="TU40" s="157">
        <v>152</v>
      </c>
      <c r="TV40" s="157">
        <v>1</v>
      </c>
      <c r="TW40" s="157">
        <v>0</v>
      </c>
      <c r="TX40" s="158">
        <f t="shared" si="65"/>
        <v>0.99346405228758172</v>
      </c>
      <c r="TY40" s="132">
        <f t="shared" si="66"/>
        <v>0</v>
      </c>
      <c r="UA40" s="157" t="s">
        <v>56</v>
      </c>
      <c r="UB40" s="157">
        <v>153</v>
      </c>
      <c r="UC40" s="157">
        <v>152</v>
      </c>
      <c r="UD40" s="157">
        <v>1</v>
      </c>
      <c r="UE40" s="157">
        <v>0</v>
      </c>
      <c r="UF40" s="158">
        <f t="shared" si="67"/>
        <v>0.99346405228758172</v>
      </c>
      <c r="UG40" s="132">
        <f t="shared" si="68"/>
        <v>0</v>
      </c>
      <c r="UH40" s="132"/>
      <c r="UI40" s="157" t="s">
        <v>56</v>
      </c>
      <c r="UJ40" s="157">
        <v>153</v>
      </c>
      <c r="UK40" s="157">
        <v>152</v>
      </c>
      <c r="UL40" s="157">
        <v>1</v>
      </c>
      <c r="UM40" s="157">
        <v>0</v>
      </c>
      <c r="UN40" s="158">
        <f t="shared" si="69"/>
        <v>0.99346405228758172</v>
      </c>
      <c r="UO40" s="132">
        <f t="shared" si="70"/>
        <v>0</v>
      </c>
      <c r="UQ40" s="157" t="s">
        <v>56</v>
      </c>
      <c r="UR40" s="157">
        <v>153</v>
      </c>
      <c r="US40" s="157">
        <v>152</v>
      </c>
      <c r="UT40" s="157">
        <v>1</v>
      </c>
      <c r="UU40" s="157">
        <v>0</v>
      </c>
      <c r="UV40" s="158">
        <f t="shared" si="71"/>
        <v>0.99346405228758172</v>
      </c>
      <c r="UW40" s="132">
        <f t="shared" si="72"/>
        <v>0</v>
      </c>
      <c r="UY40" s="157" t="s">
        <v>56</v>
      </c>
      <c r="UZ40" s="157">
        <v>153</v>
      </c>
      <c r="VA40" s="157">
        <v>152</v>
      </c>
      <c r="VB40" s="157">
        <v>1</v>
      </c>
      <c r="VC40" s="157">
        <v>0</v>
      </c>
      <c r="VD40" s="158">
        <f t="shared" si="73"/>
        <v>0.99346405228758172</v>
      </c>
      <c r="VE40" s="132">
        <f t="shared" si="74"/>
        <v>0</v>
      </c>
      <c r="VG40" s="157" t="s">
        <v>56</v>
      </c>
      <c r="VH40" s="157">
        <v>153</v>
      </c>
      <c r="VI40" s="157">
        <v>152</v>
      </c>
      <c r="VJ40" s="157">
        <v>1</v>
      </c>
      <c r="VK40" s="157">
        <v>0</v>
      </c>
      <c r="VL40" s="158">
        <f t="shared" si="75"/>
        <v>0.99346405228758172</v>
      </c>
      <c r="VM40" s="132">
        <f t="shared" si="76"/>
        <v>0</v>
      </c>
      <c r="VO40" s="157" t="s">
        <v>56</v>
      </c>
      <c r="VP40" s="157">
        <v>153</v>
      </c>
      <c r="VQ40" s="157">
        <v>152</v>
      </c>
      <c r="VR40" s="157">
        <v>1</v>
      </c>
      <c r="VS40" s="157">
        <v>0</v>
      </c>
      <c r="VT40" s="158">
        <f t="shared" si="77"/>
        <v>0.99346405228758172</v>
      </c>
      <c r="VV40" s="157" t="s">
        <v>56</v>
      </c>
      <c r="VW40" s="157">
        <v>153</v>
      </c>
      <c r="VX40" s="157">
        <v>152</v>
      </c>
      <c r="VY40" s="157">
        <v>1</v>
      </c>
      <c r="VZ40" s="157">
        <v>0</v>
      </c>
      <c r="WA40" s="158">
        <f t="shared" si="78"/>
        <v>0.99346405228758172</v>
      </c>
      <c r="WC40" s="157" t="s">
        <v>56</v>
      </c>
      <c r="WD40" s="157">
        <v>153</v>
      </c>
      <c r="WE40" s="157">
        <v>152</v>
      </c>
      <c r="WF40" s="157">
        <v>1</v>
      </c>
      <c r="WG40" s="157">
        <v>0</v>
      </c>
      <c r="WH40" s="158">
        <f t="shared" si="79"/>
        <v>0.99346405228758172</v>
      </c>
      <c r="WI40" s="132">
        <f t="shared" si="126"/>
        <v>0</v>
      </c>
      <c r="WK40" s="157" t="s">
        <v>56</v>
      </c>
      <c r="WL40" s="157">
        <v>153</v>
      </c>
      <c r="WM40" s="157">
        <v>152</v>
      </c>
      <c r="WN40" s="157">
        <v>1</v>
      </c>
      <c r="WO40" s="157">
        <v>0</v>
      </c>
      <c r="WP40" s="158">
        <f t="shared" si="80"/>
        <v>0.99346405228758172</v>
      </c>
      <c r="WQ40" s="132">
        <f t="shared" si="81"/>
        <v>0</v>
      </c>
      <c r="WS40" s="157" t="s">
        <v>56</v>
      </c>
      <c r="WT40" s="157">
        <v>153</v>
      </c>
      <c r="WU40" s="157">
        <v>152</v>
      </c>
      <c r="WV40" s="157">
        <v>1</v>
      </c>
      <c r="WW40" s="157">
        <v>0</v>
      </c>
      <c r="WX40" s="158">
        <f t="shared" si="82"/>
        <v>0.99346405228758172</v>
      </c>
      <c r="WY40" s="132">
        <f t="shared" si="83"/>
        <v>0</v>
      </c>
      <c r="XA40" s="157" t="s">
        <v>56</v>
      </c>
      <c r="XB40" s="157">
        <v>153</v>
      </c>
      <c r="XC40" s="157">
        <v>152</v>
      </c>
      <c r="XD40" s="157">
        <v>1</v>
      </c>
      <c r="XE40" s="157">
        <v>0</v>
      </c>
      <c r="XF40" s="158">
        <f t="shared" si="84"/>
        <v>0.99346405228758172</v>
      </c>
      <c r="XG40" s="132">
        <f t="shared" si="85"/>
        <v>0</v>
      </c>
      <c r="XI40" s="157" t="s">
        <v>56</v>
      </c>
      <c r="XJ40" s="157">
        <v>153</v>
      </c>
      <c r="XK40" s="157">
        <v>152</v>
      </c>
      <c r="XL40" s="157">
        <v>1</v>
      </c>
      <c r="XM40" s="157">
        <v>0</v>
      </c>
      <c r="XN40" s="158">
        <f t="shared" si="86"/>
        <v>0.99346405228758172</v>
      </c>
      <c r="XO40" s="132">
        <f t="shared" si="87"/>
        <v>0</v>
      </c>
      <c r="XQ40" s="157" t="s">
        <v>56</v>
      </c>
      <c r="XR40" s="157">
        <v>153</v>
      </c>
      <c r="XS40" s="157">
        <v>152</v>
      </c>
      <c r="XT40" s="157">
        <v>1</v>
      </c>
      <c r="XU40" s="157">
        <v>0</v>
      </c>
      <c r="XV40" s="158">
        <f t="shared" si="88"/>
        <v>0.99346405228758172</v>
      </c>
      <c r="XW40" s="132">
        <f t="shared" si="89"/>
        <v>0</v>
      </c>
      <c r="XY40" s="157" t="s">
        <v>56</v>
      </c>
      <c r="XZ40" s="157">
        <v>153</v>
      </c>
      <c r="YA40" s="157">
        <v>152</v>
      </c>
      <c r="YB40" s="157">
        <v>1</v>
      </c>
      <c r="YC40" s="157">
        <v>0</v>
      </c>
      <c r="YD40" s="158">
        <f t="shared" si="90"/>
        <v>0.99346405228758172</v>
      </c>
      <c r="YE40" s="132">
        <f t="shared" si="91"/>
        <v>0</v>
      </c>
      <c r="YG40" s="157" t="s">
        <v>56</v>
      </c>
      <c r="YH40" s="157">
        <v>153</v>
      </c>
      <c r="YI40" s="157">
        <v>152</v>
      </c>
      <c r="YJ40" s="157">
        <v>1</v>
      </c>
      <c r="YK40" s="157">
        <v>0</v>
      </c>
      <c r="YL40" s="158">
        <f t="shared" si="92"/>
        <v>0.99346405228758172</v>
      </c>
      <c r="YM40" s="132">
        <f t="shared" si="93"/>
        <v>0</v>
      </c>
      <c r="YO40" s="157" t="s">
        <v>56</v>
      </c>
      <c r="YP40" s="157">
        <v>153</v>
      </c>
      <c r="YQ40" s="157">
        <v>152</v>
      </c>
      <c r="YR40" s="157">
        <v>1</v>
      </c>
      <c r="YS40" s="157">
        <v>0</v>
      </c>
      <c r="YT40" s="158">
        <f t="shared" si="94"/>
        <v>0.99346405228758172</v>
      </c>
      <c r="YU40" s="132">
        <f t="shared" si="95"/>
        <v>0</v>
      </c>
      <c r="YW40" s="157" t="s">
        <v>56</v>
      </c>
      <c r="YX40" s="157">
        <v>153</v>
      </c>
      <c r="YY40" s="157">
        <v>152</v>
      </c>
      <c r="YZ40" s="157">
        <v>1</v>
      </c>
      <c r="ZA40" s="157">
        <v>0</v>
      </c>
      <c r="ZB40" s="158">
        <f t="shared" si="96"/>
        <v>0.99346405228758172</v>
      </c>
      <c r="ZD40" s="157" t="s">
        <v>56</v>
      </c>
      <c r="ZE40" s="157">
        <v>153</v>
      </c>
      <c r="ZF40" s="157">
        <v>152</v>
      </c>
      <c r="ZG40" s="157">
        <v>1</v>
      </c>
      <c r="ZH40" s="157">
        <v>0</v>
      </c>
      <c r="ZI40" s="158">
        <f t="shared" si="97"/>
        <v>0.99346405228758172</v>
      </c>
      <c r="ZJ40" s="132">
        <f t="shared" si="98"/>
        <v>0.99346405228758172</v>
      </c>
      <c r="ZL40" s="121" t="s">
        <v>56</v>
      </c>
      <c r="ZM40" s="121">
        <v>153</v>
      </c>
      <c r="ZN40" s="121">
        <v>152</v>
      </c>
      <c r="ZO40" s="121">
        <v>1</v>
      </c>
      <c r="ZP40" s="121">
        <v>0</v>
      </c>
      <c r="ZQ40" s="132">
        <v>0.99</v>
      </c>
      <c r="ZS40" s="157" t="s">
        <v>56</v>
      </c>
      <c r="ZT40" s="157">
        <v>153</v>
      </c>
      <c r="ZU40" s="157">
        <v>152</v>
      </c>
      <c r="ZV40" s="157">
        <v>1</v>
      </c>
      <c r="ZW40" s="157">
        <v>0</v>
      </c>
      <c r="ZX40" s="158">
        <v>0.99</v>
      </c>
      <c r="ZZ40" s="199" t="s">
        <v>56</v>
      </c>
      <c r="AAA40" s="199">
        <v>153</v>
      </c>
      <c r="AAB40" s="199">
        <v>152</v>
      </c>
      <c r="AAC40" s="199">
        <v>1</v>
      </c>
      <c r="AAD40" s="199">
        <v>0</v>
      </c>
      <c r="AAE40" s="200">
        <v>0.99</v>
      </c>
      <c r="AAG40" s="157" t="s">
        <v>56</v>
      </c>
      <c r="AAH40" s="157">
        <v>153</v>
      </c>
      <c r="AAI40" s="157">
        <v>152</v>
      </c>
      <c r="AAJ40" s="157">
        <v>1</v>
      </c>
      <c r="AAK40" s="157">
        <v>0</v>
      </c>
      <c r="AAL40" s="158">
        <v>0.99</v>
      </c>
      <c r="AAN40" s="157" t="s">
        <v>56</v>
      </c>
      <c r="AAO40" s="157">
        <v>153</v>
      </c>
      <c r="AAP40" s="157">
        <v>152</v>
      </c>
      <c r="AAQ40" s="157">
        <v>1</v>
      </c>
      <c r="AAR40" s="157">
        <v>0</v>
      </c>
      <c r="AAS40" s="158">
        <v>0.99</v>
      </c>
      <c r="AAU40" s="157" t="s">
        <v>56</v>
      </c>
      <c r="AAV40" s="157">
        <v>153</v>
      </c>
      <c r="AAW40" s="157">
        <v>152</v>
      </c>
      <c r="AAX40" s="157">
        <v>1</v>
      </c>
      <c r="AAY40" s="157">
        <v>0</v>
      </c>
      <c r="AAZ40" s="158">
        <v>0.99</v>
      </c>
    </row>
    <row r="41" spans="1:728" ht="15.75">
      <c r="A41" s="19">
        <v>1</v>
      </c>
      <c r="B41" s="19"/>
      <c r="C41" s="18" t="s">
        <v>56</v>
      </c>
      <c r="D41" s="18">
        <v>110</v>
      </c>
      <c r="E41" s="18">
        <v>110</v>
      </c>
      <c r="F41" s="18">
        <v>0</v>
      </c>
      <c r="G41" s="18">
        <v>0</v>
      </c>
      <c r="H41" s="19">
        <v>1</v>
      </c>
      <c r="J41" s="58" t="s">
        <v>56</v>
      </c>
      <c r="K41" s="58">
        <v>110</v>
      </c>
      <c r="L41" s="58">
        <v>110</v>
      </c>
      <c r="M41" s="58">
        <v>0</v>
      </c>
      <c r="N41" s="58">
        <v>0</v>
      </c>
      <c r="O41" s="59">
        <v>1</v>
      </c>
      <c r="P41" s="59">
        <f t="shared" si="104"/>
        <v>0</v>
      </c>
      <c r="R41" s="18" t="s">
        <v>56</v>
      </c>
      <c r="S41" s="18">
        <v>110</v>
      </c>
      <c r="T41" s="18">
        <v>110</v>
      </c>
      <c r="U41" s="18">
        <v>0</v>
      </c>
      <c r="V41" s="18">
        <v>0</v>
      </c>
      <c r="W41" s="19">
        <v>1</v>
      </c>
      <c r="X41" s="19">
        <f t="shared" si="105"/>
        <v>0</v>
      </c>
      <c r="Z41" s="51" t="s">
        <v>56</v>
      </c>
      <c r="AA41" s="51">
        <v>110</v>
      </c>
      <c r="AB41" s="52">
        <v>110</v>
      </c>
      <c r="AC41" s="53">
        <v>0</v>
      </c>
      <c r="AD41" s="51">
        <v>0</v>
      </c>
      <c r="AE41" s="54">
        <v>1</v>
      </c>
      <c r="AF41" s="19">
        <f t="shared" si="106"/>
        <v>0</v>
      </c>
      <c r="AH41" s="54">
        <v>1</v>
      </c>
      <c r="AI41" s="19">
        <f t="shared" si="107"/>
        <v>0</v>
      </c>
      <c r="AK41" s="18" t="s">
        <v>57</v>
      </c>
      <c r="AL41" s="18">
        <v>56</v>
      </c>
      <c r="AM41" s="18">
        <v>44</v>
      </c>
      <c r="AN41" s="18">
        <v>11</v>
      </c>
      <c r="AO41" s="18">
        <v>1</v>
      </c>
      <c r="AP41" s="19">
        <f t="shared" si="108"/>
        <v>0.7857142857142857</v>
      </c>
      <c r="AQ41" s="19">
        <f t="shared" si="127"/>
        <v>5.7142857142856718E-3</v>
      </c>
      <c r="AS41" s="18" t="s">
        <v>57</v>
      </c>
      <c r="AT41" s="18">
        <v>56</v>
      </c>
      <c r="AU41" s="18">
        <v>44</v>
      </c>
      <c r="AV41" s="18">
        <v>11</v>
      </c>
      <c r="AW41" s="18">
        <v>1</v>
      </c>
      <c r="AX41" s="19">
        <v>0.79</v>
      </c>
      <c r="AY41" s="19">
        <f t="shared" si="109"/>
        <v>4.2857142857143371E-3</v>
      </c>
      <c r="BA41" s="18" t="s">
        <v>57</v>
      </c>
      <c r="BB41" s="18">
        <v>56</v>
      </c>
      <c r="BC41" s="18">
        <v>44</v>
      </c>
      <c r="BD41" s="18">
        <v>11</v>
      </c>
      <c r="BE41" s="18">
        <v>1</v>
      </c>
      <c r="BF41" s="19">
        <v>0.79</v>
      </c>
      <c r="BG41" s="19">
        <f t="shared" si="110"/>
        <v>0</v>
      </c>
      <c r="BI41" s="18" t="s">
        <v>57</v>
      </c>
      <c r="BJ41" s="18">
        <v>56</v>
      </c>
      <c r="BK41" s="18">
        <v>44</v>
      </c>
      <c r="BL41" s="18">
        <v>11</v>
      </c>
      <c r="BM41" s="18">
        <v>1</v>
      </c>
      <c r="BN41" s="19">
        <v>0.79</v>
      </c>
      <c r="BO41" s="19">
        <f t="shared" si="111"/>
        <v>0</v>
      </c>
      <c r="BQ41" s="18" t="s">
        <v>57</v>
      </c>
      <c r="BR41" s="18">
        <v>56</v>
      </c>
      <c r="BS41" s="18">
        <v>44</v>
      </c>
      <c r="BT41" s="18">
        <v>11</v>
      </c>
      <c r="BU41" s="18">
        <v>1</v>
      </c>
      <c r="BV41" s="19">
        <v>0.79</v>
      </c>
      <c r="BW41" s="19">
        <f t="shared" si="112"/>
        <v>0</v>
      </c>
      <c r="BY41" s="18" t="s">
        <v>57</v>
      </c>
      <c r="BZ41" s="18">
        <v>56</v>
      </c>
      <c r="CA41" s="18">
        <v>44</v>
      </c>
      <c r="CB41" s="18">
        <v>11</v>
      </c>
      <c r="CC41" s="18">
        <v>1</v>
      </c>
      <c r="CD41" s="19">
        <v>0.79</v>
      </c>
      <c r="CE41" s="19">
        <f t="shared" si="113"/>
        <v>0</v>
      </c>
      <c r="CG41" s="2" t="s">
        <v>57</v>
      </c>
      <c r="CH41" s="2">
        <v>56</v>
      </c>
      <c r="CI41" s="2">
        <v>44</v>
      </c>
      <c r="CJ41" s="2">
        <v>11</v>
      </c>
      <c r="CK41" s="2">
        <v>1</v>
      </c>
      <c r="CL41" s="4">
        <v>0.79</v>
      </c>
      <c r="CM41" s="19">
        <f t="shared" si="114"/>
        <v>0</v>
      </c>
      <c r="CO41" s="2" t="s">
        <v>57</v>
      </c>
      <c r="CP41" s="2">
        <v>56</v>
      </c>
      <c r="CQ41" s="2">
        <v>44</v>
      </c>
      <c r="CR41" s="2">
        <v>11</v>
      </c>
      <c r="CS41" s="2">
        <v>1</v>
      </c>
      <c r="CT41" s="4">
        <v>0.79</v>
      </c>
      <c r="CU41" s="19">
        <f t="shared" si="115"/>
        <v>0</v>
      </c>
      <c r="CW41" s="2" t="s">
        <v>57</v>
      </c>
      <c r="CX41" s="2">
        <v>56</v>
      </c>
      <c r="CY41" s="2">
        <v>44</v>
      </c>
      <c r="CZ41" s="2">
        <v>11</v>
      </c>
      <c r="DA41" s="2">
        <v>1</v>
      </c>
      <c r="DB41" s="4">
        <v>0.79</v>
      </c>
      <c r="DC41" s="19">
        <f t="shared" si="116"/>
        <v>0</v>
      </c>
      <c r="DD41" s="18" t="s">
        <v>119</v>
      </c>
      <c r="DE41" s="2" t="s">
        <v>57</v>
      </c>
      <c r="DF41" s="2">
        <v>56</v>
      </c>
      <c r="DG41" s="2">
        <v>44</v>
      </c>
      <c r="DH41" s="2">
        <v>11</v>
      </c>
      <c r="DI41" s="2">
        <v>1</v>
      </c>
      <c r="DJ41" s="4">
        <v>0.79</v>
      </c>
      <c r="DK41" s="19">
        <f t="shared" si="117"/>
        <v>0</v>
      </c>
      <c r="DM41" s="2" t="s">
        <v>57</v>
      </c>
      <c r="DN41" s="2">
        <v>56</v>
      </c>
      <c r="DO41" s="2">
        <v>44</v>
      </c>
      <c r="DP41" s="2">
        <v>11</v>
      </c>
      <c r="DQ41" s="2">
        <v>1</v>
      </c>
      <c r="DR41" s="4">
        <v>0.79</v>
      </c>
      <c r="DS41" s="19">
        <f t="shared" si="118"/>
        <v>0</v>
      </c>
      <c r="DU41" s="2" t="s">
        <v>57</v>
      </c>
      <c r="DV41" s="2">
        <v>56</v>
      </c>
      <c r="DW41" s="2">
        <v>44</v>
      </c>
      <c r="DX41" s="2">
        <v>11</v>
      </c>
      <c r="DY41" s="2">
        <v>1</v>
      </c>
      <c r="DZ41" s="4">
        <v>0.79</v>
      </c>
      <c r="EA41" s="19">
        <f t="shared" si="119"/>
        <v>0</v>
      </c>
      <c r="EC41" s="2" t="s">
        <v>57</v>
      </c>
      <c r="ED41" s="2">
        <v>56</v>
      </c>
      <c r="EE41" s="2">
        <v>44</v>
      </c>
      <c r="EF41" s="2">
        <v>11</v>
      </c>
      <c r="EG41" s="2">
        <v>1</v>
      </c>
      <c r="EH41" s="4">
        <v>0.79</v>
      </c>
      <c r="EI41" s="19">
        <f t="shared" si="120"/>
        <v>0</v>
      </c>
      <c r="EK41" s="2" t="s">
        <v>57</v>
      </c>
      <c r="EL41" s="2">
        <v>56</v>
      </c>
      <c r="EM41" s="2">
        <v>44</v>
      </c>
      <c r="EN41" s="2">
        <v>11</v>
      </c>
      <c r="EO41" s="2">
        <v>1</v>
      </c>
      <c r="EP41" s="4">
        <v>0.79</v>
      </c>
      <c r="EQ41" s="19">
        <f t="shared" si="121"/>
        <v>0</v>
      </c>
      <c r="ES41" s="2" t="s">
        <v>57</v>
      </c>
      <c r="ET41" s="2">
        <v>56</v>
      </c>
      <c r="EU41" s="2">
        <v>44</v>
      </c>
      <c r="EV41" s="2">
        <v>11</v>
      </c>
      <c r="EW41" s="2">
        <v>1</v>
      </c>
      <c r="EX41" s="4">
        <v>0.79</v>
      </c>
      <c r="EY41" s="19">
        <f t="shared" si="122"/>
        <v>0</v>
      </c>
      <c r="FA41" s="2" t="s">
        <v>57</v>
      </c>
      <c r="FB41" s="2">
        <v>56</v>
      </c>
      <c r="FC41" s="2">
        <v>44</v>
      </c>
      <c r="FD41" s="2">
        <v>11</v>
      </c>
      <c r="FE41" s="2">
        <v>1</v>
      </c>
      <c r="FF41" s="4">
        <v>0.79</v>
      </c>
      <c r="FG41" s="19">
        <f t="shared" si="123"/>
        <v>0</v>
      </c>
      <c r="FI41" s="2" t="s">
        <v>57</v>
      </c>
      <c r="FJ41" s="2">
        <v>56</v>
      </c>
      <c r="FK41" s="2">
        <v>44</v>
      </c>
      <c r="FL41" s="2">
        <v>11</v>
      </c>
      <c r="FM41" s="2">
        <v>1</v>
      </c>
      <c r="FN41" s="4">
        <v>0.79</v>
      </c>
      <c r="FO41" s="19">
        <f t="shared" si="124"/>
        <v>0</v>
      </c>
      <c r="FQ41" s="2" t="s">
        <v>57</v>
      </c>
      <c r="FR41" s="2">
        <v>56</v>
      </c>
      <c r="FS41" s="2">
        <v>44</v>
      </c>
      <c r="FT41" s="2">
        <v>11</v>
      </c>
      <c r="FU41" s="2">
        <v>1</v>
      </c>
      <c r="FV41" s="4">
        <v>0.79</v>
      </c>
      <c r="FW41" s="19">
        <f t="shared" si="125"/>
        <v>0</v>
      </c>
      <c r="FY41" s="2" t="s">
        <v>57</v>
      </c>
      <c r="FZ41" s="2">
        <v>56</v>
      </c>
      <c r="GA41" s="2">
        <v>44</v>
      </c>
      <c r="GB41" s="2">
        <v>11</v>
      </c>
      <c r="GC41" s="2">
        <v>1</v>
      </c>
      <c r="GD41" s="4">
        <v>0.79</v>
      </c>
      <c r="GE41" s="19">
        <f t="shared" si="24"/>
        <v>0</v>
      </c>
      <c r="GG41" s="2" t="s">
        <v>57</v>
      </c>
      <c r="GH41" s="2">
        <v>56</v>
      </c>
      <c r="GI41" s="2">
        <v>44</v>
      </c>
      <c r="GJ41" s="2">
        <v>11</v>
      </c>
      <c r="GK41" s="2">
        <v>1</v>
      </c>
      <c r="GL41" s="4">
        <v>0.79</v>
      </c>
      <c r="GM41" s="19">
        <f t="shared" si="25"/>
        <v>0</v>
      </c>
      <c r="GO41" s="2" t="s">
        <v>57</v>
      </c>
      <c r="GP41" s="2">
        <v>56</v>
      </c>
      <c r="GQ41" s="2">
        <v>44</v>
      </c>
      <c r="GR41" s="2">
        <v>11</v>
      </c>
      <c r="GS41" s="2">
        <v>1</v>
      </c>
      <c r="GT41" s="4">
        <v>0.79</v>
      </c>
      <c r="GU41" s="19">
        <f t="shared" si="26"/>
        <v>0</v>
      </c>
      <c r="GW41" s="2" t="s">
        <v>57</v>
      </c>
      <c r="GX41" s="2">
        <v>56</v>
      </c>
      <c r="GY41" s="2">
        <v>44</v>
      </c>
      <c r="GZ41" s="2">
        <v>11</v>
      </c>
      <c r="HA41" s="2">
        <v>1</v>
      </c>
      <c r="HB41" s="4">
        <v>0.79</v>
      </c>
      <c r="HC41" s="19">
        <f t="shared" si="27"/>
        <v>0</v>
      </c>
      <c r="HE41" s="2" t="s">
        <v>57</v>
      </c>
      <c r="HF41" s="2">
        <v>56</v>
      </c>
      <c r="HG41" s="2">
        <v>44</v>
      </c>
      <c r="HH41" s="2">
        <v>11</v>
      </c>
      <c r="HI41" s="2">
        <v>1</v>
      </c>
      <c r="HJ41" s="4">
        <v>0.79</v>
      </c>
      <c r="HK41" s="19">
        <f t="shared" si="28"/>
        <v>0</v>
      </c>
      <c r="HM41" s="2" t="s">
        <v>57</v>
      </c>
      <c r="HN41" s="2">
        <v>56</v>
      </c>
      <c r="HO41" s="2">
        <v>44</v>
      </c>
      <c r="HP41" s="2">
        <v>11</v>
      </c>
      <c r="HQ41" s="2">
        <v>1</v>
      </c>
      <c r="HR41" s="4">
        <v>0.79</v>
      </c>
      <c r="HS41" s="19">
        <f t="shared" si="29"/>
        <v>0</v>
      </c>
      <c r="HU41" s="2" t="s">
        <v>57</v>
      </c>
      <c r="HV41" s="2">
        <v>56</v>
      </c>
      <c r="HW41" s="2">
        <v>44</v>
      </c>
      <c r="HX41" s="2">
        <v>11</v>
      </c>
      <c r="HY41" s="2">
        <v>1</v>
      </c>
      <c r="HZ41" s="4">
        <v>0.79</v>
      </c>
      <c r="IA41" s="19">
        <f t="shared" si="30"/>
        <v>0</v>
      </c>
      <c r="IC41" s="2" t="s">
        <v>57</v>
      </c>
      <c r="ID41" s="2">
        <v>56</v>
      </c>
      <c r="IE41" s="2">
        <v>44</v>
      </c>
      <c r="IF41" s="2">
        <v>11</v>
      </c>
      <c r="IG41" s="2">
        <v>1</v>
      </c>
      <c r="IH41" s="4">
        <v>0.79</v>
      </c>
      <c r="II41" s="19">
        <f t="shared" si="31"/>
        <v>0</v>
      </c>
      <c r="IK41" s="2" t="s">
        <v>57</v>
      </c>
      <c r="IL41" s="2">
        <v>56</v>
      </c>
      <c r="IM41" s="2">
        <v>44</v>
      </c>
      <c r="IN41" s="2">
        <v>11</v>
      </c>
      <c r="IO41" s="2">
        <v>1</v>
      </c>
      <c r="IP41" s="4">
        <v>0.79</v>
      </c>
      <c r="IQ41" s="19">
        <f t="shared" si="32"/>
        <v>0</v>
      </c>
      <c r="IS41" s="2" t="s">
        <v>57</v>
      </c>
      <c r="IT41" s="2">
        <v>56</v>
      </c>
      <c r="IU41" s="2">
        <v>44</v>
      </c>
      <c r="IV41" s="2">
        <v>11</v>
      </c>
      <c r="IW41" s="2">
        <v>1</v>
      </c>
      <c r="IX41" s="4">
        <v>0.79</v>
      </c>
      <c r="IY41" s="19">
        <f t="shared" si="33"/>
        <v>0</v>
      </c>
      <c r="JA41" s="2" t="s">
        <v>57</v>
      </c>
      <c r="JB41" s="2">
        <v>56</v>
      </c>
      <c r="JC41" s="2">
        <v>44</v>
      </c>
      <c r="JD41" s="2">
        <v>11</v>
      </c>
      <c r="JE41" s="2">
        <v>1</v>
      </c>
      <c r="JF41" s="4">
        <v>0.79</v>
      </c>
      <c r="JG41" s="19">
        <f t="shared" si="34"/>
        <v>0</v>
      </c>
      <c r="JI41" s="2" t="s">
        <v>57</v>
      </c>
      <c r="JJ41" s="2">
        <v>56</v>
      </c>
      <c r="JK41" s="2">
        <v>44</v>
      </c>
      <c r="JL41" s="2">
        <v>11</v>
      </c>
      <c r="JM41" s="2">
        <v>1</v>
      </c>
      <c r="JN41" s="4">
        <v>0.79</v>
      </c>
      <c r="JO41" s="19">
        <f t="shared" si="35"/>
        <v>0</v>
      </c>
      <c r="JQ41" s="2" t="s">
        <v>57</v>
      </c>
      <c r="JR41" s="2">
        <v>56</v>
      </c>
      <c r="JS41" s="2">
        <v>44</v>
      </c>
      <c r="JT41" s="2">
        <v>11</v>
      </c>
      <c r="JU41" s="2">
        <v>1</v>
      </c>
      <c r="JV41" s="4">
        <v>0.79</v>
      </c>
      <c r="JW41" s="19">
        <f t="shared" si="36"/>
        <v>0</v>
      </c>
      <c r="JY41" s="2" t="s">
        <v>57</v>
      </c>
      <c r="JZ41" s="2">
        <v>56</v>
      </c>
      <c r="KA41" s="2">
        <v>44</v>
      </c>
      <c r="KB41" s="2">
        <v>11</v>
      </c>
      <c r="KC41" s="2">
        <v>1</v>
      </c>
      <c r="KD41" s="4">
        <v>0.79</v>
      </c>
      <c r="KE41" s="19">
        <f t="shared" si="37"/>
        <v>0</v>
      </c>
      <c r="KG41" s="2" t="s">
        <v>57</v>
      </c>
      <c r="KH41" s="2">
        <v>56</v>
      </c>
      <c r="KI41" s="2">
        <v>44</v>
      </c>
      <c r="KJ41" s="2">
        <v>11</v>
      </c>
      <c r="KK41" s="2">
        <v>1</v>
      </c>
      <c r="KL41" s="4">
        <v>0.79</v>
      </c>
      <c r="KM41" s="19">
        <f t="shared" si="38"/>
        <v>0</v>
      </c>
      <c r="KU41" s="19"/>
      <c r="LC41" s="19"/>
      <c r="LK41" s="19"/>
      <c r="LS41" s="19">
        <f t="shared" si="42"/>
        <v>0</v>
      </c>
      <c r="LU41" s="2" t="s">
        <v>57</v>
      </c>
      <c r="LV41" s="2">
        <v>67</v>
      </c>
      <c r="LW41" s="2">
        <v>0</v>
      </c>
      <c r="LX41" s="2">
        <v>0</v>
      </c>
      <c r="LY41" s="7">
        <v>67</v>
      </c>
      <c r="LZ41" s="4">
        <v>0</v>
      </c>
      <c r="MA41" s="19">
        <f t="shared" si="43"/>
        <v>0</v>
      </c>
      <c r="MC41" s="2" t="s">
        <v>57</v>
      </c>
      <c r="MD41" s="2">
        <v>56</v>
      </c>
      <c r="ME41" s="2">
        <v>44</v>
      </c>
      <c r="MF41" s="2">
        <v>11</v>
      </c>
      <c r="MG41" s="2">
        <v>1</v>
      </c>
      <c r="MH41" s="4">
        <v>0.79</v>
      </c>
      <c r="MI41" s="19">
        <f t="shared" si="44"/>
        <v>0.79</v>
      </c>
      <c r="MK41" s="2" t="s">
        <v>57</v>
      </c>
      <c r="ML41" s="2">
        <v>56</v>
      </c>
      <c r="MM41" s="2">
        <v>44</v>
      </c>
      <c r="MN41" s="2">
        <v>11</v>
      </c>
      <c r="MO41" s="2">
        <v>1</v>
      </c>
      <c r="MP41" s="4">
        <v>0.79</v>
      </c>
      <c r="MQ41" s="19">
        <f t="shared" si="100"/>
        <v>0</v>
      </c>
      <c r="MR41" s="18" t="s">
        <v>119</v>
      </c>
      <c r="MS41" s="2" t="s">
        <v>57</v>
      </c>
      <c r="MT41" s="2">
        <v>67</v>
      </c>
      <c r="MU41" s="2">
        <v>0</v>
      </c>
      <c r="MV41" s="2">
        <v>0</v>
      </c>
      <c r="MW41" s="2">
        <v>67</v>
      </c>
      <c r="MX41" s="4">
        <v>0</v>
      </c>
      <c r="MY41" s="19">
        <f t="shared" si="45"/>
        <v>-0.79</v>
      </c>
      <c r="NA41" s="2" t="s">
        <v>57</v>
      </c>
      <c r="NB41" s="2">
        <v>67</v>
      </c>
      <c r="NC41" s="2">
        <v>55</v>
      </c>
      <c r="ND41" s="2">
        <v>11</v>
      </c>
      <c r="NE41" s="2">
        <v>1</v>
      </c>
      <c r="NF41" s="4">
        <v>0.82</v>
      </c>
      <c r="NG41" s="19">
        <f t="shared" si="46"/>
        <v>0.82</v>
      </c>
      <c r="NI41" s="2" t="s">
        <v>57</v>
      </c>
      <c r="NJ41" s="2">
        <v>67</v>
      </c>
      <c r="NK41" s="2">
        <v>55</v>
      </c>
      <c r="NL41" s="2">
        <v>11</v>
      </c>
      <c r="NM41" s="2">
        <v>1</v>
      </c>
      <c r="NN41" s="4">
        <v>0.82</v>
      </c>
      <c r="NO41" s="19">
        <f t="shared" si="47"/>
        <v>0</v>
      </c>
      <c r="NQ41" s="2" t="s">
        <v>57</v>
      </c>
      <c r="NR41" s="2">
        <v>67</v>
      </c>
      <c r="NS41" s="2">
        <v>55</v>
      </c>
      <c r="NT41" s="2">
        <v>11</v>
      </c>
      <c r="NU41" s="2">
        <v>1</v>
      </c>
      <c r="NV41" s="4">
        <v>0.82</v>
      </c>
      <c r="NW41" s="19">
        <f t="shared" si="48"/>
        <v>0</v>
      </c>
      <c r="NY41" s="2" t="s">
        <v>57</v>
      </c>
      <c r="NZ41" s="2">
        <v>67</v>
      </c>
      <c r="OA41" s="2">
        <v>55</v>
      </c>
      <c r="OB41" s="2">
        <v>11</v>
      </c>
      <c r="OC41" s="2">
        <v>1</v>
      </c>
      <c r="OD41" s="4">
        <v>0.82</v>
      </c>
      <c r="OE41" s="19">
        <f t="shared" si="49"/>
        <v>0</v>
      </c>
      <c r="OG41" s="2" t="s">
        <v>57</v>
      </c>
      <c r="OH41" s="2">
        <v>67</v>
      </c>
      <c r="OI41" s="2">
        <v>55</v>
      </c>
      <c r="OJ41" s="2">
        <v>11</v>
      </c>
      <c r="OK41" s="2">
        <v>1</v>
      </c>
      <c r="OL41" s="4">
        <v>0.82</v>
      </c>
      <c r="OM41" s="19">
        <f t="shared" si="103"/>
        <v>0</v>
      </c>
      <c r="OO41" s="2" t="s">
        <v>57</v>
      </c>
      <c r="OP41" s="2">
        <v>67</v>
      </c>
      <c r="OQ41" s="2">
        <v>55</v>
      </c>
      <c r="OR41" s="2">
        <v>11</v>
      </c>
      <c r="OS41" s="2">
        <v>1</v>
      </c>
      <c r="OT41" s="4">
        <f t="shared" si="101"/>
        <v>0.82089552238805974</v>
      </c>
      <c r="OU41" s="19">
        <f t="shared" si="51"/>
        <v>8.9552238805978845E-4</v>
      </c>
      <c r="OW41" s="129" t="s">
        <v>57</v>
      </c>
      <c r="OX41" s="129">
        <v>67</v>
      </c>
      <c r="OY41" s="129">
        <v>55</v>
      </c>
      <c r="OZ41" s="129">
        <v>11</v>
      </c>
      <c r="PA41" s="129">
        <v>1</v>
      </c>
      <c r="PB41" s="135">
        <v>0.82</v>
      </c>
      <c r="PC41" s="132">
        <v>0</v>
      </c>
      <c r="PD41" s="129"/>
      <c r="PE41" s="129" t="s">
        <v>57</v>
      </c>
      <c r="PF41" s="129">
        <v>67</v>
      </c>
      <c r="PG41" s="129">
        <v>55</v>
      </c>
      <c r="PH41" s="129">
        <v>11</v>
      </c>
      <c r="PI41" s="129">
        <v>1</v>
      </c>
      <c r="PJ41" s="135">
        <v>0.82</v>
      </c>
      <c r="PK41" s="132">
        <v>0</v>
      </c>
      <c r="PM41" s="156" t="s">
        <v>57</v>
      </c>
      <c r="PN41" s="156">
        <v>67</v>
      </c>
      <c r="PO41" s="156">
        <v>55</v>
      </c>
      <c r="PP41" s="156">
        <v>11</v>
      </c>
      <c r="PQ41" s="156">
        <v>1</v>
      </c>
      <c r="PR41" s="162">
        <v>0.82</v>
      </c>
      <c r="PS41" s="132">
        <f t="shared" si="52"/>
        <v>0</v>
      </c>
      <c r="PT41" s="121"/>
      <c r="PU41" s="156" t="s">
        <v>57</v>
      </c>
      <c r="PV41" s="156">
        <v>67</v>
      </c>
      <c r="PW41" s="156">
        <v>55</v>
      </c>
      <c r="PX41" s="156">
        <v>11</v>
      </c>
      <c r="PY41" s="156">
        <v>1</v>
      </c>
      <c r="PZ41" s="162">
        <v>0.82</v>
      </c>
      <c r="QA41" s="132">
        <f t="shared" si="53"/>
        <v>0</v>
      </c>
      <c r="QB41" s="121"/>
      <c r="QC41" s="156" t="s">
        <v>57</v>
      </c>
      <c r="QD41" s="156">
        <v>67</v>
      </c>
      <c r="QE41" s="156">
        <v>55</v>
      </c>
      <c r="QF41" s="156">
        <v>11</v>
      </c>
      <c r="QG41" s="156">
        <v>1</v>
      </c>
      <c r="QH41" s="162">
        <v>0.82</v>
      </c>
      <c r="QI41" s="132">
        <f t="shared" si="54"/>
        <v>0</v>
      </c>
      <c r="QJ41" s="121"/>
      <c r="QK41" s="156" t="s">
        <v>57</v>
      </c>
      <c r="QL41" s="156">
        <v>67</v>
      </c>
      <c r="QM41" s="156">
        <v>55</v>
      </c>
      <c r="QN41" s="156">
        <v>11</v>
      </c>
      <c r="QO41" s="156">
        <v>1</v>
      </c>
      <c r="QP41" s="162">
        <v>0.82</v>
      </c>
      <c r="QQ41" s="132">
        <f t="shared" si="55"/>
        <v>0</v>
      </c>
      <c r="QR41" s="121"/>
      <c r="QS41" s="156" t="s">
        <v>57</v>
      </c>
      <c r="QT41" s="156">
        <v>67</v>
      </c>
      <c r="QU41" s="156">
        <v>55</v>
      </c>
      <c r="QV41" s="156">
        <v>11</v>
      </c>
      <c r="QW41" s="156">
        <v>1</v>
      </c>
      <c r="QX41" s="162">
        <v>0.82</v>
      </c>
      <c r="QY41" s="158">
        <f t="shared" si="56"/>
        <v>0</v>
      </c>
      <c r="QZ41" s="121"/>
      <c r="RA41" s="156" t="s">
        <v>57</v>
      </c>
      <c r="RB41" s="156">
        <v>67</v>
      </c>
      <c r="RC41" s="156">
        <v>55</v>
      </c>
      <c r="RD41" s="156">
        <v>11</v>
      </c>
      <c r="RE41" s="156">
        <v>1</v>
      </c>
      <c r="RF41" s="162">
        <v>0.82</v>
      </c>
      <c r="RG41" s="132">
        <f t="shared" si="57"/>
        <v>0</v>
      </c>
      <c r="RH41" s="121"/>
      <c r="RI41" s="121"/>
      <c r="RJ41" s="156" t="s">
        <v>57</v>
      </c>
      <c r="RK41" s="156">
        <v>67</v>
      </c>
      <c r="RL41" s="156">
        <v>55</v>
      </c>
      <c r="RM41" s="156">
        <v>11</v>
      </c>
      <c r="RN41" s="156">
        <v>1</v>
      </c>
      <c r="RO41" s="162">
        <f t="shared" si="58"/>
        <v>0.82089552238805974</v>
      </c>
      <c r="RP41" s="132">
        <f t="shared" si="59"/>
        <v>8.9552238805978845E-4</v>
      </c>
      <c r="RQ41" s="121"/>
      <c r="RR41" s="121"/>
      <c r="RS41" s="121"/>
      <c r="RT41" s="121"/>
      <c r="RU41" s="121"/>
      <c r="RV41" s="121"/>
      <c r="RW41" s="132"/>
      <c r="RX41" s="121"/>
      <c r="RY41" s="121"/>
      <c r="RZ41" s="121"/>
      <c r="SA41" s="121"/>
      <c r="SB41" s="121"/>
      <c r="SC41" s="121"/>
      <c r="SD41" s="132"/>
      <c r="SE41" s="121"/>
      <c r="SF41" s="121"/>
      <c r="SG41" s="121"/>
      <c r="SH41" s="121"/>
      <c r="SI41" s="121"/>
      <c r="SJ41" s="121"/>
      <c r="SK41" s="121"/>
      <c r="SL41" s="121"/>
      <c r="SM41" s="121"/>
      <c r="SN41" s="121"/>
      <c r="SO41" s="121"/>
      <c r="SP41" s="121"/>
      <c r="SQ41" s="121"/>
      <c r="SR41" s="121"/>
      <c r="SU41" s="157" t="s">
        <v>57</v>
      </c>
      <c r="SV41" s="157">
        <v>67</v>
      </c>
      <c r="SW41" s="157">
        <v>55</v>
      </c>
      <c r="SX41" s="157">
        <v>11</v>
      </c>
      <c r="SY41" s="157">
        <v>1</v>
      </c>
      <c r="SZ41" s="158">
        <f t="shared" si="102"/>
        <v>0.82089552238805974</v>
      </c>
      <c r="TA41" s="132">
        <f t="shared" si="60"/>
        <v>0</v>
      </c>
      <c r="TC41" s="157" t="s">
        <v>57</v>
      </c>
      <c r="TD41" s="157">
        <v>67</v>
      </c>
      <c r="TE41" s="157">
        <v>55</v>
      </c>
      <c r="TF41" s="157">
        <v>11</v>
      </c>
      <c r="TG41" s="157">
        <v>1</v>
      </c>
      <c r="TH41" s="158">
        <f t="shared" si="61"/>
        <v>0.82089552238805974</v>
      </c>
      <c r="TI41" s="132">
        <f t="shared" si="62"/>
        <v>0</v>
      </c>
      <c r="TK41" s="157" t="s">
        <v>57</v>
      </c>
      <c r="TL41" s="157">
        <v>67</v>
      </c>
      <c r="TM41" s="157">
        <v>55</v>
      </c>
      <c r="TN41" s="157">
        <v>11</v>
      </c>
      <c r="TO41" s="157">
        <v>1</v>
      </c>
      <c r="TP41" s="158">
        <f t="shared" si="63"/>
        <v>0.82089552238805974</v>
      </c>
      <c r="TQ41" s="132">
        <f t="shared" si="64"/>
        <v>0</v>
      </c>
      <c r="TS41" s="157" t="s">
        <v>57</v>
      </c>
      <c r="TT41" s="157">
        <v>67</v>
      </c>
      <c r="TU41" s="157">
        <v>55</v>
      </c>
      <c r="TV41" s="157">
        <v>11</v>
      </c>
      <c r="TW41" s="157">
        <v>1</v>
      </c>
      <c r="TX41" s="158">
        <f t="shared" si="65"/>
        <v>0.82089552238805974</v>
      </c>
      <c r="TY41" s="132">
        <f t="shared" si="66"/>
        <v>0</v>
      </c>
      <c r="UA41" s="157" t="s">
        <v>57</v>
      </c>
      <c r="UB41" s="157">
        <v>67</v>
      </c>
      <c r="UC41" s="157">
        <v>55</v>
      </c>
      <c r="UD41" s="157">
        <v>11</v>
      </c>
      <c r="UE41" s="157">
        <v>1</v>
      </c>
      <c r="UF41" s="158">
        <f t="shared" si="67"/>
        <v>0.82089552238805974</v>
      </c>
      <c r="UG41" s="132">
        <f t="shared" si="68"/>
        <v>0</v>
      </c>
      <c r="UH41" s="132"/>
      <c r="UI41" s="157" t="s">
        <v>57</v>
      </c>
      <c r="UJ41" s="157">
        <v>67</v>
      </c>
      <c r="UK41" s="157">
        <v>55</v>
      </c>
      <c r="UL41" s="157">
        <v>11</v>
      </c>
      <c r="UM41" s="157">
        <v>1</v>
      </c>
      <c r="UN41" s="158">
        <f t="shared" si="69"/>
        <v>0.82089552238805974</v>
      </c>
      <c r="UO41" s="132">
        <f t="shared" si="70"/>
        <v>0</v>
      </c>
      <c r="UQ41" s="157" t="s">
        <v>57</v>
      </c>
      <c r="UR41" s="157">
        <v>67</v>
      </c>
      <c r="US41" s="157">
        <v>55</v>
      </c>
      <c r="UT41" s="157">
        <v>11</v>
      </c>
      <c r="UU41" s="157">
        <v>1</v>
      </c>
      <c r="UV41" s="158">
        <f t="shared" si="71"/>
        <v>0.82089552238805974</v>
      </c>
      <c r="UW41" s="132">
        <f t="shared" si="72"/>
        <v>0</v>
      </c>
      <c r="UY41" s="157" t="s">
        <v>57</v>
      </c>
      <c r="UZ41" s="157">
        <v>67</v>
      </c>
      <c r="VA41" s="157">
        <v>55</v>
      </c>
      <c r="VB41" s="157">
        <v>11</v>
      </c>
      <c r="VC41" s="157">
        <v>1</v>
      </c>
      <c r="VD41" s="158">
        <f t="shared" si="73"/>
        <v>0.82089552238805974</v>
      </c>
      <c r="VE41" s="132">
        <f t="shared" si="74"/>
        <v>0</v>
      </c>
      <c r="VG41" s="157" t="s">
        <v>57</v>
      </c>
      <c r="VH41" s="157">
        <v>67</v>
      </c>
      <c r="VI41" s="157">
        <v>55</v>
      </c>
      <c r="VJ41" s="157">
        <v>11</v>
      </c>
      <c r="VK41" s="157">
        <v>1</v>
      </c>
      <c r="VL41" s="158">
        <f t="shared" si="75"/>
        <v>0.82089552238805974</v>
      </c>
      <c r="VM41" s="132">
        <f t="shared" si="76"/>
        <v>0</v>
      </c>
      <c r="VO41" s="157" t="s">
        <v>57</v>
      </c>
      <c r="VP41" s="157">
        <v>67</v>
      </c>
      <c r="VQ41" s="157">
        <v>55</v>
      </c>
      <c r="VR41" s="157">
        <v>11</v>
      </c>
      <c r="VS41" s="157">
        <v>1</v>
      </c>
      <c r="VT41" s="158">
        <f t="shared" si="77"/>
        <v>0.82089552238805974</v>
      </c>
      <c r="VV41" s="157" t="s">
        <v>57</v>
      </c>
      <c r="VW41" s="157">
        <v>67</v>
      </c>
      <c r="VX41" s="157">
        <v>55</v>
      </c>
      <c r="VY41" s="157">
        <v>11</v>
      </c>
      <c r="VZ41" s="157">
        <v>1</v>
      </c>
      <c r="WA41" s="158">
        <f t="shared" si="78"/>
        <v>0.82089552238805974</v>
      </c>
      <c r="WC41" s="157" t="s">
        <v>57</v>
      </c>
      <c r="WD41" s="157">
        <v>67</v>
      </c>
      <c r="WE41" s="157">
        <v>55</v>
      </c>
      <c r="WF41" s="157">
        <v>11</v>
      </c>
      <c r="WG41" s="157">
        <v>1</v>
      </c>
      <c r="WH41" s="158">
        <f t="shared" si="79"/>
        <v>0.82089552238805974</v>
      </c>
      <c r="WI41" s="132">
        <f t="shared" si="126"/>
        <v>0</v>
      </c>
      <c r="WK41" s="157" t="s">
        <v>57</v>
      </c>
      <c r="WL41" s="157">
        <v>67</v>
      </c>
      <c r="WM41" s="157">
        <v>55</v>
      </c>
      <c r="WN41" s="157">
        <v>11</v>
      </c>
      <c r="WO41" s="157">
        <v>1</v>
      </c>
      <c r="WP41" s="158">
        <f t="shared" si="80"/>
        <v>0.82089552238805974</v>
      </c>
      <c r="WQ41" s="132">
        <f t="shared" si="81"/>
        <v>0</v>
      </c>
      <c r="WS41" s="157" t="s">
        <v>57</v>
      </c>
      <c r="WT41" s="157">
        <v>67</v>
      </c>
      <c r="WU41" s="157">
        <v>55</v>
      </c>
      <c r="WV41" s="157">
        <v>11</v>
      </c>
      <c r="WW41" s="157">
        <v>1</v>
      </c>
      <c r="WX41" s="158">
        <f t="shared" si="82"/>
        <v>0.82089552238805974</v>
      </c>
      <c r="WY41" s="132">
        <f t="shared" si="83"/>
        <v>0</v>
      </c>
      <c r="XA41" s="157" t="s">
        <v>57</v>
      </c>
      <c r="XB41" s="157">
        <v>67</v>
      </c>
      <c r="XC41" s="157">
        <v>55</v>
      </c>
      <c r="XD41" s="157">
        <v>11</v>
      </c>
      <c r="XE41" s="157">
        <v>1</v>
      </c>
      <c r="XF41" s="158">
        <f t="shared" si="84"/>
        <v>0.82089552238805974</v>
      </c>
      <c r="XG41" s="132">
        <f t="shared" si="85"/>
        <v>0</v>
      </c>
      <c r="XI41" s="157" t="s">
        <v>57</v>
      </c>
      <c r="XJ41" s="157">
        <v>67</v>
      </c>
      <c r="XK41" s="157">
        <v>55</v>
      </c>
      <c r="XL41" s="157">
        <v>11</v>
      </c>
      <c r="XM41" s="157">
        <v>1</v>
      </c>
      <c r="XN41" s="158">
        <f t="shared" si="86"/>
        <v>0.82089552238805974</v>
      </c>
      <c r="XO41" s="132">
        <f t="shared" si="87"/>
        <v>0</v>
      </c>
      <c r="XQ41" s="157" t="s">
        <v>57</v>
      </c>
      <c r="XR41" s="157">
        <v>67</v>
      </c>
      <c r="XS41" s="157">
        <v>55</v>
      </c>
      <c r="XT41" s="157">
        <v>11</v>
      </c>
      <c r="XU41" s="157">
        <v>1</v>
      </c>
      <c r="XV41" s="158">
        <f t="shared" si="88"/>
        <v>0.82089552238805974</v>
      </c>
      <c r="XW41" s="132">
        <f t="shared" si="89"/>
        <v>0</v>
      </c>
      <c r="XY41" s="157" t="s">
        <v>57</v>
      </c>
      <c r="XZ41" s="157">
        <v>67</v>
      </c>
      <c r="YA41" s="157">
        <v>55</v>
      </c>
      <c r="YB41" s="157">
        <v>11</v>
      </c>
      <c r="YC41" s="157">
        <v>1</v>
      </c>
      <c r="YD41" s="158">
        <f t="shared" si="90"/>
        <v>0.82089552238805974</v>
      </c>
      <c r="YE41" s="132">
        <f t="shared" si="91"/>
        <v>0</v>
      </c>
      <c r="YG41" s="157" t="s">
        <v>57</v>
      </c>
      <c r="YH41" s="157">
        <v>67</v>
      </c>
      <c r="YI41" s="157">
        <v>55</v>
      </c>
      <c r="YJ41" s="157">
        <v>11</v>
      </c>
      <c r="YK41" s="157">
        <v>1</v>
      </c>
      <c r="YL41" s="158">
        <f t="shared" si="92"/>
        <v>0.82089552238805974</v>
      </c>
      <c r="YM41" s="132">
        <f t="shared" si="93"/>
        <v>0</v>
      </c>
      <c r="YO41" s="157" t="s">
        <v>57</v>
      </c>
      <c r="YP41" s="157">
        <v>67</v>
      </c>
      <c r="YQ41" s="157">
        <v>55</v>
      </c>
      <c r="YR41" s="157">
        <v>11</v>
      </c>
      <c r="YS41" s="157">
        <v>1</v>
      </c>
      <c r="YT41" s="158">
        <f t="shared" si="94"/>
        <v>0.82089552238805974</v>
      </c>
      <c r="YU41" s="132">
        <f t="shared" si="95"/>
        <v>0</v>
      </c>
      <c r="YW41" s="157" t="s">
        <v>57</v>
      </c>
      <c r="YX41" s="157">
        <v>67</v>
      </c>
      <c r="YY41" s="157">
        <v>55</v>
      </c>
      <c r="YZ41" s="157">
        <v>11</v>
      </c>
      <c r="ZA41" s="157">
        <v>1</v>
      </c>
      <c r="ZB41" s="158">
        <f t="shared" si="96"/>
        <v>0.82089552238805974</v>
      </c>
      <c r="ZD41" s="157" t="s">
        <v>57</v>
      </c>
      <c r="ZE41" s="157">
        <v>67</v>
      </c>
      <c r="ZF41" s="157">
        <v>55</v>
      </c>
      <c r="ZG41" s="157">
        <v>11</v>
      </c>
      <c r="ZH41" s="157">
        <v>1</v>
      </c>
      <c r="ZI41" s="158">
        <f t="shared" si="97"/>
        <v>0.82089552238805974</v>
      </c>
      <c r="ZJ41" s="132">
        <f t="shared" si="98"/>
        <v>-0.17910447761194026</v>
      </c>
      <c r="ZL41" s="121" t="s">
        <v>57</v>
      </c>
      <c r="ZM41" s="121">
        <v>67</v>
      </c>
      <c r="ZN41" s="121">
        <v>55</v>
      </c>
      <c r="ZO41" s="121">
        <v>11</v>
      </c>
      <c r="ZP41" s="121">
        <v>1</v>
      </c>
      <c r="ZQ41" s="132">
        <v>0.82</v>
      </c>
      <c r="ZS41" s="157" t="s">
        <v>57</v>
      </c>
      <c r="ZT41" s="157">
        <v>67</v>
      </c>
      <c r="ZU41" s="157">
        <v>55</v>
      </c>
      <c r="ZV41" s="157">
        <v>11</v>
      </c>
      <c r="ZW41" s="157">
        <v>1</v>
      </c>
      <c r="ZX41" s="158">
        <v>0.82</v>
      </c>
      <c r="ZZ41" s="199" t="s">
        <v>57</v>
      </c>
      <c r="AAA41" s="199">
        <v>67</v>
      </c>
      <c r="AAB41" s="199">
        <v>55</v>
      </c>
      <c r="AAC41" s="199">
        <v>11</v>
      </c>
      <c r="AAD41" s="199">
        <v>1</v>
      </c>
      <c r="AAE41" s="200">
        <v>0.82</v>
      </c>
      <c r="AAG41" s="157" t="s">
        <v>57</v>
      </c>
      <c r="AAH41" s="157">
        <v>67</v>
      </c>
      <c r="AAI41" s="157">
        <v>55</v>
      </c>
      <c r="AAJ41" s="157">
        <v>11</v>
      </c>
      <c r="AAK41" s="157">
        <v>1</v>
      </c>
      <c r="AAL41" s="158">
        <v>0.82</v>
      </c>
      <c r="AAN41" s="157" t="s">
        <v>57</v>
      </c>
      <c r="AAO41" s="157">
        <v>67</v>
      </c>
      <c r="AAP41" s="157">
        <v>55</v>
      </c>
      <c r="AAQ41" s="157">
        <v>11</v>
      </c>
      <c r="AAR41" s="157">
        <v>1</v>
      </c>
      <c r="AAS41" s="158">
        <v>0.82</v>
      </c>
      <c r="AAU41" s="157" t="s">
        <v>57</v>
      </c>
      <c r="AAV41" s="157">
        <v>67</v>
      </c>
      <c r="AAW41" s="157">
        <v>55</v>
      </c>
      <c r="AAX41" s="157">
        <v>11</v>
      </c>
      <c r="AAY41" s="157">
        <v>1</v>
      </c>
      <c r="AAZ41" s="158">
        <v>0.82</v>
      </c>
    </row>
    <row r="42" spans="1:728" ht="15.75">
      <c r="A42" s="19">
        <v>0.78</v>
      </c>
      <c r="B42" s="19"/>
      <c r="C42" s="18" t="s">
        <v>57</v>
      </c>
      <c r="D42" s="18">
        <v>56</v>
      </c>
      <c r="E42" s="18">
        <v>44</v>
      </c>
      <c r="F42" s="18">
        <v>11</v>
      </c>
      <c r="G42" s="18">
        <v>1</v>
      </c>
      <c r="H42" s="19">
        <v>0.78</v>
      </c>
      <c r="J42" s="100" t="s">
        <v>57</v>
      </c>
      <c r="K42" s="58">
        <v>56</v>
      </c>
      <c r="L42" s="58">
        <v>44</v>
      </c>
      <c r="M42" s="58">
        <v>11</v>
      </c>
      <c r="N42" s="58">
        <v>1</v>
      </c>
      <c r="O42" s="59">
        <v>0.78</v>
      </c>
      <c r="P42" s="59">
        <f t="shared" si="104"/>
        <v>0</v>
      </c>
      <c r="R42" s="18" t="s">
        <v>57</v>
      </c>
      <c r="S42" s="39">
        <v>56</v>
      </c>
      <c r="T42" s="39">
        <v>44</v>
      </c>
      <c r="U42" s="39">
        <v>11</v>
      </c>
      <c r="V42" s="39">
        <v>1</v>
      </c>
      <c r="W42" s="23">
        <v>0.78</v>
      </c>
      <c r="X42" s="19">
        <f t="shared" si="105"/>
        <v>0</v>
      </c>
      <c r="Z42" s="51" t="s">
        <v>57</v>
      </c>
      <c r="AA42" s="39">
        <v>56</v>
      </c>
      <c r="AB42" s="39">
        <v>44</v>
      </c>
      <c r="AC42" s="39">
        <v>11</v>
      </c>
      <c r="AD42" s="39">
        <v>1</v>
      </c>
      <c r="AE42" s="23">
        <v>0.78</v>
      </c>
      <c r="AF42" s="19">
        <f t="shared" si="106"/>
        <v>0</v>
      </c>
      <c r="AH42" s="23">
        <v>0.78</v>
      </c>
      <c r="AI42" s="19">
        <f t="shared" si="107"/>
        <v>0</v>
      </c>
      <c r="AK42" s="18" t="s">
        <v>58</v>
      </c>
      <c r="AL42" s="18">
        <v>3</v>
      </c>
      <c r="AM42" s="18">
        <v>3</v>
      </c>
      <c r="AN42" s="18">
        <v>0</v>
      </c>
      <c r="AO42" s="18">
        <v>0</v>
      </c>
      <c r="AP42" s="19">
        <f t="shared" si="108"/>
        <v>1</v>
      </c>
      <c r="AQ42" s="19">
        <f t="shared" si="127"/>
        <v>0</v>
      </c>
      <c r="AS42" s="18" t="s">
        <v>58</v>
      </c>
      <c r="AT42" s="18">
        <v>3</v>
      </c>
      <c r="AU42" s="18">
        <v>3</v>
      </c>
      <c r="AV42" s="18">
        <v>0</v>
      </c>
      <c r="AW42" s="18">
        <v>0</v>
      </c>
      <c r="AX42" s="19">
        <v>1</v>
      </c>
      <c r="AY42" s="19">
        <f t="shared" si="109"/>
        <v>0</v>
      </c>
      <c r="BA42" s="18" t="s">
        <v>58</v>
      </c>
      <c r="BB42" s="18">
        <v>3</v>
      </c>
      <c r="BC42" s="18">
        <v>3</v>
      </c>
      <c r="BD42" s="18">
        <v>0</v>
      </c>
      <c r="BE42" s="18">
        <v>0</v>
      </c>
      <c r="BF42" s="19">
        <v>1</v>
      </c>
      <c r="BG42" s="19">
        <f t="shared" si="110"/>
        <v>0</v>
      </c>
      <c r="BI42" s="18" t="s">
        <v>58</v>
      </c>
      <c r="BJ42" s="18">
        <v>3</v>
      </c>
      <c r="BK42" s="18">
        <v>3</v>
      </c>
      <c r="BL42" s="18">
        <v>0</v>
      </c>
      <c r="BM42" s="18">
        <v>0</v>
      </c>
      <c r="BN42" s="19">
        <v>1</v>
      </c>
      <c r="BO42" s="19">
        <f t="shared" si="111"/>
        <v>0</v>
      </c>
      <c r="BQ42" s="18" t="s">
        <v>58</v>
      </c>
      <c r="BR42" s="18">
        <v>3</v>
      </c>
      <c r="BS42" s="18">
        <v>3</v>
      </c>
      <c r="BT42" s="18">
        <v>0</v>
      </c>
      <c r="BU42" s="18">
        <v>0</v>
      </c>
      <c r="BV42" s="19">
        <v>1</v>
      </c>
      <c r="BW42" s="19">
        <f t="shared" si="112"/>
        <v>0</v>
      </c>
      <c r="BY42" s="18" t="s">
        <v>58</v>
      </c>
      <c r="BZ42" s="18">
        <v>3</v>
      </c>
      <c r="CA42" s="18">
        <v>3</v>
      </c>
      <c r="CB42" s="18">
        <v>0</v>
      </c>
      <c r="CC42" s="18">
        <v>0</v>
      </c>
      <c r="CD42" s="19">
        <v>1</v>
      </c>
      <c r="CE42" s="19">
        <f t="shared" si="113"/>
        <v>0</v>
      </c>
      <c r="CG42" s="2" t="s">
        <v>58</v>
      </c>
      <c r="CH42" s="2">
        <v>3</v>
      </c>
      <c r="CI42" s="2">
        <v>3</v>
      </c>
      <c r="CJ42" s="2">
        <v>0</v>
      </c>
      <c r="CK42" s="2">
        <v>0</v>
      </c>
      <c r="CL42" s="4">
        <v>1</v>
      </c>
      <c r="CM42" s="19">
        <f t="shared" si="114"/>
        <v>0</v>
      </c>
      <c r="CO42" s="2" t="s">
        <v>58</v>
      </c>
      <c r="CP42" s="2">
        <v>3</v>
      </c>
      <c r="CQ42" s="2">
        <v>3</v>
      </c>
      <c r="CR42" s="2">
        <v>0</v>
      </c>
      <c r="CS42" s="2">
        <v>0</v>
      </c>
      <c r="CT42" s="4">
        <v>1</v>
      </c>
      <c r="CU42" s="19">
        <f t="shared" si="115"/>
        <v>0</v>
      </c>
      <c r="CW42" s="2" t="s">
        <v>58</v>
      </c>
      <c r="CX42" s="2">
        <v>3</v>
      </c>
      <c r="CY42" s="2">
        <v>3</v>
      </c>
      <c r="CZ42" s="2">
        <v>0</v>
      </c>
      <c r="DA42" s="2">
        <v>0</v>
      </c>
      <c r="DB42" s="4">
        <v>1</v>
      </c>
      <c r="DC42" s="19">
        <f t="shared" si="116"/>
        <v>0</v>
      </c>
      <c r="DE42" s="2" t="s">
        <v>58</v>
      </c>
      <c r="DF42" s="2">
        <v>3</v>
      </c>
      <c r="DG42" s="2">
        <v>3</v>
      </c>
      <c r="DH42" s="2">
        <v>0</v>
      </c>
      <c r="DI42" s="2">
        <v>0</v>
      </c>
      <c r="DJ42" s="4">
        <v>1</v>
      </c>
      <c r="DK42" s="19">
        <f t="shared" si="117"/>
        <v>0</v>
      </c>
      <c r="DM42" s="67" t="s">
        <v>58</v>
      </c>
      <c r="DN42" s="2">
        <v>3</v>
      </c>
      <c r="DO42" s="2">
        <v>3</v>
      </c>
      <c r="DP42" s="2">
        <v>0</v>
      </c>
      <c r="DQ42" s="2">
        <v>0</v>
      </c>
      <c r="DR42" s="4">
        <v>1</v>
      </c>
      <c r="DS42" s="19">
        <f t="shared" si="118"/>
        <v>0</v>
      </c>
      <c r="DU42" s="66" t="s">
        <v>58</v>
      </c>
      <c r="DV42" s="2">
        <v>3</v>
      </c>
      <c r="DW42" s="2">
        <v>3</v>
      </c>
      <c r="DX42" s="2">
        <v>0</v>
      </c>
      <c r="DY42" s="2">
        <v>0</v>
      </c>
      <c r="DZ42" s="4">
        <v>1</v>
      </c>
      <c r="EA42" s="19">
        <f t="shared" si="119"/>
        <v>0</v>
      </c>
      <c r="EC42" s="66" t="s">
        <v>58</v>
      </c>
      <c r="ED42" s="2">
        <v>3</v>
      </c>
      <c r="EE42" s="2">
        <v>3</v>
      </c>
      <c r="EF42" s="2">
        <v>0</v>
      </c>
      <c r="EG42" s="2">
        <v>0</v>
      </c>
      <c r="EH42" s="4">
        <v>1</v>
      </c>
      <c r="EI42" s="19">
        <f t="shared" si="120"/>
        <v>0</v>
      </c>
      <c r="EK42" s="2" t="s">
        <v>58</v>
      </c>
      <c r="EL42" s="2">
        <v>3</v>
      </c>
      <c r="EM42" s="2">
        <v>3</v>
      </c>
      <c r="EN42" s="2">
        <v>0</v>
      </c>
      <c r="EO42" s="2">
        <v>0</v>
      </c>
      <c r="EP42" s="4">
        <v>1</v>
      </c>
      <c r="EQ42" s="19">
        <f t="shared" si="121"/>
        <v>0</v>
      </c>
      <c r="ES42" s="66" t="s">
        <v>58</v>
      </c>
      <c r="ET42" s="2">
        <v>3</v>
      </c>
      <c r="EU42" s="2">
        <v>3</v>
      </c>
      <c r="EV42" s="2">
        <v>0</v>
      </c>
      <c r="EW42" s="2">
        <v>0</v>
      </c>
      <c r="EX42" s="4">
        <v>1</v>
      </c>
      <c r="EY42" s="19">
        <f t="shared" si="122"/>
        <v>0</v>
      </c>
      <c r="FA42" s="66" t="s">
        <v>58</v>
      </c>
      <c r="FB42" s="2">
        <v>3</v>
      </c>
      <c r="FC42" s="2">
        <v>3</v>
      </c>
      <c r="FD42" s="2">
        <v>0</v>
      </c>
      <c r="FE42" s="2">
        <v>0</v>
      </c>
      <c r="FF42" s="4">
        <v>1</v>
      </c>
      <c r="FG42" s="19">
        <f t="shared" si="123"/>
        <v>0</v>
      </c>
      <c r="FI42" s="66" t="s">
        <v>58</v>
      </c>
      <c r="FJ42" s="2">
        <v>3</v>
      </c>
      <c r="FK42" s="2">
        <v>3</v>
      </c>
      <c r="FL42" s="2">
        <v>0</v>
      </c>
      <c r="FM42" s="2">
        <v>0</v>
      </c>
      <c r="FN42" s="4">
        <v>1</v>
      </c>
      <c r="FO42" s="19">
        <f t="shared" si="124"/>
        <v>0</v>
      </c>
      <c r="FQ42" s="66" t="s">
        <v>58</v>
      </c>
      <c r="FR42" s="2">
        <v>3</v>
      </c>
      <c r="FS42" s="2">
        <v>3</v>
      </c>
      <c r="FT42" s="2">
        <v>0</v>
      </c>
      <c r="FU42" s="2">
        <v>0</v>
      </c>
      <c r="FV42" s="4">
        <v>1</v>
      </c>
      <c r="FW42" s="19">
        <f t="shared" si="125"/>
        <v>0</v>
      </c>
      <c r="FY42" s="66" t="s">
        <v>58</v>
      </c>
      <c r="FZ42" s="2">
        <v>3</v>
      </c>
      <c r="GA42" s="2">
        <v>3</v>
      </c>
      <c r="GB42" s="2">
        <v>0</v>
      </c>
      <c r="GC42" s="2">
        <v>0</v>
      </c>
      <c r="GD42" s="4">
        <v>1</v>
      </c>
      <c r="GE42" s="19">
        <f t="shared" si="24"/>
        <v>0</v>
      </c>
      <c r="GG42" s="66" t="s">
        <v>58</v>
      </c>
      <c r="GH42" s="2">
        <v>3</v>
      </c>
      <c r="GI42" s="2">
        <v>3</v>
      </c>
      <c r="GJ42" s="2">
        <v>0</v>
      </c>
      <c r="GK42" s="2">
        <v>0</v>
      </c>
      <c r="GL42" s="4">
        <v>1</v>
      </c>
      <c r="GM42" s="19">
        <f t="shared" si="25"/>
        <v>0</v>
      </c>
      <c r="GO42" s="66" t="s">
        <v>58</v>
      </c>
      <c r="GP42" s="2">
        <v>3</v>
      </c>
      <c r="GQ42" s="2">
        <v>3</v>
      </c>
      <c r="GR42" s="2">
        <v>0</v>
      </c>
      <c r="GS42" s="2">
        <v>0</v>
      </c>
      <c r="GT42" s="4">
        <v>1</v>
      </c>
      <c r="GU42" s="19">
        <f t="shared" si="26"/>
        <v>0</v>
      </c>
      <c r="GW42" s="66" t="s">
        <v>58</v>
      </c>
      <c r="GX42" s="2">
        <v>3</v>
      </c>
      <c r="GY42" s="2">
        <v>3</v>
      </c>
      <c r="GZ42" s="2">
        <v>0</v>
      </c>
      <c r="HA42" s="2">
        <v>0</v>
      </c>
      <c r="HB42" s="4">
        <v>1</v>
      </c>
      <c r="HC42" s="19">
        <f t="shared" si="27"/>
        <v>0</v>
      </c>
      <c r="HE42" s="77" t="s">
        <v>58</v>
      </c>
      <c r="HF42" s="2">
        <v>3</v>
      </c>
      <c r="HG42" s="2">
        <v>0</v>
      </c>
      <c r="HH42" s="2">
        <v>3</v>
      </c>
      <c r="HI42" s="2">
        <v>0</v>
      </c>
      <c r="HJ42" s="4">
        <v>0</v>
      </c>
      <c r="HK42" s="19">
        <f t="shared" si="28"/>
        <v>-1</v>
      </c>
      <c r="HM42" s="77" t="s">
        <v>58</v>
      </c>
      <c r="HN42" s="2">
        <v>3</v>
      </c>
      <c r="HO42" s="2">
        <v>0</v>
      </c>
      <c r="HP42" s="2">
        <v>3</v>
      </c>
      <c r="HQ42" s="2">
        <v>0</v>
      </c>
      <c r="HR42" s="4">
        <v>0</v>
      </c>
      <c r="HS42" s="19">
        <f t="shared" si="29"/>
        <v>0</v>
      </c>
      <c r="HU42" s="77" t="s">
        <v>58</v>
      </c>
      <c r="HV42" s="2">
        <v>3</v>
      </c>
      <c r="HW42" s="2">
        <v>0</v>
      </c>
      <c r="HX42" s="2">
        <v>3</v>
      </c>
      <c r="HY42" s="2">
        <v>0</v>
      </c>
      <c r="HZ42" s="4">
        <v>0</v>
      </c>
      <c r="IA42" s="19">
        <f t="shared" si="30"/>
        <v>0</v>
      </c>
      <c r="IC42" s="77" t="s">
        <v>58</v>
      </c>
      <c r="ID42" s="2">
        <v>3</v>
      </c>
      <c r="IE42" s="2">
        <v>0</v>
      </c>
      <c r="IF42" s="2">
        <v>3</v>
      </c>
      <c r="IG42" s="2">
        <v>0</v>
      </c>
      <c r="IH42" s="4">
        <v>0</v>
      </c>
      <c r="II42" s="19">
        <f t="shared" si="31"/>
        <v>0</v>
      </c>
      <c r="IK42" s="66" t="s">
        <v>58</v>
      </c>
      <c r="IL42" s="2">
        <v>3</v>
      </c>
      <c r="IM42" s="2">
        <v>3</v>
      </c>
      <c r="IN42" s="2">
        <v>0</v>
      </c>
      <c r="IO42" s="2">
        <v>0</v>
      </c>
      <c r="IP42" s="4">
        <v>1</v>
      </c>
      <c r="IQ42" s="19">
        <f t="shared" si="32"/>
        <v>1</v>
      </c>
      <c r="IS42" s="65" t="s">
        <v>58</v>
      </c>
      <c r="IT42" s="2">
        <v>3</v>
      </c>
      <c r="IU42" s="2">
        <v>3</v>
      </c>
      <c r="IV42" s="2">
        <v>0</v>
      </c>
      <c r="IW42" s="2">
        <v>0</v>
      </c>
      <c r="IX42" s="4">
        <v>1</v>
      </c>
      <c r="IY42" s="19">
        <f t="shared" si="33"/>
        <v>0</v>
      </c>
      <c r="JA42" s="65" t="s">
        <v>58</v>
      </c>
      <c r="JB42" s="2">
        <v>3</v>
      </c>
      <c r="JC42" s="2">
        <v>3</v>
      </c>
      <c r="JD42" s="2">
        <v>0</v>
      </c>
      <c r="JE42" s="2">
        <v>0</v>
      </c>
      <c r="JF42" s="4">
        <v>1</v>
      </c>
      <c r="JG42" s="19">
        <f t="shared" si="34"/>
        <v>0</v>
      </c>
      <c r="JI42" s="65" t="s">
        <v>58</v>
      </c>
      <c r="JJ42" s="2">
        <v>3</v>
      </c>
      <c r="JK42" s="2">
        <v>3</v>
      </c>
      <c r="JL42" s="2">
        <v>0</v>
      </c>
      <c r="JM42" s="2">
        <v>0</v>
      </c>
      <c r="JN42" s="4">
        <v>1</v>
      </c>
      <c r="JO42" s="19">
        <f t="shared" si="35"/>
        <v>0</v>
      </c>
      <c r="JQ42" s="65" t="s">
        <v>58</v>
      </c>
      <c r="JR42" s="2">
        <v>3</v>
      </c>
      <c r="JS42" s="2">
        <v>3</v>
      </c>
      <c r="JT42" s="2">
        <v>0</v>
      </c>
      <c r="JU42" s="2">
        <v>0</v>
      </c>
      <c r="JV42" s="4">
        <v>1</v>
      </c>
      <c r="JW42" s="19">
        <f t="shared" si="36"/>
        <v>0</v>
      </c>
      <c r="JY42" s="65" t="s">
        <v>58</v>
      </c>
      <c r="JZ42" s="2">
        <v>3</v>
      </c>
      <c r="KA42" s="2">
        <v>3</v>
      </c>
      <c r="KB42" s="2">
        <v>0</v>
      </c>
      <c r="KC42" s="2">
        <v>0</v>
      </c>
      <c r="KD42" s="4">
        <v>1</v>
      </c>
      <c r="KE42" s="19">
        <f t="shared" si="37"/>
        <v>0</v>
      </c>
      <c r="KG42" s="65" t="s">
        <v>58</v>
      </c>
      <c r="KH42" s="2">
        <v>3</v>
      </c>
      <c r="KI42" s="2">
        <v>3</v>
      </c>
      <c r="KJ42" s="2">
        <v>0</v>
      </c>
      <c r="KK42" s="2">
        <v>0</v>
      </c>
      <c r="KL42" s="4">
        <v>1</v>
      </c>
      <c r="KM42" s="19">
        <f t="shared" si="38"/>
        <v>0</v>
      </c>
      <c r="KO42" s="65" t="s">
        <v>58</v>
      </c>
      <c r="KP42" s="2">
        <v>3</v>
      </c>
      <c r="KQ42" s="2">
        <v>3</v>
      </c>
      <c r="KR42" s="2">
        <v>0</v>
      </c>
      <c r="KS42" s="2">
        <v>0</v>
      </c>
      <c r="KT42" s="4">
        <v>1</v>
      </c>
      <c r="KU42" s="19">
        <f t="shared" si="39"/>
        <v>0</v>
      </c>
      <c r="KW42" s="65" t="s">
        <v>58</v>
      </c>
      <c r="KX42" s="2">
        <v>3</v>
      </c>
      <c r="KY42" s="2">
        <v>3</v>
      </c>
      <c r="KZ42" s="2">
        <v>0</v>
      </c>
      <c r="LA42" s="2">
        <v>0</v>
      </c>
      <c r="LB42" s="4">
        <v>1</v>
      </c>
      <c r="LC42" s="19">
        <f t="shared" si="40"/>
        <v>0</v>
      </c>
      <c r="LE42" s="65" t="s">
        <v>58</v>
      </c>
      <c r="LF42" s="2">
        <v>3</v>
      </c>
      <c r="LG42" s="2">
        <v>3</v>
      </c>
      <c r="LH42" s="2">
        <v>0</v>
      </c>
      <c r="LI42" s="2">
        <v>0</v>
      </c>
      <c r="LJ42" s="4">
        <v>1</v>
      </c>
      <c r="LK42" s="19">
        <f t="shared" si="41"/>
        <v>0</v>
      </c>
      <c r="LM42" s="65" t="s">
        <v>58</v>
      </c>
      <c r="LN42" s="2">
        <v>3</v>
      </c>
      <c r="LO42" s="2">
        <v>3</v>
      </c>
      <c r="LP42" s="2">
        <v>0</v>
      </c>
      <c r="LQ42" s="2">
        <v>0</v>
      </c>
      <c r="LR42" s="4">
        <v>1</v>
      </c>
      <c r="LS42" s="19">
        <f t="shared" si="42"/>
        <v>0</v>
      </c>
      <c r="LU42" s="65" t="s">
        <v>58</v>
      </c>
      <c r="LV42" s="2">
        <v>3</v>
      </c>
      <c r="LW42" s="2">
        <v>3</v>
      </c>
      <c r="LX42" s="2">
        <v>0</v>
      </c>
      <c r="LY42" s="2">
        <v>0</v>
      </c>
      <c r="LZ42" s="4">
        <v>1</v>
      </c>
      <c r="MA42" s="19">
        <f t="shared" si="43"/>
        <v>0</v>
      </c>
      <c r="MC42" s="65" t="s">
        <v>58</v>
      </c>
      <c r="MD42" s="2">
        <v>3</v>
      </c>
      <c r="ME42" s="2">
        <v>3</v>
      </c>
      <c r="MF42" s="2">
        <v>0</v>
      </c>
      <c r="MG42" s="2">
        <v>0</v>
      </c>
      <c r="MH42" s="4">
        <v>1</v>
      </c>
      <c r="MI42" s="19">
        <f t="shared" si="44"/>
        <v>0</v>
      </c>
      <c r="MK42" s="66" t="s">
        <v>58</v>
      </c>
      <c r="ML42" s="2">
        <v>3</v>
      </c>
      <c r="MM42" s="2">
        <v>3</v>
      </c>
      <c r="MN42" s="2">
        <v>0</v>
      </c>
      <c r="MO42" s="2">
        <v>0</v>
      </c>
      <c r="MP42" s="4">
        <v>1</v>
      </c>
      <c r="MQ42" s="19">
        <f t="shared" si="100"/>
        <v>0</v>
      </c>
      <c r="MS42" s="65" t="s">
        <v>58</v>
      </c>
      <c r="MT42" s="2">
        <v>3</v>
      </c>
      <c r="MU42" s="2">
        <v>3</v>
      </c>
      <c r="MV42" s="2">
        <v>0</v>
      </c>
      <c r="MW42" s="2">
        <v>0</v>
      </c>
      <c r="MX42" s="4">
        <v>1</v>
      </c>
      <c r="MY42" s="19">
        <f t="shared" si="45"/>
        <v>0</v>
      </c>
      <c r="NA42" s="2" t="s">
        <v>58</v>
      </c>
      <c r="NB42" s="2">
        <v>3</v>
      </c>
      <c r="NC42" s="2">
        <v>3</v>
      </c>
      <c r="ND42" s="2">
        <v>0</v>
      </c>
      <c r="NE42" s="2">
        <v>0</v>
      </c>
      <c r="NF42" s="4">
        <v>1</v>
      </c>
      <c r="NG42" s="19">
        <f t="shared" si="46"/>
        <v>0</v>
      </c>
      <c r="NI42" s="114" t="s">
        <v>58</v>
      </c>
      <c r="NJ42" s="2">
        <v>3</v>
      </c>
      <c r="NK42" s="2">
        <v>3</v>
      </c>
      <c r="NL42" s="2">
        <v>0</v>
      </c>
      <c r="NM42" s="2">
        <v>0</v>
      </c>
      <c r="NN42" s="4">
        <v>1</v>
      </c>
      <c r="NO42" s="19">
        <f t="shared" si="47"/>
        <v>0</v>
      </c>
      <c r="NQ42" s="114" t="s">
        <v>58</v>
      </c>
      <c r="NR42" s="2">
        <v>3</v>
      </c>
      <c r="NS42" s="2">
        <v>3</v>
      </c>
      <c r="NT42" s="2">
        <v>0</v>
      </c>
      <c r="NU42" s="2">
        <v>0</v>
      </c>
      <c r="NV42" s="4">
        <v>1</v>
      </c>
      <c r="NW42" s="19">
        <f t="shared" si="48"/>
        <v>0</v>
      </c>
      <c r="NY42" s="114" t="s">
        <v>58</v>
      </c>
      <c r="NZ42" s="2">
        <v>3</v>
      </c>
      <c r="OA42" s="2">
        <v>3</v>
      </c>
      <c r="OB42" s="2">
        <v>0</v>
      </c>
      <c r="OC42" s="2">
        <v>0</v>
      </c>
      <c r="OD42" s="4">
        <v>1</v>
      </c>
      <c r="OE42" s="19">
        <f t="shared" si="49"/>
        <v>0</v>
      </c>
      <c r="OG42" s="114" t="s">
        <v>58</v>
      </c>
      <c r="OH42" s="2">
        <v>3</v>
      </c>
      <c r="OI42" s="2">
        <v>3</v>
      </c>
      <c r="OJ42" s="2">
        <v>0</v>
      </c>
      <c r="OK42" s="2">
        <v>0</v>
      </c>
      <c r="OL42" s="4">
        <v>1</v>
      </c>
      <c r="OM42" s="19">
        <f t="shared" si="103"/>
        <v>0</v>
      </c>
      <c r="OO42" s="114" t="s">
        <v>58</v>
      </c>
      <c r="OP42" s="2">
        <v>3</v>
      </c>
      <c r="OQ42" s="2">
        <v>3</v>
      </c>
      <c r="OR42" s="2">
        <v>0</v>
      </c>
      <c r="OS42" s="2">
        <v>0</v>
      </c>
      <c r="OT42" s="4">
        <v>1</v>
      </c>
      <c r="OU42" s="19">
        <f t="shared" si="51"/>
        <v>0</v>
      </c>
      <c r="OW42" s="136" t="s">
        <v>58</v>
      </c>
      <c r="OX42" s="130">
        <v>3</v>
      </c>
      <c r="OY42" s="130">
        <v>3</v>
      </c>
      <c r="OZ42" s="130">
        <v>0</v>
      </c>
      <c r="PA42" s="130">
        <v>0</v>
      </c>
      <c r="PB42" s="131">
        <v>1</v>
      </c>
      <c r="PC42" s="132">
        <v>0</v>
      </c>
      <c r="PD42" s="129"/>
      <c r="PE42" s="136" t="s">
        <v>58</v>
      </c>
      <c r="PF42" s="130">
        <v>3</v>
      </c>
      <c r="PG42" s="130">
        <v>3</v>
      </c>
      <c r="PH42" s="130">
        <v>0</v>
      </c>
      <c r="PI42" s="130">
        <v>0</v>
      </c>
      <c r="PJ42" s="131">
        <v>1</v>
      </c>
      <c r="PK42" s="132">
        <v>0</v>
      </c>
      <c r="PM42" s="163" t="s">
        <v>58</v>
      </c>
      <c r="PN42" s="157">
        <v>3</v>
      </c>
      <c r="PO42" s="157">
        <v>3</v>
      </c>
      <c r="PP42" s="157">
        <v>0</v>
      </c>
      <c r="PQ42" s="157">
        <v>0</v>
      </c>
      <c r="PR42" s="158">
        <v>1</v>
      </c>
      <c r="PS42" s="132">
        <f t="shared" si="52"/>
        <v>0</v>
      </c>
      <c r="PT42" s="121"/>
      <c r="PU42" s="163" t="s">
        <v>58</v>
      </c>
      <c r="PV42" s="157">
        <v>3</v>
      </c>
      <c r="PW42" s="157">
        <v>3</v>
      </c>
      <c r="PX42" s="157">
        <v>0</v>
      </c>
      <c r="PY42" s="157">
        <v>0</v>
      </c>
      <c r="PZ42" s="158">
        <v>1</v>
      </c>
      <c r="QA42" s="132">
        <f t="shared" si="53"/>
        <v>0</v>
      </c>
      <c r="QB42" s="121"/>
      <c r="QC42" s="163" t="s">
        <v>58</v>
      </c>
      <c r="QD42" s="157">
        <v>3</v>
      </c>
      <c r="QE42" s="157">
        <v>3</v>
      </c>
      <c r="QF42" s="157">
        <v>0</v>
      </c>
      <c r="QG42" s="157">
        <v>0</v>
      </c>
      <c r="QH42" s="158">
        <v>1</v>
      </c>
      <c r="QI42" s="132">
        <f t="shared" si="54"/>
        <v>0</v>
      </c>
      <c r="QJ42" s="121"/>
      <c r="QK42" s="163" t="s">
        <v>58</v>
      </c>
      <c r="QL42" s="157">
        <v>3</v>
      </c>
      <c r="QM42" s="157">
        <v>3</v>
      </c>
      <c r="QN42" s="157">
        <v>0</v>
      </c>
      <c r="QO42" s="157">
        <v>0</v>
      </c>
      <c r="QP42" s="158">
        <v>1</v>
      </c>
      <c r="QQ42" s="132">
        <f t="shared" si="55"/>
        <v>0</v>
      </c>
      <c r="QR42" s="121"/>
      <c r="QS42" s="163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v>1</v>
      </c>
      <c r="QY42" s="158">
        <f t="shared" si="56"/>
        <v>0</v>
      </c>
      <c r="QZ42" s="121"/>
      <c r="RA42" s="163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v>1</v>
      </c>
      <c r="RG42" s="132">
        <f t="shared" si="57"/>
        <v>0</v>
      </c>
      <c r="RH42" s="121"/>
      <c r="RI42" s="121"/>
      <c r="RJ42" s="163" t="s">
        <v>58</v>
      </c>
      <c r="RK42" s="157">
        <v>3</v>
      </c>
      <c r="RL42" s="157">
        <v>3</v>
      </c>
      <c r="RM42" s="157">
        <v>0</v>
      </c>
      <c r="RN42" s="157">
        <v>0</v>
      </c>
      <c r="RO42" s="162">
        <f t="shared" si="58"/>
        <v>1</v>
      </c>
      <c r="RP42" s="132">
        <f t="shared" si="59"/>
        <v>0</v>
      </c>
      <c r="RQ42" s="121"/>
      <c r="RR42" s="121"/>
      <c r="RS42" s="121"/>
      <c r="RT42" s="121"/>
      <c r="RU42" s="121"/>
      <c r="RV42" s="121"/>
      <c r="RW42" s="132"/>
      <c r="RX42" s="121"/>
      <c r="RY42" s="121"/>
      <c r="RZ42" s="121"/>
      <c r="SA42" s="121"/>
      <c r="SB42" s="121"/>
      <c r="SC42" s="121"/>
      <c r="SD42" s="132"/>
      <c r="SE42" s="121"/>
      <c r="SF42" s="121"/>
      <c r="SG42" s="121"/>
      <c r="SH42" s="121"/>
      <c r="SI42" s="121"/>
      <c r="SJ42" s="121"/>
      <c r="SK42" s="121"/>
      <c r="SL42" s="121"/>
      <c r="SM42" s="121"/>
      <c r="SN42" s="121"/>
      <c r="SO42" s="121"/>
      <c r="SP42" s="121"/>
      <c r="SQ42" s="121"/>
      <c r="SR42" s="121"/>
      <c r="SU42" s="163" t="s">
        <v>58</v>
      </c>
      <c r="SV42" s="157">
        <v>3</v>
      </c>
      <c r="SW42" s="157">
        <v>3</v>
      </c>
      <c r="SX42" s="157">
        <v>0</v>
      </c>
      <c r="SY42" s="157">
        <v>0</v>
      </c>
      <c r="SZ42" s="158">
        <f t="shared" si="102"/>
        <v>1</v>
      </c>
      <c r="TA42" s="132">
        <f t="shared" si="60"/>
        <v>0</v>
      </c>
      <c r="TC42" s="163" t="s">
        <v>58</v>
      </c>
      <c r="TD42" s="157">
        <v>3</v>
      </c>
      <c r="TE42" s="157">
        <v>3</v>
      </c>
      <c r="TF42" s="157">
        <v>0</v>
      </c>
      <c r="TG42" s="157">
        <v>0</v>
      </c>
      <c r="TH42" s="158">
        <f t="shared" si="61"/>
        <v>1</v>
      </c>
      <c r="TI42" s="132">
        <f t="shared" si="62"/>
        <v>0</v>
      </c>
      <c r="TK42" s="163" t="s">
        <v>58</v>
      </c>
      <c r="TL42" s="157">
        <v>3</v>
      </c>
      <c r="TM42" s="157">
        <v>3</v>
      </c>
      <c r="TN42" s="157">
        <v>0</v>
      </c>
      <c r="TO42" s="157">
        <v>0</v>
      </c>
      <c r="TP42" s="158">
        <f t="shared" si="63"/>
        <v>1</v>
      </c>
      <c r="TQ42" s="132">
        <f t="shared" si="64"/>
        <v>0</v>
      </c>
      <c r="TS42" s="163" t="s">
        <v>58</v>
      </c>
      <c r="TT42" s="157">
        <v>3</v>
      </c>
      <c r="TU42" s="157">
        <v>3</v>
      </c>
      <c r="TV42" s="157">
        <v>0</v>
      </c>
      <c r="TW42" s="157">
        <v>0</v>
      </c>
      <c r="TX42" s="158">
        <f t="shared" si="65"/>
        <v>1</v>
      </c>
      <c r="TY42" s="132">
        <f t="shared" si="66"/>
        <v>0</v>
      </c>
      <c r="UA42" s="163" t="s">
        <v>58</v>
      </c>
      <c r="UB42" s="157">
        <v>3</v>
      </c>
      <c r="UC42" s="157">
        <v>3</v>
      </c>
      <c r="UD42" s="157">
        <v>0</v>
      </c>
      <c r="UE42" s="157">
        <v>0</v>
      </c>
      <c r="UF42" s="158">
        <f t="shared" si="67"/>
        <v>1</v>
      </c>
      <c r="UG42" s="132">
        <f t="shared" si="68"/>
        <v>0</v>
      </c>
      <c r="UH42" s="132"/>
      <c r="UI42" s="163" t="s">
        <v>58</v>
      </c>
      <c r="UJ42" s="157">
        <v>3</v>
      </c>
      <c r="UK42" s="157">
        <v>3</v>
      </c>
      <c r="UL42" s="157">
        <v>0</v>
      </c>
      <c r="UM42" s="157">
        <v>0</v>
      </c>
      <c r="UN42" s="158">
        <f t="shared" si="69"/>
        <v>1</v>
      </c>
      <c r="UO42" s="132">
        <f t="shared" si="70"/>
        <v>0</v>
      </c>
      <c r="UQ42" s="163" t="s">
        <v>58</v>
      </c>
      <c r="UR42" s="157">
        <v>3</v>
      </c>
      <c r="US42" s="157">
        <v>3</v>
      </c>
      <c r="UT42" s="157">
        <v>0</v>
      </c>
      <c r="UU42" s="157">
        <v>0</v>
      </c>
      <c r="UV42" s="158">
        <f t="shared" si="71"/>
        <v>1</v>
      </c>
      <c r="UW42" s="132">
        <f t="shared" si="72"/>
        <v>0</v>
      </c>
      <c r="UY42" s="163" t="s">
        <v>58</v>
      </c>
      <c r="UZ42" s="157">
        <v>3</v>
      </c>
      <c r="VA42" s="157">
        <v>3</v>
      </c>
      <c r="VB42" s="157">
        <v>0</v>
      </c>
      <c r="VC42" s="157">
        <v>0</v>
      </c>
      <c r="VD42" s="158">
        <f t="shared" si="73"/>
        <v>1</v>
      </c>
      <c r="VE42" s="132">
        <f t="shared" si="74"/>
        <v>0</v>
      </c>
      <c r="VG42" s="163" t="s">
        <v>58</v>
      </c>
      <c r="VH42" s="157">
        <v>3</v>
      </c>
      <c r="VI42" s="157">
        <v>3</v>
      </c>
      <c r="VJ42" s="157">
        <v>0</v>
      </c>
      <c r="VK42" s="157">
        <v>0</v>
      </c>
      <c r="VL42" s="158">
        <f t="shared" si="75"/>
        <v>1</v>
      </c>
      <c r="VM42" s="132">
        <f t="shared" si="76"/>
        <v>0</v>
      </c>
      <c r="VO42" s="163" t="s">
        <v>58</v>
      </c>
      <c r="VP42" s="157">
        <v>3</v>
      </c>
      <c r="VQ42" s="157">
        <v>3</v>
      </c>
      <c r="VR42" s="157">
        <v>0</v>
      </c>
      <c r="VS42" s="157">
        <v>0</v>
      </c>
      <c r="VT42" s="158">
        <f t="shared" si="77"/>
        <v>1</v>
      </c>
      <c r="VV42" s="163" t="s">
        <v>58</v>
      </c>
      <c r="VW42" s="157">
        <v>3</v>
      </c>
      <c r="VX42" s="157">
        <v>3</v>
      </c>
      <c r="VY42" s="157">
        <v>0</v>
      </c>
      <c r="VZ42" s="157">
        <v>0</v>
      </c>
      <c r="WA42" s="158">
        <f t="shared" si="78"/>
        <v>1</v>
      </c>
      <c r="WC42" s="163" t="s">
        <v>58</v>
      </c>
      <c r="WD42" s="157">
        <v>3</v>
      </c>
      <c r="WE42" s="157">
        <v>3</v>
      </c>
      <c r="WF42" s="157">
        <v>0</v>
      </c>
      <c r="WG42" s="157">
        <v>0</v>
      </c>
      <c r="WH42" s="158">
        <f t="shared" si="79"/>
        <v>1</v>
      </c>
      <c r="WI42" s="132">
        <f t="shared" si="126"/>
        <v>0</v>
      </c>
      <c r="WK42" s="163" t="s">
        <v>58</v>
      </c>
      <c r="WL42" s="157">
        <v>3</v>
      </c>
      <c r="WM42" s="157">
        <v>3</v>
      </c>
      <c r="WN42" s="157">
        <v>0</v>
      </c>
      <c r="WO42" s="157">
        <v>0</v>
      </c>
      <c r="WP42" s="158">
        <f t="shared" si="80"/>
        <v>1</v>
      </c>
      <c r="WQ42" s="132">
        <f t="shared" si="81"/>
        <v>0</v>
      </c>
      <c r="WS42" s="163" t="s">
        <v>58</v>
      </c>
      <c r="WT42" s="157">
        <v>3</v>
      </c>
      <c r="WU42" s="157">
        <v>3</v>
      </c>
      <c r="WV42" s="157">
        <v>0</v>
      </c>
      <c r="WW42" s="157">
        <v>0</v>
      </c>
      <c r="WX42" s="158">
        <f t="shared" si="82"/>
        <v>1</v>
      </c>
      <c r="WY42" s="132">
        <f t="shared" si="83"/>
        <v>0</v>
      </c>
      <c r="XA42" s="163" t="s">
        <v>58</v>
      </c>
      <c r="XB42" s="157">
        <v>3</v>
      </c>
      <c r="XC42" s="157">
        <v>3</v>
      </c>
      <c r="XD42" s="157">
        <v>0</v>
      </c>
      <c r="XE42" s="157">
        <v>0</v>
      </c>
      <c r="XF42" s="158">
        <f t="shared" si="84"/>
        <v>1</v>
      </c>
      <c r="XG42" s="132">
        <f t="shared" si="85"/>
        <v>0</v>
      </c>
      <c r="XI42" s="163" t="s">
        <v>58</v>
      </c>
      <c r="XJ42" s="157">
        <v>3</v>
      </c>
      <c r="XK42" s="157">
        <v>3</v>
      </c>
      <c r="XL42" s="157">
        <v>0</v>
      </c>
      <c r="XM42" s="157">
        <v>0</v>
      </c>
      <c r="XN42" s="158">
        <f t="shared" si="86"/>
        <v>1</v>
      </c>
      <c r="XO42" s="132">
        <f t="shared" si="87"/>
        <v>0</v>
      </c>
      <c r="XQ42" s="163" t="s">
        <v>58</v>
      </c>
      <c r="XR42" s="157">
        <v>3</v>
      </c>
      <c r="XS42" s="157">
        <v>3</v>
      </c>
      <c r="XT42" s="157">
        <v>0</v>
      </c>
      <c r="XU42" s="157">
        <v>0</v>
      </c>
      <c r="XV42" s="158">
        <f t="shared" si="88"/>
        <v>1</v>
      </c>
      <c r="XW42" s="132">
        <f t="shared" si="89"/>
        <v>0</v>
      </c>
      <c r="XY42" s="163" t="s">
        <v>58</v>
      </c>
      <c r="XZ42" s="157">
        <v>3</v>
      </c>
      <c r="YA42" s="157">
        <v>3</v>
      </c>
      <c r="YB42" s="157">
        <v>0</v>
      </c>
      <c r="YC42" s="157">
        <v>0</v>
      </c>
      <c r="YD42" s="158">
        <f t="shared" si="90"/>
        <v>1</v>
      </c>
      <c r="YE42" s="132">
        <f t="shared" si="91"/>
        <v>0</v>
      </c>
      <c r="YG42" s="163" t="s">
        <v>58</v>
      </c>
      <c r="YH42" s="157">
        <v>3</v>
      </c>
      <c r="YI42" s="157">
        <v>3</v>
      </c>
      <c r="YJ42" s="157">
        <v>0</v>
      </c>
      <c r="YK42" s="157">
        <v>0</v>
      </c>
      <c r="YL42" s="158">
        <f t="shared" si="92"/>
        <v>1</v>
      </c>
      <c r="YM42" s="132">
        <f t="shared" si="93"/>
        <v>0</v>
      </c>
      <c r="YO42" s="163" t="s">
        <v>58</v>
      </c>
      <c r="YP42" s="157">
        <v>3</v>
      </c>
      <c r="YQ42" s="157">
        <v>3</v>
      </c>
      <c r="YR42" s="157">
        <v>0</v>
      </c>
      <c r="YS42" s="157">
        <v>0</v>
      </c>
      <c r="YT42" s="158">
        <f t="shared" si="94"/>
        <v>1</v>
      </c>
      <c r="YU42" s="132">
        <f t="shared" si="95"/>
        <v>0</v>
      </c>
      <c r="YW42" s="163" t="s">
        <v>58</v>
      </c>
      <c r="YX42" s="157">
        <v>3</v>
      </c>
      <c r="YY42" s="157">
        <v>3</v>
      </c>
      <c r="YZ42" s="157">
        <v>0</v>
      </c>
      <c r="ZA42" s="157">
        <v>0</v>
      </c>
      <c r="ZB42" s="158">
        <f t="shared" si="96"/>
        <v>1</v>
      </c>
      <c r="ZD42" s="163" t="s">
        <v>58</v>
      </c>
      <c r="ZE42" s="157">
        <v>3</v>
      </c>
      <c r="ZF42" s="157">
        <v>3</v>
      </c>
      <c r="ZG42" s="157">
        <v>0</v>
      </c>
      <c r="ZH42" s="157">
        <v>0</v>
      </c>
      <c r="ZI42" s="158">
        <f t="shared" si="97"/>
        <v>1</v>
      </c>
      <c r="ZJ42" s="132">
        <f t="shared" si="98"/>
        <v>1</v>
      </c>
      <c r="ZL42" s="121" t="s">
        <v>58</v>
      </c>
      <c r="ZM42" s="121">
        <v>9</v>
      </c>
      <c r="ZN42" s="121">
        <v>3</v>
      </c>
      <c r="ZO42" s="121">
        <v>0</v>
      </c>
      <c r="ZP42" s="121">
        <v>6</v>
      </c>
      <c r="ZQ42" s="132">
        <v>0.33</v>
      </c>
      <c r="ZS42" s="157" t="s">
        <v>58</v>
      </c>
      <c r="ZT42" s="157">
        <v>9</v>
      </c>
      <c r="ZU42" s="157">
        <v>3</v>
      </c>
      <c r="ZV42" s="157">
        <v>0</v>
      </c>
      <c r="ZW42" s="157">
        <v>6</v>
      </c>
      <c r="ZX42" s="158">
        <v>0.33</v>
      </c>
      <c r="ZZ42" s="199" t="s">
        <v>58</v>
      </c>
      <c r="AAA42" s="199">
        <v>9</v>
      </c>
      <c r="AAB42" s="199">
        <v>3</v>
      </c>
      <c r="AAC42" s="199">
        <v>0</v>
      </c>
      <c r="AAD42" s="199">
        <v>6</v>
      </c>
      <c r="AAE42" s="200">
        <v>0.33</v>
      </c>
      <c r="AAG42" s="157" t="s">
        <v>58</v>
      </c>
      <c r="AAH42" s="157">
        <v>9</v>
      </c>
      <c r="AAI42" s="157">
        <v>3</v>
      </c>
      <c r="AAJ42" s="157">
        <v>0</v>
      </c>
      <c r="AAK42" s="157">
        <v>6</v>
      </c>
      <c r="AAL42" s="158">
        <v>0.33</v>
      </c>
      <c r="AAN42" s="157" t="s">
        <v>58</v>
      </c>
      <c r="AAO42" s="157">
        <v>9</v>
      </c>
      <c r="AAP42" s="157">
        <v>3</v>
      </c>
      <c r="AAQ42" s="157">
        <v>0</v>
      </c>
      <c r="AAR42" s="157">
        <v>6</v>
      </c>
      <c r="AAS42" s="158">
        <v>0.33</v>
      </c>
      <c r="AAU42" s="157" t="s">
        <v>58</v>
      </c>
      <c r="AAV42" s="157">
        <v>9</v>
      </c>
      <c r="AAW42" s="157">
        <v>3</v>
      </c>
      <c r="AAX42" s="157">
        <v>0</v>
      </c>
      <c r="AAY42" s="157">
        <v>6</v>
      </c>
      <c r="AAZ42" s="158">
        <v>0.33</v>
      </c>
    </row>
    <row r="43" spans="1:728" ht="15.75">
      <c r="A43" s="19">
        <v>1</v>
      </c>
      <c r="B43" s="19"/>
      <c r="C43" s="18" t="s">
        <v>58</v>
      </c>
      <c r="D43" s="18">
        <v>3</v>
      </c>
      <c r="E43" s="18">
        <v>3</v>
      </c>
      <c r="F43" s="18">
        <v>0</v>
      </c>
      <c r="G43" s="18">
        <v>0</v>
      </c>
      <c r="H43" s="19">
        <v>1</v>
      </c>
      <c r="J43" s="58" t="s">
        <v>58</v>
      </c>
      <c r="K43" s="58">
        <v>3</v>
      </c>
      <c r="L43" s="58">
        <v>3</v>
      </c>
      <c r="M43" s="58">
        <v>0</v>
      </c>
      <c r="N43" s="58">
        <v>0</v>
      </c>
      <c r="O43" s="59">
        <v>1</v>
      </c>
      <c r="P43" s="59">
        <f t="shared" si="104"/>
        <v>0</v>
      </c>
      <c r="R43" s="18" t="s">
        <v>58</v>
      </c>
      <c r="S43" s="18">
        <v>3</v>
      </c>
      <c r="T43" s="18">
        <v>3</v>
      </c>
      <c r="U43" s="18">
        <v>0</v>
      </c>
      <c r="V43" s="18">
        <v>0</v>
      </c>
      <c r="W43" s="19">
        <v>1</v>
      </c>
      <c r="X43" s="19">
        <f t="shared" si="105"/>
        <v>0</v>
      </c>
      <c r="Z43" s="51" t="s">
        <v>58</v>
      </c>
      <c r="AA43" s="51">
        <v>3</v>
      </c>
      <c r="AB43" s="52">
        <v>3</v>
      </c>
      <c r="AC43" s="53">
        <v>0</v>
      </c>
      <c r="AD43" s="51">
        <v>0</v>
      </c>
      <c r="AE43" s="54">
        <v>1</v>
      </c>
      <c r="AF43" s="19">
        <f t="shared" si="106"/>
        <v>0</v>
      </c>
      <c r="AH43" s="19">
        <v>1</v>
      </c>
      <c r="AI43" s="19">
        <f t="shared" si="107"/>
        <v>0</v>
      </c>
      <c r="AK43" s="18" t="s">
        <v>59</v>
      </c>
      <c r="AL43" s="18">
        <v>23</v>
      </c>
      <c r="AM43" s="18">
        <v>22</v>
      </c>
      <c r="AN43" s="18">
        <v>1</v>
      </c>
      <c r="AO43" s="18">
        <v>0</v>
      </c>
      <c r="AP43" s="19">
        <f t="shared" si="108"/>
        <v>0.95652173913043481</v>
      </c>
      <c r="AQ43" s="19">
        <f t="shared" si="127"/>
        <v>6.521739130434856E-3</v>
      </c>
      <c r="AS43" s="18" t="s">
        <v>59</v>
      </c>
      <c r="AT43" s="18">
        <v>23</v>
      </c>
      <c r="AU43" s="18">
        <v>22</v>
      </c>
      <c r="AV43" s="18">
        <v>1</v>
      </c>
      <c r="AW43" s="18">
        <v>0</v>
      </c>
      <c r="AX43" s="19">
        <v>0.96</v>
      </c>
      <c r="AY43" s="19">
        <f t="shared" si="109"/>
        <v>3.4782608695651529E-3</v>
      </c>
      <c r="BA43" s="18" t="s">
        <v>59</v>
      </c>
      <c r="BB43" s="18">
        <v>23</v>
      </c>
      <c r="BC43" s="18">
        <v>22</v>
      </c>
      <c r="BD43" s="18">
        <v>1</v>
      </c>
      <c r="BE43" s="18">
        <v>0</v>
      </c>
      <c r="BF43" s="19">
        <v>0.96</v>
      </c>
      <c r="BG43" s="19">
        <f t="shared" si="110"/>
        <v>0</v>
      </c>
      <c r="BI43" s="18" t="s">
        <v>59</v>
      </c>
      <c r="BJ43" s="18">
        <v>23</v>
      </c>
      <c r="BK43" s="18">
        <v>22</v>
      </c>
      <c r="BL43" s="18">
        <v>1</v>
      </c>
      <c r="BM43" s="18">
        <v>0</v>
      </c>
      <c r="BN43" s="19">
        <v>0.96</v>
      </c>
      <c r="BO43" s="19">
        <f t="shared" si="111"/>
        <v>0</v>
      </c>
      <c r="BQ43" s="18" t="s">
        <v>59</v>
      </c>
      <c r="BR43" s="18">
        <v>23</v>
      </c>
      <c r="BS43" s="18">
        <v>22</v>
      </c>
      <c r="BT43" s="18">
        <v>1</v>
      </c>
      <c r="BU43" s="18">
        <v>0</v>
      </c>
      <c r="BV43" s="19">
        <v>0.96</v>
      </c>
      <c r="BW43" s="19">
        <f t="shared" si="112"/>
        <v>0</v>
      </c>
      <c r="BY43" s="18" t="s">
        <v>59</v>
      </c>
      <c r="BZ43" s="18">
        <v>23</v>
      </c>
      <c r="CA43" s="18">
        <v>22</v>
      </c>
      <c r="CB43" s="18">
        <v>1</v>
      </c>
      <c r="CC43" s="18">
        <v>0</v>
      </c>
      <c r="CD43" s="19">
        <v>0.96</v>
      </c>
      <c r="CE43" s="19">
        <f t="shared" si="113"/>
        <v>0</v>
      </c>
      <c r="CG43" s="17" t="s">
        <v>59</v>
      </c>
      <c r="CH43" s="18">
        <v>23</v>
      </c>
      <c r="CI43" s="18">
        <v>22</v>
      </c>
      <c r="CJ43" s="18">
        <v>1</v>
      </c>
      <c r="CK43" s="18">
        <v>0</v>
      </c>
      <c r="CL43" s="19">
        <v>0.96</v>
      </c>
      <c r="CM43" s="19">
        <f t="shared" si="114"/>
        <v>0</v>
      </c>
      <c r="CN43" s="18" t="s">
        <v>119</v>
      </c>
      <c r="CO43" s="2" t="s">
        <v>59</v>
      </c>
      <c r="CP43" s="2">
        <v>23</v>
      </c>
      <c r="CQ43" s="2">
        <v>22</v>
      </c>
      <c r="CR43" s="2">
        <v>1</v>
      </c>
      <c r="CS43" s="2">
        <v>0</v>
      </c>
      <c r="CT43" s="4">
        <v>0.96</v>
      </c>
      <c r="CU43" s="19">
        <f t="shared" si="115"/>
        <v>0</v>
      </c>
      <c r="CW43" s="2" t="s">
        <v>59</v>
      </c>
      <c r="CX43" s="2">
        <v>23</v>
      </c>
      <c r="CY43" s="2">
        <v>22</v>
      </c>
      <c r="CZ43" s="2">
        <v>1</v>
      </c>
      <c r="DA43" s="2">
        <v>0</v>
      </c>
      <c r="DB43" s="4">
        <v>0.96</v>
      </c>
      <c r="DC43" s="19">
        <f t="shared" si="116"/>
        <v>0</v>
      </c>
      <c r="DE43" s="2" t="s">
        <v>59</v>
      </c>
      <c r="DF43" s="2">
        <v>23</v>
      </c>
      <c r="DG43" s="2">
        <v>22</v>
      </c>
      <c r="DH43" s="2">
        <v>1</v>
      </c>
      <c r="DI43" s="2">
        <v>0</v>
      </c>
      <c r="DJ43" s="4">
        <v>0.96</v>
      </c>
      <c r="DK43" s="19">
        <f t="shared" si="117"/>
        <v>0</v>
      </c>
      <c r="DM43" s="2" t="s">
        <v>59</v>
      </c>
      <c r="DN43" s="2">
        <v>23</v>
      </c>
      <c r="DO43" s="2">
        <v>22</v>
      </c>
      <c r="DP43" s="2">
        <v>1</v>
      </c>
      <c r="DQ43" s="2">
        <v>0</v>
      </c>
      <c r="DR43" s="4">
        <v>0.96</v>
      </c>
      <c r="DS43" s="19">
        <f t="shared" si="118"/>
        <v>0</v>
      </c>
      <c r="DU43" s="2" t="s">
        <v>59</v>
      </c>
      <c r="DV43" s="2">
        <v>23</v>
      </c>
      <c r="DW43" s="2">
        <v>22</v>
      </c>
      <c r="DX43" s="2">
        <v>1</v>
      </c>
      <c r="DY43" s="2">
        <v>0</v>
      </c>
      <c r="DZ43" s="4">
        <v>0.96</v>
      </c>
      <c r="EA43" s="19">
        <f t="shared" si="119"/>
        <v>0</v>
      </c>
      <c r="EC43" s="2" t="s">
        <v>59</v>
      </c>
      <c r="ED43" s="2">
        <v>23</v>
      </c>
      <c r="EE43" s="2">
        <v>22</v>
      </c>
      <c r="EF43" s="2">
        <v>1</v>
      </c>
      <c r="EG43" s="2">
        <v>0</v>
      </c>
      <c r="EH43" s="4">
        <v>0.96</v>
      </c>
      <c r="EI43" s="19">
        <f t="shared" si="120"/>
        <v>0</v>
      </c>
      <c r="EK43" s="2" t="s">
        <v>59</v>
      </c>
      <c r="EL43" s="2">
        <v>23</v>
      </c>
      <c r="EM43" s="2">
        <v>22</v>
      </c>
      <c r="EN43" s="2">
        <v>1</v>
      </c>
      <c r="EO43" s="2">
        <v>0</v>
      </c>
      <c r="EP43" s="4">
        <v>0.96</v>
      </c>
      <c r="EQ43" s="19">
        <f t="shared" si="121"/>
        <v>0</v>
      </c>
      <c r="ES43" s="2" t="s">
        <v>59</v>
      </c>
      <c r="ET43" s="2">
        <v>23</v>
      </c>
      <c r="EU43" s="2">
        <v>22</v>
      </c>
      <c r="EV43" s="2">
        <v>1</v>
      </c>
      <c r="EW43" s="2">
        <v>0</v>
      </c>
      <c r="EX43" s="4">
        <v>0.96</v>
      </c>
      <c r="EY43" s="19">
        <f t="shared" si="122"/>
        <v>0</v>
      </c>
      <c r="FA43" s="2" t="s">
        <v>59</v>
      </c>
      <c r="FB43" s="2">
        <v>23</v>
      </c>
      <c r="FC43" s="2">
        <v>22</v>
      </c>
      <c r="FD43" s="2">
        <v>1</v>
      </c>
      <c r="FE43" s="2">
        <v>0</v>
      </c>
      <c r="FF43" s="4">
        <v>0.96</v>
      </c>
      <c r="FG43" s="19">
        <f t="shared" si="123"/>
        <v>0</v>
      </c>
      <c r="FI43" s="2" t="s">
        <v>59</v>
      </c>
      <c r="FJ43" s="2">
        <v>23</v>
      </c>
      <c r="FK43" s="2">
        <v>22</v>
      </c>
      <c r="FL43" s="2">
        <v>1</v>
      </c>
      <c r="FM43" s="2">
        <v>0</v>
      </c>
      <c r="FN43" s="4">
        <v>0.96</v>
      </c>
      <c r="FO43" s="19">
        <f t="shared" si="124"/>
        <v>0</v>
      </c>
      <c r="FQ43" s="2" t="s">
        <v>59</v>
      </c>
      <c r="FR43" s="2">
        <v>23</v>
      </c>
      <c r="FS43" s="2">
        <v>22</v>
      </c>
      <c r="FT43" s="2">
        <v>1</v>
      </c>
      <c r="FU43" s="2">
        <v>0</v>
      </c>
      <c r="FV43" s="4">
        <v>0.96</v>
      </c>
      <c r="FW43" s="19">
        <f t="shared" si="125"/>
        <v>0</v>
      </c>
      <c r="FY43" s="2" t="s">
        <v>59</v>
      </c>
      <c r="FZ43" s="2">
        <v>23</v>
      </c>
      <c r="GA43" s="2">
        <v>22</v>
      </c>
      <c r="GB43" s="2">
        <v>1</v>
      </c>
      <c r="GC43" s="2">
        <v>0</v>
      </c>
      <c r="GD43" s="4">
        <v>0.96</v>
      </c>
      <c r="GE43" s="19">
        <f t="shared" si="24"/>
        <v>0</v>
      </c>
      <c r="GG43" s="2" t="s">
        <v>59</v>
      </c>
      <c r="GH43" s="2">
        <v>23</v>
      </c>
      <c r="GI43" s="2">
        <v>22</v>
      </c>
      <c r="GJ43" s="2">
        <v>1</v>
      </c>
      <c r="GK43" s="2">
        <v>0</v>
      </c>
      <c r="GL43" s="4">
        <v>0.96</v>
      </c>
      <c r="GM43" s="19">
        <f t="shared" si="25"/>
        <v>0</v>
      </c>
      <c r="GO43" s="2" t="s">
        <v>59</v>
      </c>
      <c r="GP43" s="2">
        <v>23</v>
      </c>
      <c r="GQ43" s="2">
        <v>22</v>
      </c>
      <c r="GR43" s="2">
        <v>1</v>
      </c>
      <c r="GS43" s="2">
        <v>0</v>
      </c>
      <c r="GT43" s="4">
        <v>0.96</v>
      </c>
      <c r="GU43" s="19">
        <f t="shared" si="26"/>
        <v>0</v>
      </c>
      <c r="GW43" s="2" t="s">
        <v>59</v>
      </c>
      <c r="GX43" s="2">
        <v>23</v>
      </c>
      <c r="GY43" s="2">
        <v>22</v>
      </c>
      <c r="GZ43" s="2">
        <v>1</v>
      </c>
      <c r="HA43" s="2">
        <v>0</v>
      </c>
      <c r="HB43" s="4">
        <v>0.96</v>
      </c>
      <c r="HC43" s="19">
        <f t="shared" si="27"/>
        <v>0</v>
      </c>
      <c r="HE43" s="2" t="s">
        <v>59</v>
      </c>
      <c r="HF43" s="2">
        <v>23</v>
      </c>
      <c r="HG43" s="2">
        <v>22</v>
      </c>
      <c r="HH43" s="2">
        <v>1</v>
      </c>
      <c r="HI43" s="2">
        <v>0</v>
      </c>
      <c r="HJ43" s="4">
        <v>0.96</v>
      </c>
      <c r="HK43" s="19">
        <f t="shared" si="28"/>
        <v>0</v>
      </c>
      <c r="HM43" s="2" t="s">
        <v>59</v>
      </c>
      <c r="HN43" s="2">
        <v>23</v>
      </c>
      <c r="HO43" s="2">
        <v>22</v>
      </c>
      <c r="HP43" s="2">
        <v>1</v>
      </c>
      <c r="HQ43" s="2">
        <v>0</v>
      </c>
      <c r="HR43" s="4">
        <v>0.96</v>
      </c>
      <c r="HS43" s="19">
        <f t="shared" si="29"/>
        <v>0</v>
      </c>
      <c r="HU43" s="2" t="s">
        <v>59</v>
      </c>
      <c r="HV43" s="2">
        <v>23</v>
      </c>
      <c r="HW43" s="2">
        <v>22</v>
      </c>
      <c r="HX43" s="2">
        <v>1</v>
      </c>
      <c r="HY43" s="2">
        <v>0</v>
      </c>
      <c r="HZ43" s="4">
        <v>0.96</v>
      </c>
      <c r="IA43" s="19">
        <f t="shared" si="30"/>
        <v>0</v>
      </c>
      <c r="IC43" s="2" t="s">
        <v>59</v>
      </c>
      <c r="ID43" s="2">
        <v>23</v>
      </c>
      <c r="IE43" s="2">
        <v>22</v>
      </c>
      <c r="IF43" s="2">
        <v>1</v>
      </c>
      <c r="IG43" s="2">
        <v>0</v>
      </c>
      <c r="IH43" s="4">
        <v>0.96</v>
      </c>
      <c r="II43" s="19">
        <f t="shared" si="31"/>
        <v>0</v>
      </c>
      <c r="IK43" s="2" t="s">
        <v>59</v>
      </c>
      <c r="IL43" s="2">
        <v>23</v>
      </c>
      <c r="IM43" s="2">
        <v>22</v>
      </c>
      <c r="IN43" s="2">
        <v>1</v>
      </c>
      <c r="IO43" s="2">
        <v>0</v>
      </c>
      <c r="IP43" s="4">
        <v>0.96</v>
      </c>
      <c r="IQ43" s="19">
        <f t="shared" si="32"/>
        <v>0</v>
      </c>
      <c r="IS43" s="2" t="s">
        <v>59</v>
      </c>
      <c r="IT43" s="2">
        <v>23</v>
      </c>
      <c r="IU43" s="2">
        <v>22</v>
      </c>
      <c r="IV43" s="2">
        <v>1</v>
      </c>
      <c r="IW43" s="2">
        <v>0</v>
      </c>
      <c r="IX43" s="4">
        <v>0.96</v>
      </c>
      <c r="IY43" s="19">
        <f t="shared" si="33"/>
        <v>0</v>
      </c>
      <c r="JA43" s="2" t="s">
        <v>59</v>
      </c>
      <c r="JB43" s="2">
        <v>23</v>
      </c>
      <c r="JC43" s="2">
        <v>22</v>
      </c>
      <c r="JD43" s="2">
        <v>1</v>
      </c>
      <c r="JE43" s="2">
        <v>0</v>
      </c>
      <c r="JF43" s="4">
        <v>0.96</v>
      </c>
      <c r="JG43" s="19">
        <f t="shared" si="34"/>
        <v>0</v>
      </c>
      <c r="JI43" s="2" t="s">
        <v>59</v>
      </c>
      <c r="JJ43" s="2">
        <v>23</v>
      </c>
      <c r="JK43" s="2">
        <v>22</v>
      </c>
      <c r="JL43" s="2">
        <v>1</v>
      </c>
      <c r="JM43" s="2">
        <v>0</v>
      </c>
      <c r="JN43" s="4">
        <v>0.96</v>
      </c>
      <c r="JO43" s="19">
        <f t="shared" si="35"/>
        <v>0</v>
      </c>
      <c r="JQ43" s="2" t="s">
        <v>59</v>
      </c>
      <c r="JR43" s="2">
        <v>23</v>
      </c>
      <c r="JS43" s="2">
        <v>22</v>
      </c>
      <c r="JT43" s="2">
        <v>1</v>
      </c>
      <c r="JU43" s="2">
        <v>0</v>
      </c>
      <c r="JV43" s="4">
        <v>0.96</v>
      </c>
      <c r="JW43" s="19">
        <f t="shared" si="36"/>
        <v>0</v>
      </c>
      <c r="JY43" s="2" t="s">
        <v>59</v>
      </c>
      <c r="JZ43" s="2">
        <v>23</v>
      </c>
      <c r="KA43" s="2">
        <v>22</v>
      </c>
      <c r="KB43" s="2">
        <v>1</v>
      </c>
      <c r="KC43" s="2">
        <v>0</v>
      </c>
      <c r="KD43" s="4">
        <v>0.96</v>
      </c>
      <c r="KE43" s="19">
        <f t="shared" si="37"/>
        <v>0</v>
      </c>
      <c r="KG43" s="2" t="s">
        <v>59</v>
      </c>
      <c r="KH43" s="2">
        <v>23</v>
      </c>
      <c r="KI43" s="2">
        <v>22</v>
      </c>
      <c r="KJ43" s="2">
        <v>1</v>
      </c>
      <c r="KK43" s="2">
        <v>0</v>
      </c>
      <c r="KL43" s="4">
        <v>0.96</v>
      </c>
      <c r="KM43" s="19">
        <f t="shared" si="38"/>
        <v>0</v>
      </c>
      <c r="KO43" s="2" t="s">
        <v>59</v>
      </c>
      <c r="KP43" s="2">
        <v>23</v>
      </c>
      <c r="KQ43" s="2">
        <v>22</v>
      </c>
      <c r="KR43" s="2">
        <v>1</v>
      </c>
      <c r="KS43" s="2">
        <v>0</v>
      </c>
      <c r="KT43" s="4">
        <v>0.96</v>
      </c>
      <c r="KU43" s="19">
        <f t="shared" si="39"/>
        <v>0</v>
      </c>
      <c r="KW43" s="2" t="s">
        <v>59</v>
      </c>
      <c r="KX43" s="2">
        <v>23</v>
      </c>
      <c r="KY43" s="2">
        <v>22</v>
      </c>
      <c r="KZ43" s="2">
        <v>1</v>
      </c>
      <c r="LA43" s="2">
        <v>0</v>
      </c>
      <c r="LB43" s="4">
        <v>0.96</v>
      </c>
      <c r="LC43" s="19">
        <f t="shared" si="40"/>
        <v>0</v>
      </c>
      <c r="LE43" s="2" t="s">
        <v>59</v>
      </c>
      <c r="LF43" s="2">
        <v>23</v>
      </c>
      <c r="LG43" s="2">
        <v>22</v>
      </c>
      <c r="LH43" s="2">
        <v>1</v>
      </c>
      <c r="LI43" s="2">
        <v>0</v>
      </c>
      <c r="LJ43" s="4">
        <v>0.96</v>
      </c>
      <c r="LK43" s="19">
        <f t="shared" si="41"/>
        <v>0</v>
      </c>
      <c r="LM43" s="2" t="s">
        <v>59</v>
      </c>
      <c r="LN43" s="2">
        <v>23</v>
      </c>
      <c r="LO43" s="2">
        <v>22</v>
      </c>
      <c r="LP43" s="2">
        <v>1</v>
      </c>
      <c r="LQ43" s="2">
        <v>0</v>
      </c>
      <c r="LR43" s="4">
        <v>0.96</v>
      </c>
      <c r="LS43" s="19">
        <f t="shared" si="42"/>
        <v>0</v>
      </c>
      <c r="LU43" s="2" t="s">
        <v>59</v>
      </c>
      <c r="LV43" s="2">
        <v>29</v>
      </c>
      <c r="LW43" s="2">
        <v>26</v>
      </c>
      <c r="LX43" s="2">
        <v>1</v>
      </c>
      <c r="LY43" s="2">
        <v>2</v>
      </c>
      <c r="LZ43" s="4">
        <v>0.9</v>
      </c>
      <c r="MA43" s="19">
        <f t="shared" si="43"/>
        <v>-5.9999999999999942E-2</v>
      </c>
      <c r="MC43" s="2" t="s">
        <v>59</v>
      </c>
      <c r="MD43" s="2">
        <v>29</v>
      </c>
      <c r="ME43" s="2">
        <v>26</v>
      </c>
      <c r="MF43" s="2">
        <v>1</v>
      </c>
      <c r="MG43" s="2">
        <v>2</v>
      </c>
      <c r="MH43" s="4">
        <f t="shared" si="99"/>
        <v>0.89655172413793105</v>
      </c>
      <c r="MI43" s="19">
        <f t="shared" si="44"/>
        <v>-3.4482758620689724E-3</v>
      </c>
      <c r="MK43" s="2" t="s">
        <v>59</v>
      </c>
      <c r="ML43" s="2">
        <v>29</v>
      </c>
      <c r="MM43" s="2">
        <v>26</v>
      </c>
      <c r="MN43" s="2">
        <v>1</v>
      </c>
      <c r="MO43" s="2">
        <v>2</v>
      </c>
      <c r="MP43" s="4">
        <v>0.9</v>
      </c>
      <c r="MQ43" s="19">
        <f t="shared" si="100"/>
        <v>3.4482758620689724E-3</v>
      </c>
      <c r="MS43" s="2" t="s">
        <v>59</v>
      </c>
      <c r="MT43" s="2">
        <v>29</v>
      </c>
      <c r="MU43" s="2">
        <v>26</v>
      </c>
      <c r="MV43" s="2">
        <v>1</v>
      </c>
      <c r="MW43" s="2">
        <v>2</v>
      </c>
      <c r="MX43" s="4">
        <v>0.9</v>
      </c>
      <c r="MY43" s="19">
        <f t="shared" si="45"/>
        <v>0</v>
      </c>
      <c r="NA43" s="2" t="s">
        <v>59</v>
      </c>
      <c r="NB43" s="2">
        <v>29</v>
      </c>
      <c r="NC43" s="2">
        <v>26</v>
      </c>
      <c r="ND43" s="2">
        <v>1</v>
      </c>
      <c r="NE43" s="2">
        <v>2</v>
      </c>
      <c r="NF43" s="4">
        <v>0.9</v>
      </c>
      <c r="NG43" s="19">
        <f t="shared" si="46"/>
        <v>0</v>
      </c>
      <c r="NI43" s="2" t="s">
        <v>59</v>
      </c>
      <c r="NJ43" s="2">
        <v>29</v>
      </c>
      <c r="NK43" s="2">
        <v>26</v>
      </c>
      <c r="NL43" s="2">
        <v>1</v>
      </c>
      <c r="NM43" s="2">
        <v>2</v>
      </c>
      <c r="NN43" s="4">
        <v>0.9</v>
      </c>
      <c r="NO43" s="19">
        <f t="shared" si="47"/>
        <v>0</v>
      </c>
      <c r="NQ43" s="114" t="s">
        <v>59</v>
      </c>
      <c r="NR43" s="2">
        <v>29</v>
      </c>
      <c r="NS43" s="2">
        <v>26</v>
      </c>
      <c r="NT43" s="2">
        <v>1</v>
      </c>
      <c r="NU43" s="2">
        <v>2</v>
      </c>
      <c r="NV43" s="4">
        <v>0.9</v>
      </c>
      <c r="NW43" s="19">
        <f t="shared" si="48"/>
        <v>0</v>
      </c>
      <c r="NY43" s="2" t="s">
        <v>59</v>
      </c>
      <c r="NZ43" s="2">
        <v>29</v>
      </c>
      <c r="OA43" s="2">
        <v>26</v>
      </c>
      <c r="OB43" s="2">
        <v>1</v>
      </c>
      <c r="OC43" s="2">
        <v>2</v>
      </c>
      <c r="OD43" s="4">
        <v>0.9</v>
      </c>
      <c r="OE43" s="19">
        <f t="shared" si="49"/>
        <v>0</v>
      </c>
      <c r="OG43" s="65" t="s">
        <v>59</v>
      </c>
      <c r="OH43" s="2">
        <v>27</v>
      </c>
      <c r="OI43" s="2">
        <v>26</v>
      </c>
      <c r="OJ43" s="2">
        <v>1</v>
      </c>
      <c r="OK43" s="2">
        <v>0</v>
      </c>
      <c r="OL43" s="4">
        <v>0.9</v>
      </c>
      <c r="OM43" s="19">
        <f t="shared" si="103"/>
        <v>0</v>
      </c>
      <c r="OO43" s="65" t="s">
        <v>59</v>
      </c>
      <c r="OP43" s="2">
        <v>27</v>
      </c>
      <c r="OQ43" s="2">
        <v>26</v>
      </c>
      <c r="OR43" s="2">
        <v>1</v>
      </c>
      <c r="OS43" s="2">
        <v>0</v>
      </c>
      <c r="OT43" s="4">
        <v>0.9</v>
      </c>
      <c r="OU43" s="19">
        <f t="shared" si="51"/>
        <v>0</v>
      </c>
      <c r="OW43" s="129" t="s">
        <v>59</v>
      </c>
      <c r="OX43" s="129">
        <v>29</v>
      </c>
      <c r="OY43" s="129">
        <v>26</v>
      </c>
      <c r="OZ43" s="129">
        <v>1</v>
      </c>
      <c r="PA43" s="129">
        <v>2</v>
      </c>
      <c r="PB43" s="135">
        <v>0.9</v>
      </c>
      <c r="PC43" s="132">
        <v>0</v>
      </c>
      <c r="PD43" s="129"/>
      <c r="PE43" s="129" t="s">
        <v>59</v>
      </c>
      <c r="PF43" s="129">
        <v>29</v>
      </c>
      <c r="PG43" s="129">
        <v>26</v>
      </c>
      <c r="PH43" s="129">
        <v>1</v>
      </c>
      <c r="PI43" s="129">
        <v>2</v>
      </c>
      <c r="PJ43" s="135">
        <v>0.9</v>
      </c>
      <c r="PK43" s="132">
        <v>0</v>
      </c>
      <c r="PM43" s="156" t="s">
        <v>59</v>
      </c>
      <c r="PN43" s="156">
        <v>29</v>
      </c>
      <c r="PO43" s="156">
        <v>26</v>
      </c>
      <c r="PP43" s="156">
        <v>1</v>
      </c>
      <c r="PQ43" s="156">
        <v>2</v>
      </c>
      <c r="PR43" s="162">
        <v>0.9</v>
      </c>
      <c r="PS43" s="132">
        <f t="shared" si="52"/>
        <v>0</v>
      </c>
      <c r="PT43" s="121"/>
      <c r="PU43" s="156" t="s">
        <v>59</v>
      </c>
      <c r="PV43" s="156">
        <v>29</v>
      </c>
      <c r="PW43" s="156">
        <v>26</v>
      </c>
      <c r="PX43" s="156">
        <v>1</v>
      </c>
      <c r="PY43" s="156">
        <v>2</v>
      </c>
      <c r="PZ43" s="162">
        <v>0.9</v>
      </c>
      <c r="QA43" s="132">
        <f t="shared" si="53"/>
        <v>0</v>
      </c>
      <c r="QB43" s="121"/>
      <c r="QC43" s="156" t="s">
        <v>59</v>
      </c>
      <c r="QD43" s="156">
        <v>29</v>
      </c>
      <c r="QE43" s="156">
        <v>26</v>
      </c>
      <c r="QF43" s="156">
        <v>1</v>
      </c>
      <c r="QG43" s="156">
        <v>2</v>
      </c>
      <c r="QH43" s="162">
        <v>0.9</v>
      </c>
      <c r="QI43" s="132">
        <f t="shared" si="54"/>
        <v>0</v>
      </c>
      <c r="QJ43" s="121"/>
      <c r="QK43" s="156" t="s">
        <v>59</v>
      </c>
      <c r="QL43" s="156">
        <v>29</v>
      </c>
      <c r="QM43" s="156">
        <v>26</v>
      </c>
      <c r="QN43" s="156">
        <v>1</v>
      </c>
      <c r="QO43" s="156">
        <v>2</v>
      </c>
      <c r="QP43" s="162">
        <v>0.9</v>
      </c>
      <c r="QQ43" s="132">
        <f t="shared" si="55"/>
        <v>0</v>
      </c>
      <c r="QR43" s="121"/>
      <c r="QS43" s="161" t="s">
        <v>59</v>
      </c>
      <c r="QT43" s="157">
        <v>27</v>
      </c>
      <c r="QU43" s="157">
        <v>26</v>
      </c>
      <c r="QV43" s="157">
        <v>1</v>
      </c>
      <c r="QW43" s="157">
        <v>0</v>
      </c>
      <c r="QX43" s="158">
        <f>QU43/QT43</f>
        <v>0.96296296296296291</v>
      </c>
      <c r="QY43" s="158">
        <f t="shared" si="56"/>
        <v>6.2962962962962887E-2</v>
      </c>
      <c r="QZ43" s="121"/>
      <c r="RA43" s="161" t="s">
        <v>59</v>
      </c>
      <c r="RB43" s="157">
        <v>27</v>
      </c>
      <c r="RC43" s="157">
        <v>26</v>
      </c>
      <c r="RD43" s="157">
        <v>1</v>
      </c>
      <c r="RE43" s="157">
        <v>0</v>
      </c>
      <c r="RF43" s="158">
        <f>RC43/RB43</f>
        <v>0.96296296296296291</v>
      </c>
      <c r="RG43" s="132">
        <f t="shared" si="57"/>
        <v>0</v>
      </c>
      <c r="RH43" s="121"/>
      <c r="RI43" s="121"/>
      <c r="RJ43" s="161" t="s">
        <v>59</v>
      </c>
      <c r="RK43" s="157">
        <v>27</v>
      </c>
      <c r="RL43" s="157">
        <v>26</v>
      </c>
      <c r="RM43" s="157">
        <v>1</v>
      </c>
      <c r="RN43" s="157">
        <v>0</v>
      </c>
      <c r="RO43" s="162">
        <f t="shared" si="58"/>
        <v>0.96296296296296291</v>
      </c>
      <c r="RP43" s="132">
        <f t="shared" si="59"/>
        <v>0</v>
      </c>
      <c r="RQ43" s="121"/>
      <c r="RR43" s="121"/>
      <c r="RS43" s="121"/>
      <c r="RT43" s="121"/>
      <c r="RU43" s="121"/>
      <c r="RV43" s="121"/>
      <c r="RW43" s="132"/>
      <c r="RX43" s="121"/>
      <c r="RY43" s="121"/>
      <c r="RZ43" s="121"/>
      <c r="SA43" s="121"/>
      <c r="SB43" s="121"/>
      <c r="SC43" s="121"/>
      <c r="SD43" s="132"/>
      <c r="SE43" s="121"/>
      <c r="SF43" s="121"/>
      <c r="SG43" s="121"/>
      <c r="SH43" s="121"/>
      <c r="SI43" s="121"/>
      <c r="SJ43" s="121"/>
      <c r="SK43" s="121"/>
      <c r="SL43" s="121"/>
      <c r="SM43" s="121"/>
      <c r="SN43" s="121"/>
      <c r="SO43" s="121"/>
      <c r="SP43" s="121"/>
      <c r="SQ43" s="121"/>
      <c r="SR43" s="121"/>
      <c r="SU43" s="161" t="s">
        <v>59</v>
      </c>
      <c r="SV43" s="157">
        <v>27</v>
      </c>
      <c r="SW43" s="157">
        <v>26</v>
      </c>
      <c r="SX43" s="157">
        <v>1</v>
      </c>
      <c r="SY43" s="157">
        <v>0</v>
      </c>
      <c r="SZ43" s="158">
        <f t="shared" si="102"/>
        <v>0.96296296296296291</v>
      </c>
      <c r="TA43" s="132">
        <f t="shared" si="60"/>
        <v>0</v>
      </c>
      <c r="TC43" s="161" t="s">
        <v>59</v>
      </c>
      <c r="TD43" s="157">
        <v>27</v>
      </c>
      <c r="TE43" s="157">
        <v>26</v>
      </c>
      <c r="TF43" s="157">
        <v>1</v>
      </c>
      <c r="TG43" s="157">
        <v>0</v>
      </c>
      <c r="TH43" s="158">
        <f t="shared" si="61"/>
        <v>0.96296296296296291</v>
      </c>
      <c r="TI43" s="132">
        <f t="shared" si="62"/>
        <v>0</v>
      </c>
      <c r="TK43" s="161" t="s">
        <v>59</v>
      </c>
      <c r="TL43" s="157">
        <v>27</v>
      </c>
      <c r="TM43" s="157">
        <v>26</v>
      </c>
      <c r="TN43" s="157">
        <v>1</v>
      </c>
      <c r="TO43" s="157">
        <v>0</v>
      </c>
      <c r="TP43" s="158">
        <f t="shared" si="63"/>
        <v>0.96296296296296291</v>
      </c>
      <c r="TQ43" s="132">
        <f t="shared" si="64"/>
        <v>0</v>
      </c>
      <c r="TS43" s="161" t="s">
        <v>59</v>
      </c>
      <c r="TT43" s="157">
        <v>27</v>
      </c>
      <c r="TU43" s="157">
        <v>26</v>
      </c>
      <c r="TV43" s="157">
        <v>1</v>
      </c>
      <c r="TW43" s="157">
        <v>0</v>
      </c>
      <c r="TX43" s="158">
        <f t="shared" si="65"/>
        <v>0.96296296296296291</v>
      </c>
      <c r="TY43" s="132">
        <f t="shared" si="66"/>
        <v>0</v>
      </c>
      <c r="UA43" s="161" t="s">
        <v>59</v>
      </c>
      <c r="UB43" s="157">
        <v>27</v>
      </c>
      <c r="UC43" s="157">
        <v>26</v>
      </c>
      <c r="UD43" s="157">
        <v>1</v>
      </c>
      <c r="UE43" s="157">
        <v>0</v>
      </c>
      <c r="UF43" s="158">
        <f t="shared" si="67"/>
        <v>0.96296296296296291</v>
      </c>
      <c r="UG43" s="132">
        <f t="shared" si="68"/>
        <v>0</v>
      </c>
      <c r="UH43" s="132"/>
      <c r="UI43" s="161" t="s">
        <v>59</v>
      </c>
      <c r="UJ43" s="157">
        <v>27</v>
      </c>
      <c r="UK43" s="157">
        <v>26</v>
      </c>
      <c r="UL43" s="157">
        <v>1</v>
      </c>
      <c r="UM43" s="157">
        <v>0</v>
      </c>
      <c r="UN43" s="158">
        <f t="shared" si="69"/>
        <v>0.96296296296296291</v>
      </c>
      <c r="UO43" s="132">
        <f t="shared" si="70"/>
        <v>0</v>
      </c>
      <c r="UQ43" s="161" t="s">
        <v>59</v>
      </c>
      <c r="UR43" s="157">
        <v>27</v>
      </c>
      <c r="US43" s="157">
        <v>26</v>
      </c>
      <c r="UT43" s="157">
        <v>1</v>
      </c>
      <c r="UU43" s="157">
        <v>0</v>
      </c>
      <c r="UV43" s="158">
        <f t="shared" si="71"/>
        <v>0.96296296296296291</v>
      </c>
      <c r="UW43" s="132">
        <f t="shared" si="72"/>
        <v>0</v>
      </c>
      <c r="UY43" s="161" t="s">
        <v>59</v>
      </c>
      <c r="UZ43" s="157">
        <v>27</v>
      </c>
      <c r="VA43" s="157">
        <v>26</v>
      </c>
      <c r="VB43" s="157">
        <v>1</v>
      </c>
      <c r="VC43" s="157">
        <v>0</v>
      </c>
      <c r="VD43" s="158">
        <f t="shared" si="73"/>
        <v>0.96296296296296291</v>
      </c>
      <c r="VE43" s="132">
        <f t="shared" si="74"/>
        <v>0</v>
      </c>
      <c r="VG43" s="161" t="s">
        <v>59</v>
      </c>
      <c r="VH43" s="157">
        <v>27</v>
      </c>
      <c r="VI43" s="157">
        <v>26</v>
      </c>
      <c r="VJ43" s="157">
        <v>1</v>
      </c>
      <c r="VK43" s="157">
        <v>0</v>
      </c>
      <c r="VL43" s="158">
        <f t="shared" si="75"/>
        <v>0.96296296296296291</v>
      </c>
      <c r="VM43" s="132">
        <f t="shared" si="76"/>
        <v>0</v>
      </c>
      <c r="VO43" s="161" t="s">
        <v>59</v>
      </c>
      <c r="VP43" s="157">
        <v>27</v>
      </c>
      <c r="VQ43" s="157">
        <v>26</v>
      </c>
      <c r="VR43" s="157">
        <v>1</v>
      </c>
      <c r="VS43" s="157">
        <v>0</v>
      </c>
      <c r="VT43" s="158">
        <f t="shared" si="77"/>
        <v>0.96296296296296291</v>
      </c>
      <c r="VV43" s="161" t="s">
        <v>59</v>
      </c>
      <c r="VW43" s="157">
        <v>27</v>
      </c>
      <c r="VX43" s="157">
        <v>26</v>
      </c>
      <c r="VY43" s="157">
        <v>1</v>
      </c>
      <c r="VZ43" s="157">
        <v>0</v>
      </c>
      <c r="WA43" s="158">
        <f t="shared" si="78"/>
        <v>0.96296296296296291</v>
      </c>
      <c r="WC43" s="161" t="s">
        <v>59</v>
      </c>
      <c r="WD43" s="157">
        <v>27</v>
      </c>
      <c r="WE43" s="157">
        <v>26</v>
      </c>
      <c r="WF43" s="157">
        <v>1</v>
      </c>
      <c r="WG43" s="157">
        <v>0</v>
      </c>
      <c r="WH43" s="158">
        <f t="shared" si="79"/>
        <v>0.96296296296296291</v>
      </c>
      <c r="WI43" s="132">
        <f t="shared" si="126"/>
        <v>0</v>
      </c>
      <c r="WK43" s="161" t="s">
        <v>59</v>
      </c>
      <c r="WL43" s="157">
        <v>27</v>
      </c>
      <c r="WM43" s="157">
        <v>26</v>
      </c>
      <c r="WN43" s="157">
        <v>1</v>
      </c>
      <c r="WO43" s="157">
        <v>0</v>
      </c>
      <c r="WP43" s="158">
        <f t="shared" si="80"/>
        <v>0.96296296296296291</v>
      </c>
      <c r="WQ43" s="132">
        <f t="shared" si="81"/>
        <v>0</v>
      </c>
      <c r="WS43" s="161" t="s">
        <v>59</v>
      </c>
      <c r="WT43" s="157">
        <v>27</v>
      </c>
      <c r="WU43" s="157">
        <v>26</v>
      </c>
      <c r="WV43" s="157">
        <v>1</v>
      </c>
      <c r="WW43" s="157">
        <v>0</v>
      </c>
      <c r="WX43" s="158">
        <f t="shared" si="82"/>
        <v>0.96296296296296291</v>
      </c>
      <c r="WY43" s="132">
        <f t="shared" si="83"/>
        <v>0</v>
      </c>
      <c r="XA43" s="161" t="s">
        <v>59</v>
      </c>
      <c r="XB43" s="157">
        <v>27</v>
      </c>
      <c r="XC43" s="157">
        <v>26</v>
      </c>
      <c r="XD43" s="157">
        <v>1</v>
      </c>
      <c r="XE43" s="157">
        <v>0</v>
      </c>
      <c r="XF43" s="158">
        <f t="shared" si="84"/>
        <v>0.96296296296296291</v>
      </c>
      <c r="XG43" s="132">
        <f t="shared" si="85"/>
        <v>0</v>
      </c>
      <c r="XI43" s="161" t="s">
        <v>59</v>
      </c>
      <c r="XJ43" s="157">
        <v>27</v>
      </c>
      <c r="XK43" s="157">
        <v>26</v>
      </c>
      <c r="XL43" s="157">
        <v>1</v>
      </c>
      <c r="XM43" s="157">
        <v>0</v>
      </c>
      <c r="XN43" s="158">
        <f t="shared" si="86"/>
        <v>0.96296296296296291</v>
      </c>
      <c r="XO43" s="132">
        <f t="shared" si="87"/>
        <v>0</v>
      </c>
      <c r="XQ43" s="161" t="s">
        <v>59</v>
      </c>
      <c r="XR43" s="157">
        <v>27</v>
      </c>
      <c r="XS43" s="157">
        <v>26</v>
      </c>
      <c r="XT43" s="157">
        <v>1</v>
      </c>
      <c r="XU43" s="157">
        <v>0</v>
      </c>
      <c r="XV43" s="158">
        <f t="shared" si="88"/>
        <v>0.96296296296296291</v>
      </c>
      <c r="XW43" s="132">
        <f t="shared" si="89"/>
        <v>0</v>
      </c>
      <c r="XY43" s="161" t="s">
        <v>59</v>
      </c>
      <c r="XZ43" s="157">
        <v>27</v>
      </c>
      <c r="YA43" s="157">
        <v>26</v>
      </c>
      <c r="YB43" s="157">
        <v>1</v>
      </c>
      <c r="YC43" s="157">
        <v>0</v>
      </c>
      <c r="YD43" s="158">
        <f t="shared" si="90"/>
        <v>0.96296296296296291</v>
      </c>
      <c r="YE43" s="132">
        <f t="shared" si="91"/>
        <v>0</v>
      </c>
      <c r="YG43" s="161" t="s">
        <v>59</v>
      </c>
      <c r="YH43" s="157">
        <v>27</v>
      </c>
      <c r="YI43" s="157">
        <v>26</v>
      </c>
      <c r="YJ43" s="157">
        <v>1</v>
      </c>
      <c r="YK43" s="157">
        <v>0</v>
      </c>
      <c r="YL43" s="158">
        <f t="shared" si="92"/>
        <v>0.96296296296296291</v>
      </c>
      <c r="YM43" s="132">
        <f t="shared" si="93"/>
        <v>0</v>
      </c>
      <c r="YO43" s="161" t="s">
        <v>59</v>
      </c>
      <c r="YP43" s="157">
        <v>27</v>
      </c>
      <c r="YQ43" s="157">
        <v>26</v>
      </c>
      <c r="YR43" s="157">
        <v>1</v>
      </c>
      <c r="YS43" s="157">
        <v>0</v>
      </c>
      <c r="YT43" s="158">
        <f t="shared" si="94"/>
        <v>0.96296296296296291</v>
      </c>
      <c r="YU43" s="132">
        <f t="shared" si="95"/>
        <v>0</v>
      </c>
      <c r="YW43" s="161" t="s">
        <v>59</v>
      </c>
      <c r="YX43" s="157">
        <v>27</v>
      </c>
      <c r="YY43" s="157">
        <v>26</v>
      </c>
      <c r="YZ43" s="157">
        <v>1</v>
      </c>
      <c r="ZA43" s="157">
        <v>0</v>
      </c>
      <c r="ZB43" s="158">
        <f t="shared" si="96"/>
        <v>0.96296296296296291</v>
      </c>
      <c r="ZD43" s="161" t="s">
        <v>59</v>
      </c>
      <c r="ZE43" s="157">
        <v>27</v>
      </c>
      <c r="ZF43" s="157">
        <v>26</v>
      </c>
      <c r="ZG43" s="157">
        <v>1</v>
      </c>
      <c r="ZH43" s="157">
        <v>0</v>
      </c>
      <c r="ZI43" s="158">
        <f t="shared" si="97"/>
        <v>0.96296296296296291</v>
      </c>
      <c r="ZJ43" s="132">
        <f t="shared" si="98"/>
        <v>0.96296296296296291</v>
      </c>
      <c r="ZL43" s="121" t="s">
        <v>59</v>
      </c>
      <c r="ZM43" s="121">
        <v>32</v>
      </c>
      <c r="ZN43" s="121">
        <v>26</v>
      </c>
      <c r="ZO43" s="121">
        <v>1</v>
      </c>
      <c r="ZP43" s="121">
        <v>5</v>
      </c>
      <c r="ZQ43" s="132">
        <v>0.81</v>
      </c>
      <c r="ZS43" s="157" t="s">
        <v>59</v>
      </c>
      <c r="ZT43" s="157">
        <v>32</v>
      </c>
      <c r="ZU43" s="157">
        <v>26</v>
      </c>
      <c r="ZV43" s="157">
        <v>1</v>
      </c>
      <c r="ZW43" s="157">
        <v>5</v>
      </c>
      <c r="ZX43" s="158">
        <v>0.81</v>
      </c>
      <c r="ZZ43" s="199" t="s">
        <v>59</v>
      </c>
      <c r="AAA43" s="199">
        <v>32</v>
      </c>
      <c r="AAB43" s="199">
        <v>26</v>
      </c>
      <c r="AAC43" s="199">
        <v>1</v>
      </c>
      <c r="AAD43" s="199">
        <v>5</v>
      </c>
      <c r="AAE43" s="200">
        <v>0.81</v>
      </c>
      <c r="AAG43" s="157" t="s">
        <v>59</v>
      </c>
      <c r="AAH43" s="157">
        <v>32</v>
      </c>
      <c r="AAI43" s="157">
        <v>26</v>
      </c>
      <c r="AAJ43" s="157">
        <v>1</v>
      </c>
      <c r="AAK43" s="157">
        <v>5</v>
      </c>
      <c r="AAL43" s="158">
        <v>0.81</v>
      </c>
      <c r="AAN43" s="157" t="s">
        <v>59</v>
      </c>
      <c r="AAO43" s="157">
        <v>32</v>
      </c>
      <c r="AAP43" s="157">
        <v>26</v>
      </c>
      <c r="AAQ43" s="157">
        <v>1</v>
      </c>
      <c r="AAR43" s="157">
        <v>5</v>
      </c>
      <c r="AAS43" s="158">
        <v>0.81</v>
      </c>
      <c r="AAU43" s="157" t="s">
        <v>59</v>
      </c>
      <c r="AAV43" s="157">
        <v>32</v>
      </c>
      <c r="AAW43" s="157">
        <v>26</v>
      </c>
      <c r="AAX43" s="157">
        <v>1</v>
      </c>
      <c r="AAY43" s="157">
        <v>5</v>
      </c>
      <c r="AAZ43" s="158">
        <v>0.81</v>
      </c>
    </row>
    <row r="44" spans="1:728" ht="15.75">
      <c r="A44" s="19">
        <v>0.95</v>
      </c>
      <c r="B44" s="19"/>
      <c r="C44" s="18" t="s">
        <v>59</v>
      </c>
      <c r="D44" s="18">
        <v>23</v>
      </c>
      <c r="E44" s="18">
        <v>22</v>
      </c>
      <c r="F44" s="18">
        <v>1</v>
      </c>
      <c r="G44" s="18">
        <v>0</v>
      </c>
      <c r="H44" s="19">
        <v>0.95</v>
      </c>
      <c r="J44" s="58" t="s">
        <v>59</v>
      </c>
      <c r="K44" s="58">
        <v>23</v>
      </c>
      <c r="L44" s="58">
        <v>22</v>
      </c>
      <c r="M44" s="58">
        <v>1</v>
      </c>
      <c r="N44" s="58">
        <v>0</v>
      </c>
      <c r="O44" s="59">
        <v>0.95</v>
      </c>
      <c r="P44" s="59">
        <f t="shared" si="104"/>
        <v>0</v>
      </c>
      <c r="R44" s="18" t="s">
        <v>59</v>
      </c>
      <c r="S44" s="18">
        <v>23</v>
      </c>
      <c r="T44" s="18">
        <v>22</v>
      </c>
      <c r="U44" s="18">
        <v>1</v>
      </c>
      <c r="V44" s="18">
        <v>0</v>
      </c>
      <c r="W44" s="19">
        <v>0.95</v>
      </c>
      <c r="X44" s="19">
        <f t="shared" si="105"/>
        <v>0</v>
      </c>
      <c r="Z44" s="51" t="s">
        <v>59</v>
      </c>
      <c r="AA44" s="51">
        <v>23</v>
      </c>
      <c r="AB44" s="52">
        <v>22</v>
      </c>
      <c r="AC44" s="53">
        <v>1</v>
      </c>
      <c r="AD44" s="51">
        <v>0</v>
      </c>
      <c r="AE44" s="54">
        <v>0.95</v>
      </c>
      <c r="AF44" s="19">
        <f t="shared" si="106"/>
        <v>0</v>
      </c>
      <c r="AH44" s="19">
        <v>0.95</v>
      </c>
      <c r="AI44" s="19">
        <f t="shared" si="107"/>
        <v>0</v>
      </c>
      <c r="AK44" s="18" t="s">
        <v>60</v>
      </c>
      <c r="AL44" s="18">
        <v>12</v>
      </c>
      <c r="AM44" s="18">
        <v>12</v>
      </c>
      <c r="AN44" s="18">
        <v>0</v>
      </c>
      <c r="AO44" s="18">
        <v>0</v>
      </c>
      <c r="AP44" s="19">
        <f t="shared" si="108"/>
        <v>1</v>
      </c>
      <c r="AQ44" s="19">
        <f t="shared" si="127"/>
        <v>0</v>
      </c>
      <c r="AS44" s="18" t="s">
        <v>60</v>
      </c>
      <c r="AT44" s="18">
        <v>12</v>
      </c>
      <c r="AU44" s="18">
        <v>12</v>
      </c>
      <c r="AV44" s="18">
        <v>0</v>
      </c>
      <c r="AW44" s="18">
        <v>0</v>
      </c>
      <c r="AX44" s="19">
        <v>1</v>
      </c>
      <c r="AY44" s="19">
        <f t="shared" si="109"/>
        <v>0</v>
      </c>
      <c r="BA44" s="18" t="s">
        <v>60</v>
      </c>
      <c r="BB44" s="18">
        <v>12</v>
      </c>
      <c r="BC44" s="18">
        <v>12</v>
      </c>
      <c r="BD44" s="18">
        <v>0</v>
      </c>
      <c r="BE44" s="18">
        <v>0</v>
      </c>
      <c r="BF44" s="19">
        <v>1</v>
      </c>
      <c r="BG44" s="19">
        <f t="shared" si="110"/>
        <v>0</v>
      </c>
      <c r="BI44" s="18" t="s">
        <v>60</v>
      </c>
      <c r="BJ44" s="18">
        <v>12</v>
      </c>
      <c r="BK44" s="18">
        <v>12</v>
      </c>
      <c r="BL44" s="18">
        <v>0</v>
      </c>
      <c r="BM44" s="18">
        <v>0</v>
      </c>
      <c r="BN44" s="19">
        <v>1</v>
      </c>
      <c r="BO44" s="19">
        <f t="shared" si="111"/>
        <v>0</v>
      </c>
      <c r="BQ44" s="18" t="s">
        <v>60</v>
      </c>
      <c r="BR44" s="18">
        <v>12</v>
      </c>
      <c r="BS44" s="18">
        <v>12</v>
      </c>
      <c r="BT44" s="18">
        <v>0</v>
      </c>
      <c r="BU44" s="18">
        <v>0</v>
      </c>
      <c r="BV44" s="19">
        <v>1</v>
      </c>
      <c r="BW44" s="19">
        <f t="shared" si="112"/>
        <v>0</v>
      </c>
      <c r="BY44" s="18" t="s">
        <v>60</v>
      </c>
      <c r="BZ44" s="18">
        <v>12</v>
      </c>
      <c r="CA44" s="18">
        <v>12</v>
      </c>
      <c r="CB44" s="18">
        <v>0</v>
      </c>
      <c r="CC44" s="18">
        <v>0</v>
      </c>
      <c r="CD44" s="19">
        <v>1</v>
      </c>
      <c r="CE44" s="19">
        <f t="shared" si="113"/>
        <v>0</v>
      </c>
      <c r="CG44" s="2" t="s">
        <v>60</v>
      </c>
      <c r="CH44" s="2">
        <v>12</v>
      </c>
      <c r="CI44" s="2">
        <v>12</v>
      </c>
      <c r="CJ44" s="2">
        <v>0</v>
      </c>
      <c r="CK44" s="2">
        <v>0</v>
      </c>
      <c r="CL44" s="4">
        <v>1</v>
      </c>
      <c r="CM44" s="19">
        <f t="shared" si="114"/>
        <v>0</v>
      </c>
      <c r="CO44" s="2" t="s">
        <v>60</v>
      </c>
      <c r="CP44" s="2">
        <v>12</v>
      </c>
      <c r="CQ44" s="2">
        <v>12</v>
      </c>
      <c r="CR44" s="2">
        <v>0</v>
      </c>
      <c r="CS44" s="2">
        <v>0</v>
      </c>
      <c r="CT44" s="4">
        <v>1</v>
      </c>
      <c r="CU44" s="19">
        <f t="shared" si="115"/>
        <v>0</v>
      </c>
      <c r="CW44" s="2" t="s">
        <v>60</v>
      </c>
      <c r="CX44" s="2">
        <v>12</v>
      </c>
      <c r="CY44" s="2">
        <v>12</v>
      </c>
      <c r="CZ44" s="2">
        <v>0</v>
      </c>
      <c r="DA44" s="2">
        <v>0</v>
      </c>
      <c r="DB44" s="4">
        <v>1</v>
      </c>
      <c r="DC44" s="19">
        <f t="shared" si="116"/>
        <v>0</v>
      </c>
      <c r="DE44" s="2" t="s">
        <v>60</v>
      </c>
      <c r="DF44" s="2">
        <v>12</v>
      </c>
      <c r="DG44" s="2">
        <v>12</v>
      </c>
      <c r="DH44" s="2">
        <v>0</v>
      </c>
      <c r="DI44" s="2">
        <v>0</v>
      </c>
      <c r="DJ44" s="4">
        <v>1</v>
      </c>
      <c r="DK44" s="19">
        <f t="shared" si="117"/>
        <v>0</v>
      </c>
      <c r="DM44" s="2" t="s">
        <v>60</v>
      </c>
      <c r="DN44" s="2">
        <v>12</v>
      </c>
      <c r="DO44" s="2">
        <v>12</v>
      </c>
      <c r="DP44" s="2">
        <v>0</v>
      </c>
      <c r="DQ44" s="2">
        <v>0</v>
      </c>
      <c r="DR44" s="4">
        <v>1</v>
      </c>
      <c r="DS44" s="19">
        <f t="shared" si="118"/>
        <v>0</v>
      </c>
      <c r="DU44" s="2" t="s">
        <v>60</v>
      </c>
      <c r="DV44" s="2">
        <v>12</v>
      </c>
      <c r="DW44" s="2">
        <v>12</v>
      </c>
      <c r="DX44" s="2">
        <v>0</v>
      </c>
      <c r="DY44" s="2">
        <v>0</v>
      </c>
      <c r="DZ44" s="4">
        <v>1</v>
      </c>
      <c r="EA44" s="19">
        <f t="shared" si="119"/>
        <v>0</v>
      </c>
      <c r="EC44" s="2" t="s">
        <v>60</v>
      </c>
      <c r="ED44" s="2">
        <v>12</v>
      </c>
      <c r="EE44" s="2">
        <v>12</v>
      </c>
      <c r="EF44" s="2">
        <v>0</v>
      </c>
      <c r="EG44" s="2">
        <v>0</v>
      </c>
      <c r="EH44" s="4">
        <v>1</v>
      </c>
      <c r="EI44" s="19">
        <f t="shared" si="120"/>
        <v>0</v>
      </c>
      <c r="EK44" s="2" t="s">
        <v>60</v>
      </c>
      <c r="EL44" s="2">
        <v>12</v>
      </c>
      <c r="EM44" s="2">
        <v>12</v>
      </c>
      <c r="EN44" s="2">
        <v>0</v>
      </c>
      <c r="EO44" s="2">
        <v>0</v>
      </c>
      <c r="EP44" s="4">
        <v>1</v>
      </c>
      <c r="EQ44" s="19">
        <f t="shared" si="121"/>
        <v>0</v>
      </c>
      <c r="ES44" s="2" t="s">
        <v>60</v>
      </c>
      <c r="ET44" s="2">
        <v>12</v>
      </c>
      <c r="EU44" s="2">
        <v>12</v>
      </c>
      <c r="EV44" s="2">
        <v>0</v>
      </c>
      <c r="EW44" s="2">
        <v>0</v>
      </c>
      <c r="EX44" s="4">
        <v>1</v>
      </c>
      <c r="EY44" s="19">
        <f t="shared" si="122"/>
        <v>0</v>
      </c>
      <c r="FA44" s="2" t="s">
        <v>60</v>
      </c>
      <c r="FB44" s="2">
        <v>12</v>
      </c>
      <c r="FC44" s="2">
        <v>12</v>
      </c>
      <c r="FD44" s="2">
        <v>0</v>
      </c>
      <c r="FE44" s="2">
        <v>0</v>
      </c>
      <c r="FF44" s="4">
        <v>1</v>
      </c>
      <c r="FG44" s="19">
        <f t="shared" si="123"/>
        <v>0</v>
      </c>
      <c r="FI44" s="2" t="s">
        <v>60</v>
      </c>
      <c r="FJ44" s="2">
        <v>12</v>
      </c>
      <c r="FK44" s="2">
        <v>12</v>
      </c>
      <c r="FL44" s="2">
        <v>0</v>
      </c>
      <c r="FM44" s="2">
        <v>0</v>
      </c>
      <c r="FN44" s="4">
        <v>1</v>
      </c>
      <c r="FO44" s="19">
        <f t="shared" si="124"/>
        <v>0</v>
      </c>
      <c r="FQ44" s="2" t="s">
        <v>60</v>
      </c>
      <c r="FR44" s="2">
        <v>12</v>
      </c>
      <c r="FS44" s="2">
        <v>12</v>
      </c>
      <c r="FT44" s="2">
        <v>0</v>
      </c>
      <c r="FU44" s="2">
        <v>0</v>
      </c>
      <c r="FV44" s="4">
        <v>1</v>
      </c>
      <c r="FW44" s="19">
        <f t="shared" si="125"/>
        <v>0</v>
      </c>
      <c r="FY44" s="2" t="s">
        <v>60</v>
      </c>
      <c r="FZ44" s="2">
        <v>12</v>
      </c>
      <c r="GA44" s="2">
        <v>12</v>
      </c>
      <c r="GB44" s="2">
        <v>0</v>
      </c>
      <c r="GC44" s="2">
        <v>0</v>
      </c>
      <c r="GD44" s="4">
        <v>1</v>
      </c>
      <c r="GE44" s="19">
        <f t="shared" si="24"/>
        <v>0</v>
      </c>
      <c r="GG44" s="2" t="s">
        <v>60</v>
      </c>
      <c r="GH44" s="2">
        <v>12</v>
      </c>
      <c r="GI44" s="2">
        <v>12</v>
      </c>
      <c r="GJ44" s="2">
        <v>0</v>
      </c>
      <c r="GK44" s="2">
        <v>0</v>
      </c>
      <c r="GL44" s="4">
        <v>1</v>
      </c>
      <c r="GM44" s="19">
        <f t="shared" si="25"/>
        <v>0</v>
      </c>
      <c r="GO44" s="2" t="s">
        <v>60</v>
      </c>
      <c r="GP44" s="2">
        <v>12</v>
      </c>
      <c r="GQ44" s="2">
        <v>12</v>
      </c>
      <c r="GR44" s="2">
        <v>0</v>
      </c>
      <c r="GS44" s="2">
        <v>0</v>
      </c>
      <c r="GT44" s="4">
        <v>1</v>
      </c>
      <c r="GU44" s="19">
        <f t="shared" si="26"/>
        <v>0</v>
      </c>
      <c r="GW44" s="2" t="s">
        <v>60</v>
      </c>
      <c r="GX44" s="2">
        <v>12</v>
      </c>
      <c r="GY44" s="2">
        <v>12</v>
      </c>
      <c r="GZ44" s="2">
        <v>0</v>
      </c>
      <c r="HA44" s="2">
        <v>0</v>
      </c>
      <c r="HB44" s="4">
        <v>1</v>
      </c>
      <c r="HC44" s="19">
        <f t="shared" si="27"/>
        <v>0</v>
      </c>
      <c r="HE44" s="2" t="s">
        <v>60</v>
      </c>
      <c r="HF44" s="2">
        <v>12</v>
      </c>
      <c r="HG44" s="2">
        <v>12</v>
      </c>
      <c r="HH44" s="2">
        <v>0</v>
      </c>
      <c r="HI44" s="2">
        <v>0</v>
      </c>
      <c r="HJ44" s="4">
        <v>1</v>
      </c>
      <c r="HK44" s="19">
        <f t="shared" si="28"/>
        <v>0</v>
      </c>
      <c r="HM44" s="2" t="s">
        <v>60</v>
      </c>
      <c r="HN44" s="2">
        <v>12</v>
      </c>
      <c r="HO44" s="2">
        <v>12</v>
      </c>
      <c r="HP44" s="2">
        <v>0</v>
      </c>
      <c r="HQ44" s="2">
        <v>0</v>
      </c>
      <c r="HR44" s="4">
        <v>1</v>
      </c>
      <c r="HS44" s="19">
        <f t="shared" si="29"/>
        <v>0</v>
      </c>
      <c r="HU44" s="2" t="s">
        <v>60</v>
      </c>
      <c r="HV44" s="2">
        <v>12</v>
      </c>
      <c r="HW44" s="2">
        <v>12</v>
      </c>
      <c r="HX44" s="2">
        <v>0</v>
      </c>
      <c r="HY44" s="2">
        <v>0</v>
      </c>
      <c r="HZ44" s="4">
        <v>1</v>
      </c>
      <c r="IA44" s="19">
        <f t="shared" si="30"/>
        <v>0</v>
      </c>
      <c r="IC44" s="2" t="s">
        <v>60</v>
      </c>
      <c r="ID44" s="2">
        <v>12</v>
      </c>
      <c r="IE44" s="2">
        <v>12</v>
      </c>
      <c r="IF44" s="2">
        <v>0</v>
      </c>
      <c r="IG44" s="2">
        <v>0</v>
      </c>
      <c r="IH44" s="4">
        <v>1</v>
      </c>
      <c r="II44" s="19">
        <f t="shared" si="31"/>
        <v>0</v>
      </c>
      <c r="IK44" s="2" t="s">
        <v>60</v>
      </c>
      <c r="IL44" s="2">
        <v>12</v>
      </c>
      <c r="IM44" s="2">
        <v>12</v>
      </c>
      <c r="IN44" s="2">
        <v>0</v>
      </c>
      <c r="IO44" s="2">
        <v>0</v>
      </c>
      <c r="IP44" s="4">
        <v>1</v>
      </c>
      <c r="IQ44" s="19">
        <f t="shared" si="32"/>
        <v>0</v>
      </c>
      <c r="IS44" s="2" t="s">
        <v>60</v>
      </c>
      <c r="IT44" s="2">
        <v>12</v>
      </c>
      <c r="IU44" s="2">
        <v>12</v>
      </c>
      <c r="IV44" s="2">
        <v>0</v>
      </c>
      <c r="IW44" s="2">
        <v>0</v>
      </c>
      <c r="IX44" s="4">
        <v>1</v>
      </c>
      <c r="IY44" s="19">
        <f t="shared" si="33"/>
        <v>0</v>
      </c>
      <c r="JA44" s="2" t="s">
        <v>60</v>
      </c>
      <c r="JB44" s="2">
        <v>12</v>
      </c>
      <c r="JC44" s="2">
        <v>12</v>
      </c>
      <c r="JD44" s="2">
        <v>0</v>
      </c>
      <c r="JE44" s="2">
        <v>0</v>
      </c>
      <c r="JF44" s="4">
        <v>1</v>
      </c>
      <c r="JG44" s="19">
        <f t="shared" si="34"/>
        <v>0</v>
      </c>
      <c r="JI44" s="2" t="s">
        <v>60</v>
      </c>
      <c r="JJ44" s="2">
        <v>12</v>
      </c>
      <c r="JK44" s="2">
        <v>12</v>
      </c>
      <c r="JL44" s="2">
        <v>0</v>
      </c>
      <c r="JM44" s="2">
        <v>0</v>
      </c>
      <c r="JN44" s="4">
        <v>1</v>
      </c>
      <c r="JO44" s="19">
        <f t="shared" si="35"/>
        <v>0</v>
      </c>
      <c r="JQ44" s="2" t="s">
        <v>60</v>
      </c>
      <c r="JR44" s="2">
        <v>12</v>
      </c>
      <c r="JS44" s="2">
        <v>12</v>
      </c>
      <c r="JT44" s="2">
        <v>0</v>
      </c>
      <c r="JU44" s="2">
        <v>0</v>
      </c>
      <c r="JV44" s="4">
        <v>1</v>
      </c>
      <c r="JW44" s="19">
        <f t="shared" si="36"/>
        <v>0</v>
      </c>
      <c r="JY44" s="2" t="s">
        <v>60</v>
      </c>
      <c r="JZ44" s="2">
        <v>12</v>
      </c>
      <c r="KA44" s="2">
        <v>12</v>
      </c>
      <c r="KB44" s="2">
        <v>0</v>
      </c>
      <c r="KC44" s="2">
        <v>0</v>
      </c>
      <c r="KD44" s="4">
        <v>1</v>
      </c>
      <c r="KE44" s="19">
        <f t="shared" si="37"/>
        <v>0</v>
      </c>
      <c r="KG44" s="2" t="s">
        <v>60</v>
      </c>
      <c r="KH44" s="2">
        <v>12</v>
      </c>
      <c r="KI44" s="2">
        <v>12</v>
      </c>
      <c r="KJ44" s="2">
        <v>0</v>
      </c>
      <c r="KK44" s="2">
        <v>0</v>
      </c>
      <c r="KL44" s="4">
        <v>1</v>
      </c>
      <c r="KM44" s="19">
        <f t="shared" si="38"/>
        <v>0</v>
      </c>
      <c r="KO44" s="2" t="s">
        <v>60</v>
      </c>
      <c r="KP44" s="2">
        <v>16</v>
      </c>
      <c r="KQ44" s="2">
        <v>16</v>
      </c>
      <c r="KR44" s="2">
        <v>0</v>
      </c>
      <c r="KS44" s="2">
        <v>0</v>
      </c>
      <c r="KT44" s="4">
        <v>1</v>
      </c>
      <c r="KU44" s="19">
        <f t="shared" si="39"/>
        <v>0</v>
      </c>
      <c r="KW44" s="2" t="s">
        <v>60</v>
      </c>
      <c r="KX44" s="2">
        <v>16</v>
      </c>
      <c r="KY44" s="2">
        <v>16</v>
      </c>
      <c r="KZ44" s="2">
        <v>0</v>
      </c>
      <c r="LA44" s="2">
        <v>0</v>
      </c>
      <c r="LB44" s="4">
        <v>1</v>
      </c>
      <c r="LC44" s="19">
        <f t="shared" si="40"/>
        <v>0</v>
      </c>
      <c r="LE44" s="2" t="s">
        <v>60</v>
      </c>
      <c r="LF44" s="2">
        <v>16</v>
      </c>
      <c r="LG44" s="2">
        <v>16</v>
      </c>
      <c r="LH44" s="2">
        <v>0</v>
      </c>
      <c r="LI44" s="2">
        <v>0</v>
      </c>
      <c r="LJ44" s="4">
        <v>1</v>
      </c>
      <c r="LK44" s="19">
        <f t="shared" si="41"/>
        <v>0</v>
      </c>
      <c r="LM44" s="2" t="s">
        <v>60</v>
      </c>
      <c r="LN44" s="2">
        <v>16</v>
      </c>
      <c r="LO44" s="2">
        <v>16</v>
      </c>
      <c r="LP44" s="2">
        <v>0</v>
      </c>
      <c r="LQ44" s="2">
        <v>0</v>
      </c>
      <c r="LR44" s="4">
        <v>1</v>
      </c>
      <c r="LS44" s="19">
        <f t="shared" si="42"/>
        <v>0</v>
      </c>
      <c r="LU44" s="2" t="s">
        <v>60</v>
      </c>
      <c r="LV44" s="2">
        <v>16</v>
      </c>
      <c r="LW44" s="2">
        <v>16</v>
      </c>
      <c r="LX44" s="2">
        <v>0</v>
      </c>
      <c r="LY44" s="2">
        <v>0</v>
      </c>
      <c r="LZ44" s="4">
        <v>1</v>
      </c>
      <c r="MA44" s="19">
        <f t="shared" si="43"/>
        <v>0</v>
      </c>
      <c r="MC44" s="2" t="s">
        <v>60</v>
      </c>
      <c r="MD44" s="2">
        <v>16</v>
      </c>
      <c r="ME44" s="2">
        <v>16</v>
      </c>
      <c r="MF44" s="2">
        <v>0</v>
      </c>
      <c r="MG44" s="2">
        <v>0</v>
      </c>
      <c r="MH44" s="4">
        <f t="shared" si="99"/>
        <v>1</v>
      </c>
      <c r="MI44" s="19">
        <f t="shared" si="44"/>
        <v>0</v>
      </c>
      <c r="MK44" s="2" t="s">
        <v>60</v>
      </c>
      <c r="ML44" s="2">
        <v>16</v>
      </c>
      <c r="MM44" s="2">
        <v>16</v>
      </c>
      <c r="MN44" s="2">
        <v>0</v>
      </c>
      <c r="MO44" s="2">
        <v>0</v>
      </c>
      <c r="MP44" s="4">
        <v>1</v>
      </c>
      <c r="MQ44" s="19">
        <f t="shared" si="100"/>
        <v>0</v>
      </c>
      <c r="MS44" s="2" t="s">
        <v>60</v>
      </c>
      <c r="MT44" s="2">
        <v>16</v>
      </c>
      <c r="MU44" s="2">
        <v>16</v>
      </c>
      <c r="MV44" s="2">
        <v>0</v>
      </c>
      <c r="MW44" s="2">
        <v>0</v>
      </c>
      <c r="MX44" s="4">
        <v>1</v>
      </c>
      <c r="MY44" s="19">
        <f t="shared" si="45"/>
        <v>0</v>
      </c>
      <c r="NA44" s="2" t="s">
        <v>60</v>
      </c>
      <c r="NB44" s="2">
        <v>16</v>
      </c>
      <c r="NC44" s="2">
        <v>16</v>
      </c>
      <c r="ND44" s="2">
        <v>0</v>
      </c>
      <c r="NE44" s="2">
        <v>0</v>
      </c>
      <c r="NF44" s="4">
        <v>1</v>
      </c>
      <c r="NG44" s="19">
        <f t="shared" si="46"/>
        <v>0</v>
      </c>
      <c r="NI44" s="2" t="s">
        <v>60</v>
      </c>
      <c r="NJ44" s="2">
        <v>16</v>
      </c>
      <c r="NK44" s="2">
        <v>16</v>
      </c>
      <c r="NL44" s="2">
        <v>0</v>
      </c>
      <c r="NM44" s="2">
        <v>0</v>
      </c>
      <c r="NN44" s="4">
        <v>1</v>
      </c>
      <c r="NO44" s="19">
        <f t="shared" si="47"/>
        <v>0</v>
      </c>
      <c r="NQ44" s="2" t="s">
        <v>60</v>
      </c>
      <c r="NR44" s="2">
        <v>16</v>
      </c>
      <c r="NS44" s="2">
        <v>16</v>
      </c>
      <c r="NT44" s="2">
        <v>0</v>
      </c>
      <c r="NU44" s="2">
        <v>0</v>
      </c>
      <c r="NV44" s="4">
        <v>1</v>
      </c>
      <c r="NW44" s="19">
        <f t="shared" si="48"/>
        <v>0</v>
      </c>
      <c r="NY44" s="2" t="s">
        <v>60</v>
      </c>
      <c r="NZ44" s="2">
        <v>16</v>
      </c>
      <c r="OA44" s="2">
        <v>16</v>
      </c>
      <c r="OB44" s="2">
        <v>0</v>
      </c>
      <c r="OC44" s="2">
        <v>0</v>
      </c>
      <c r="OD44" s="4">
        <v>1</v>
      </c>
      <c r="OE44" s="19">
        <f t="shared" si="49"/>
        <v>0</v>
      </c>
      <c r="OG44" s="2" t="s">
        <v>60</v>
      </c>
      <c r="OH44" s="2">
        <v>16</v>
      </c>
      <c r="OI44" s="2">
        <v>16</v>
      </c>
      <c r="OJ44" s="2">
        <v>0</v>
      </c>
      <c r="OK44" s="2">
        <v>0</v>
      </c>
      <c r="OL44" s="4">
        <v>1</v>
      </c>
      <c r="OM44" s="19">
        <f t="shared" si="103"/>
        <v>0</v>
      </c>
      <c r="OO44" s="2" t="s">
        <v>60</v>
      </c>
      <c r="OP44" s="2">
        <v>16</v>
      </c>
      <c r="OQ44" s="2">
        <v>16</v>
      </c>
      <c r="OR44" s="2">
        <v>0</v>
      </c>
      <c r="OS44" s="2">
        <v>0</v>
      </c>
      <c r="OT44" s="4">
        <f t="shared" si="101"/>
        <v>1</v>
      </c>
      <c r="OU44" s="19">
        <f t="shared" si="51"/>
        <v>0</v>
      </c>
      <c r="OW44" s="129" t="s">
        <v>60</v>
      </c>
      <c r="OX44" s="129">
        <v>16</v>
      </c>
      <c r="OY44" s="129">
        <v>16</v>
      </c>
      <c r="OZ44" s="129">
        <v>0</v>
      </c>
      <c r="PA44" s="129">
        <v>0</v>
      </c>
      <c r="PB44" s="135">
        <v>1</v>
      </c>
      <c r="PC44" s="132">
        <v>0</v>
      </c>
      <c r="PD44" s="129"/>
      <c r="PE44" s="129" t="s">
        <v>60</v>
      </c>
      <c r="PF44" s="129">
        <v>16</v>
      </c>
      <c r="PG44" s="129">
        <v>16</v>
      </c>
      <c r="PH44" s="129">
        <v>0</v>
      </c>
      <c r="PI44" s="129">
        <v>0</v>
      </c>
      <c r="PJ44" s="135">
        <v>1</v>
      </c>
      <c r="PK44" s="132">
        <v>0</v>
      </c>
      <c r="PM44" s="156" t="s">
        <v>60</v>
      </c>
      <c r="PN44" s="156">
        <v>16</v>
      </c>
      <c r="PO44" s="156">
        <v>16</v>
      </c>
      <c r="PP44" s="156">
        <v>0</v>
      </c>
      <c r="PQ44" s="156">
        <v>0</v>
      </c>
      <c r="PR44" s="162">
        <v>1</v>
      </c>
      <c r="PS44" s="132">
        <f t="shared" si="52"/>
        <v>0</v>
      </c>
      <c r="PT44" s="121"/>
      <c r="PU44" s="156" t="s">
        <v>60</v>
      </c>
      <c r="PV44" s="156">
        <v>16</v>
      </c>
      <c r="PW44" s="156">
        <v>16</v>
      </c>
      <c r="PX44" s="156">
        <v>0</v>
      </c>
      <c r="PY44" s="156">
        <v>0</v>
      </c>
      <c r="PZ44" s="162">
        <v>1</v>
      </c>
      <c r="QA44" s="132">
        <f t="shared" si="53"/>
        <v>0</v>
      </c>
      <c r="QB44" s="121"/>
      <c r="QC44" s="156" t="s">
        <v>60</v>
      </c>
      <c r="QD44" s="156">
        <v>16</v>
      </c>
      <c r="QE44" s="156">
        <v>16</v>
      </c>
      <c r="QF44" s="156">
        <v>0</v>
      </c>
      <c r="QG44" s="156">
        <v>0</v>
      </c>
      <c r="QH44" s="162">
        <v>1</v>
      </c>
      <c r="QI44" s="132">
        <f t="shared" si="54"/>
        <v>0</v>
      </c>
      <c r="QJ44" s="121"/>
      <c r="QK44" s="156" t="s">
        <v>60</v>
      </c>
      <c r="QL44" s="156">
        <v>16</v>
      </c>
      <c r="QM44" s="156">
        <v>16</v>
      </c>
      <c r="QN44" s="156">
        <v>0</v>
      </c>
      <c r="QO44" s="156">
        <v>0</v>
      </c>
      <c r="QP44" s="162">
        <v>1</v>
      </c>
      <c r="QQ44" s="132">
        <f t="shared" si="55"/>
        <v>0</v>
      </c>
      <c r="QR44" s="121"/>
      <c r="QS44" s="156" t="s">
        <v>60</v>
      </c>
      <c r="QT44" s="156">
        <v>16</v>
      </c>
      <c r="QU44" s="156">
        <v>16</v>
      </c>
      <c r="QV44" s="156">
        <v>0</v>
      </c>
      <c r="QW44" s="156">
        <v>0</v>
      </c>
      <c r="QX44" s="162">
        <v>1</v>
      </c>
      <c r="QY44" s="158">
        <f t="shared" si="56"/>
        <v>0</v>
      </c>
      <c r="QZ44" s="121"/>
      <c r="RA44" s="156" t="s">
        <v>60</v>
      </c>
      <c r="RB44" s="156">
        <v>16</v>
      </c>
      <c r="RC44" s="156">
        <v>16</v>
      </c>
      <c r="RD44" s="156">
        <v>0</v>
      </c>
      <c r="RE44" s="156">
        <v>0</v>
      </c>
      <c r="RF44" s="162">
        <v>1</v>
      </c>
      <c r="RG44" s="132">
        <f t="shared" si="57"/>
        <v>0</v>
      </c>
      <c r="RH44" s="121"/>
      <c r="RI44" s="121"/>
      <c r="RJ44" s="156" t="s">
        <v>60</v>
      </c>
      <c r="RK44" s="156">
        <v>16</v>
      </c>
      <c r="RL44" s="156">
        <v>16</v>
      </c>
      <c r="RM44" s="156">
        <v>0</v>
      </c>
      <c r="RN44" s="156">
        <v>0</v>
      </c>
      <c r="RO44" s="162">
        <f t="shared" si="58"/>
        <v>1</v>
      </c>
      <c r="RP44" s="132">
        <f t="shared" si="59"/>
        <v>0</v>
      </c>
      <c r="RQ44" s="121"/>
      <c r="RR44" s="121"/>
      <c r="RS44" s="121"/>
      <c r="RT44" s="121"/>
      <c r="RU44" s="121"/>
      <c r="RV44" s="121"/>
      <c r="RW44" s="132"/>
      <c r="RX44" s="121"/>
      <c r="RY44" s="121"/>
      <c r="RZ44" s="121"/>
      <c r="SA44" s="121"/>
      <c r="SB44" s="121"/>
      <c r="SC44" s="121"/>
      <c r="SD44" s="132"/>
      <c r="SE44" s="121"/>
      <c r="SF44" s="121"/>
      <c r="SG44" s="121"/>
      <c r="SH44" s="121"/>
      <c r="SI44" s="121"/>
      <c r="SJ44" s="121"/>
      <c r="SK44" s="121"/>
      <c r="SL44" s="121"/>
      <c r="SM44" s="121"/>
      <c r="SN44" s="121"/>
      <c r="SO44" s="121"/>
      <c r="SP44" s="121"/>
      <c r="SQ44" s="121"/>
      <c r="SR44" s="121"/>
      <c r="SU44" s="157" t="s">
        <v>60</v>
      </c>
      <c r="SV44" s="157">
        <v>16</v>
      </c>
      <c r="SW44" s="157">
        <v>16</v>
      </c>
      <c r="SX44" s="157">
        <v>0</v>
      </c>
      <c r="SY44" s="157">
        <v>0</v>
      </c>
      <c r="SZ44" s="158">
        <f t="shared" si="102"/>
        <v>1</v>
      </c>
      <c r="TA44" s="132">
        <f t="shared" si="60"/>
        <v>0</v>
      </c>
      <c r="TC44" s="157" t="s">
        <v>60</v>
      </c>
      <c r="TD44" s="157">
        <v>16</v>
      </c>
      <c r="TE44" s="157">
        <v>16</v>
      </c>
      <c r="TF44" s="157">
        <v>0</v>
      </c>
      <c r="TG44" s="157">
        <v>0</v>
      </c>
      <c r="TH44" s="158">
        <f t="shared" si="61"/>
        <v>1</v>
      </c>
      <c r="TI44" s="132">
        <f t="shared" si="62"/>
        <v>0</v>
      </c>
      <c r="TK44" s="157" t="s">
        <v>60</v>
      </c>
      <c r="TL44" s="157">
        <v>16</v>
      </c>
      <c r="TM44" s="157">
        <v>16</v>
      </c>
      <c r="TN44" s="157">
        <v>0</v>
      </c>
      <c r="TO44" s="157">
        <v>0</v>
      </c>
      <c r="TP44" s="158">
        <f t="shared" si="63"/>
        <v>1</v>
      </c>
      <c r="TQ44" s="132">
        <f t="shared" si="64"/>
        <v>0</v>
      </c>
      <c r="TS44" s="157" t="s">
        <v>60</v>
      </c>
      <c r="TT44" s="157">
        <v>6</v>
      </c>
      <c r="TU44" s="157">
        <v>6</v>
      </c>
      <c r="TV44" s="157">
        <v>0</v>
      </c>
      <c r="TW44" s="157">
        <v>0</v>
      </c>
      <c r="TX44" s="158">
        <f t="shared" si="65"/>
        <v>1</v>
      </c>
      <c r="TY44" s="132">
        <f t="shared" si="66"/>
        <v>0</v>
      </c>
      <c r="UA44" s="157" t="s">
        <v>60</v>
      </c>
      <c r="UB44" s="157">
        <v>6</v>
      </c>
      <c r="UC44" s="157">
        <v>6</v>
      </c>
      <c r="UD44" s="157">
        <v>0</v>
      </c>
      <c r="UE44" s="157">
        <v>0</v>
      </c>
      <c r="UF44" s="158">
        <f t="shared" si="67"/>
        <v>1</v>
      </c>
      <c r="UG44" s="132">
        <f t="shared" si="68"/>
        <v>0</v>
      </c>
      <c r="UH44" s="132"/>
      <c r="UI44" s="157" t="s">
        <v>60</v>
      </c>
      <c r="UJ44" s="157">
        <v>6</v>
      </c>
      <c r="UK44" s="157">
        <v>6</v>
      </c>
      <c r="UL44" s="157">
        <v>0</v>
      </c>
      <c r="UM44" s="157">
        <v>0</v>
      </c>
      <c r="UN44" s="158">
        <f t="shared" si="69"/>
        <v>1</v>
      </c>
      <c r="UO44" s="132">
        <f t="shared" si="70"/>
        <v>0</v>
      </c>
      <c r="UQ44" s="157" t="s">
        <v>60</v>
      </c>
      <c r="UR44" s="157">
        <v>6</v>
      </c>
      <c r="US44" s="157">
        <v>6</v>
      </c>
      <c r="UT44" s="157">
        <v>0</v>
      </c>
      <c r="UU44" s="157">
        <v>0</v>
      </c>
      <c r="UV44" s="158">
        <f t="shared" si="71"/>
        <v>1</v>
      </c>
      <c r="UW44" s="132">
        <f t="shared" si="72"/>
        <v>0</v>
      </c>
      <c r="UY44" s="157" t="s">
        <v>60</v>
      </c>
      <c r="UZ44" s="157">
        <v>6</v>
      </c>
      <c r="VA44" s="157">
        <v>6</v>
      </c>
      <c r="VB44" s="157">
        <v>0</v>
      </c>
      <c r="VC44" s="157">
        <v>0</v>
      </c>
      <c r="VD44" s="158">
        <f t="shared" si="73"/>
        <v>1</v>
      </c>
      <c r="VE44" s="132">
        <f t="shared" si="74"/>
        <v>0</v>
      </c>
      <c r="VG44" s="157" t="s">
        <v>60</v>
      </c>
      <c r="VH44" s="157">
        <v>6</v>
      </c>
      <c r="VI44" s="157">
        <v>6</v>
      </c>
      <c r="VJ44" s="157">
        <v>0</v>
      </c>
      <c r="VK44" s="157">
        <v>0</v>
      </c>
      <c r="VL44" s="158">
        <f t="shared" si="75"/>
        <v>1</v>
      </c>
      <c r="VM44" s="132">
        <f t="shared" si="76"/>
        <v>0</v>
      </c>
      <c r="VO44" s="157" t="s">
        <v>60</v>
      </c>
      <c r="VP44" s="157">
        <v>6</v>
      </c>
      <c r="VQ44" s="157">
        <v>6</v>
      </c>
      <c r="VR44" s="157">
        <v>0</v>
      </c>
      <c r="VS44" s="157">
        <v>0</v>
      </c>
      <c r="VT44" s="158">
        <f t="shared" si="77"/>
        <v>1</v>
      </c>
      <c r="VV44" s="157" t="s">
        <v>60</v>
      </c>
      <c r="VW44" s="157">
        <v>6</v>
      </c>
      <c r="VX44" s="157">
        <v>6</v>
      </c>
      <c r="VY44" s="157">
        <v>0</v>
      </c>
      <c r="VZ44" s="157">
        <v>0</v>
      </c>
      <c r="WA44" s="158">
        <f t="shared" si="78"/>
        <v>1</v>
      </c>
      <c r="WC44" s="157" t="s">
        <v>60</v>
      </c>
      <c r="WD44" s="157">
        <v>6</v>
      </c>
      <c r="WE44" s="157">
        <v>6</v>
      </c>
      <c r="WF44" s="157">
        <v>0</v>
      </c>
      <c r="WG44" s="157">
        <v>0</v>
      </c>
      <c r="WH44" s="158">
        <f t="shared" si="79"/>
        <v>1</v>
      </c>
      <c r="WI44" s="132">
        <f t="shared" si="126"/>
        <v>0</v>
      </c>
      <c r="WK44" s="157" t="s">
        <v>60</v>
      </c>
      <c r="WL44" s="157">
        <v>6</v>
      </c>
      <c r="WM44" s="157">
        <v>6</v>
      </c>
      <c r="WN44" s="157">
        <v>0</v>
      </c>
      <c r="WO44" s="157">
        <v>0</v>
      </c>
      <c r="WP44" s="158">
        <f t="shared" si="80"/>
        <v>1</v>
      </c>
      <c r="WQ44" s="132">
        <f t="shared" si="81"/>
        <v>0</v>
      </c>
      <c r="WS44" s="157" t="s">
        <v>60</v>
      </c>
      <c r="WT44" s="157">
        <v>6</v>
      </c>
      <c r="WU44" s="157">
        <v>6</v>
      </c>
      <c r="WV44" s="157">
        <v>0</v>
      </c>
      <c r="WW44" s="157">
        <v>0</v>
      </c>
      <c r="WX44" s="158">
        <f t="shared" si="82"/>
        <v>1</v>
      </c>
      <c r="WY44" s="132">
        <f t="shared" si="83"/>
        <v>0</v>
      </c>
      <c r="XA44" s="157" t="s">
        <v>60</v>
      </c>
      <c r="XB44" s="157">
        <v>6</v>
      </c>
      <c r="XC44" s="157">
        <v>6</v>
      </c>
      <c r="XD44" s="157">
        <v>0</v>
      </c>
      <c r="XE44" s="157">
        <v>0</v>
      </c>
      <c r="XF44" s="158">
        <f t="shared" si="84"/>
        <v>1</v>
      </c>
      <c r="XG44" s="132">
        <f t="shared" si="85"/>
        <v>0</v>
      </c>
      <c r="XI44" s="157" t="s">
        <v>60</v>
      </c>
      <c r="XJ44" s="157">
        <v>6</v>
      </c>
      <c r="XK44" s="157">
        <v>6</v>
      </c>
      <c r="XL44" s="157">
        <v>0</v>
      </c>
      <c r="XM44" s="157">
        <v>0</v>
      </c>
      <c r="XN44" s="158">
        <f t="shared" si="86"/>
        <v>1</v>
      </c>
      <c r="XO44" s="132">
        <f t="shared" si="87"/>
        <v>0</v>
      </c>
      <c r="XQ44" s="157" t="s">
        <v>60</v>
      </c>
      <c r="XR44" s="157">
        <v>6</v>
      </c>
      <c r="XS44" s="157">
        <v>6</v>
      </c>
      <c r="XT44" s="157">
        <v>0</v>
      </c>
      <c r="XU44" s="157">
        <v>0</v>
      </c>
      <c r="XV44" s="158">
        <f t="shared" si="88"/>
        <v>1</v>
      </c>
      <c r="XW44" s="132">
        <f t="shared" si="89"/>
        <v>0</v>
      </c>
      <c r="XY44" s="157" t="s">
        <v>60</v>
      </c>
      <c r="XZ44" s="157">
        <v>6</v>
      </c>
      <c r="YA44" s="157">
        <v>6</v>
      </c>
      <c r="YB44" s="157">
        <v>0</v>
      </c>
      <c r="YC44" s="157">
        <v>0</v>
      </c>
      <c r="YD44" s="158">
        <f t="shared" si="90"/>
        <v>1</v>
      </c>
      <c r="YE44" s="132">
        <f t="shared" si="91"/>
        <v>0</v>
      </c>
      <c r="YG44" s="157" t="s">
        <v>60</v>
      </c>
      <c r="YH44" s="157">
        <v>6</v>
      </c>
      <c r="YI44" s="157">
        <v>6</v>
      </c>
      <c r="YJ44" s="157">
        <v>0</v>
      </c>
      <c r="YK44" s="157">
        <v>0</v>
      </c>
      <c r="YL44" s="158">
        <f t="shared" si="92"/>
        <v>1</v>
      </c>
      <c r="YM44" s="132">
        <f t="shared" si="93"/>
        <v>0</v>
      </c>
      <c r="YO44" s="157" t="s">
        <v>60</v>
      </c>
      <c r="YP44" s="157">
        <v>6</v>
      </c>
      <c r="YQ44" s="157">
        <v>6</v>
      </c>
      <c r="YR44" s="157">
        <v>0</v>
      </c>
      <c r="YS44" s="157">
        <v>0</v>
      </c>
      <c r="YT44" s="158">
        <f t="shared" si="94"/>
        <v>1</v>
      </c>
      <c r="YU44" s="132">
        <f t="shared" si="95"/>
        <v>0</v>
      </c>
      <c r="YW44" s="157" t="s">
        <v>60</v>
      </c>
      <c r="YX44" s="157">
        <v>6</v>
      </c>
      <c r="YY44" s="157">
        <v>6</v>
      </c>
      <c r="YZ44" s="157">
        <v>0</v>
      </c>
      <c r="ZA44" s="157">
        <v>0</v>
      </c>
      <c r="ZB44" s="158">
        <f t="shared" si="96"/>
        <v>1</v>
      </c>
      <c r="ZD44" s="157" t="s">
        <v>60</v>
      </c>
      <c r="ZE44" s="157">
        <v>6</v>
      </c>
      <c r="ZF44" s="157">
        <v>6</v>
      </c>
      <c r="ZG44" s="157">
        <v>0</v>
      </c>
      <c r="ZH44" s="157">
        <v>0</v>
      </c>
      <c r="ZI44" s="158">
        <f t="shared" si="97"/>
        <v>1</v>
      </c>
      <c r="ZJ44" s="132">
        <f t="shared" si="98"/>
        <v>1</v>
      </c>
      <c r="ZL44" s="121" t="s">
        <v>60</v>
      </c>
      <c r="ZM44" s="121">
        <v>6</v>
      </c>
      <c r="ZN44" s="121">
        <v>6</v>
      </c>
      <c r="ZO44" s="121">
        <v>0</v>
      </c>
      <c r="ZP44" s="121">
        <v>0</v>
      </c>
      <c r="ZQ44" s="132">
        <v>1</v>
      </c>
      <c r="ZS44" s="157" t="s">
        <v>60</v>
      </c>
      <c r="ZT44" s="157">
        <v>6</v>
      </c>
      <c r="ZU44" s="157">
        <v>6</v>
      </c>
      <c r="ZV44" s="157">
        <v>0</v>
      </c>
      <c r="ZW44" s="157">
        <v>0</v>
      </c>
      <c r="ZX44" s="158">
        <v>1</v>
      </c>
      <c r="ZZ44" s="199" t="s">
        <v>60</v>
      </c>
      <c r="AAA44" s="199">
        <v>6</v>
      </c>
      <c r="AAB44" s="199">
        <v>6</v>
      </c>
      <c r="AAC44" s="199">
        <v>0</v>
      </c>
      <c r="AAD44" s="199">
        <v>0</v>
      </c>
      <c r="AAE44" s="200">
        <v>1</v>
      </c>
      <c r="AAG44" s="157" t="s">
        <v>60</v>
      </c>
      <c r="AAH44" s="157">
        <v>6</v>
      </c>
      <c r="AAI44" s="157">
        <v>6</v>
      </c>
      <c r="AAJ44" s="157">
        <v>0</v>
      </c>
      <c r="AAK44" s="157">
        <v>0</v>
      </c>
      <c r="AAL44" s="158">
        <v>1</v>
      </c>
      <c r="AAN44" s="157" t="s">
        <v>60</v>
      </c>
      <c r="AAO44" s="157">
        <v>6</v>
      </c>
      <c r="AAP44" s="157">
        <v>6</v>
      </c>
      <c r="AAQ44" s="157">
        <v>0</v>
      </c>
      <c r="AAR44" s="157">
        <v>0</v>
      </c>
      <c r="AAS44" s="158">
        <v>1</v>
      </c>
      <c r="AAU44" s="157" t="s">
        <v>60</v>
      </c>
      <c r="AAV44" s="157">
        <v>6</v>
      </c>
      <c r="AAW44" s="157">
        <v>6</v>
      </c>
      <c r="AAX44" s="157">
        <v>0</v>
      </c>
      <c r="AAY44" s="157">
        <v>0</v>
      </c>
      <c r="AAZ44" s="158">
        <v>1</v>
      </c>
    </row>
    <row r="45" spans="1:728" ht="15.75">
      <c r="A45" s="19">
        <v>1</v>
      </c>
      <c r="B45" s="19"/>
      <c r="C45" s="18" t="s">
        <v>60</v>
      </c>
      <c r="D45" s="18">
        <v>12</v>
      </c>
      <c r="E45" s="18">
        <v>12</v>
      </c>
      <c r="F45" s="18">
        <v>0</v>
      </c>
      <c r="G45" s="18">
        <v>0</v>
      </c>
      <c r="H45" s="19">
        <v>1</v>
      </c>
      <c r="J45" s="58" t="s">
        <v>60</v>
      </c>
      <c r="K45" s="58">
        <v>12</v>
      </c>
      <c r="L45" s="58">
        <v>12</v>
      </c>
      <c r="M45" s="58">
        <v>0</v>
      </c>
      <c r="N45" s="58">
        <v>0</v>
      </c>
      <c r="O45" s="59">
        <v>1</v>
      </c>
      <c r="P45" s="59">
        <f t="shared" si="104"/>
        <v>0</v>
      </c>
      <c r="R45" s="18" t="s">
        <v>60</v>
      </c>
      <c r="S45" s="18">
        <v>12</v>
      </c>
      <c r="T45" s="18">
        <v>12</v>
      </c>
      <c r="U45" s="18">
        <v>0</v>
      </c>
      <c r="V45" s="18">
        <v>0</v>
      </c>
      <c r="W45" s="19">
        <v>1</v>
      </c>
      <c r="X45" s="19">
        <f t="shared" si="105"/>
        <v>0</v>
      </c>
      <c r="Z45" s="51" t="s">
        <v>60</v>
      </c>
      <c r="AA45" s="51">
        <v>12</v>
      </c>
      <c r="AB45" s="52">
        <v>12</v>
      </c>
      <c r="AC45" s="53">
        <v>0</v>
      </c>
      <c r="AD45" s="51">
        <v>0</v>
      </c>
      <c r="AE45" s="54">
        <v>1</v>
      </c>
      <c r="AF45" s="19">
        <f t="shared" si="106"/>
        <v>0</v>
      </c>
      <c r="AH45" s="19">
        <v>1</v>
      </c>
      <c r="AI45" s="19">
        <f t="shared" si="107"/>
        <v>0</v>
      </c>
      <c r="AK45" s="18" t="s">
        <v>61</v>
      </c>
      <c r="AL45" s="18">
        <v>8</v>
      </c>
      <c r="AM45" s="18">
        <v>8</v>
      </c>
      <c r="AN45" s="18">
        <v>0</v>
      </c>
      <c r="AO45" s="18">
        <v>0</v>
      </c>
      <c r="AP45" s="19">
        <f t="shared" si="108"/>
        <v>1</v>
      </c>
      <c r="AQ45" s="19">
        <f t="shared" si="127"/>
        <v>0</v>
      </c>
      <c r="AS45" s="18" t="s">
        <v>61</v>
      </c>
      <c r="AT45" s="18">
        <v>8</v>
      </c>
      <c r="AU45" s="18">
        <v>8</v>
      </c>
      <c r="AV45" s="18">
        <v>0</v>
      </c>
      <c r="AW45" s="18">
        <v>0</v>
      </c>
      <c r="AX45" s="19">
        <v>1</v>
      </c>
      <c r="AY45" s="19">
        <f t="shared" si="109"/>
        <v>0</v>
      </c>
      <c r="BA45" s="18" t="s">
        <v>61</v>
      </c>
      <c r="BB45" s="18">
        <v>8</v>
      </c>
      <c r="BC45" s="18">
        <v>8</v>
      </c>
      <c r="BD45" s="18">
        <v>0</v>
      </c>
      <c r="BE45" s="18">
        <v>0</v>
      </c>
      <c r="BF45" s="19">
        <v>1</v>
      </c>
      <c r="BG45" s="19">
        <f t="shared" si="110"/>
        <v>0</v>
      </c>
      <c r="BI45" s="18" t="s">
        <v>61</v>
      </c>
      <c r="BJ45" s="18">
        <v>8</v>
      </c>
      <c r="BK45" s="18">
        <v>8</v>
      </c>
      <c r="BL45" s="18">
        <v>0</v>
      </c>
      <c r="BM45" s="18">
        <v>0</v>
      </c>
      <c r="BN45" s="19">
        <v>1</v>
      </c>
      <c r="BO45" s="19">
        <f t="shared" si="111"/>
        <v>0</v>
      </c>
      <c r="BQ45" s="18" t="s">
        <v>61</v>
      </c>
      <c r="BR45" s="18">
        <v>8</v>
      </c>
      <c r="BS45" s="18">
        <v>8</v>
      </c>
      <c r="BT45" s="18">
        <v>0</v>
      </c>
      <c r="BU45" s="18">
        <v>0</v>
      </c>
      <c r="BV45" s="19">
        <v>1</v>
      </c>
      <c r="BW45" s="19">
        <f t="shared" si="112"/>
        <v>0</v>
      </c>
      <c r="BY45" s="18" t="s">
        <v>61</v>
      </c>
      <c r="BZ45" s="18">
        <v>8</v>
      </c>
      <c r="CA45" s="18">
        <v>8</v>
      </c>
      <c r="CB45" s="18">
        <v>0</v>
      </c>
      <c r="CC45" s="18">
        <v>0</v>
      </c>
      <c r="CD45" s="19">
        <v>1</v>
      </c>
      <c r="CE45" s="19">
        <f t="shared" si="113"/>
        <v>0</v>
      </c>
      <c r="CG45" s="2" t="s">
        <v>61</v>
      </c>
      <c r="CH45" s="2">
        <v>8</v>
      </c>
      <c r="CI45" s="2">
        <v>8</v>
      </c>
      <c r="CJ45" s="2">
        <v>0</v>
      </c>
      <c r="CK45" s="2">
        <v>0</v>
      </c>
      <c r="CL45" s="4">
        <v>1</v>
      </c>
      <c r="CM45" s="19">
        <f t="shared" si="114"/>
        <v>0</v>
      </c>
      <c r="CO45" s="2" t="s">
        <v>61</v>
      </c>
      <c r="CP45" s="2">
        <v>8</v>
      </c>
      <c r="CQ45" s="2">
        <v>8</v>
      </c>
      <c r="CR45" s="2">
        <v>0</v>
      </c>
      <c r="CS45" s="2">
        <v>0</v>
      </c>
      <c r="CT45" s="4">
        <v>1</v>
      </c>
      <c r="CU45" s="19">
        <f t="shared" si="115"/>
        <v>0</v>
      </c>
      <c r="CW45" s="2" t="s">
        <v>61</v>
      </c>
      <c r="CX45" s="2">
        <v>8</v>
      </c>
      <c r="CY45" s="2">
        <v>8</v>
      </c>
      <c r="CZ45" s="2">
        <v>0</v>
      </c>
      <c r="DA45" s="2">
        <v>0</v>
      </c>
      <c r="DB45" s="4">
        <v>1</v>
      </c>
      <c r="DC45" s="19">
        <f t="shared" si="116"/>
        <v>0</v>
      </c>
      <c r="DE45" s="2" t="s">
        <v>61</v>
      </c>
      <c r="DF45" s="2">
        <v>8</v>
      </c>
      <c r="DG45" s="2">
        <v>8</v>
      </c>
      <c r="DH45" s="2">
        <v>0</v>
      </c>
      <c r="DI45" s="2">
        <v>0</v>
      </c>
      <c r="DJ45" s="4">
        <v>1</v>
      </c>
      <c r="DK45" s="19">
        <f t="shared" si="117"/>
        <v>0</v>
      </c>
      <c r="DM45" s="2" t="s">
        <v>61</v>
      </c>
      <c r="DN45" s="2">
        <v>8</v>
      </c>
      <c r="DO45" s="2">
        <v>8</v>
      </c>
      <c r="DP45" s="2">
        <v>0</v>
      </c>
      <c r="DQ45" s="2">
        <v>0</v>
      </c>
      <c r="DR45" s="4">
        <v>1</v>
      </c>
      <c r="DS45" s="19">
        <f t="shared" si="118"/>
        <v>0</v>
      </c>
      <c r="DU45" s="2" t="s">
        <v>61</v>
      </c>
      <c r="DV45" s="2">
        <v>8</v>
      </c>
      <c r="DW45" s="2">
        <v>8</v>
      </c>
      <c r="DX45" s="2">
        <v>0</v>
      </c>
      <c r="DY45" s="2">
        <v>0</v>
      </c>
      <c r="DZ45" s="4">
        <v>1</v>
      </c>
      <c r="EA45" s="19">
        <f t="shared" si="119"/>
        <v>0</v>
      </c>
      <c r="EC45" s="2" t="s">
        <v>61</v>
      </c>
      <c r="ED45" s="2">
        <v>8</v>
      </c>
      <c r="EE45" s="2">
        <v>8</v>
      </c>
      <c r="EF45" s="2">
        <v>0</v>
      </c>
      <c r="EG45" s="2">
        <v>0</v>
      </c>
      <c r="EH45" s="4">
        <v>1</v>
      </c>
      <c r="EI45" s="19">
        <f t="shared" si="120"/>
        <v>0</v>
      </c>
      <c r="EK45" s="2" t="s">
        <v>61</v>
      </c>
      <c r="EL45" s="2">
        <v>8</v>
      </c>
      <c r="EM45" s="2">
        <v>8</v>
      </c>
      <c r="EN45" s="2">
        <v>0</v>
      </c>
      <c r="EO45" s="2">
        <v>0</v>
      </c>
      <c r="EP45" s="4">
        <v>1</v>
      </c>
      <c r="EQ45" s="19">
        <f t="shared" si="121"/>
        <v>0</v>
      </c>
      <c r="ES45" s="2" t="s">
        <v>61</v>
      </c>
      <c r="ET45" s="2">
        <v>8</v>
      </c>
      <c r="EU45" s="2">
        <v>8</v>
      </c>
      <c r="EV45" s="2">
        <v>0</v>
      </c>
      <c r="EW45" s="2">
        <v>0</v>
      </c>
      <c r="EX45" s="4">
        <v>1</v>
      </c>
      <c r="EY45" s="19">
        <f t="shared" si="122"/>
        <v>0</v>
      </c>
      <c r="FA45" s="2" t="s">
        <v>61</v>
      </c>
      <c r="FB45" s="2">
        <v>8</v>
      </c>
      <c r="FC45" s="2">
        <v>8</v>
      </c>
      <c r="FD45" s="2">
        <v>0</v>
      </c>
      <c r="FE45" s="2">
        <v>0</v>
      </c>
      <c r="FF45" s="4">
        <v>1</v>
      </c>
      <c r="FG45" s="19">
        <f t="shared" si="123"/>
        <v>0</v>
      </c>
      <c r="FI45" s="2" t="s">
        <v>61</v>
      </c>
      <c r="FJ45" s="2">
        <v>8</v>
      </c>
      <c r="FK45" s="2">
        <v>8</v>
      </c>
      <c r="FL45" s="2">
        <v>0</v>
      </c>
      <c r="FM45" s="2">
        <v>0</v>
      </c>
      <c r="FN45" s="4">
        <v>1</v>
      </c>
      <c r="FO45" s="19">
        <f t="shared" si="124"/>
        <v>0</v>
      </c>
      <c r="FQ45" s="2" t="s">
        <v>61</v>
      </c>
      <c r="FR45" s="2">
        <v>8</v>
      </c>
      <c r="FS45" s="2">
        <v>8</v>
      </c>
      <c r="FT45" s="2">
        <v>0</v>
      </c>
      <c r="FU45" s="2">
        <v>0</v>
      </c>
      <c r="FV45" s="4">
        <v>1</v>
      </c>
      <c r="FW45" s="19">
        <f t="shared" si="125"/>
        <v>0</v>
      </c>
      <c r="FY45" s="2" t="s">
        <v>61</v>
      </c>
      <c r="FZ45" s="2">
        <v>8</v>
      </c>
      <c r="GA45" s="2">
        <v>8</v>
      </c>
      <c r="GB45" s="2">
        <v>0</v>
      </c>
      <c r="GC45" s="2">
        <v>0</v>
      </c>
      <c r="GD45" s="4">
        <v>1</v>
      </c>
      <c r="GE45" s="19">
        <f t="shared" si="24"/>
        <v>0</v>
      </c>
      <c r="GG45" s="2" t="s">
        <v>61</v>
      </c>
      <c r="GH45" s="2">
        <v>8</v>
      </c>
      <c r="GI45" s="2">
        <v>8</v>
      </c>
      <c r="GJ45" s="2">
        <v>0</v>
      </c>
      <c r="GK45" s="2">
        <v>0</v>
      </c>
      <c r="GL45" s="4">
        <v>1</v>
      </c>
      <c r="GM45" s="19">
        <f t="shared" si="25"/>
        <v>0</v>
      </c>
      <c r="GO45" s="2" t="s">
        <v>61</v>
      </c>
      <c r="GP45" s="2">
        <v>8</v>
      </c>
      <c r="GQ45" s="2">
        <v>8</v>
      </c>
      <c r="GR45" s="2">
        <v>0</v>
      </c>
      <c r="GS45" s="2">
        <v>0</v>
      </c>
      <c r="GT45" s="4">
        <v>1</v>
      </c>
      <c r="GU45" s="19">
        <f t="shared" si="26"/>
        <v>0</v>
      </c>
      <c r="GW45" s="2" t="s">
        <v>61</v>
      </c>
      <c r="GX45" s="2">
        <v>8</v>
      </c>
      <c r="GY45" s="2">
        <v>8</v>
      </c>
      <c r="GZ45" s="2">
        <v>0</v>
      </c>
      <c r="HA45" s="2">
        <v>0</v>
      </c>
      <c r="HB45" s="4">
        <v>1</v>
      </c>
      <c r="HC45" s="19">
        <f t="shared" si="27"/>
        <v>0</v>
      </c>
      <c r="HE45" s="2" t="s">
        <v>61</v>
      </c>
      <c r="HF45" s="2">
        <v>8</v>
      </c>
      <c r="HG45" s="2">
        <v>8</v>
      </c>
      <c r="HH45" s="2">
        <v>0</v>
      </c>
      <c r="HI45" s="2">
        <v>0</v>
      </c>
      <c r="HJ45" s="4">
        <v>1</v>
      </c>
      <c r="HK45" s="19">
        <f t="shared" si="28"/>
        <v>0</v>
      </c>
      <c r="HM45" s="2" t="s">
        <v>61</v>
      </c>
      <c r="HN45" s="2">
        <v>8</v>
      </c>
      <c r="HO45" s="2">
        <v>8</v>
      </c>
      <c r="HP45" s="2">
        <v>0</v>
      </c>
      <c r="HQ45" s="2">
        <v>0</v>
      </c>
      <c r="HR45" s="4">
        <v>1</v>
      </c>
      <c r="HS45" s="19">
        <f t="shared" si="29"/>
        <v>0</v>
      </c>
      <c r="HU45" s="2" t="s">
        <v>61</v>
      </c>
      <c r="HV45" s="2">
        <v>8</v>
      </c>
      <c r="HW45" s="2">
        <v>8</v>
      </c>
      <c r="HX45" s="2">
        <v>0</v>
      </c>
      <c r="HY45" s="2">
        <v>0</v>
      </c>
      <c r="HZ45" s="4">
        <v>1</v>
      </c>
      <c r="IA45" s="19">
        <f t="shared" si="30"/>
        <v>0</v>
      </c>
      <c r="IC45" s="2" t="s">
        <v>61</v>
      </c>
      <c r="ID45" s="2">
        <v>8</v>
      </c>
      <c r="IE45" s="2">
        <v>8</v>
      </c>
      <c r="IF45" s="2">
        <v>0</v>
      </c>
      <c r="IG45" s="2">
        <v>0</v>
      </c>
      <c r="IH45" s="4">
        <v>1</v>
      </c>
      <c r="II45" s="19">
        <f t="shared" si="31"/>
        <v>0</v>
      </c>
      <c r="IK45" s="2" t="s">
        <v>61</v>
      </c>
      <c r="IL45" s="2">
        <v>8</v>
      </c>
      <c r="IM45" s="2">
        <v>8</v>
      </c>
      <c r="IN45" s="2">
        <v>0</v>
      </c>
      <c r="IO45" s="2">
        <v>0</v>
      </c>
      <c r="IP45" s="4">
        <v>1</v>
      </c>
      <c r="IQ45" s="19">
        <f t="shared" si="32"/>
        <v>0</v>
      </c>
      <c r="IS45" s="2" t="s">
        <v>61</v>
      </c>
      <c r="IT45" s="2">
        <v>8</v>
      </c>
      <c r="IU45" s="2">
        <v>8</v>
      </c>
      <c r="IV45" s="2">
        <v>0</v>
      </c>
      <c r="IW45" s="2">
        <v>0</v>
      </c>
      <c r="IX45" s="4">
        <v>1</v>
      </c>
      <c r="IY45" s="19">
        <f t="shared" si="33"/>
        <v>0</v>
      </c>
      <c r="JA45" s="2" t="s">
        <v>61</v>
      </c>
      <c r="JB45" s="2">
        <v>8</v>
      </c>
      <c r="JC45" s="2">
        <v>8</v>
      </c>
      <c r="JD45" s="2">
        <v>0</v>
      </c>
      <c r="JE45" s="2">
        <v>0</v>
      </c>
      <c r="JF45" s="4">
        <v>1</v>
      </c>
      <c r="JG45" s="19">
        <f t="shared" si="34"/>
        <v>0</v>
      </c>
      <c r="JI45" s="2" t="s">
        <v>61</v>
      </c>
      <c r="JJ45" s="2">
        <v>8</v>
      </c>
      <c r="JK45" s="2">
        <v>8</v>
      </c>
      <c r="JL45" s="2">
        <v>0</v>
      </c>
      <c r="JM45" s="2">
        <v>0</v>
      </c>
      <c r="JN45" s="4">
        <v>1</v>
      </c>
      <c r="JO45" s="19">
        <f t="shared" si="35"/>
        <v>0</v>
      </c>
      <c r="JQ45" s="2" t="s">
        <v>61</v>
      </c>
      <c r="JR45" s="2">
        <v>8</v>
      </c>
      <c r="JS45" s="2">
        <v>8</v>
      </c>
      <c r="JT45" s="2">
        <v>0</v>
      </c>
      <c r="JU45" s="2">
        <v>0</v>
      </c>
      <c r="JV45" s="4">
        <v>1</v>
      </c>
      <c r="JW45" s="19">
        <f t="shared" si="36"/>
        <v>0</v>
      </c>
      <c r="JY45" s="2" t="s">
        <v>61</v>
      </c>
      <c r="JZ45" s="2">
        <v>8</v>
      </c>
      <c r="KA45" s="2">
        <v>8</v>
      </c>
      <c r="KB45" s="2">
        <v>0</v>
      </c>
      <c r="KC45" s="2">
        <v>0</v>
      </c>
      <c r="KD45" s="4">
        <v>1</v>
      </c>
      <c r="KE45" s="19">
        <f t="shared" si="37"/>
        <v>0</v>
      </c>
      <c r="KG45" s="2" t="s">
        <v>61</v>
      </c>
      <c r="KH45" s="2">
        <v>8</v>
      </c>
      <c r="KI45" s="2">
        <v>8</v>
      </c>
      <c r="KJ45" s="2">
        <v>0</v>
      </c>
      <c r="KK45" s="2">
        <v>0</v>
      </c>
      <c r="KL45" s="4">
        <v>1</v>
      </c>
      <c r="KM45" s="19">
        <f t="shared" si="38"/>
        <v>0</v>
      </c>
      <c r="KO45" s="2" t="s">
        <v>61</v>
      </c>
      <c r="KP45" s="2">
        <v>8</v>
      </c>
      <c r="KQ45" s="2">
        <v>8</v>
      </c>
      <c r="KR45" s="2">
        <v>0</v>
      </c>
      <c r="KS45" s="2">
        <v>0</v>
      </c>
      <c r="KT45" s="4">
        <v>1</v>
      </c>
      <c r="KU45" s="19">
        <f t="shared" si="39"/>
        <v>0</v>
      </c>
      <c r="KW45" s="2" t="s">
        <v>61</v>
      </c>
      <c r="KX45" s="2">
        <v>8</v>
      </c>
      <c r="KY45" s="2">
        <v>8</v>
      </c>
      <c r="KZ45" s="2">
        <v>0</v>
      </c>
      <c r="LA45" s="2">
        <v>0</v>
      </c>
      <c r="LB45" s="4">
        <v>1</v>
      </c>
      <c r="LC45" s="19">
        <f t="shared" si="40"/>
        <v>0</v>
      </c>
      <c r="LE45" s="2" t="s">
        <v>61</v>
      </c>
      <c r="LF45" s="2">
        <v>8</v>
      </c>
      <c r="LG45" s="2">
        <v>8</v>
      </c>
      <c r="LH45" s="2">
        <v>0</v>
      </c>
      <c r="LI45" s="2">
        <v>0</v>
      </c>
      <c r="LJ45" s="4">
        <v>1</v>
      </c>
      <c r="LK45" s="19">
        <f t="shared" si="41"/>
        <v>0</v>
      </c>
      <c r="LM45" s="2" t="s">
        <v>61</v>
      </c>
      <c r="LN45" s="2">
        <v>8</v>
      </c>
      <c r="LO45" s="2">
        <v>8</v>
      </c>
      <c r="LP45" s="2">
        <v>0</v>
      </c>
      <c r="LQ45" s="2">
        <v>0</v>
      </c>
      <c r="LR45" s="4">
        <v>1</v>
      </c>
      <c r="LS45" s="19">
        <f t="shared" si="42"/>
        <v>0</v>
      </c>
      <c r="LU45" s="2" t="s">
        <v>61</v>
      </c>
      <c r="LV45" s="2">
        <v>25</v>
      </c>
      <c r="LW45" s="2">
        <v>17</v>
      </c>
      <c r="LX45" s="2">
        <v>8</v>
      </c>
      <c r="LY45" s="2">
        <v>0</v>
      </c>
      <c r="LZ45" s="4">
        <v>0.68</v>
      </c>
      <c r="MA45" s="19">
        <f t="shared" si="43"/>
        <v>-0.31999999999999995</v>
      </c>
      <c r="MC45" s="2" t="s">
        <v>61</v>
      </c>
      <c r="MD45" s="2">
        <v>25</v>
      </c>
      <c r="ME45" s="2">
        <v>17</v>
      </c>
      <c r="MF45" s="2">
        <v>8</v>
      </c>
      <c r="MG45" s="2">
        <v>0</v>
      </c>
      <c r="MH45" s="4">
        <f t="shared" si="99"/>
        <v>0.68</v>
      </c>
      <c r="MI45" s="19">
        <f t="shared" si="44"/>
        <v>0</v>
      </c>
      <c r="MK45" s="2" t="s">
        <v>61</v>
      </c>
      <c r="ML45" s="2">
        <v>25</v>
      </c>
      <c r="MM45" s="2">
        <v>17</v>
      </c>
      <c r="MN45" s="2">
        <v>8</v>
      </c>
      <c r="MO45" s="2">
        <v>0</v>
      </c>
      <c r="MP45" s="4">
        <v>0.68</v>
      </c>
      <c r="MQ45" s="19">
        <f t="shared" si="100"/>
        <v>0</v>
      </c>
      <c r="MS45" s="2" t="s">
        <v>61</v>
      </c>
      <c r="MT45" s="2">
        <v>25</v>
      </c>
      <c r="MU45" s="2">
        <v>17</v>
      </c>
      <c r="MV45" s="2">
        <v>8</v>
      </c>
      <c r="MW45" s="2">
        <v>0</v>
      </c>
      <c r="MX45" s="4">
        <v>0.68</v>
      </c>
      <c r="MY45" s="19">
        <f t="shared" si="45"/>
        <v>0</v>
      </c>
      <c r="NA45" s="2" t="s">
        <v>61</v>
      </c>
      <c r="NB45" s="2">
        <v>25</v>
      </c>
      <c r="NC45" s="2">
        <v>17</v>
      </c>
      <c r="ND45" s="2">
        <v>8</v>
      </c>
      <c r="NE45" s="2">
        <v>0</v>
      </c>
      <c r="NF45" s="4">
        <v>0.68</v>
      </c>
      <c r="NG45" s="19">
        <f t="shared" si="46"/>
        <v>0</v>
      </c>
      <c r="NI45" s="2" t="s">
        <v>61</v>
      </c>
      <c r="NJ45" s="2">
        <v>25</v>
      </c>
      <c r="NK45" s="2">
        <v>17</v>
      </c>
      <c r="NL45" s="2">
        <v>8</v>
      </c>
      <c r="NM45" s="2">
        <v>0</v>
      </c>
      <c r="NN45" s="4">
        <v>0.68</v>
      </c>
      <c r="NO45" s="19">
        <f t="shared" si="47"/>
        <v>0</v>
      </c>
      <c r="NQ45" s="2" t="s">
        <v>61</v>
      </c>
      <c r="NR45" s="2">
        <v>25</v>
      </c>
      <c r="NS45" s="2">
        <v>17</v>
      </c>
      <c r="NT45" s="2">
        <v>8</v>
      </c>
      <c r="NU45" s="2">
        <v>0</v>
      </c>
      <c r="NV45" s="4">
        <v>0.68</v>
      </c>
      <c r="NW45" s="19">
        <f t="shared" si="48"/>
        <v>0</v>
      </c>
      <c r="NY45" s="2" t="s">
        <v>61</v>
      </c>
      <c r="NZ45" s="2">
        <v>25</v>
      </c>
      <c r="OA45" s="2">
        <v>17</v>
      </c>
      <c r="OB45" s="2">
        <v>8</v>
      </c>
      <c r="OC45" s="2">
        <v>0</v>
      </c>
      <c r="OD45" s="4">
        <v>0.68</v>
      </c>
      <c r="OE45" s="19">
        <f t="shared" si="49"/>
        <v>0</v>
      </c>
      <c r="OG45" s="2" t="s">
        <v>61</v>
      </c>
      <c r="OH45" s="2">
        <v>25</v>
      </c>
      <c r="OI45" s="2">
        <v>17</v>
      </c>
      <c r="OJ45" s="2">
        <v>8</v>
      </c>
      <c r="OK45" s="2">
        <v>0</v>
      </c>
      <c r="OL45" s="4">
        <v>0.68</v>
      </c>
      <c r="OM45" s="19">
        <f t="shared" si="103"/>
        <v>0</v>
      </c>
      <c r="OO45" s="2" t="s">
        <v>61</v>
      </c>
      <c r="OP45" s="2">
        <v>25</v>
      </c>
      <c r="OQ45" s="2">
        <v>17</v>
      </c>
      <c r="OR45" s="2">
        <v>8</v>
      </c>
      <c r="OS45" s="2">
        <v>0</v>
      </c>
      <c r="OT45" s="4">
        <f t="shared" si="101"/>
        <v>0.68</v>
      </c>
      <c r="OU45" s="19">
        <f t="shared" si="51"/>
        <v>0</v>
      </c>
      <c r="OW45" s="129" t="s">
        <v>61</v>
      </c>
      <c r="OX45" s="129">
        <v>25</v>
      </c>
      <c r="OY45" s="129">
        <v>17</v>
      </c>
      <c r="OZ45" s="129">
        <v>8</v>
      </c>
      <c r="PA45" s="129">
        <v>0</v>
      </c>
      <c r="PB45" s="135">
        <v>0.68</v>
      </c>
      <c r="PC45" s="132">
        <v>0</v>
      </c>
      <c r="PD45" s="129"/>
      <c r="PE45" s="129" t="s">
        <v>61</v>
      </c>
      <c r="PF45" s="129">
        <v>25</v>
      </c>
      <c r="PG45" s="129">
        <v>17</v>
      </c>
      <c r="PH45" s="129">
        <v>8</v>
      </c>
      <c r="PI45" s="129">
        <v>0</v>
      </c>
      <c r="PJ45" s="135">
        <v>0.68</v>
      </c>
      <c r="PK45" s="132">
        <v>0</v>
      </c>
      <c r="PM45" s="156" t="s">
        <v>61</v>
      </c>
      <c r="PN45" s="156">
        <v>25</v>
      </c>
      <c r="PO45" s="156">
        <v>17</v>
      </c>
      <c r="PP45" s="156">
        <v>8</v>
      </c>
      <c r="PQ45" s="156">
        <v>0</v>
      </c>
      <c r="PR45" s="162">
        <v>0.68</v>
      </c>
      <c r="PS45" s="132">
        <f t="shared" si="52"/>
        <v>0</v>
      </c>
      <c r="PT45" s="121"/>
      <c r="PU45" s="156" t="s">
        <v>61</v>
      </c>
      <c r="PV45" s="156">
        <v>25</v>
      </c>
      <c r="PW45" s="156">
        <v>17</v>
      </c>
      <c r="PX45" s="156">
        <v>8</v>
      </c>
      <c r="PY45" s="156">
        <v>0</v>
      </c>
      <c r="PZ45" s="162">
        <v>0.68</v>
      </c>
      <c r="QA45" s="132">
        <f t="shared" si="53"/>
        <v>0</v>
      </c>
      <c r="QB45" s="121"/>
      <c r="QC45" s="156" t="s">
        <v>61</v>
      </c>
      <c r="QD45" s="156">
        <v>25</v>
      </c>
      <c r="QE45" s="156">
        <v>17</v>
      </c>
      <c r="QF45" s="156">
        <v>8</v>
      </c>
      <c r="QG45" s="156">
        <v>0</v>
      </c>
      <c r="QH45" s="162">
        <v>0.68</v>
      </c>
      <c r="QI45" s="132">
        <f t="shared" si="54"/>
        <v>0</v>
      </c>
      <c r="QJ45" s="121"/>
      <c r="QK45" s="156" t="s">
        <v>61</v>
      </c>
      <c r="QL45" s="156">
        <v>25</v>
      </c>
      <c r="QM45" s="156">
        <v>17</v>
      </c>
      <c r="QN45" s="156">
        <v>8</v>
      </c>
      <c r="QO45" s="156">
        <v>0</v>
      </c>
      <c r="QP45" s="162">
        <v>0.68</v>
      </c>
      <c r="QQ45" s="132">
        <f t="shared" si="55"/>
        <v>0</v>
      </c>
      <c r="QR45" s="121"/>
      <c r="QS45" s="156" t="s">
        <v>61</v>
      </c>
      <c r="QT45" s="156">
        <v>25</v>
      </c>
      <c r="QU45" s="156">
        <v>17</v>
      </c>
      <c r="QV45" s="156">
        <v>8</v>
      </c>
      <c r="QW45" s="156">
        <v>0</v>
      </c>
      <c r="QX45" s="162">
        <v>0.68</v>
      </c>
      <c r="QY45" s="158">
        <f t="shared" si="56"/>
        <v>0</v>
      </c>
      <c r="QZ45" s="121"/>
      <c r="RA45" s="156" t="s">
        <v>61</v>
      </c>
      <c r="RB45" s="156">
        <v>25</v>
      </c>
      <c r="RC45" s="156">
        <v>17</v>
      </c>
      <c r="RD45" s="156">
        <v>8</v>
      </c>
      <c r="RE45" s="156">
        <v>0</v>
      </c>
      <c r="RF45" s="162">
        <v>0.68</v>
      </c>
      <c r="RG45" s="132">
        <f t="shared" si="57"/>
        <v>0</v>
      </c>
      <c r="RH45" s="121"/>
      <c r="RI45" s="121"/>
      <c r="RJ45" s="156" t="s">
        <v>61</v>
      </c>
      <c r="RK45" s="156">
        <v>25</v>
      </c>
      <c r="RL45" s="156">
        <v>17</v>
      </c>
      <c r="RM45" s="156">
        <v>8</v>
      </c>
      <c r="RN45" s="156">
        <v>0</v>
      </c>
      <c r="RO45" s="162">
        <f t="shared" si="58"/>
        <v>0.68</v>
      </c>
      <c r="RP45" s="132">
        <f t="shared" si="59"/>
        <v>0</v>
      </c>
      <c r="RQ45" s="121"/>
      <c r="RR45" s="121"/>
      <c r="RS45" s="121"/>
      <c r="RT45" s="121"/>
      <c r="RU45" s="121"/>
      <c r="RV45" s="121"/>
      <c r="RW45" s="132"/>
      <c r="RX45" s="121"/>
      <c r="RY45" s="121"/>
      <c r="RZ45" s="121"/>
      <c r="SA45" s="121"/>
      <c r="SB45" s="121"/>
      <c r="SC45" s="121"/>
      <c r="SD45" s="132"/>
      <c r="SE45" s="121"/>
      <c r="SF45" s="121"/>
      <c r="SG45" s="121"/>
      <c r="SH45" s="121"/>
      <c r="SI45" s="121"/>
      <c r="SJ45" s="121"/>
      <c r="SK45" s="121"/>
      <c r="SL45" s="121"/>
      <c r="SM45" s="121"/>
      <c r="SN45" s="121"/>
      <c r="SO45" s="121"/>
      <c r="SP45" s="121"/>
      <c r="SQ45" s="121"/>
      <c r="SR45" s="121"/>
      <c r="SU45" s="157" t="s">
        <v>61</v>
      </c>
      <c r="SV45" s="157">
        <v>25</v>
      </c>
      <c r="SW45" s="157">
        <v>17</v>
      </c>
      <c r="SX45" s="157">
        <v>8</v>
      </c>
      <c r="SY45" s="157">
        <v>0</v>
      </c>
      <c r="SZ45" s="158">
        <f t="shared" si="102"/>
        <v>0.68</v>
      </c>
      <c r="TA45" s="132">
        <f t="shared" si="60"/>
        <v>0</v>
      </c>
      <c r="TC45" s="157" t="s">
        <v>61</v>
      </c>
      <c r="TD45" s="157">
        <v>25</v>
      </c>
      <c r="TE45" s="157">
        <v>17</v>
      </c>
      <c r="TF45" s="157">
        <v>8</v>
      </c>
      <c r="TG45" s="157">
        <v>0</v>
      </c>
      <c r="TH45" s="158">
        <f t="shared" si="61"/>
        <v>0.68</v>
      </c>
      <c r="TI45" s="132">
        <f t="shared" si="62"/>
        <v>0</v>
      </c>
      <c r="TK45" s="157" t="s">
        <v>61</v>
      </c>
      <c r="TL45" s="157">
        <v>25</v>
      </c>
      <c r="TM45" s="157">
        <v>17</v>
      </c>
      <c r="TN45" s="157">
        <v>8</v>
      </c>
      <c r="TO45" s="157">
        <v>0</v>
      </c>
      <c r="TP45" s="158">
        <f t="shared" si="63"/>
        <v>0.68</v>
      </c>
      <c r="TQ45" s="132">
        <f t="shared" si="64"/>
        <v>0</v>
      </c>
      <c r="TS45" s="157" t="s">
        <v>61</v>
      </c>
      <c r="TT45" s="157">
        <v>25</v>
      </c>
      <c r="TU45" s="157">
        <v>17</v>
      </c>
      <c r="TV45" s="157">
        <v>8</v>
      </c>
      <c r="TW45" s="157">
        <v>0</v>
      </c>
      <c r="TX45" s="158">
        <f t="shared" si="65"/>
        <v>0.68</v>
      </c>
      <c r="TY45" s="132">
        <f t="shared" si="66"/>
        <v>0</v>
      </c>
      <c r="UA45" s="157" t="s">
        <v>61</v>
      </c>
      <c r="UB45" s="157">
        <v>25</v>
      </c>
      <c r="UC45" s="157">
        <v>15</v>
      </c>
      <c r="UD45" s="157">
        <v>7</v>
      </c>
      <c r="UE45" s="157">
        <v>3</v>
      </c>
      <c r="UF45" s="158">
        <f t="shared" si="67"/>
        <v>0.6</v>
      </c>
      <c r="UG45" s="132">
        <f t="shared" si="68"/>
        <v>-8.0000000000000071E-2</v>
      </c>
      <c r="UH45" s="132"/>
      <c r="UI45" s="157" t="s">
        <v>61</v>
      </c>
      <c r="UJ45" s="157">
        <v>25</v>
      </c>
      <c r="UK45" s="157">
        <v>17</v>
      </c>
      <c r="UL45" s="157">
        <v>8</v>
      </c>
      <c r="UM45" s="157">
        <v>0</v>
      </c>
      <c r="UN45" s="158">
        <f t="shared" si="69"/>
        <v>0.68</v>
      </c>
      <c r="UO45" s="132">
        <f t="shared" si="70"/>
        <v>8.0000000000000071E-2</v>
      </c>
      <c r="UQ45" s="157" t="s">
        <v>61</v>
      </c>
      <c r="UR45" s="157">
        <v>25</v>
      </c>
      <c r="US45" s="157">
        <v>17</v>
      </c>
      <c r="UT45" s="157">
        <v>8</v>
      </c>
      <c r="UU45" s="157">
        <v>0</v>
      </c>
      <c r="UV45" s="158">
        <f t="shared" si="71"/>
        <v>0.68</v>
      </c>
      <c r="UW45" s="132">
        <f t="shared" si="72"/>
        <v>0</v>
      </c>
      <c r="UY45" s="157" t="s">
        <v>61</v>
      </c>
      <c r="UZ45" s="157">
        <v>25</v>
      </c>
      <c r="VA45" s="157">
        <v>17</v>
      </c>
      <c r="VB45" s="157">
        <v>8</v>
      </c>
      <c r="VC45" s="157">
        <v>0</v>
      </c>
      <c r="VD45" s="158">
        <f t="shared" si="73"/>
        <v>0.68</v>
      </c>
      <c r="VE45" s="132">
        <f t="shared" si="74"/>
        <v>0</v>
      </c>
      <c r="VG45" s="157" t="s">
        <v>61</v>
      </c>
      <c r="VH45" s="157">
        <v>25</v>
      </c>
      <c r="VI45" s="157">
        <v>17</v>
      </c>
      <c r="VJ45" s="157">
        <v>8</v>
      </c>
      <c r="VK45" s="157">
        <v>0</v>
      </c>
      <c r="VL45" s="158">
        <f t="shared" si="75"/>
        <v>0.68</v>
      </c>
      <c r="VM45" s="132">
        <f t="shared" si="76"/>
        <v>0</v>
      </c>
      <c r="VO45" s="157" t="s">
        <v>61</v>
      </c>
      <c r="VP45" s="157">
        <v>25</v>
      </c>
      <c r="VQ45" s="157">
        <v>17</v>
      </c>
      <c r="VR45" s="157">
        <v>8</v>
      </c>
      <c r="VS45" s="157">
        <v>0</v>
      </c>
      <c r="VT45" s="158">
        <f t="shared" si="77"/>
        <v>0.68</v>
      </c>
      <c r="VV45" s="157" t="s">
        <v>61</v>
      </c>
      <c r="VW45" s="157">
        <v>25</v>
      </c>
      <c r="VX45" s="157">
        <v>17</v>
      </c>
      <c r="VY45" s="157">
        <v>8</v>
      </c>
      <c r="VZ45" s="157">
        <v>0</v>
      </c>
      <c r="WA45" s="158">
        <f t="shared" si="78"/>
        <v>0.68</v>
      </c>
      <c r="WC45" s="157" t="s">
        <v>61</v>
      </c>
      <c r="WD45" s="157">
        <v>25</v>
      </c>
      <c r="WE45" s="157">
        <v>17</v>
      </c>
      <c r="WF45" s="157">
        <v>8</v>
      </c>
      <c r="WG45" s="157">
        <v>0</v>
      </c>
      <c r="WH45" s="158">
        <f t="shared" si="79"/>
        <v>0.68</v>
      </c>
      <c r="WI45" s="132">
        <f t="shared" si="126"/>
        <v>0</v>
      </c>
      <c r="WK45" s="157" t="s">
        <v>61</v>
      </c>
      <c r="WL45" s="157">
        <v>25</v>
      </c>
      <c r="WM45" s="157">
        <v>17</v>
      </c>
      <c r="WN45" s="157">
        <v>8</v>
      </c>
      <c r="WO45" s="157">
        <v>0</v>
      </c>
      <c r="WP45" s="158">
        <f t="shared" si="80"/>
        <v>0.68</v>
      </c>
      <c r="WQ45" s="132">
        <f t="shared" si="81"/>
        <v>0</v>
      </c>
      <c r="WS45" s="157" t="s">
        <v>61</v>
      </c>
      <c r="WT45" s="157">
        <v>25</v>
      </c>
      <c r="WU45" s="157">
        <v>17</v>
      </c>
      <c r="WV45" s="157">
        <v>8</v>
      </c>
      <c r="WW45" s="157">
        <v>0</v>
      </c>
      <c r="WX45" s="158">
        <f t="shared" si="82"/>
        <v>0.68</v>
      </c>
      <c r="WY45" s="132">
        <f t="shared" si="83"/>
        <v>0</v>
      </c>
      <c r="XA45" s="157" t="s">
        <v>61</v>
      </c>
      <c r="XB45" s="157">
        <v>25</v>
      </c>
      <c r="XC45" s="157">
        <v>17</v>
      </c>
      <c r="XD45" s="157">
        <v>8</v>
      </c>
      <c r="XE45" s="157">
        <v>0</v>
      </c>
      <c r="XF45" s="158">
        <f t="shared" si="84"/>
        <v>0.68</v>
      </c>
      <c r="XG45" s="132">
        <f t="shared" si="85"/>
        <v>0</v>
      </c>
      <c r="XI45" s="157" t="s">
        <v>61</v>
      </c>
      <c r="XJ45" s="157">
        <v>25</v>
      </c>
      <c r="XK45" s="157">
        <v>17</v>
      </c>
      <c r="XL45" s="157">
        <v>8</v>
      </c>
      <c r="XM45" s="157">
        <v>0</v>
      </c>
      <c r="XN45" s="158">
        <f t="shared" si="86"/>
        <v>0.68</v>
      </c>
      <c r="XO45" s="132">
        <f t="shared" si="87"/>
        <v>0</v>
      </c>
      <c r="XQ45" s="157" t="s">
        <v>61</v>
      </c>
      <c r="XR45" s="157">
        <v>25</v>
      </c>
      <c r="XS45" s="157">
        <v>17</v>
      </c>
      <c r="XT45" s="157">
        <v>8</v>
      </c>
      <c r="XU45" s="157">
        <v>0</v>
      </c>
      <c r="XV45" s="158">
        <f t="shared" si="88"/>
        <v>0.68</v>
      </c>
      <c r="XW45" s="132">
        <f t="shared" si="89"/>
        <v>0</v>
      </c>
      <c r="XY45" s="157" t="s">
        <v>61</v>
      </c>
      <c r="XZ45" s="157">
        <v>25</v>
      </c>
      <c r="YA45" s="157">
        <v>17</v>
      </c>
      <c r="YB45" s="157">
        <v>8</v>
      </c>
      <c r="YC45" s="157">
        <v>0</v>
      </c>
      <c r="YD45" s="158">
        <f t="shared" si="90"/>
        <v>0.68</v>
      </c>
      <c r="YE45" s="132">
        <f t="shared" si="91"/>
        <v>0</v>
      </c>
      <c r="YG45" s="157" t="s">
        <v>61</v>
      </c>
      <c r="YH45" s="157">
        <v>25</v>
      </c>
      <c r="YI45" s="157">
        <v>17</v>
      </c>
      <c r="YJ45" s="157">
        <v>8</v>
      </c>
      <c r="YK45" s="157">
        <v>0</v>
      </c>
      <c r="YL45" s="158">
        <f t="shared" si="92"/>
        <v>0.68</v>
      </c>
      <c r="YM45" s="132">
        <f t="shared" si="93"/>
        <v>0</v>
      </c>
      <c r="YO45" s="157" t="s">
        <v>61</v>
      </c>
      <c r="YP45" s="157">
        <v>25</v>
      </c>
      <c r="YQ45" s="157">
        <v>17</v>
      </c>
      <c r="YR45" s="157">
        <v>8</v>
      </c>
      <c r="YS45" s="157">
        <v>0</v>
      </c>
      <c r="YT45" s="158">
        <f t="shared" si="94"/>
        <v>0.68</v>
      </c>
      <c r="YU45" s="132">
        <f t="shared" si="95"/>
        <v>0</v>
      </c>
      <c r="YW45" s="157" t="s">
        <v>61</v>
      </c>
      <c r="YX45" s="157">
        <v>25</v>
      </c>
      <c r="YY45" s="157">
        <v>17</v>
      </c>
      <c r="YZ45" s="157">
        <v>8</v>
      </c>
      <c r="ZA45" s="157">
        <v>0</v>
      </c>
      <c r="ZB45" s="158">
        <f t="shared" si="96"/>
        <v>0.68</v>
      </c>
      <c r="ZD45" s="157" t="s">
        <v>61</v>
      </c>
      <c r="ZE45" s="157">
        <v>25</v>
      </c>
      <c r="ZF45" s="157">
        <v>17</v>
      </c>
      <c r="ZG45" s="157">
        <v>8</v>
      </c>
      <c r="ZH45" s="157">
        <v>0</v>
      </c>
      <c r="ZI45" s="158">
        <f t="shared" si="97"/>
        <v>0.68</v>
      </c>
      <c r="ZJ45" s="132">
        <f t="shared" si="98"/>
        <v>0.68</v>
      </c>
      <c r="ZL45" s="121" t="s">
        <v>61</v>
      </c>
      <c r="ZM45" s="121">
        <v>25</v>
      </c>
      <c r="ZN45" s="121">
        <v>17</v>
      </c>
      <c r="ZO45" s="121">
        <v>8</v>
      </c>
      <c r="ZP45" s="121">
        <v>0</v>
      </c>
      <c r="ZQ45" s="132">
        <v>0.68</v>
      </c>
      <c r="ZS45" s="157" t="s">
        <v>61</v>
      </c>
      <c r="ZT45" s="157">
        <v>25</v>
      </c>
      <c r="ZU45" s="157">
        <v>17</v>
      </c>
      <c r="ZV45" s="157">
        <v>8</v>
      </c>
      <c r="ZW45" s="157">
        <v>0</v>
      </c>
      <c r="ZX45" s="158">
        <v>0.68</v>
      </c>
      <c r="ZZ45" s="199" t="s">
        <v>61</v>
      </c>
      <c r="AAA45" s="199">
        <v>25</v>
      </c>
      <c r="AAB45" s="199">
        <v>17</v>
      </c>
      <c r="AAC45" s="199">
        <v>8</v>
      </c>
      <c r="AAD45" s="199">
        <v>0</v>
      </c>
      <c r="AAE45" s="200">
        <v>0.68</v>
      </c>
      <c r="AAG45" s="157" t="s">
        <v>61</v>
      </c>
      <c r="AAH45" s="157">
        <v>25</v>
      </c>
      <c r="AAI45" s="157">
        <v>17</v>
      </c>
      <c r="AAJ45" s="157">
        <v>8</v>
      </c>
      <c r="AAK45" s="157">
        <v>0</v>
      </c>
      <c r="AAL45" s="158">
        <v>0.68</v>
      </c>
      <c r="AAN45" s="157" t="s">
        <v>61</v>
      </c>
      <c r="AAO45" s="157">
        <v>25</v>
      </c>
      <c r="AAP45" s="157">
        <v>17</v>
      </c>
      <c r="AAQ45" s="157">
        <v>8</v>
      </c>
      <c r="AAR45" s="157">
        <v>0</v>
      </c>
      <c r="AAS45" s="158">
        <v>0.68</v>
      </c>
      <c r="AAU45" s="157" t="s">
        <v>61</v>
      </c>
      <c r="AAV45" s="157">
        <v>25</v>
      </c>
      <c r="AAW45" s="157">
        <v>17</v>
      </c>
      <c r="AAX45" s="157">
        <v>8</v>
      </c>
      <c r="AAY45" s="157">
        <v>0</v>
      </c>
      <c r="AAZ45" s="158">
        <v>0.68</v>
      </c>
    </row>
    <row r="46" spans="1:728" ht="15.75">
      <c r="A46" s="19">
        <v>1</v>
      </c>
      <c r="B46" s="19"/>
      <c r="C46" s="18" t="s">
        <v>61</v>
      </c>
      <c r="D46" s="18">
        <v>8</v>
      </c>
      <c r="E46" s="18">
        <v>8</v>
      </c>
      <c r="F46" s="18">
        <v>0</v>
      </c>
      <c r="G46" s="18">
        <v>0</v>
      </c>
      <c r="H46" s="19">
        <v>1</v>
      </c>
      <c r="J46" s="58" t="s">
        <v>61</v>
      </c>
      <c r="K46" s="58">
        <v>8</v>
      </c>
      <c r="L46" s="58">
        <v>8</v>
      </c>
      <c r="M46" s="58">
        <v>0</v>
      </c>
      <c r="N46" s="58">
        <v>0</v>
      </c>
      <c r="O46" s="59">
        <v>1</v>
      </c>
      <c r="P46" s="59">
        <f t="shared" si="104"/>
        <v>0</v>
      </c>
      <c r="R46" s="18" t="s">
        <v>61</v>
      </c>
      <c r="S46" s="18">
        <v>8</v>
      </c>
      <c r="T46" s="18">
        <v>8</v>
      </c>
      <c r="U46" s="18">
        <v>0</v>
      </c>
      <c r="V46" s="18">
        <v>0</v>
      </c>
      <c r="W46" s="19">
        <v>1</v>
      </c>
      <c r="X46" s="19">
        <f t="shared" si="105"/>
        <v>0</v>
      </c>
      <c r="Z46" s="51" t="s">
        <v>61</v>
      </c>
      <c r="AA46" s="51">
        <v>8</v>
      </c>
      <c r="AB46" s="52">
        <v>8</v>
      </c>
      <c r="AC46" s="53">
        <v>0</v>
      </c>
      <c r="AD46" s="51">
        <v>0</v>
      </c>
      <c r="AE46" s="54">
        <v>1</v>
      </c>
      <c r="AF46" s="19">
        <f t="shared" si="106"/>
        <v>0</v>
      </c>
      <c r="AH46" s="19">
        <v>1</v>
      </c>
      <c r="AI46" s="19">
        <f t="shared" si="107"/>
        <v>0</v>
      </c>
      <c r="AK46" s="18" t="s">
        <v>62</v>
      </c>
      <c r="AL46" s="18">
        <v>164</v>
      </c>
      <c r="AM46" s="18">
        <v>160</v>
      </c>
      <c r="AN46" s="18">
        <v>4</v>
      </c>
      <c r="AO46" s="18">
        <v>0</v>
      </c>
      <c r="AP46" s="19">
        <f t="shared" si="108"/>
        <v>0.97560975609756095</v>
      </c>
      <c r="AQ46" s="19">
        <f t="shared" si="127"/>
        <v>5.6097560975609806E-3</v>
      </c>
      <c r="AS46" s="18" t="s">
        <v>62</v>
      </c>
      <c r="AT46" s="18">
        <v>164</v>
      </c>
      <c r="AU46" s="18">
        <v>160</v>
      </c>
      <c r="AV46" s="18">
        <v>4</v>
      </c>
      <c r="AW46" s="18">
        <v>0</v>
      </c>
      <c r="AX46" s="19">
        <v>0.98</v>
      </c>
      <c r="AY46" s="19">
        <f t="shared" si="109"/>
        <v>4.3902439024390283E-3</v>
      </c>
      <c r="BA46" s="18" t="s">
        <v>62</v>
      </c>
      <c r="BB46" s="18">
        <v>164</v>
      </c>
      <c r="BC46" s="18">
        <v>160</v>
      </c>
      <c r="BD46" s="18">
        <v>4</v>
      </c>
      <c r="BE46" s="18">
        <v>0</v>
      </c>
      <c r="BF46" s="19">
        <v>0.98</v>
      </c>
      <c r="BG46" s="19">
        <f t="shared" si="110"/>
        <v>0</v>
      </c>
      <c r="BI46" s="18" t="s">
        <v>62</v>
      </c>
      <c r="BJ46" s="18">
        <v>164</v>
      </c>
      <c r="BK46" s="18">
        <v>160</v>
      </c>
      <c r="BL46" s="18">
        <v>4</v>
      </c>
      <c r="BM46" s="18">
        <v>0</v>
      </c>
      <c r="BN46" s="19">
        <v>0.98</v>
      </c>
      <c r="BO46" s="19">
        <f t="shared" si="111"/>
        <v>0</v>
      </c>
      <c r="BQ46" s="18" t="s">
        <v>62</v>
      </c>
      <c r="BR46" s="18">
        <v>164</v>
      </c>
      <c r="BS46" s="18">
        <v>160</v>
      </c>
      <c r="BT46" s="18">
        <v>4</v>
      </c>
      <c r="BU46" s="18">
        <v>0</v>
      </c>
      <c r="BV46" s="19">
        <v>0.98</v>
      </c>
      <c r="BW46" s="19">
        <f t="shared" si="112"/>
        <v>0</v>
      </c>
      <c r="BY46" s="18" t="s">
        <v>62</v>
      </c>
      <c r="BZ46" s="18">
        <v>164</v>
      </c>
      <c r="CA46" s="18">
        <v>160</v>
      </c>
      <c r="CB46" s="18">
        <v>4</v>
      </c>
      <c r="CC46" s="18">
        <v>0</v>
      </c>
      <c r="CD46" s="19">
        <v>0.98</v>
      </c>
      <c r="CE46" s="19">
        <f t="shared" si="113"/>
        <v>0</v>
      </c>
      <c r="CG46" s="2" t="s">
        <v>62</v>
      </c>
      <c r="CH46" s="2">
        <v>164</v>
      </c>
      <c r="CI46" s="2">
        <v>160</v>
      </c>
      <c r="CJ46" s="2">
        <v>4</v>
      </c>
      <c r="CK46" s="2">
        <v>0</v>
      </c>
      <c r="CL46" s="4">
        <v>0.98</v>
      </c>
      <c r="CM46" s="19">
        <f t="shared" si="114"/>
        <v>0</v>
      </c>
      <c r="CO46" s="2" t="s">
        <v>62</v>
      </c>
      <c r="CP46" s="2">
        <v>164</v>
      </c>
      <c r="CQ46" s="2">
        <v>160</v>
      </c>
      <c r="CR46" s="2">
        <v>4</v>
      </c>
      <c r="CS46" s="2">
        <v>0</v>
      </c>
      <c r="CT46" s="4">
        <v>0.98</v>
      </c>
      <c r="CU46" s="19">
        <f t="shared" si="115"/>
        <v>0</v>
      </c>
      <c r="CW46" s="2" t="s">
        <v>62</v>
      </c>
      <c r="CX46" s="2">
        <v>164</v>
      </c>
      <c r="CY46" s="2">
        <v>160</v>
      </c>
      <c r="CZ46" s="2">
        <v>4</v>
      </c>
      <c r="DA46" s="2">
        <v>0</v>
      </c>
      <c r="DB46" s="4">
        <v>0.98</v>
      </c>
      <c r="DC46" s="19">
        <f t="shared" si="116"/>
        <v>0</v>
      </c>
      <c r="DE46" s="2" t="s">
        <v>62</v>
      </c>
      <c r="DF46" s="2">
        <v>164</v>
      </c>
      <c r="DG46" s="2">
        <v>160</v>
      </c>
      <c r="DH46" s="2">
        <v>4</v>
      </c>
      <c r="DI46" s="2">
        <v>0</v>
      </c>
      <c r="DJ46" s="4">
        <v>0.98</v>
      </c>
      <c r="DK46" s="19">
        <f t="shared" si="117"/>
        <v>0</v>
      </c>
      <c r="DM46" s="2" t="s">
        <v>62</v>
      </c>
      <c r="DN46" s="2">
        <v>164</v>
      </c>
      <c r="DO46" s="2">
        <v>160</v>
      </c>
      <c r="DP46" s="2">
        <v>4</v>
      </c>
      <c r="DQ46" s="2">
        <v>0</v>
      </c>
      <c r="DR46" s="4">
        <v>0.98</v>
      </c>
      <c r="DS46" s="19">
        <f t="shared" si="118"/>
        <v>0</v>
      </c>
      <c r="DU46" s="2" t="s">
        <v>62</v>
      </c>
      <c r="DV46" s="2">
        <v>164</v>
      </c>
      <c r="DW46" s="2">
        <v>160</v>
      </c>
      <c r="DX46" s="2">
        <v>4</v>
      </c>
      <c r="DY46" s="2">
        <v>0</v>
      </c>
      <c r="DZ46" s="4">
        <v>0.98</v>
      </c>
      <c r="EA46" s="19">
        <f t="shared" si="119"/>
        <v>0</v>
      </c>
      <c r="EC46" s="2" t="s">
        <v>62</v>
      </c>
      <c r="ED46" s="2">
        <v>164</v>
      </c>
      <c r="EE46" s="2">
        <v>160</v>
      </c>
      <c r="EF46" s="2">
        <v>4</v>
      </c>
      <c r="EG46" s="2">
        <v>0</v>
      </c>
      <c r="EH46" s="4">
        <v>0.98</v>
      </c>
      <c r="EI46" s="19">
        <f t="shared" si="120"/>
        <v>0</v>
      </c>
      <c r="EK46" s="2" t="s">
        <v>62</v>
      </c>
      <c r="EL46" s="2">
        <v>164</v>
      </c>
      <c r="EM46" s="2">
        <v>160</v>
      </c>
      <c r="EN46" s="2">
        <v>4</v>
      </c>
      <c r="EO46" s="2">
        <v>0</v>
      </c>
      <c r="EP46" s="4">
        <v>0.98</v>
      </c>
      <c r="EQ46" s="19">
        <f t="shared" si="121"/>
        <v>0</v>
      </c>
      <c r="ES46" s="2" t="s">
        <v>62</v>
      </c>
      <c r="ET46" s="2">
        <v>164</v>
      </c>
      <c r="EU46" s="2">
        <v>160</v>
      </c>
      <c r="EV46" s="2">
        <v>4</v>
      </c>
      <c r="EW46" s="2">
        <v>0</v>
      </c>
      <c r="EX46" s="4">
        <v>0.98</v>
      </c>
      <c r="EY46" s="19">
        <f t="shared" si="122"/>
        <v>0</v>
      </c>
      <c r="FA46" s="2" t="s">
        <v>62</v>
      </c>
      <c r="FB46" s="2">
        <v>164</v>
      </c>
      <c r="FC46" s="2">
        <v>160</v>
      </c>
      <c r="FD46" s="2">
        <v>4</v>
      </c>
      <c r="FE46" s="2">
        <v>0</v>
      </c>
      <c r="FF46" s="4">
        <v>0.98</v>
      </c>
      <c r="FG46" s="19">
        <f t="shared" si="123"/>
        <v>0</v>
      </c>
      <c r="FI46" s="2" t="s">
        <v>62</v>
      </c>
      <c r="FJ46" s="2">
        <v>164</v>
      </c>
      <c r="FK46" s="2">
        <v>160</v>
      </c>
      <c r="FL46" s="2">
        <v>4</v>
      </c>
      <c r="FM46" s="2">
        <v>0</v>
      </c>
      <c r="FN46" s="4">
        <v>0.98</v>
      </c>
      <c r="FO46" s="19">
        <f t="shared" si="124"/>
        <v>0</v>
      </c>
      <c r="FQ46" s="2" t="s">
        <v>62</v>
      </c>
      <c r="FR46" s="2">
        <v>164</v>
      </c>
      <c r="FS46" s="2">
        <v>160</v>
      </c>
      <c r="FT46" s="2">
        <v>4</v>
      </c>
      <c r="FU46" s="2">
        <v>0</v>
      </c>
      <c r="FV46" s="4">
        <v>0.98</v>
      </c>
      <c r="FW46" s="19">
        <f t="shared" si="125"/>
        <v>0</v>
      </c>
      <c r="FY46" s="2" t="s">
        <v>62</v>
      </c>
      <c r="FZ46" s="2">
        <v>164</v>
      </c>
      <c r="GA46" s="2">
        <v>160</v>
      </c>
      <c r="GB46" s="2">
        <v>4</v>
      </c>
      <c r="GC46" s="2">
        <v>0</v>
      </c>
      <c r="GD46" s="4">
        <v>0.98</v>
      </c>
      <c r="GE46" s="19">
        <f t="shared" si="24"/>
        <v>0</v>
      </c>
      <c r="GG46" s="2" t="s">
        <v>62</v>
      </c>
      <c r="GH46" s="2">
        <v>164</v>
      </c>
      <c r="GI46" s="2">
        <v>160</v>
      </c>
      <c r="GJ46" s="2">
        <v>4</v>
      </c>
      <c r="GK46" s="2">
        <v>0</v>
      </c>
      <c r="GL46" s="4">
        <v>0.98</v>
      </c>
      <c r="GM46" s="19">
        <f t="shared" si="25"/>
        <v>0</v>
      </c>
      <c r="GO46" s="2" t="s">
        <v>62</v>
      </c>
      <c r="GP46" s="2">
        <v>164</v>
      </c>
      <c r="GQ46" s="2">
        <v>160</v>
      </c>
      <c r="GR46" s="2">
        <v>4</v>
      </c>
      <c r="GS46" s="2">
        <v>0</v>
      </c>
      <c r="GT46" s="4">
        <v>0.98</v>
      </c>
      <c r="GU46" s="19">
        <f t="shared" si="26"/>
        <v>0</v>
      </c>
      <c r="GW46" s="2" t="s">
        <v>62</v>
      </c>
      <c r="GX46" s="2">
        <v>164</v>
      </c>
      <c r="GY46" s="2">
        <v>160</v>
      </c>
      <c r="GZ46" s="2">
        <v>4</v>
      </c>
      <c r="HA46" s="2">
        <v>0</v>
      </c>
      <c r="HB46" s="4">
        <v>0.98</v>
      </c>
      <c r="HC46" s="19">
        <f t="shared" si="27"/>
        <v>0</v>
      </c>
      <c r="HE46" s="2" t="s">
        <v>62</v>
      </c>
      <c r="HF46" s="2">
        <v>164</v>
      </c>
      <c r="HG46" s="2">
        <v>160</v>
      </c>
      <c r="HH46" s="2">
        <v>4</v>
      </c>
      <c r="HI46" s="2">
        <v>0</v>
      </c>
      <c r="HJ46" s="4">
        <v>0.98</v>
      </c>
      <c r="HK46" s="19">
        <f t="shared" si="28"/>
        <v>0</v>
      </c>
      <c r="HM46" s="2" t="s">
        <v>62</v>
      </c>
      <c r="HN46" s="2">
        <v>164</v>
      </c>
      <c r="HO46" s="2">
        <v>160</v>
      </c>
      <c r="HP46" s="2">
        <v>4</v>
      </c>
      <c r="HQ46" s="2">
        <v>0</v>
      </c>
      <c r="HR46" s="4">
        <v>0.98</v>
      </c>
      <c r="HS46" s="19">
        <f t="shared" si="29"/>
        <v>0</v>
      </c>
      <c r="HU46" s="2" t="s">
        <v>62</v>
      </c>
      <c r="HV46" s="2">
        <v>164</v>
      </c>
      <c r="HW46" s="2">
        <v>160</v>
      </c>
      <c r="HX46" s="2">
        <v>4</v>
      </c>
      <c r="HY46" s="2">
        <v>0</v>
      </c>
      <c r="HZ46" s="4">
        <v>0.98</v>
      </c>
      <c r="IA46" s="19">
        <f t="shared" si="30"/>
        <v>0</v>
      </c>
      <c r="IC46" s="2" t="s">
        <v>62</v>
      </c>
      <c r="ID46" s="2">
        <v>164</v>
      </c>
      <c r="IE46" s="2">
        <v>160</v>
      </c>
      <c r="IF46" s="2">
        <v>4</v>
      </c>
      <c r="IG46" s="2">
        <v>0</v>
      </c>
      <c r="IH46" s="4">
        <v>0.98</v>
      </c>
      <c r="II46" s="19">
        <f t="shared" si="31"/>
        <v>0</v>
      </c>
      <c r="IK46" s="2" t="s">
        <v>62</v>
      </c>
      <c r="IL46" s="2">
        <v>164</v>
      </c>
      <c r="IM46" s="2">
        <v>160</v>
      </c>
      <c r="IN46" s="2">
        <v>4</v>
      </c>
      <c r="IO46" s="2">
        <v>0</v>
      </c>
      <c r="IP46" s="4">
        <v>0.98</v>
      </c>
      <c r="IQ46" s="19">
        <f t="shared" si="32"/>
        <v>0</v>
      </c>
      <c r="IS46" s="2" t="s">
        <v>62</v>
      </c>
      <c r="IT46" s="2">
        <v>164</v>
      </c>
      <c r="IU46" s="2">
        <v>160</v>
      </c>
      <c r="IV46" s="2">
        <v>4</v>
      </c>
      <c r="IW46" s="2">
        <v>0</v>
      </c>
      <c r="IX46" s="4">
        <v>0.98</v>
      </c>
      <c r="IY46" s="19">
        <f t="shared" si="33"/>
        <v>0</v>
      </c>
      <c r="JA46" s="2" t="s">
        <v>62</v>
      </c>
      <c r="JB46" s="2">
        <v>164</v>
      </c>
      <c r="JC46" s="2">
        <v>160</v>
      </c>
      <c r="JD46" s="2">
        <v>4</v>
      </c>
      <c r="JE46" s="2">
        <v>0</v>
      </c>
      <c r="JF46" s="4">
        <v>0.98</v>
      </c>
      <c r="JG46" s="19">
        <f t="shared" si="34"/>
        <v>0</v>
      </c>
      <c r="JI46" s="2" t="s">
        <v>62</v>
      </c>
      <c r="JJ46" s="2">
        <v>164</v>
      </c>
      <c r="JK46" s="2">
        <v>160</v>
      </c>
      <c r="JL46" s="2">
        <v>4</v>
      </c>
      <c r="JM46" s="2">
        <v>0</v>
      </c>
      <c r="JN46" s="4">
        <v>0.98</v>
      </c>
      <c r="JO46" s="19">
        <f t="shared" si="35"/>
        <v>0</v>
      </c>
      <c r="JQ46" s="2" t="s">
        <v>62</v>
      </c>
      <c r="JR46" s="2">
        <v>164</v>
      </c>
      <c r="JS46" s="2">
        <v>160</v>
      </c>
      <c r="JT46" s="2">
        <v>4</v>
      </c>
      <c r="JU46" s="2">
        <v>0</v>
      </c>
      <c r="JV46" s="4">
        <v>0.98</v>
      </c>
      <c r="JW46" s="19">
        <f t="shared" si="36"/>
        <v>0</v>
      </c>
      <c r="JY46" s="2" t="s">
        <v>62</v>
      </c>
      <c r="JZ46" s="2">
        <v>164</v>
      </c>
      <c r="KA46" s="2">
        <v>160</v>
      </c>
      <c r="KB46" s="2">
        <v>4</v>
      </c>
      <c r="KC46" s="2">
        <v>0</v>
      </c>
      <c r="KD46" s="4">
        <v>0.98</v>
      </c>
      <c r="KE46" s="19">
        <f t="shared" si="37"/>
        <v>0</v>
      </c>
      <c r="KG46" s="2" t="s">
        <v>62</v>
      </c>
      <c r="KH46" s="2">
        <v>164</v>
      </c>
      <c r="KI46" s="2">
        <v>160</v>
      </c>
      <c r="KJ46" s="2">
        <v>4</v>
      </c>
      <c r="KK46" s="2">
        <v>0</v>
      </c>
      <c r="KL46" s="4">
        <v>0.98</v>
      </c>
      <c r="KM46" s="19">
        <f t="shared" si="38"/>
        <v>0</v>
      </c>
      <c r="KO46" s="2" t="s">
        <v>62</v>
      </c>
      <c r="KP46" s="2">
        <v>447</v>
      </c>
      <c r="KQ46" s="2">
        <v>443</v>
      </c>
      <c r="KR46" s="2">
        <v>4</v>
      </c>
      <c r="KS46" s="2">
        <v>0</v>
      </c>
      <c r="KT46" s="4">
        <v>0.99</v>
      </c>
      <c r="KU46" s="19">
        <f t="shared" si="39"/>
        <v>1.0000000000000009E-2</v>
      </c>
      <c r="KW46" s="2" t="s">
        <v>62</v>
      </c>
      <c r="KX46" s="2">
        <v>447</v>
      </c>
      <c r="KY46" s="2">
        <v>443</v>
      </c>
      <c r="KZ46" s="2">
        <v>4</v>
      </c>
      <c r="LA46" s="2">
        <v>0</v>
      </c>
      <c r="LB46" s="4">
        <v>0.99</v>
      </c>
      <c r="LC46" s="19">
        <f t="shared" si="40"/>
        <v>0</v>
      </c>
      <c r="LE46" s="2" t="s">
        <v>62</v>
      </c>
      <c r="LF46" s="2">
        <v>447</v>
      </c>
      <c r="LG46" s="2">
        <v>443</v>
      </c>
      <c r="LH46" s="2">
        <v>4</v>
      </c>
      <c r="LI46" s="2">
        <v>0</v>
      </c>
      <c r="LJ46" s="4">
        <v>0.99</v>
      </c>
      <c r="LK46" s="19">
        <f t="shared" si="41"/>
        <v>0</v>
      </c>
      <c r="LM46" s="2" t="s">
        <v>62</v>
      </c>
      <c r="LN46" s="2">
        <v>447</v>
      </c>
      <c r="LO46" s="2">
        <v>443</v>
      </c>
      <c r="LP46" s="2">
        <v>4</v>
      </c>
      <c r="LQ46" s="2">
        <v>0</v>
      </c>
      <c r="LR46" s="4">
        <v>0.99</v>
      </c>
      <c r="LS46" s="19">
        <f t="shared" si="42"/>
        <v>0</v>
      </c>
      <c r="LU46" s="2" t="s">
        <v>62</v>
      </c>
      <c r="LV46" s="2">
        <v>447</v>
      </c>
      <c r="LW46" s="2">
        <v>443</v>
      </c>
      <c r="LX46" s="2">
        <v>4</v>
      </c>
      <c r="LY46" s="2">
        <v>0</v>
      </c>
      <c r="LZ46" s="4">
        <v>0.99</v>
      </c>
      <c r="MA46" s="19">
        <f t="shared" si="43"/>
        <v>0</v>
      </c>
      <c r="MC46" s="2" t="s">
        <v>62</v>
      </c>
      <c r="MD46" s="2">
        <v>447</v>
      </c>
      <c r="ME46" s="2">
        <v>443</v>
      </c>
      <c r="MF46" s="2">
        <v>4</v>
      </c>
      <c r="MG46" s="2">
        <v>0</v>
      </c>
      <c r="MH46" s="4">
        <f t="shared" si="99"/>
        <v>0.99105145413870244</v>
      </c>
      <c r="MI46" s="19">
        <f t="shared" si="44"/>
        <v>1.0514541387024456E-3</v>
      </c>
      <c r="MK46" s="2" t="s">
        <v>62</v>
      </c>
      <c r="ML46" s="2">
        <v>447</v>
      </c>
      <c r="MM46" s="2">
        <v>443</v>
      </c>
      <c r="MN46" s="2">
        <v>4</v>
      </c>
      <c r="MO46" s="2">
        <v>0</v>
      </c>
      <c r="MP46" s="4">
        <v>0.99</v>
      </c>
      <c r="MQ46" s="19">
        <f t="shared" si="100"/>
        <v>-1.0514541387024456E-3</v>
      </c>
      <c r="MS46" s="2" t="s">
        <v>62</v>
      </c>
      <c r="MT46" s="2">
        <v>447</v>
      </c>
      <c r="MU46" s="2">
        <v>443</v>
      </c>
      <c r="MV46" s="2">
        <v>4</v>
      </c>
      <c r="MW46" s="2">
        <v>0</v>
      </c>
      <c r="MX46" s="4">
        <v>0.99</v>
      </c>
      <c r="MY46" s="19">
        <f t="shared" si="45"/>
        <v>0</v>
      </c>
      <c r="NA46" s="2" t="s">
        <v>62</v>
      </c>
      <c r="NB46" s="2">
        <v>447</v>
      </c>
      <c r="NC46" s="2">
        <v>443</v>
      </c>
      <c r="ND46" s="2">
        <v>4</v>
      </c>
      <c r="NE46" s="2">
        <v>0</v>
      </c>
      <c r="NF46" s="4">
        <v>0.99</v>
      </c>
      <c r="NG46" s="19">
        <f t="shared" si="46"/>
        <v>0</v>
      </c>
      <c r="NI46" s="2" t="s">
        <v>62</v>
      </c>
      <c r="NJ46" s="2">
        <v>447</v>
      </c>
      <c r="NK46" s="2">
        <v>443</v>
      </c>
      <c r="NL46" s="2">
        <v>4</v>
      </c>
      <c r="NM46" s="2">
        <v>0</v>
      </c>
      <c r="NN46" s="4">
        <v>0.99</v>
      </c>
      <c r="NO46" s="19">
        <f t="shared" si="47"/>
        <v>0</v>
      </c>
      <c r="NQ46" s="2" t="s">
        <v>62</v>
      </c>
      <c r="NR46" s="2">
        <v>447</v>
      </c>
      <c r="NS46" s="2">
        <v>443</v>
      </c>
      <c r="NT46" s="2">
        <v>4</v>
      </c>
      <c r="NU46" s="2">
        <v>0</v>
      </c>
      <c r="NV46" s="4">
        <v>0.99</v>
      </c>
      <c r="NW46" s="19">
        <f t="shared" si="48"/>
        <v>0</v>
      </c>
      <c r="NY46" s="2" t="s">
        <v>62</v>
      </c>
      <c r="NZ46" s="2">
        <v>447</v>
      </c>
      <c r="OA46" s="2">
        <v>443</v>
      </c>
      <c r="OB46" s="2">
        <v>4</v>
      </c>
      <c r="OC46" s="2">
        <v>0</v>
      </c>
      <c r="OD46" s="4">
        <v>0.99</v>
      </c>
      <c r="OE46" s="19">
        <f t="shared" si="49"/>
        <v>0</v>
      </c>
      <c r="OG46" s="2" t="s">
        <v>62</v>
      </c>
      <c r="OH46" s="2">
        <v>447</v>
      </c>
      <c r="OI46" s="2">
        <v>443</v>
      </c>
      <c r="OJ46" s="2">
        <v>4</v>
      </c>
      <c r="OK46" s="2">
        <v>0</v>
      </c>
      <c r="OL46" s="4">
        <v>0.99</v>
      </c>
      <c r="OM46" s="19">
        <f t="shared" si="103"/>
        <v>0</v>
      </c>
      <c r="OO46" s="2" t="s">
        <v>62</v>
      </c>
      <c r="OP46" s="2">
        <v>447</v>
      </c>
      <c r="OQ46" s="2">
        <v>443</v>
      </c>
      <c r="OR46" s="2">
        <v>4</v>
      </c>
      <c r="OS46" s="2">
        <v>0</v>
      </c>
      <c r="OT46" s="4">
        <f t="shared" si="101"/>
        <v>0.99105145413870244</v>
      </c>
      <c r="OU46" s="19">
        <f t="shared" si="51"/>
        <v>1.0514541387024456E-3</v>
      </c>
      <c r="OW46" s="129" t="s">
        <v>62</v>
      </c>
      <c r="OX46" s="129">
        <v>447</v>
      </c>
      <c r="OY46" s="129">
        <v>443</v>
      </c>
      <c r="OZ46" s="129">
        <v>4</v>
      </c>
      <c r="PA46" s="129">
        <v>0</v>
      </c>
      <c r="PB46" s="135">
        <v>0.99</v>
      </c>
      <c r="PC46" s="132">
        <v>0</v>
      </c>
      <c r="PD46" s="129"/>
      <c r="PE46" s="129" t="s">
        <v>62</v>
      </c>
      <c r="PF46" s="129">
        <v>447</v>
      </c>
      <c r="PG46" s="129">
        <v>443</v>
      </c>
      <c r="PH46" s="129">
        <v>4</v>
      </c>
      <c r="PI46" s="129">
        <v>0</v>
      </c>
      <c r="PJ46" s="135">
        <v>0.99</v>
      </c>
      <c r="PK46" s="132">
        <v>0</v>
      </c>
      <c r="PM46" s="156" t="s">
        <v>62</v>
      </c>
      <c r="PN46" s="156">
        <v>447</v>
      </c>
      <c r="PO46" s="156">
        <v>443</v>
      </c>
      <c r="PP46" s="156">
        <v>4</v>
      </c>
      <c r="PQ46" s="156">
        <v>0</v>
      </c>
      <c r="PR46" s="162">
        <v>0.99</v>
      </c>
      <c r="PS46" s="132">
        <f t="shared" si="52"/>
        <v>0</v>
      </c>
      <c r="PT46" s="121"/>
      <c r="PU46" s="156" t="s">
        <v>62</v>
      </c>
      <c r="PV46" s="156">
        <v>447</v>
      </c>
      <c r="PW46" s="156">
        <v>443</v>
      </c>
      <c r="PX46" s="156">
        <v>4</v>
      </c>
      <c r="PY46" s="156">
        <v>0</v>
      </c>
      <c r="PZ46" s="162">
        <v>0.99</v>
      </c>
      <c r="QA46" s="132">
        <f t="shared" si="53"/>
        <v>0</v>
      </c>
      <c r="QB46" s="121"/>
      <c r="QC46" s="156" t="s">
        <v>62</v>
      </c>
      <c r="QD46" s="156">
        <v>447</v>
      </c>
      <c r="QE46" s="156">
        <v>443</v>
      </c>
      <c r="QF46" s="156">
        <v>4</v>
      </c>
      <c r="QG46" s="156">
        <v>0</v>
      </c>
      <c r="QH46" s="162">
        <v>0.99</v>
      </c>
      <c r="QI46" s="132">
        <f t="shared" si="54"/>
        <v>0</v>
      </c>
      <c r="QJ46" s="121"/>
      <c r="QK46" s="156" t="s">
        <v>62</v>
      </c>
      <c r="QL46" s="156">
        <v>447</v>
      </c>
      <c r="QM46" s="156">
        <v>443</v>
      </c>
      <c r="QN46" s="156">
        <v>4</v>
      </c>
      <c r="QO46" s="156">
        <v>0</v>
      </c>
      <c r="QP46" s="162">
        <v>0.99</v>
      </c>
      <c r="QQ46" s="132">
        <f t="shared" si="55"/>
        <v>0</v>
      </c>
      <c r="QR46" s="121"/>
      <c r="QS46" s="156" t="s">
        <v>62</v>
      </c>
      <c r="QT46" s="156">
        <v>447</v>
      </c>
      <c r="QU46" s="156">
        <v>443</v>
      </c>
      <c r="QV46" s="156">
        <v>4</v>
      </c>
      <c r="QW46" s="156">
        <v>0</v>
      </c>
      <c r="QX46" s="162">
        <v>0.99</v>
      </c>
      <c r="QY46" s="158">
        <f t="shared" si="56"/>
        <v>0</v>
      </c>
      <c r="QZ46" s="121"/>
      <c r="RA46" s="156" t="s">
        <v>62</v>
      </c>
      <c r="RB46" s="156">
        <v>447</v>
      </c>
      <c r="RC46" s="156">
        <v>443</v>
      </c>
      <c r="RD46" s="156">
        <v>4</v>
      </c>
      <c r="RE46" s="156">
        <v>0</v>
      </c>
      <c r="RF46" s="162">
        <v>0.99</v>
      </c>
      <c r="RG46" s="132">
        <f t="shared" si="57"/>
        <v>0</v>
      </c>
      <c r="RH46" s="121"/>
      <c r="RI46" s="121"/>
      <c r="RJ46" s="156" t="s">
        <v>62</v>
      </c>
      <c r="RK46" s="156">
        <v>447</v>
      </c>
      <c r="RL46" s="156">
        <v>443</v>
      </c>
      <c r="RM46" s="156">
        <v>4</v>
      </c>
      <c r="RN46" s="156">
        <v>0</v>
      </c>
      <c r="RO46" s="162">
        <f t="shared" si="58"/>
        <v>0.99105145413870244</v>
      </c>
      <c r="RP46" s="132">
        <f t="shared" si="59"/>
        <v>1.0514541387024456E-3</v>
      </c>
      <c r="RQ46" s="121"/>
      <c r="RR46" s="121"/>
      <c r="RS46" s="121"/>
      <c r="RT46" s="121"/>
      <c r="RU46" s="121"/>
      <c r="RV46" s="121"/>
      <c r="RW46" s="132"/>
      <c r="RX46" s="121"/>
      <c r="RY46" s="121"/>
      <c r="RZ46" s="121"/>
      <c r="SA46" s="121"/>
      <c r="SB46" s="121"/>
      <c r="SC46" s="121"/>
      <c r="SD46" s="132"/>
      <c r="SE46" s="121"/>
      <c r="SF46" s="121"/>
      <c r="SG46" s="121"/>
      <c r="SH46" s="121"/>
      <c r="SI46" s="121"/>
      <c r="SJ46" s="121"/>
      <c r="SK46" s="121"/>
      <c r="SL46" s="121"/>
      <c r="SM46" s="121"/>
      <c r="SN46" s="121"/>
      <c r="SO46" s="121"/>
      <c r="SP46" s="121"/>
      <c r="SQ46" s="121"/>
      <c r="SR46" s="121"/>
      <c r="SU46" s="157" t="s">
        <v>62</v>
      </c>
      <c r="SV46" s="157">
        <v>447</v>
      </c>
      <c r="SW46" s="157">
        <v>443</v>
      </c>
      <c r="SX46" s="157">
        <v>4</v>
      </c>
      <c r="SY46" s="157">
        <v>0</v>
      </c>
      <c r="SZ46" s="158">
        <f t="shared" si="102"/>
        <v>0.99105145413870244</v>
      </c>
      <c r="TA46" s="132">
        <f t="shared" si="60"/>
        <v>0</v>
      </c>
      <c r="TC46" s="157" t="s">
        <v>62</v>
      </c>
      <c r="TD46" s="157">
        <v>447</v>
      </c>
      <c r="TE46" s="157">
        <v>443</v>
      </c>
      <c r="TF46" s="157">
        <v>4</v>
      </c>
      <c r="TG46" s="157">
        <v>0</v>
      </c>
      <c r="TH46" s="158">
        <f t="shared" si="61"/>
        <v>0.99105145413870244</v>
      </c>
      <c r="TI46" s="132">
        <f t="shared" si="62"/>
        <v>0</v>
      </c>
      <c r="TK46" s="157" t="s">
        <v>62</v>
      </c>
      <c r="TL46" s="157">
        <v>447</v>
      </c>
      <c r="TM46" s="157">
        <v>443</v>
      </c>
      <c r="TN46" s="157">
        <v>4</v>
      </c>
      <c r="TO46" s="157">
        <v>0</v>
      </c>
      <c r="TP46" s="158">
        <f t="shared" si="63"/>
        <v>0.99105145413870244</v>
      </c>
      <c r="TQ46" s="132">
        <f t="shared" si="64"/>
        <v>0</v>
      </c>
      <c r="TS46" s="157" t="s">
        <v>62</v>
      </c>
      <c r="TT46" s="157">
        <v>447</v>
      </c>
      <c r="TU46" s="157">
        <v>443</v>
      </c>
      <c r="TV46" s="157">
        <v>4</v>
      </c>
      <c r="TW46" s="157">
        <v>0</v>
      </c>
      <c r="TX46" s="158">
        <f t="shared" si="65"/>
        <v>0.99105145413870244</v>
      </c>
      <c r="TY46" s="132">
        <f t="shared" si="66"/>
        <v>0</v>
      </c>
      <c r="UA46" s="157" t="s">
        <v>62</v>
      </c>
      <c r="UB46" s="157">
        <v>447</v>
      </c>
      <c r="UC46" s="157">
        <v>443</v>
      </c>
      <c r="UD46" s="157">
        <v>4</v>
      </c>
      <c r="UE46" s="157">
        <v>0</v>
      </c>
      <c r="UF46" s="158">
        <f t="shared" si="67"/>
        <v>0.99105145413870244</v>
      </c>
      <c r="UG46" s="132">
        <f t="shared" si="68"/>
        <v>0</v>
      </c>
      <c r="UH46" s="132"/>
      <c r="UI46" s="157" t="s">
        <v>62</v>
      </c>
      <c r="UJ46" s="157">
        <v>447</v>
      </c>
      <c r="UK46" s="157">
        <v>443</v>
      </c>
      <c r="UL46" s="157">
        <v>4</v>
      </c>
      <c r="UM46" s="157">
        <v>0</v>
      </c>
      <c r="UN46" s="158">
        <f t="shared" si="69"/>
        <v>0.99105145413870244</v>
      </c>
      <c r="UO46" s="132">
        <f t="shared" si="70"/>
        <v>0</v>
      </c>
      <c r="UQ46" s="157" t="s">
        <v>62</v>
      </c>
      <c r="UR46" s="157">
        <v>447</v>
      </c>
      <c r="US46" s="157">
        <v>443</v>
      </c>
      <c r="UT46" s="157">
        <v>4</v>
      </c>
      <c r="UU46" s="157">
        <v>0</v>
      </c>
      <c r="UV46" s="158">
        <f t="shared" si="71"/>
        <v>0.99105145413870244</v>
      </c>
      <c r="UW46" s="132">
        <f t="shared" si="72"/>
        <v>0</v>
      </c>
      <c r="UY46" s="157" t="s">
        <v>62</v>
      </c>
      <c r="UZ46" s="157">
        <v>447</v>
      </c>
      <c r="VA46" s="157">
        <v>443</v>
      </c>
      <c r="VB46" s="157">
        <v>4</v>
      </c>
      <c r="VC46" s="157">
        <v>0</v>
      </c>
      <c r="VD46" s="158">
        <f t="shared" si="73"/>
        <v>0.99105145413870244</v>
      </c>
      <c r="VE46" s="132">
        <f t="shared" si="74"/>
        <v>0</v>
      </c>
      <c r="VG46" s="157" t="s">
        <v>62</v>
      </c>
      <c r="VH46" s="157">
        <v>447</v>
      </c>
      <c r="VI46" s="157">
        <v>443</v>
      </c>
      <c r="VJ46" s="157">
        <v>4</v>
      </c>
      <c r="VK46" s="157">
        <v>0</v>
      </c>
      <c r="VL46" s="158">
        <f t="shared" si="75"/>
        <v>0.99105145413870244</v>
      </c>
      <c r="VM46" s="132">
        <f t="shared" si="76"/>
        <v>0</v>
      </c>
      <c r="VO46" s="157" t="s">
        <v>62</v>
      </c>
      <c r="VP46" s="157">
        <v>447</v>
      </c>
      <c r="VQ46" s="157">
        <v>443</v>
      </c>
      <c r="VR46" s="157">
        <v>4</v>
      </c>
      <c r="VS46" s="157">
        <v>0</v>
      </c>
      <c r="VT46" s="158">
        <f t="shared" si="77"/>
        <v>0.99105145413870244</v>
      </c>
      <c r="VV46" s="157" t="s">
        <v>62</v>
      </c>
      <c r="VW46" s="157">
        <v>447</v>
      </c>
      <c r="VX46" s="157">
        <v>443</v>
      </c>
      <c r="VY46" s="157">
        <v>4</v>
      </c>
      <c r="VZ46" s="157">
        <v>0</v>
      </c>
      <c r="WA46" s="158">
        <f t="shared" si="78"/>
        <v>0.99105145413870244</v>
      </c>
      <c r="WC46" s="157" t="s">
        <v>62</v>
      </c>
      <c r="WD46" s="157">
        <v>447</v>
      </c>
      <c r="WE46" s="157">
        <v>443</v>
      </c>
      <c r="WF46" s="157">
        <v>4</v>
      </c>
      <c r="WG46" s="157">
        <v>0</v>
      </c>
      <c r="WH46" s="158">
        <f t="shared" si="79"/>
        <v>0.99105145413870244</v>
      </c>
      <c r="WI46" s="132">
        <f t="shared" si="126"/>
        <v>0</v>
      </c>
      <c r="WK46" s="157" t="s">
        <v>62</v>
      </c>
      <c r="WL46" s="157">
        <v>447</v>
      </c>
      <c r="WM46" s="157">
        <v>443</v>
      </c>
      <c r="WN46" s="157">
        <v>4</v>
      </c>
      <c r="WO46" s="157">
        <v>0</v>
      </c>
      <c r="WP46" s="158">
        <f t="shared" si="80"/>
        <v>0.99105145413870244</v>
      </c>
      <c r="WQ46" s="132">
        <f t="shared" si="81"/>
        <v>0</v>
      </c>
      <c r="WS46" s="157" t="s">
        <v>62</v>
      </c>
      <c r="WT46" s="157">
        <v>447</v>
      </c>
      <c r="WU46" s="157">
        <v>443</v>
      </c>
      <c r="WV46" s="157">
        <v>4</v>
      </c>
      <c r="WW46" s="157">
        <v>0</v>
      </c>
      <c r="WX46" s="158">
        <f t="shared" si="82"/>
        <v>0.99105145413870244</v>
      </c>
      <c r="WY46" s="132">
        <f t="shared" si="83"/>
        <v>0</v>
      </c>
      <c r="XA46" s="157" t="s">
        <v>62</v>
      </c>
      <c r="XB46" s="157">
        <v>447</v>
      </c>
      <c r="XC46" s="157">
        <v>443</v>
      </c>
      <c r="XD46" s="157">
        <v>4</v>
      </c>
      <c r="XE46" s="157">
        <v>0</v>
      </c>
      <c r="XF46" s="158">
        <f t="shared" si="84"/>
        <v>0.99105145413870244</v>
      </c>
      <c r="XG46" s="132">
        <f t="shared" si="85"/>
        <v>0</v>
      </c>
      <c r="XI46" s="157" t="s">
        <v>62</v>
      </c>
      <c r="XJ46" s="157">
        <v>447</v>
      </c>
      <c r="XK46" s="157">
        <v>443</v>
      </c>
      <c r="XL46" s="157">
        <v>4</v>
      </c>
      <c r="XM46" s="157">
        <v>0</v>
      </c>
      <c r="XN46" s="158">
        <f t="shared" si="86"/>
        <v>0.99105145413870244</v>
      </c>
      <c r="XO46" s="132">
        <f t="shared" si="87"/>
        <v>0</v>
      </c>
      <c r="XQ46" s="157" t="s">
        <v>62</v>
      </c>
      <c r="XR46" s="157">
        <v>447</v>
      </c>
      <c r="XS46" s="157">
        <v>443</v>
      </c>
      <c r="XT46" s="157">
        <v>4</v>
      </c>
      <c r="XU46" s="157">
        <v>0</v>
      </c>
      <c r="XV46" s="158">
        <f t="shared" si="88"/>
        <v>0.99105145413870244</v>
      </c>
      <c r="XW46" s="132">
        <f t="shared" si="89"/>
        <v>0</v>
      </c>
      <c r="XY46" s="157" t="s">
        <v>62</v>
      </c>
      <c r="XZ46" s="157">
        <v>447</v>
      </c>
      <c r="YA46" s="157">
        <v>443</v>
      </c>
      <c r="YB46" s="157">
        <v>4</v>
      </c>
      <c r="YC46" s="157">
        <v>0</v>
      </c>
      <c r="YD46" s="158">
        <f t="shared" si="90"/>
        <v>0.99105145413870244</v>
      </c>
      <c r="YE46" s="132">
        <f t="shared" si="91"/>
        <v>0</v>
      </c>
      <c r="YG46" s="157" t="s">
        <v>62</v>
      </c>
      <c r="YH46" s="157">
        <v>447</v>
      </c>
      <c r="YI46" s="157">
        <v>443</v>
      </c>
      <c r="YJ46" s="157">
        <v>4</v>
      </c>
      <c r="YK46" s="157">
        <v>0</v>
      </c>
      <c r="YL46" s="158">
        <f t="shared" si="92"/>
        <v>0.99105145413870244</v>
      </c>
      <c r="YM46" s="132">
        <f t="shared" si="93"/>
        <v>0</v>
      </c>
      <c r="YO46" s="157" t="s">
        <v>62</v>
      </c>
      <c r="YP46" s="157">
        <v>447</v>
      </c>
      <c r="YQ46" s="157">
        <v>443</v>
      </c>
      <c r="YR46" s="157">
        <v>4</v>
      </c>
      <c r="YS46" s="157">
        <v>0</v>
      </c>
      <c r="YT46" s="158">
        <f t="shared" si="94"/>
        <v>0.99105145413870244</v>
      </c>
      <c r="YU46" s="132">
        <f t="shared" si="95"/>
        <v>0</v>
      </c>
      <c r="YW46" s="157" t="s">
        <v>62</v>
      </c>
      <c r="YX46" s="157">
        <v>447</v>
      </c>
      <c r="YY46" s="157">
        <v>443</v>
      </c>
      <c r="YZ46" s="157">
        <v>4</v>
      </c>
      <c r="ZA46" s="157">
        <v>0</v>
      </c>
      <c r="ZB46" s="158">
        <f t="shared" si="96"/>
        <v>0.99105145413870244</v>
      </c>
      <c r="ZD46" s="157" t="s">
        <v>62</v>
      </c>
      <c r="ZE46" s="157">
        <v>447</v>
      </c>
      <c r="ZF46" s="157">
        <v>443</v>
      </c>
      <c r="ZG46" s="157">
        <v>4</v>
      </c>
      <c r="ZH46" s="157">
        <v>0</v>
      </c>
      <c r="ZI46" s="158">
        <f t="shared" si="97"/>
        <v>0.99105145413870244</v>
      </c>
      <c r="ZJ46" s="132">
        <f t="shared" si="98"/>
        <v>0.99105145413870244</v>
      </c>
      <c r="ZL46" s="121" t="s">
        <v>62</v>
      </c>
      <c r="ZM46" s="121">
        <v>447</v>
      </c>
      <c r="ZN46" s="121">
        <v>443</v>
      </c>
      <c r="ZO46" s="121">
        <v>4</v>
      </c>
      <c r="ZP46" s="121">
        <v>0</v>
      </c>
      <c r="ZQ46" s="132">
        <v>0.99</v>
      </c>
      <c r="ZS46" s="157" t="s">
        <v>62</v>
      </c>
      <c r="ZT46" s="157">
        <v>447</v>
      </c>
      <c r="ZU46" s="157">
        <v>443</v>
      </c>
      <c r="ZV46" s="157">
        <v>4</v>
      </c>
      <c r="ZW46" s="157">
        <v>0</v>
      </c>
      <c r="ZX46" s="158">
        <v>0.99</v>
      </c>
      <c r="ZZ46" s="199" t="s">
        <v>62</v>
      </c>
      <c r="AAA46" s="199">
        <v>447</v>
      </c>
      <c r="AAB46" s="199">
        <v>443</v>
      </c>
      <c r="AAC46" s="199">
        <v>4</v>
      </c>
      <c r="AAD46" s="199">
        <v>0</v>
      </c>
      <c r="AAE46" s="200">
        <v>0.99</v>
      </c>
      <c r="AAG46" s="157" t="s">
        <v>62</v>
      </c>
      <c r="AAH46" s="157">
        <v>447</v>
      </c>
      <c r="AAI46" s="157">
        <v>443</v>
      </c>
      <c r="AAJ46" s="157">
        <v>4</v>
      </c>
      <c r="AAK46" s="157">
        <v>0</v>
      </c>
      <c r="AAL46" s="158">
        <v>0.99</v>
      </c>
      <c r="AAN46" s="157" t="s">
        <v>62</v>
      </c>
      <c r="AAO46" s="157">
        <v>447</v>
      </c>
      <c r="AAP46" s="157">
        <v>443</v>
      </c>
      <c r="AAQ46" s="157">
        <v>4</v>
      </c>
      <c r="AAR46" s="157">
        <v>0</v>
      </c>
      <c r="AAS46" s="158">
        <v>0.99</v>
      </c>
      <c r="AAU46" s="157" t="s">
        <v>62</v>
      </c>
      <c r="AAV46" s="157">
        <v>447</v>
      </c>
      <c r="AAW46" s="157">
        <v>443</v>
      </c>
      <c r="AAX46" s="157">
        <v>4</v>
      </c>
      <c r="AAY46" s="157">
        <v>0</v>
      </c>
      <c r="AAZ46" s="158">
        <v>0.99</v>
      </c>
    </row>
    <row r="47" spans="1:728" ht="15.75">
      <c r="A47" s="19">
        <v>0.97</v>
      </c>
      <c r="B47" s="19"/>
      <c r="C47" s="18" t="s">
        <v>62</v>
      </c>
      <c r="D47" s="18">
        <v>164</v>
      </c>
      <c r="E47" s="18">
        <v>160</v>
      </c>
      <c r="F47" s="18">
        <v>4</v>
      </c>
      <c r="G47" s="18">
        <v>0</v>
      </c>
      <c r="H47" s="19">
        <v>0.97</v>
      </c>
      <c r="J47" s="58" t="s">
        <v>62</v>
      </c>
      <c r="K47" s="58">
        <v>164</v>
      </c>
      <c r="L47" s="58">
        <v>160</v>
      </c>
      <c r="M47" s="58">
        <v>4</v>
      </c>
      <c r="N47" s="58">
        <v>0</v>
      </c>
      <c r="O47" s="59">
        <v>0.97</v>
      </c>
      <c r="P47" s="59">
        <f t="shared" si="104"/>
        <v>0</v>
      </c>
      <c r="R47" s="18" t="s">
        <v>62</v>
      </c>
      <c r="S47" s="18">
        <v>164</v>
      </c>
      <c r="T47" s="18">
        <v>160</v>
      </c>
      <c r="U47" s="18">
        <v>4</v>
      </c>
      <c r="V47" s="18">
        <v>0</v>
      </c>
      <c r="W47" s="19">
        <v>0.97</v>
      </c>
      <c r="X47" s="19">
        <f t="shared" si="105"/>
        <v>0</v>
      </c>
      <c r="Z47" s="51" t="s">
        <v>62</v>
      </c>
      <c r="AA47" s="51">
        <v>164</v>
      </c>
      <c r="AB47" s="52">
        <v>160</v>
      </c>
      <c r="AC47" s="53">
        <v>4</v>
      </c>
      <c r="AD47" s="51">
        <v>0</v>
      </c>
      <c r="AE47" s="54">
        <v>0.97</v>
      </c>
      <c r="AF47" s="19">
        <f t="shared" si="106"/>
        <v>0</v>
      </c>
      <c r="AH47" s="19">
        <v>0.97</v>
      </c>
      <c r="AI47" s="19">
        <f t="shared" si="107"/>
        <v>0</v>
      </c>
      <c r="AK47" s="18" t="s">
        <v>63</v>
      </c>
      <c r="AL47" s="18">
        <v>40</v>
      </c>
      <c r="AM47" s="18">
        <v>40</v>
      </c>
      <c r="AN47" s="18">
        <v>0</v>
      </c>
      <c r="AO47" s="18">
        <v>0</v>
      </c>
      <c r="AP47" s="19">
        <f t="shared" si="108"/>
        <v>1</v>
      </c>
      <c r="AQ47" s="19">
        <f t="shared" si="127"/>
        <v>0</v>
      </c>
      <c r="AS47" s="18" t="s">
        <v>63</v>
      </c>
      <c r="AT47" s="18">
        <v>40</v>
      </c>
      <c r="AU47" s="18">
        <v>40</v>
      </c>
      <c r="AV47" s="18">
        <v>0</v>
      </c>
      <c r="AW47" s="18">
        <v>0</v>
      </c>
      <c r="AX47" s="19">
        <v>1</v>
      </c>
      <c r="AY47" s="19">
        <f t="shared" si="109"/>
        <v>0</v>
      </c>
      <c r="BA47" s="18" t="s">
        <v>63</v>
      </c>
      <c r="BB47" s="18">
        <v>40</v>
      </c>
      <c r="BC47" s="18">
        <v>40</v>
      </c>
      <c r="BD47" s="18">
        <v>0</v>
      </c>
      <c r="BE47" s="18">
        <v>0</v>
      </c>
      <c r="BF47" s="19">
        <v>1</v>
      </c>
      <c r="BG47" s="19">
        <f t="shared" si="110"/>
        <v>0</v>
      </c>
      <c r="BI47" s="18" t="s">
        <v>63</v>
      </c>
      <c r="BJ47" s="18">
        <v>40</v>
      </c>
      <c r="BK47" s="18">
        <v>40</v>
      </c>
      <c r="BL47" s="18">
        <v>0</v>
      </c>
      <c r="BM47" s="18">
        <v>0</v>
      </c>
      <c r="BN47" s="19">
        <v>1</v>
      </c>
      <c r="BO47" s="19">
        <f t="shared" si="111"/>
        <v>0</v>
      </c>
      <c r="BQ47" s="18" t="s">
        <v>63</v>
      </c>
      <c r="BR47" s="18">
        <v>40</v>
      </c>
      <c r="BS47" s="18">
        <v>40</v>
      </c>
      <c r="BT47" s="18">
        <v>0</v>
      </c>
      <c r="BU47" s="18">
        <v>0</v>
      </c>
      <c r="BV47" s="19">
        <v>1</v>
      </c>
      <c r="BW47" s="19">
        <f t="shared" si="112"/>
        <v>0</v>
      </c>
      <c r="BY47" s="18" t="s">
        <v>63</v>
      </c>
      <c r="BZ47" s="18">
        <v>40</v>
      </c>
      <c r="CA47" s="18">
        <v>40</v>
      </c>
      <c r="CB47" s="18">
        <v>0</v>
      </c>
      <c r="CC47" s="18">
        <v>0</v>
      </c>
      <c r="CD47" s="19">
        <v>1</v>
      </c>
      <c r="CE47" s="19">
        <f t="shared" si="113"/>
        <v>0</v>
      </c>
      <c r="CG47" s="2" t="s">
        <v>63</v>
      </c>
      <c r="CH47" s="2">
        <v>40</v>
      </c>
      <c r="CI47" s="2">
        <v>40</v>
      </c>
      <c r="CJ47" s="2">
        <v>0</v>
      </c>
      <c r="CK47" s="2">
        <v>0</v>
      </c>
      <c r="CL47" s="4">
        <v>1</v>
      </c>
      <c r="CM47" s="19">
        <f t="shared" si="114"/>
        <v>0</v>
      </c>
      <c r="CO47" s="2" t="s">
        <v>63</v>
      </c>
      <c r="CP47" s="2">
        <v>40</v>
      </c>
      <c r="CQ47" s="2">
        <v>40</v>
      </c>
      <c r="CR47" s="2">
        <v>0</v>
      </c>
      <c r="CS47" s="2">
        <v>0</v>
      </c>
      <c r="CT47" s="4">
        <v>1</v>
      </c>
      <c r="CU47" s="19">
        <f t="shared" si="115"/>
        <v>0</v>
      </c>
      <c r="CW47" s="2" t="s">
        <v>63</v>
      </c>
      <c r="CX47" s="2">
        <v>40</v>
      </c>
      <c r="CY47" s="2">
        <v>40</v>
      </c>
      <c r="CZ47" s="2">
        <v>0</v>
      </c>
      <c r="DA47" s="2">
        <v>0</v>
      </c>
      <c r="DB47" s="4">
        <v>1</v>
      </c>
      <c r="DC47" s="19">
        <f t="shared" si="116"/>
        <v>0</v>
      </c>
      <c r="DE47" s="2" t="s">
        <v>63</v>
      </c>
      <c r="DF47" s="2">
        <v>40</v>
      </c>
      <c r="DG47" s="2">
        <v>40</v>
      </c>
      <c r="DH47" s="2">
        <v>0</v>
      </c>
      <c r="DI47" s="2">
        <v>0</v>
      </c>
      <c r="DJ47" s="4">
        <v>1</v>
      </c>
      <c r="DK47" s="19">
        <f t="shared" si="117"/>
        <v>0</v>
      </c>
      <c r="DM47" s="2" t="s">
        <v>63</v>
      </c>
      <c r="DN47" s="2">
        <v>40</v>
      </c>
      <c r="DO47" s="2">
        <v>40</v>
      </c>
      <c r="DP47" s="2">
        <v>0</v>
      </c>
      <c r="DQ47" s="2">
        <v>0</v>
      </c>
      <c r="DR47" s="4">
        <v>1</v>
      </c>
      <c r="DS47" s="19">
        <f t="shared" si="118"/>
        <v>0</v>
      </c>
      <c r="DU47" s="2" t="s">
        <v>63</v>
      </c>
      <c r="DV47" s="2">
        <v>40</v>
      </c>
      <c r="DW47" s="2">
        <v>40</v>
      </c>
      <c r="DX47" s="2">
        <v>0</v>
      </c>
      <c r="DY47" s="2">
        <v>0</v>
      </c>
      <c r="DZ47" s="4">
        <v>1</v>
      </c>
      <c r="EA47" s="19">
        <f t="shared" si="119"/>
        <v>0</v>
      </c>
      <c r="EC47" s="2" t="s">
        <v>63</v>
      </c>
      <c r="ED47" s="2">
        <v>40</v>
      </c>
      <c r="EE47" s="2">
        <v>40</v>
      </c>
      <c r="EF47" s="2">
        <v>0</v>
      </c>
      <c r="EG47" s="2">
        <v>0</v>
      </c>
      <c r="EH47" s="4">
        <v>1</v>
      </c>
      <c r="EI47" s="19">
        <f t="shared" si="120"/>
        <v>0</v>
      </c>
      <c r="EK47" s="2" t="s">
        <v>63</v>
      </c>
      <c r="EL47" s="2">
        <v>40</v>
      </c>
      <c r="EM47" s="2">
        <v>40</v>
      </c>
      <c r="EN47" s="2">
        <v>0</v>
      </c>
      <c r="EO47" s="2">
        <v>0</v>
      </c>
      <c r="EP47" s="4">
        <v>1</v>
      </c>
      <c r="EQ47" s="19">
        <f t="shared" si="121"/>
        <v>0</v>
      </c>
      <c r="ES47" s="2" t="s">
        <v>63</v>
      </c>
      <c r="ET47" s="2">
        <v>40</v>
      </c>
      <c r="EU47" s="2">
        <v>40</v>
      </c>
      <c r="EV47" s="2">
        <v>0</v>
      </c>
      <c r="EW47" s="2">
        <v>0</v>
      </c>
      <c r="EX47" s="4">
        <v>1</v>
      </c>
      <c r="EY47" s="19">
        <f t="shared" si="122"/>
        <v>0</v>
      </c>
      <c r="FA47" s="2" t="s">
        <v>63</v>
      </c>
      <c r="FB47" s="2">
        <v>40</v>
      </c>
      <c r="FC47" s="2">
        <v>40</v>
      </c>
      <c r="FD47" s="2">
        <v>0</v>
      </c>
      <c r="FE47" s="2">
        <v>0</v>
      </c>
      <c r="FF47" s="4">
        <v>1</v>
      </c>
      <c r="FG47" s="19">
        <f t="shared" si="123"/>
        <v>0</v>
      </c>
      <c r="FI47" s="2" t="s">
        <v>63</v>
      </c>
      <c r="FJ47" s="2">
        <v>40</v>
      </c>
      <c r="FK47" s="2">
        <v>40</v>
      </c>
      <c r="FL47" s="2">
        <v>0</v>
      </c>
      <c r="FM47" s="2">
        <v>0</v>
      </c>
      <c r="FN47" s="4">
        <v>1</v>
      </c>
      <c r="FO47" s="19">
        <f t="shared" si="124"/>
        <v>0</v>
      </c>
      <c r="FQ47" s="2" t="s">
        <v>63</v>
      </c>
      <c r="FR47" s="2">
        <v>40</v>
      </c>
      <c r="FS47" s="2">
        <v>40</v>
      </c>
      <c r="FT47" s="2">
        <v>0</v>
      </c>
      <c r="FU47" s="2">
        <v>0</v>
      </c>
      <c r="FV47" s="4">
        <v>1</v>
      </c>
      <c r="FW47" s="19">
        <f t="shared" si="125"/>
        <v>0</v>
      </c>
      <c r="FY47" s="2" t="s">
        <v>63</v>
      </c>
      <c r="FZ47" s="2">
        <v>40</v>
      </c>
      <c r="GA47" s="2">
        <v>40</v>
      </c>
      <c r="GB47" s="2">
        <v>0</v>
      </c>
      <c r="GC47" s="2">
        <v>0</v>
      </c>
      <c r="GD47" s="4">
        <v>1</v>
      </c>
      <c r="GE47" s="19">
        <f t="shared" si="24"/>
        <v>0</v>
      </c>
      <c r="GG47" s="2" t="s">
        <v>63</v>
      </c>
      <c r="GH47" s="2">
        <v>40</v>
      </c>
      <c r="GI47" s="2">
        <v>40</v>
      </c>
      <c r="GJ47" s="2">
        <v>0</v>
      </c>
      <c r="GK47" s="2">
        <v>0</v>
      </c>
      <c r="GL47" s="4">
        <v>1</v>
      </c>
      <c r="GM47" s="19">
        <f t="shared" si="25"/>
        <v>0</v>
      </c>
      <c r="GO47" s="2" t="s">
        <v>63</v>
      </c>
      <c r="GP47" s="2">
        <v>40</v>
      </c>
      <c r="GQ47" s="2">
        <v>40</v>
      </c>
      <c r="GR47" s="2">
        <v>0</v>
      </c>
      <c r="GS47" s="2">
        <v>0</v>
      </c>
      <c r="GT47" s="4">
        <v>1</v>
      </c>
      <c r="GU47" s="19">
        <f t="shared" si="26"/>
        <v>0</v>
      </c>
      <c r="GW47" s="2" t="s">
        <v>63</v>
      </c>
      <c r="GX47" s="2">
        <v>40</v>
      </c>
      <c r="GY47" s="2">
        <v>40</v>
      </c>
      <c r="GZ47" s="2">
        <v>0</v>
      </c>
      <c r="HA47" s="2">
        <v>0</v>
      </c>
      <c r="HB47" s="4">
        <v>1</v>
      </c>
      <c r="HC47" s="19">
        <f t="shared" si="27"/>
        <v>0</v>
      </c>
      <c r="HE47" s="2" t="s">
        <v>63</v>
      </c>
      <c r="HF47" s="2">
        <v>40</v>
      </c>
      <c r="HG47" s="2">
        <v>40</v>
      </c>
      <c r="HH47" s="2">
        <v>0</v>
      </c>
      <c r="HI47" s="2">
        <v>0</v>
      </c>
      <c r="HJ47" s="4">
        <v>1</v>
      </c>
      <c r="HK47" s="19">
        <f t="shared" si="28"/>
        <v>0</v>
      </c>
      <c r="HM47" s="2" t="s">
        <v>63</v>
      </c>
      <c r="HN47" s="2">
        <v>40</v>
      </c>
      <c r="HO47" s="2">
        <v>40</v>
      </c>
      <c r="HP47" s="2">
        <v>0</v>
      </c>
      <c r="HQ47" s="2">
        <v>0</v>
      </c>
      <c r="HR47" s="4">
        <v>1</v>
      </c>
      <c r="HS47" s="19">
        <f t="shared" si="29"/>
        <v>0</v>
      </c>
      <c r="HU47" s="2" t="s">
        <v>63</v>
      </c>
      <c r="HV47" s="2">
        <v>40</v>
      </c>
      <c r="HW47" s="2">
        <v>40</v>
      </c>
      <c r="HX47" s="2">
        <v>0</v>
      </c>
      <c r="HY47" s="2">
        <v>0</v>
      </c>
      <c r="HZ47" s="4">
        <v>1</v>
      </c>
      <c r="IA47" s="19">
        <f t="shared" si="30"/>
        <v>0</v>
      </c>
      <c r="IC47" s="2" t="s">
        <v>63</v>
      </c>
      <c r="ID47" s="2">
        <v>40</v>
      </c>
      <c r="IE47" s="2">
        <v>40</v>
      </c>
      <c r="IF47" s="2">
        <v>0</v>
      </c>
      <c r="IG47" s="2">
        <v>0</v>
      </c>
      <c r="IH47" s="4">
        <v>1</v>
      </c>
      <c r="II47" s="19">
        <f t="shared" si="31"/>
        <v>0</v>
      </c>
      <c r="IK47" s="2" t="s">
        <v>63</v>
      </c>
      <c r="IL47" s="2">
        <v>40</v>
      </c>
      <c r="IM47" s="2">
        <v>40</v>
      </c>
      <c r="IN47" s="2">
        <v>0</v>
      </c>
      <c r="IO47" s="2">
        <v>0</v>
      </c>
      <c r="IP47" s="4">
        <v>1</v>
      </c>
      <c r="IQ47" s="19">
        <f t="shared" si="32"/>
        <v>0</v>
      </c>
      <c r="IS47" s="2" t="s">
        <v>63</v>
      </c>
      <c r="IT47" s="2">
        <v>40</v>
      </c>
      <c r="IU47" s="2">
        <v>40</v>
      </c>
      <c r="IV47" s="2">
        <v>0</v>
      </c>
      <c r="IW47" s="2">
        <v>0</v>
      </c>
      <c r="IX47" s="4">
        <v>1</v>
      </c>
      <c r="IY47" s="19">
        <f t="shared" si="33"/>
        <v>0</v>
      </c>
      <c r="JA47" s="2" t="s">
        <v>63</v>
      </c>
      <c r="JB47" s="2">
        <v>40</v>
      </c>
      <c r="JC47" s="2">
        <v>40</v>
      </c>
      <c r="JD47" s="2">
        <v>0</v>
      </c>
      <c r="JE47" s="2">
        <v>0</v>
      </c>
      <c r="JF47" s="4">
        <v>1</v>
      </c>
      <c r="JG47" s="19">
        <f t="shared" si="34"/>
        <v>0</v>
      </c>
      <c r="JI47" s="2" t="s">
        <v>63</v>
      </c>
      <c r="JJ47" s="2">
        <v>40</v>
      </c>
      <c r="JK47" s="2">
        <v>40</v>
      </c>
      <c r="JL47" s="2">
        <v>0</v>
      </c>
      <c r="JM47" s="2">
        <v>0</v>
      </c>
      <c r="JN47" s="4">
        <v>1</v>
      </c>
      <c r="JO47" s="19">
        <f t="shared" si="35"/>
        <v>0</v>
      </c>
      <c r="JQ47" s="2" t="s">
        <v>63</v>
      </c>
      <c r="JR47" s="2">
        <v>40</v>
      </c>
      <c r="JS47" s="2">
        <v>40</v>
      </c>
      <c r="JT47" s="2">
        <v>0</v>
      </c>
      <c r="JU47" s="2">
        <v>0</v>
      </c>
      <c r="JV47" s="4">
        <v>1</v>
      </c>
      <c r="JW47" s="19">
        <f t="shared" si="36"/>
        <v>0</v>
      </c>
      <c r="JY47" s="2" t="s">
        <v>63</v>
      </c>
      <c r="JZ47" s="2">
        <v>40</v>
      </c>
      <c r="KA47" s="2">
        <v>40</v>
      </c>
      <c r="KB47" s="2">
        <v>0</v>
      </c>
      <c r="KC47" s="2">
        <v>0</v>
      </c>
      <c r="KD47" s="4">
        <v>1</v>
      </c>
      <c r="KE47" s="19">
        <f t="shared" si="37"/>
        <v>0</v>
      </c>
      <c r="KG47" s="2" t="s">
        <v>63</v>
      </c>
      <c r="KH47" s="2">
        <v>40</v>
      </c>
      <c r="KI47" s="2">
        <v>40</v>
      </c>
      <c r="KJ47" s="2">
        <v>0</v>
      </c>
      <c r="KK47" s="2">
        <v>0</v>
      </c>
      <c r="KL47" s="4">
        <v>1</v>
      </c>
      <c r="KM47" s="19">
        <f t="shared" si="38"/>
        <v>0</v>
      </c>
      <c r="KO47" s="2" t="s">
        <v>63</v>
      </c>
      <c r="KP47" s="2">
        <v>40</v>
      </c>
      <c r="KQ47" s="2">
        <v>40</v>
      </c>
      <c r="KR47" s="2">
        <v>0</v>
      </c>
      <c r="KS47" s="2">
        <v>0</v>
      </c>
      <c r="KT47" s="4">
        <v>1</v>
      </c>
      <c r="KU47" s="19">
        <f t="shared" si="39"/>
        <v>0</v>
      </c>
      <c r="KW47" s="2" t="s">
        <v>63</v>
      </c>
      <c r="KX47" s="2">
        <v>40</v>
      </c>
      <c r="KY47" s="2">
        <v>40</v>
      </c>
      <c r="KZ47" s="2">
        <v>0</v>
      </c>
      <c r="LA47" s="2">
        <v>0</v>
      </c>
      <c r="LB47" s="4">
        <v>1</v>
      </c>
      <c r="LC47" s="19">
        <f t="shared" si="40"/>
        <v>0</v>
      </c>
      <c r="LE47" s="2" t="s">
        <v>63</v>
      </c>
      <c r="LF47" s="2">
        <v>40</v>
      </c>
      <c r="LG47" s="2">
        <v>40</v>
      </c>
      <c r="LH47" s="2">
        <v>0</v>
      </c>
      <c r="LI47" s="2">
        <v>0</v>
      </c>
      <c r="LJ47" s="4">
        <v>1</v>
      </c>
      <c r="LK47" s="19">
        <f t="shared" si="41"/>
        <v>0</v>
      </c>
      <c r="LM47" s="2" t="s">
        <v>63</v>
      </c>
      <c r="LN47" s="2">
        <v>40</v>
      </c>
      <c r="LO47" s="2">
        <v>40</v>
      </c>
      <c r="LP47" s="2">
        <v>0</v>
      </c>
      <c r="LQ47" s="2">
        <v>0</v>
      </c>
      <c r="LR47" s="4">
        <v>1</v>
      </c>
      <c r="LS47" s="19">
        <f t="shared" si="42"/>
        <v>0</v>
      </c>
      <c r="LU47" s="2" t="s">
        <v>63</v>
      </c>
      <c r="LV47" s="2">
        <v>43</v>
      </c>
      <c r="LW47" s="2">
        <v>43</v>
      </c>
      <c r="LX47" s="2">
        <v>0</v>
      </c>
      <c r="LY47" s="2">
        <v>0</v>
      </c>
      <c r="LZ47" s="4">
        <v>1</v>
      </c>
      <c r="MA47" s="19">
        <f t="shared" si="43"/>
        <v>0</v>
      </c>
      <c r="MC47" s="2" t="s">
        <v>63</v>
      </c>
      <c r="MD47" s="2">
        <v>43</v>
      </c>
      <c r="ME47" s="2">
        <v>43</v>
      </c>
      <c r="MF47" s="2">
        <v>0</v>
      </c>
      <c r="MG47" s="2">
        <v>0</v>
      </c>
      <c r="MH47" s="4">
        <f t="shared" si="99"/>
        <v>1</v>
      </c>
      <c r="MI47" s="19">
        <f t="shared" si="44"/>
        <v>0</v>
      </c>
      <c r="MK47" s="2" t="s">
        <v>63</v>
      </c>
      <c r="ML47" s="2">
        <v>43</v>
      </c>
      <c r="MM47" s="2">
        <v>43</v>
      </c>
      <c r="MN47" s="2">
        <v>0</v>
      </c>
      <c r="MO47" s="2">
        <v>0</v>
      </c>
      <c r="MP47" s="4">
        <v>1</v>
      </c>
      <c r="MQ47" s="19">
        <f t="shared" si="100"/>
        <v>0</v>
      </c>
      <c r="MS47" s="2" t="s">
        <v>63</v>
      </c>
      <c r="MT47" s="2">
        <v>43</v>
      </c>
      <c r="MU47" s="2">
        <v>43</v>
      </c>
      <c r="MV47" s="2">
        <v>0</v>
      </c>
      <c r="MW47" s="2">
        <v>0</v>
      </c>
      <c r="MX47" s="4">
        <v>1</v>
      </c>
      <c r="MY47" s="19">
        <f t="shared" si="45"/>
        <v>0</v>
      </c>
      <c r="NA47" s="2" t="s">
        <v>63</v>
      </c>
      <c r="NB47" s="2">
        <v>43</v>
      </c>
      <c r="NC47" s="2">
        <v>43</v>
      </c>
      <c r="ND47" s="2">
        <v>0</v>
      </c>
      <c r="NE47" s="2">
        <v>0</v>
      </c>
      <c r="NF47" s="4">
        <v>1</v>
      </c>
      <c r="NG47" s="19">
        <f t="shared" si="46"/>
        <v>0</v>
      </c>
      <c r="NI47" s="2" t="s">
        <v>63</v>
      </c>
      <c r="NJ47" s="2">
        <v>43</v>
      </c>
      <c r="NK47" s="2">
        <v>43</v>
      </c>
      <c r="NL47" s="2">
        <v>0</v>
      </c>
      <c r="NM47" s="2">
        <v>0</v>
      </c>
      <c r="NN47" s="4">
        <v>1</v>
      </c>
      <c r="NO47" s="19">
        <f t="shared" si="47"/>
        <v>0</v>
      </c>
      <c r="NQ47" s="2" t="s">
        <v>63</v>
      </c>
      <c r="NR47" s="2">
        <v>43</v>
      </c>
      <c r="NS47" s="2">
        <v>43</v>
      </c>
      <c r="NT47" s="2">
        <v>0</v>
      </c>
      <c r="NU47" s="2">
        <v>0</v>
      </c>
      <c r="NV47" s="4">
        <v>1</v>
      </c>
      <c r="NW47" s="19">
        <f t="shared" si="48"/>
        <v>0</v>
      </c>
      <c r="NY47" s="2" t="s">
        <v>63</v>
      </c>
      <c r="NZ47" s="2">
        <v>43</v>
      </c>
      <c r="OA47" s="2">
        <v>43</v>
      </c>
      <c r="OB47" s="2">
        <v>0</v>
      </c>
      <c r="OC47" s="2">
        <v>0</v>
      </c>
      <c r="OD47" s="4">
        <v>1</v>
      </c>
      <c r="OE47" s="19">
        <f t="shared" si="49"/>
        <v>0</v>
      </c>
      <c r="OG47" s="2" t="s">
        <v>63</v>
      </c>
      <c r="OH47" s="2">
        <v>43</v>
      </c>
      <c r="OI47" s="2">
        <v>43</v>
      </c>
      <c r="OJ47" s="2">
        <v>0</v>
      </c>
      <c r="OK47" s="2">
        <v>0</v>
      </c>
      <c r="OL47" s="4">
        <v>1</v>
      </c>
      <c r="OM47" s="19">
        <f t="shared" si="103"/>
        <v>0</v>
      </c>
      <c r="OO47" s="2" t="s">
        <v>63</v>
      </c>
      <c r="OP47" s="2">
        <v>43</v>
      </c>
      <c r="OQ47" s="2">
        <v>43</v>
      </c>
      <c r="OR47" s="2">
        <v>0</v>
      </c>
      <c r="OS47" s="2">
        <v>0</v>
      </c>
      <c r="OT47" s="4">
        <f t="shared" si="101"/>
        <v>1</v>
      </c>
      <c r="OU47" s="19">
        <f t="shared" si="51"/>
        <v>0</v>
      </c>
      <c r="OW47" s="129" t="s">
        <v>63</v>
      </c>
      <c r="OX47" s="129">
        <v>43</v>
      </c>
      <c r="OY47" s="129">
        <v>43</v>
      </c>
      <c r="OZ47" s="129">
        <v>0</v>
      </c>
      <c r="PA47" s="129">
        <v>0</v>
      </c>
      <c r="PB47" s="135">
        <v>1</v>
      </c>
      <c r="PC47" s="132">
        <v>0</v>
      </c>
      <c r="PD47" s="129"/>
      <c r="PE47" s="129" t="s">
        <v>63</v>
      </c>
      <c r="PF47" s="129">
        <v>43</v>
      </c>
      <c r="PG47" s="129">
        <v>43</v>
      </c>
      <c r="PH47" s="129">
        <v>0</v>
      </c>
      <c r="PI47" s="129">
        <v>0</v>
      </c>
      <c r="PJ47" s="135">
        <v>1</v>
      </c>
      <c r="PK47" s="132">
        <v>0</v>
      </c>
      <c r="PM47" s="156" t="s">
        <v>63</v>
      </c>
      <c r="PN47" s="156">
        <v>43</v>
      </c>
      <c r="PO47" s="156">
        <v>43</v>
      </c>
      <c r="PP47" s="156">
        <v>0</v>
      </c>
      <c r="PQ47" s="156">
        <v>0</v>
      </c>
      <c r="PR47" s="162">
        <v>1</v>
      </c>
      <c r="PS47" s="132">
        <f t="shared" si="52"/>
        <v>0</v>
      </c>
      <c r="PT47" s="121"/>
      <c r="PU47" s="156" t="s">
        <v>63</v>
      </c>
      <c r="PV47" s="156">
        <v>43</v>
      </c>
      <c r="PW47" s="156">
        <v>43</v>
      </c>
      <c r="PX47" s="156">
        <v>0</v>
      </c>
      <c r="PY47" s="156">
        <v>0</v>
      </c>
      <c r="PZ47" s="162">
        <v>1</v>
      </c>
      <c r="QA47" s="132">
        <f t="shared" si="53"/>
        <v>0</v>
      </c>
      <c r="QB47" s="121"/>
      <c r="QC47" s="156" t="s">
        <v>63</v>
      </c>
      <c r="QD47" s="156">
        <v>43</v>
      </c>
      <c r="QE47" s="156">
        <v>43</v>
      </c>
      <c r="QF47" s="156">
        <v>0</v>
      </c>
      <c r="QG47" s="156">
        <v>0</v>
      </c>
      <c r="QH47" s="162">
        <v>1</v>
      </c>
      <c r="QI47" s="132">
        <f t="shared" si="54"/>
        <v>0</v>
      </c>
      <c r="QJ47" s="121"/>
      <c r="QK47" s="156" t="s">
        <v>63</v>
      </c>
      <c r="QL47" s="156">
        <v>43</v>
      </c>
      <c r="QM47" s="156">
        <v>43</v>
      </c>
      <c r="QN47" s="156">
        <v>0</v>
      </c>
      <c r="QO47" s="156">
        <v>0</v>
      </c>
      <c r="QP47" s="162">
        <v>1</v>
      </c>
      <c r="QQ47" s="132">
        <f t="shared" si="55"/>
        <v>0</v>
      </c>
      <c r="QR47" s="121"/>
      <c r="QS47" s="156" t="s">
        <v>63</v>
      </c>
      <c r="QT47" s="156">
        <v>43</v>
      </c>
      <c r="QU47" s="156">
        <v>43</v>
      </c>
      <c r="QV47" s="156">
        <v>0</v>
      </c>
      <c r="QW47" s="156">
        <v>0</v>
      </c>
      <c r="QX47" s="162">
        <v>1</v>
      </c>
      <c r="QY47" s="158">
        <f t="shared" si="56"/>
        <v>0</v>
      </c>
      <c r="QZ47" s="121"/>
      <c r="RA47" s="156" t="s">
        <v>63</v>
      </c>
      <c r="RB47" s="156">
        <v>43</v>
      </c>
      <c r="RC47" s="156">
        <v>43</v>
      </c>
      <c r="RD47" s="156">
        <v>0</v>
      </c>
      <c r="RE47" s="156">
        <v>0</v>
      </c>
      <c r="RF47" s="162">
        <v>1</v>
      </c>
      <c r="RG47" s="132">
        <f t="shared" si="57"/>
        <v>0</v>
      </c>
      <c r="RH47" s="121"/>
      <c r="RI47" s="121"/>
      <c r="RJ47" s="156" t="s">
        <v>63</v>
      </c>
      <c r="RK47" s="156">
        <v>43</v>
      </c>
      <c r="RL47" s="156">
        <v>43</v>
      </c>
      <c r="RM47" s="156">
        <v>0</v>
      </c>
      <c r="RN47" s="156">
        <v>0</v>
      </c>
      <c r="RO47" s="162">
        <f t="shared" si="58"/>
        <v>1</v>
      </c>
      <c r="RP47" s="132">
        <f t="shared" si="59"/>
        <v>0</v>
      </c>
      <c r="RQ47" s="121"/>
      <c r="RR47" s="121"/>
      <c r="RS47" s="121"/>
      <c r="RT47" s="121"/>
      <c r="RU47" s="121"/>
      <c r="RV47" s="121"/>
      <c r="RW47" s="132"/>
      <c r="RX47" s="121"/>
      <c r="RY47" s="121"/>
      <c r="RZ47" s="121"/>
      <c r="SA47" s="121"/>
      <c r="SB47" s="121"/>
      <c r="SC47" s="121"/>
      <c r="SD47" s="132"/>
      <c r="SE47" s="121"/>
      <c r="SF47" s="121"/>
      <c r="SG47" s="121"/>
      <c r="SH47" s="121"/>
      <c r="SI47" s="121"/>
      <c r="SJ47" s="121"/>
      <c r="SK47" s="121"/>
      <c r="SL47" s="121"/>
      <c r="SM47" s="121"/>
      <c r="SN47" s="121"/>
      <c r="SO47" s="121"/>
      <c r="SP47" s="121"/>
      <c r="SQ47" s="121"/>
      <c r="SR47" s="121"/>
      <c r="SU47" s="157" t="s">
        <v>63</v>
      </c>
      <c r="SV47" s="157">
        <v>43</v>
      </c>
      <c r="SW47" s="157">
        <v>43</v>
      </c>
      <c r="SX47" s="157">
        <v>0</v>
      </c>
      <c r="SY47" s="157">
        <v>0</v>
      </c>
      <c r="SZ47" s="158">
        <f t="shared" si="102"/>
        <v>1</v>
      </c>
      <c r="TA47" s="132">
        <f t="shared" si="60"/>
        <v>0</v>
      </c>
      <c r="TC47" s="157" t="s">
        <v>63</v>
      </c>
      <c r="TD47" s="157">
        <v>43</v>
      </c>
      <c r="TE47" s="157">
        <v>43</v>
      </c>
      <c r="TF47" s="157">
        <v>0</v>
      </c>
      <c r="TG47" s="157">
        <v>0</v>
      </c>
      <c r="TH47" s="158">
        <f t="shared" si="61"/>
        <v>1</v>
      </c>
      <c r="TI47" s="132">
        <f t="shared" si="62"/>
        <v>0</v>
      </c>
      <c r="TK47" s="157" t="s">
        <v>63</v>
      </c>
      <c r="TL47" s="157">
        <v>43</v>
      </c>
      <c r="TM47" s="157">
        <v>43</v>
      </c>
      <c r="TN47" s="157">
        <v>0</v>
      </c>
      <c r="TO47" s="157">
        <v>0</v>
      </c>
      <c r="TP47" s="158">
        <f t="shared" si="63"/>
        <v>1</v>
      </c>
      <c r="TQ47" s="132">
        <f t="shared" si="64"/>
        <v>0</v>
      </c>
      <c r="TS47" s="157" t="s">
        <v>63</v>
      </c>
      <c r="TT47" s="157">
        <v>43</v>
      </c>
      <c r="TU47" s="157">
        <v>43</v>
      </c>
      <c r="TV47" s="157">
        <v>0</v>
      </c>
      <c r="TW47" s="157">
        <v>0</v>
      </c>
      <c r="TX47" s="158">
        <f t="shared" si="65"/>
        <v>1</v>
      </c>
      <c r="TY47" s="132">
        <f t="shared" si="66"/>
        <v>0</v>
      </c>
      <c r="UA47" s="157" t="s">
        <v>63</v>
      </c>
      <c r="UB47" s="157">
        <v>43</v>
      </c>
      <c r="UC47" s="157">
        <v>43</v>
      </c>
      <c r="UD47" s="157">
        <v>0</v>
      </c>
      <c r="UE47" s="157">
        <v>0</v>
      </c>
      <c r="UF47" s="158">
        <f t="shared" si="67"/>
        <v>1</v>
      </c>
      <c r="UG47" s="132">
        <f t="shared" si="68"/>
        <v>0</v>
      </c>
      <c r="UH47" s="132"/>
      <c r="UI47" s="157" t="s">
        <v>63</v>
      </c>
      <c r="UJ47" s="157">
        <v>43</v>
      </c>
      <c r="UK47" s="157">
        <v>43</v>
      </c>
      <c r="UL47" s="157">
        <v>0</v>
      </c>
      <c r="UM47" s="157">
        <v>0</v>
      </c>
      <c r="UN47" s="158">
        <f t="shared" si="69"/>
        <v>1</v>
      </c>
      <c r="UO47" s="132">
        <f t="shared" si="70"/>
        <v>0</v>
      </c>
      <c r="UQ47" s="157" t="s">
        <v>63</v>
      </c>
      <c r="UR47" s="157">
        <v>43</v>
      </c>
      <c r="US47" s="157">
        <v>43</v>
      </c>
      <c r="UT47" s="157">
        <v>0</v>
      </c>
      <c r="UU47" s="157">
        <v>0</v>
      </c>
      <c r="UV47" s="158">
        <f t="shared" si="71"/>
        <v>1</v>
      </c>
      <c r="UW47" s="132">
        <f t="shared" si="72"/>
        <v>0</v>
      </c>
      <c r="UY47" s="157" t="s">
        <v>63</v>
      </c>
      <c r="UZ47" s="157">
        <v>43</v>
      </c>
      <c r="VA47" s="157">
        <v>43</v>
      </c>
      <c r="VB47" s="157">
        <v>0</v>
      </c>
      <c r="VC47" s="157">
        <v>0</v>
      </c>
      <c r="VD47" s="158">
        <f t="shared" si="73"/>
        <v>1</v>
      </c>
      <c r="VE47" s="132">
        <f t="shared" si="74"/>
        <v>0</v>
      </c>
      <c r="VG47" s="157" t="s">
        <v>63</v>
      </c>
      <c r="VH47" s="157">
        <v>43</v>
      </c>
      <c r="VI47" s="157">
        <v>43</v>
      </c>
      <c r="VJ47" s="157">
        <v>0</v>
      </c>
      <c r="VK47" s="157">
        <v>0</v>
      </c>
      <c r="VL47" s="158">
        <f t="shared" si="75"/>
        <v>1</v>
      </c>
      <c r="VM47" s="132">
        <f t="shared" si="76"/>
        <v>0</v>
      </c>
      <c r="VO47" s="157" t="s">
        <v>63</v>
      </c>
      <c r="VP47" s="157">
        <v>43</v>
      </c>
      <c r="VQ47" s="157">
        <v>43</v>
      </c>
      <c r="VR47" s="157">
        <v>0</v>
      </c>
      <c r="VS47" s="157">
        <v>0</v>
      </c>
      <c r="VT47" s="158">
        <f t="shared" si="77"/>
        <v>1</v>
      </c>
      <c r="VV47" s="157" t="s">
        <v>63</v>
      </c>
      <c r="VW47" s="157">
        <v>43</v>
      </c>
      <c r="VX47" s="157">
        <v>43</v>
      </c>
      <c r="VY47" s="157">
        <v>0</v>
      </c>
      <c r="VZ47" s="157">
        <v>0</v>
      </c>
      <c r="WA47" s="158">
        <f t="shared" si="78"/>
        <v>1</v>
      </c>
      <c r="WC47" s="157" t="s">
        <v>63</v>
      </c>
      <c r="WD47" s="157">
        <v>43</v>
      </c>
      <c r="WE47" s="157">
        <v>43</v>
      </c>
      <c r="WF47" s="157">
        <v>0</v>
      </c>
      <c r="WG47" s="157">
        <v>0</v>
      </c>
      <c r="WH47" s="158">
        <f t="shared" si="79"/>
        <v>1</v>
      </c>
      <c r="WI47" s="132">
        <f t="shared" si="126"/>
        <v>0</v>
      </c>
      <c r="WK47" s="157" t="s">
        <v>63</v>
      </c>
      <c r="WL47" s="157">
        <v>43</v>
      </c>
      <c r="WM47" s="157">
        <v>43</v>
      </c>
      <c r="WN47" s="157">
        <v>0</v>
      </c>
      <c r="WO47" s="157">
        <v>0</v>
      </c>
      <c r="WP47" s="158">
        <f t="shared" si="80"/>
        <v>1</v>
      </c>
      <c r="WQ47" s="132">
        <f t="shared" si="81"/>
        <v>0</v>
      </c>
      <c r="WS47" s="157" t="s">
        <v>63</v>
      </c>
      <c r="WT47" s="157">
        <v>43</v>
      </c>
      <c r="WU47" s="157">
        <v>43</v>
      </c>
      <c r="WV47" s="157">
        <v>0</v>
      </c>
      <c r="WW47" s="157">
        <v>0</v>
      </c>
      <c r="WX47" s="158">
        <f t="shared" si="82"/>
        <v>1</v>
      </c>
      <c r="WY47" s="132">
        <f t="shared" si="83"/>
        <v>0</v>
      </c>
      <c r="XA47" s="157" t="s">
        <v>63</v>
      </c>
      <c r="XB47" s="157">
        <v>43</v>
      </c>
      <c r="XC47" s="157">
        <v>43</v>
      </c>
      <c r="XD47" s="157">
        <v>0</v>
      </c>
      <c r="XE47" s="157">
        <v>0</v>
      </c>
      <c r="XF47" s="158">
        <f t="shared" si="84"/>
        <v>1</v>
      </c>
      <c r="XG47" s="132">
        <f t="shared" si="85"/>
        <v>0</v>
      </c>
      <c r="XI47" s="157" t="s">
        <v>63</v>
      </c>
      <c r="XJ47" s="157">
        <v>43</v>
      </c>
      <c r="XK47" s="157">
        <v>43</v>
      </c>
      <c r="XL47" s="157">
        <v>0</v>
      </c>
      <c r="XM47" s="157">
        <v>0</v>
      </c>
      <c r="XN47" s="158">
        <f t="shared" si="86"/>
        <v>1</v>
      </c>
      <c r="XO47" s="132">
        <f t="shared" si="87"/>
        <v>0</v>
      </c>
      <c r="XQ47" s="157" t="s">
        <v>63</v>
      </c>
      <c r="XR47" s="157">
        <v>43</v>
      </c>
      <c r="XS47" s="157">
        <v>43</v>
      </c>
      <c r="XT47" s="157">
        <v>0</v>
      </c>
      <c r="XU47" s="157">
        <v>0</v>
      </c>
      <c r="XV47" s="158">
        <f t="shared" si="88"/>
        <v>1</v>
      </c>
      <c r="XW47" s="132">
        <f t="shared" si="89"/>
        <v>0</v>
      </c>
      <c r="XY47" s="157" t="s">
        <v>63</v>
      </c>
      <c r="XZ47" s="157">
        <v>43</v>
      </c>
      <c r="YA47" s="157">
        <v>43</v>
      </c>
      <c r="YB47" s="157">
        <v>0</v>
      </c>
      <c r="YC47" s="157">
        <v>0</v>
      </c>
      <c r="YD47" s="158">
        <f t="shared" si="90"/>
        <v>1</v>
      </c>
      <c r="YE47" s="132">
        <f t="shared" si="91"/>
        <v>0</v>
      </c>
      <c r="YG47" s="157" t="s">
        <v>63</v>
      </c>
      <c r="YH47" s="157">
        <v>43</v>
      </c>
      <c r="YI47" s="157">
        <v>43</v>
      </c>
      <c r="YJ47" s="157">
        <v>0</v>
      </c>
      <c r="YK47" s="157">
        <v>0</v>
      </c>
      <c r="YL47" s="158">
        <f t="shared" si="92"/>
        <v>1</v>
      </c>
      <c r="YM47" s="132">
        <f t="shared" si="93"/>
        <v>0</v>
      </c>
      <c r="YO47" s="157" t="s">
        <v>63</v>
      </c>
      <c r="YP47" s="157">
        <v>43</v>
      </c>
      <c r="YQ47" s="157">
        <v>43</v>
      </c>
      <c r="YR47" s="157">
        <v>0</v>
      </c>
      <c r="YS47" s="157">
        <v>0</v>
      </c>
      <c r="YT47" s="158">
        <f t="shared" si="94"/>
        <v>1</v>
      </c>
      <c r="YU47" s="132">
        <f t="shared" si="95"/>
        <v>0</v>
      </c>
      <c r="YW47" s="157" t="s">
        <v>63</v>
      </c>
      <c r="YX47" s="157">
        <v>43</v>
      </c>
      <c r="YY47" s="157">
        <v>43</v>
      </c>
      <c r="YZ47" s="157">
        <v>0</v>
      </c>
      <c r="ZA47" s="157">
        <v>0</v>
      </c>
      <c r="ZB47" s="158">
        <f t="shared" si="96"/>
        <v>1</v>
      </c>
      <c r="ZD47" s="157" t="s">
        <v>63</v>
      </c>
      <c r="ZE47" s="157">
        <v>43</v>
      </c>
      <c r="ZF47" s="157">
        <v>43</v>
      </c>
      <c r="ZG47" s="157">
        <v>0</v>
      </c>
      <c r="ZH47" s="157">
        <v>0</v>
      </c>
      <c r="ZI47" s="158">
        <f t="shared" si="97"/>
        <v>1</v>
      </c>
      <c r="ZJ47" s="132">
        <f t="shared" si="98"/>
        <v>1</v>
      </c>
      <c r="ZL47" s="121" t="s">
        <v>63</v>
      </c>
      <c r="ZM47" s="121">
        <v>43</v>
      </c>
      <c r="ZN47" s="121">
        <v>43</v>
      </c>
      <c r="ZO47" s="121">
        <v>0</v>
      </c>
      <c r="ZP47" s="121">
        <v>0</v>
      </c>
      <c r="ZQ47" s="132">
        <v>1</v>
      </c>
      <c r="ZS47" s="157" t="s">
        <v>63</v>
      </c>
      <c r="ZT47" s="157">
        <v>43</v>
      </c>
      <c r="ZU47" s="157">
        <v>43</v>
      </c>
      <c r="ZV47" s="157">
        <v>0</v>
      </c>
      <c r="ZW47" s="157">
        <v>0</v>
      </c>
      <c r="ZX47" s="158">
        <v>1</v>
      </c>
      <c r="ZZ47" s="199" t="s">
        <v>63</v>
      </c>
      <c r="AAA47" s="199">
        <v>43</v>
      </c>
      <c r="AAB47" s="199">
        <v>43</v>
      </c>
      <c r="AAC47" s="199">
        <v>0</v>
      </c>
      <c r="AAD47" s="199">
        <v>0</v>
      </c>
      <c r="AAE47" s="200">
        <v>1</v>
      </c>
      <c r="AAG47" s="157" t="s">
        <v>63</v>
      </c>
      <c r="AAH47" s="157">
        <v>43</v>
      </c>
      <c r="AAI47" s="157">
        <v>43</v>
      </c>
      <c r="AAJ47" s="157">
        <v>0</v>
      </c>
      <c r="AAK47" s="157">
        <v>0</v>
      </c>
      <c r="AAL47" s="158">
        <v>1</v>
      </c>
      <c r="AAN47" s="157" t="s">
        <v>63</v>
      </c>
      <c r="AAO47" s="157">
        <v>43</v>
      </c>
      <c r="AAP47" s="157">
        <v>43</v>
      </c>
      <c r="AAQ47" s="157">
        <v>0</v>
      </c>
      <c r="AAR47" s="157">
        <v>0</v>
      </c>
      <c r="AAS47" s="158">
        <v>1</v>
      </c>
      <c r="AAU47" s="157" t="s">
        <v>63</v>
      </c>
      <c r="AAV47" s="157">
        <v>43</v>
      </c>
      <c r="AAW47" s="157">
        <v>43</v>
      </c>
      <c r="AAX47" s="157">
        <v>0</v>
      </c>
      <c r="AAY47" s="157">
        <v>0</v>
      </c>
      <c r="AAZ47" s="158">
        <v>1</v>
      </c>
    </row>
    <row r="48" spans="1:728" ht="15.75">
      <c r="A48" s="19">
        <v>1</v>
      </c>
      <c r="B48" s="19"/>
      <c r="C48" s="18" t="s">
        <v>63</v>
      </c>
      <c r="D48" s="18">
        <v>40</v>
      </c>
      <c r="E48" s="18">
        <v>40</v>
      </c>
      <c r="F48" s="18">
        <v>0</v>
      </c>
      <c r="G48" s="18">
        <v>0</v>
      </c>
      <c r="H48" s="19">
        <v>1</v>
      </c>
      <c r="J48" s="58" t="s">
        <v>63</v>
      </c>
      <c r="K48" s="58">
        <v>40</v>
      </c>
      <c r="L48" s="58">
        <v>40</v>
      </c>
      <c r="M48" s="58">
        <v>0</v>
      </c>
      <c r="N48" s="58">
        <v>0</v>
      </c>
      <c r="O48" s="59">
        <v>1</v>
      </c>
      <c r="P48" s="59">
        <f t="shared" si="104"/>
        <v>0</v>
      </c>
      <c r="R48" s="18" t="s">
        <v>63</v>
      </c>
      <c r="S48" s="18">
        <v>40</v>
      </c>
      <c r="T48" s="18">
        <v>40</v>
      </c>
      <c r="U48" s="18">
        <v>0</v>
      </c>
      <c r="V48" s="18">
        <v>0</v>
      </c>
      <c r="W48" s="19">
        <v>1</v>
      </c>
      <c r="X48" s="19">
        <f t="shared" si="105"/>
        <v>0</v>
      </c>
      <c r="Z48" s="51" t="s">
        <v>63</v>
      </c>
      <c r="AA48" s="51">
        <v>40</v>
      </c>
      <c r="AB48" s="52">
        <v>40</v>
      </c>
      <c r="AC48" s="53">
        <v>0</v>
      </c>
      <c r="AD48" s="51">
        <v>0</v>
      </c>
      <c r="AE48" s="54">
        <v>1</v>
      </c>
      <c r="AF48" s="19">
        <f t="shared" si="106"/>
        <v>0</v>
      </c>
      <c r="AH48" s="19">
        <v>1</v>
      </c>
      <c r="AI48" s="19">
        <f t="shared" si="107"/>
        <v>0</v>
      </c>
      <c r="AK48" s="18" t="s">
        <v>64</v>
      </c>
      <c r="AL48" s="18">
        <v>2</v>
      </c>
      <c r="AM48" s="18">
        <v>2</v>
      </c>
      <c r="AN48" s="18">
        <v>0</v>
      </c>
      <c r="AO48" s="18">
        <v>0</v>
      </c>
      <c r="AP48" s="19">
        <f t="shared" si="108"/>
        <v>1</v>
      </c>
      <c r="AQ48" s="19">
        <f t="shared" si="127"/>
        <v>0</v>
      </c>
      <c r="AS48" s="18" t="s">
        <v>64</v>
      </c>
      <c r="AT48" s="18">
        <v>2</v>
      </c>
      <c r="AU48" s="18">
        <v>2</v>
      </c>
      <c r="AV48" s="18">
        <v>0</v>
      </c>
      <c r="AW48" s="18">
        <v>0</v>
      </c>
      <c r="AX48" s="19">
        <v>1</v>
      </c>
      <c r="AY48" s="19">
        <f t="shared" si="109"/>
        <v>0</v>
      </c>
      <c r="BA48" s="18" t="s">
        <v>64</v>
      </c>
      <c r="BB48" s="18">
        <v>2</v>
      </c>
      <c r="BC48" s="18">
        <v>2</v>
      </c>
      <c r="BD48" s="18">
        <v>0</v>
      </c>
      <c r="BE48" s="18">
        <v>0</v>
      </c>
      <c r="BF48" s="19">
        <v>1</v>
      </c>
      <c r="BG48" s="19">
        <f t="shared" si="110"/>
        <v>0</v>
      </c>
      <c r="BI48" s="18" t="s">
        <v>64</v>
      </c>
      <c r="BJ48" s="18">
        <v>2</v>
      </c>
      <c r="BK48" s="18">
        <v>2</v>
      </c>
      <c r="BL48" s="18">
        <v>0</v>
      </c>
      <c r="BM48" s="18">
        <v>0</v>
      </c>
      <c r="BN48" s="19">
        <v>1</v>
      </c>
      <c r="BO48" s="19">
        <f t="shared" si="111"/>
        <v>0</v>
      </c>
      <c r="BQ48" s="18" t="s">
        <v>64</v>
      </c>
      <c r="BR48" s="18">
        <v>2</v>
      </c>
      <c r="BS48" s="18">
        <v>2</v>
      </c>
      <c r="BT48" s="18">
        <v>0</v>
      </c>
      <c r="BU48" s="18">
        <v>0</v>
      </c>
      <c r="BV48" s="19">
        <v>1</v>
      </c>
      <c r="BW48" s="19">
        <f t="shared" si="112"/>
        <v>0</v>
      </c>
      <c r="BY48" s="18" t="s">
        <v>64</v>
      </c>
      <c r="BZ48" s="18">
        <v>2</v>
      </c>
      <c r="CA48" s="18">
        <v>2</v>
      </c>
      <c r="CB48" s="18">
        <v>0</v>
      </c>
      <c r="CC48" s="18">
        <v>0</v>
      </c>
      <c r="CD48" s="19">
        <v>1</v>
      </c>
      <c r="CE48" s="19">
        <f t="shared" si="113"/>
        <v>0</v>
      </c>
      <c r="CG48" s="2" t="s">
        <v>64</v>
      </c>
      <c r="CH48" s="2">
        <v>2</v>
      </c>
      <c r="CI48" s="2">
        <v>2</v>
      </c>
      <c r="CJ48" s="2">
        <v>0</v>
      </c>
      <c r="CK48" s="2">
        <v>0</v>
      </c>
      <c r="CL48" s="4">
        <v>1</v>
      </c>
      <c r="CM48" s="19">
        <f t="shared" si="114"/>
        <v>0</v>
      </c>
      <c r="CO48" s="2" t="s">
        <v>64</v>
      </c>
      <c r="CP48" s="2">
        <v>2</v>
      </c>
      <c r="CQ48" s="2">
        <v>2</v>
      </c>
      <c r="CR48" s="2">
        <v>0</v>
      </c>
      <c r="CS48" s="2">
        <v>0</v>
      </c>
      <c r="CT48" s="4">
        <v>1</v>
      </c>
      <c r="CU48" s="19">
        <f t="shared" si="115"/>
        <v>0</v>
      </c>
      <c r="CW48" s="2" t="s">
        <v>64</v>
      </c>
      <c r="CX48" s="2">
        <v>2</v>
      </c>
      <c r="CY48" s="2">
        <v>2</v>
      </c>
      <c r="CZ48" s="2">
        <v>0</v>
      </c>
      <c r="DA48" s="2">
        <v>0</v>
      </c>
      <c r="DB48" s="4">
        <v>1</v>
      </c>
      <c r="DC48" s="19">
        <f t="shared" si="116"/>
        <v>0</v>
      </c>
      <c r="DE48" s="2" t="s">
        <v>64</v>
      </c>
      <c r="DF48" s="2">
        <v>2</v>
      </c>
      <c r="DG48" s="2">
        <v>2</v>
      </c>
      <c r="DH48" s="2">
        <v>0</v>
      </c>
      <c r="DI48" s="2">
        <v>0</v>
      </c>
      <c r="DJ48" s="4">
        <v>1</v>
      </c>
      <c r="DK48" s="19">
        <f t="shared" si="117"/>
        <v>0</v>
      </c>
      <c r="DM48" s="2" t="s">
        <v>64</v>
      </c>
      <c r="DN48" s="2">
        <v>2</v>
      </c>
      <c r="DO48" s="2">
        <v>2</v>
      </c>
      <c r="DP48" s="2">
        <v>0</v>
      </c>
      <c r="DQ48" s="2">
        <v>0</v>
      </c>
      <c r="DR48" s="4">
        <v>1</v>
      </c>
      <c r="DS48" s="19">
        <f t="shared" si="118"/>
        <v>0</v>
      </c>
      <c r="DU48" s="2" t="s">
        <v>64</v>
      </c>
      <c r="DV48" s="2">
        <v>2</v>
      </c>
      <c r="DW48" s="2">
        <v>2</v>
      </c>
      <c r="DX48" s="2">
        <v>0</v>
      </c>
      <c r="DY48" s="2">
        <v>0</v>
      </c>
      <c r="DZ48" s="4">
        <v>1</v>
      </c>
      <c r="EA48" s="19">
        <f t="shared" si="119"/>
        <v>0</v>
      </c>
      <c r="EC48" s="2" t="s">
        <v>64</v>
      </c>
      <c r="ED48" s="2">
        <v>2</v>
      </c>
      <c r="EE48" s="2">
        <v>2</v>
      </c>
      <c r="EF48" s="2">
        <v>0</v>
      </c>
      <c r="EG48" s="2">
        <v>0</v>
      </c>
      <c r="EH48" s="4">
        <v>1</v>
      </c>
      <c r="EI48" s="19">
        <f t="shared" si="120"/>
        <v>0</v>
      </c>
      <c r="EK48" s="2" t="s">
        <v>64</v>
      </c>
      <c r="EL48" s="2">
        <v>2</v>
      </c>
      <c r="EM48" s="2">
        <v>2</v>
      </c>
      <c r="EN48" s="2">
        <v>0</v>
      </c>
      <c r="EO48" s="2">
        <v>0</v>
      </c>
      <c r="EP48" s="4">
        <v>1</v>
      </c>
      <c r="EQ48" s="19">
        <f t="shared" si="121"/>
        <v>0</v>
      </c>
      <c r="ES48" s="2" t="s">
        <v>64</v>
      </c>
      <c r="ET48" s="2">
        <v>2</v>
      </c>
      <c r="EU48" s="2">
        <v>2</v>
      </c>
      <c r="EV48" s="2">
        <v>0</v>
      </c>
      <c r="EW48" s="2">
        <v>0</v>
      </c>
      <c r="EX48" s="4">
        <v>1</v>
      </c>
      <c r="EY48" s="19">
        <f t="shared" si="122"/>
        <v>0</v>
      </c>
      <c r="FA48" s="2" t="s">
        <v>64</v>
      </c>
      <c r="FB48" s="2">
        <v>2</v>
      </c>
      <c r="FC48" s="2">
        <v>2</v>
      </c>
      <c r="FD48" s="2">
        <v>0</v>
      </c>
      <c r="FE48" s="2">
        <v>0</v>
      </c>
      <c r="FF48" s="4">
        <v>1</v>
      </c>
      <c r="FG48" s="19">
        <f t="shared" si="123"/>
        <v>0</v>
      </c>
      <c r="FI48" s="2" t="s">
        <v>64</v>
      </c>
      <c r="FJ48" s="2">
        <v>2</v>
      </c>
      <c r="FK48" s="2">
        <v>2</v>
      </c>
      <c r="FL48" s="2">
        <v>0</v>
      </c>
      <c r="FM48" s="2">
        <v>0</v>
      </c>
      <c r="FN48" s="4">
        <v>1</v>
      </c>
      <c r="FO48" s="19">
        <f t="shared" si="124"/>
        <v>0</v>
      </c>
      <c r="FQ48" s="2" t="s">
        <v>64</v>
      </c>
      <c r="FR48" s="2">
        <v>2</v>
      </c>
      <c r="FS48" s="2">
        <v>2</v>
      </c>
      <c r="FT48" s="2">
        <v>0</v>
      </c>
      <c r="FU48" s="2">
        <v>0</v>
      </c>
      <c r="FV48" s="4">
        <v>1</v>
      </c>
      <c r="FW48" s="19">
        <f t="shared" si="125"/>
        <v>0</v>
      </c>
      <c r="FY48" s="2" t="s">
        <v>64</v>
      </c>
      <c r="FZ48" s="2">
        <v>2</v>
      </c>
      <c r="GA48" s="2">
        <v>2</v>
      </c>
      <c r="GB48" s="2">
        <v>0</v>
      </c>
      <c r="GC48" s="2">
        <v>0</v>
      </c>
      <c r="GD48" s="4">
        <v>1</v>
      </c>
      <c r="GE48" s="19">
        <f t="shared" si="24"/>
        <v>0</v>
      </c>
      <c r="GG48" s="2" t="s">
        <v>64</v>
      </c>
      <c r="GH48" s="2">
        <v>2</v>
      </c>
      <c r="GI48" s="2">
        <v>2</v>
      </c>
      <c r="GJ48" s="2">
        <v>0</v>
      </c>
      <c r="GK48" s="2">
        <v>0</v>
      </c>
      <c r="GL48" s="4">
        <v>1</v>
      </c>
      <c r="GM48" s="19">
        <f t="shared" si="25"/>
        <v>0</v>
      </c>
      <c r="GO48" s="2" t="s">
        <v>64</v>
      </c>
      <c r="GP48" s="2">
        <v>2</v>
      </c>
      <c r="GQ48" s="2">
        <v>2</v>
      </c>
      <c r="GR48" s="2">
        <v>0</v>
      </c>
      <c r="GS48" s="2">
        <v>0</v>
      </c>
      <c r="GT48" s="4">
        <v>1</v>
      </c>
      <c r="GU48" s="19">
        <f t="shared" si="26"/>
        <v>0</v>
      </c>
      <c r="GW48" s="2" t="s">
        <v>64</v>
      </c>
      <c r="GX48" s="2">
        <v>2</v>
      </c>
      <c r="GY48" s="2">
        <v>2</v>
      </c>
      <c r="GZ48" s="2">
        <v>0</v>
      </c>
      <c r="HA48" s="2">
        <v>0</v>
      </c>
      <c r="HB48" s="4">
        <v>1</v>
      </c>
      <c r="HC48" s="19">
        <f t="shared" si="27"/>
        <v>0</v>
      </c>
      <c r="HE48" s="2" t="s">
        <v>64</v>
      </c>
      <c r="HF48" s="2">
        <v>2</v>
      </c>
      <c r="HG48" s="2">
        <v>2</v>
      </c>
      <c r="HH48" s="2">
        <v>0</v>
      </c>
      <c r="HI48" s="2">
        <v>0</v>
      </c>
      <c r="HJ48" s="4">
        <v>1</v>
      </c>
      <c r="HK48" s="19">
        <f t="shared" si="28"/>
        <v>0</v>
      </c>
      <c r="HM48" s="2" t="s">
        <v>64</v>
      </c>
      <c r="HN48" s="2">
        <v>2</v>
      </c>
      <c r="HO48" s="2">
        <v>2</v>
      </c>
      <c r="HP48" s="2">
        <v>0</v>
      </c>
      <c r="HQ48" s="2">
        <v>0</v>
      </c>
      <c r="HR48" s="4">
        <v>1</v>
      </c>
      <c r="HS48" s="19">
        <f t="shared" si="29"/>
        <v>0</v>
      </c>
      <c r="HU48" s="2" t="s">
        <v>64</v>
      </c>
      <c r="HV48" s="2">
        <v>2</v>
      </c>
      <c r="HW48" s="2">
        <v>2</v>
      </c>
      <c r="HX48" s="2">
        <v>0</v>
      </c>
      <c r="HY48" s="2">
        <v>0</v>
      </c>
      <c r="HZ48" s="4">
        <v>1</v>
      </c>
      <c r="IA48" s="19">
        <f t="shared" si="30"/>
        <v>0</v>
      </c>
      <c r="IC48" s="2" t="s">
        <v>64</v>
      </c>
      <c r="ID48" s="2">
        <v>2</v>
      </c>
      <c r="IE48" s="2">
        <v>2</v>
      </c>
      <c r="IF48" s="2">
        <v>0</v>
      </c>
      <c r="IG48" s="2">
        <v>0</v>
      </c>
      <c r="IH48" s="4">
        <v>1</v>
      </c>
      <c r="II48" s="19">
        <f t="shared" si="31"/>
        <v>0</v>
      </c>
      <c r="IK48" s="2" t="s">
        <v>64</v>
      </c>
      <c r="IL48" s="2">
        <v>2</v>
      </c>
      <c r="IM48" s="2">
        <v>2</v>
      </c>
      <c r="IN48" s="2">
        <v>0</v>
      </c>
      <c r="IO48" s="2">
        <v>0</v>
      </c>
      <c r="IP48" s="4">
        <v>1</v>
      </c>
      <c r="IQ48" s="19">
        <f t="shared" si="32"/>
        <v>0</v>
      </c>
      <c r="IS48" s="2" t="s">
        <v>64</v>
      </c>
      <c r="IT48" s="2">
        <v>2</v>
      </c>
      <c r="IU48" s="2">
        <v>2</v>
      </c>
      <c r="IV48" s="2">
        <v>0</v>
      </c>
      <c r="IW48" s="2">
        <v>0</v>
      </c>
      <c r="IX48" s="4">
        <v>1</v>
      </c>
      <c r="IY48" s="19">
        <f t="shared" si="33"/>
        <v>0</v>
      </c>
      <c r="JA48" s="2" t="s">
        <v>64</v>
      </c>
      <c r="JB48" s="2">
        <v>2</v>
      </c>
      <c r="JC48" s="2">
        <v>2</v>
      </c>
      <c r="JD48" s="2">
        <v>0</v>
      </c>
      <c r="JE48" s="2">
        <v>0</v>
      </c>
      <c r="JF48" s="4">
        <v>1</v>
      </c>
      <c r="JG48" s="19">
        <f t="shared" si="34"/>
        <v>0</v>
      </c>
      <c r="JI48" s="2" t="s">
        <v>64</v>
      </c>
      <c r="JJ48" s="2">
        <v>2</v>
      </c>
      <c r="JK48" s="2">
        <v>2</v>
      </c>
      <c r="JL48" s="2">
        <v>0</v>
      </c>
      <c r="JM48" s="2">
        <v>0</v>
      </c>
      <c r="JN48" s="4">
        <v>1</v>
      </c>
      <c r="JO48" s="19">
        <f t="shared" si="35"/>
        <v>0</v>
      </c>
      <c r="JQ48" s="2" t="s">
        <v>64</v>
      </c>
      <c r="JR48" s="2">
        <v>2</v>
      </c>
      <c r="JS48" s="2">
        <v>2</v>
      </c>
      <c r="JT48" s="2">
        <v>0</v>
      </c>
      <c r="JU48" s="2">
        <v>0</v>
      </c>
      <c r="JV48" s="4">
        <v>1</v>
      </c>
      <c r="JW48" s="19">
        <f t="shared" si="36"/>
        <v>0</v>
      </c>
      <c r="JY48" s="2" t="s">
        <v>64</v>
      </c>
      <c r="JZ48" s="2">
        <v>2</v>
      </c>
      <c r="KA48" s="2">
        <v>2</v>
      </c>
      <c r="KB48" s="2">
        <v>0</v>
      </c>
      <c r="KC48" s="2">
        <v>0</v>
      </c>
      <c r="KD48" s="4">
        <v>1</v>
      </c>
      <c r="KE48" s="19">
        <f t="shared" si="37"/>
        <v>0</v>
      </c>
      <c r="KG48" s="2" t="s">
        <v>64</v>
      </c>
      <c r="KH48" s="2">
        <v>2</v>
      </c>
      <c r="KI48" s="2">
        <v>2</v>
      </c>
      <c r="KJ48" s="2">
        <v>0</v>
      </c>
      <c r="KK48" s="2">
        <v>0</v>
      </c>
      <c r="KL48" s="4">
        <v>1</v>
      </c>
      <c r="KM48" s="19">
        <f t="shared" si="38"/>
        <v>0</v>
      </c>
      <c r="KO48" s="2" t="s">
        <v>64</v>
      </c>
      <c r="KP48" s="2">
        <v>10</v>
      </c>
      <c r="KQ48" s="2">
        <v>10</v>
      </c>
      <c r="KR48" s="2">
        <v>0</v>
      </c>
      <c r="KS48" s="2">
        <v>0</v>
      </c>
      <c r="KT48" s="4">
        <v>1</v>
      </c>
      <c r="KU48" s="19">
        <f t="shared" si="39"/>
        <v>0</v>
      </c>
      <c r="KW48" s="2" t="s">
        <v>64</v>
      </c>
      <c r="KX48" s="2">
        <v>10</v>
      </c>
      <c r="KY48" s="2">
        <v>10</v>
      </c>
      <c r="KZ48" s="2">
        <v>0</v>
      </c>
      <c r="LA48" s="2">
        <v>0</v>
      </c>
      <c r="LB48" s="4">
        <v>1</v>
      </c>
      <c r="LC48" s="19">
        <f t="shared" si="40"/>
        <v>0</v>
      </c>
      <c r="LE48" s="2" t="s">
        <v>64</v>
      </c>
      <c r="LF48" s="2">
        <v>10</v>
      </c>
      <c r="LG48" s="2">
        <v>10</v>
      </c>
      <c r="LH48" s="2">
        <v>0</v>
      </c>
      <c r="LI48" s="2">
        <v>0</v>
      </c>
      <c r="LJ48" s="4">
        <v>1</v>
      </c>
      <c r="LK48" s="19">
        <f t="shared" si="41"/>
        <v>0</v>
      </c>
      <c r="LM48" s="2" t="s">
        <v>64</v>
      </c>
      <c r="LN48" s="2">
        <v>10</v>
      </c>
      <c r="LO48" s="2">
        <v>10</v>
      </c>
      <c r="LP48" s="2">
        <v>0</v>
      </c>
      <c r="LQ48" s="2">
        <v>0</v>
      </c>
      <c r="LR48" s="4">
        <v>1</v>
      </c>
      <c r="LS48" s="19">
        <f t="shared" si="42"/>
        <v>0</v>
      </c>
      <c r="LU48" s="2" t="s">
        <v>64</v>
      </c>
      <c r="LV48" s="2">
        <v>10</v>
      </c>
      <c r="LW48" s="2">
        <v>10</v>
      </c>
      <c r="LX48" s="2">
        <v>0</v>
      </c>
      <c r="LY48" s="2">
        <v>0</v>
      </c>
      <c r="LZ48" s="4">
        <v>1</v>
      </c>
      <c r="MA48" s="19">
        <f t="shared" si="43"/>
        <v>0</v>
      </c>
      <c r="MC48" s="2" t="s">
        <v>64</v>
      </c>
      <c r="MD48" s="2">
        <v>10</v>
      </c>
      <c r="ME48" s="2">
        <v>10</v>
      </c>
      <c r="MF48" s="2">
        <v>0</v>
      </c>
      <c r="MG48" s="2">
        <v>0</v>
      </c>
      <c r="MH48" s="4">
        <f t="shared" si="99"/>
        <v>1</v>
      </c>
      <c r="MI48" s="19">
        <f t="shared" si="44"/>
        <v>0</v>
      </c>
      <c r="MK48" s="2" t="s">
        <v>64</v>
      </c>
      <c r="ML48" s="2">
        <v>10</v>
      </c>
      <c r="MM48" s="2">
        <v>10</v>
      </c>
      <c r="MN48" s="2">
        <v>0</v>
      </c>
      <c r="MO48" s="2">
        <v>0</v>
      </c>
      <c r="MP48" s="4">
        <v>1</v>
      </c>
      <c r="MQ48" s="19">
        <f t="shared" si="100"/>
        <v>0</v>
      </c>
      <c r="MS48" s="2" t="s">
        <v>64</v>
      </c>
      <c r="MT48" s="2">
        <v>10</v>
      </c>
      <c r="MU48" s="2">
        <v>10</v>
      </c>
      <c r="MV48" s="2">
        <v>0</v>
      </c>
      <c r="MW48" s="2">
        <v>0</v>
      </c>
      <c r="MX48" s="4">
        <v>1</v>
      </c>
      <c r="MY48" s="19">
        <f t="shared" si="45"/>
        <v>0</v>
      </c>
      <c r="NA48" s="2" t="s">
        <v>64</v>
      </c>
      <c r="NB48" s="2">
        <v>10</v>
      </c>
      <c r="NC48" s="2">
        <v>10</v>
      </c>
      <c r="ND48" s="2">
        <v>0</v>
      </c>
      <c r="NE48" s="2">
        <v>0</v>
      </c>
      <c r="NF48" s="4">
        <v>1</v>
      </c>
      <c r="NG48" s="19">
        <f t="shared" si="46"/>
        <v>0</v>
      </c>
      <c r="NI48" s="2" t="s">
        <v>64</v>
      </c>
      <c r="NJ48" s="2">
        <v>10</v>
      </c>
      <c r="NK48" s="2">
        <v>10</v>
      </c>
      <c r="NL48" s="2">
        <v>0</v>
      </c>
      <c r="NM48" s="2">
        <v>0</v>
      </c>
      <c r="NN48" s="4">
        <v>1</v>
      </c>
      <c r="NO48" s="19">
        <f t="shared" si="47"/>
        <v>0</v>
      </c>
      <c r="NQ48" s="2" t="s">
        <v>64</v>
      </c>
      <c r="NR48" s="2">
        <v>10</v>
      </c>
      <c r="NS48" s="2">
        <v>10</v>
      </c>
      <c r="NT48" s="2">
        <v>0</v>
      </c>
      <c r="NU48" s="2">
        <v>0</v>
      </c>
      <c r="NV48" s="4">
        <v>1</v>
      </c>
      <c r="NW48" s="19">
        <f t="shared" si="48"/>
        <v>0</v>
      </c>
      <c r="NY48" s="2" t="s">
        <v>64</v>
      </c>
      <c r="NZ48" s="2">
        <v>10</v>
      </c>
      <c r="OA48" s="2">
        <v>10</v>
      </c>
      <c r="OB48" s="2">
        <v>0</v>
      </c>
      <c r="OC48" s="2">
        <v>0</v>
      </c>
      <c r="OD48" s="4">
        <v>1</v>
      </c>
      <c r="OE48" s="19">
        <f t="shared" si="49"/>
        <v>0</v>
      </c>
      <c r="OG48" s="2" t="s">
        <v>64</v>
      </c>
      <c r="OH48" s="2">
        <v>10</v>
      </c>
      <c r="OI48" s="2">
        <v>10</v>
      </c>
      <c r="OJ48" s="2">
        <v>0</v>
      </c>
      <c r="OK48" s="2">
        <v>0</v>
      </c>
      <c r="OL48" s="4">
        <v>1</v>
      </c>
      <c r="OM48" s="19">
        <f t="shared" si="103"/>
        <v>0</v>
      </c>
      <c r="OO48" s="2" t="s">
        <v>64</v>
      </c>
      <c r="OP48" s="2">
        <v>10</v>
      </c>
      <c r="OQ48" s="2">
        <v>10</v>
      </c>
      <c r="OR48" s="2">
        <v>0</v>
      </c>
      <c r="OS48" s="2">
        <v>0</v>
      </c>
      <c r="OT48" s="4">
        <f t="shared" si="101"/>
        <v>1</v>
      </c>
      <c r="OU48" s="19">
        <f t="shared" si="51"/>
        <v>0</v>
      </c>
      <c r="OW48" s="129" t="s">
        <v>64</v>
      </c>
      <c r="OX48" s="129">
        <v>10</v>
      </c>
      <c r="OY48" s="129">
        <v>10</v>
      </c>
      <c r="OZ48" s="129">
        <v>0</v>
      </c>
      <c r="PA48" s="129">
        <v>0</v>
      </c>
      <c r="PB48" s="135">
        <v>1</v>
      </c>
      <c r="PC48" s="132">
        <v>0</v>
      </c>
      <c r="PD48" s="129"/>
      <c r="PE48" s="129" t="s">
        <v>64</v>
      </c>
      <c r="PF48" s="129">
        <v>10</v>
      </c>
      <c r="PG48" s="129">
        <v>10</v>
      </c>
      <c r="PH48" s="129">
        <v>0</v>
      </c>
      <c r="PI48" s="129">
        <v>0</v>
      </c>
      <c r="PJ48" s="135">
        <v>1</v>
      </c>
      <c r="PK48" s="132">
        <v>0</v>
      </c>
      <c r="PM48" s="156" t="s">
        <v>64</v>
      </c>
      <c r="PN48" s="156">
        <v>10</v>
      </c>
      <c r="PO48" s="156">
        <v>10</v>
      </c>
      <c r="PP48" s="156">
        <v>0</v>
      </c>
      <c r="PQ48" s="156">
        <v>0</v>
      </c>
      <c r="PR48" s="162">
        <v>1</v>
      </c>
      <c r="PS48" s="132">
        <f t="shared" si="52"/>
        <v>0</v>
      </c>
      <c r="PT48" s="121"/>
      <c r="PU48" s="156" t="s">
        <v>64</v>
      </c>
      <c r="PV48" s="156">
        <v>10</v>
      </c>
      <c r="PW48" s="156">
        <v>10</v>
      </c>
      <c r="PX48" s="156">
        <v>0</v>
      </c>
      <c r="PY48" s="156">
        <v>0</v>
      </c>
      <c r="PZ48" s="162">
        <v>1</v>
      </c>
      <c r="QA48" s="132">
        <f t="shared" si="53"/>
        <v>0</v>
      </c>
      <c r="QB48" s="121"/>
      <c r="QC48" s="156" t="s">
        <v>64</v>
      </c>
      <c r="QD48" s="156">
        <v>10</v>
      </c>
      <c r="QE48" s="156">
        <v>10</v>
      </c>
      <c r="QF48" s="156">
        <v>0</v>
      </c>
      <c r="QG48" s="156">
        <v>0</v>
      </c>
      <c r="QH48" s="162">
        <v>1</v>
      </c>
      <c r="QI48" s="132">
        <f t="shared" si="54"/>
        <v>0</v>
      </c>
      <c r="QJ48" s="121"/>
      <c r="QK48" s="156" t="s">
        <v>64</v>
      </c>
      <c r="QL48" s="156">
        <v>10</v>
      </c>
      <c r="QM48" s="156">
        <v>10</v>
      </c>
      <c r="QN48" s="156">
        <v>0</v>
      </c>
      <c r="QO48" s="156">
        <v>0</v>
      </c>
      <c r="QP48" s="162">
        <v>1</v>
      </c>
      <c r="QQ48" s="132">
        <f t="shared" si="55"/>
        <v>0</v>
      </c>
      <c r="QR48" s="121"/>
      <c r="QS48" s="156" t="s">
        <v>64</v>
      </c>
      <c r="QT48" s="156">
        <v>10</v>
      </c>
      <c r="QU48" s="156">
        <v>10</v>
      </c>
      <c r="QV48" s="156">
        <v>0</v>
      </c>
      <c r="QW48" s="156">
        <v>0</v>
      </c>
      <c r="QX48" s="162">
        <v>1</v>
      </c>
      <c r="QY48" s="158">
        <f t="shared" si="56"/>
        <v>0</v>
      </c>
      <c r="QZ48" s="121"/>
      <c r="RA48" s="156" t="s">
        <v>64</v>
      </c>
      <c r="RB48" s="156">
        <v>10</v>
      </c>
      <c r="RC48" s="156">
        <v>10</v>
      </c>
      <c r="RD48" s="156">
        <v>0</v>
      </c>
      <c r="RE48" s="156">
        <v>0</v>
      </c>
      <c r="RF48" s="162">
        <v>1</v>
      </c>
      <c r="RG48" s="132">
        <f t="shared" si="57"/>
        <v>0</v>
      </c>
      <c r="RH48" s="121"/>
      <c r="RI48" s="121"/>
      <c r="RJ48" s="156" t="s">
        <v>64</v>
      </c>
      <c r="RK48" s="156">
        <v>10</v>
      </c>
      <c r="RL48" s="156">
        <v>10</v>
      </c>
      <c r="RM48" s="156">
        <v>0</v>
      </c>
      <c r="RN48" s="156">
        <v>0</v>
      </c>
      <c r="RO48" s="162">
        <f t="shared" si="58"/>
        <v>1</v>
      </c>
      <c r="RP48" s="132">
        <f t="shared" si="59"/>
        <v>0</v>
      </c>
      <c r="RQ48" s="121"/>
      <c r="RR48" s="121"/>
      <c r="RS48" s="121"/>
      <c r="RT48" s="121"/>
      <c r="RU48" s="121"/>
      <c r="RV48" s="121"/>
      <c r="RW48" s="132"/>
      <c r="RX48" s="121"/>
      <c r="RY48" s="121"/>
      <c r="RZ48" s="121"/>
      <c r="SA48" s="121"/>
      <c r="SB48" s="121"/>
      <c r="SC48" s="121"/>
      <c r="SD48" s="132"/>
      <c r="SE48" s="121"/>
      <c r="SF48" s="121"/>
      <c r="SG48" s="121"/>
      <c r="SH48" s="121"/>
      <c r="SI48" s="121"/>
      <c r="SJ48" s="121"/>
      <c r="SK48" s="121"/>
      <c r="SL48" s="121"/>
      <c r="SM48" s="121"/>
      <c r="SN48" s="121"/>
      <c r="SO48" s="121"/>
      <c r="SP48" s="121"/>
      <c r="SQ48" s="121"/>
      <c r="SR48" s="121"/>
      <c r="SU48" s="157" t="s">
        <v>64</v>
      </c>
      <c r="SV48" s="157">
        <v>10</v>
      </c>
      <c r="SW48" s="157">
        <v>10</v>
      </c>
      <c r="SX48" s="157">
        <v>0</v>
      </c>
      <c r="SY48" s="157">
        <v>0</v>
      </c>
      <c r="SZ48" s="158">
        <f t="shared" si="102"/>
        <v>1</v>
      </c>
      <c r="TA48" s="132">
        <f t="shared" si="60"/>
        <v>0</v>
      </c>
      <c r="TC48" s="157" t="s">
        <v>64</v>
      </c>
      <c r="TD48" s="157">
        <v>10</v>
      </c>
      <c r="TE48" s="157">
        <v>10</v>
      </c>
      <c r="TF48" s="157">
        <v>0</v>
      </c>
      <c r="TG48" s="157">
        <v>0</v>
      </c>
      <c r="TH48" s="158">
        <f t="shared" si="61"/>
        <v>1</v>
      </c>
      <c r="TI48" s="132">
        <f t="shared" si="62"/>
        <v>0</v>
      </c>
      <c r="TK48" s="157" t="s">
        <v>64</v>
      </c>
      <c r="TL48" s="157">
        <v>10</v>
      </c>
      <c r="TM48" s="157">
        <v>10</v>
      </c>
      <c r="TN48" s="157">
        <v>0</v>
      </c>
      <c r="TO48" s="157">
        <v>0</v>
      </c>
      <c r="TP48" s="158">
        <f t="shared" si="63"/>
        <v>1</v>
      </c>
      <c r="TQ48" s="132">
        <f t="shared" si="64"/>
        <v>0</v>
      </c>
      <c r="TS48" s="157" t="s">
        <v>64</v>
      </c>
      <c r="TT48" s="157">
        <v>10</v>
      </c>
      <c r="TU48" s="157">
        <v>10</v>
      </c>
      <c r="TV48" s="157">
        <v>0</v>
      </c>
      <c r="TW48" s="157">
        <v>0</v>
      </c>
      <c r="TX48" s="158">
        <f t="shared" si="65"/>
        <v>1</v>
      </c>
      <c r="TY48" s="132">
        <f t="shared" si="66"/>
        <v>0</v>
      </c>
      <c r="UA48" s="157" t="s">
        <v>64</v>
      </c>
      <c r="UB48" s="157">
        <v>10</v>
      </c>
      <c r="UC48" s="157">
        <v>10</v>
      </c>
      <c r="UD48" s="157">
        <v>0</v>
      </c>
      <c r="UE48" s="157">
        <v>0</v>
      </c>
      <c r="UF48" s="158">
        <f t="shared" si="67"/>
        <v>1</v>
      </c>
      <c r="UG48" s="132">
        <f t="shared" si="68"/>
        <v>0</v>
      </c>
      <c r="UH48" s="132"/>
      <c r="UI48" s="157" t="s">
        <v>64</v>
      </c>
      <c r="UJ48" s="157">
        <v>10</v>
      </c>
      <c r="UK48" s="157">
        <v>10</v>
      </c>
      <c r="UL48" s="157">
        <v>0</v>
      </c>
      <c r="UM48" s="157">
        <v>0</v>
      </c>
      <c r="UN48" s="158">
        <f t="shared" si="69"/>
        <v>1</v>
      </c>
      <c r="UO48" s="132">
        <f t="shared" si="70"/>
        <v>0</v>
      </c>
      <c r="UQ48" s="157" t="s">
        <v>64</v>
      </c>
      <c r="UR48" s="157">
        <v>10</v>
      </c>
      <c r="US48" s="157">
        <v>10</v>
      </c>
      <c r="UT48" s="157">
        <v>0</v>
      </c>
      <c r="UU48" s="157">
        <v>0</v>
      </c>
      <c r="UV48" s="158">
        <f t="shared" si="71"/>
        <v>1</v>
      </c>
      <c r="UW48" s="132">
        <f t="shared" si="72"/>
        <v>0</v>
      </c>
      <c r="UY48" s="157" t="s">
        <v>64</v>
      </c>
      <c r="UZ48" s="157">
        <v>10</v>
      </c>
      <c r="VA48" s="157">
        <v>10</v>
      </c>
      <c r="VB48" s="157">
        <v>0</v>
      </c>
      <c r="VC48" s="157">
        <v>0</v>
      </c>
      <c r="VD48" s="158">
        <f t="shared" si="73"/>
        <v>1</v>
      </c>
      <c r="VE48" s="132">
        <f t="shared" si="74"/>
        <v>0</v>
      </c>
      <c r="VG48" s="157" t="s">
        <v>64</v>
      </c>
      <c r="VH48" s="157">
        <v>10</v>
      </c>
      <c r="VI48" s="157">
        <v>10</v>
      </c>
      <c r="VJ48" s="157">
        <v>0</v>
      </c>
      <c r="VK48" s="157">
        <v>0</v>
      </c>
      <c r="VL48" s="158">
        <f t="shared" si="75"/>
        <v>1</v>
      </c>
      <c r="VM48" s="132">
        <f t="shared" si="76"/>
        <v>0</v>
      </c>
      <c r="VO48" s="157" t="s">
        <v>64</v>
      </c>
      <c r="VP48" s="157">
        <v>10</v>
      </c>
      <c r="VQ48" s="157">
        <v>10</v>
      </c>
      <c r="VR48" s="157">
        <v>0</v>
      </c>
      <c r="VS48" s="157">
        <v>0</v>
      </c>
      <c r="VT48" s="158">
        <f t="shared" si="77"/>
        <v>1</v>
      </c>
      <c r="VV48" s="157" t="s">
        <v>64</v>
      </c>
      <c r="VW48" s="157">
        <v>10</v>
      </c>
      <c r="VX48" s="157">
        <v>10</v>
      </c>
      <c r="VY48" s="157">
        <v>0</v>
      </c>
      <c r="VZ48" s="157">
        <v>0</v>
      </c>
      <c r="WA48" s="158">
        <f t="shared" si="78"/>
        <v>1</v>
      </c>
      <c r="WC48" s="157" t="s">
        <v>64</v>
      </c>
      <c r="WD48" s="157">
        <v>10</v>
      </c>
      <c r="WE48" s="157">
        <v>10</v>
      </c>
      <c r="WF48" s="157">
        <v>0</v>
      </c>
      <c r="WG48" s="157">
        <v>0</v>
      </c>
      <c r="WH48" s="158">
        <f t="shared" si="79"/>
        <v>1</v>
      </c>
      <c r="WI48" s="132">
        <f t="shared" si="126"/>
        <v>0</v>
      </c>
      <c r="WK48" s="157" t="s">
        <v>64</v>
      </c>
      <c r="WL48" s="157">
        <v>10</v>
      </c>
      <c r="WM48" s="157">
        <v>10</v>
      </c>
      <c r="WN48" s="157">
        <v>0</v>
      </c>
      <c r="WO48" s="157">
        <v>0</v>
      </c>
      <c r="WP48" s="158">
        <f t="shared" si="80"/>
        <v>1</v>
      </c>
      <c r="WQ48" s="132">
        <f t="shared" si="81"/>
        <v>0</v>
      </c>
      <c r="WS48" s="157" t="s">
        <v>64</v>
      </c>
      <c r="WT48" s="157">
        <v>10</v>
      </c>
      <c r="WU48" s="157">
        <v>10</v>
      </c>
      <c r="WV48" s="157">
        <v>0</v>
      </c>
      <c r="WW48" s="157">
        <v>0</v>
      </c>
      <c r="WX48" s="158">
        <f t="shared" si="82"/>
        <v>1</v>
      </c>
      <c r="WY48" s="132">
        <f t="shared" si="83"/>
        <v>0</v>
      </c>
      <c r="XA48" s="157" t="s">
        <v>64</v>
      </c>
      <c r="XB48" s="157">
        <v>10</v>
      </c>
      <c r="XC48" s="157">
        <v>10</v>
      </c>
      <c r="XD48" s="157">
        <v>0</v>
      </c>
      <c r="XE48" s="157">
        <v>0</v>
      </c>
      <c r="XF48" s="158">
        <f t="shared" si="84"/>
        <v>1</v>
      </c>
      <c r="XG48" s="132">
        <f t="shared" si="85"/>
        <v>0</v>
      </c>
      <c r="XI48" s="157" t="s">
        <v>64</v>
      </c>
      <c r="XJ48" s="157">
        <v>10</v>
      </c>
      <c r="XK48" s="157">
        <v>10</v>
      </c>
      <c r="XL48" s="157">
        <v>0</v>
      </c>
      <c r="XM48" s="157">
        <v>0</v>
      </c>
      <c r="XN48" s="158">
        <f t="shared" si="86"/>
        <v>1</v>
      </c>
      <c r="XO48" s="132">
        <f t="shared" si="87"/>
        <v>0</v>
      </c>
      <c r="XQ48" s="157" t="s">
        <v>64</v>
      </c>
      <c r="XR48" s="157">
        <v>10</v>
      </c>
      <c r="XS48" s="157">
        <v>10</v>
      </c>
      <c r="XT48" s="157">
        <v>0</v>
      </c>
      <c r="XU48" s="157">
        <v>0</v>
      </c>
      <c r="XV48" s="158">
        <f t="shared" si="88"/>
        <v>1</v>
      </c>
      <c r="XW48" s="132">
        <f t="shared" si="89"/>
        <v>0</v>
      </c>
      <c r="XY48" s="157" t="s">
        <v>64</v>
      </c>
      <c r="XZ48" s="157">
        <v>10</v>
      </c>
      <c r="YA48" s="157">
        <v>10</v>
      </c>
      <c r="YB48" s="157">
        <v>0</v>
      </c>
      <c r="YC48" s="157">
        <v>0</v>
      </c>
      <c r="YD48" s="158">
        <f t="shared" si="90"/>
        <v>1</v>
      </c>
      <c r="YE48" s="132">
        <f t="shared" si="91"/>
        <v>0</v>
      </c>
      <c r="YG48" s="157" t="s">
        <v>64</v>
      </c>
      <c r="YH48" s="157">
        <v>10</v>
      </c>
      <c r="YI48" s="157">
        <v>10</v>
      </c>
      <c r="YJ48" s="157">
        <v>0</v>
      </c>
      <c r="YK48" s="157">
        <v>0</v>
      </c>
      <c r="YL48" s="158">
        <f t="shared" si="92"/>
        <v>1</v>
      </c>
      <c r="YM48" s="132">
        <f t="shared" si="93"/>
        <v>0</v>
      </c>
      <c r="YO48" s="157" t="s">
        <v>64</v>
      </c>
      <c r="YP48" s="157">
        <v>10</v>
      </c>
      <c r="YQ48" s="157">
        <v>10</v>
      </c>
      <c r="YR48" s="157">
        <v>0</v>
      </c>
      <c r="YS48" s="157">
        <v>0</v>
      </c>
      <c r="YT48" s="158">
        <f t="shared" si="94"/>
        <v>1</v>
      </c>
      <c r="YU48" s="132">
        <f t="shared" si="95"/>
        <v>0</v>
      </c>
      <c r="YW48" s="157" t="s">
        <v>64</v>
      </c>
      <c r="YX48" s="157">
        <v>10</v>
      </c>
      <c r="YY48" s="157">
        <v>10</v>
      </c>
      <c r="YZ48" s="157">
        <v>0</v>
      </c>
      <c r="ZA48" s="157">
        <v>0</v>
      </c>
      <c r="ZB48" s="158">
        <f t="shared" si="96"/>
        <v>1</v>
      </c>
      <c r="ZD48" s="157" t="s">
        <v>64</v>
      </c>
      <c r="ZE48" s="157">
        <v>10</v>
      </c>
      <c r="ZF48" s="157">
        <v>10</v>
      </c>
      <c r="ZG48" s="157">
        <v>0</v>
      </c>
      <c r="ZH48" s="157">
        <v>0</v>
      </c>
      <c r="ZI48" s="158">
        <f t="shared" si="97"/>
        <v>1</v>
      </c>
      <c r="ZJ48" s="132">
        <f t="shared" si="98"/>
        <v>1</v>
      </c>
      <c r="ZL48" s="121" t="s">
        <v>64</v>
      </c>
      <c r="ZM48" s="121">
        <v>10</v>
      </c>
      <c r="ZN48" s="121">
        <v>10</v>
      </c>
      <c r="ZO48" s="121">
        <v>0</v>
      </c>
      <c r="ZP48" s="121">
        <v>0</v>
      </c>
      <c r="ZQ48" s="132">
        <v>1</v>
      </c>
      <c r="ZS48" s="157" t="s">
        <v>64</v>
      </c>
      <c r="ZT48" s="157">
        <v>10</v>
      </c>
      <c r="ZU48" s="157">
        <v>10</v>
      </c>
      <c r="ZV48" s="157">
        <v>0</v>
      </c>
      <c r="ZW48" s="157">
        <v>0</v>
      </c>
      <c r="ZX48" s="158">
        <v>1</v>
      </c>
      <c r="ZZ48" s="199" t="s">
        <v>64</v>
      </c>
      <c r="AAA48" s="199">
        <v>10</v>
      </c>
      <c r="AAB48" s="199">
        <v>10</v>
      </c>
      <c r="AAC48" s="199">
        <v>0</v>
      </c>
      <c r="AAD48" s="199">
        <v>0</v>
      </c>
      <c r="AAE48" s="200">
        <v>1</v>
      </c>
      <c r="AAG48" s="157" t="s">
        <v>64</v>
      </c>
      <c r="AAH48" s="157">
        <v>10</v>
      </c>
      <c r="AAI48" s="157">
        <v>10</v>
      </c>
      <c r="AAJ48" s="157">
        <v>0</v>
      </c>
      <c r="AAK48" s="157">
        <v>0</v>
      </c>
      <c r="AAL48" s="158">
        <v>1</v>
      </c>
      <c r="AAN48" s="157" t="s">
        <v>64</v>
      </c>
      <c r="AAO48" s="157">
        <v>10</v>
      </c>
      <c r="AAP48" s="157">
        <v>10</v>
      </c>
      <c r="AAQ48" s="157">
        <v>0</v>
      </c>
      <c r="AAR48" s="157">
        <v>0</v>
      </c>
      <c r="AAS48" s="158">
        <v>1</v>
      </c>
      <c r="AAU48" s="157" t="s">
        <v>64</v>
      </c>
      <c r="AAV48" s="157">
        <v>10</v>
      </c>
      <c r="AAW48" s="157">
        <v>10</v>
      </c>
      <c r="AAX48" s="157">
        <v>0</v>
      </c>
      <c r="AAY48" s="157">
        <v>0</v>
      </c>
      <c r="AAZ48" s="158">
        <v>1</v>
      </c>
    </row>
    <row r="49" spans="1:728" ht="15.75">
      <c r="A49" s="19">
        <v>1</v>
      </c>
      <c r="B49" s="19"/>
      <c r="C49" s="18" t="s">
        <v>64</v>
      </c>
      <c r="D49" s="18">
        <v>2</v>
      </c>
      <c r="E49" s="18">
        <v>2</v>
      </c>
      <c r="F49" s="18">
        <v>0</v>
      </c>
      <c r="G49" s="18">
        <v>0</v>
      </c>
      <c r="H49" s="19">
        <v>1</v>
      </c>
      <c r="J49" s="58" t="s">
        <v>64</v>
      </c>
      <c r="K49" s="58">
        <v>2</v>
      </c>
      <c r="L49" s="58">
        <v>2</v>
      </c>
      <c r="M49" s="58">
        <v>0</v>
      </c>
      <c r="N49" s="58">
        <v>0</v>
      </c>
      <c r="O49" s="59">
        <v>1</v>
      </c>
      <c r="P49" s="59">
        <f t="shared" si="104"/>
        <v>0</v>
      </c>
      <c r="R49" s="18" t="s">
        <v>64</v>
      </c>
      <c r="S49" s="18">
        <v>2</v>
      </c>
      <c r="T49" s="18">
        <v>2</v>
      </c>
      <c r="U49" s="18">
        <v>0</v>
      </c>
      <c r="V49" s="18">
        <v>0</v>
      </c>
      <c r="W49" s="19">
        <v>1</v>
      </c>
      <c r="X49" s="19">
        <f t="shared" si="105"/>
        <v>0</v>
      </c>
      <c r="Z49" s="51" t="s">
        <v>64</v>
      </c>
      <c r="AA49" s="51">
        <v>2</v>
      </c>
      <c r="AB49" s="52">
        <v>2</v>
      </c>
      <c r="AC49" s="53">
        <v>0</v>
      </c>
      <c r="AD49" s="51">
        <v>0</v>
      </c>
      <c r="AE49" s="54">
        <v>1</v>
      </c>
      <c r="AF49" s="19">
        <f t="shared" si="106"/>
        <v>0</v>
      </c>
      <c r="AH49" s="19">
        <v>1</v>
      </c>
      <c r="AI49" s="19">
        <f t="shared" si="107"/>
        <v>0</v>
      </c>
      <c r="AK49" s="18" t="s">
        <v>65</v>
      </c>
      <c r="AL49" s="18">
        <v>223</v>
      </c>
      <c r="AM49" s="18">
        <v>200</v>
      </c>
      <c r="AN49" s="18">
        <v>21</v>
      </c>
      <c r="AO49" s="18">
        <v>2</v>
      </c>
      <c r="AP49" s="19">
        <f t="shared" si="108"/>
        <v>0.89686098654708524</v>
      </c>
      <c r="AQ49" s="19">
        <f t="shared" si="127"/>
        <v>6.8609865470852238E-3</v>
      </c>
      <c r="AS49" s="18" t="s">
        <v>65</v>
      </c>
      <c r="AT49" s="18">
        <v>223</v>
      </c>
      <c r="AU49" s="18">
        <v>200</v>
      </c>
      <c r="AV49" s="18">
        <v>21</v>
      </c>
      <c r="AW49" s="18">
        <v>2</v>
      </c>
      <c r="AX49" s="19">
        <v>0.9</v>
      </c>
      <c r="AY49" s="19">
        <f t="shared" si="109"/>
        <v>3.1390134529147851E-3</v>
      </c>
      <c r="BA49" s="18" t="s">
        <v>65</v>
      </c>
      <c r="BB49" s="18">
        <v>223</v>
      </c>
      <c r="BC49" s="18">
        <v>200</v>
      </c>
      <c r="BD49" s="18">
        <v>21</v>
      </c>
      <c r="BE49" s="18">
        <v>2</v>
      </c>
      <c r="BF49" s="19">
        <v>0.9</v>
      </c>
      <c r="BG49" s="19">
        <f t="shared" si="110"/>
        <v>0</v>
      </c>
      <c r="BI49" s="18" t="s">
        <v>65</v>
      </c>
      <c r="BJ49" s="18">
        <v>223</v>
      </c>
      <c r="BK49" s="18">
        <v>198</v>
      </c>
      <c r="BL49" s="18">
        <v>23</v>
      </c>
      <c r="BM49" s="18">
        <v>2</v>
      </c>
      <c r="BN49" s="19">
        <v>0.89</v>
      </c>
      <c r="BO49" s="19">
        <f t="shared" si="111"/>
        <v>-1.0000000000000009E-2</v>
      </c>
      <c r="BQ49" s="18" t="s">
        <v>65</v>
      </c>
      <c r="BR49" s="18">
        <v>223</v>
      </c>
      <c r="BS49" s="18">
        <v>198</v>
      </c>
      <c r="BT49" s="18">
        <v>23</v>
      </c>
      <c r="BU49" s="18">
        <v>2</v>
      </c>
      <c r="BV49" s="19">
        <v>0.89</v>
      </c>
      <c r="BW49" s="19">
        <f t="shared" si="112"/>
        <v>0</v>
      </c>
      <c r="BY49" s="18" t="s">
        <v>65</v>
      </c>
      <c r="BZ49" s="18">
        <v>223</v>
      </c>
      <c r="CA49" s="18">
        <v>198</v>
      </c>
      <c r="CB49" s="18">
        <v>23</v>
      </c>
      <c r="CC49" s="18">
        <v>2</v>
      </c>
      <c r="CD49" s="19">
        <v>0.89</v>
      </c>
      <c r="CE49" s="19">
        <f t="shared" si="113"/>
        <v>0</v>
      </c>
      <c r="CG49" s="2" t="s">
        <v>65</v>
      </c>
      <c r="CH49" s="2">
        <v>223</v>
      </c>
      <c r="CI49" s="2">
        <v>198</v>
      </c>
      <c r="CJ49" s="2">
        <v>23</v>
      </c>
      <c r="CK49" s="2">
        <v>2</v>
      </c>
      <c r="CL49" s="4">
        <v>0.89</v>
      </c>
      <c r="CM49" s="19">
        <f t="shared" si="114"/>
        <v>0</v>
      </c>
      <c r="CO49" s="2" t="s">
        <v>65</v>
      </c>
      <c r="CP49" s="2">
        <v>223</v>
      </c>
      <c r="CQ49" s="2">
        <v>198</v>
      </c>
      <c r="CR49" s="2">
        <v>23</v>
      </c>
      <c r="CS49" s="2">
        <v>2</v>
      </c>
      <c r="CT49" s="4">
        <v>0.89</v>
      </c>
      <c r="CU49" s="19">
        <f t="shared" si="115"/>
        <v>0</v>
      </c>
      <c r="CW49" s="2" t="s">
        <v>65</v>
      </c>
      <c r="CX49" s="2">
        <v>223</v>
      </c>
      <c r="CY49" s="2">
        <v>198</v>
      </c>
      <c r="CZ49" s="2">
        <v>23</v>
      </c>
      <c r="DA49" s="2">
        <v>2</v>
      </c>
      <c r="DB49" s="4">
        <v>0.89</v>
      </c>
      <c r="DC49" s="19">
        <f t="shared" si="116"/>
        <v>0</v>
      </c>
      <c r="DE49" s="2" t="s">
        <v>65</v>
      </c>
      <c r="DF49" s="2">
        <v>223</v>
      </c>
      <c r="DG49" s="2">
        <v>198</v>
      </c>
      <c r="DH49" s="2">
        <v>23</v>
      </c>
      <c r="DI49" s="2">
        <v>2</v>
      </c>
      <c r="DJ49" s="4">
        <v>0.89</v>
      </c>
      <c r="DK49" s="19">
        <f t="shared" si="117"/>
        <v>0</v>
      </c>
      <c r="DM49" s="2" t="s">
        <v>65</v>
      </c>
      <c r="DN49" s="2">
        <v>223</v>
      </c>
      <c r="DO49" s="2">
        <v>198</v>
      </c>
      <c r="DP49" s="2">
        <v>23</v>
      </c>
      <c r="DQ49" s="2">
        <v>2</v>
      </c>
      <c r="DR49" s="4">
        <v>0.89</v>
      </c>
      <c r="DS49" s="19">
        <f t="shared" si="118"/>
        <v>0</v>
      </c>
      <c r="DU49" s="2" t="s">
        <v>65</v>
      </c>
      <c r="DV49" s="2">
        <v>223</v>
      </c>
      <c r="DW49" s="2">
        <v>198</v>
      </c>
      <c r="DX49" s="2">
        <v>23</v>
      </c>
      <c r="DY49" s="2">
        <v>2</v>
      </c>
      <c r="DZ49" s="4">
        <v>0.89</v>
      </c>
      <c r="EA49" s="19">
        <f t="shared" si="119"/>
        <v>0</v>
      </c>
      <c r="EC49" s="2" t="s">
        <v>65</v>
      </c>
      <c r="ED49" s="2">
        <v>223</v>
      </c>
      <c r="EE49" s="2">
        <v>198</v>
      </c>
      <c r="EF49" s="2">
        <v>23</v>
      </c>
      <c r="EG49" s="2">
        <v>2</v>
      </c>
      <c r="EH49" s="4">
        <v>0.89</v>
      </c>
      <c r="EI49" s="19">
        <f t="shared" si="120"/>
        <v>0</v>
      </c>
      <c r="EK49" s="2" t="s">
        <v>65</v>
      </c>
      <c r="EL49" s="2">
        <v>223</v>
      </c>
      <c r="EM49" s="2">
        <v>198</v>
      </c>
      <c r="EN49" s="2">
        <v>23</v>
      </c>
      <c r="EO49" s="2">
        <v>2</v>
      </c>
      <c r="EP49" s="4">
        <v>0.89</v>
      </c>
      <c r="EQ49" s="19">
        <f t="shared" si="121"/>
        <v>0</v>
      </c>
      <c r="ES49" s="2" t="s">
        <v>65</v>
      </c>
      <c r="ET49" s="2">
        <v>223</v>
      </c>
      <c r="EU49" s="2">
        <v>200</v>
      </c>
      <c r="EV49" s="2">
        <v>21</v>
      </c>
      <c r="EW49" s="2">
        <v>2</v>
      </c>
      <c r="EX49" s="4">
        <v>0.9</v>
      </c>
      <c r="EY49" s="19">
        <f t="shared" si="122"/>
        <v>1.0000000000000009E-2</v>
      </c>
      <c r="FA49" s="2" t="s">
        <v>65</v>
      </c>
      <c r="FB49" s="2">
        <v>223</v>
      </c>
      <c r="FC49" s="2">
        <v>200</v>
      </c>
      <c r="FD49" s="2">
        <v>21</v>
      </c>
      <c r="FE49" s="2">
        <v>2</v>
      </c>
      <c r="FF49" s="4">
        <v>0.9</v>
      </c>
      <c r="FG49" s="19">
        <f t="shared" si="123"/>
        <v>0</v>
      </c>
      <c r="FI49" s="2" t="s">
        <v>65</v>
      </c>
      <c r="FJ49" s="2">
        <v>223</v>
      </c>
      <c r="FK49" s="2">
        <v>200</v>
      </c>
      <c r="FL49" s="2">
        <v>21</v>
      </c>
      <c r="FM49" s="2">
        <v>2</v>
      </c>
      <c r="FN49" s="4">
        <v>0.9</v>
      </c>
      <c r="FO49" s="19">
        <f t="shared" si="124"/>
        <v>0</v>
      </c>
      <c r="FQ49" s="2" t="s">
        <v>65</v>
      </c>
      <c r="FR49" s="2">
        <v>223</v>
      </c>
      <c r="FS49" s="2">
        <v>200</v>
      </c>
      <c r="FT49" s="2">
        <v>21</v>
      </c>
      <c r="FU49" s="2">
        <v>2</v>
      </c>
      <c r="FV49" s="4">
        <v>0.9</v>
      </c>
      <c r="FW49" s="19">
        <f t="shared" si="125"/>
        <v>0</v>
      </c>
      <c r="FY49" s="2" t="s">
        <v>65</v>
      </c>
      <c r="FZ49" s="2">
        <v>223</v>
      </c>
      <c r="GA49" s="2">
        <v>200</v>
      </c>
      <c r="GB49" s="2">
        <v>21</v>
      </c>
      <c r="GC49" s="2">
        <v>2</v>
      </c>
      <c r="GD49" s="4">
        <v>0.9</v>
      </c>
      <c r="GE49" s="19">
        <f t="shared" si="24"/>
        <v>0</v>
      </c>
      <c r="GG49" s="2" t="s">
        <v>65</v>
      </c>
      <c r="GH49" s="2">
        <v>223</v>
      </c>
      <c r="GI49" s="2">
        <v>200</v>
      </c>
      <c r="GJ49" s="2">
        <v>21</v>
      </c>
      <c r="GK49" s="2">
        <v>2</v>
      </c>
      <c r="GL49" s="4">
        <v>0.9</v>
      </c>
      <c r="GM49" s="19">
        <f t="shared" si="25"/>
        <v>0</v>
      </c>
      <c r="GO49" s="2" t="s">
        <v>65</v>
      </c>
      <c r="GP49" s="2">
        <v>223</v>
      </c>
      <c r="GQ49" s="2">
        <v>200</v>
      </c>
      <c r="GR49" s="2">
        <v>21</v>
      </c>
      <c r="GS49" s="2">
        <v>2</v>
      </c>
      <c r="GT49" s="4">
        <v>0.9</v>
      </c>
      <c r="GU49" s="19">
        <f t="shared" si="26"/>
        <v>0</v>
      </c>
      <c r="GW49" s="2" t="s">
        <v>65</v>
      </c>
      <c r="GX49" s="2">
        <v>223</v>
      </c>
      <c r="GY49" s="2">
        <v>200</v>
      </c>
      <c r="GZ49" s="2">
        <v>21</v>
      </c>
      <c r="HA49" s="2">
        <v>2</v>
      </c>
      <c r="HB49" s="4">
        <v>0.9</v>
      </c>
      <c r="HC49" s="19">
        <f t="shared" si="27"/>
        <v>0</v>
      </c>
      <c r="HE49" s="2" t="s">
        <v>65</v>
      </c>
      <c r="HF49" s="2">
        <v>223</v>
      </c>
      <c r="HG49" s="2">
        <v>200</v>
      </c>
      <c r="HH49" s="2">
        <v>21</v>
      </c>
      <c r="HI49" s="2">
        <v>2</v>
      </c>
      <c r="HJ49" s="4">
        <v>0.9</v>
      </c>
      <c r="HK49" s="19">
        <f t="shared" si="28"/>
        <v>0</v>
      </c>
      <c r="HM49" s="2" t="s">
        <v>65</v>
      </c>
      <c r="HN49" s="2">
        <v>223</v>
      </c>
      <c r="HO49" s="2">
        <v>200</v>
      </c>
      <c r="HP49" s="2">
        <v>21</v>
      </c>
      <c r="HQ49" s="2">
        <v>2</v>
      </c>
      <c r="HR49" s="4">
        <v>0.9</v>
      </c>
      <c r="HS49" s="19">
        <f t="shared" si="29"/>
        <v>0</v>
      </c>
      <c r="HU49" s="2" t="s">
        <v>65</v>
      </c>
      <c r="HV49" s="2">
        <v>223</v>
      </c>
      <c r="HW49" s="2">
        <v>200</v>
      </c>
      <c r="HX49" s="2">
        <v>21</v>
      </c>
      <c r="HY49" s="2">
        <v>2</v>
      </c>
      <c r="HZ49" s="4">
        <v>0.9</v>
      </c>
      <c r="IA49" s="19">
        <f t="shared" si="30"/>
        <v>0</v>
      </c>
      <c r="IC49" s="2" t="s">
        <v>65</v>
      </c>
      <c r="ID49" s="2">
        <v>223</v>
      </c>
      <c r="IE49" s="2">
        <v>200</v>
      </c>
      <c r="IF49" s="2">
        <v>21</v>
      </c>
      <c r="IG49" s="2">
        <v>2</v>
      </c>
      <c r="IH49" s="4">
        <v>0.9</v>
      </c>
      <c r="II49" s="19">
        <f t="shared" si="31"/>
        <v>0</v>
      </c>
      <c r="IK49" s="2" t="s">
        <v>65</v>
      </c>
      <c r="IL49" s="2">
        <v>223</v>
      </c>
      <c r="IM49" s="2">
        <v>200</v>
      </c>
      <c r="IN49" s="2">
        <v>21</v>
      </c>
      <c r="IO49" s="2">
        <v>2</v>
      </c>
      <c r="IP49" s="4">
        <v>0.9</v>
      </c>
      <c r="IQ49" s="19">
        <f t="shared" si="32"/>
        <v>0</v>
      </c>
      <c r="IS49" s="2" t="s">
        <v>65</v>
      </c>
      <c r="IT49" s="2">
        <v>223</v>
      </c>
      <c r="IU49" s="2">
        <v>200</v>
      </c>
      <c r="IV49" s="2">
        <v>21</v>
      </c>
      <c r="IW49" s="2">
        <v>2</v>
      </c>
      <c r="IX49" s="4">
        <v>0.9</v>
      </c>
      <c r="IY49" s="19">
        <f t="shared" si="33"/>
        <v>0</v>
      </c>
      <c r="JA49" s="2" t="s">
        <v>65</v>
      </c>
      <c r="JB49" s="2">
        <v>231</v>
      </c>
      <c r="JC49" s="2">
        <v>204</v>
      </c>
      <c r="JD49" s="7">
        <v>25</v>
      </c>
      <c r="JE49" s="2">
        <v>2</v>
      </c>
      <c r="JF49" s="4">
        <v>0.88</v>
      </c>
      <c r="JG49" s="19">
        <f t="shared" si="34"/>
        <v>-2.0000000000000018E-2</v>
      </c>
      <c r="JI49" s="2" t="s">
        <v>65</v>
      </c>
      <c r="JJ49" s="2">
        <v>231</v>
      </c>
      <c r="JK49" s="2">
        <v>204</v>
      </c>
      <c r="JL49" s="2">
        <v>25</v>
      </c>
      <c r="JM49" s="2">
        <v>2</v>
      </c>
      <c r="JN49" s="4">
        <v>0.88</v>
      </c>
      <c r="JO49" s="19">
        <f t="shared" si="35"/>
        <v>0</v>
      </c>
      <c r="JQ49" s="2" t="s">
        <v>65</v>
      </c>
      <c r="JR49" s="2">
        <v>231</v>
      </c>
      <c r="JS49" s="2">
        <v>204</v>
      </c>
      <c r="JT49" s="2">
        <v>25</v>
      </c>
      <c r="JU49" s="2">
        <v>2</v>
      </c>
      <c r="JV49" s="4">
        <v>0.88</v>
      </c>
      <c r="JW49" s="19">
        <f t="shared" si="36"/>
        <v>0</v>
      </c>
      <c r="JY49" s="2" t="s">
        <v>65</v>
      </c>
      <c r="JZ49" s="2">
        <v>231</v>
      </c>
      <c r="KA49" s="2">
        <v>204</v>
      </c>
      <c r="KB49" s="2">
        <v>25</v>
      </c>
      <c r="KC49" s="2">
        <v>2</v>
      </c>
      <c r="KD49" s="4">
        <v>0.88</v>
      </c>
      <c r="KE49" s="19">
        <f t="shared" si="37"/>
        <v>0</v>
      </c>
      <c r="KG49" s="2" t="s">
        <v>65</v>
      </c>
      <c r="KH49" s="2">
        <v>231</v>
      </c>
      <c r="KI49" s="2">
        <v>204</v>
      </c>
      <c r="KJ49" s="2">
        <v>25</v>
      </c>
      <c r="KK49" s="2">
        <v>2</v>
      </c>
      <c r="KL49" s="4">
        <v>0.88</v>
      </c>
      <c r="KM49" s="19">
        <f t="shared" si="38"/>
        <v>0</v>
      </c>
      <c r="KO49" s="2" t="s">
        <v>65</v>
      </c>
      <c r="KP49" s="2">
        <v>328</v>
      </c>
      <c r="KQ49" s="2">
        <v>286</v>
      </c>
      <c r="KR49" s="7">
        <v>34</v>
      </c>
      <c r="KS49" s="2">
        <v>8</v>
      </c>
      <c r="KT49" s="4">
        <v>0.87</v>
      </c>
      <c r="KU49" s="19">
        <f t="shared" si="39"/>
        <v>-1.0000000000000009E-2</v>
      </c>
      <c r="KW49" s="2" t="s">
        <v>65</v>
      </c>
      <c r="KX49" s="2">
        <v>328</v>
      </c>
      <c r="KY49" s="2">
        <v>286</v>
      </c>
      <c r="KZ49" s="2">
        <v>34</v>
      </c>
      <c r="LA49" s="2">
        <v>8</v>
      </c>
      <c r="LB49" s="4">
        <v>0.87</v>
      </c>
      <c r="LC49" s="19">
        <f t="shared" si="40"/>
        <v>0</v>
      </c>
      <c r="LE49" s="2" t="s">
        <v>65</v>
      </c>
      <c r="LF49" s="2">
        <v>328</v>
      </c>
      <c r="LG49" s="2">
        <v>286</v>
      </c>
      <c r="LH49" s="2">
        <v>34</v>
      </c>
      <c r="LI49" s="2">
        <v>8</v>
      </c>
      <c r="LJ49" s="4">
        <v>0.87</v>
      </c>
      <c r="LK49" s="19">
        <f t="shared" si="41"/>
        <v>0</v>
      </c>
      <c r="LM49" s="2" t="s">
        <v>65</v>
      </c>
      <c r="LN49" s="2">
        <v>328</v>
      </c>
      <c r="LO49" s="2">
        <v>286</v>
      </c>
      <c r="LP49" s="2">
        <v>34</v>
      </c>
      <c r="LQ49" s="2">
        <v>8</v>
      </c>
      <c r="LR49" s="4">
        <v>0.87</v>
      </c>
      <c r="LS49" s="19">
        <f t="shared" si="42"/>
        <v>0</v>
      </c>
      <c r="LU49" s="2" t="s">
        <v>65</v>
      </c>
      <c r="LV49" s="2">
        <v>328</v>
      </c>
      <c r="LW49" s="2">
        <v>286</v>
      </c>
      <c r="LX49" s="2">
        <v>34</v>
      </c>
      <c r="LY49" s="2">
        <v>8</v>
      </c>
      <c r="LZ49" s="4">
        <v>0.87</v>
      </c>
      <c r="MA49" s="19">
        <f t="shared" si="43"/>
        <v>0</v>
      </c>
      <c r="MC49" s="2" t="s">
        <v>65</v>
      </c>
      <c r="MD49" s="2">
        <v>328</v>
      </c>
      <c r="ME49" s="2">
        <v>286</v>
      </c>
      <c r="MF49" s="2">
        <v>34</v>
      </c>
      <c r="MG49" s="2">
        <v>8</v>
      </c>
      <c r="MH49" s="4">
        <f t="shared" si="99"/>
        <v>0.87195121951219512</v>
      </c>
      <c r="MI49" s="19">
        <f t="shared" si="44"/>
        <v>1.9512195121951237E-3</v>
      </c>
      <c r="MK49" s="2" t="s">
        <v>65</v>
      </c>
      <c r="ML49" s="2">
        <v>328</v>
      </c>
      <c r="MM49" s="2">
        <v>286</v>
      </c>
      <c r="MN49" s="2">
        <v>34</v>
      </c>
      <c r="MO49" s="2">
        <v>8</v>
      </c>
      <c r="MP49" s="4">
        <v>0.87</v>
      </c>
      <c r="MQ49" s="19">
        <f t="shared" si="100"/>
        <v>-1.9512195121951237E-3</v>
      </c>
      <c r="MS49" s="2" t="s">
        <v>65</v>
      </c>
      <c r="MT49" s="2">
        <v>328</v>
      </c>
      <c r="MU49" s="2">
        <v>286</v>
      </c>
      <c r="MV49" s="2">
        <v>34</v>
      </c>
      <c r="MW49" s="2">
        <v>8</v>
      </c>
      <c r="MX49" s="4">
        <v>0.87</v>
      </c>
      <c r="MY49" s="19">
        <f t="shared" si="45"/>
        <v>0</v>
      </c>
      <c r="NA49" s="2" t="s">
        <v>65</v>
      </c>
      <c r="NB49" s="2">
        <v>328</v>
      </c>
      <c r="NC49" s="2">
        <v>286</v>
      </c>
      <c r="ND49" s="2">
        <v>34</v>
      </c>
      <c r="NE49" s="2">
        <v>8</v>
      </c>
      <c r="NF49" s="4">
        <v>0.87</v>
      </c>
      <c r="NG49" s="19">
        <f t="shared" si="46"/>
        <v>0</v>
      </c>
      <c r="NI49" s="2" t="s">
        <v>65</v>
      </c>
      <c r="NJ49" s="2">
        <v>328</v>
      </c>
      <c r="NK49" s="2">
        <v>286</v>
      </c>
      <c r="NL49" s="2">
        <v>34</v>
      </c>
      <c r="NM49" s="2">
        <v>8</v>
      </c>
      <c r="NN49" s="4">
        <v>0.87</v>
      </c>
      <c r="NO49" s="19">
        <f t="shared" si="47"/>
        <v>0</v>
      </c>
      <c r="NQ49" s="2" t="s">
        <v>65</v>
      </c>
      <c r="NR49" s="2">
        <v>328</v>
      </c>
      <c r="NS49" s="2">
        <v>286</v>
      </c>
      <c r="NT49" s="2">
        <v>34</v>
      </c>
      <c r="NU49" s="2">
        <v>8</v>
      </c>
      <c r="NV49" s="4">
        <v>0.87</v>
      </c>
      <c r="NW49" s="19">
        <f t="shared" si="48"/>
        <v>0</v>
      </c>
      <c r="NY49" s="2" t="s">
        <v>65</v>
      </c>
      <c r="NZ49" s="2">
        <v>328</v>
      </c>
      <c r="OA49" s="2">
        <v>286</v>
      </c>
      <c r="OB49" s="2">
        <v>34</v>
      </c>
      <c r="OC49" s="2">
        <v>8</v>
      </c>
      <c r="OD49" s="4">
        <v>0.87</v>
      </c>
      <c r="OE49" s="19">
        <f t="shared" si="49"/>
        <v>0</v>
      </c>
      <c r="OG49" s="2" t="s">
        <v>65</v>
      </c>
      <c r="OH49" s="2">
        <v>328</v>
      </c>
      <c r="OI49" s="2">
        <v>286</v>
      </c>
      <c r="OJ49" s="2">
        <v>34</v>
      </c>
      <c r="OK49" s="2">
        <v>8</v>
      </c>
      <c r="OL49" s="4">
        <v>0.87</v>
      </c>
      <c r="OM49" s="19">
        <f t="shared" si="103"/>
        <v>0</v>
      </c>
      <c r="OO49" s="2" t="s">
        <v>65</v>
      </c>
      <c r="OP49" s="2">
        <v>328</v>
      </c>
      <c r="OQ49" s="2">
        <v>286</v>
      </c>
      <c r="OR49" s="2">
        <v>34</v>
      </c>
      <c r="OS49" s="2">
        <v>8</v>
      </c>
      <c r="OT49" s="4">
        <f t="shared" si="101"/>
        <v>0.87195121951219512</v>
      </c>
      <c r="OU49" s="19">
        <f t="shared" si="51"/>
        <v>1.9512195121951237E-3</v>
      </c>
      <c r="OW49" s="129" t="s">
        <v>65</v>
      </c>
      <c r="OX49" s="129">
        <v>328</v>
      </c>
      <c r="OY49" s="129">
        <v>286</v>
      </c>
      <c r="OZ49" s="129">
        <v>34</v>
      </c>
      <c r="PA49" s="129">
        <v>8</v>
      </c>
      <c r="PB49" s="135">
        <v>0.87</v>
      </c>
      <c r="PC49" s="132">
        <v>0</v>
      </c>
      <c r="PD49" s="129"/>
      <c r="PE49" s="129" t="s">
        <v>65</v>
      </c>
      <c r="PF49" s="129">
        <v>328</v>
      </c>
      <c r="PG49" s="129">
        <v>286</v>
      </c>
      <c r="PH49" s="129">
        <v>34</v>
      </c>
      <c r="PI49" s="129">
        <v>8</v>
      </c>
      <c r="PJ49" s="135">
        <v>0.87</v>
      </c>
      <c r="PK49" s="132">
        <v>0</v>
      </c>
      <c r="PM49" s="156" t="s">
        <v>65</v>
      </c>
      <c r="PN49" s="156">
        <v>328</v>
      </c>
      <c r="PO49" s="156">
        <v>286</v>
      </c>
      <c r="PP49" s="156">
        <v>34</v>
      </c>
      <c r="PQ49" s="156">
        <v>8</v>
      </c>
      <c r="PR49" s="162">
        <v>0.87</v>
      </c>
      <c r="PS49" s="132">
        <f t="shared" si="52"/>
        <v>0</v>
      </c>
      <c r="PT49" s="121"/>
      <c r="PU49" s="156" t="s">
        <v>65</v>
      </c>
      <c r="PV49" s="169">
        <v>382</v>
      </c>
      <c r="PW49" s="156">
        <v>296</v>
      </c>
      <c r="PX49" s="156">
        <v>58</v>
      </c>
      <c r="PY49" s="156">
        <v>28</v>
      </c>
      <c r="PZ49" s="162">
        <v>0.77</v>
      </c>
      <c r="QA49" s="132">
        <f t="shared" si="53"/>
        <v>-9.9999999999999978E-2</v>
      </c>
      <c r="QB49" s="121" t="s">
        <v>119</v>
      </c>
      <c r="QC49" s="156" t="s">
        <v>65</v>
      </c>
      <c r="QD49" s="156">
        <v>382</v>
      </c>
      <c r="QE49" s="156">
        <v>296</v>
      </c>
      <c r="QF49" s="156">
        <v>58</v>
      </c>
      <c r="QG49" s="156">
        <v>28</v>
      </c>
      <c r="QH49" s="162">
        <v>0.77</v>
      </c>
      <c r="QI49" s="132">
        <f t="shared" si="54"/>
        <v>0</v>
      </c>
      <c r="QJ49" s="121"/>
      <c r="QK49" s="156" t="s">
        <v>65</v>
      </c>
      <c r="QL49" s="156">
        <v>382</v>
      </c>
      <c r="QM49" s="156">
        <v>296</v>
      </c>
      <c r="QN49" s="156">
        <v>58</v>
      </c>
      <c r="QO49" s="156">
        <v>28</v>
      </c>
      <c r="QP49" s="162">
        <v>0.77</v>
      </c>
      <c r="QQ49" s="132">
        <f t="shared" si="55"/>
        <v>0</v>
      </c>
      <c r="QR49" s="121"/>
      <c r="QS49" s="156" t="s">
        <v>65</v>
      </c>
      <c r="QT49" s="156">
        <v>381</v>
      </c>
      <c r="QU49" s="156">
        <v>293</v>
      </c>
      <c r="QV49" s="156">
        <v>60</v>
      </c>
      <c r="QW49" s="156">
        <v>28</v>
      </c>
      <c r="QX49" s="162">
        <v>0.77</v>
      </c>
      <c r="QY49" s="158">
        <f t="shared" si="56"/>
        <v>0</v>
      </c>
      <c r="QZ49" s="121"/>
      <c r="RA49" s="156" t="s">
        <v>65</v>
      </c>
      <c r="RB49" s="156">
        <v>381</v>
      </c>
      <c r="RC49" s="156">
        <v>293</v>
      </c>
      <c r="RD49" s="156">
        <v>60</v>
      </c>
      <c r="RE49" s="156">
        <v>28</v>
      </c>
      <c r="RF49" s="162">
        <v>0.77</v>
      </c>
      <c r="RG49" s="132">
        <f t="shared" si="57"/>
        <v>0</v>
      </c>
      <c r="RH49" s="121"/>
      <c r="RI49" s="121"/>
      <c r="RJ49" s="156" t="s">
        <v>65</v>
      </c>
      <c r="RK49" s="156">
        <v>381</v>
      </c>
      <c r="RL49" s="156">
        <v>293</v>
      </c>
      <c r="RM49" s="156">
        <v>60</v>
      </c>
      <c r="RN49" s="156">
        <v>28</v>
      </c>
      <c r="RO49" s="162">
        <f t="shared" si="58"/>
        <v>0.76902887139107612</v>
      </c>
      <c r="RP49" s="132">
        <f t="shared" si="59"/>
        <v>-9.7112860892389907E-4</v>
      </c>
      <c r="RQ49" s="121"/>
      <c r="RR49" s="121"/>
      <c r="RS49" s="121"/>
      <c r="RT49" s="121"/>
      <c r="RU49" s="121"/>
      <c r="RV49" s="121"/>
      <c r="RW49" s="132"/>
      <c r="RX49" s="121"/>
      <c r="RY49" s="121"/>
      <c r="RZ49" s="121"/>
      <c r="SA49" s="121"/>
      <c r="SB49" s="121"/>
      <c r="SC49" s="121"/>
      <c r="SD49" s="132"/>
      <c r="SE49" s="121"/>
      <c r="SF49" s="121"/>
      <c r="SG49" s="121"/>
      <c r="SH49" s="121"/>
      <c r="SI49" s="121"/>
      <c r="SJ49" s="121"/>
      <c r="SK49" s="121"/>
      <c r="SL49" s="121"/>
      <c r="SM49" s="121"/>
      <c r="SN49" s="121"/>
      <c r="SO49" s="121"/>
      <c r="SP49" s="121"/>
      <c r="SQ49" s="121"/>
      <c r="SR49" s="121"/>
      <c r="SU49" s="157" t="s">
        <v>65</v>
      </c>
      <c r="SV49" s="157">
        <v>381</v>
      </c>
      <c r="SW49" s="157">
        <v>293</v>
      </c>
      <c r="SX49" s="157">
        <v>60</v>
      </c>
      <c r="SY49" s="157">
        <v>28</v>
      </c>
      <c r="SZ49" s="158">
        <f t="shared" si="102"/>
        <v>0.76902887139107612</v>
      </c>
      <c r="TA49" s="132">
        <f t="shared" si="60"/>
        <v>0</v>
      </c>
      <c r="TC49" s="157" t="s">
        <v>65</v>
      </c>
      <c r="TD49" s="157">
        <v>381</v>
      </c>
      <c r="TE49" s="157">
        <v>293</v>
      </c>
      <c r="TF49" s="157">
        <v>60</v>
      </c>
      <c r="TG49" s="157">
        <v>28</v>
      </c>
      <c r="TH49" s="158">
        <f t="shared" si="61"/>
        <v>0.76902887139107612</v>
      </c>
      <c r="TI49" s="132">
        <f t="shared" si="62"/>
        <v>0</v>
      </c>
      <c r="TK49" s="157" t="s">
        <v>65</v>
      </c>
      <c r="TL49" s="157">
        <v>381</v>
      </c>
      <c r="TM49" s="157">
        <v>293</v>
      </c>
      <c r="TN49" s="157">
        <v>60</v>
      </c>
      <c r="TO49" s="157">
        <v>28</v>
      </c>
      <c r="TP49" s="158">
        <f t="shared" si="63"/>
        <v>0.76902887139107612</v>
      </c>
      <c r="TQ49" s="132">
        <f t="shared" si="64"/>
        <v>0</v>
      </c>
      <c r="TS49" s="157" t="s">
        <v>65</v>
      </c>
      <c r="TT49" s="157">
        <v>381</v>
      </c>
      <c r="TU49" s="157">
        <v>295</v>
      </c>
      <c r="TV49" s="157">
        <v>58</v>
      </c>
      <c r="TW49" s="157">
        <v>28</v>
      </c>
      <c r="TX49" s="158">
        <f t="shared" si="65"/>
        <v>0.77427821522309714</v>
      </c>
      <c r="TY49" s="132">
        <f t="shared" si="66"/>
        <v>5.2493438320210251E-3</v>
      </c>
      <c r="UA49" s="157" t="s">
        <v>65</v>
      </c>
      <c r="UB49" s="157">
        <v>381</v>
      </c>
      <c r="UC49" s="157">
        <v>295</v>
      </c>
      <c r="UD49" s="157">
        <v>58</v>
      </c>
      <c r="UE49" s="157">
        <v>28</v>
      </c>
      <c r="UF49" s="158">
        <f t="shared" si="67"/>
        <v>0.77427821522309714</v>
      </c>
      <c r="UG49" s="132">
        <f t="shared" si="68"/>
        <v>0</v>
      </c>
      <c r="UH49" s="132"/>
      <c r="UI49" s="157" t="s">
        <v>65</v>
      </c>
      <c r="UJ49" s="157">
        <v>381</v>
      </c>
      <c r="UK49" s="157">
        <v>295</v>
      </c>
      <c r="UL49" s="157">
        <v>58</v>
      </c>
      <c r="UM49" s="157">
        <v>28</v>
      </c>
      <c r="UN49" s="158">
        <f t="shared" si="69"/>
        <v>0.77427821522309714</v>
      </c>
      <c r="UO49" s="132">
        <f t="shared" si="70"/>
        <v>0</v>
      </c>
      <c r="UQ49" s="157" t="s">
        <v>65</v>
      </c>
      <c r="UR49" s="157">
        <v>381</v>
      </c>
      <c r="US49" s="157">
        <v>295</v>
      </c>
      <c r="UT49" s="157">
        <v>58</v>
      </c>
      <c r="UU49" s="157">
        <v>28</v>
      </c>
      <c r="UV49" s="158">
        <f t="shared" si="71"/>
        <v>0.77427821522309714</v>
      </c>
      <c r="UW49" s="132">
        <f t="shared" si="72"/>
        <v>0</v>
      </c>
      <c r="UY49" s="157" t="s">
        <v>65</v>
      </c>
      <c r="UZ49" s="157">
        <v>381</v>
      </c>
      <c r="VA49" s="157">
        <v>295</v>
      </c>
      <c r="VB49" s="157">
        <v>58</v>
      </c>
      <c r="VC49" s="157">
        <v>28</v>
      </c>
      <c r="VD49" s="158">
        <f t="shared" si="73"/>
        <v>0.77427821522309714</v>
      </c>
      <c r="VE49" s="132">
        <f t="shared" si="74"/>
        <v>0</v>
      </c>
      <c r="VG49" s="157" t="s">
        <v>65</v>
      </c>
      <c r="VH49" s="157">
        <v>381</v>
      </c>
      <c r="VI49" s="157">
        <v>295</v>
      </c>
      <c r="VJ49" s="157">
        <v>58</v>
      </c>
      <c r="VK49" s="157">
        <v>28</v>
      </c>
      <c r="VL49" s="158">
        <f t="shared" si="75"/>
        <v>0.77427821522309714</v>
      </c>
      <c r="VM49" s="132">
        <f t="shared" si="76"/>
        <v>0</v>
      </c>
      <c r="VO49" s="157" t="s">
        <v>65</v>
      </c>
      <c r="VP49" s="157">
        <v>381</v>
      </c>
      <c r="VQ49" s="157">
        <v>295</v>
      </c>
      <c r="VR49" s="157">
        <v>58</v>
      </c>
      <c r="VS49" s="157">
        <v>28</v>
      </c>
      <c r="VT49" s="158">
        <f t="shared" si="77"/>
        <v>0.77427821522309714</v>
      </c>
      <c r="VV49" s="157" t="s">
        <v>65</v>
      </c>
      <c r="VW49" s="157">
        <v>381</v>
      </c>
      <c r="VX49" s="157">
        <v>295</v>
      </c>
      <c r="VY49" s="157">
        <v>58</v>
      </c>
      <c r="VZ49" s="157">
        <v>28</v>
      </c>
      <c r="WA49" s="158">
        <f t="shared" si="78"/>
        <v>0.77427821522309714</v>
      </c>
      <c r="WC49" s="157" t="s">
        <v>65</v>
      </c>
      <c r="WD49" s="157">
        <v>381</v>
      </c>
      <c r="WE49" s="157">
        <v>295</v>
      </c>
      <c r="WF49" s="157">
        <v>58</v>
      </c>
      <c r="WG49" s="157">
        <v>28</v>
      </c>
      <c r="WH49" s="158">
        <f t="shared" si="79"/>
        <v>0.77427821522309714</v>
      </c>
      <c r="WI49" s="132">
        <f t="shared" si="126"/>
        <v>0</v>
      </c>
      <c r="WK49" s="157" t="s">
        <v>65</v>
      </c>
      <c r="WL49" s="157">
        <v>381</v>
      </c>
      <c r="WM49" s="157">
        <v>295</v>
      </c>
      <c r="WN49" s="157">
        <v>58</v>
      </c>
      <c r="WO49" s="157">
        <v>28</v>
      </c>
      <c r="WP49" s="158">
        <f t="shared" si="80"/>
        <v>0.77427821522309714</v>
      </c>
      <c r="WQ49" s="132">
        <f t="shared" si="81"/>
        <v>0</v>
      </c>
      <c r="WS49" s="157" t="s">
        <v>65</v>
      </c>
      <c r="WT49" s="157">
        <v>381</v>
      </c>
      <c r="WU49" s="157">
        <v>295</v>
      </c>
      <c r="WV49" s="157">
        <v>58</v>
      </c>
      <c r="WW49" s="157">
        <v>28</v>
      </c>
      <c r="WX49" s="158">
        <f t="shared" si="82"/>
        <v>0.77427821522309714</v>
      </c>
      <c r="WY49" s="132">
        <f t="shared" si="83"/>
        <v>0</v>
      </c>
      <c r="XA49" s="157" t="s">
        <v>65</v>
      </c>
      <c r="XB49" s="157">
        <v>381</v>
      </c>
      <c r="XC49" s="157">
        <v>295</v>
      </c>
      <c r="XD49" s="157">
        <v>58</v>
      </c>
      <c r="XE49" s="157">
        <v>28</v>
      </c>
      <c r="XF49" s="158">
        <f t="shared" si="84"/>
        <v>0.77427821522309714</v>
      </c>
      <c r="XG49" s="132">
        <f t="shared" si="85"/>
        <v>0</v>
      </c>
      <c r="XI49" s="157" t="s">
        <v>65</v>
      </c>
      <c r="XJ49" s="157">
        <v>381</v>
      </c>
      <c r="XK49" s="157">
        <v>295</v>
      </c>
      <c r="XL49" s="157">
        <v>58</v>
      </c>
      <c r="XM49" s="157">
        <v>28</v>
      </c>
      <c r="XN49" s="158">
        <f t="shared" si="86"/>
        <v>0.77427821522309714</v>
      </c>
      <c r="XO49" s="132">
        <f t="shared" si="87"/>
        <v>0</v>
      </c>
      <c r="XQ49" s="157" t="s">
        <v>65</v>
      </c>
      <c r="XR49" s="157">
        <v>381</v>
      </c>
      <c r="XS49" s="157">
        <v>295</v>
      </c>
      <c r="XT49" s="157">
        <v>58</v>
      </c>
      <c r="XU49" s="157">
        <v>28</v>
      </c>
      <c r="XV49" s="158">
        <f t="shared" si="88"/>
        <v>0.77427821522309714</v>
      </c>
      <c r="XW49" s="132">
        <f t="shared" si="89"/>
        <v>0</v>
      </c>
      <c r="XY49" s="157" t="s">
        <v>65</v>
      </c>
      <c r="XZ49" s="157">
        <v>381</v>
      </c>
      <c r="YA49" s="157">
        <v>295</v>
      </c>
      <c r="YB49" s="157">
        <v>58</v>
      </c>
      <c r="YC49" s="157">
        <v>28</v>
      </c>
      <c r="YD49" s="158">
        <f t="shared" si="90"/>
        <v>0.77427821522309714</v>
      </c>
      <c r="YE49" s="132">
        <f t="shared" si="91"/>
        <v>0</v>
      </c>
      <c r="YG49" s="157" t="s">
        <v>65</v>
      </c>
      <c r="YH49" s="157">
        <v>381</v>
      </c>
      <c r="YI49" s="157">
        <v>295</v>
      </c>
      <c r="YJ49" s="157">
        <v>58</v>
      </c>
      <c r="YK49" s="157">
        <v>28</v>
      </c>
      <c r="YL49" s="158">
        <f t="shared" si="92"/>
        <v>0.77427821522309714</v>
      </c>
      <c r="YM49" s="132">
        <f t="shared" si="93"/>
        <v>0</v>
      </c>
      <c r="YO49" s="157" t="s">
        <v>65</v>
      </c>
      <c r="YP49" s="157">
        <v>381</v>
      </c>
      <c r="YQ49" s="157">
        <v>295</v>
      </c>
      <c r="YR49" s="157">
        <v>58</v>
      </c>
      <c r="YS49" s="157">
        <v>28</v>
      </c>
      <c r="YT49" s="158">
        <f t="shared" si="94"/>
        <v>0.77427821522309714</v>
      </c>
      <c r="YU49" s="132">
        <f t="shared" si="95"/>
        <v>0</v>
      </c>
      <c r="YW49" s="157" t="s">
        <v>65</v>
      </c>
      <c r="YX49" s="157">
        <v>381</v>
      </c>
      <c r="YY49" s="157">
        <v>295</v>
      </c>
      <c r="YZ49" s="157">
        <v>58</v>
      </c>
      <c r="ZA49" s="157">
        <v>28</v>
      </c>
      <c r="ZB49" s="158">
        <f t="shared" si="96"/>
        <v>0.77427821522309714</v>
      </c>
      <c r="ZD49" s="157" t="s">
        <v>65</v>
      </c>
      <c r="ZE49" s="157">
        <v>381</v>
      </c>
      <c r="ZF49" s="157">
        <v>295</v>
      </c>
      <c r="ZG49" s="157">
        <v>58</v>
      </c>
      <c r="ZH49" s="157">
        <v>28</v>
      </c>
      <c r="ZI49" s="158">
        <f t="shared" si="97"/>
        <v>0.77427821522309714</v>
      </c>
      <c r="ZJ49" s="132">
        <f t="shared" si="98"/>
        <v>-27.225721784776901</v>
      </c>
      <c r="ZL49" s="121" t="s">
        <v>65</v>
      </c>
      <c r="ZM49" s="121">
        <v>381</v>
      </c>
      <c r="ZN49" s="121">
        <v>296</v>
      </c>
      <c r="ZO49" s="121">
        <v>55</v>
      </c>
      <c r="ZP49" s="121">
        <v>30</v>
      </c>
      <c r="ZQ49" s="132">
        <v>0.78</v>
      </c>
      <c r="ZS49" s="157" t="s">
        <v>65</v>
      </c>
      <c r="ZT49" s="157">
        <v>381</v>
      </c>
      <c r="ZU49" s="157">
        <v>296</v>
      </c>
      <c r="ZV49" s="157">
        <v>55</v>
      </c>
      <c r="ZW49" s="157">
        <v>30</v>
      </c>
      <c r="ZX49" s="158">
        <v>0.78</v>
      </c>
      <c r="ZZ49" s="199" t="s">
        <v>65</v>
      </c>
      <c r="AAA49" s="199">
        <v>381</v>
      </c>
      <c r="AAB49" s="199">
        <v>296</v>
      </c>
      <c r="AAC49" s="199">
        <v>55</v>
      </c>
      <c r="AAD49" s="199">
        <v>30</v>
      </c>
      <c r="AAE49" s="200">
        <v>0.78</v>
      </c>
      <c r="AAG49" s="157" t="s">
        <v>65</v>
      </c>
      <c r="AAH49" s="157">
        <v>381</v>
      </c>
      <c r="AAI49" s="157">
        <v>296</v>
      </c>
      <c r="AAJ49" s="157">
        <v>55</v>
      </c>
      <c r="AAK49" s="157">
        <v>30</v>
      </c>
      <c r="AAL49" s="158">
        <v>0.78</v>
      </c>
      <c r="AAN49" s="157" t="s">
        <v>65</v>
      </c>
      <c r="AAO49" s="157">
        <v>381</v>
      </c>
      <c r="AAP49" s="157">
        <v>296</v>
      </c>
      <c r="AAQ49" s="157">
        <v>55</v>
      </c>
      <c r="AAR49" s="157">
        <v>30</v>
      </c>
      <c r="AAS49" s="158">
        <v>0.78</v>
      </c>
      <c r="AAU49" s="157" t="s">
        <v>65</v>
      </c>
      <c r="AAV49" s="157">
        <v>381</v>
      </c>
      <c r="AAW49" s="157">
        <v>296</v>
      </c>
      <c r="AAX49" s="157">
        <v>55</v>
      </c>
      <c r="AAY49" s="157">
        <v>30</v>
      </c>
      <c r="AAZ49" s="158">
        <v>0.78</v>
      </c>
    </row>
    <row r="50" spans="1:728" ht="15.75">
      <c r="A50" s="19">
        <v>0.89</v>
      </c>
      <c r="B50" s="19"/>
      <c r="C50" s="18" t="s">
        <v>65</v>
      </c>
      <c r="D50" s="18">
        <v>223</v>
      </c>
      <c r="E50" s="18">
        <v>200</v>
      </c>
      <c r="F50" s="18">
        <v>21</v>
      </c>
      <c r="G50" s="18">
        <v>2</v>
      </c>
      <c r="H50" s="19">
        <v>0.89</v>
      </c>
      <c r="J50" s="58" t="s">
        <v>65</v>
      </c>
      <c r="K50" s="58">
        <v>223</v>
      </c>
      <c r="L50" s="58">
        <v>200</v>
      </c>
      <c r="M50" s="58">
        <v>21</v>
      </c>
      <c r="N50" s="58">
        <v>2</v>
      </c>
      <c r="O50" s="59">
        <v>0.89</v>
      </c>
      <c r="P50" s="59">
        <f t="shared" si="104"/>
        <v>0</v>
      </c>
      <c r="R50" s="18" t="s">
        <v>65</v>
      </c>
      <c r="S50" s="18">
        <v>223</v>
      </c>
      <c r="T50" s="18">
        <v>200</v>
      </c>
      <c r="U50" s="18">
        <v>21</v>
      </c>
      <c r="V50" s="18">
        <v>2</v>
      </c>
      <c r="W50" s="19">
        <v>0.89</v>
      </c>
      <c r="X50" s="19">
        <f t="shared" si="105"/>
        <v>0</v>
      </c>
      <c r="Z50" s="51" t="s">
        <v>65</v>
      </c>
      <c r="AA50" s="51">
        <v>223</v>
      </c>
      <c r="AB50" s="52">
        <v>200</v>
      </c>
      <c r="AC50" s="53">
        <v>21</v>
      </c>
      <c r="AD50" s="51">
        <v>2</v>
      </c>
      <c r="AE50" s="55">
        <v>0.89</v>
      </c>
      <c r="AF50" s="19">
        <f t="shared" si="106"/>
        <v>0</v>
      </c>
      <c r="AH50" s="19">
        <v>0.89</v>
      </c>
      <c r="AI50" s="19">
        <f t="shared" si="107"/>
        <v>0</v>
      </c>
      <c r="AK50" s="18" t="s">
        <v>66</v>
      </c>
      <c r="AL50" s="18">
        <v>228</v>
      </c>
      <c r="AM50" s="18">
        <v>219</v>
      </c>
      <c r="AN50" s="18">
        <v>9</v>
      </c>
      <c r="AO50" s="18">
        <v>0</v>
      </c>
      <c r="AP50" s="19">
        <f t="shared" si="108"/>
        <v>0.96052631578947367</v>
      </c>
      <c r="AQ50" s="19">
        <f t="shared" si="127"/>
        <v>5.2631578947370805E-4</v>
      </c>
      <c r="AS50" s="18" t="s">
        <v>66</v>
      </c>
      <c r="AT50" s="18">
        <v>228</v>
      </c>
      <c r="AU50" s="18">
        <v>219</v>
      </c>
      <c r="AV50" s="18">
        <v>9</v>
      </c>
      <c r="AW50" s="18">
        <v>0</v>
      </c>
      <c r="AX50" s="19">
        <v>0.96</v>
      </c>
      <c r="AY50" s="19">
        <f t="shared" si="109"/>
        <v>-5.2631578947370805E-4</v>
      </c>
      <c r="BA50" s="18" t="s">
        <v>66</v>
      </c>
      <c r="BB50" s="18">
        <v>228</v>
      </c>
      <c r="BC50" s="18">
        <v>219</v>
      </c>
      <c r="BD50" s="18">
        <v>9</v>
      </c>
      <c r="BE50" s="18">
        <v>0</v>
      </c>
      <c r="BF50" s="19">
        <v>0.96</v>
      </c>
      <c r="BG50" s="19">
        <f t="shared" si="110"/>
        <v>0</v>
      </c>
      <c r="BI50" s="18" t="s">
        <v>66</v>
      </c>
      <c r="BJ50" s="18">
        <v>228</v>
      </c>
      <c r="BK50" s="18">
        <v>219</v>
      </c>
      <c r="BL50" s="18">
        <v>9</v>
      </c>
      <c r="BM50" s="18">
        <v>0</v>
      </c>
      <c r="BN50" s="19">
        <v>0.96</v>
      </c>
      <c r="BO50" s="19">
        <f t="shared" si="111"/>
        <v>0</v>
      </c>
      <c r="BQ50" s="18" t="s">
        <v>66</v>
      </c>
      <c r="BR50" s="18">
        <v>228</v>
      </c>
      <c r="BS50" s="18">
        <v>219</v>
      </c>
      <c r="BT50" s="18">
        <v>9</v>
      </c>
      <c r="BU50" s="18">
        <v>0</v>
      </c>
      <c r="BV50" s="19">
        <v>0.96</v>
      </c>
      <c r="BW50" s="19">
        <f t="shared" si="112"/>
        <v>0</v>
      </c>
      <c r="BY50" s="18" t="s">
        <v>66</v>
      </c>
      <c r="BZ50" s="18">
        <v>228</v>
      </c>
      <c r="CA50" s="18">
        <v>219</v>
      </c>
      <c r="CB50" s="18">
        <v>9</v>
      </c>
      <c r="CC50" s="18">
        <v>0</v>
      </c>
      <c r="CD50" s="19">
        <v>0.96</v>
      </c>
      <c r="CE50" s="19">
        <f t="shared" si="113"/>
        <v>0</v>
      </c>
      <c r="CG50" s="2" t="s">
        <v>66</v>
      </c>
      <c r="CH50" s="2">
        <v>228</v>
      </c>
      <c r="CI50" s="2">
        <v>219</v>
      </c>
      <c r="CJ50" s="2">
        <v>9</v>
      </c>
      <c r="CK50" s="2">
        <v>0</v>
      </c>
      <c r="CL50" s="4">
        <v>0.96</v>
      </c>
      <c r="CM50" s="19">
        <f t="shared" si="114"/>
        <v>0</v>
      </c>
      <c r="CO50" s="2" t="s">
        <v>66</v>
      </c>
      <c r="CP50" s="2">
        <v>228</v>
      </c>
      <c r="CQ50" s="2">
        <v>219</v>
      </c>
      <c r="CR50" s="2">
        <v>9</v>
      </c>
      <c r="CS50" s="2">
        <v>0</v>
      </c>
      <c r="CT50" s="4">
        <v>0.96</v>
      </c>
      <c r="CU50" s="19">
        <f t="shared" si="115"/>
        <v>0</v>
      </c>
      <c r="CW50" s="2" t="s">
        <v>66</v>
      </c>
      <c r="CX50" s="2">
        <v>228</v>
      </c>
      <c r="CY50" s="2">
        <v>219</v>
      </c>
      <c r="CZ50" s="2">
        <v>9</v>
      </c>
      <c r="DA50" s="2">
        <v>0</v>
      </c>
      <c r="DB50" s="4">
        <v>0.96</v>
      </c>
      <c r="DC50" s="19">
        <f t="shared" si="116"/>
        <v>0</v>
      </c>
      <c r="DE50" s="2" t="s">
        <v>66</v>
      </c>
      <c r="DF50" s="2">
        <v>228</v>
      </c>
      <c r="DG50" s="2">
        <v>219</v>
      </c>
      <c r="DH50" s="2">
        <v>9</v>
      </c>
      <c r="DI50" s="2">
        <v>0</v>
      </c>
      <c r="DJ50" s="4">
        <v>0.96</v>
      </c>
      <c r="DK50" s="19">
        <f t="shared" si="117"/>
        <v>0</v>
      </c>
      <c r="DM50" s="2" t="s">
        <v>66</v>
      </c>
      <c r="DN50" s="2">
        <v>228</v>
      </c>
      <c r="DO50" s="2">
        <v>219</v>
      </c>
      <c r="DP50" s="2">
        <v>9</v>
      </c>
      <c r="DQ50" s="2">
        <v>0</v>
      </c>
      <c r="DR50" s="4">
        <v>0.96</v>
      </c>
      <c r="DS50" s="19">
        <f t="shared" si="118"/>
        <v>0</v>
      </c>
      <c r="DU50" s="2" t="s">
        <v>66</v>
      </c>
      <c r="DV50" s="2">
        <v>228</v>
      </c>
      <c r="DW50" s="2">
        <v>219</v>
      </c>
      <c r="DX50" s="2">
        <v>9</v>
      </c>
      <c r="DY50" s="2">
        <v>0</v>
      </c>
      <c r="DZ50" s="4">
        <v>0.96</v>
      </c>
      <c r="EA50" s="19">
        <f t="shared" si="119"/>
        <v>0</v>
      </c>
      <c r="EC50" s="2" t="s">
        <v>66</v>
      </c>
      <c r="ED50" s="2">
        <v>228</v>
      </c>
      <c r="EE50" s="2">
        <v>219</v>
      </c>
      <c r="EF50" s="2">
        <v>9</v>
      </c>
      <c r="EG50" s="2">
        <v>0</v>
      </c>
      <c r="EH50" s="4">
        <v>0.96</v>
      </c>
      <c r="EI50" s="19">
        <f t="shared" si="120"/>
        <v>0</v>
      </c>
      <c r="EK50" s="2" t="s">
        <v>66</v>
      </c>
      <c r="EL50" s="2">
        <v>228</v>
      </c>
      <c r="EM50" s="2">
        <v>219</v>
      </c>
      <c r="EN50" s="2">
        <v>9</v>
      </c>
      <c r="EO50" s="2">
        <v>0</v>
      </c>
      <c r="EP50" s="4">
        <v>0.96</v>
      </c>
      <c r="EQ50" s="19">
        <f t="shared" si="121"/>
        <v>0</v>
      </c>
      <c r="ES50" s="2" t="s">
        <v>66</v>
      </c>
      <c r="ET50" s="2">
        <v>228</v>
      </c>
      <c r="EU50" s="2">
        <v>219</v>
      </c>
      <c r="EV50" s="2">
        <v>9</v>
      </c>
      <c r="EW50" s="2">
        <v>0</v>
      </c>
      <c r="EX50" s="4">
        <v>0.96</v>
      </c>
      <c r="EY50" s="19">
        <f t="shared" si="122"/>
        <v>0</v>
      </c>
      <c r="FA50" s="2" t="s">
        <v>66</v>
      </c>
      <c r="FB50" s="2">
        <v>228</v>
      </c>
      <c r="FC50" s="2">
        <v>219</v>
      </c>
      <c r="FD50" s="2">
        <v>9</v>
      </c>
      <c r="FE50" s="2">
        <v>0</v>
      </c>
      <c r="FF50" s="4">
        <v>0.96</v>
      </c>
      <c r="FG50" s="19">
        <f t="shared" si="123"/>
        <v>0</v>
      </c>
      <c r="FI50" s="2" t="s">
        <v>66</v>
      </c>
      <c r="FJ50" s="2">
        <v>228</v>
      </c>
      <c r="FK50" s="2">
        <v>219</v>
      </c>
      <c r="FL50" s="2">
        <v>9</v>
      </c>
      <c r="FM50" s="2">
        <v>0</v>
      </c>
      <c r="FN50" s="4">
        <v>0.96</v>
      </c>
      <c r="FO50" s="19">
        <f t="shared" si="124"/>
        <v>0</v>
      </c>
      <c r="FQ50" s="2" t="s">
        <v>66</v>
      </c>
      <c r="FR50" s="2">
        <v>228</v>
      </c>
      <c r="FS50" s="2">
        <v>219</v>
      </c>
      <c r="FT50" s="2">
        <v>9</v>
      </c>
      <c r="FU50" s="2">
        <v>0</v>
      </c>
      <c r="FV50" s="4">
        <v>0.96</v>
      </c>
      <c r="FW50" s="19">
        <f t="shared" si="125"/>
        <v>0</v>
      </c>
      <c r="FY50" s="2" t="s">
        <v>66</v>
      </c>
      <c r="FZ50" s="2">
        <v>228</v>
      </c>
      <c r="GA50" s="2">
        <v>219</v>
      </c>
      <c r="GB50" s="2">
        <v>9</v>
      </c>
      <c r="GC50" s="2">
        <v>0</v>
      </c>
      <c r="GD50" s="4">
        <v>0.96</v>
      </c>
      <c r="GE50" s="19">
        <f t="shared" si="24"/>
        <v>0</v>
      </c>
      <c r="GG50" s="2" t="s">
        <v>66</v>
      </c>
      <c r="GH50" s="2">
        <v>228</v>
      </c>
      <c r="GI50" s="2">
        <v>219</v>
      </c>
      <c r="GJ50" s="2">
        <v>9</v>
      </c>
      <c r="GK50" s="2">
        <v>0</v>
      </c>
      <c r="GL50" s="4">
        <v>0.96</v>
      </c>
      <c r="GM50" s="19">
        <f t="shared" si="25"/>
        <v>0</v>
      </c>
      <c r="GO50" s="2" t="s">
        <v>66</v>
      </c>
      <c r="GP50" s="2">
        <v>228</v>
      </c>
      <c r="GQ50" s="2">
        <v>219</v>
      </c>
      <c r="GR50" s="2">
        <v>9</v>
      </c>
      <c r="GS50" s="2">
        <v>0</v>
      </c>
      <c r="GT50" s="4">
        <v>0.96</v>
      </c>
      <c r="GU50" s="19">
        <f t="shared" si="26"/>
        <v>0</v>
      </c>
      <c r="GW50" s="2" t="s">
        <v>66</v>
      </c>
      <c r="GX50" s="2">
        <v>228</v>
      </c>
      <c r="GY50" s="2">
        <v>219</v>
      </c>
      <c r="GZ50" s="2">
        <v>9</v>
      </c>
      <c r="HA50" s="2">
        <v>0</v>
      </c>
      <c r="HB50" s="4">
        <v>0.96</v>
      </c>
      <c r="HC50" s="19">
        <f t="shared" si="27"/>
        <v>0</v>
      </c>
      <c r="HE50" s="2" t="s">
        <v>66</v>
      </c>
      <c r="HF50" s="2">
        <v>228</v>
      </c>
      <c r="HG50" s="2">
        <v>227</v>
      </c>
      <c r="HH50" s="2">
        <v>1</v>
      </c>
      <c r="HI50" s="2">
        <v>0</v>
      </c>
      <c r="HJ50" s="4">
        <v>1</v>
      </c>
      <c r="HK50" s="19">
        <f t="shared" si="28"/>
        <v>4.0000000000000036E-2</v>
      </c>
      <c r="HM50" s="2" t="s">
        <v>66</v>
      </c>
      <c r="HN50" s="2">
        <v>228</v>
      </c>
      <c r="HO50" s="2">
        <v>227</v>
      </c>
      <c r="HP50" s="2">
        <v>1</v>
      </c>
      <c r="HQ50" s="2">
        <v>0</v>
      </c>
      <c r="HR50" s="4">
        <v>1</v>
      </c>
      <c r="HS50" s="19">
        <f t="shared" si="29"/>
        <v>0</v>
      </c>
      <c r="HU50" s="2" t="s">
        <v>66</v>
      </c>
      <c r="HV50" s="2">
        <v>228</v>
      </c>
      <c r="HW50" s="2">
        <v>227</v>
      </c>
      <c r="HX50" s="2">
        <v>1</v>
      </c>
      <c r="HY50" s="2">
        <v>0</v>
      </c>
      <c r="HZ50" s="4">
        <v>1</v>
      </c>
      <c r="IA50" s="19">
        <f t="shared" si="30"/>
        <v>0</v>
      </c>
      <c r="IC50" s="2" t="s">
        <v>66</v>
      </c>
      <c r="ID50" s="2">
        <v>228</v>
      </c>
      <c r="IE50" s="2">
        <v>227</v>
      </c>
      <c r="IF50" s="2">
        <v>1</v>
      </c>
      <c r="IG50" s="2">
        <v>0</v>
      </c>
      <c r="IH50" s="4">
        <v>1</v>
      </c>
      <c r="II50" s="19">
        <f t="shared" si="31"/>
        <v>0</v>
      </c>
      <c r="IK50" s="2" t="s">
        <v>66</v>
      </c>
      <c r="IL50" s="2">
        <v>228</v>
      </c>
      <c r="IM50" s="2">
        <v>227</v>
      </c>
      <c r="IN50" s="2">
        <v>1</v>
      </c>
      <c r="IO50" s="2">
        <v>0</v>
      </c>
      <c r="IP50" s="4">
        <v>1</v>
      </c>
      <c r="IQ50" s="19">
        <f t="shared" si="32"/>
        <v>0</v>
      </c>
      <c r="IS50" s="2" t="s">
        <v>66</v>
      </c>
      <c r="IT50" s="2">
        <v>228</v>
      </c>
      <c r="IU50" s="2">
        <v>227</v>
      </c>
      <c r="IV50" s="2">
        <v>1</v>
      </c>
      <c r="IW50" s="2">
        <v>0</v>
      </c>
      <c r="IX50" s="4">
        <v>1</v>
      </c>
      <c r="IY50" s="19">
        <f t="shared" si="33"/>
        <v>0</v>
      </c>
      <c r="JA50" s="2" t="s">
        <v>66</v>
      </c>
      <c r="JB50" s="2">
        <v>228</v>
      </c>
      <c r="JC50" s="2">
        <v>227</v>
      </c>
      <c r="JD50" s="2">
        <v>1</v>
      </c>
      <c r="JE50" s="2">
        <v>0</v>
      </c>
      <c r="JF50" s="4">
        <v>1</v>
      </c>
      <c r="JG50" s="19">
        <f t="shared" si="34"/>
        <v>0</v>
      </c>
      <c r="JI50" s="2" t="s">
        <v>66</v>
      </c>
      <c r="JJ50" s="2">
        <v>228</v>
      </c>
      <c r="JK50" s="2">
        <v>227</v>
      </c>
      <c r="JL50" s="2">
        <v>1</v>
      </c>
      <c r="JM50" s="2">
        <v>0</v>
      </c>
      <c r="JN50" s="4">
        <v>1</v>
      </c>
      <c r="JO50" s="19">
        <f t="shared" si="35"/>
        <v>0</v>
      </c>
      <c r="JQ50" s="2" t="s">
        <v>66</v>
      </c>
      <c r="JR50" s="2">
        <v>228</v>
      </c>
      <c r="JS50" s="2">
        <v>227</v>
      </c>
      <c r="JT50" s="2">
        <v>1</v>
      </c>
      <c r="JU50" s="2">
        <v>0</v>
      </c>
      <c r="JV50" s="4">
        <v>1</v>
      </c>
      <c r="JW50" s="19">
        <f t="shared" si="36"/>
        <v>0</v>
      </c>
      <c r="JY50" s="2" t="s">
        <v>66</v>
      </c>
      <c r="JZ50" s="2">
        <v>228</v>
      </c>
      <c r="KA50" s="2">
        <v>227</v>
      </c>
      <c r="KB50" s="2">
        <v>1</v>
      </c>
      <c r="KC50" s="2">
        <v>0</v>
      </c>
      <c r="KD50" s="4">
        <v>1</v>
      </c>
      <c r="KE50" s="19">
        <f t="shared" si="37"/>
        <v>0</v>
      </c>
      <c r="KG50" s="2" t="s">
        <v>66</v>
      </c>
      <c r="KH50" s="2">
        <v>228</v>
      </c>
      <c r="KI50" s="2">
        <v>227</v>
      </c>
      <c r="KJ50" s="2">
        <v>1</v>
      </c>
      <c r="KK50" s="2">
        <v>0</v>
      </c>
      <c r="KL50" s="4">
        <v>1</v>
      </c>
      <c r="KM50" s="19">
        <f t="shared" si="38"/>
        <v>0</v>
      </c>
      <c r="KO50" s="2" t="s">
        <v>66</v>
      </c>
      <c r="KP50" s="2">
        <v>341</v>
      </c>
      <c r="KQ50" s="2">
        <v>340</v>
      </c>
      <c r="KR50" s="2">
        <v>1</v>
      </c>
      <c r="KS50" s="2">
        <v>0</v>
      </c>
      <c r="KT50" s="4">
        <v>1</v>
      </c>
      <c r="KU50" s="19">
        <f t="shared" si="39"/>
        <v>0</v>
      </c>
      <c r="KW50" s="2" t="s">
        <v>66</v>
      </c>
      <c r="KX50" s="2">
        <v>341</v>
      </c>
      <c r="KY50" s="2">
        <v>340</v>
      </c>
      <c r="KZ50" s="2">
        <v>1</v>
      </c>
      <c r="LA50" s="2">
        <v>0</v>
      </c>
      <c r="LB50" s="4">
        <v>1</v>
      </c>
      <c r="LC50" s="19">
        <f t="shared" si="40"/>
        <v>0</v>
      </c>
      <c r="LE50" s="2" t="s">
        <v>66</v>
      </c>
      <c r="LF50" s="2">
        <v>341</v>
      </c>
      <c r="LG50" s="2">
        <v>340</v>
      </c>
      <c r="LH50" s="2">
        <v>1</v>
      </c>
      <c r="LI50" s="2">
        <v>0</v>
      </c>
      <c r="LJ50" s="4">
        <v>1</v>
      </c>
      <c r="LK50" s="19">
        <f t="shared" si="41"/>
        <v>0</v>
      </c>
      <c r="LM50" s="2" t="s">
        <v>66</v>
      </c>
      <c r="LN50" s="2">
        <v>341</v>
      </c>
      <c r="LO50" s="2">
        <v>340</v>
      </c>
      <c r="LP50" s="2">
        <v>1</v>
      </c>
      <c r="LQ50" s="2">
        <v>0</v>
      </c>
      <c r="LR50" s="4">
        <v>1</v>
      </c>
      <c r="LS50" s="19">
        <f t="shared" si="42"/>
        <v>0</v>
      </c>
      <c r="LU50" s="2" t="s">
        <v>66</v>
      </c>
      <c r="LV50" s="2">
        <v>341</v>
      </c>
      <c r="LW50" s="2">
        <v>340</v>
      </c>
      <c r="LX50" s="2">
        <v>1</v>
      </c>
      <c r="LY50" s="2">
        <v>0</v>
      </c>
      <c r="LZ50" s="4">
        <v>1</v>
      </c>
      <c r="MA50" s="19">
        <f t="shared" si="43"/>
        <v>0</v>
      </c>
      <c r="MC50" s="2" t="s">
        <v>66</v>
      </c>
      <c r="MD50" s="2">
        <v>341</v>
      </c>
      <c r="ME50" s="2">
        <v>340</v>
      </c>
      <c r="MF50" s="2">
        <v>1</v>
      </c>
      <c r="MG50" s="2">
        <v>0</v>
      </c>
      <c r="MH50" s="4">
        <f t="shared" si="99"/>
        <v>0.99706744868035191</v>
      </c>
      <c r="MI50" s="19">
        <f t="shared" si="44"/>
        <v>-2.9325513196480912E-3</v>
      </c>
      <c r="MK50" s="2" t="s">
        <v>66</v>
      </c>
      <c r="ML50" s="2">
        <v>341</v>
      </c>
      <c r="MM50" s="2">
        <v>340</v>
      </c>
      <c r="MN50" s="2">
        <v>1</v>
      </c>
      <c r="MO50" s="2">
        <v>0</v>
      </c>
      <c r="MP50" s="4">
        <v>1</v>
      </c>
      <c r="MQ50" s="19">
        <f t="shared" si="100"/>
        <v>2.9325513196480912E-3</v>
      </c>
      <c r="MS50" s="2" t="s">
        <v>66</v>
      </c>
      <c r="MT50" s="2">
        <v>341</v>
      </c>
      <c r="MU50" s="2">
        <v>340</v>
      </c>
      <c r="MV50" s="2">
        <v>1</v>
      </c>
      <c r="MW50" s="2">
        <v>0</v>
      </c>
      <c r="MX50" s="4">
        <v>1</v>
      </c>
      <c r="MY50" s="19">
        <f t="shared" si="45"/>
        <v>0</v>
      </c>
      <c r="NA50" s="2" t="s">
        <v>66</v>
      </c>
      <c r="NB50" s="2">
        <v>341</v>
      </c>
      <c r="NC50" s="2">
        <v>340</v>
      </c>
      <c r="ND50" s="2">
        <v>1</v>
      </c>
      <c r="NE50" s="2">
        <v>0</v>
      </c>
      <c r="NF50" s="4">
        <v>1</v>
      </c>
      <c r="NG50" s="19">
        <f t="shared" si="46"/>
        <v>0</v>
      </c>
      <c r="NI50" s="2" t="s">
        <v>66</v>
      </c>
      <c r="NJ50" s="2">
        <v>341</v>
      </c>
      <c r="NK50" s="2">
        <v>340</v>
      </c>
      <c r="NL50" s="2">
        <v>1</v>
      </c>
      <c r="NM50" s="2">
        <v>0</v>
      </c>
      <c r="NN50" s="4">
        <v>1</v>
      </c>
      <c r="NO50" s="19">
        <f t="shared" si="47"/>
        <v>0</v>
      </c>
      <c r="NQ50" s="2" t="s">
        <v>66</v>
      </c>
      <c r="NR50" s="2">
        <v>341</v>
      </c>
      <c r="NS50" s="2">
        <v>340</v>
      </c>
      <c r="NT50" s="2">
        <v>1</v>
      </c>
      <c r="NU50" s="2">
        <v>0</v>
      </c>
      <c r="NV50" s="4">
        <v>1</v>
      </c>
      <c r="NW50" s="19">
        <f t="shared" si="48"/>
        <v>0</v>
      </c>
      <c r="NY50" s="2" t="s">
        <v>66</v>
      </c>
      <c r="NZ50" s="2">
        <v>341</v>
      </c>
      <c r="OA50" s="2">
        <v>340</v>
      </c>
      <c r="OB50" s="2">
        <v>1</v>
      </c>
      <c r="OC50" s="2">
        <v>0</v>
      </c>
      <c r="OD50" s="4">
        <v>1</v>
      </c>
      <c r="OE50" s="19">
        <f t="shared" si="49"/>
        <v>0</v>
      </c>
      <c r="OG50" s="2" t="s">
        <v>66</v>
      </c>
      <c r="OH50" s="2">
        <v>341</v>
      </c>
      <c r="OI50" s="2">
        <v>340</v>
      </c>
      <c r="OJ50" s="2">
        <v>1</v>
      </c>
      <c r="OK50" s="2">
        <v>0</v>
      </c>
      <c r="OL50" s="4">
        <v>1</v>
      </c>
      <c r="OM50" s="19">
        <f t="shared" si="103"/>
        <v>0</v>
      </c>
      <c r="OO50" s="2" t="s">
        <v>66</v>
      </c>
      <c r="OP50" s="2">
        <v>341</v>
      </c>
      <c r="OQ50" s="2">
        <v>340</v>
      </c>
      <c r="OR50" s="2">
        <v>1</v>
      </c>
      <c r="OS50" s="2">
        <v>0</v>
      </c>
      <c r="OT50" s="4">
        <f t="shared" si="101"/>
        <v>0.99706744868035191</v>
      </c>
      <c r="OU50" s="19">
        <f t="shared" si="51"/>
        <v>-2.9325513196480912E-3</v>
      </c>
      <c r="OW50" s="129" t="s">
        <v>66</v>
      </c>
      <c r="OX50" s="129">
        <v>341</v>
      </c>
      <c r="OY50" s="129">
        <v>340</v>
      </c>
      <c r="OZ50" s="129">
        <v>1</v>
      </c>
      <c r="PA50" s="129">
        <v>0</v>
      </c>
      <c r="PB50" s="135">
        <v>1</v>
      </c>
      <c r="PC50" s="132">
        <v>0</v>
      </c>
      <c r="PD50" s="129"/>
      <c r="PE50" s="129" t="s">
        <v>66</v>
      </c>
      <c r="PF50" s="129">
        <v>341</v>
      </c>
      <c r="PG50" s="129">
        <v>340</v>
      </c>
      <c r="PH50" s="129">
        <v>1</v>
      </c>
      <c r="PI50" s="129">
        <v>0</v>
      </c>
      <c r="PJ50" s="135">
        <v>1</v>
      </c>
      <c r="PK50" s="132">
        <v>0</v>
      </c>
      <c r="PM50" s="156" t="s">
        <v>66</v>
      </c>
      <c r="PN50" s="156">
        <v>341</v>
      </c>
      <c r="PO50" s="156">
        <v>340</v>
      </c>
      <c r="PP50" s="156">
        <v>1</v>
      </c>
      <c r="PQ50" s="156">
        <v>0</v>
      </c>
      <c r="PR50" s="162">
        <v>1</v>
      </c>
      <c r="PS50" s="132">
        <f t="shared" si="52"/>
        <v>0</v>
      </c>
      <c r="PT50" s="121"/>
      <c r="PU50" s="156" t="s">
        <v>66</v>
      </c>
      <c r="PV50" s="169">
        <v>389</v>
      </c>
      <c r="PW50" s="156">
        <v>340</v>
      </c>
      <c r="PX50" s="156">
        <v>48</v>
      </c>
      <c r="PY50" s="156">
        <v>1</v>
      </c>
      <c r="PZ50" s="162">
        <v>0.87</v>
      </c>
      <c r="QA50" s="132">
        <f t="shared" si="53"/>
        <v>-0.13</v>
      </c>
      <c r="QB50" s="121" t="s">
        <v>119</v>
      </c>
      <c r="QC50" s="156" t="s">
        <v>66</v>
      </c>
      <c r="QD50" s="156">
        <v>389</v>
      </c>
      <c r="QE50" s="156">
        <v>340</v>
      </c>
      <c r="QF50" s="156">
        <v>48</v>
      </c>
      <c r="QG50" s="156">
        <v>1</v>
      </c>
      <c r="QH50" s="162">
        <v>0.87</v>
      </c>
      <c r="QI50" s="132">
        <f t="shared" si="54"/>
        <v>0</v>
      </c>
      <c r="QJ50" s="121"/>
      <c r="QK50" s="156" t="s">
        <v>66</v>
      </c>
      <c r="QL50" s="156">
        <v>389</v>
      </c>
      <c r="QM50" s="156">
        <v>340</v>
      </c>
      <c r="QN50" s="156">
        <v>48</v>
      </c>
      <c r="QO50" s="156">
        <v>1</v>
      </c>
      <c r="QP50" s="162">
        <v>0.87</v>
      </c>
      <c r="QQ50" s="132">
        <f t="shared" si="55"/>
        <v>0</v>
      </c>
      <c r="QR50" s="121"/>
      <c r="QS50" s="156" t="s">
        <v>66</v>
      </c>
      <c r="QT50" s="156">
        <v>389</v>
      </c>
      <c r="QU50" s="156">
        <v>340</v>
      </c>
      <c r="QV50" s="156">
        <v>48</v>
      </c>
      <c r="QW50" s="156">
        <v>1</v>
      </c>
      <c r="QX50" s="162">
        <v>0.87</v>
      </c>
      <c r="QY50" s="158">
        <f t="shared" si="56"/>
        <v>0</v>
      </c>
      <c r="QZ50" s="121"/>
      <c r="RA50" s="156" t="s">
        <v>66</v>
      </c>
      <c r="RB50" s="156">
        <v>389</v>
      </c>
      <c r="RC50" s="156">
        <v>340</v>
      </c>
      <c r="RD50" s="156">
        <v>48</v>
      </c>
      <c r="RE50" s="156">
        <v>1</v>
      </c>
      <c r="RF50" s="162">
        <v>0.87</v>
      </c>
      <c r="RG50" s="132">
        <f t="shared" si="57"/>
        <v>0</v>
      </c>
      <c r="RH50" s="121"/>
      <c r="RI50" s="121"/>
      <c r="RJ50" s="156" t="s">
        <v>66</v>
      </c>
      <c r="RK50" s="156">
        <v>389</v>
      </c>
      <c r="RL50" s="156">
        <v>340</v>
      </c>
      <c r="RM50" s="156">
        <v>48</v>
      </c>
      <c r="RN50" s="156">
        <v>1</v>
      </c>
      <c r="RO50" s="162">
        <f t="shared" si="58"/>
        <v>0.87403598971722363</v>
      </c>
      <c r="RP50" s="132">
        <f t="shared" si="59"/>
        <v>4.0359897172236314E-3</v>
      </c>
      <c r="RQ50" s="121"/>
      <c r="RR50" s="121"/>
      <c r="RS50" s="121"/>
      <c r="RT50" s="121"/>
      <c r="RU50" s="121"/>
      <c r="RV50" s="121"/>
      <c r="RW50" s="132"/>
      <c r="RX50" s="121"/>
      <c r="RY50" s="121"/>
      <c r="RZ50" s="121"/>
      <c r="SA50" s="121"/>
      <c r="SB50" s="121"/>
      <c r="SC50" s="121"/>
      <c r="SD50" s="132"/>
      <c r="SE50" s="121"/>
      <c r="SF50" s="121"/>
      <c r="SG50" s="121"/>
      <c r="SH50" s="121"/>
      <c r="SI50" s="121"/>
      <c r="SJ50" s="121"/>
      <c r="SK50" s="121"/>
      <c r="SL50" s="121"/>
      <c r="SM50" s="121"/>
      <c r="SN50" s="121"/>
      <c r="SO50" s="121"/>
      <c r="SP50" s="121"/>
      <c r="SQ50" s="121"/>
      <c r="SR50" s="121"/>
      <c r="SU50" s="157" t="s">
        <v>66</v>
      </c>
      <c r="SV50" s="157">
        <v>389</v>
      </c>
      <c r="SW50" s="157">
        <v>339</v>
      </c>
      <c r="SX50" s="157">
        <v>49</v>
      </c>
      <c r="SY50" s="157">
        <v>1</v>
      </c>
      <c r="SZ50" s="158">
        <f t="shared" si="102"/>
        <v>0.87146529562982</v>
      </c>
      <c r="TA50" s="132">
        <f t="shared" si="60"/>
        <v>-2.5706940874036244E-3</v>
      </c>
      <c r="TC50" s="157" t="s">
        <v>66</v>
      </c>
      <c r="TD50" s="157">
        <v>389</v>
      </c>
      <c r="TE50" s="157">
        <v>339</v>
      </c>
      <c r="TF50" s="157">
        <v>49</v>
      </c>
      <c r="TG50" s="157">
        <v>1</v>
      </c>
      <c r="TH50" s="158">
        <f t="shared" si="61"/>
        <v>0.87146529562982</v>
      </c>
      <c r="TI50" s="132">
        <f t="shared" si="62"/>
        <v>0</v>
      </c>
      <c r="TK50" s="157" t="s">
        <v>66</v>
      </c>
      <c r="TL50" s="157">
        <v>389</v>
      </c>
      <c r="TM50" s="157">
        <v>339</v>
      </c>
      <c r="TN50" s="157">
        <v>49</v>
      </c>
      <c r="TO50" s="157">
        <v>1</v>
      </c>
      <c r="TP50" s="158">
        <f t="shared" si="63"/>
        <v>0.87146529562982</v>
      </c>
      <c r="TQ50" s="132">
        <f t="shared" si="64"/>
        <v>0</v>
      </c>
      <c r="TS50" s="157" t="s">
        <v>66</v>
      </c>
      <c r="TT50" s="157">
        <v>389</v>
      </c>
      <c r="TU50" s="157">
        <v>339</v>
      </c>
      <c r="TV50" s="157">
        <v>49</v>
      </c>
      <c r="TW50" s="157">
        <v>1</v>
      </c>
      <c r="TX50" s="158">
        <f t="shared" si="65"/>
        <v>0.87146529562982</v>
      </c>
      <c r="TY50" s="132">
        <f t="shared" si="66"/>
        <v>0</v>
      </c>
      <c r="UA50" s="157" t="s">
        <v>66</v>
      </c>
      <c r="UB50" s="157">
        <v>389</v>
      </c>
      <c r="UC50" s="157">
        <v>339</v>
      </c>
      <c r="UD50" s="157">
        <v>49</v>
      </c>
      <c r="UE50" s="157">
        <v>1</v>
      </c>
      <c r="UF50" s="158">
        <f t="shared" si="67"/>
        <v>0.87146529562982</v>
      </c>
      <c r="UG50" s="132">
        <f t="shared" si="68"/>
        <v>0</v>
      </c>
      <c r="UH50" s="132"/>
      <c r="UI50" s="157" t="s">
        <v>66</v>
      </c>
      <c r="UJ50" s="157">
        <v>389</v>
      </c>
      <c r="UK50" s="157">
        <v>339</v>
      </c>
      <c r="UL50" s="157">
        <v>49</v>
      </c>
      <c r="UM50" s="157">
        <v>1</v>
      </c>
      <c r="UN50" s="158">
        <f t="shared" si="69"/>
        <v>0.87146529562982</v>
      </c>
      <c r="UO50" s="132">
        <f t="shared" si="70"/>
        <v>0</v>
      </c>
      <c r="UQ50" s="157" t="s">
        <v>66</v>
      </c>
      <c r="UR50" s="157">
        <v>389</v>
      </c>
      <c r="US50" s="157">
        <v>339</v>
      </c>
      <c r="UT50" s="157">
        <v>49</v>
      </c>
      <c r="UU50" s="157">
        <v>1</v>
      </c>
      <c r="UV50" s="158">
        <f t="shared" si="71"/>
        <v>0.87146529562982</v>
      </c>
      <c r="UW50" s="132">
        <f t="shared" si="72"/>
        <v>0</v>
      </c>
      <c r="UY50" s="157" t="s">
        <v>66</v>
      </c>
      <c r="UZ50" s="157">
        <v>389</v>
      </c>
      <c r="VA50" s="157">
        <v>339</v>
      </c>
      <c r="VB50" s="157">
        <v>49</v>
      </c>
      <c r="VC50" s="157">
        <v>1</v>
      </c>
      <c r="VD50" s="158">
        <f t="shared" si="73"/>
        <v>0.87146529562982</v>
      </c>
      <c r="VE50" s="132">
        <f t="shared" si="74"/>
        <v>0</v>
      </c>
      <c r="VG50" s="157" t="s">
        <v>66</v>
      </c>
      <c r="VH50" s="157">
        <v>389</v>
      </c>
      <c r="VI50" s="157">
        <v>339</v>
      </c>
      <c r="VJ50" s="157">
        <v>49</v>
      </c>
      <c r="VK50" s="157">
        <v>1</v>
      </c>
      <c r="VL50" s="158">
        <f t="shared" si="75"/>
        <v>0.87146529562982</v>
      </c>
      <c r="VM50" s="132">
        <f t="shared" si="76"/>
        <v>0</v>
      </c>
      <c r="VO50" s="157" t="s">
        <v>66</v>
      </c>
      <c r="VP50" s="157">
        <v>389</v>
      </c>
      <c r="VQ50" s="157">
        <v>339</v>
      </c>
      <c r="VR50" s="157">
        <v>49</v>
      </c>
      <c r="VS50" s="157">
        <v>1</v>
      </c>
      <c r="VT50" s="158">
        <f t="shared" si="77"/>
        <v>0.87146529562982</v>
      </c>
      <c r="VV50" s="157" t="s">
        <v>66</v>
      </c>
      <c r="VW50" s="157">
        <v>389</v>
      </c>
      <c r="VX50" s="157">
        <v>339</v>
      </c>
      <c r="VY50" s="157">
        <v>49</v>
      </c>
      <c r="VZ50" s="157">
        <v>1</v>
      </c>
      <c r="WA50" s="158">
        <f t="shared" si="78"/>
        <v>0.87146529562982</v>
      </c>
      <c r="WC50" s="157" t="s">
        <v>66</v>
      </c>
      <c r="WD50" s="157">
        <v>389</v>
      </c>
      <c r="WE50" s="157">
        <v>339</v>
      </c>
      <c r="WF50" s="157">
        <v>49</v>
      </c>
      <c r="WG50" s="157">
        <v>1</v>
      </c>
      <c r="WH50" s="158">
        <f t="shared" si="79"/>
        <v>0.87146529562982</v>
      </c>
      <c r="WI50" s="132">
        <f t="shared" si="126"/>
        <v>0</v>
      </c>
      <c r="WK50" s="157" t="s">
        <v>66</v>
      </c>
      <c r="WL50" s="157">
        <v>389</v>
      </c>
      <c r="WM50" s="157">
        <v>339</v>
      </c>
      <c r="WN50" s="157">
        <v>49</v>
      </c>
      <c r="WO50" s="157">
        <v>1</v>
      </c>
      <c r="WP50" s="158">
        <f t="shared" si="80"/>
        <v>0.87146529562982</v>
      </c>
      <c r="WQ50" s="132">
        <f t="shared" si="81"/>
        <v>0</v>
      </c>
      <c r="WS50" s="157" t="s">
        <v>66</v>
      </c>
      <c r="WT50" s="157">
        <v>389</v>
      </c>
      <c r="WU50" s="157">
        <v>339</v>
      </c>
      <c r="WV50" s="157">
        <v>49</v>
      </c>
      <c r="WW50" s="157">
        <v>1</v>
      </c>
      <c r="WX50" s="158">
        <f t="shared" si="82"/>
        <v>0.87146529562982</v>
      </c>
      <c r="WY50" s="132">
        <f t="shared" si="83"/>
        <v>0</v>
      </c>
      <c r="XA50" s="157" t="s">
        <v>66</v>
      </c>
      <c r="XB50" s="157">
        <v>389</v>
      </c>
      <c r="XC50" s="157">
        <v>339</v>
      </c>
      <c r="XD50" s="157">
        <v>49</v>
      </c>
      <c r="XE50" s="157">
        <v>1</v>
      </c>
      <c r="XF50" s="158">
        <f t="shared" si="84"/>
        <v>0.87146529562982</v>
      </c>
      <c r="XG50" s="132">
        <f t="shared" si="85"/>
        <v>0</v>
      </c>
      <c r="XI50" s="157" t="s">
        <v>66</v>
      </c>
      <c r="XJ50" s="157">
        <v>389</v>
      </c>
      <c r="XK50" s="157">
        <v>339</v>
      </c>
      <c r="XL50" s="157">
        <v>49</v>
      </c>
      <c r="XM50" s="157">
        <v>1</v>
      </c>
      <c r="XN50" s="158">
        <f t="shared" si="86"/>
        <v>0.87146529562982</v>
      </c>
      <c r="XO50" s="132">
        <f t="shared" si="87"/>
        <v>0</v>
      </c>
      <c r="XQ50" s="157" t="s">
        <v>66</v>
      </c>
      <c r="XR50" s="157">
        <v>389</v>
      </c>
      <c r="XS50" s="157">
        <v>339</v>
      </c>
      <c r="XT50" s="157">
        <v>49</v>
      </c>
      <c r="XU50" s="157">
        <v>1</v>
      </c>
      <c r="XV50" s="158">
        <f t="shared" si="88"/>
        <v>0.87146529562982</v>
      </c>
      <c r="XW50" s="132">
        <f t="shared" si="89"/>
        <v>0</v>
      </c>
      <c r="XY50" s="157" t="s">
        <v>66</v>
      </c>
      <c r="XZ50" s="157">
        <v>389</v>
      </c>
      <c r="YA50" s="157">
        <v>339</v>
      </c>
      <c r="YB50" s="157">
        <v>49</v>
      </c>
      <c r="YC50" s="157">
        <v>1</v>
      </c>
      <c r="YD50" s="158">
        <f t="shared" si="90"/>
        <v>0.87146529562982</v>
      </c>
      <c r="YE50" s="132">
        <f t="shared" si="91"/>
        <v>0</v>
      </c>
      <c r="YG50" s="157" t="s">
        <v>66</v>
      </c>
      <c r="YH50" s="157">
        <v>389</v>
      </c>
      <c r="YI50" s="157">
        <v>339</v>
      </c>
      <c r="YJ50" s="157">
        <v>49</v>
      </c>
      <c r="YK50" s="157">
        <v>1</v>
      </c>
      <c r="YL50" s="158">
        <f t="shared" si="92"/>
        <v>0.87146529562982</v>
      </c>
      <c r="YM50" s="132">
        <f t="shared" si="93"/>
        <v>0</v>
      </c>
      <c r="YO50" s="157" t="s">
        <v>66</v>
      </c>
      <c r="YP50" s="157">
        <v>389</v>
      </c>
      <c r="YQ50" s="157">
        <v>339</v>
      </c>
      <c r="YR50" s="157">
        <v>49</v>
      </c>
      <c r="YS50" s="157">
        <v>1</v>
      </c>
      <c r="YT50" s="158">
        <f t="shared" si="94"/>
        <v>0.87146529562982</v>
      </c>
      <c r="YU50" s="132">
        <f t="shared" si="95"/>
        <v>0</v>
      </c>
      <c r="YW50" s="157" t="s">
        <v>66</v>
      </c>
      <c r="YX50" s="157">
        <v>389</v>
      </c>
      <c r="YY50" s="157">
        <v>339</v>
      </c>
      <c r="YZ50" s="157">
        <v>49</v>
      </c>
      <c r="ZA50" s="157">
        <v>1</v>
      </c>
      <c r="ZB50" s="158">
        <f t="shared" si="96"/>
        <v>0.87146529562982</v>
      </c>
      <c r="ZD50" s="157" t="s">
        <v>66</v>
      </c>
      <c r="ZE50" s="157">
        <v>389</v>
      </c>
      <c r="ZF50" s="157">
        <v>339</v>
      </c>
      <c r="ZG50" s="157">
        <v>49</v>
      </c>
      <c r="ZH50" s="157">
        <v>1</v>
      </c>
      <c r="ZI50" s="158">
        <f t="shared" si="97"/>
        <v>0.87146529562982</v>
      </c>
      <c r="ZJ50" s="132">
        <f t="shared" si="98"/>
        <v>-0.12853470437018</v>
      </c>
      <c r="ZL50" s="121" t="s">
        <v>66</v>
      </c>
      <c r="ZM50" s="121">
        <v>389</v>
      </c>
      <c r="ZN50" s="121">
        <v>339</v>
      </c>
      <c r="ZO50" s="121">
        <v>49</v>
      </c>
      <c r="ZP50" s="121">
        <v>1</v>
      </c>
      <c r="ZQ50" s="132">
        <v>0.87</v>
      </c>
      <c r="ZS50" s="157" t="s">
        <v>66</v>
      </c>
      <c r="ZT50" s="157">
        <v>389</v>
      </c>
      <c r="ZU50" s="157">
        <v>339</v>
      </c>
      <c r="ZV50" s="157">
        <v>49</v>
      </c>
      <c r="ZW50" s="157">
        <v>1</v>
      </c>
      <c r="ZX50" s="158">
        <v>0.87</v>
      </c>
      <c r="ZZ50" s="199" t="s">
        <v>66</v>
      </c>
      <c r="AAA50" s="199">
        <v>389</v>
      </c>
      <c r="AAB50" s="199">
        <v>339</v>
      </c>
      <c r="AAC50" s="199">
        <v>49</v>
      </c>
      <c r="AAD50" s="199">
        <v>1</v>
      </c>
      <c r="AAE50" s="200">
        <v>0.87</v>
      </c>
      <c r="AAG50" s="157" t="s">
        <v>66</v>
      </c>
      <c r="AAH50" s="157">
        <v>389</v>
      </c>
      <c r="AAI50" s="157">
        <v>339</v>
      </c>
      <c r="AAJ50" s="157">
        <v>49</v>
      </c>
      <c r="AAK50" s="157">
        <v>1</v>
      </c>
      <c r="AAL50" s="158">
        <v>0.87</v>
      </c>
      <c r="AAN50" s="157" t="s">
        <v>66</v>
      </c>
      <c r="AAO50" s="157">
        <v>389</v>
      </c>
      <c r="AAP50" s="157">
        <v>339</v>
      </c>
      <c r="AAQ50" s="157">
        <v>49</v>
      </c>
      <c r="AAR50" s="157">
        <v>1</v>
      </c>
      <c r="AAS50" s="158">
        <v>0.87</v>
      </c>
      <c r="AAU50" s="157" t="s">
        <v>66</v>
      </c>
      <c r="AAV50" s="157">
        <v>389</v>
      </c>
      <c r="AAW50" s="157">
        <v>339</v>
      </c>
      <c r="AAX50" s="157">
        <v>49</v>
      </c>
      <c r="AAY50" s="157">
        <v>1</v>
      </c>
      <c r="AAZ50" s="158">
        <v>0.87</v>
      </c>
    </row>
    <row r="51" spans="1:728" ht="15.75">
      <c r="A51" s="19">
        <v>0.96</v>
      </c>
      <c r="B51" s="19"/>
      <c r="C51" s="18" t="s">
        <v>66</v>
      </c>
      <c r="D51" s="18">
        <v>228</v>
      </c>
      <c r="E51" s="18">
        <v>219</v>
      </c>
      <c r="F51" s="18">
        <v>9</v>
      </c>
      <c r="G51" s="18">
        <v>0</v>
      </c>
      <c r="H51" s="19">
        <v>0.96</v>
      </c>
      <c r="J51" s="58" t="s">
        <v>66</v>
      </c>
      <c r="K51" s="58">
        <v>228</v>
      </c>
      <c r="L51" s="58">
        <v>219</v>
      </c>
      <c r="M51" s="58">
        <v>9</v>
      </c>
      <c r="N51" s="58">
        <v>0</v>
      </c>
      <c r="O51" s="59">
        <v>0.96</v>
      </c>
      <c r="P51" s="59">
        <f t="shared" si="104"/>
        <v>0</v>
      </c>
      <c r="R51" s="18" t="s">
        <v>66</v>
      </c>
      <c r="S51" s="18">
        <v>228</v>
      </c>
      <c r="T51" s="18">
        <v>219</v>
      </c>
      <c r="U51" s="18">
        <v>9</v>
      </c>
      <c r="V51" s="18">
        <v>0</v>
      </c>
      <c r="W51" s="19">
        <v>0.96</v>
      </c>
      <c r="X51" s="19">
        <f t="shared" si="105"/>
        <v>0</v>
      </c>
      <c r="Z51" s="51" t="s">
        <v>66</v>
      </c>
      <c r="AA51" s="51">
        <v>228</v>
      </c>
      <c r="AB51" s="52">
        <v>219</v>
      </c>
      <c r="AC51" s="53">
        <v>9</v>
      </c>
      <c r="AD51" s="51">
        <v>0</v>
      </c>
      <c r="AE51" s="54">
        <v>0.96</v>
      </c>
      <c r="AF51" s="19">
        <f t="shared" si="106"/>
        <v>0</v>
      </c>
      <c r="AH51" s="19">
        <v>0.96</v>
      </c>
      <c r="AI51" s="19">
        <f t="shared" si="107"/>
        <v>0</v>
      </c>
      <c r="AK51" s="18" t="s">
        <v>67</v>
      </c>
      <c r="AL51" s="18">
        <v>50</v>
      </c>
      <c r="AM51" s="18">
        <v>44</v>
      </c>
      <c r="AN51" s="18">
        <v>5</v>
      </c>
      <c r="AO51" s="18">
        <v>1</v>
      </c>
      <c r="AP51" s="19">
        <f t="shared" si="108"/>
        <v>0.88</v>
      </c>
      <c r="AQ51" s="19">
        <f t="shared" si="127"/>
        <v>0</v>
      </c>
      <c r="AS51" s="18" t="s">
        <v>67</v>
      </c>
      <c r="AT51" s="18">
        <v>50</v>
      </c>
      <c r="AU51" s="18">
        <v>44</v>
      </c>
      <c r="AV51" s="18">
        <v>4</v>
      </c>
      <c r="AW51" s="18">
        <v>2</v>
      </c>
      <c r="AX51" s="19">
        <v>0.88</v>
      </c>
      <c r="AY51" s="19">
        <f t="shared" si="109"/>
        <v>0</v>
      </c>
      <c r="BA51" s="18" t="s">
        <v>67</v>
      </c>
      <c r="BB51" s="18">
        <v>50</v>
      </c>
      <c r="BC51" s="18">
        <v>44</v>
      </c>
      <c r="BD51" s="18">
        <v>3</v>
      </c>
      <c r="BE51" s="18">
        <v>3</v>
      </c>
      <c r="BF51" s="19">
        <v>0.88</v>
      </c>
      <c r="BG51" s="19">
        <f t="shared" si="110"/>
        <v>0</v>
      </c>
      <c r="BI51" s="18" t="s">
        <v>67</v>
      </c>
      <c r="BJ51" s="18">
        <v>50</v>
      </c>
      <c r="BK51" s="18">
        <v>44</v>
      </c>
      <c r="BL51" s="18">
        <v>6</v>
      </c>
      <c r="BM51" s="18">
        <v>0</v>
      </c>
      <c r="BN51" s="19">
        <v>0.88</v>
      </c>
      <c r="BO51" s="19">
        <f t="shared" si="111"/>
        <v>0</v>
      </c>
      <c r="BQ51" s="18" t="s">
        <v>67</v>
      </c>
      <c r="BR51" s="18">
        <v>50</v>
      </c>
      <c r="BS51" s="18">
        <v>43</v>
      </c>
      <c r="BT51" s="18">
        <v>5</v>
      </c>
      <c r="BU51" s="18">
        <v>2</v>
      </c>
      <c r="BV51" s="19">
        <v>0.86</v>
      </c>
      <c r="BW51" s="19">
        <f t="shared" si="112"/>
        <v>-2.0000000000000018E-2</v>
      </c>
      <c r="BY51" s="18" t="s">
        <v>67</v>
      </c>
      <c r="BZ51" s="18">
        <v>50</v>
      </c>
      <c r="CA51" s="18">
        <v>44</v>
      </c>
      <c r="CB51" s="18">
        <v>6</v>
      </c>
      <c r="CC51" s="18">
        <v>0</v>
      </c>
      <c r="CD51" s="19">
        <v>0.88</v>
      </c>
      <c r="CE51" s="19">
        <f t="shared" si="113"/>
        <v>2.0000000000000018E-2</v>
      </c>
      <c r="CG51" s="2" t="s">
        <v>67</v>
      </c>
      <c r="CH51" s="2">
        <v>50</v>
      </c>
      <c r="CI51" s="2">
        <v>44</v>
      </c>
      <c r="CJ51" s="2">
        <v>6</v>
      </c>
      <c r="CK51" s="2">
        <v>0</v>
      </c>
      <c r="CL51" s="4">
        <v>0.88</v>
      </c>
      <c r="CM51" s="19">
        <f t="shared" si="114"/>
        <v>0</v>
      </c>
      <c r="CO51" s="2" t="s">
        <v>67</v>
      </c>
      <c r="CP51" s="2">
        <v>50</v>
      </c>
      <c r="CQ51" s="2">
        <v>44</v>
      </c>
      <c r="CR51" s="2">
        <v>6</v>
      </c>
      <c r="CS51" s="2">
        <v>0</v>
      </c>
      <c r="CT51" s="4">
        <v>0.88</v>
      </c>
      <c r="CU51" s="19">
        <f t="shared" si="115"/>
        <v>0</v>
      </c>
      <c r="CW51" s="2" t="s">
        <v>67</v>
      </c>
      <c r="CX51" s="2">
        <v>50</v>
      </c>
      <c r="CY51" s="2">
        <v>44</v>
      </c>
      <c r="CZ51" s="2">
        <v>6</v>
      </c>
      <c r="DA51" s="2">
        <v>0</v>
      </c>
      <c r="DB51" s="4">
        <v>0.88</v>
      </c>
      <c r="DC51" s="19">
        <f t="shared" si="116"/>
        <v>0</v>
      </c>
      <c r="DE51" s="2" t="s">
        <v>67</v>
      </c>
      <c r="DF51" s="2">
        <v>50</v>
      </c>
      <c r="DG51" s="2">
        <v>44</v>
      </c>
      <c r="DH51" s="2">
        <v>5</v>
      </c>
      <c r="DI51" s="2">
        <v>1</v>
      </c>
      <c r="DJ51" s="4">
        <v>0.88</v>
      </c>
      <c r="DK51" s="19">
        <f t="shared" si="117"/>
        <v>0</v>
      </c>
      <c r="DM51" s="2" t="s">
        <v>67</v>
      </c>
      <c r="DN51" s="2">
        <v>50</v>
      </c>
      <c r="DO51" s="2">
        <v>44</v>
      </c>
      <c r="DP51" s="2">
        <v>5</v>
      </c>
      <c r="DQ51" s="2">
        <v>1</v>
      </c>
      <c r="DR51" s="4">
        <v>0.88</v>
      </c>
      <c r="DS51" s="19">
        <f t="shared" si="118"/>
        <v>0</v>
      </c>
      <c r="DU51" s="2" t="s">
        <v>67</v>
      </c>
      <c r="DV51" s="2">
        <v>50</v>
      </c>
      <c r="DW51" s="2">
        <v>44</v>
      </c>
      <c r="DX51" s="2">
        <v>4</v>
      </c>
      <c r="DY51" s="2">
        <v>2</v>
      </c>
      <c r="DZ51" s="4">
        <v>0.88</v>
      </c>
      <c r="EA51" s="19">
        <f t="shared" si="119"/>
        <v>0</v>
      </c>
      <c r="EC51" s="7" t="s">
        <v>67</v>
      </c>
      <c r="ED51" s="2">
        <v>50</v>
      </c>
      <c r="EE51" s="2">
        <v>43</v>
      </c>
      <c r="EF51" s="2">
        <v>4</v>
      </c>
      <c r="EG51" s="2">
        <v>3</v>
      </c>
      <c r="EH51" s="4">
        <v>0.88</v>
      </c>
      <c r="EI51" s="19">
        <f t="shared" si="120"/>
        <v>0</v>
      </c>
      <c r="EJ51" s="18" t="s">
        <v>119</v>
      </c>
      <c r="EK51" s="2" t="s">
        <v>67</v>
      </c>
      <c r="EL51" s="2">
        <v>50</v>
      </c>
      <c r="EM51" s="2">
        <v>44</v>
      </c>
      <c r="EN51" s="2">
        <v>5</v>
      </c>
      <c r="EO51" s="2">
        <v>1</v>
      </c>
      <c r="EP51" s="4">
        <v>0.88</v>
      </c>
      <c r="EQ51" s="19">
        <f t="shared" si="121"/>
        <v>0</v>
      </c>
      <c r="ES51" s="2" t="s">
        <v>67</v>
      </c>
      <c r="ET51" s="2">
        <v>50</v>
      </c>
      <c r="EU51" s="2">
        <v>44</v>
      </c>
      <c r="EV51" s="2">
        <v>5</v>
      </c>
      <c r="EW51" s="2">
        <v>1</v>
      </c>
      <c r="EX51" s="4">
        <v>0.88</v>
      </c>
      <c r="EY51" s="19">
        <f t="shared" si="122"/>
        <v>0</v>
      </c>
      <c r="FA51" s="2" t="s">
        <v>67</v>
      </c>
      <c r="FB51" s="2">
        <v>50</v>
      </c>
      <c r="FC51" s="2">
        <v>43</v>
      </c>
      <c r="FD51" s="2">
        <v>4</v>
      </c>
      <c r="FE51" s="2">
        <v>3</v>
      </c>
      <c r="FF51" s="4">
        <v>0.86</v>
      </c>
      <c r="FG51" s="19">
        <f t="shared" si="123"/>
        <v>-2.0000000000000018E-2</v>
      </c>
      <c r="FI51" s="2" t="s">
        <v>67</v>
      </c>
      <c r="FJ51" s="2">
        <v>50</v>
      </c>
      <c r="FK51" s="2">
        <v>44</v>
      </c>
      <c r="FL51" s="2">
        <v>4</v>
      </c>
      <c r="FM51" s="2">
        <v>2</v>
      </c>
      <c r="FN51" s="4">
        <v>0.88</v>
      </c>
      <c r="FO51" s="19">
        <f t="shared" si="124"/>
        <v>2.0000000000000018E-2</v>
      </c>
      <c r="FQ51" s="2" t="s">
        <v>67</v>
      </c>
      <c r="FR51" s="2">
        <v>50</v>
      </c>
      <c r="FS51" s="2">
        <v>43</v>
      </c>
      <c r="FT51" s="2">
        <v>5</v>
      </c>
      <c r="FU51" s="2">
        <v>2</v>
      </c>
      <c r="FV51" s="4">
        <v>0.86</v>
      </c>
      <c r="FW51" s="19">
        <f t="shared" si="125"/>
        <v>-2.0000000000000018E-2</v>
      </c>
      <c r="FY51" s="2" t="s">
        <v>67</v>
      </c>
      <c r="FZ51" s="2">
        <v>50</v>
      </c>
      <c r="GA51" s="2">
        <v>44</v>
      </c>
      <c r="GB51" s="2">
        <v>6</v>
      </c>
      <c r="GC51" s="2">
        <v>0</v>
      </c>
      <c r="GD51" s="4">
        <v>0.88</v>
      </c>
      <c r="GE51" s="19">
        <f t="shared" si="24"/>
        <v>2.0000000000000018E-2</v>
      </c>
      <c r="GG51" s="103" t="s">
        <v>67</v>
      </c>
      <c r="GH51" s="2">
        <v>50</v>
      </c>
      <c r="GI51" s="2">
        <v>30</v>
      </c>
      <c r="GJ51" s="2">
        <v>20</v>
      </c>
      <c r="GK51" s="2">
        <v>0</v>
      </c>
      <c r="GL51" s="4">
        <v>0.6</v>
      </c>
      <c r="GM51" s="19">
        <f t="shared" si="25"/>
        <v>-0.28000000000000003</v>
      </c>
      <c r="GO51" s="103" t="s">
        <v>67</v>
      </c>
      <c r="GP51" s="2">
        <v>50</v>
      </c>
      <c r="GQ51" s="2">
        <v>30</v>
      </c>
      <c r="GR51" s="2">
        <v>20</v>
      </c>
      <c r="GS51" s="2">
        <v>0</v>
      </c>
      <c r="GT51" s="4">
        <v>0.6</v>
      </c>
      <c r="GU51" s="19">
        <f t="shared" si="26"/>
        <v>0</v>
      </c>
      <c r="GW51" s="103" t="s">
        <v>67</v>
      </c>
      <c r="GX51" s="2">
        <v>50</v>
      </c>
      <c r="GY51" s="2">
        <v>30</v>
      </c>
      <c r="GZ51" s="2">
        <v>20</v>
      </c>
      <c r="HA51" s="2">
        <v>0</v>
      </c>
      <c r="HB51" s="4">
        <v>0.6</v>
      </c>
      <c r="HC51" s="19">
        <f t="shared" si="27"/>
        <v>0</v>
      </c>
      <c r="HE51" s="103" t="s">
        <v>67</v>
      </c>
      <c r="HF51" s="2">
        <v>50</v>
      </c>
      <c r="HG51" s="2">
        <v>30</v>
      </c>
      <c r="HH51" s="2">
        <v>20</v>
      </c>
      <c r="HI51" s="2">
        <v>0</v>
      </c>
      <c r="HJ51" s="4">
        <v>0.6</v>
      </c>
      <c r="HK51" s="19">
        <f t="shared" si="28"/>
        <v>0</v>
      </c>
      <c r="HM51" s="103" t="s">
        <v>67</v>
      </c>
      <c r="HN51" s="2">
        <v>50</v>
      </c>
      <c r="HO51" s="2">
        <v>30</v>
      </c>
      <c r="HP51" s="2">
        <v>20</v>
      </c>
      <c r="HQ51" s="2">
        <v>0</v>
      </c>
      <c r="HR51" s="4">
        <v>0.6</v>
      </c>
      <c r="HS51" s="19">
        <f t="shared" si="29"/>
        <v>0</v>
      </c>
      <c r="HU51" s="103" t="s">
        <v>67</v>
      </c>
      <c r="HV51" s="2">
        <v>50</v>
      </c>
      <c r="HW51" s="2">
        <v>30</v>
      </c>
      <c r="HX51" s="2">
        <v>20</v>
      </c>
      <c r="HY51" s="2">
        <v>0</v>
      </c>
      <c r="HZ51" s="4">
        <v>0.6</v>
      </c>
      <c r="IA51" s="19">
        <f t="shared" si="30"/>
        <v>0</v>
      </c>
      <c r="IC51" s="103" t="s">
        <v>67</v>
      </c>
      <c r="ID51" s="2">
        <v>50</v>
      </c>
      <c r="IE51" s="2">
        <v>30</v>
      </c>
      <c r="IF51" s="2">
        <v>20</v>
      </c>
      <c r="IG51" s="2">
        <v>0</v>
      </c>
      <c r="IH51" s="4">
        <v>0.6</v>
      </c>
      <c r="II51" s="19">
        <f t="shared" si="31"/>
        <v>0</v>
      </c>
      <c r="IK51" s="103" t="s">
        <v>67</v>
      </c>
      <c r="IL51" s="2">
        <v>50</v>
      </c>
      <c r="IM51" s="2">
        <v>30</v>
      </c>
      <c r="IN51" s="2">
        <v>20</v>
      </c>
      <c r="IO51" s="2">
        <v>0</v>
      </c>
      <c r="IP51" s="4">
        <v>0.6</v>
      </c>
      <c r="IQ51" s="19">
        <f t="shared" si="32"/>
        <v>0</v>
      </c>
      <c r="IS51" s="38" t="s">
        <v>67</v>
      </c>
      <c r="IT51" s="2">
        <v>50</v>
      </c>
      <c r="IU51" s="2">
        <v>30</v>
      </c>
      <c r="IV51" s="2">
        <v>20</v>
      </c>
      <c r="IW51" s="2">
        <v>0</v>
      </c>
      <c r="IX51" s="4">
        <v>0.6</v>
      </c>
      <c r="IY51" s="19">
        <f t="shared" si="33"/>
        <v>0</v>
      </c>
      <c r="JA51" s="38" t="s">
        <v>67</v>
      </c>
      <c r="JB51" s="2">
        <v>50</v>
      </c>
      <c r="JC51" s="2">
        <v>30</v>
      </c>
      <c r="JD51" s="2">
        <v>20</v>
      </c>
      <c r="JE51" s="2">
        <v>0</v>
      </c>
      <c r="JF51" s="4">
        <v>0.6</v>
      </c>
      <c r="JG51" s="19">
        <f t="shared" si="34"/>
        <v>0</v>
      </c>
      <c r="JI51" s="2" t="s">
        <v>67</v>
      </c>
      <c r="JJ51" s="2">
        <v>50</v>
      </c>
      <c r="JK51" s="2">
        <v>30</v>
      </c>
      <c r="JL51" s="2">
        <v>20</v>
      </c>
      <c r="JM51" s="2">
        <v>0</v>
      </c>
      <c r="JN51" s="4">
        <v>0.6</v>
      </c>
      <c r="JO51" s="19">
        <f t="shared" si="35"/>
        <v>0</v>
      </c>
      <c r="JQ51" s="2" t="s">
        <v>67</v>
      </c>
      <c r="JR51" s="2">
        <v>50</v>
      </c>
      <c r="JS51" s="2">
        <v>30</v>
      </c>
      <c r="JT51" s="2">
        <v>20</v>
      </c>
      <c r="JU51" s="2">
        <v>0</v>
      </c>
      <c r="JV51" s="4">
        <v>0.6</v>
      </c>
      <c r="JW51" s="19">
        <f t="shared" si="36"/>
        <v>0</v>
      </c>
      <c r="JY51" s="2" t="s">
        <v>67</v>
      </c>
      <c r="JZ51" s="2">
        <v>50</v>
      </c>
      <c r="KA51" s="2">
        <v>30</v>
      </c>
      <c r="KB51" s="2">
        <v>20</v>
      </c>
      <c r="KC51" s="2">
        <v>0</v>
      </c>
      <c r="KD51" s="4">
        <v>0.6</v>
      </c>
      <c r="KE51" s="19">
        <f t="shared" si="37"/>
        <v>0</v>
      </c>
      <c r="KG51" s="2" t="s">
        <v>67</v>
      </c>
      <c r="KH51" s="2">
        <v>50</v>
      </c>
      <c r="KI51" s="2">
        <v>30</v>
      </c>
      <c r="KJ51" s="2">
        <v>20</v>
      </c>
      <c r="KK51" s="2">
        <v>0</v>
      </c>
      <c r="KL51" s="4">
        <v>0.6</v>
      </c>
      <c r="KM51" s="19">
        <f t="shared" si="38"/>
        <v>0</v>
      </c>
      <c r="KO51" s="2" t="s">
        <v>67</v>
      </c>
      <c r="KP51" s="2">
        <v>135</v>
      </c>
      <c r="KQ51" s="2">
        <v>129</v>
      </c>
      <c r="KR51" s="2">
        <v>0</v>
      </c>
      <c r="KS51" s="2">
        <v>6</v>
      </c>
      <c r="KT51" s="4">
        <v>0.96</v>
      </c>
      <c r="KU51" s="19">
        <f t="shared" si="39"/>
        <v>0.36</v>
      </c>
      <c r="KW51" s="2" t="s">
        <v>67</v>
      </c>
      <c r="KX51" s="2">
        <v>135</v>
      </c>
      <c r="KY51" s="2">
        <v>129</v>
      </c>
      <c r="KZ51" s="2">
        <v>0</v>
      </c>
      <c r="LA51" s="2">
        <v>6</v>
      </c>
      <c r="LB51" s="4">
        <v>0.96</v>
      </c>
      <c r="LC51" s="19">
        <f t="shared" si="40"/>
        <v>0</v>
      </c>
      <c r="LE51" s="2" t="s">
        <v>67</v>
      </c>
      <c r="LF51" s="2">
        <v>135</v>
      </c>
      <c r="LG51" s="2">
        <v>129</v>
      </c>
      <c r="LH51" s="2">
        <v>0</v>
      </c>
      <c r="LI51" s="2">
        <v>6</v>
      </c>
      <c r="LJ51" s="4">
        <v>0.96</v>
      </c>
      <c r="LK51" s="19">
        <f t="shared" si="41"/>
        <v>0</v>
      </c>
      <c r="LM51" s="2" t="s">
        <v>67</v>
      </c>
      <c r="LN51" s="2">
        <v>135</v>
      </c>
      <c r="LO51" s="2">
        <v>129</v>
      </c>
      <c r="LP51" s="2">
        <v>0</v>
      </c>
      <c r="LQ51" s="2">
        <v>6</v>
      </c>
      <c r="LR51" s="4">
        <v>0.96</v>
      </c>
      <c r="LS51" s="19">
        <f t="shared" si="42"/>
        <v>0</v>
      </c>
      <c r="LU51" s="2" t="s">
        <v>67</v>
      </c>
      <c r="LV51" s="2">
        <v>135</v>
      </c>
      <c r="LW51" s="2">
        <v>129</v>
      </c>
      <c r="LX51" s="2">
        <v>0</v>
      </c>
      <c r="LY51" s="2">
        <v>6</v>
      </c>
      <c r="LZ51" s="4">
        <v>0.96</v>
      </c>
      <c r="MA51" s="19">
        <f t="shared" si="43"/>
        <v>0</v>
      </c>
      <c r="MC51" s="2" t="s">
        <v>67</v>
      </c>
      <c r="MD51" s="2">
        <v>135</v>
      </c>
      <c r="ME51" s="2">
        <v>129</v>
      </c>
      <c r="MF51" s="2">
        <v>0</v>
      </c>
      <c r="MG51" s="2">
        <v>6</v>
      </c>
      <c r="MH51" s="4">
        <f t="shared" si="99"/>
        <v>0.9555555555555556</v>
      </c>
      <c r="MI51" s="19">
        <f t="shared" si="44"/>
        <v>-4.444444444444362E-3</v>
      </c>
      <c r="MK51" s="2" t="s">
        <v>67</v>
      </c>
      <c r="ML51" s="2">
        <v>135</v>
      </c>
      <c r="MM51" s="2">
        <v>129</v>
      </c>
      <c r="MN51" s="2">
        <v>0</v>
      </c>
      <c r="MO51" s="2">
        <v>6</v>
      </c>
      <c r="MP51" s="4">
        <v>0.96</v>
      </c>
      <c r="MQ51" s="19">
        <f t="shared" si="100"/>
        <v>4.444444444444362E-3</v>
      </c>
      <c r="MS51" s="2" t="s">
        <v>67</v>
      </c>
      <c r="MT51" s="2">
        <v>135</v>
      </c>
      <c r="MU51" s="2">
        <v>129</v>
      </c>
      <c r="MV51" s="2">
        <v>0</v>
      </c>
      <c r="MW51" s="2">
        <v>6</v>
      </c>
      <c r="MX51" s="4">
        <v>0.96</v>
      </c>
      <c r="MY51" s="19">
        <f t="shared" si="45"/>
        <v>0</v>
      </c>
      <c r="NA51" s="2" t="s">
        <v>67</v>
      </c>
      <c r="NB51" s="2">
        <v>135</v>
      </c>
      <c r="NC51" s="2">
        <v>129</v>
      </c>
      <c r="ND51" s="2">
        <v>0</v>
      </c>
      <c r="NE51" s="2">
        <v>6</v>
      </c>
      <c r="NF51" s="4">
        <v>0.96</v>
      </c>
      <c r="NG51" s="19">
        <f t="shared" si="46"/>
        <v>0</v>
      </c>
      <c r="NI51" s="2" t="s">
        <v>67</v>
      </c>
      <c r="NJ51" s="2">
        <v>135</v>
      </c>
      <c r="NK51" s="2">
        <v>129</v>
      </c>
      <c r="NL51" s="2">
        <v>0</v>
      </c>
      <c r="NM51" s="2">
        <v>6</v>
      </c>
      <c r="NN51" s="4">
        <v>0.96</v>
      </c>
      <c r="NO51" s="19">
        <f t="shared" si="47"/>
        <v>0</v>
      </c>
      <c r="NQ51" s="2" t="s">
        <v>67</v>
      </c>
      <c r="NR51" s="2">
        <v>135</v>
      </c>
      <c r="NS51" s="2">
        <v>129</v>
      </c>
      <c r="NT51" s="2">
        <v>0</v>
      </c>
      <c r="NU51" s="2">
        <v>6</v>
      </c>
      <c r="NV51" s="4">
        <v>0.96</v>
      </c>
      <c r="NW51" s="19">
        <f t="shared" si="48"/>
        <v>0</v>
      </c>
      <c r="NY51" s="2" t="s">
        <v>67</v>
      </c>
      <c r="NZ51" s="2">
        <v>135</v>
      </c>
      <c r="OA51" s="2">
        <v>129</v>
      </c>
      <c r="OB51" s="2">
        <v>0</v>
      </c>
      <c r="OC51" s="2">
        <v>6</v>
      </c>
      <c r="OD51" s="4">
        <v>0.96</v>
      </c>
      <c r="OE51" s="19">
        <f t="shared" si="49"/>
        <v>0</v>
      </c>
      <c r="OG51" s="2" t="s">
        <v>67</v>
      </c>
      <c r="OH51" s="2">
        <v>135</v>
      </c>
      <c r="OI51" s="2">
        <v>129</v>
      </c>
      <c r="OJ51" s="2">
        <v>0</v>
      </c>
      <c r="OK51" s="2">
        <v>6</v>
      </c>
      <c r="OL51" s="4">
        <v>0.96</v>
      </c>
      <c r="OM51" s="19">
        <f t="shared" si="103"/>
        <v>0</v>
      </c>
      <c r="OO51" s="2" t="s">
        <v>67</v>
      </c>
      <c r="OP51" s="2">
        <v>135</v>
      </c>
      <c r="OQ51" s="2">
        <v>129</v>
      </c>
      <c r="OR51" s="2">
        <v>0</v>
      </c>
      <c r="OS51" s="2">
        <v>6</v>
      </c>
      <c r="OT51" s="4">
        <f t="shared" si="101"/>
        <v>0.9555555555555556</v>
      </c>
      <c r="OU51" s="19">
        <f t="shared" si="51"/>
        <v>-4.444444444444362E-3</v>
      </c>
      <c r="OW51" s="129" t="s">
        <v>67</v>
      </c>
      <c r="OX51" s="129">
        <v>135</v>
      </c>
      <c r="OY51" s="129">
        <v>129</v>
      </c>
      <c r="OZ51" s="129">
        <v>0</v>
      </c>
      <c r="PA51" s="129">
        <v>6</v>
      </c>
      <c r="PB51" s="135">
        <v>0.96</v>
      </c>
      <c r="PC51" s="132">
        <v>0</v>
      </c>
      <c r="PD51" s="129"/>
      <c r="PE51" s="129" t="s">
        <v>67</v>
      </c>
      <c r="PF51" s="129">
        <v>135</v>
      </c>
      <c r="PG51" s="129">
        <v>129</v>
      </c>
      <c r="PH51" s="129">
        <v>0</v>
      </c>
      <c r="PI51" s="129">
        <v>6</v>
      </c>
      <c r="PJ51" s="135">
        <v>0.96</v>
      </c>
      <c r="PK51" s="132">
        <v>0</v>
      </c>
      <c r="PM51" s="156" t="s">
        <v>67</v>
      </c>
      <c r="PN51" s="156">
        <v>135</v>
      </c>
      <c r="PO51" s="156">
        <v>129</v>
      </c>
      <c r="PP51" s="156">
        <v>0</v>
      </c>
      <c r="PQ51" s="156">
        <v>6</v>
      </c>
      <c r="PR51" s="162">
        <v>0.96</v>
      </c>
      <c r="PS51" s="132">
        <f t="shared" si="52"/>
        <v>0</v>
      </c>
      <c r="PT51" s="121"/>
      <c r="PU51" s="156" t="s">
        <v>67</v>
      </c>
      <c r="PV51" s="156">
        <v>135</v>
      </c>
      <c r="PW51" s="156">
        <v>129</v>
      </c>
      <c r="PX51" s="156">
        <v>0</v>
      </c>
      <c r="PY51" s="156">
        <v>6</v>
      </c>
      <c r="PZ51" s="162">
        <v>0.96</v>
      </c>
      <c r="QA51" s="132">
        <f t="shared" si="53"/>
        <v>0</v>
      </c>
      <c r="QB51" s="121"/>
      <c r="QC51" s="156" t="s">
        <v>67</v>
      </c>
      <c r="QD51" s="156">
        <v>135</v>
      </c>
      <c r="QE51" s="156">
        <v>129</v>
      </c>
      <c r="QF51" s="156">
        <v>0</v>
      </c>
      <c r="QG51" s="156">
        <v>6</v>
      </c>
      <c r="QH51" s="162">
        <v>0.96</v>
      </c>
      <c r="QI51" s="132">
        <f t="shared" si="54"/>
        <v>0</v>
      </c>
      <c r="QJ51" s="121"/>
      <c r="QK51" s="156" t="s">
        <v>67</v>
      </c>
      <c r="QL51" s="156">
        <v>135</v>
      </c>
      <c r="QM51" s="156">
        <v>129</v>
      </c>
      <c r="QN51" s="156">
        <v>0</v>
      </c>
      <c r="QO51" s="156">
        <v>6</v>
      </c>
      <c r="QP51" s="162">
        <v>0.96</v>
      </c>
      <c r="QQ51" s="132">
        <f t="shared" si="55"/>
        <v>0</v>
      </c>
      <c r="QR51" s="121"/>
      <c r="QS51" s="156" t="s">
        <v>67</v>
      </c>
      <c r="QT51" s="156">
        <v>135</v>
      </c>
      <c r="QU51" s="156">
        <v>129</v>
      </c>
      <c r="QV51" s="156">
        <v>0</v>
      </c>
      <c r="QW51" s="156">
        <v>6</v>
      </c>
      <c r="QX51" s="162">
        <v>0.96</v>
      </c>
      <c r="QY51" s="158">
        <f t="shared" si="56"/>
        <v>0</v>
      </c>
      <c r="QZ51" s="121"/>
      <c r="RA51" s="156" t="s">
        <v>67</v>
      </c>
      <c r="RB51" s="156">
        <v>135</v>
      </c>
      <c r="RC51" s="156">
        <v>129</v>
      </c>
      <c r="RD51" s="156">
        <v>0</v>
      </c>
      <c r="RE51" s="156">
        <v>6</v>
      </c>
      <c r="RF51" s="162">
        <v>0.96</v>
      </c>
      <c r="RG51" s="132">
        <f t="shared" si="57"/>
        <v>0</v>
      </c>
      <c r="RH51" s="121"/>
      <c r="RI51" s="121"/>
      <c r="RJ51" s="156" t="s">
        <v>67</v>
      </c>
      <c r="RK51" s="156">
        <v>135</v>
      </c>
      <c r="RL51" s="156">
        <v>129</v>
      </c>
      <c r="RM51" s="156">
        <v>0</v>
      </c>
      <c r="RN51" s="156">
        <v>6</v>
      </c>
      <c r="RO51" s="162">
        <f t="shared" si="58"/>
        <v>0.9555555555555556</v>
      </c>
      <c r="RP51" s="132">
        <f t="shared" si="59"/>
        <v>-4.444444444444362E-3</v>
      </c>
      <c r="RQ51" s="121"/>
      <c r="RR51" s="121"/>
      <c r="RS51" s="121"/>
      <c r="RT51" s="121"/>
      <c r="RU51" s="121"/>
      <c r="RV51" s="121"/>
      <c r="RW51" s="132"/>
      <c r="RX51" s="121"/>
      <c r="RY51" s="121"/>
      <c r="RZ51" s="121"/>
      <c r="SA51" s="121"/>
      <c r="SB51" s="121"/>
      <c r="SC51" s="121"/>
      <c r="SD51" s="132"/>
      <c r="SE51" s="121"/>
      <c r="SF51" s="121"/>
      <c r="SG51" s="121"/>
      <c r="SH51" s="121"/>
      <c r="SI51" s="121"/>
      <c r="SJ51" s="121"/>
      <c r="SK51" s="121"/>
      <c r="SL51" s="121"/>
      <c r="SM51" s="121"/>
      <c r="SN51" s="121"/>
      <c r="SO51" s="121"/>
      <c r="SP51" s="121"/>
      <c r="SQ51" s="121"/>
      <c r="SR51" s="121"/>
      <c r="SU51" s="157" t="s">
        <v>67</v>
      </c>
      <c r="SV51" s="157">
        <v>135</v>
      </c>
      <c r="SW51" s="157">
        <v>129</v>
      </c>
      <c r="SX51" s="157">
        <v>0</v>
      </c>
      <c r="SY51" s="157">
        <v>6</v>
      </c>
      <c r="SZ51" s="158">
        <f t="shared" si="102"/>
        <v>0.9555555555555556</v>
      </c>
      <c r="TA51" s="132">
        <f t="shared" si="60"/>
        <v>0</v>
      </c>
      <c r="TC51" s="157" t="s">
        <v>67</v>
      </c>
      <c r="TD51" s="157">
        <v>135</v>
      </c>
      <c r="TE51" s="157">
        <v>129</v>
      </c>
      <c r="TF51" s="157">
        <v>0</v>
      </c>
      <c r="TG51" s="157">
        <v>6</v>
      </c>
      <c r="TH51" s="158">
        <f t="shared" si="61"/>
        <v>0.9555555555555556</v>
      </c>
      <c r="TI51" s="132">
        <f t="shared" si="62"/>
        <v>0</v>
      </c>
      <c r="TK51" s="157" t="s">
        <v>67</v>
      </c>
      <c r="TL51" s="157">
        <v>135</v>
      </c>
      <c r="TM51" s="157">
        <v>129</v>
      </c>
      <c r="TN51" s="157">
        <v>0</v>
      </c>
      <c r="TO51" s="157">
        <v>6</v>
      </c>
      <c r="TP51" s="158">
        <f t="shared" si="63"/>
        <v>0.9555555555555556</v>
      </c>
      <c r="TQ51" s="132">
        <f t="shared" si="64"/>
        <v>0</v>
      </c>
      <c r="TS51" s="157" t="s">
        <v>67</v>
      </c>
      <c r="TT51" s="157">
        <v>135</v>
      </c>
      <c r="TU51" s="157">
        <v>129</v>
      </c>
      <c r="TV51" s="157">
        <v>0</v>
      </c>
      <c r="TW51" s="157">
        <v>6</v>
      </c>
      <c r="TX51" s="158">
        <f t="shared" si="65"/>
        <v>0.9555555555555556</v>
      </c>
      <c r="TY51" s="132">
        <f t="shared" si="66"/>
        <v>0</v>
      </c>
      <c r="UA51" s="157" t="s">
        <v>67</v>
      </c>
      <c r="UB51" s="157">
        <v>135</v>
      </c>
      <c r="UC51" s="157">
        <v>129</v>
      </c>
      <c r="UD51" s="157">
        <v>0</v>
      </c>
      <c r="UE51" s="157">
        <v>6</v>
      </c>
      <c r="UF51" s="158">
        <f t="shared" si="67"/>
        <v>0.9555555555555556</v>
      </c>
      <c r="UG51" s="132">
        <f t="shared" si="68"/>
        <v>0</v>
      </c>
      <c r="UH51" s="132"/>
      <c r="UI51" s="157" t="s">
        <v>67</v>
      </c>
      <c r="UJ51" s="157">
        <v>135</v>
      </c>
      <c r="UK51" s="157">
        <v>129</v>
      </c>
      <c r="UL51" s="157">
        <v>0</v>
      </c>
      <c r="UM51" s="157">
        <v>6</v>
      </c>
      <c r="UN51" s="158">
        <f t="shared" si="69"/>
        <v>0.9555555555555556</v>
      </c>
      <c r="UO51" s="132">
        <f t="shared" si="70"/>
        <v>0</v>
      </c>
      <c r="UQ51" s="157" t="s">
        <v>67</v>
      </c>
      <c r="UR51" s="157">
        <v>135</v>
      </c>
      <c r="US51" s="157">
        <v>129</v>
      </c>
      <c r="UT51" s="157">
        <v>0</v>
      </c>
      <c r="UU51" s="157">
        <v>6</v>
      </c>
      <c r="UV51" s="158">
        <f t="shared" si="71"/>
        <v>0.9555555555555556</v>
      </c>
      <c r="UW51" s="132">
        <f t="shared" si="72"/>
        <v>0</v>
      </c>
      <c r="UY51" s="157" t="s">
        <v>67</v>
      </c>
      <c r="UZ51" s="157">
        <v>135</v>
      </c>
      <c r="VA51" s="157">
        <v>129</v>
      </c>
      <c r="VB51" s="157">
        <v>0</v>
      </c>
      <c r="VC51" s="157">
        <v>6</v>
      </c>
      <c r="VD51" s="158">
        <f t="shared" si="73"/>
        <v>0.9555555555555556</v>
      </c>
      <c r="VE51" s="132">
        <f t="shared" si="74"/>
        <v>0</v>
      </c>
      <c r="VG51" s="157" t="s">
        <v>67</v>
      </c>
      <c r="VH51" s="157">
        <v>135</v>
      </c>
      <c r="VI51" s="157">
        <v>129</v>
      </c>
      <c r="VJ51" s="157">
        <v>0</v>
      </c>
      <c r="VK51" s="157">
        <v>6</v>
      </c>
      <c r="VL51" s="158">
        <f t="shared" si="75"/>
        <v>0.9555555555555556</v>
      </c>
      <c r="VM51" s="132">
        <f t="shared" si="76"/>
        <v>0</v>
      </c>
      <c r="VO51" s="157" t="s">
        <v>67</v>
      </c>
      <c r="VP51" s="157">
        <v>135</v>
      </c>
      <c r="VQ51" s="157">
        <v>129</v>
      </c>
      <c r="VR51" s="157">
        <v>0</v>
      </c>
      <c r="VS51" s="157">
        <v>6</v>
      </c>
      <c r="VT51" s="158">
        <f t="shared" si="77"/>
        <v>0.9555555555555556</v>
      </c>
      <c r="VV51" s="157" t="s">
        <v>67</v>
      </c>
      <c r="VW51" s="157">
        <v>135</v>
      </c>
      <c r="VX51" s="157">
        <v>129</v>
      </c>
      <c r="VY51" s="157">
        <v>0</v>
      </c>
      <c r="VZ51" s="157">
        <v>6</v>
      </c>
      <c r="WA51" s="158">
        <f t="shared" si="78"/>
        <v>0.9555555555555556</v>
      </c>
      <c r="WC51" s="157" t="s">
        <v>67</v>
      </c>
      <c r="WD51" s="157">
        <v>135</v>
      </c>
      <c r="WE51" s="157">
        <v>129</v>
      </c>
      <c r="WF51" s="157">
        <v>0</v>
      </c>
      <c r="WG51" s="157">
        <v>6</v>
      </c>
      <c r="WH51" s="158">
        <f t="shared" si="79"/>
        <v>0.9555555555555556</v>
      </c>
      <c r="WI51" s="132">
        <f t="shared" si="126"/>
        <v>0</v>
      </c>
      <c r="WK51" s="157" t="s">
        <v>67</v>
      </c>
      <c r="WL51" s="157">
        <v>135</v>
      </c>
      <c r="WM51" s="157">
        <v>129</v>
      </c>
      <c r="WN51" s="157">
        <v>0</v>
      </c>
      <c r="WO51" s="157">
        <v>6</v>
      </c>
      <c r="WP51" s="158">
        <f t="shared" si="80"/>
        <v>0.9555555555555556</v>
      </c>
      <c r="WQ51" s="132">
        <f t="shared" si="81"/>
        <v>0</v>
      </c>
      <c r="WS51" s="157" t="s">
        <v>67</v>
      </c>
      <c r="WT51" s="157">
        <v>135</v>
      </c>
      <c r="WU51" s="157">
        <v>129</v>
      </c>
      <c r="WV51" s="157">
        <v>0</v>
      </c>
      <c r="WW51" s="157">
        <v>6</v>
      </c>
      <c r="WX51" s="158">
        <f t="shared" si="82"/>
        <v>0.9555555555555556</v>
      </c>
      <c r="WY51" s="132">
        <f t="shared" si="83"/>
        <v>0</v>
      </c>
      <c r="XA51" s="157" t="s">
        <v>67</v>
      </c>
      <c r="XB51" s="157">
        <v>148</v>
      </c>
      <c r="XC51" s="157">
        <v>129</v>
      </c>
      <c r="XD51" s="157">
        <v>4</v>
      </c>
      <c r="XE51" s="157">
        <v>15</v>
      </c>
      <c r="XF51" s="158">
        <f t="shared" si="84"/>
        <v>0.8716216216216216</v>
      </c>
      <c r="XG51" s="132">
        <f t="shared" si="85"/>
        <v>-8.3933933933934002E-2</v>
      </c>
      <c r="XI51" s="157" t="s">
        <v>67</v>
      </c>
      <c r="XJ51" s="157">
        <v>148</v>
      </c>
      <c r="XK51" s="157">
        <v>129</v>
      </c>
      <c r="XL51" s="157">
        <v>4</v>
      </c>
      <c r="XM51" s="157">
        <v>15</v>
      </c>
      <c r="XN51" s="158">
        <f t="shared" si="86"/>
        <v>0.8716216216216216</v>
      </c>
      <c r="XO51" s="132">
        <f t="shared" si="87"/>
        <v>0</v>
      </c>
      <c r="XQ51" s="157" t="s">
        <v>67</v>
      </c>
      <c r="XR51" s="157">
        <v>148</v>
      </c>
      <c r="XS51" s="157">
        <v>129</v>
      </c>
      <c r="XT51" s="157">
        <v>4</v>
      </c>
      <c r="XU51" s="157">
        <v>15</v>
      </c>
      <c r="XV51" s="158">
        <f t="shared" si="88"/>
        <v>0.8716216216216216</v>
      </c>
      <c r="XW51" s="132">
        <f t="shared" si="89"/>
        <v>0</v>
      </c>
      <c r="XY51" s="157" t="s">
        <v>67</v>
      </c>
      <c r="XZ51" s="157">
        <v>148</v>
      </c>
      <c r="YA51" s="157">
        <v>129</v>
      </c>
      <c r="YB51" s="157">
        <v>4</v>
      </c>
      <c r="YC51" s="157">
        <v>15</v>
      </c>
      <c r="YD51" s="158">
        <f t="shared" si="90"/>
        <v>0.8716216216216216</v>
      </c>
      <c r="YE51" s="132">
        <f t="shared" si="91"/>
        <v>0</v>
      </c>
      <c r="YG51" s="157" t="s">
        <v>67</v>
      </c>
      <c r="YH51" s="157">
        <v>148</v>
      </c>
      <c r="YI51" s="157">
        <v>129</v>
      </c>
      <c r="YJ51" s="157">
        <v>4</v>
      </c>
      <c r="YK51" s="157">
        <v>15</v>
      </c>
      <c r="YL51" s="158">
        <f t="shared" si="92"/>
        <v>0.8716216216216216</v>
      </c>
      <c r="YM51" s="132">
        <f t="shared" si="93"/>
        <v>0</v>
      </c>
      <c r="YO51" s="157" t="s">
        <v>67</v>
      </c>
      <c r="YP51" s="157">
        <v>148</v>
      </c>
      <c r="YQ51" s="157">
        <v>129</v>
      </c>
      <c r="YR51" s="157">
        <v>4</v>
      </c>
      <c r="YS51" s="157">
        <v>15</v>
      </c>
      <c r="YT51" s="158">
        <f t="shared" si="94"/>
        <v>0.8716216216216216</v>
      </c>
      <c r="YU51" s="132">
        <f t="shared" si="95"/>
        <v>0</v>
      </c>
      <c r="YW51" s="157" t="s">
        <v>67</v>
      </c>
      <c r="YX51" s="157">
        <v>148</v>
      </c>
      <c r="YY51" s="157">
        <v>129</v>
      </c>
      <c r="YZ51" s="157">
        <v>4</v>
      </c>
      <c r="ZA51" s="157">
        <v>15</v>
      </c>
      <c r="ZB51" s="158">
        <f t="shared" si="96"/>
        <v>0.8716216216216216</v>
      </c>
      <c r="ZD51" s="157" t="s">
        <v>67</v>
      </c>
      <c r="ZE51" s="157">
        <v>148</v>
      </c>
      <c r="ZF51" s="157">
        <v>129</v>
      </c>
      <c r="ZG51" s="157">
        <v>4</v>
      </c>
      <c r="ZH51" s="157">
        <v>15</v>
      </c>
      <c r="ZI51" s="158">
        <f t="shared" si="97"/>
        <v>0.8716216216216216</v>
      </c>
      <c r="ZJ51" s="132">
        <f t="shared" si="98"/>
        <v>-14.128378378378379</v>
      </c>
      <c r="ZL51" s="121" t="s">
        <v>67</v>
      </c>
      <c r="ZM51" s="121">
        <v>148</v>
      </c>
      <c r="ZN51" s="121">
        <v>129</v>
      </c>
      <c r="ZO51" s="121">
        <v>4</v>
      </c>
      <c r="ZP51" s="121">
        <v>15</v>
      </c>
      <c r="ZQ51" s="132">
        <v>0.87</v>
      </c>
      <c r="ZS51" s="157" t="s">
        <v>67</v>
      </c>
      <c r="ZT51" s="157">
        <v>148</v>
      </c>
      <c r="ZU51" s="157">
        <v>129</v>
      </c>
      <c r="ZV51" s="157">
        <v>4</v>
      </c>
      <c r="ZW51" s="157">
        <v>15</v>
      </c>
      <c r="ZX51" s="158">
        <v>0.87</v>
      </c>
      <c r="ZZ51" s="199" t="s">
        <v>67</v>
      </c>
      <c r="AAA51" s="199">
        <v>148</v>
      </c>
      <c r="AAB51" s="199">
        <v>129</v>
      </c>
      <c r="AAC51" s="199">
        <v>4</v>
      </c>
      <c r="AAD51" s="199">
        <v>15</v>
      </c>
      <c r="AAE51" s="200">
        <v>0.87</v>
      </c>
      <c r="AAG51" s="157" t="s">
        <v>67</v>
      </c>
      <c r="AAH51" s="157">
        <v>148</v>
      </c>
      <c r="AAI51" s="157">
        <v>129</v>
      </c>
      <c r="AAJ51" s="157">
        <v>4</v>
      </c>
      <c r="AAK51" s="157">
        <v>15</v>
      </c>
      <c r="AAL51" s="158">
        <v>0.87</v>
      </c>
      <c r="AAN51" s="157" t="s">
        <v>67</v>
      </c>
      <c r="AAO51" s="157">
        <v>148</v>
      </c>
      <c r="AAP51" s="157">
        <v>129</v>
      </c>
      <c r="AAQ51" s="157">
        <v>4</v>
      </c>
      <c r="AAR51" s="157">
        <v>15</v>
      </c>
      <c r="AAS51" s="158">
        <v>0.87</v>
      </c>
      <c r="AAU51" s="157" t="s">
        <v>67</v>
      </c>
      <c r="AAV51" s="157">
        <v>148</v>
      </c>
      <c r="AAW51" s="157">
        <v>129</v>
      </c>
      <c r="AAX51" s="157">
        <v>4</v>
      </c>
      <c r="AAY51" s="157">
        <v>15</v>
      </c>
      <c r="AAZ51" s="158">
        <v>0.87</v>
      </c>
    </row>
    <row r="52" spans="1:728" ht="15.75">
      <c r="A52" s="19">
        <v>0.86</v>
      </c>
      <c r="B52" s="19"/>
      <c r="C52" s="18" t="s">
        <v>67</v>
      </c>
      <c r="D52" s="18">
        <v>50</v>
      </c>
      <c r="E52" s="18">
        <v>44</v>
      </c>
      <c r="F52" s="18">
        <v>4</v>
      </c>
      <c r="G52" s="18">
        <v>2</v>
      </c>
      <c r="H52" s="19">
        <v>0.88</v>
      </c>
      <c r="J52" s="99" t="s">
        <v>67</v>
      </c>
      <c r="K52" s="58">
        <v>50</v>
      </c>
      <c r="L52" s="58">
        <v>44</v>
      </c>
      <c r="M52" s="58">
        <v>4</v>
      </c>
      <c r="N52" s="58">
        <v>2</v>
      </c>
      <c r="O52" s="59">
        <v>0.88</v>
      </c>
      <c r="P52" s="59">
        <f t="shared" si="104"/>
        <v>0</v>
      </c>
      <c r="R52" s="18" t="s">
        <v>67</v>
      </c>
      <c r="S52" s="18">
        <v>50</v>
      </c>
      <c r="T52" s="18">
        <v>43</v>
      </c>
      <c r="U52" s="18">
        <v>5</v>
      </c>
      <c r="V52" s="18">
        <v>2</v>
      </c>
      <c r="W52" s="19">
        <v>0.86</v>
      </c>
      <c r="X52" s="19">
        <f t="shared" si="105"/>
        <v>-2.0000000000000018E-2</v>
      </c>
      <c r="Z52" s="51" t="s">
        <v>67</v>
      </c>
      <c r="AA52" s="51">
        <v>50</v>
      </c>
      <c r="AB52" s="52">
        <v>44</v>
      </c>
      <c r="AC52" s="53">
        <v>4</v>
      </c>
      <c r="AD52" s="51">
        <v>2</v>
      </c>
      <c r="AE52" s="55">
        <v>0.88</v>
      </c>
      <c r="AF52" s="19">
        <f t="shared" si="106"/>
        <v>2.0000000000000018E-2</v>
      </c>
      <c r="AH52" s="19">
        <v>0.88</v>
      </c>
      <c r="AI52" s="19">
        <f t="shared" si="107"/>
        <v>0</v>
      </c>
      <c r="AK52" s="18" t="s">
        <v>68</v>
      </c>
      <c r="AL52" s="18">
        <v>899</v>
      </c>
      <c r="AM52" s="18">
        <v>899</v>
      </c>
      <c r="AN52" s="18">
        <v>0</v>
      </c>
      <c r="AO52" s="18">
        <v>0</v>
      </c>
      <c r="AP52" s="19">
        <f t="shared" si="108"/>
        <v>1</v>
      </c>
      <c r="AQ52" s="19">
        <f t="shared" si="127"/>
        <v>0</v>
      </c>
      <c r="AS52" s="18" t="s">
        <v>68</v>
      </c>
      <c r="AT52" s="18">
        <v>899</v>
      </c>
      <c r="AU52" s="18">
        <v>899</v>
      </c>
      <c r="AV52" s="18">
        <v>0</v>
      </c>
      <c r="AW52" s="18">
        <v>0</v>
      </c>
      <c r="AX52" s="19">
        <v>1</v>
      </c>
      <c r="AY52" s="19">
        <f t="shared" si="109"/>
        <v>0</v>
      </c>
      <c r="BA52" s="18" t="s">
        <v>68</v>
      </c>
      <c r="BB52" s="18">
        <v>899</v>
      </c>
      <c r="BC52" s="18">
        <v>899</v>
      </c>
      <c r="BD52" s="18">
        <v>0</v>
      </c>
      <c r="BE52" s="18">
        <v>0</v>
      </c>
      <c r="BF52" s="19">
        <v>1</v>
      </c>
      <c r="BG52" s="19">
        <f t="shared" si="110"/>
        <v>0</v>
      </c>
      <c r="BI52" s="18" t="s">
        <v>68</v>
      </c>
      <c r="BJ52" s="18">
        <v>899</v>
      </c>
      <c r="BK52" s="18">
        <v>899</v>
      </c>
      <c r="BL52" s="18">
        <v>0</v>
      </c>
      <c r="BM52" s="18">
        <v>0</v>
      </c>
      <c r="BN52" s="19">
        <v>1</v>
      </c>
      <c r="BO52" s="19">
        <f t="shared" si="111"/>
        <v>0</v>
      </c>
      <c r="BQ52" s="18" t="s">
        <v>68</v>
      </c>
      <c r="BR52" s="18">
        <v>899</v>
      </c>
      <c r="BS52" s="18">
        <v>899</v>
      </c>
      <c r="BT52" s="18">
        <v>0</v>
      </c>
      <c r="BU52" s="18">
        <v>0</v>
      </c>
      <c r="BV52" s="19">
        <v>1</v>
      </c>
      <c r="BW52" s="19">
        <f t="shared" si="112"/>
        <v>0</v>
      </c>
      <c r="BY52" s="18" t="s">
        <v>68</v>
      </c>
      <c r="BZ52" s="18">
        <v>899</v>
      </c>
      <c r="CA52" s="18">
        <v>899</v>
      </c>
      <c r="CB52" s="18">
        <v>0</v>
      </c>
      <c r="CC52" s="18">
        <v>0</v>
      </c>
      <c r="CD52" s="19">
        <v>1</v>
      </c>
      <c r="CE52" s="19">
        <f t="shared" si="113"/>
        <v>0</v>
      </c>
      <c r="CG52" s="18" t="s">
        <v>68</v>
      </c>
      <c r="CH52" s="18">
        <v>899</v>
      </c>
      <c r="CI52" s="18">
        <v>899</v>
      </c>
      <c r="CJ52" s="18">
        <v>0</v>
      </c>
      <c r="CK52" s="18">
        <v>0</v>
      </c>
      <c r="CL52" s="19">
        <v>1</v>
      </c>
      <c r="CM52" s="19">
        <f t="shared" si="114"/>
        <v>0</v>
      </c>
      <c r="CO52" s="2" t="s">
        <v>68</v>
      </c>
      <c r="CP52" s="2">
        <v>899</v>
      </c>
      <c r="CQ52" s="2">
        <v>899</v>
      </c>
      <c r="CR52" s="2">
        <v>0</v>
      </c>
      <c r="CS52" s="2">
        <v>0</v>
      </c>
      <c r="CT52" s="4">
        <v>1</v>
      </c>
      <c r="CU52" s="19">
        <f t="shared" si="115"/>
        <v>0</v>
      </c>
      <c r="CW52" s="2" t="s">
        <v>68</v>
      </c>
      <c r="CX52" s="2">
        <v>899</v>
      </c>
      <c r="CY52" s="2">
        <v>899</v>
      </c>
      <c r="CZ52" s="2">
        <v>0</v>
      </c>
      <c r="DA52" s="2">
        <v>0</v>
      </c>
      <c r="DB52" s="4">
        <v>1</v>
      </c>
      <c r="DC52" s="19">
        <f t="shared" si="116"/>
        <v>0</v>
      </c>
      <c r="DD52" s="18" t="s">
        <v>119</v>
      </c>
      <c r="DE52" s="2" t="s">
        <v>68</v>
      </c>
      <c r="DF52" s="2">
        <v>899</v>
      </c>
      <c r="DG52" s="2">
        <v>899</v>
      </c>
      <c r="DH52" s="2">
        <v>0</v>
      </c>
      <c r="DI52" s="2">
        <v>0</v>
      </c>
      <c r="DJ52" s="4">
        <v>1</v>
      </c>
      <c r="DK52" s="19">
        <f t="shared" si="117"/>
        <v>0</v>
      </c>
      <c r="DM52" s="2" t="s">
        <v>68</v>
      </c>
      <c r="DN52" s="2">
        <v>899</v>
      </c>
      <c r="DO52" s="2">
        <v>899</v>
      </c>
      <c r="DP52" s="2">
        <v>0</v>
      </c>
      <c r="DQ52" s="2">
        <v>0</v>
      </c>
      <c r="DR52" s="4">
        <v>1</v>
      </c>
      <c r="DS52" s="19">
        <f t="shared" si="118"/>
        <v>0</v>
      </c>
      <c r="DU52" s="2" t="s">
        <v>68</v>
      </c>
      <c r="DV52" s="2">
        <v>899</v>
      </c>
      <c r="DW52" s="2">
        <v>899</v>
      </c>
      <c r="DX52" s="2">
        <v>0</v>
      </c>
      <c r="DY52" s="2">
        <v>0</v>
      </c>
      <c r="DZ52" s="4">
        <v>1</v>
      </c>
      <c r="EA52" s="19">
        <f t="shared" si="119"/>
        <v>0</v>
      </c>
      <c r="EC52" s="2" t="s">
        <v>68</v>
      </c>
      <c r="ED52" s="2">
        <v>899</v>
      </c>
      <c r="EE52" s="2">
        <v>899</v>
      </c>
      <c r="EF52" s="2">
        <v>0</v>
      </c>
      <c r="EG52" s="2">
        <v>0</v>
      </c>
      <c r="EH52" s="4">
        <v>1</v>
      </c>
      <c r="EI52" s="19">
        <f t="shared" si="120"/>
        <v>0</v>
      </c>
      <c r="EK52" s="2" t="s">
        <v>68</v>
      </c>
      <c r="EL52" s="2">
        <v>899</v>
      </c>
      <c r="EM52" s="2">
        <v>899</v>
      </c>
      <c r="EN52" s="2">
        <v>0</v>
      </c>
      <c r="EO52" s="2">
        <v>0</v>
      </c>
      <c r="EP52" s="4">
        <v>1</v>
      </c>
      <c r="EQ52" s="19">
        <f t="shared" si="121"/>
        <v>0</v>
      </c>
      <c r="ES52" s="2" t="s">
        <v>68</v>
      </c>
      <c r="ET52" s="2">
        <v>899</v>
      </c>
      <c r="EU52" s="2">
        <v>899</v>
      </c>
      <c r="EV52" s="2">
        <v>0</v>
      </c>
      <c r="EW52" s="2">
        <v>0</v>
      </c>
      <c r="EX52" s="4">
        <v>1</v>
      </c>
      <c r="EY52" s="19">
        <f t="shared" si="122"/>
        <v>0</v>
      </c>
      <c r="FA52" s="2" t="s">
        <v>68</v>
      </c>
      <c r="FB52" s="2">
        <v>899</v>
      </c>
      <c r="FC52" s="2">
        <v>899</v>
      </c>
      <c r="FD52" s="2">
        <v>0</v>
      </c>
      <c r="FE52" s="2">
        <v>0</v>
      </c>
      <c r="FF52" s="4">
        <v>1</v>
      </c>
      <c r="FG52" s="19">
        <f t="shared" si="123"/>
        <v>0</v>
      </c>
      <c r="FI52" s="2" t="s">
        <v>68</v>
      </c>
      <c r="FJ52" s="2">
        <v>899</v>
      </c>
      <c r="FK52" s="2">
        <v>899</v>
      </c>
      <c r="FL52" s="2">
        <v>0</v>
      </c>
      <c r="FM52" s="2">
        <v>0</v>
      </c>
      <c r="FN52" s="4">
        <v>1</v>
      </c>
      <c r="FO52" s="19">
        <f t="shared" si="124"/>
        <v>0</v>
      </c>
      <c r="FQ52" s="2" t="s">
        <v>68</v>
      </c>
      <c r="FR52" s="2">
        <v>899</v>
      </c>
      <c r="FS52" s="2">
        <v>899</v>
      </c>
      <c r="FT52" s="2">
        <v>0</v>
      </c>
      <c r="FU52" s="2">
        <v>0</v>
      </c>
      <c r="FV52" s="4">
        <v>1</v>
      </c>
      <c r="FW52" s="19">
        <f t="shared" si="125"/>
        <v>0</v>
      </c>
      <c r="FY52" s="2" t="s">
        <v>68</v>
      </c>
      <c r="FZ52" s="2">
        <v>899</v>
      </c>
      <c r="GA52" s="2">
        <v>899</v>
      </c>
      <c r="GB52" s="2">
        <v>0</v>
      </c>
      <c r="GC52" s="2">
        <v>0</v>
      </c>
      <c r="GD52" s="4">
        <v>1</v>
      </c>
      <c r="GE52" s="19">
        <f t="shared" si="24"/>
        <v>0</v>
      </c>
      <c r="GG52" s="2" t="s">
        <v>68</v>
      </c>
      <c r="GH52" s="2">
        <v>899</v>
      </c>
      <c r="GI52" s="2">
        <v>899</v>
      </c>
      <c r="GJ52" s="2">
        <v>0</v>
      </c>
      <c r="GK52" s="2">
        <v>0</v>
      </c>
      <c r="GL52" s="4">
        <v>1</v>
      </c>
      <c r="GM52" s="19">
        <f t="shared" si="25"/>
        <v>0</v>
      </c>
      <c r="GO52" s="2" t="s">
        <v>68</v>
      </c>
      <c r="GP52" s="2">
        <v>899</v>
      </c>
      <c r="GQ52" s="2">
        <v>899</v>
      </c>
      <c r="GR52" s="2">
        <v>0</v>
      </c>
      <c r="GS52" s="2">
        <v>0</v>
      </c>
      <c r="GT52" s="4">
        <v>1</v>
      </c>
      <c r="GU52" s="19">
        <f t="shared" si="26"/>
        <v>0</v>
      </c>
      <c r="GW52" s="2" t="s">
        <v>68</v>
      </c>
      <c r="GX52" s="2">
        <v>899</v>
      </c>
      <c r="GY52" s="2">
        <v>899</v>
      </c>
      <c r="GZ52" s="2">
        <v>0</v>
      </c>
      <c r="HA52" s="2">
        <v>0</v>
      </c>
      <c r="HB52" s="4">
        <v>1</v>
      </c>
      <c r="HC52" s="19">
        <f t="shared" si="27"/>
        <v>0</v>
      </c>
      <c r="HE52" s="2" t="s">
        <v>68</v>
      </c>
      <c r="HF52" s="2">
        <v>899</v>
      </c>
      <c r="HG52" s="2">
        <v>899</v>
      </c>
      <c r="HH52" s="2">
        <v>0</v>
      </c>
      <c r="HI52" s="2">
        <v>0</v>
      </c>
      <c r="HJ52" s="4">
        <v>1</v>
      </c>
      <c r="HK52" s="19">
        <f t="shared" si="28"/>
        <v>0</v>
      </c>
      <c r="HM52" s="2" t="s">
        <v>68</v>
      </c>
      <c r="HN52" s="2">
        <v>899</v>
      </c>
      <c r="HO52" s="2">
        <v>899</v>
      </c>
      <c r="HP52" s="2">
        <v>0</v>
      </c>
      <c r="HQ52" s="2">
        <v>0</v>
      </c>
      <c r="HR52" s="4">
        <v>1</v>
      </c>
      <c r="HS52" s="19">
        <f t="shared" si="29"/>
        <v>0</v>
      </c>
      <c r="HU52" s="2" t="s">
        <v>68</v>
      </c>
      <c r="HV52" s="2">
        <v>899</v>
      </c>
      <c r="HW52" s="2">
        <v>899</v>
      </c>
      <c r="HX52" s="2">
        <v>0</v>
      </c>
      <c r="HY52" s="2">
        <v>0</v>
      </c>
      <c r="HZ52" s="4">
        <v>1</v>
      </c>
      <c r="IA52" s="19">
        <f t="shared" si="30"/>
        <v>0</v>
      </c>
      <c r="IC52" s="2" t="s">
        <v>68</v>
      </c>
      <c r="ID52" s="2">
        <v>899</v>
      </c>
      <c r="IE52" s="2">
        <v>899</v>
      </c>
      <c r="IF52" s="2">
        <v>0</v>
      </c>
      <c r="IG52" s="2">
        <v>0</v>
      </c>
      <c r="IH52" s="4">
        <v>1</v>
      </c>
      <c r="II52" s="19">
        <f t="shared" si="31"/>
        <v>0</v>
      </c>
      <c r="IK52" s="2" t="s">
        <v>68</v>
      </c>
      <c r="IL52" s="2">
        <v>899</v>
      </c>
      <c r="IM52" s="2">
        <v>899</v>
      </c>
      <c r="IN52" s="2">
        <v>0</v>
      </c>
      <c r="IO52" s="2">
        <v>0</v>
      </c>
      <c r="IP52" s="4">
        <v>1</v>
      </c>
      <c r="IQ52" s="19">
        <f t="shared" si="32"/>
        <v>0</v>
      </c>
      <c r="IS52" s="2" t="s">
        <v>68</v>
      </c>
      <c r="IT52" s="2">
        <v>899</v>
      </c>
      <c r="IU52" s="2">
        <v>899</v>
      </c>
      <c r="IV52" s="2">
        <v>0</v>
      </c>
      <c r="IW52" s="2">
        <v>0</v>
      </c>
      <c r="IX52" s="4">
        <v>1</v>
      </c>
      <c r="IY52" s="19">
        <f t="shared" si="33"/>
        <v>0</v>
      </c>
      <c r="JA52" s="2" t="s">
        <v>68</v>
      </c>
      <c r="JB52" s="2">
        <v>899</v>
      </c>
      <c r="JC52" s="2">
        <v>899</v>
      </c>
      <c r="JD52" s="2">
        <v>0</v>
      </c>
      <c r="JE52" s="2">
        <v>0</v>
      </c>
      <c r="JF52" s="4">
        <v>1</v>
      </c>
      <c r="JG52" s="19">
        <f t="shared" si="34"/>
        <v>0</v>
      </c>
      <c r="JI52" s="2" t="s">
        <v>68</v>
      </c>
      <c r="JJ52" s="2">
        <v>899</v>
      </c>
      <c r="JK52" s="2">
        <v>899</v>
      </c>
      <c r="JL52" s="2">
        <v>0</v>
      </c>
      <c r="JM52" s="2">
        <v>0</v>
      </c>
      <c r="JN52" s="4">
        <v>1</v>
      </c>
      <c r="JO52" s="19">
        <f t="shared" si="35"/>
        <v>0</v>
      </c>
      <c r="JQ52" s="2" t="s">
        <v>68</v>
      </c>
      <c r="JR52" s="2">
        <v>899</v>
      </c>
      <c r="JS52" s="2">
        <v>899</v>
      </c>
      <c r="JT52" s="2">
        <v>0</v>
      </c>
      <c r="JU52" s="2">
        <v>0</v>
      </c>
      <c r="JV52" s="4">
        <v>1</v>
      </c>
      <c r="JW52" s="19">
        <f t="shared" si="36"/>
        <v>0</v>
      </c>
      <c r="JY52" s="2" t="s">
        <v>68</v>
      </c>
      <c r="JZ52" s="2">
        <v>899</v>
      </c>
      <c r="KA52" s="2">
        <v>899</v>
      </c>
      <c r="KB52" s="2">
        <v>0</v>
      </c>
      <c r="KC52" s="2">
        <v>0</v>
      </c>
      <c r="KD52" s="4">
        <v>1</v>
      </c>
      <c r="KE52" s="19">
        <f t="shared" si="37"/>
        <v>0</v>
      </c>
      <c r="KG52" s="2" t="s">
        <v>68</v>
      </c>
      <c r="KH52" s="2">
        <v>899</v>
      </c>
      <c r="KI52" s="2">
        <v>899</v>
      </c>
      <c r="KJ52" s="2">
        <v>0</v>
      </c>
      <c r="KK52" s="2">
        <v>0</v>
      </c>
      <c r="KL52" s="4">
        <v>1</v>
      </c>
      <c r="KM52" s="19">
        <f t="shared" si="38"/>
        <v>0</v>
      </c>
      <c r="KO52" s="2" t="s">
        <v>68</v>
      </c>
      <c r="KP52" s="2">
        <v>899</v>
      </c>
      <c r="KQ52" s="2">
        <v>899</v>
      </c>
      <c r="KR52" s="2">
        <v>0</v>
      </c>
      <c r="KS52" s="2">
        <v>0</v>
      </c>
      <c r="KT52" s="4">
        <v>1</v>
      </c>
      <c r="KU52" s="19">
        <f t="shared" si="39"/>
        <v>0</v>
      </c>
      <c r="KW52" s="2" t="s">
        <v>68</v>
      </c>
      <c r="KX52" s="2">
        <v>899</v>
      </c>
      <c r="KY52" s="2">
        <v>899</v>
      </c>
      <c r="KZ52" s="2">
        <v>0</v>
      </c>
      <c r="LA52" s="2">
        <v>0</v>
      </c>
      <c r="LB52" s="4">
        <v>1</v>
      </c>
      <c r="LC52" s="19">
        <f t="shared" si="40"/>
        <v>0</v>
      </c>
      <c r="LE52" s="2" t="s">
        <v>68</v>
      </c>
      <c r="LF52" s="2">
        <v>899</v>
      </c>
      <c r="LG52" s="2">
        <v>899</v>
      </c>
      <c r="LH52" s="2">
        <v>0</v>
      </c>
      <c r="LI52" s="2">
        <v>0</v>
      </c>
      <c r="LJ52" s="4">
        <v>1</v>
      </c>
      <c r="LK52" s="19">
        <f t="shared" si="41"/>
        <v>0</v>
      </c>
      <c r="LM52" s="2" t="s">
        <v>68</v>
      </c>
      <c r="LN52" s="2">
        <v>899</v>
      </c>
      <c r="LO52" s="2">
        <v>899</v>
      </c>
      <c r="LP52" s="2">
        <v>0</v>
      </c>
      <c r="LQ52" s="2">
        <v>0</v>
      </c>
      <c r="LR52" s="4">
        <v>1</v>
      </c>
      <c r="LS52" s="19">
        <f t="shared" si="42"/>
        <v>0</v>
      </c>
      <c r="LU52" s="2" t="s">
        <v>68</v>
      </c>
      <c r="LV52" s="2">
        <v>1595</v>
      </c>
      <c r="LW52" s="2">
        <v>899</v>
      </c>
      <c r="LX52" s="2">
        <v>0</v>
      </c>
      <c r="LY52" s="7">
        <v>696</v>
      </c>
      <c r="LZ52" s="4">
        <v>0.56000000000000005</v>
      </c>
      <c r="MA52" s="19">
        <f t="shared" si="43"/>
        <v>-0.43999999999999995</v>
      </c>
      <c r="MC52" s="2" t="s">
        <v>68</v>
      </c>
      <c r="MD52" s="2">
        <v>1595</v>
      </c>
      <c r="ME52" s="2">
        <v>899</v>
      </c>
      <c r="MF52" s="2">
        <v>0</v>
      </c>
      <c r="MG52" s="7">
        <v>696</v>
      </c>
      <c r="MH52" s="4">
        <f t="shared" si="99"/>
        <v>0.5636363636363636</v>
      </c>
      <c r="MI52" s="19">
        <f t="shared" si="44"/>
        <v>3.6363636363635488E-3</v>
      </c>
      <c r="MK52" s="2" t="s">
        <v>68</v>
      </c>
      <c r="ML52" s="2">
        <v>1595</v>
      </c>
      <c r="MM52" s="2">
        <v>1583</v>
      </c>
      <c r="MN52" s="2">
        <v>12</v>
      </c>
      <c r="MO52" s="2">
        <v>0</v>
      </c>
      <c r="MP52" s="4">
        <f>MM52/ML52</f>
        <v>0.99247648902821317</v>
      </c>
      <c r="MQ52" s="19">
        <f t="shared" si="100"/>
        <v>0.42884012539184957</v>
      </c>
      <c r="MS52" s="2" t="s">
        <v>68</v>
      </c>
      <c r="MT52" s="2">
        <v>1595</v>
      </c>
      <c r="MU52" s="2">
        <v>899</v>
      </c>
      <c r="MV52" s="2">
        <v>0</v>
      </c>
      <c r="MW52" s="2">
        <v>696</v>
      </c>
      <c r="MX52" s="4">
        <v>0.56000000000000005</v>
      </c>
      <c r="MY52" s="19">
        <f t="shared" si="45"/>
        <v>-0.43247648902821312</v>
      </c>
      <c r="NA52" s="2" t="s">
        <v>68</v>
      </c>
      <c r="NB52" s="2">
        <v>1595</v>
      </c>
      <c r="NC52" s="2">
        <v>1585</v>
      </c>
      <c r="ND52" s="2">
        <v>10</v>
      </c>
      <c r="NE52" s="2">
        <v>0</v>
      </c>
      <c r="NF52" s="4">
        <v>0.99</v>
      </c>
      <c r="NG52" s="19">
        <f t="shared" si="46"/>
        <v>0.42999999999999994</v>
      </c>
      <c r="NI52" s="2" t="s">
        <v>68</v>
      </c>
      <c r="NJ52" s="2">
        <v>1595</v>
      </c>
      <c r="NK52" s="2">
        <v>1585</v>
      </c>
      <c r="NL52" s="2">
        <v>10</v>
      </c>
      <c r="NM52" s="2">
        <v>0</v>
      </c>
      <c r="NN52" s="4">
        <v>0.99</v>
      </c>
      <c r="NO52" s="19">
        <f t="shared" si="47"/>
        <v>0</v>
      </c>
      <c r="NQ52" s="2" t="s">
        <v>68</v>
      </c>
      <c r="NR52" s="2">
        <v>1595</v>
      </c>
      <c r="NS52" s="2">
        <v>1585</v>
      </c>
      <c r="NT52" s="2">
        <v>10</v>
      </c>
      <c r="NU52" s="2">
        <v>0</v>
      </c>
      <c r="NV52" s="4">
        <v>0.99</v>
      </c>
      <c r="NW52" s="19">
        <f t="shared" si="48"/>
        <v>0</v>
      </c>
      <c r="NY52" s="2" t="s">
        <v>68</v>
      </c>
      <c r="NZ52" s="2">
        <v>1595</v>
      </c>
      <c r="OA52" s="2">
        <v>1585</v>
      </c>
      <c r="OB52" s="2">
        <v>10</v>
      </c>
      <c r="OC52" s="2">
        <v>0</v>
      </c>
      <c r="OD52" s="4">
        <v>0.99</v>
      </c>
      <c r="OE52" s="19">
        <f t="shared" si="49"/>
        <v>0</v>
      </c>
      <c r="OG52" s="2" t="s">
        <v>68</v>
      </c>
      <c r="OH52" s="2">
        <v>1595</v>
      </c>
      <c r="OI52" s="2">
        <v>1585</v>
      </c>
      <c r="OJ52" s="2">
        <v>10</v>
      </c>
      <c r="OK52" s="2">
        <v>0</v>
      </c>
      <c r="OL52" s="4">
        <v>0.99</v>
      </c>
      <c r="OM52" s="19">
        <f t="shared" si="103"/>
        <v>0</v>
      </c>
      <c r="OO52" s="2" t="s">
        <v>68</v>
      </c>
      <c r="OP52" s="2">
        <v>1595</v>
      </c>
      <c r="OQ52" s="2">
        <v>1585</v>
      </c>
      <c r="OR52" s="2">
        <v>10</v>
      </c>
      <c r="OS52" s="2">
        <v>0</v>
      </c>
      <c r="OT52" s="4">
        <f t="shared" si="101"/>
        <v>0.99373040752351094</v>
      </c>
      <c r="OU52" s="19">
        <f t="shared" si="51"/>
        <v>3.730407523510948E-3</v>
      </c>
      <c r="OW52" s="129" t="s">
        <v>68</v>
      </c>
      <c r="OX52" s="129">
        <v>1595</v>
      </c>
      <c r="OY52" s="129">
        <v>1585</v>
      </c>
      <c r="OZ52" s="129">
        <v>10</v>
      </c>
      <c r="PA52" s="129">
        <v>0</v>
      </c>
      <c r="PB52" s="135">
        <v>0.99</v>
      </c>
      <c r="PC52" s="132">
        <v>0</v>
      </c>
      <c r="PD52" s="129"/>
      <c r="PE52" s="129" t="s">
        <v>68</v>
      </c>
      <c r="PF52" s="129">
        <v>1595</v>
      </c>
      <c r="PG52" s="129">
        <v>1585</v>
      </c>
      <c r="PH52" s="129">
        <v>10</v>
      </c>
      <c r="PI52" s="129">
        <v>0</v>
      </c>
      <c r="PJ52" s="135">
        <v>0.99</v>
      </c>
      <c r="PK52" s="132">
        <v>0</v>
      </c>
      <c r="PM52" s="156" t="s">
        <v>68</v>
      </c>
      <c r="PN52" s="156">
        <v>1595</v>
      </c>
      <c r="PO52" s="156">
        <v>1585</v>
      </c>
      <c r="PP52" s="156">
        <v>10</v>
      </c>
      <c r="PQ52" s="156">
        <v>0</v>
      </c>
      <c r="PR52" s="162">
        <v>0.99</v>
      </c>
      <c r="PS52" s="132">
        <f t="shared" si="52"/>
        <v>0</v>
      </c>
      <c r="PT52" s="121"/>
      <c r="PU52" s="156" t="s">
        <v>68</v>
      </c>
      <c r="PV52" s="156">
        <v>1595</v>
      </c>
      <c r="PW52" s="156">
        <v>1585</v>
      </c>
      <c r="PX52" s="156">
        <v>10</v>
      </c>
      <c r="PY52" s="156">
        <v>0</v>
      </c>
      <c r="PZ52" s="162">
        <v>0.99</v>
      </c>
      <c r="QA52" s="132">
        <f t="shared" si="53"/>
        <v>0</v>
      </c>
      <c r="QB52" s="121"/>
      <c r="QC52" s="156" t="s">
        <v>68</v>
      </c>
      <c r="QD52" s="156">
        <v>1595</v>
      </c>
      <c r="QE52" s="156">
        <v>1585</v>
      </c>
      <c r="QF52" s="156">
        <v>10</v>
      </c>
      <c r="QG52" s="156">
        <v>0</v>
      </c>
      <c r="QH52" s="162">
        <v>0.99</v>
      </c>
      <c r="QI52" s="132">
        <f t="shared" si="54"/>
        <v>0</v>
      </c>
      <c r="QJ52" s="121"/>
      <c r="QK52" s="156" t="s">
        <v>68</v>
      </c>
      <c r="QL52" s="156">
        <v>1595</v>
      </c>
      <c r="QM52" s="156">
        <v>1585</v>
      </c>
      <c r="QN52" s="156">
        <v>10</v>
      </c>
      <c r="QO52" s="156">
        <v>0</v>
      </c>
      <c r="QP52" s="162">
        <v>0.99</v>
      </c>
      <c r="QQ52" s="132">
        <f t="shared" si="55"/>
        <v>0</v>
      </c>
      <c r="QR52" s="121"/>
      <c r="QS52" s="156" t="s">
        <v>68</v>
      </c>
      <c r="QT52" s="156">
        <v>1595</v>
      </c>
      <c r="QU52" s="156">
        <v>1583</v>
      </c>
      <c r="QV52" s="156">
        <v>12</v>
      </c>
      <c r="QW52" s="156">
        <v>0</v>
      </c>
      <c r="QX52" s="162">
        <v>0.99</v>
      </c>
      <c r="QY52" s="158">
        <f t="shared" si="56"/>
        <v>0</v>
      </c>
      <c r="QZ52" s="121"/>
      <c r="RA52" s="156" t="s">
        <v>68</v>
      </c>
      <c r="RB52" s="156">
        <v>1595</v>
      </c>
      <c r="RC52" s="156">
        <v>1585</v>
      </c>
      <c r="RD52" s="156">
        <v>10</v>
      </c>
      <c r="RE52" s="156">
        <v>0</v>
      </c>
      <c r="RF52" s="162">
        <v>0.99</v>
      </c>
      <c r="RG52" s="132">
        <f t="shared" si="57"/>
        <v>0</v>
      </c>
      <c r="RH52" s="121">
        <v>2</v>
      </c>
      <c r="RI52" s="121"/>
      <c r="RJ52" s="156" t="s">
        <v>68</v>
      </c>
      <c r="RK52" s="156">
        <v>1595</v>
      </c>
      <c r="RL52" s="156">
        <v>1585</v>
      </c>
      <c r="RM52" s="156">
        <v>10</v>
      </c>
      <c r="RN52" s="156">
        <v>0</v>
      </c>
      <c r="RO52" s="162">
        <f t="shared" si="58"/>
        <v>0.99373040752351094</v>
      </c>
      <c r="RP52" s="132">
        <f t="shared" si="59"/>
        <v>3.730407523510948E-3</v>
      </c>
      <c r="RQ52" s="121"/>
      <c r="RR52" s="121"/>
      <c r="RS52" s="121"/>
      <c r="RT52" s="121"/>
      <c r="RU52" s="121"/>
      <c r="RV52" s="121"/>
      <c r="RW52" s="132"/>
      <c r="RX52" s="121"/>
      <c r="RY52" s="121"/>
      <c r="RZ52" s="121"/>
      <c r="SA52" s="121"/>
      <c r="SB52" s="121"/>
      <c r="SC52" s="121"/>
      <c r="SD52" s="132"/>
      <c r="SE52" s="121"/>
      <c r="SF52" s="121"/>
      <c r="SG52" s="121"/>
      <c r="SH52" s="121"/>
      <c r="SI52" s="121"/>
      <c r="SJ52" s="121"/>
      <c r="SK52" s="121"/>
      <c r="SL52" s="121"/>
      <c r="SM52" s="121"/>
      <c r="SN52" s="121"/>
      <c r="SO52" s="121"/>
      <c r="SP52" s="121"/>
      <c r="SQ52" s="121"/>
      <c r="SR52" s="121"/>
      <c r="SU52" s="157" t="s">
        <v>68</v>
      </c>
      <c r="SV52" s="157">
        <v>1595</v>
      </c>
      <c r="SW52" s="157">
        <v>1585</v>
      </c>
      <c r="SX52" s="157">
        <v>10</v>
      </c>
      <c r="SY52" s="157">
        <v>0</v>
      </c>
      <c r="SZ52" s="158">
        <f t="shared" si="102"/>
        <v>0.99373040752351094</v>
      </c>
      <c r="TA52" s="132">
        <f t="shared" si="60"/>
        <v>0</v>
      </c>
      <c r="TC52" s="157" t="s">
        <v>68</v>
      </c>
      <c r="TD52" s="157">
        <v>1595</v>
      </c>
      <c r="TE52" s="157">
        <v>1585</v>
      </c>
      <c r="TF52" s="157">
        <v>10</v>
      </c>
      <c r="TG52" s="157">
        <v>0</v>
      </c>
      <c r="TH52" s="158">
        <f t="shared" si="61"/>
        <v>0.99373040752351094</v>
      </c>
      <c r="TI52" s="132">
        <f t="shared" si="62"/>
        <v>0</v>
      </c>
      <c r="TK52" s="157" t="s">
        <v>68</v>
      </c>
      <c r="TL52" s="157">
        <v>1595</v>
      </c>
      <c r="TM52" s="157">
        <v>1489</v>
      </c>
      <c r="TN52" s="157">
        <v>10</v>
      </c>
      <c r="TO52" s="157">
        <v>96</v>
      </c>
      <c r="TP52" s="158">
        <f t="shared" si="63"/>
        <v>0.93354231974921631</v>
      </c>
      <c r="TQ52" s="132">
        <f t="shared" si="64"/>
        <v>-6.018808777429463E-2</v>
      </c>
      <c r="TS52" s="157" t="s">
        <v>68</v>
      </c>
      <c r="TT52" s="157">
        <v>1597</v>
      </c>
      <c r="TU52" s="157">
        <v>1587</v>
      </c>
      <c r="TV52" s="157">
        <v>10</v>
      </c>
      <c r="TW52" s="157">
        <v>0</v>
      </c>
      <c r="TX52" s="158">
        <f t="shared" si="65"/>
        <v>0.99373825923606762</v>
      </c>
      <c r="TY52" s="132">
        <f t="shared" si="66"/>
        <v>6.0195939486851313E-2</v>
      </c>
      <c r="UA52" s="157" t="s">
        <v>68</v>
      </c>
      <c r="UB52" s="157">
        <v>1597</v>
      </c>
      <c r="UC52" s="157">
        <v>1587</v>
      </c>
      <c r="UD52" s="157">
        <v>10</v>
      </c>
      <c r="UE52" s="157">
        <v>0</v>
      </c>
      <c r="UF52" s="158">
        <f t="shared" si="67"/>
        <v>0.99373825923606762</v>
      </c>
      <c r="UG52" s="132">
        <f t="shared" si="68"/>
        <v>0</v>
      </c>
      <c r="UH52" s="132"/>
      <c r="UI52" s="157" t="s">
        <v>68</v>
      </c>
      <c r="UJ52" s="157">
        <v>1597</v>
      </c>
      <c r="UK52" s="157">
        <v>1587</v>
      </c>
      <c r="UL52" s="157">
        <v>10</v>
      </c>
      <c r="UM52" s="157">
        <v>0</v>
      </c>
      <c r="UN52" s="158">
        <f t="shared" si="69"/>
        <v>0.99373825923606762</v>
      </c>
      <c r="UO52" s="132">
        <f t="shared" si="70"/>
        <v>0</v>
      </c>
      <c r="UQ52" s="157" t="s">
        <v>68</v>
      </c>
      <c r="UR52" s="157">
        <v>1597</v>
      </c>
      <c r="US52" s="157">
        <v>1587</v>
      </c>
      <c r="UT52" s="157">
        <v>10</v>
      </c>
      <c r="UU52" s="157">
        <v>0</v>
      </c>
      <c r="UV52" s="158">
        <f t="shared" si="71"/>
        <v>0.99373825923606762</v>
      </c>
      <c r="UW52" s="132">
        <f t="shared" si="72"/>
        <v>0</v>
      </c>
      <c r="UY52" s="157" t="s">
        <v>68</v>
      </c>
      <c r="UZ52" s="157">
        <v>1597</v>
      </c>
      <c r="VA52" s="157">
        <v>1587</v>
      </c>
      <c r="VB52" s="157">
        <v>10</v>
      </c>
      <c r="VC52" s="157">
        <v>0</v>
      </c>
      <c r="VD52" s="158">
        <f t="shared" si="73"/>
        <v>0.99373825923606762</v>
      </c>
      <c r="VE52" s="132">
        <f t="shared" si="74"/>
        <v>0</v>
      </c>
      <c r="VG52" s="157" t="s">
        <v>68</v>
      </c>
      <c r="VH52" s="157">
        <v>1597</v>
      </c>
      <c r="VI52" s="157">
        <v>1587</v>
      </c>
      <c r="VJ52" s="157">
        <v>10</v>
      </c>
      <c r="VK52" s="157">
        <v>0</v>
      </c>
      <c r="VL52" s="158">
        <f t="shared" si="75"/>
        <v>0.99373825923606762</v>
      </c>
      <c r="VM52" s="132">
        <f t="shared" si="76"/>
        <v>0</v>
      </c>
      <c r="VO52" s="157" t="s">
        <v>68</v>
      </c>
      <c r="VP52" s="157">
        <v>1597</v>
      </c>
      <c r="VQ52" s="157">
        <v>1587</v>
      </c>
      <c r="VR52" s="157">
        <v>10</v>
      </c>
      <c r="VS52" s="157">
        <v>0</v>
      </c>
      <c r="VT52" s="158">
        <f t="shared" si="77"/>
        <v>0.99373825923606762</v>
      </c>
      <c r="VV52" s="157" t="s">
        <v>68</v>
      </c>
      <c r="VW52" s="157">
        <v>1597</v>
      </c>
      <c r="VX52" s="157">
        <v>1587</v>
      </c>
      <c r="VY52" s="157">
        <v>10</v>
      </c>
      <c r="VZ52" s="157">
        <v>0</v>
      </c>
      <c r="WA52" s="158">
        <f t="shared" si="78"/>
        <v>0.99373825923606762</v>
      </c>
      <c r="WC52" s="157" t="s">
        <v>68</v>
      </c>
      <c r="WD52" s="157">
        <v>1597</v>
      </c>
      <c r="WE52" s="157">
        <v>1587</v>
      </c>
      <c r="WF52" s="157">
        <v>10</v>
      </c>
      <c r="WG52" s="157">
        <v>0</v>
      </c>
      <c r="WH52" s="158">
        <f t="shared" si="79"/>
        <v>0.99373825923606762</v>
      </c>
      <c r="WI52" s="132">
        <f t="shared" si="126"/>
        <v>0</v>
      </c>
      <c r="WK52" s="157" t="s">
        <v>68</v>
      </c>
      <c r="WL52" s="157">
        <v>1597</v>
      </c>
      <c r="WM52" s="157">
        <v>1587</v>
      </c>
      <c r="WN52" s="157">
        <v>10</v>
      </c>
      <c r="WO52" s="157">
        <v>0</v>
      </c>
      <c r="WP52" s="158">
        <f t="shared" si="80"/>
        <v>0.99373825923606762</v>
      </c>
      <c r="WQ52" s="132">
        <f t="shared" si="81"/>
        <v>0</v>
      </c>
      <c r="WS52" s="157" t="s">
        <v>68</v>
      </c>
      <c r="WT52" s="157">
        <v>1597</v>
      </c>
      <c r="WU52" s="157">
        <v>1587</v>
      </c>
      <c r="WV52" s="157">
        <v>10</v>
      </c>
      <c r="WW52" s="157">
        <v>0</v>
      </c>
      <c r="WX52" s="158">
        <f t="shared" si="82"/>
        <v>0.99373825923606762</v>
      </c>
      <c r="WY52" s="132">
        <f t="shared" si="83"/>
        <v>0</v>
      </c>
      <c r="XA52" s="157" t="s">
        <v>68</v>
      </c>
      <c r="XB52" s="157">
        <v>1597</v>
      </c>
      <c r="XC52" s="157">
        <v>1587</v>
      </c>
      <c r="XD52" s="157">
        <v>10</v>
      </c>
      <c r="XE52" s="157">
        <v>0</v>
      </c>
      <c r="XF52" s="158">
        <f t="shared" si="84"/>
        <v>0.99373825923606762</v>
      </c>
      <c r="XG52" s="132">
        <f t="shared" si="85"/>
        <v>0</v>
      </c>
      <c r="XI52" s="157" t="s">
        <v>68</v>
      </c>
      <c r="XJ52" s="157">
        <v>1597</v>
      </c>
      <c r="XK52" s="157">
        <v>1587</v>
      </c>
      <c r="XL52" s="157">
        <v>10</v>
      </c>
      <c r="XM52" s="157">
        <v>0</v>
      </c>
      <c r="XN52" s="158">
        <f t="shared" si="86"/>
        <v>0.99373825923606762</v>
      </c>
      <c r="XO52" s="132">
        <f t="shared" si="87"/>
        <v>0</v>
      </c>
      <c r="XQ52" s="157" t="s">
        <v>68</v>
      </c>
      <c r="XR52" s="157">
        <v>1597</v>
      </c>
      <c r="XS52" s="157">
        <v>1587</v>
      </c>
      <c r="XT52" s="157">
        <v>10</v>
      </c>
      <c r="XU52" s="157">
        <v>0</v>
      </c>
      <c r="XV52" s="158">
        <f t="shared" si="88"/>
        <v>0.99373825923606762</v>
      </c>
      <c r="XW52" s="132">
        <f t="shared" si="89"/>
        <v>0</v>
      </c>
      <c r="XY52" s="157" t="s">
        <v>68</v>
      </c>
      <c r="XZ52" s="157">
        <v>1597</v>
      </c>
      <c r="YA52" s="157">
        <v>1587</v>
      </c>
      <c r="YB52" s="157">
        <v>10</v>
      </c>
      <c r="YC52" s="157">
        <v>0</v>
      </c>
      <c r="YD52" s="158">
        <f t="shared" si="90"/>
        <v>0.99373825923606762</v>
      </c>
      <c r="YE52" s="132">
        <f t="shared" si="91"/>
        <v>0</v>
      </c>
      <c r="YG52" s="157" t="s">
        <v>68</v>
      </c>
      <c r="YH52" s="157">
        <v>1597</v>
      </c>
      <c r="YI52" s="157">
        <v>1587</v>
      </c>
      <c r="YJ52" s="157">
        <v>10</v>
      </c>
      <c r="YK52" s="157">
        <v>0</v>
      </c>
      <c r="YL52" s="158">
        <f t="shared" si="92"/>
        <v>0.99373825923606762</v>
      </c>
      <c r="YM52" s="132">
        <f t="shared" si="93"/>
        <v>0</v>
      </c>
      <c r="YO52" s="157" t="s">
        <v>68</v>
      </c>
      <c r="YP52" s="157">
        <v>1597</v>
      </c>
      <c r="YQ52" s="157">
        <v>1587</v>
      </c>
      <c r="YR52" s="157">
        <v>10</v>
      </c>
      <c r="YS52" s="157">
        <v>0</v>
      </c>
      <c r="YT52" s="158">
        <f t="shared" si="94"/>
        <v>0.99373825923606762</v>
      </c>
      <c r="YU52" s="132">
        <f t="shared" si="95"/>
        <v>0</v>
      </c>
      <c r="YW52" s="157" t="s">
        <v>68</v>
      </c>
      <c r="YX52" s="157">
        <v>1597</v>
      </c>
      <c r="YY52" s="157">
        <v>1587</v>
      </c>
      <c r="YZ52" s="157">
        <v>10</v>
      </c>
      <c r="ZA52" s="157">
        <v>0</v>
      </c>
      <c r="ZB52" s="158">
        <f t="shared" si="96"/>
        <v>0.99373825923606762</v>
      </c>
      <c r="ZD52" s="157" t="s">
        <v>68</v>
      </c>
      <c r="ZE52" s="157">
        <v>1597</v>
      </c>
      <c r="ZF52" s="157">
        <v>1587</v>
      </c>
      <c r="ZG52" s="157">
        <v>10</v>
      </c>
      <c r="ZH52" s="157">
        <v>0</v>
      </c>
      <c r="ZI52" s="158">
        <f t="shared" si="97"/>
        <v>0.99373825923606762</v>
      </c>
      <c r="ZJ52" s="132">
        <f t="shared" si="98"/>
        <v>0.99373825923606762</v>
      </c>
      <c r="ZL52" s="121" t="s">
        <v>68</v>
      </c>
      <c r="ZM52" s="121">
        <v>1597</v>
      </c>
      <c r="ZN52" s="121">
        <v>1587</v>
      </c>
      <c r="ZO52" s="121">
        <v>10</v>
      </c>
      <c r="ZP52" s="121">
        <v>0</v>
      </c>
      <c r="ZQ52" s="132">
        <v>0.99</v>
      </c>
      <c r="ZS52" s="157" t="s">
        <v>68</v>
      </c>
      <c r="ZT52" s="157">
        <v>1597</v>
      </c>
      <c r="ZU52" s="157">
        <v>1587</v>
      </c>
      <c r="ZV52" s="157">
        <v>10</v>
      </c>
      <c r="ZW52" s="157">
        <v>0</v>
      </c>
      <c r="ZX52" s="158">
        <v>0.99</v>
      </c>
      <c r="ZZ52" s="199" t="s">
        <v>68</v>
      </c>
      <c r="AAA52" s="199">
        <v>1597</v>
      </c>
      <c r="AAB52" s="199">
        <v>1587</v>
      </c>
      <c r="AAC52" s="199">
        <v>10</v>
      </c>
      <c r="AAD52" s="199">
        <v>0</v>
      </c>
      <c r="AAE52" s="200">
        <v>0.99</v>
      </c>
      <c r="AAG52" s="157" t="s">
        <v>68</v>
      </c>
      <c r="AAH52" s="157">
        <v>1597</v>
      </c>
      <c r="AAI52" s="157">
        <v>1587</v>
      </c>
      <c r="AAJ52" s="157">
        <v>10</v>
      </c>
      <c r="AAK52" s="157">
        <v>0</v>
      </c>
      <c r="AAL52" s="158">
        <v>0.99</v>
      </c>
      <c r="AAN52" s="157" t="s">
        <v>68</v>
      </c>
      <c r="AAO52" s="157">
        <v>1597</v>
      </c>
      <c r="AAP52" s="157">
        <v>1587</v>
      </c>
      <c r="AAQ52" s="157">
        <v>10</v>
      </c>
      <c r="AAR52" s="157">
        <v>0</v>
      </c>
      <c r="AAS52" s="158">
        <v>0.99</v>
      </c>
      <c r="AAU52" s="157" t="s">
        <v>68</v>
      </c>
      <c r="AAV52" s="157">
        <v>1597</v>
      </c>
      <c r="AAW52" s="157">
        <v>1587</v>
      </c>
      <c r="AAX52" s="157">
        <v>10</v>
      </c>
      <c r="AAY52" s="157">
        <v>0</v>
      </c>
      <c r="AAZ52" s="158">
        <v>0.99</v>
      </c>
    </row>
    <row r="53" spans="1:728" ht="15.75">
      <c r="A53" s="19">
        <v>0.99</v>
      </c>
      <c r="B53" s="19"/>
      <c r="C53" s="18" t="s">
        <v>68</v>
      </c>
      <c r="D53" s="18">
        <v>899</v>
      </c>
      <c r="E53" s="18">
        <v>897</v>
      </c>
      <c r="F53" s="18">
        <v>0</v>
      </c>
      <c r="G53" s="18">
        <v>2</v>
      </c>
      <c r="H53" s="19">
        <v>0.99</v>
      </c>
      <c r="J53" s="58" t="s">
        <v>68</v>
      </c>
      <c r="K53" s="58">
        <v>899</v>
      </c>
      <c r="L53" s="58">
        <v>899</v>
      </c>
      <c r="M53" s="58">
        <v>0</v>
      </c>
      <c r="N53" s="58">
        <v>0</v>
      </c>
      <c r="O53" s="59">
        <v>1</v>
      </c>
      <c r="P53" s="59">
        <f t="shared" si="104"/>
        <v>1.0000000000000009E-2</v>
      </c>
      <c r="R53" s="18" t="s">
        <v>68</v>
      </c>
      <c r="S53" s="18">
        <v>899</v>
      </c>
      <c r="T53" s="18">
        <v>899</v>
      </c>
      <c r="U53" s="18">
        <v>0</v>
      </c>
      <c r="V53" s="18">
        <v>0</v>
      </c>
      <c r="W53" s="19">
        <v>1</v>
      </c>
      <c r="X53" s="19">
        <f t="shared" si="105"/>
        <v>0</v>
      </c>
      <c r="Z53" s="51" t="s">
        <v>68</v>
      </c>
      <c r="AA53" s="51">
        <v>899</v>
      </c>
      <c r="AB53" s="52">
        <v>899</v>
      </c>
      <c r="AC53" s="53">
        <v>0</v>
      </c>
      <c r="AD53" s="51">
        <v>0</v>
      </c>
      <c r="AE53" s="54">
        <v>1</v>
      </c>
      <c r="AF53" s="19">
        <f t="shared" si="106"/>
        <v>0</v>
      </c>
      <c r="AH53" s="19">
        <v>1</v>
      </c>
      <c r="AI53" s="19">
        <f t="shared" si="107"/>
        <v>0</v>
      </c>
      <c r="AK53" s="18" t="s">
        <v>69</v>
      </c>
      <c r="AL53" s="18">
        <v>176</v>
      </c>
      <c r="AM53" s="18">
        <v>173</v>
      </c>
      <c r="AN53" s="18">
        <v>2</v>
      </c>
      <c r="AO53" s="18">
        <v>1</v>
      </c>
      <c r="AP53" s="19">
        <f t="shared" si="108"/>
        <v>0.98295454545454541</v>
      </c>
      <c r="AQ53" s="19">
        <f t="shared" si="127"/>
        <v>2.9545454545454319E-3</v>
      </c>
      <c r="AS53" s="18" t="s">
        <v>69</v>
      </c>
      <c r="AT53" s="18">
        <v>176</v>
      </c>
      <c r="AU53" s="18">
        <v>173</v>
      </c>
      <c r="AV53" s="18">
        <v>2</v>
      </c>
      <c r="AW53" s="18">
        <v>1</v>
      </c>
      <c r="AX53" s="19">
        <v>0.98</v>
      </c>
      <c r="AY53" s="19">
        <f t="shared" si="109"/>
        <v>-2.9545454545454319E-3</v>
      </c>
      <c r="BA53" s="18" t="s">
        <v>69</v>
      </c>
      <c r="BB53" s="18">
        <v>176</v>
      </c>
      <c r="BC53" s="18">
        <v>173</v>
      </c>
      <c r="BD53" s="18">
        <v>2</v>
      </c>
      <c r="BE53" s="18">
        <v>1</v>
      </c>
      <c r="BF53" s="19">
        <v>0.98</v>
      </c>
      <c r="BG53" s="19">
        <f t="shared" si="110"/>
        <v>0</v>
      </c>
      <c r="BI53" s="18" t="s">
        <v>69</v>
      </c>
      <c r="BJ53" s="18">
        <v>176</v>
      </c>
      <c r="BK53" s="18">
        <v>174</v>
      </c>
      <c r="BL53" s="18">
        <v>2</v>
      </c>
      <c r="BM53" s="18">
        <v>0</v>
      </c>
      <c r="BN53" s="19">
        <v>0.99</v>
      </c>
      <c r="BO53" s="19">
        <f t="shared" si="111"/>
        <v>1.0000000000000009E-2</v>
      </c>
      <c r="BQ53" s="18" t="s">
        <v>69</v>
      </c>
      <c r="BR53" s="18">
        <v>176</v>
      </c>
      <c r="BS53" s="18">
        <v>174</v>
      </c>
      <c r="BT53" s="18">
        <v>2</v>
      </c>
      <c r="BU53" s="18">
        <v>0</v>
      </c>
      <c r="BV53" s="19">
        <v>0.99</v>
      </c>
      <c r="BW53" s="19">
        <f t="shared" si="112"/>
        <v>0</v>
      </c>
      <c r="BY53" s="18" t="s">
        <v>69</v>
      </c>
      <c r="BZ53" s="18">
        <v>176</v>
      </c>
      <c r="CA53" s="18">
        <v>174</v>
      </c>
      <c r="CB53" s="18">
        <v>2</v>
      </c>
      <c r="CC53" s="18">
        <v>0</v>
      </c>
      <c r="CD53" s="19">
        <v>0.99</v>
      </c>
      <c r="CE53" s="19">
        <f t="shared" si="113"/>
        <v>0</v>
      </c>
      <c r="CG53" s="2" t="s">
        <v>69</v>
      </c>
      <c r="CH53" s="2">
        <v>176</v>
      </c>
      <c r="CI53" s="2">
        <v>174</v>
      </c>
      <c r="CJ53" s="2">
        <v>2</v>
      </c>
      <c r="CK53" s="2">
        <v>0</v>
      </c>
      <c r="CL53" s="4">
        <v>0.99</v>
      </c>
      <c r="CM53" s="19">
        <f t="shared" si="114"/>
        <v>0</v>
      </c>
      <c r="CO53" s="2" t="s">
        <v>69</v>
      </c>
      <c r="CP53" s="2">
        <v>176</v>
      </c>
      <c r="CQ53" s="2">
        <v>174</v>
      </c>
      <c r="CR53" s="2">
        <v>2</v>
      </c>
      <c r="CS53" s="2">
        <v>0</v>
      </c>
      <c r="CT53" s="4">
        <v>0.99</v>
      </c>
      <c r="CU53" s="19">
        <f t="shared" si="115"/>
        <v>0</v>
      </c>
      <c r="CW53" s="2" t="s">
        <v>69</v>
      </c>
      <c r="CX53" s="2">
        <v>176</v>
      </c>
      <c r="CY53" s="2">
        <v>174</v>
      </c>
      <c r="CZ53" s="2">
        <v>2</v>
      </c>
      <c r="DA53" s="2">
        <v>0</v>
      </c>
      <c r="DB53" s="4">
        <v>0.99</v>
      </c>
      <c r="DC53" s="19">
        <f t="shared" si="116"/>
        <v>0</v>
      </c>
      <c r="DD53" s="18" t="s">
        <v>119</v>
      </c>
      <c r="DE53" s="2" t="s">
        <v>69</v>
      </c>
      <c r="DF53" s="2">
        <v>176</v>
      </c>
      <c r="DG53" s="2">
        <v>174</v>
      </c>
      <c r="DH53" s="2">
        <v>2</v>
      </c>
      <c r="DI53" s="2">
        <v>0</v>
      </c>
      <c r="DJ53" s="4">
        <v>0.99</v>
      </c>
      <c r="DK53" s="19">
        <f t="shared" si="117"/>
        <v>0</v>
      </c>
      <c r="DM53" s="2" t="s">
        <v>69</v>
      </c>
      <c r="DN53" s="2">
        <v>176</v>
      </c>
      <c r="DO53" s="2">
        <v>174</v>
      </c>
      <c r="DP53" s="2">
        <v>2</v>
      </c>
      <c r="DQ53" s="2">
        <v>0</v>
      </c>
      <c r="DR53" s="4">
        <v>0.99</v>
      </c>
      <c r="DS53" s="19">
        <f t="shared" si="118"/>
        <v>0</v>
      </c>
      <c r="DU53" s="2" t="s">
        <v>69</v>
      </c>
      <c r="DV53" s="2">
        <v>176</v>
      </c>
      <c r="DW53" s="2">
        <v>174</v>
      </c>
      <c r="DX53" s="2">
        <v>2</v>
      </c>
      <c r="DY53" s="2">
        <v>0</v>
      </c>
      <c r="DZ53" s="4">
        <v>0.99</v>
      </c>
      <c r="EA53" s="19">
        <f t="shared" si="119"/>
        <v>0</v>
      </c>
      <c r="EC53" s="2" t="s">
        <v>69</v>
      </c>
      <c r="ED53" s="2">
        <v>176</v>
      </c>
      <c r="EE53" s="2">
        <v>174</v>
      </c>
      <c r="EF53" s="2">
        <v>2</v>
      </c>
      <c r="EG53" s="2">
        <v>0</v>
      </c>
      <c r="EH53" s="4">
        <v>0.99</v>
      </c>
      <c r="EI53" s="19">
        <f t="shared" si="120"/>
        <v>0</v>
      </c>
      <c r="EK53" s="2" t="s">
        <v>69</v>
      </c>
      <c r="EL53" s="2">
        <v>176</v>
      </c>
      <c r="EM53" s="2">
        <v>174</v>
      </c>
      <c r="EN53" s="2">
        <v>2</v>
      </c>
      <c r="EO53" s="2">
        <v>0</v>
      </c>
      <c r="EP53" s="4">
        <v>0.99</v>
      </c>
      <c r="EQ53" s="19">
        <f t="shared" si="121"/>
        <v>0</v>
      </c>
      <c r="ES53" s="2" t="s">
        <v>69</v>
      </c>
      <c r="ET53" s="2">
        <v>176</v>
      </c>
      <c r="EU53" s="2">
        <v>174</v>
      </c>
      <c r="EV53" s="2">
        <v>2</v>
      </c>
      <c r="EW53" s="2">
        <v>0</v>
      </c>
      <c r="EX53" s="4">
        <v>0.99</v>
      </c>
      <c r="EY53" s="19">
        <f t="shared" si="122"/>
        <v>0</v>
      </c>
      <c r="FA53" s="2" t="s">
        <v>69</v>
      </c>
      <c r="FB53" s="2">
        <v>176</v>
      </c>
      <c r="FC53" s="2">
        <v>173</v>
      </c>
      <c r="FD53" s="2">
        <v>2</v>
      </c>
      <c r="FE53" s="2">
        <v>1</v>
      </c>
      <c r="FF53" s="4">
        <v>0.98</v>
      </c>
      <c r="FG53" s="19">
        <f t="shared" si="123"/>
        <v>-1.0000000000000009E-2</v>
      </c>
      <c r="FI53" s="2" t="s">
        <v>69</v>
      </c>
      <c r="FJ53" s="2">
        <v>176</v>
      </c>
      <c r="FK53" s="2">
        <v>174</v>
      </c>
      <c r="FL53" s="2">
        <v>2</v>
      </c>
      <c r="FM53" s="2">
        <v>0</v>
      </c>
      <c r="FN53" s="4">
        <v>0.99</v>
      </c>
      <c r="FO53" s="19">
        <f t="shared" si="124"/>
        <v>1.0000000000000009E-2</v>
      </c>
      <c r="FQ53" s="2" t="s">
        <v>69</v>
      </c>
      <c r="FR53" s="2">
        <v>176</v>
      </c>
      <c r="FS53" s="2">
        <v>174</v>
      </c>
      <c r="FT53" s="2">
        <v>2</v>
      </c>
      <c r="FU53" s="2">
        <v>0</v>
      </c>
      <c r="FV53" s="4">
        <v>0.99</v>
      </c>
      <c r="FW53" s="19">
        <f t="shared" si="125"/>
        <v>0</v>
      </c>
      <c r="FY53" s="2" t="s">
        <v>69</v>
      </c>
      <c r="FZ53" s="2">
        <v>176</v>
      </c>
      <c r="GA53" s="2">
        <v>174</v>
      </c>
      <c r="GB53" s="2">
        <v>2</v>
      </c>
      <c r="GC53" s="2">
        <v>0</v>
      </c>
      <c r="GD53" s="4">
        <v>0.99</v>
      </c>
      <c r="GE53" s="19">
        <f t="shared" si="24"/>
        <v>0</v>
      </c>
      <c r="GG53" s="2" t="s">
        <v>69</v>
      </c>
      <c r="GH53" s="2">
        <v>176</v>
      </c>
      <c r="GI53" s="2">
        <v>172</v>
      </c>
      <c r="GJ53" s="2">
        <v>2</v>
      </c>
      <c r="GK53" s="2">
        <v>2</v>
      </c>
      <c r="GL53" s="4">
        <v>0.98</v>
      </c>
      <c r="GM53" s="19">
        <f t="shared" si="25"/>
        <v>-1.0000000000000009E-2</v>
      </c>
      <c r="GO53" s="2" t="s">
        <v>69</v>
      </c>
      <c r="GP53" s="2">
        <v>176</v>
      </c>
      <c r="GQ53" s="2">
        <v>173</v>
      </c>
      <c r="GR53" s="2">
        <v>2</v>
      </c>
      <c r="GS53" s="2">
        <v>1</v>
      </c>
      <c r="GT53" s="4">
        <v>0.98</v>
      </c>
      <c r="GU53" s="19">
        <f t="shared" si="26"/>
        <v>0</v>
      </c>
      <c r="GW53" s="2" t="s">
        <v>69</v>
      </c>
      <c r="GX53" s="2">
        <v>176</v>
      </c>
      <c r="GY53" s="2">
        <v>172</v>
      </c>
      <c r="GZ53" s="2">
        <v>2</v>
      </c>
      <c r="HA53" s="2">
        <v>2</v>
      </c>
      <c r="HB53" s="4">
        <v>0.98</v>
      </c>
      <c r="HC53" s="19">
        <f t="shared" si="27"/>
        <v>0</v>
      </c>
      <c r="HE53" s="2" t="s">
        <v>69</v>
      </c>
      <c r="HF53" s="2">
        <v>176</v>
      </c>
      <c r="HG53" s="2">
        <v>173</v>
      </c>
      <c r="HH53" s="2">
        <v>2</v>
      </c>
      <c r="HI53" s="2">
        <v>1</v>
      </c>
      <c r="HJ53" s="4">
        <v>0.98</v>
      </c>
      <c r="HK53" s="19">
        <f t="shared" si="28"/>
        <v>0</v>
      </c>
      <c r="HM53" s="2" t="s">
        <v>69</v>
      </c>
      <c r="HN53" s="2">
        <v>176</v>
      </c>
      <c r="HO53" s="2">
        <v>170</v>
      </c>
      <c r="HP53" s="2">
        <v>3</v>
      </c>
      <c r="HQ53" s="2">
        <v>3</v>
      </c>
      <c r="HR53" s="4">
        <v>0.97</v>
      </c>
      <c r="HS53" s="19">
        <f t="shared" si="29"/>
        <v>-1.0000000000000009E-2</v>
      </c>
      <c r="HU53" s="2" t="s">
        <v>69</v>
      </c>
      <c r="HV53" s="2">
        <v>176</v>
      </c>
      <c r="HW53" s="2">
        <v>174</v>
      </c>
      <c r="HX53" s="2">
        <v>2</v>
      </c>
      <c r="HY53" s="2">
        <v>0</v>
      </c>
      <c r="HZ53" s="4">
        <v>0.99</v>
      </c>
      <c r="IA53" s="19">
        <f t="shared" si="30"/>
        <v>2.0000000000000018E-2</v>
      </c>
      <c r="IC53" s="2" t="s">
        <v>69</v>
      </c>
      <c r="ID53" s="2">
        <v>176</v>
      </c>
      <c r="IE53" s="2">
        <v>173</v>
      </c>
      <c r="IF53" s="2">
        <v>2</v>
      </c>
      <c r="IG53" s="7">
        <v>1</v>
      </c>
      <c r="IH53" s="4">
        <v>0.98</v>
      </c>
      <c r="II53" s="19">
        <f t="shared" si="31"/>
        <v>-1.0000000000000009E-2</v>
      </c>
      <c r="IK53" s="2" t="s">
        <v>69</v>
      </c>
      <c r="IL53" s="2">
        <v>176</v>
      </c>
      <c r="IM53" s="2">
        <v>172</v>
      </c>
      <c r="IN53" s="2">
        <v>3</v>
      </c>
      <c r="IO53" s="2">
        <v>1</v>
      </c>
      <c r="IP53" s="4">
        <v>0.98</v>
      </c>
      <c r="IQ53" s="19">
        <f t="shared" si="32"/>
        <v>0</v>
      </c>
      <c r="IS53" s="2" t="s">
        <v>69</v>
      </c>
      <c r="IT53" s="2">
        <v>176</v>
      </c>
      <c r="IU53" s="2">
        <v>174</v>
      </c>
      <c r="IV53" s="2">
        <v>2</v>
      </c>
      <c r="IW53" s="2">
        <v>0</v>
      </c>
      <c r="IX53" s="4">
        <v>0.99</v>
      </c>
      <c r="IY53" s="19">
        <f t="shared" si="33"/>
        <v>1.0000000000000009E-2</v>
      </c>
      <c r="JA53" s="2" t="s">
        <v>69</v>
      </c>
      <c r="JB53" s="2">
        <v>176</v>
      </c>
      <c r="JC53" s="2">
        <v>174</v>
      </c>
      <c r="JD53" s="2">
        <v>2</v>
      </c>
      <c r="JE53" s="2">
        <v>0</v>
      </c>
      <c r="JF53" s="4">
        <v>0.99</v>
      </c>
      <c r="JG53" s="19">
        <f t="shared" si="34"/>
        <v>0</v>
      </c>
      <c r="JI53" s="2" t="s">
        <v>69</v>
      </c>
      <c r="JJ53" s="2">
        <v>176</v>
      </c>
      <c r="JK53" s="2">
        <v>174</v>
      </c>
      <c r="JL53" s="2">
        <v>2</v>
      </c>
      <c r="JM53" s="2">
        <v>0</v>
      </c>
      <c r="JN53" s="4">
        <v>0.99</v>
      </c>
      <c r="JO53" s="19">
        <f t="shared" si="35"/>
        <v>0</v>
      </c>
      <c r="JQ53" s="2" t="s">
        <v>69</v>
      </c>
      <c r="JR53" s="2">
        <v>176</v>
      </c>
      <c r="JS53" s="2">
        <v>174</v>
      </c>
      <c r="JT53" s="2">
        <v>2</v>
      </c>
      <c r="JU53" s="2">
        <v>0</v>
      </c>
      <c r="JV53" s="4">
        <v>0.99</v>
      </c>
      <c r="JW53" s="19">
        <f t="shared" si="36"/>
        <v>0</v>
      </c>
      <c r="JY53" s="2" t="s">
        <v>69</v>
      </c>
      <c r="JZ53" s="2">
        <v>176</v>
      </c>
      <c r="KA53" s="2">
        <v>174</v>
      </c>
      <c r="KB53" s="2">
        <v>2</v>
      </c>
      <c r="KC53" s="2">
        <v>0</v>
      </c>
      <c r="KD53" s="4">
        <v>0.99</v>
      </c>
      <c r="KE53" s="19">
        <f t="shared" si="37"/>
        <v>0</v>
      </c>
      <c r="KG53" s="2" t="s">
        <v>69</v>
      </c>
      <c r="KH53" s="2">
        <v>176</v>
      </c>
      <c r="KI53" s="2">
        <v>174</v>
      </c>
      <c r="KJ53" s="2">
        <v>2</v>
      </c>
      <c r="KK53" s="2">
        <v>0</v>
      </c>
      <c r="KL53" s="4">
        <v>0.99</v>
      </c>
      <c r="KM53" s="19">
        <f t="shared" si="38"/>
        <v>0</v>
      </c>
      <c r="KO53" s="2" t="s">
        <v>69</v>
      </c>
      <c r="KP53" s="2">
        <v>176</v>
      </c>
      <c r="KQ53" s="2">
        <v>174</v>
      </c>
      <c r="KR53" s="2">
        <v>2</v>
      </c>
      <c r="KS53" s="2">
        <v>0</v>
      </c>
      <c r="KT53" s="4">
        <v>0.99</v>
      </c>
      <c r="KU53" s="19">
        <f t="shared" si="39"/>
        <v>0</v>
      </c>
      <c r="KW53" s="2" t="s">
        <v>69</v>
      </c>
      <c r="KX53" s="2">
        <v>176</v>
      </c>
      <c r="KY53" s="2">
        <v>174</v>
      </c>
      <c r="KZ53" s="2">
        <v>2</v>
      </c>
      <c r="LA53" s="2">
        <v>0</v>
      </c>
      <c r="LB53" s="4">
        <v>0.99</v>
      </c>
      <c r="LC53" s="19">
        <f t="shared" si="40"/>
        <v>0</v>
      </c>
      <c r="LE53" s="2" t="s">
        <v>69</v>
      </c>
      <c r="LF53" s="2">
        <v>176</v>
      </c>
      <c r="LG53" s="2">
        <v>174</v>
      </c>
      <c r="LH53" s="2">
        <v>2</v>
      </c>
      <c r="LI53" s="2">
        <v>0</v>
      </c>
      <c r="LJ53" s="4">
        <v>0.99</v>
      </c>
      <c r="LK53" s="19">
        <f t="shared" si="41"/>
        <v>0</v>
      </c>
      <c r="LM53" s="2" t="s">
        <v>69</v>
      </c>
      <c r="LN53" s="2">
        <v>176</v>
      </c>
      <c r="LO53" s="2">
        <v>174</v>
      </c>
      <c r="LP53" s="2">
        <v>2</v>
      </c>
      <c r="LQ53" s="2">
        <v>0</v>
      </c>
      <c r="LR53" s="4">
        <v>0.99</v>
      </c>
      <c r="LS53" s="19">
        <f t="shared" si="42"/>
        <v>0</v>
      </c>
      <c r="LU53" s="2" t="s">
        <v>69</v>
      </c>
      <c r="LV53" s="2">
        <v>176</v>
      </c>
      <c r="LW53" s="2">
        <v>174</v>
      </c>
      <c r="LX53" s="2">
        <v>2</v>
      </c>
      <c r="LY53" s="2">
        <v>0</v>
      </c>
      <c r="LZ53" s="4">
        <v>0.99</v>
      </c>
      <c r="MA53" s="19">
        <f t="shared" si="43"/>
        <v>0</v>
      </c>
      <c r="MC53" s="2" t="s">
        <v>69</v>
      </c>
      <c r="MD53" s="2">
        <v>176</v>
      </c>
      <c r="ME53" s="2">
        <v>174</v>
      </c>
      <c r="MF53" s="2">
        <v>2</v>
      </c>
      <c r="MG53" s="2">
        <v>0</v>
      </c>
      <c r="MH53" s="4">
        <f t="shared" si="99"/>
        <v>0.98863636363636365</v>
      </c>
      <c r="MI53" s="19">
        <f t="shared" si="44"/>
        <v>-1.3636363636363447E-3</v>
      </c>
      <c r="MK53" s="2" t="s">
        <v>69</v>
      </c>
      <c r="ML53" s="2">
        <v>176</v>
      </c>
      <c r="MM53" s="2">
        <v>173</v>
      </c>
      <c r="MN53" s="2">
        <v>3</v>
      </c>
      <c r="MO53" s="2">
        <v>0</v>
      </c>
      <c r="MP53" s="4">
        <v>0.98</v>
      </c>
      <c r="MQ53" s="19">
        <f t="shared" si="100"/>
        <v>-8.6363636363636642E-3</v>
      </c>
      <c r="MR53" s="18" t="s">
        <v>208</v>
      </c>
      <c r="MS53" s="2" t="s">
        <v>69</v>
      </c>
      <c r="MT53" s="2">
        <v>176</v>
      </c>
      <c r="MU53" s="2">
        <v>174</v>
      </c>
      <c r="MV53" s="2">
        <v>2</v>
      </c>
      <c r="MW53" s="2">
        <v>0</v>
      </c>
      <c r="MX53" s="4">
        <v>0.99</v>
      </c>
      <c r="MY53" s="19">
        <f t="shared" si="45"/>
        <v>1.0000000000000009E-2</v>
      </c>
      <c r="NA53" s="2" t="s">
        <v>69</v>
      </c>
      <c r="NB53" s="2">
        <v>176</v>
      </c>
      <c r="NC53" s="2">
        <v>173</v>
      </c>
      <c r="ND53" s="2">
        <v>2</v>
      </c>
      <c r="NE53" s="7">
        <v>1</v>
      </c>
      <c r="NF53" s="4">
        <v>0.98</v>
      </c>
      <c r="NG53" s="19">
        <f t="shared" si="46"/>
        <v>-1.0000000000000009E-2</v>
      </c>
      <c r="NH53" s="18" t="s">
        <v>221</v>
      </c>
      <c r="NI53" s="2" t="s">
        <v>69</v>
      </c>
      <c r="NJ53" s="2">
        <v>176</v>
      </c>
      <c r="NK53" s="2">
        <v>174</v>
      </c>
      <c r="NL53" s="2">
        <v>2</v>
      </c>
      <c r="NM53" s="2">
        <v>0</v>
      </c>
      <c r="NN53" s="4">
        <v>0.99</v>
      </c>
      <c r="NO53" s="19">
        <f t="shared" si="47"/>
        <v>1.0000000000000009E-2</v>
      </c>
      <c r="NQ53" s="2" t="s">
        <v>69</v>
      </c>
      <c r="NR53" s="2">
        <v>176</v>
      </c>
      <c r="NS53" s="2">
        <v>172</v>
      </c>
      <c r="NT53" s="2">
        <v>2</v>
      </c>
      <c r="NU53" s="2">
        <v>2</v>
      </c>
      <c r="NV53" s="4">
        <v>0.98</v>
      </c>
      <c r="NW53" s="19">
        <f t="shared" si="48"/>
        <v>-1.0000000000000009E-2</v>
      </c>
      <c r="NX53" s="18" t="s">
        <v>119</v>
      </c>
      <c r="NY53" s="2" t="s">
        <v>69</v>
      </c>
      <c r="NZ53" s="2">
        <v>176</v>
      </c>
      <c r="OA53" s="2">
        <v>172</v>
      </c>
      <c r="OB53" s="2">
        <v>2</v>
      </c>
      <c r="OC53" s="2">
        <v>2</v>
      </c>
      <c r="OD53" s="4">
        <v>0.98</v>
      </c>
      <c r="OE53" s="19">
        <f t="shared" si="49"/>
        <v>0</v>
      </c>
      <c r="OG53" s="2" t="s">
        <v>69</v>
      </c>
      <c r="OH53" s="2">
        <v>176</v>
      </c>
      <c r="OI53" s="2">
        <v>172</v>
      </c>
      <c r="OJ53" s="2">
        <v>3</v>
      </c>
      <c r="OK53" s="2">
        <v>1</v>
      </c>
      <c r="OL53" s="4">
        <v>0.98</v>
      </c>
      <c r="OM53" s="19">
        <f>OL53-OD53</f>
        <v>0</v>
      </c>
      <c r="OO53" s="2" t="s">
        <v>69</v>
      </c>
      <c r="OP53" s="2">
        <v>176</v>
      </c>
      <c r="OQ53" s="2">
        <v>174</v>
      </c>
      <c r="OR53" s="2">
        <v>2</v>
      </c>
      <c r="OS53" s="2">
        <v>0</v>
      </c>
      <c r="OT53" s="4">
        <f t="shared" si="101"/>
        <v>0.98863636363636365</v>
      </c>
      <c r="OU53" s="19">
        <f t="shared" si="51"/>
        <v>8.6363636363636642E-3</v>
      </c>
      <c r="OW53" s="129" t="s">
        <v>69</v>
      </c>
      <c r="OX53" s="129">
        <v>176</v>
      </c>
      <c r="OY53" s="129">
        <v>174</v>
      </c>
      <c r="OZ53" s="129">
        <v>2</v>
      </c>
      <c r="PA53" s="129">
        <v>0</v>
      </c>
      <c r="PB53" s="135">
        <v>0.99</v>
      </c>
      <c r="PC53" s="132">
        <v>1.0000000000000009E-2</v>
      </c>
      <c r="PD53" s="129"/>
      <c r="PE53" s="129" t="s">
        <v>69</v>
      </c>
      <c r="PF53" s="129">
        <v>176</v>
      </c>
      <c r="PG53" s="129">
        <v>174</v>
      </c>
      <c r="PH53" s="129">
        <v>2</v>
      </c>
      <c r="PI53" s="129">
        <v>0</v>
      </c>
      <c r="PJ53" s="135">
        <v>0.99</v>
      </c>
      <c r="PK53" s="132">
        <v>0</v>
      </c>
      <c r="PM53" s="156" t="s">
        <v>69</v>
      </c>
      <c r="PN53" s="156">
        <v>176</v>
      </c>
      <c r="PO53" s="156">
        <v>174</v>
      </c>
      <c r="PP53" s="156">
        <v>2</v>
      </c>
      <c r="PQ53" s="156">
        <v>0</v>
      </c>
      <c r="PR53" s="162">
        <v>0.99</v>
      </c>
      <c r="PS53" s="132">
        <f t="shared" si="52"/>
        <v>0</v>
      </c>
      <c r="PT53" s="121"/>
      <c r="PU53" s="156" t="s">
        <v>69</v>
      </c>
      <c r="PV53" s="156">
        <v>176</v>
      </c>
      <c r="PW53" s="156">
        <v>174</v>
      </c>
      <c r="PX53" s="156">
        <v>2</v>
      </c>
      <c r="PY53" s="156">
        <v>0</v>
      </c>
      <c r="PZ53" s="162">
        <v>0.99</v>
      </c>
      <c r="QA53" s="132">
        <f t="shared" si="53"/>
        <v>0</v>
      </c>
      <c r="QB53" s="121"/>
      <c r="QC53" s="156" t="s">
        <v>69</v>
      </c>
      <c r="QD53" s="156">
        <v>176</v>
      </c>
      <c r="QE53" s="156">
        <v>173</v>
      </c>
      <c r="QF53" s="156">
        <v>2</v>
      </c>
      <c r="QG53" s="156">
        <v>1</v>
      </c>
      <c r="QH53" s="162">
        <v>0.98</v>
      </c>
      <c r="QI53" s="132">
        <f t="shared" si="54"/>
        <v>-1.0000000000000009E-2</v>
      </c>
      <c r="QJ53" s="121" t="s">
        <v>119</v>
      </c>
      <c r="QK53" s="156" t="s">
        <v>69</v>
      </c>
      <c r="QL53" s="156">
        <v>176</v>
      </c>
      <c r="QM53" s="156">
        <v>174</v>
      </c>
      <c r="QN53" s="156">
        <v>2</v>
      </c>
      <c r="QO53" s="156">
        <v>0</v>
      </c>
      <c r="QP53" s="162">
        <v>0.99</v>
      </c>
      <c r="QQ53" s="132">
        <f t="shared" si="55"/>
        <v>1.0000000000000009E-2</v>
      </c>
      <c r="QR53" s="121"/>
      <c r="QS53" s="156" t="s">
        <v>69</v>
      </c>
      <c r="QT53" s="156">
        <v>176</v>
      </c>
      <c r="QU53" s="156">
        <v>173</v>
      </c>
      <c r="QV53" s="156">
        <v>2</v>
      </c>
      <c r="QW53" s="156">
        <v>1</v>
      </c>
      <c r="QX53" s="162">
        <v>0.98</v>
      </c>
      <c r="QY53" s="158">
        <f t="shared" si="56"/>
        <v>-1.0000000000000009E-2</v>
      </c>
      <c r="QZ53" s="121"/>
      <c r="RA53" s="156" t="s">
        <v>69</v>
      </c>
      <c r="RB53" s="156">
        <v>176</v>
      </c>
      <c r="RC53" s="156">
        <v>174</v>
      </c>
      <c r="RD53" s="156">
        <v>2</v>
      </c>
      <c r="RE53" s="156">
        <v>0</v>
      </c>
      <c r="RF53" s="162">
        <v>0.99</v>
      </c>
      <c r="RG53" s="132">
        <f t="shared" si="57"/>
        <v>1.0000000000000009E-2</v>
      </c>
      <c r="RH53" s="121"/>
      <c r="RI53" s="121"/>
      <c r="RJ53" s="156" t="s">
        <v>69</v>
      </c>
      <c r="RK53" s="156">
        <v>176</v>
      </c>
      <c r="RL53" s="156">
        <v>174</v>
      </c>
      <c r="RM53" s="156">
        <v>2</v>
      </c>
      <c r="RN53" s="156">
        <v>0</v>
      </c>
      <c r="RO53" s="162">
        <f t="shared" si="58"/>
        <v>0.98863636363636365</v>
      </c>
      <c r="RP53" s="132">
        <f t="shared" si="59"/>
        <v>-1.3636363636363447E-3</v>
      </c>
      <c r="RQ53" s="121"/>
      <c r="RR53" s="121"/>
      <c r="RS53" s="121"/>
      <c r="RT53" s="121"/>
      <c r="RU53" s="121"/>
      <c r="RV53" s="121"/>
      <c r="RW53" s="132"/>
      <c r="RX53" s="121"/>
      <c r="RY53" s="121"/>
      <c r="RZ53" s="121"/>
      <c r="SA53" s="121"/>
      <c r="SB53" s="121"/>
      <c r="SC53" s="121"/>
      <c r="SD53" s="132"/>
      <c r="SE53" s="121"/>
      <c r="SF53" s="121"/>
      <c r="SG53" s="121"/>
      <c r="SH53" s="121"/>
      <c r="SI53" s="121"/>
      <c r="SJ53" s="121"/>
      <c r="SK53" s="121"/>
      <c r="SL53" s="121"/>
      <c r="SM53" s="121"/>
      <c r="SN53" s="121"/>
      <c r="SO53" s="121"/>
      <c r="SP53" s="121"/>
      <c r="SQ53" s="121"/>
      <c r="SR53" s="121"/>
      <c r="SU53" s="157" t="s">
        <v>69</v>
      </c>
      <c r="SV53" s="157">
        <v>176</v>
      </c>
      <c r="SW53" s="157">
        <v>173</v>
      </c>
      <c r="SX53" s="157">
        <v>2</v>
      </c>
      <c r="SY53" s="157">
        <v>1</v>
      </c>
      <c r="SZ53" s="158">
        <f t="shared" si="102"/>
        <v>0.98295454545454541</v>
      </c>
      <c r="TA53" s="132">
        <f t="shared" si="60"/>
        <v>-5.6818181818182323E-3</v>
      </c>
      <c r="TC53" s="157" t="s">
        <v>69</v>
      </c>
      <c r="TD53" s="157">
        <v>176</v>
      </c>
      <c r="TE53" s="157">
        <v>170</v>
      </c>
      <c r="TF53" s="157">
        <v>2</v>
      </c>
      <c r="TG53" s="159">
        <v>4</v>
      </c>
      <c r="TH53" s="158">
        <f t="shared" si="61"/>
        <v>0.96590909090909094</v>
      </c>
      <c r="TI53" s="132">
        <f t="shared" si="62"/>
        <v>-1.7045454545454475E-2</v>
      </c>
      <c r="TK53" s="157" t="s">
        <v>69</v>
      </c>
      <c r="TL53" s="157">
        <v>176</v>
      </c>
      <c r="TM53" s="157">
        <v>168</v>
      </c>
      <c r="TN53" s="157">
        <v>2</v>
      </c>
      <c r="TO53" s="157">
        <v>6</v>
      </c>
      <c r="TP53" s="158">
        <f t="shared" si="63"/>
        <v>0.95454545454545459</v>
      </c>
      <c r="TQ53" s="132">
        <f t="shared" si="64"/>
        <v>-1.1363636363636354E-2</v>
      </c>
      <c r="TS53" s="157" t="s">
        <v>69</v>
      </c>
      <c r="TT53" s="157">
        <v>176</v>
      </c>
      <c r="TU53" s="157">
        <v>171</v>
      </c>
      <c r="TV53" s="157">
        <v>2</v>
      </c>
      <c r="TW53" s="157">
        <v>3</v>
      </c>
      <c r="TX53" s="158">
        <f t="shared" si="65"/>
        <v>0.97159090909090906</v>
      </c>
      <c r="TY53" s="132">
        <f t="shared" si="66"/>
        <v>1.7045454545454475E-2</v>
      </c>
      <c r="UA53" s="157" t="s">
        <v>69</v>
      </c>
      <c r="UB53" s="157">
        <v>176</v>
      </c>
      <c r="UC53" s="157">
        <v>170</v>
      </c>
      <c r="UD53" s="157">
        <v>2</v>
      </c>
      <c r="UE53" s="157">
        <v>4</v>
      </c>
      <c r="UF53" s="158">
        <f t="shared" si="67"/>
        <v>0.96590909090909094</v>
      </c>
      <c r="UG53" s="132">
        <f t="shared" si="68"/>
        <v>-5.6818181818181213E-3</v>
      </c>
      <c r="UH53" s="132"/>
      <c r="UI53" s="157" t="s">
        <v>69</v>
      </c>
      <c r="UJ53" s="157">
        <v>176</v>
      </c>
      <c r="UK53" s="157">
        <v>170</v>
      </c>
      <c r="UL53" s="157">
        <v>3</v>
      </c>
      <c r="UM53" s="157">
        <v>3</v>
      </c>
      <c r="UN53" s="158">
        <f t="shared" si="69"/>
        <v>0.96590909090909094</v>
      </c>
      <c r="UO53" s="132">
        <f t="shared" si="70"/>
        <v>0</v>
      </c>
      <c r="UQ53" s="157" t="s">
        <v>69</v>
      </c>
      <c r="UR53" s="157">
        <v>176</v>
      </c>
      <c r="US53" s="157">
        <v>171</v>
      </c>
      <c r="UT53" s="157">
        <v>2</v>
      </c>
      <c r="UU53" s="157">
        <v>3</v>
      </c>
      <c r="UV53" s="158">
        <f t="shared" si="71"/>
        <v>0.97159090909090906</v>
      </c>
      <c r="UW53" s="132">
        <f t="shared" si="72"/>
        <v>5.6818181818181213E-3</v>
      </c>
      <c r="UY53" s="157" t="s">
        <v>69</v>
      </c>
      <c r="UZ53" s="157">
        <v>176</v>
      </c>
      <c r="VA53" s="157">
        <v>172</v>
      </c>
      <c r="VB53" s="157">
        <v>2</v>
      </c>
      <c r="VC53" s="157">
        <v>2</v>
      </c>
      <c r="VD53" s="158">
        <f t="shared" si="73"/>
        <v>0.97727272727272729</v>
      </c>
      <c r="VE53" s="132">
        <f t="shared" si="74"/>
        <v>5.6818181818182323E-3</v>
      </c>
      <c r="VG53" s="157" t="s">
        <v>69</v>
      </c>
      <c r="VH53" s="157">
        <v>176</v>
      </c>
      <c r="VI53" s="157">
        <v>172</v>
      </c>
      <c r="VJ53" s="157">
        <v>2</v>
      </c>
      <c r="VK53" s="157">
        <v>2</v>
      </c>
      <c r="VL53" s="158">
        <f t="shared" si="75"/>
        <v>0.97727272727272729</v>
      </c>
      <c r="VM53" s="132">
        <f t="shared" si="76"/>
        <v>0</v>
      </c>
      <c r="VO53" s="157" t="s">
        <v>69</v>
      </c>
      <c r="VP53" s="157">
        <v>176</v>
      </c>
      <c r="VQ53" s="157">
        <v>172</v>
      </c>
      <c r="VR53" s="157">
        <v>2</v>
      </c>
      <c r="VS53" s="157">
        <v>2</v>
      </c>
      <c r="VT53" s="158">
        <f t="shared" si="77"/>
        <v>0.97727272727272729</v>
      </c>
      <c r="VV53" s="157" t="s">
        <v>69</v>
      </c>
      <c r="VW53" s="157">
        <v>176</v>
      </c>
      <c r="VX53" s="157">
        <v>172</v>
      </c>
      <c r="VY53" s="157">
        <v>2</v>
      </c>
      <c r="VZ53" s="157">
        <v>2</v>
      </c>
      <c r="WA53" s="158">
        <f t="shared" si="78"/>
        <v>0.97727272727272729</v>
      </c>
      <c r="WC53" s="157" t="s">
        <v>69</v>
      </c>
      <c r="WD53" s="157">
        <v>176</v>
      </c>
      <c r="WE53" s="157">
        <v>173</v>
      </c>
      <c r="WF53" s="157">
        <v>2</v>
      </c>
      <c r="WG53" s="157">
        <v>1</v>
      </c>
      <c r="WH53" s="158">
        <f t="shared" si="79"/>
        <v>0.98295454545454541</v>
      </c>
      <c r="WI53" s="132">
        <f t="shared" si="126"/>
        <v>5.6818181818181213E-3</v>
      </c>
      <c r="WK53" s="157" t="s">
        <v>69</v>
      </c>
      <c r="WL53" s="157">
        <v>176</v>
      </c>
      <c r="WM53" s="157">
        <v>173</v>
      </c>
      <c r="WN53" s="157">
        <v>2</v>
      </c>
      <c r="WO53" s="157">
        <v>1</v>
      </c>
      <c r="WP53" s="158">
        <f t="shared" si="80"/>
        <v>0.98295454545454541</v>
      </c>
      <c r="WQ53" s="132">
        <f t="shared" si="81"/>
        <v>0</v>
      </c>
      <c r="WS53" s="157" t="s">
        <v>69</v>
      </c>
      <c r="WT53" s="157">
        <v>176</v>
      </c>
      <c r="WU53" s="157">
        <v>173</v>
      </c>
      <c r="WV53" s="157">
        <v>2</v>
      </c>
      <c r="WW53" s="157">
        <v>1</v>
      </c>
      <c r="WX53" s="158">
        <f t="shared" si="82"/>
        <v>0.98295454545454541</v>
      </c>
      <c r="WY53" s="132">
        <f t="shared" si="83"/>
        <v>0</v>
      </c>
      <c r="XA53" s="157" t="s">
        <v>69</v>
      </c>
      <c r="XB53" s="157">
        <v>176</v>
      </c>
      <c r="XC53" s="157">
        <v>173</v>
      </c>
      <c r="XD53" s="157">
        <v>2</v>
      </c>
      <c r="XE53" s="157">
        <v>1</v>
      </c>
      <c r="XF53" s="158">
        <f t="shared" si="84"/>
        <v>0.98295454545454541</v>
      </c>
      <c r="XG53" s="132">
        <f t="shared" si="85"/>
        <v>0</v>
      </c>
      <c r="XI53" s="157" t="s">
        <v>69</v>
      </c>
      <c r="XJ53" s="157">
        <v>176</v>
      </c>
      <c r="XK53" s="157">
        <v>173</v>
      </c>
      <c r="XL53" s="157">
        <v>2</v>
      </c>
      <c r="XM53" s="157">
        <v>1</v>
      </c>
      <c r="XN53" s="158">
        <f t="shared" si="86"/>
        <v>0.98295454545454541</v>
      </c>
      <c r="XO53" s="132">
        <f t="shared" si="87"/>
        <v>0</v>
      </c>
      <c r="XQ53" s="157" t="s">
        <v>69</v>
      </c>
      <c r="XR53" s="157">
        <v>176</v>
      </c>
      <c r="XS53" s="157">
        <v>173</v>
      </c>
      <c r="XT53" s="157">
        <v>2</v>
      </c>
      <c r="XU53" s="157">
        <v>1</v>
      </c>
      <c r="XV53" s="158">
        <f t="shared" si="88"/>
        <v>0.98295454545454541</v>
      </c>
      <c r="XW53" s="132">
        <f t="shared" si="89"/>
        <v>0</v>
      </c>
      <c r="XY53" s="157" t="s">
        <v>69</v>
      </c>
      <c r="XZ53" s="157">
        <v>176</v>
      </c>
      <c r="YA53" s="157">
        <v>173</v>
      </c>
      <c r="YB53" s="157">
        <v>2</v>
      </c>
      <c r="YC53" s="157">
        <v>1</v>
      </c>
      <c r="YD53" s="158">
        <f t="shared" si="90"/>
        <v>0.98295454545454541</v>
      </c>
      <c r="YE53" s="132">
        <f t="shared" si="91"/>
        <v>0</v>
      </c>
      <c r="YG53" s="157" t="s">
        <v>69</v>
      </c>
      <c r="YH53" s="157">
        <v>176</v>
      </c>
      <c r="YI53" s="157">
        <v>173</v>
      </c>
      <c r="YJ53" s="157">
        <v>2</v>
      </c>
      <c r="YK53" s="157">
        <v>1</v>
      </c>
      <c r="YL53" s="158">
        <f t="shared" si="92"/>
        <v>0.98295454545454541</v>
      </c>
      <c r="YM53" s="132">
        <f t="shared" si="93"/>
        <v>0</v>
      </c>
      <c r="YO53" s="157" t="s">
        <v>69</v>
      </c>
      <c r="YP53" s="157">
        <v>176</v>
      </c>
      <c r="YQ53" s="157">
        <v>174</v>
      </c>
      <c r="YR53" s="157">
        <v>2</v>
      </c>
      <c r="YS53" s="157">
        <v>0</v>
      </c>
      <c r="YT53" s="158">
        <f t="shared" si="94"/>
        <v>0.98863636363636365</v>
      </c>
      <c r="YU53" s="132">
        <f t="shared" si="95"/>
        <v>5.6818181818182323E-3</v>
      </c>
      <c r="YW53" s="157" t="s">
        <v>69</v>
      </c>
      <c r="YX53" s="157">
        <v>176</v>
      </c>
      <c r="YY53" s="157">
        <v>174</v>
      </c>
      <c r="YZ53" s="157">
        <v>2</v>
      </c>
      <c r="ZA53" s="157">
        <v>0</v>
      </c>
      <c r="ZB53" s="158">
        <f t="shared" si="96"/>
        <v>0.98863636363636365</v>
      </c>
      <c r="ZD53" s="157" t="s">
        <v>69</v>
      </c>
      <c r="ZE53" s="157">
        <v>176</v>
      </c>
      <c r="ZF53" s="157">
        <v>174</v>
      </c>
      <c r="ZG53" s="157">
        <v>2</v>
      </c>
      <c r="ZH53" s="157">
        <v>0</v>
      </c>
      <c r="ZI53" s="158">
        <f t="shared" si="97"/>
        <v>0.98863636363636365</v>
      </c>
      <c r="ZJ53" s="132">
        <f t="shared" si="98"/>
        <v>0.98863636363636365</v>
      </c>
      <c r="ZL53" s="121" t="s">
        <v>69</v>
      </c>
      <c r="ZM53" s="121">
        <v>176</v>
      </c>
      <c r="ZN53" s="121">
        <v>174</v>
      </c>
      <c r="ZO53" s="121">
        <v>2</v>
      </c>
      <c r="ZP53" s="121">
        <v>0</v>
      </c>
      <c r="ZQ53" s="132">
        <v>0.99</v>
      </c>
      <c r="ZS53" s="157" t="s">
        <v>69</v>
      </c>
      <c r="ZT53" s="157">
        <v>176</v>
      </c>
      <c r="ZU53" s="157">
        <v>174</v>
      </c>
      <c r="ZV53" s="157">
        <v>2</v>
      </c>
      <c r="ZW53" s="157">
        <v>0</v>
      </c>
      <c r="ZX53" s="158">
        <v>0.99</v>
      </c>
      <c r="ZZ53" s="199" t="s">
        <v>69</v>
      </c>
      <c r="AAA53" s="199">
        <v>176</v>
      </c>
      <c r="AAB53" s="199">
        <v>174</v>
      </c>
      <c r="AAC53" s="199">
        <v>2</v>
      </c>
      <c r="AAD53" s="199">
        <v>0</v>
      </c>
      <c r="AAE53" s="200">
        <v>0.99</v>
      </c>
      <c r="AAG53" s="157" t="s">
        <v>69</v>
      </c>
      <c r="AAH53" s="157">
        <v>176</v>
      </c>
      <c r="AAI53" s="157">
        <v>174</v>
      </c>
      <c r="AAJ53" s="157">
        <v>2</v>
      </c>
      <c r="AAK53" s="157">
        <v>0</v>
      </c>
      <c r="AAL53" s="158">
        <v>0.99</v>
      </c>
      <c r="AAN53" s="157" t="s">
        <v>69</v>
      </c>
      <c r="AAO53" s="157">
        <v>176</v>
      </c>
      <c r="AAP53" s="157">
        <v>174</v>
      </c>
      <c r="AAQ53" s="157">
        <v>2</v>
      </c>
      <c r="AAR53" s="157">
        <v>0</v>
      </c>
      <c r="AAS53" s="158">
        <v>0.99</v>
      </c>
      <c r="AAU53" s="157" t="s">
        <v>69</v>
      </c>
      <c r="AAV53" s="157">
        <v>176</v>
      </c>
      <c r="AAW53" s="157">
        <v>174</v>
      </c>
      <c r="AAX53" s="157">
        <v>2</v>
      </c>
      <c r="AAY53" s="157">
        <v>0</v>
      </c>
      <c r="AAZ53" s="158">
        <v>0.99</v>
      </c>
    </row>
    <row r="54" spans="1:728" ht="15.75">
      <c r="A54" s="19">
        <v>0.98</v>
      </c>
      <c r="B54" s="19"/>
      <c r="C54" s="18" t="s">
        <v>69</v>
      </c>
      <c r="D54" s="18">
        <v>176</v>
      </c>
      <c r="E54" s="18">
        <v>173</v>
      </c>
      <c r="F54" s="18">
        <v>2</v>
      </c>
      <c r="G54" s="18">
        <v>1</v>
      </c>
      <c r="H54" s="19">
        <v>0.98</v>
      </c>
      <c r="J54" s="58" t="s">
        <v>69</v>
      </c>
      <c r="K54" s="58">
        <v>176</v>
      </c>
      <c r="L54" s="58">
        <v>173</v>
      </c>
      <c r="M54" s="58">
        <v>2</v>
      </c>
      <c r="N54" s="58">
        <v>1</v>
      </c>
      <c r="O54" s="59">
        <v>0.98</v>
      </c>
      <c r="P54" s="59">
        <f t="shared" si="104"/>
        <v>0</v>
      </c>
      <c r="R54" s="18" t="s">
        <v>69</v>
      </c>
      <c r="S54" s="18">
        <v>176</v>
      </c>
      <c r="T54" s="18">
        <v>173</v>
      </c>
      <c r="U54" s="18">
        <v>2</v>
      </c>
      <c r="V54" s="18">
        <v>1</v>
      </c>
      <c r="W54" s="19">
        <v>0.98</v>
      </c>
      <c r="X54" s="19">
        <f t="shared" si="105"/>
        <v>0</v>
      </c>
      <c r="Z54" s="51" t="s">
        <v>69</v>
      </c>
      <c r="AA54" s="51">
        <v>176</v>
      </c>
      <c r="AB54" s="52">
        <v>173</v>
      </c>
      <c r="AC54" s="53">
        <v>2</v>
      </c>
      <c r="AD54" s="51">
        <v>1</v>
      </c>
      <c r="AE54" s="54">
        <v>0.98</v>
      </c>
      <c r="AF54" s="19">
        <f t="shared" si="106"/>
        <v>0</v>
      </c>
      <c r="AH54" s="54">
        <v>0.97</v>
      </c>
      <c r="AI54" s="19">
        <f t="shared" si="107"/>
        <v>1.0000000000000009E-2</v>
      </c>
      <c r="AK54" s="18" t="s">
        <v>70</v>
      </c>
      <c r="AL54" s="18">
        <v>270</v>
      </c>
      <c r="AM54" s="18">
        <v>221</v>
      </c>
      <c r="AN54" s="18">
        <v>9</v>
      </c>
      <c r="AO54" s="18">
        <v>40</v>
      </c>
      <c r="AP54" s="19">
        <f t="shared" si="108"/>
        <v>0.81851851851851853</v>
      </c>
      <c r="AQ54" s="19">
        <f t="shared" si="127"/>
        <v>8.5185185185184809E-3</v>
      </c>
      <c r="AS54" s="18" t="s">
        <v>70</v>
      </c>
      <c r="AT54" s="18">
        <v>231</v>
      </c>
      <c r="AU54" s="18">
        <v>221</v>
      </c>
      <c r="AV54" s="18">
        <v>9</v>
      </c>
      <c r="AW54" s="18">
        <v>1</v>
      </c>
      <c r="AX54" s="19">
        <v>0.96</v>
      </c>
      <c r="AY54" s="19">
        <f t="shared" si="109"/>
        <v>0.14148148148148143</v>
      </c>
      <c r="BA54" s="18" t="s">
        <v>70</v>
      </c>
      <c r="BB54" s="18">
        <v>231</v>
      </c>
      <c r="BC54" s="18">
        <v>221</v>
      </c>
      <c r="BD54" s="18">
        <v>9</v>
      </c>
      <c r="BE54" s="18">
        <v>1</v>
      </c>
      <c r="BF54" s="19">
        <v>0.96</v>
      </c>
      <c r="BG54" s="19">
        <f t="shared" si="110"/>
        <v>0</v>
      </c>
      <c r="BI54" s="18" t="s">
        <v>70</v>
      </c>
      <c r="BJ54" s="18">
        <v>231</v>
      </c>
      <c r="BK54" s="18">
        <v>223</v>
      </c>
      <c r="BL54" s="18">
        <v>7</v>
      </c>
      <c r="BM54" s="18">
        <v>1</v>
      </c>
      <c r="BN54" s="19">
        <v>0.97</v>
      </c>
      <c r="BO54" s="19">
        <f t="shared" si="111"/>
        <v>1.0000000000000009E-2</v>
      </c>
      <c r="BQ54" s="18" t="s">
        <v>70</v>
      </c>
      <c r="BR54" s="18">
        <v>231</v>
      </c>
      <c r="BS54" s="18">
        <v>223</v>
      </c>
      <c r="BT54" s="18">
        <v>7</v>
      </c>
      <c r="BU54" s="18">
        <v>1</v>
      </c>
      <c r="BV54" s="19">
        <v>0.97</v>
      </c>
      <c r="BW54" s="19">
        <f t="shared" si="112"/>
        <v>0</v>
      </c>
      <c r="BY54" s="18" t="s">
        <v>70</v>
      </c>
      <c r="BZ54" s="18">
        <v>231</v>
      </c>
      <c r="CA54" s="18">
        <v>223</v>
      </c>
      <c r="CB54" s="18">
        <v>7</v>
      </c>
      <c r="CC54" s="18">
        <v>1</v>
      </c>
      <c r="CD54" s="19">
        <v>0.97</v>
      </c>
      <c r="CE54" s="19">
        <f t="shared" si="113"/>
        <v>0</v>
      </c>
      <c r="CG54" s="2" t="s">
        <v>70</v>
      </c>
      <c r="CH54" s="2">
        <v>231</v>
      </c>
      <c r="CI54" s="2">
        <v>223</v>
      </c>
      <c r="CJ54" s="2">
        <v>7</v>
      </c>
      <c r="CK54" s="2">
        <v>1</v>
      </c>
      <c r="CL54" s="4">
        <v>0.97</v>
      </c>
      <c r="CM54" s="19">
        <f t="shared" si="114"/>
        <v>0</v>
      </c>
      <c r="CO54" s="2" t="s">
        <v>70</v>
      </c>
      <c r="CP54" s="2">
        <v>231</v>
      </c>
      <c r="CQ54" s="2">
        <v>223</v>
      </c>
      <c r="CR54" s="2">
        <v>7</v>
      </c>
      <c r="CS54" s="2">
        <v>1</v>
      </c>
      <c r="CT54" s="4">
        <v>0.97</v>
      </c>
      <c r="CU54" s="19">
        <f t="shared" si="115"/>
        <v>0</v>
      </c>
      <c r="CW54" s="2" t="s">
        <v>70</v>
      </c>
      <c r="CX54" s="2">
        <v>231</v>
      </c>
      <c r="CY54" s="2">
        <v>223</v>
      </c>
      <c r="CZ54" s="2">
        <v>7</v>
      </c>
      <c r="DA54" s="2">
        <v>1</v>
      </c>
      <c r="DB54" s="4">
        <v>0.97</v>
      </c>
      <c r="DC54" s="19">
        <f t="shared" si="116"/>
        <v>0</v>
      </c>
      <c r="DD54" s="18" t="s">
        <v>119</v>
      </c>
      <c r="DE54" s="2" t="s">
        <v>70</v>
      </c>
      <c r="DF54" s="2">
        <v>231</v>
      </c>
      <c r="DG54" s="2">
        <v>223</v>
      </c>
      <c r="DH54" s="2">
        <v>7</v>
      </c>
      <c r="DI54" s="2">
        <v>1</v>
      </c>
      <c r="DJ54" s="4">
        <v>0.97</v>
      </c>
      <c r="DK54" s="19">
        <f t="shared" si="117"/>
        <v>0</v>
      </c>
      <c r="DM54" s="2" t="s">
        <v>70</v>
      </c>
      <c r="DN54" s="2">
        <v>231</v>
      </c>
      <c r="DO54" s="2">
        <v>223</v>
      </c>
      <c r="DP54" s="2">
        <v>7</v>
      </c>
      <c r="DQ54" s="2">
        <v>1</v>
      </c>
      <c r="DR54" s="4">
        <v>0.97</v>
      </c>
      <c r="DS54" s="19">
        <f t="shared" si="118"/>
        <v>0</v>
      </c>
      <c r="DU54" s="2" t="s">
        <v>70</v>
      </c>
      <c r="DV54" s="2">
        <v>231</v>
      </c>
      <c r="DW54" s="2">
        <v>223</v>
      </c>
      <c r="DX54" s="2">
        <v>7</v>
      </c>
      <c r="DY54" s="2">
        <v>1</v>
      </c>
      <c r="DZ54" s="4">
        <v>0.97</v>
      </c>
      <c r="EA54" s="19">
        <f t="shared" si="119"/>
        <v>0</v>
      </c>
      <c r="EC54" s="2" t="s">
        <v>70</v>
      </c>
      <c r="ED54" s="2">
        <v>231</v>
      </c>
      <c r="EE54" s="2">
        <v>223</v>
      </c>
      <c r="EF54" s="2">
        <v>7</v>
      </c>
      <c r="EG54" s="2">
        <v>1</v>
      </c>
      <c r="EH54" s="4">
        <v>0.97</v>
      </c>
      <c r="EI54" s="19">
        <f t="shared" si="120"/>
        <v>0</v>
      </c>
      <c r="EK54" s="2" t="s">
        <v>70</v>
      </c>
      <c r="EL54" s="2">
        <v>231</v>
      </c>
      <c r="EM54" s="2">
        <v>223</v>
      </c>
      <c r="EN54" s="2">
        <v>7</v>
      </c>
      <c r="EO54" s="2">
        <v>1</v>
      </c>
      <c r="EP54" s="4">
        <v>0.97</v>
      </c>
      <c r="EQ54" s="19">
        <f t="shared" si="121"/>
        <v>0</v>
      </c>
      <c r="ES54" s="2" t="s">
        <v>70</v>
      </c>
      <c r="ET54" s="2">
        <v>231</v>
      </c>
      <c r="EU54" s="2">
        <v>223</v>
      </c>
      <c r="EV54" s="2">
        <v>7</v>
      </c>
      <c r="EW54" s="2">
        <v>1</v>
      </c>
      <c r="EX54" s="4">
        <v>0.97</v>
      </c>
      <c r="EY54" s="19">
        <f t="shared" si="122"/>
        <v>0</v>
      </c>
      <c r="FA54" s="2" t="s">
        <v>70</v>
      </c>
      <c r="FB54" s="2">
        <v>231</v>
      </c>
      <c r="FC54" s="2">
        <v>223</v>
      </c>
      <c r="FD54" s="2">
        <v>7</v>
      </c>
      <c r="FE54" s="2">
        <v>1</v>
      </c>
      <c r="FF54" s="4">
        <v>0.97</v>
      </c>
      <c r="FG54" s="19">
        <f t="shared" si="123"/>
        <v>0</v>
      </c>
      <c r="FI54" s="2" t="s">
        <v>70</v>
      </c>
      <c r="FJ54" s="2">
        <v>231</v>
      </c>
      <c r="FK54" s="2">
        <v>223</v>
      </c>
      <c r="FL54" s="2">
        <v>7</v>
      </c>
      <c r="FM54" s="2">
        <v>1</v>
      </c>
      <c r="FN54" s="4">
        <v>0.97</v>
      </c>
      <c r="FO54" s="19">
        <f t="shared" si="124"/>
        <v>0</v>
      </c>
      <c r="FQ54" s="2" t="s">
        <v>70</v>
      </c>
      <c r="FR54" s="2">
        <v>231</v>
      </c>
      <c r="FS54" s="2">
        <v>223</v>
      </c>
      <c r="FT54" s="2">
        <v>7</v>
      </c>
      <c r="FU54" s="2">
        <v>1</v>
      </c>
      <c r="FV54" s="4">
        <v>0.97</v>
      </c>
      <c r="FW54" s="19">
        <f t="shared" si="125"/>
        <v>0</v>
      </c>
      <c r="FY54" s="2" t="s">
        <v>70</v>
      </c>
      <c r="FZ54" s="2">
        <v>231</v>
      </c>
      <c r="GA54" s="2">
        <v>223</v>
      </c>
      <c r="GB54" s="2">
        <v>7</v>
      </c>
      <c r="GC54" s="2">
        <v>1</v>
      </c>
      <c r="GD54" s="4">
        <v>0.97</v>
      </c>
      <c r="GE54" s="19">
        <f t="shared" si="24"/>
        <v>0</v>
      </c>
      <c r="GG54" s="2" t="s">
        <v>70</v>
      </c>
      <c r="GH54" s="2">
        <v>231</v>
      </c>
      <c r="GI54" s="2">
        <v>223</v>
      </c>
      <c r="GJ54" s="2">
        <v>7</v>
      </c>
      <c r="GK54" s="2">
        <v>1</v>
      </c>
      <c r="GL54" s="4">
        <v>0.97</v>
      </c>
      <c r="GM54" s="19">
        <f t="shared" si="25"/>
        <v>0</v>
      </c>
      <c r="GO54" s="2" t="s">
        <v>70</v>
      </c>
      <c r="GP54" s="2">
        <v>231</v>
      </c>
      <c r="GQ54" s="2">
        <v>223</v>
      </c>
      <c r="GR54" s="2">
        <v>7</v>
      </c>
      <c r="GS54" s="2">
        <v>1</v>
      </c>
      <c r="GT54" s="4">
        <v>0.97</v>
      </c>
      <c r="GU54" s="19">
        <f t="shared" si="26"/>
        <v>0</v>
      </c>
      <c r="GW54" s="2" t="s">
        <v>70</v>
      </c>
      <c r="GX54" s="2">
        <v>231</v>
      </c>
      <c r="GY54" s="2">
        <v>223</v>
      </c>
      <c r="GZ54" s="2">
        <v>7</v>
      </c>
      <c r="HA54" s="2">
        <v>1</v>
      </c>
      <c r="HB54" s="4">
        <v>0.97</v>
      </c>
      <c r="HC54" s="19">
        <f t="shared" si="27"/>
        <v>0</v>
      </c>
      <c r="HE54" s="2" t="s">
        <v>70</v>
      </c>
      <c r="HF54" s="2">
        <v>231</v>
      </c>
      <c r="HG54" s="2">
        <v>223</v>
      </c>
      <c r="HH54" s="2">
        <v>7</v>
      </c>
      <c r="HI54" s="2">
        <v>1</v>
      </c>
      <c r="HJ54" s="4">
        <v>0.97</v>
      </c>
      <c r="HK54" s="19">
        <f t="shared" si="28"/>
        <v>0</v>
      </c>
      <c r="HM54" s="2" t="s">
        <v>70</v>
      </c>
      <c r="HN54" s="2">
        <v>231</v>
      </c>
      <c r="HO54" s="2">
        <v>223</v>
      </c>
      <c r="HP54" s="2">
        <v>7</v>
      </c>
      <c r="HQ54" s="2">
        <v>1</v>
      </c>
      <c r="HR54" s="4">
        <v>0.97</v>
      </c>
      <c r="HS54" s="19">
        <f t="shared" si="29"/>
        <v>0</v>
      </c>
      <c r="HU54" s="2" t="s">
        <v>70</v>
      </c>
      <c r="HV54" s="2">
        <v>231</v>
      </c>
      <c r="HW54" s="2">
        <v>223</v>
      </c>
      <c r="HX54" s="2">
        <v>7</v>
      </c>
      <c r="HY54" s="2">
        <v>1</v>
      </c>
      <c r="HZ54" s="4">
        <v>0.97</v>
      </c>
      <c r="IA54" s="19">
        <f t="shared" si="30"/>
        <v>0</v>
      </c>
      <c r="IC54" s="2" t="s">
        <v>70</v>
      </c>
      <c r="ID54" s="2">
        <v>231</v>
      </c>
      <c r="IE54" s="2">
        <v>223</v>
      </c>
      <c r="IF54" s="2">
        <v>7</v>
      </c>
      <c r="IG54" s="2">
        <v>1</v>
      </c>
      <c r="IH54" s="4">
        <v>0.97</v>
      </c>
      <c r="II54" s="19">
        <f t="shared" si="31"/>
        <v>0</v>
      </c>
      <c r="IK54" s="2" t="s">
        <v>70</v>
      </c>
      <c r="IL54" s="2">
        <v>231</v>
      </c>
      <c r="IM54" s="2">
        <v>223</v>
      </c>
      <c r="IN54" s="2">
        <v>7</v>
      </c>
      <c r="IO54" s="2">
        <v>1</v>
      </c>
      <c r="IP54" s="4">
        <v>0.97</v>
      </c>
      <c r="IQ54" s="19">
        <f t="shared" si="32"/>
        <v>0</v>
      </c>
      <c r="IS54" s="2" t="s">
        <v>70</v>
      </c>
      <c r="IT54" s="2">
        <v>231</v>
      </c>
      <c r="IU54" s="2">
        <v>223</v>
      </c>
      <c r="IV54" s="2">
        <v>7</v>
      </c>
      <c r="IW54" s="2">
        <v>1</v>
      </c>
      <c r="IX54" s="4">
        <v>0.97</v>
      </c>
      <c r="IY54" s="19">
        <f t="shared" si="33"/>
        <v>0</v>
      </c>
      <c r="JA54" s="2" t="s">
        <v>70</v>
      </c>
      <c r="JB54" s="2">
        <v>231</v>
      </c>
      <c r="JC54" s="2">
        <v>223</v>
      </c>
      <c r="JD54" s="2">
        <v>7</v>
      </c>
      <c r="JE54" s="2">
        <v>1</v>
      </c>
      <c r="JF54" s="4">
        <v>0.97</v>
      </c>
      <c r="JG54" s="19">
        <f t="shared" si="34"/>
        <v>0</v>
      </c>
      <c r="JI54" s="2" t="s">
        <v>70</v>
      </c>
      <c r="JJ54" s="2">
        <v>231</v>
      </c>
      <c r="JK54" s="2">
        <v>223</v>
      </c>
      <c r="JL54" s="2">
        <v>7</v>
      </c>
      <c r="JM54" s="2">
        <v>1</v>
      </c>
      <c r="JN54" s="4">
        <v>0.97</v>
      </c>
      <c r="JO54" s="19">
        <f t="shared" si="35"/>
        <v>0</v>
      </c>
      <c r="JQ54" s="2" t="s">
        <v>70</v>
      </c>
      <c r="JR54" s="2">
        <v>231</v>
      </c>
      <c r="JS54" s="2">
        <v>223</v>
      </c>
      <c r="JT54" s="2">
        <v>7</v>
      </c>
      <c r="JU54" s="2">
        <v>1</v>
      </c>
      <c r="JV54" s="4">
        <v>0.97</v>
      </c>
      <c r="JW54" s="19">
        <f t="shared" si="36"/>
        <v>0</v>
      </c>
      <c r="JY54" s="2" t="s">
        <v>70</v>
      </c>
      <c r="JZ54" s="2">
        <v>231</v>
      </c>
      <c r="KA54" s="2">
        <v>223</v>
      </c>
      <c r="KB54" s="2">
        <v>7</v>
      </c>
      <c r="KC54" s="2">
        <v>1</v>
      </c>
      <c r="KD54" s="4">
        <v>0.97</v>
      </c>
      <c r="KE54" s="19">
        <f t="shared" si="37"/>
        <v>0</v>
      </c>
      <c r="KG54" s="2" t="s">
        <v>70</v>
      </c>
      <c r="KH54" s="2">
        <v>231</v>
      </c>
      <c r="KI54" s="2">
        <v>223</v>
      </c>
      <c r="KJ54" s="2">
        <v>7</v>
      </c>
      <c r="KK54" s="2">
        <v>1</v>
      </c>
      <c r="KL54" s="4">
        <v>0.97</v>
      </c>
      <c r="KM54" s="19">
        <f t="shared" si="38"/>
        <v>0</v>
      </c>
      <c r="KO54" s="2" t="s">
        <v>70</v>
      </c>
      <c r="KP54" s="2">
        <v>231</v>
      </c>
      <c r="KQ54" s="2">
        <v>223</v>
      </c>
      <c r="KR54" s="2">
        <v>7</v>
      </c>
      <c r="KS54" s="2">
        <v>1</v>
      </c>
      <c r="KT54" s="4">
        <v>0.97</v>
      </c>
      <c r="KU54" s="19">
        <f t="shared" si="39"/>
        <v>0</v>
      </c>
      <c r="KW54" s="2" t="s">
        <v>70</v>
      </c>
      <c r="KX54" s="2">
        <v>231</v>
      </c>
      <c r="KY54" s="2">
        <v>223</v>
      </c>
      <c r="KZ54" s="2">
        <v>7</v>
      </c>
      <c r="LA54" s="2">
        <v>1</v>
      </c>
      <c r="LB54" s="4">
        <v>0.97</v>
      </c>
      <c r="LC54" s="19">
        <f t="shared" si="40"/>
        <v>0</v>
      </c>
      <c r="LE54" s="2" t="s">
        <v>70</v>
      </c>
      <c r="LF54" s="2">
        <v>231</v>
      </c>
      <c r="LG54" s="2">
        <v>223</v>
      </c>
      <c r="LH54" s="2">
        <v>7</v>
      </c>
      <c r="LI54" s="2">
        <v>1</v>
      </c>
      <c r="LJ54" s="4">
        <v>0.97</v>
      </c>
      <c r="LK54" s="19">
        <f t="shared" si="41"/>
        <v>0</v>
      </c>
      <c r="LM54" s="2" t="s">
        <v>70</v>
      </c>
      <c r="LN54" s="2">
        <v>231</v>
      </c>
      <c r="LO54" s="2">
        <v>223</v>
      </c>
      <c r="LP54" s="2">
        <v>7</v>
      </c>
      <c r="LQ54" s="2">
        <v>1</v>
      </c>
      <c r="LR54" s="4">
        <v>0.97</v>
      </c>
      <c r="LS54" s="19">
        <f t="shared" si="42"/>
        <v>0</v>
      </c>
      <c r="LU54" s="2" t="s">
        <v>70</v>
      </c>
      <c r="LV54" s="2">
        <v>231</v>
      </c>
      <c r="LW54" s="2">
        <v>223</v>
      </c>
      <c r="LX54" s="2">
        <v>7</v>
      </c>
      <c r="LY54" s="2">
        <v>1</v>
      </c>
      <c r="LZ54" s="4">
        <v>0.97</v>
      </c>
      <c r="MA54" s="19">
        <f t="shared" si="43"/>
        <v>0</v>
      </c>
      <c r="MC54" s="2" t="s">
        <v>70</v>
      </c>
      <c r="MD54" s="2">
        <v>231</v>
      </c>
      <c r="ME54" s="2">
        <v>223</v>
      </c>
      <c r="MF54" s="2">
        <v>7</v>
      </c>
      <c r="MG54" s="2">
        <v>1</v>
      </c>
      <c r="MH54" s="4">
        <f t="shared" si="99"/>
        <v>0.96536796536796532</v>
      </c>
      <c r="MI54" s="19">
        <f t="shared" si="44"/>
        <v>-4.6320346320346539E-3</v>
      </c>
      <c r="MK54" s="2" t="s">
        <v>70</v>
      </c>
      <c r="ML54" s="2">
        <v>231</v>
      </c>
      <c r="MM54" s="2">
        <v>223</v>
      </c>
      <c r="MN54" s="2">
        <v>7</v>
      </c>
      <c r="MO54" s="2">
        <v>1</v>
      </c>
      <c r="MP54" s="4">
        <v>0.97</v>
      </c>
      <c r="MQ54" s="19">
        <f t="shared" si="100"/>
        <v>4.6320346320346539E-3</v>
      </c>
      <c r="MS54" s="2" t="s">
        <v>70</v>
      </c>
      <c r="MT54" s="2">
        <v>231</v>
      </c>
      <c r="MU54" s="2">
        <v>223</v>
      </c>
      <c r="MV54" s="2">
        <v>7</v>
      </c>
      <c r="MW54" s="2">
        <v>1</v>
      </c>
      <c r="MX54" s="4">
        <v>0.97</v>
      </c>
      <c r="MY54" s="19">
        <f t="shared" si="45"/>
        <v>0</v>
      </c>
      <c r="NA54" s="2" t="s">
        <v>70</v>
      </c>
      <c r="NB54" s="2">
        <v>231</v>
      </c>
      <c r="NC54" s="2">
        <v>223</v>
      </c>
      <c r="ND54" s="2">
        <v>7</v>
      </c>
      <c r="NE54" s="2">
        <v>1</v>
      </c>
      <c r="NF54" s="4">
        <v>0.97</v>
      </c>
      <c r="NG54" s="19">
        <f t="shared" si="46"/>
        <v>0</v>
      </c>
      <c r="NI54" s="2" t="s">
        <v>70</v>
      </c>
      <c r="NJ54" s="2">
        <v>231</v>
      </c>
      <c r="NK54" s="2">
        <v>223</v>
      </c>
      <c r="NL54" s="2">
        <v>7</v>
      </c>
      <c r="NM54" s="2">
        <v>1</v>
      </c>
      <c r="NN54" s="4">
        <v>0.97</v>
      </c>
      <c r="NO54" s="19">
        <f t="shared" si="47"/>
        <v>0</v>
      </c>
      <c r="NQ54" s="2" t="s">
        <v>70</v>
      </c>
      <c r="NR54" s="2">
        <v>231</v>
      </c>
      <c r="NS54" s="2">
        <v>223</v>
      </c>
      <c r="NT54" s="2">
        <v>7</v>
      </c>
      <c r="NU54" s="2">
        <v>1</v>
      </c>
      <c r="NV54" s="4">
        <v>0.97</v>
      </c>
      <c r="NW54" s="19">
        <f t="shared" si="48"/>
        <v>0</v>
      </c>
      <c r="NY54" s="2" t="s">
        <v>70</v>
      </c>
      <c r="NZ54" s="2">
        <v>231</v>
      </c>
      <c r="OA54" s="2">
        <v>223</v>
      </c>
      <c r="OB54" s="2">
        <v>7</v>
      </c>
      <c r="OC54" s="2">
        <v>1</v>
      </c>
      <c r="OD54" s="4">
        <v>0.97</v>
      </c>
      <c r="OE54" s="19">
        <f t="shared" si="49"/>
        <v>0</v>
      </c>
      <c r="OG54" s="2" t="s">
        <v>70</v>
      </c>
      <c r="OH54" s="2">
        <v>231</v>
      </c>
      <c r="OI54" s="2">
        <v>223</v>
      </c>
      <c r="OJ54" s="2">
        <v>7</v>
      </c>
      <c r="OK54" s="2">
        <v>1</v>
      </c>
      <c r="OL54" s="4">
        <v>0.97</v>
      </c>
      <c r="OM54" s="19">
        <f t="shared" ref="OM54:OM73" si="128">OL54-OD54</f>
        <v>0</v>
      </c>
      <c r="OO54" s="2" t="s">
        <v>70</v>
      </c>
      <c r="OP54" s="2">
        <v>231</v>
      </c>
      <c r="OQ54" s="2">
        <v>223</v>
      </c>
      <c r="OR54" s="2">
        <v>7</v>
      </c>
      <c r="OS54" s="2">
        <v>1</v>
      </c>
      <c r="OT54" s="4">
        <f t="shared" si="101"/>
        <v>0.96536796536796532</v>
      </c>
      <c r="OU54" s="19">
        <f t="shared" si="51"/>
        <v>-4.6320346320346539E-3</v>
      </c>
      <c r="OW54" s="129" t="s">
        <v>70</v>
      </c>
      <c r="OX54" s="129">
        <v>231</v>
      </c>
      <c r="OY54" s="129">
        <v>223</v>
      </c>
      <c r="OZ54" s="129">
        <v>7</v>
      </c>
      <c r="PA54" s="129">
        <v>1</v>
      </c>
      <c r="PB54" s="135">
        <v>0.97</v>
      </c>
      <c r="PC54" s="132">
        <v>0</v>
      </c>
      <c r="PD54" s="129"/>
      <c r="PE54" s="129" t="s">
        <v>70</v>
      </c>
      <c r="PF54" s="129">
        <v>231</v>
      </c>
      <c r="PG54" s="129">
        <v>223</v>
      </c>
      <c r="PH54" s="129">
        <v>7</v>
      </c>
      <c r="PI54" s="129">
        <v>1</v>
      </c>
      <c r="PJ54" s="135">
        <v>0.97</v>
      </c>
      <c r="PK54" s="132">
        <v>0</v>
      </c>
      <c r="PM54" s="156" t="s">
        <v>70</v>
      </c>
      <c r="PN54" s="156">
        <v>231</v>
      </c>
      <c r="PO54" s="156">
        <v>223</v>
      </c>
      <c r="PP54" s="156">
        <v>7</v>
      </c>
      <c r="PQ54" s="156">
        <v>1</v>
      </c>
      <c r="PR54" s="162">
        <v>0.97</v>
      </c>
      <c r="PS54" s="132">
        <f t="shared" si="52"/>
        <v>0</v>
      </c>
      <c r="PT54" s="121"/>
      <c r="PU54" s="156" t="s">
        <v>70</v>
      </c>
      <c r="PV54" s="156">
        <v>231</v>
      </c>
      <c r="PW54" s="156">
        <v>223</v>
      </c>
      <c r="PX54" s="156">
        <v>7</v>
      </c>
      <c r="PY54" s="156">
        <v>1</v>
      </c>
      <c r="PZ54" s="162">
        <v>0.97</v>
      </c>
      <c r="QA54" s="132">
        <f t="shared" si="53"/>
        <v>0</v>
      </c>
      <c r="QB54" s="121"/>
      <c r="QC54" s="156" t="s">
        <v>70</v>
      </c>
      <c r="QD54" s="156">
        <v>231</v>
      </c>
      <c r="QE54" s="156">
        <v>223</v>
      </c>
      <c r="QF54" s="156">
        <v>7</v>
      </c>
      <c r="QG54" s="156">
        <v>1</v>
      </c>
      <c r="QH54" s="162">
        <v>0.97</v>
      </c>
      <c r="QI54" s="132">
        <f t="shared" si="54"/>
        <v>0</v>
      </c>
      <c r="QJ54" s="121"/>
      <c r="QK54" s="156" t="s">
        <v>70</v>
      </c>
      <c r="QL54" s="156">
        <v>231</v>
      </c>
      <c r="QM54" s="156">
        <v>223</v>
      </c>
      <c r="QN54" s="156">
        <v>7</v>
      </c>
      <c r="QO54" s="156">
        <v>1</v>
      </c>
      <c r="QP54" s="162">
        <v>0.97</v>
      </c>
      <c r="QQ54" s="132">
        <f t="shared" si="55"/>
        <v>0</v>
      </c>
      <c r="QR54" s="121"/>
      <c r="QS54" s="156" t="s">
        <v>70</v>
      </c>
      <c r="QT54" s="156">
        <v>231</v>
      </c>
      <c r="QU54" s="156">
        <v>223</v>
      </c>
      <c r="QV54" s="156">
        <v>7</v>
      </c>
      <c r="QW54" s="156">
        <v>1</v>
      </c>
      <c r="QX54" s="162">
        <v>0.97</v>
      </c>
      <c r="QY54" s="158">
        <f t="shared" si="56"/>
        <v>0</v>
      </c>
      <c r="QZ54" s="121"/>
      <c r="RA54" s="156" t="s">
        <v>70</v>
      </c>
      <c r="RB54" s="156">
        <v>231</v>
      </c>
      <c r="RC54" s="156">
        <v>223</v>
      </c>
      <c r="RD54" s="156">
        <v>7</v>
      </c>
      <c r="RE54" s="156">
        <v>1</v>
      </c>
      <c r="RF54" s="162">
        <v>0.97</v>
      </c>
      <c r="RG54" s="132">
        <f t="shared" si="57"/>
        <v>0</v>
      </c>
      <c r="RH54" s="121"/>
      <c r="RI54" s="121"/>
      <c r="RJ54" s="156" t="s">
        <v>70</v>
      </c>
      <c r="RK54" s="156">
        <v>231</v>
      </c>
      <c r="RL54" s="156">
        <v>223</v>
      </c>
      <c r="RM54" s="156">
        <v>7</v>
      </c>
      <c r="RN54" s="156">
        <v>1</v>
      </c>
      <c r="RO54" s="162">
        <f t="shared" si="58"/>
        <v>0.96536796536796532</v>
      </c>
      <c r="RP54" s="132">
        <f t="shared" si="59"/>
        <v>-4.6320346320346539E-3</v>
      </c>
      <c r="RQ54" s="121"/>
      <c r="RR54" s="121"/>
      <c r="RS54" s="121"/>
      <c r="RT54" s="121"/>
      <c r="RU54" s="121"/>
      <c r="RV54" s="121"/>
      <c r="RW54" s="132"/>
      <c r="RX54" s="121"/>
      <c r="RY54" s="121"/>
      <c r="RZ54" s="121"/>
      <c r="SA54" s="121"/>
      <c r="SB54" s="121"/>
      <c r="SC54" s="121"/>
      <c r="SD54" s="132"/>
      <c r="SE54" s="121"/>
      <c r="SF54" s="121"/>
      <c r="SG54" s="121"/>
      <c r="SH54" s="121"/>
      <c r="SI54" s="121"/>
      <c r="SJ54" s="121"/>
      <c r="SK54" s="121"/>
      <c r="SL54" s="121"/>
      <c r="SM54" s="121"/>
      <c r="SN54" s="121"/>
      <c r="SO54" s="121"/>
      <c r="SP54" s="121"/>
      <c r="SQ54" s="121"/>
      <c r="SR54" s="121"/>
      <c r="SU54" s="157" t="s">
        <v>70</v>
      </c>
      <c r="SV54" s="157">
        <v>231</v>
      </c>
      <c r="SW54" s="157">
        <v>223</v>
      </c>
      <c r="SX54" s="157">
        <v>7</v>
      </c>
      <c r="SY54" s="157">
        <v>1</v>
      </c>
      <c r="SZ54" s="158">
        <f t="shared" si="102"/>
        <v>0.96536796536796532</v>
      </c>
      <c r="TA54" s="132">
        <f t="shared" si="60"/>
        <v>0</v>
      </c>
      <c r="TC54" s="157" t="s">
        <v>70</v>
      </c>
      <c r="TD54" s="157">
        <v>231</v>
      </c>
      <c r="TE54" s="157">
        <v>223</v>
      </c>
      <c r="TF54" s="157">
        <v>7</v>
      </c>
      <c r="TG54" s="157">
        <v>1</v>
      </c>
      <c r="TH54" s="158">
        <f t="shared" si="61"/>
        <v>0.96536796536796532</v>
      </c>
      <c r="TI54" s="132">
        <f t="shared" si="62"/>
        <v>0</v>
      </c>
      <c r="TK54" s="157" t="s">
        <v>70</v>
      </c>
      <c r="TL54" s="157">
        <v>231</v>
      </c>
      <c r="TM54" s="157">
        <v>223</v>
      </c>
      <c r="TN54" s="157">
        <v>7</v>
      </c>
      <c r="TO54" s="157">
        <v>1</v>
      </c>
      <c r="TP54" s="158">
        <f t="shared" si="63"/>
        <v>0.96536796536796532</v>
      </c>
      <c r="TQ54" s="132">
        <f t="shared" si="64"/>
        <v>0</v>
      </c>
      <c r="TS54" s="157" t="s">
        <v>70</v>
      </c>
      <c r="TT54" s="157">
        <v>231</v>
      </c>
      <c r="TU54" s="157">
        <v>223</v>
      </c>
      <c r="TV54" s="157">
        <v>7</v>
      </c>
      <c r="TW54" s="157">
        <v>1</v>
      </c>
      <c r="TX54" s="158">
        <f t="shared" si="65"/>
        <v>0.96536796536796532</v>
      </c>
      <c r="TY54" s="132">
        <f t="shared" si="66"/>
        <v>0</v>
      </c>
      <c r="UA54" s="157" t="s">
        <v>70</v>
      </c>
      <c r="UB54" s="157">
        <v>231</v>
      </c>
      <c r="UC54" s="157">
        <v>223</v>
      </c>
      <c r="UD54" s="157">
        <v>7</v>
      </c>
      <c r="UE54" s="157">
        <v>1</v>
      </c>
      <c r="UF54" s="158">
        <f t="shared" si="67"/>
        <v>0.96536796536796532</v>
      </c>
      <c r="UG54" s="132">
        <f t="shared" si="68"/>
        <v>0</v>
      </c>
      <c r="UH54" s="132"/>
      <c r="UI54" s="157" t="s">
        <v>70</v>
      </c>
      <c r="UJ54" s="157">
        <v>231</v>
      </c>
      <c r="UK54" s="157">
        <v>223</v>
      </c>
      <c r="UL54" s="157">
        <v>7</v>
      </c>
      <c r="UM54" s="157">
        <v>1</v>
      </c>
      <c r="UN54" s="158">
        <f t="shared" si="69"/>
        <v>0.96536796536796532</v>
      </c>
      <c r="UO54" s="132">
        <f t="shared" si="70"/>
        <v>0</v>
      </c>
      <c r="UQ54" s="157" t="s">
        <v>70</v>
      </c>
      <c r="UR54" s="157">
        <v>231</v>
      </c>
      <c r="US54" s="157">
        <v>223</v>
      </c>
      <c r="UT54" s="157">
        <v>7</v>
      </c>
      <c r="UU54" s="157">
        <v>1</v>
      </c>
      <c r="UV54" s="158">
        <f t="shared" si="71"/>
        <v>0.96536796536796532</v>
      </c>
      <c r="UW54" s="132">
        <f t="shared" si="72"/>
        <v>0</v>
      </c>
      <c r="UY54" s="157" t="s">
        <v>70</v>
      </c>
      <c r="UZ54" s="157">
        <v>231</v>
      </c>
      <c r="VA54" s="157">
        <v>223</v>
      </c>
      <c r="VB54" s="157">
        <v>7</v>
      </c>
      <c r="VC54" s="157">
        <v>1</v>
      </c>
      <c r="VD54" s="158">
        <f t="shared" si="73"/>
        <v>0.96536796536796532</v>
      </c>
      <c r="VE54" s="132">
        <f t="shared" si="74"/>
        <v>0</v>
      </c>
      <c r="VG54" s="157" t="s">
        <v>70</v>
      </c>
      <c r="VH54" s="157">
        <v>231</v>
      </c>
      <c r="VI54" s="157">
        <v>223</v>
      </c>
      <c r="VJ54" s="157">
        <v>7</v>
      </c>
      <c r="VK54" s="157">
        <v>1</v>
      </c>
      <c r="VL54" s="158">
        <f t="shared" si="75"/>
        <v>0.96536796536796532</v>
      </c>
      <c r="VM54" s="132">
        <f t="shared" si="76"/>
        <v>0</v>
      </c>
      <c r="VO54" s="157" t="s">
        <v>70</v>
      </c>
      <c r="VP54" s="157">
        <v>231</v>
      </c>
      <c r="VQ54" s="157">
        <v>223</v>
      </c>
      <c r="VR54" s="157">
        <v>7</v>
      </c>
      <c r="VS54" s="157">
        <v>1</v>
      </c>
      <c r="VT54" s="158">
        <f t="shared" si="77"/>
        <v>0.96536796536796532</v>
      </c>
      <c r="VV54" s="157" t="s">
        <v>70</v>
      </c>
      <c r="VW54" s="157">
        <v>231</v>
      </c>
      <c r="VX54" s="157">
        <v>223</v>
      </c>
      <c r="VY54" s="157">
        <v>7</v>
      </c>
      <c r="VZ54" s="157">
        <v>1</v>
      </c>
      <c r="WA54" s="158">
        <f t="shared" si="78"/>
        <v>0.96536796536796532</v>
      </c>
      <c r="WC54" s="157" t="s">
        <v>70</v>
      </c>
      <c r="WD54" s="157">
        <v>231</v>
      </c>
      <c r="WE54" s="157">
        <v>223</v>
      </c>
      <c r="WF54" s="157">
        <v>7</v>
      </c>
      <c r="WG54" s="157">
        <v>1</v>
      </c>
      <c r="WH54" s="158">
        <f t="shared" si="79"/>
        <v>0.96536796536796532</v>
      </c>
      <c r="WI54" s="132">
        <f t="shared" si="126"/>
        <v>0</v>
      </c>
      <c r="WK54" s="157" t="s">
        <v>70</v>
      </c>
      <c r="WL54" s="157">
        <v>231</v>
      </c>
      <c r="WM54" s="157">
        <v>223</v>
      </c>
      <c r="WN54" s="157">
        <v>7</v>
      </c>
      <c r="WO54" s="157">
        <v>1</v>
      </c>
      <c r="WP54" s="158">
        <f t="shared" si="80"/>
        <v>0.96536796536796532</v>
      </c>
      <c r="WQ54" s="132">
        <f t="shared" si="81"/>
        <v>0</v>
      </c>
      <c r="WS54" s="157" t="s">
        <v>70</v>
      </c>
      <c r="WT54" s="157">
        <v>231</v>
      </c>
      <c r="WU54" s="157">
        <v>223</v>
      </c>
      <c r="WV54" s="157">
        <v>7</v>
      </c>
      <c r="WW54" s="157">
        <v>1</v>
      </c>
      <c r="WX54" s="158">
        <f t="shared" si="82"/>
        <v>0.96536796536796532</v>
      </c>
      <c r="WY54" s="132">
        <f t="shared" si="83"/>
        <v>0</v>
      </c>
      <c r="XA54" s="157" t="s">
        <v>70</v>
      </c>
      <c r="XB54" s="157">
        <v>231</v>
      </c>
      <c r="XC54" s="157">
        <v>223</v>
      </c>
      <c r="XD54" s="157">
        <v>7</v>
      </c>
      <c r="XE54" s="157">
        <v>1</v>
      </c>
      <c r="XF54" s="158">
        <f t="shared" si="84"/>
        <v>0.96536796536796532</v>
      </c>
      <c r="XG54" s="132">
        <f t="shared" si="85"/>
        <v>0</v>
      </c>
      <c r="XI54" s="157" t="s">
        <v>70</v>
      </c>
      <c r="XJ54" s="157">
        <v>231</v>
      </c>
      <c r="XK54" s="157">
        <v>223</v>
      </c>
      <c r="XL54" s="157">
        <v>7</v>
      </c>
      <c r="XM54" s="157">
        <v>1</v>
      </c>
      <c r="XN54" s="158">
        <f t="shared" si="86"/>
        <v>0.96536796536796532</v>
      </c>
      <c r="XO54" s="132">
        <f t="shared" si="87"/>
        <v>0</v>
      </c>
      <c r="XQ54" s="157" t="s">
        <v>70</v>
      </c>
      <c r="XR54" s="157">
        <v>231</v>
      </c>
      <c r="XS54" s="157">
        <v>223</v>
      </c>
      <c r="XT54" s="157">
        <v>7</v>
      </c>
      <c r="XU54" s="157">
        <v>1</v>
      </c>
      <c r="XV54" s="158">
        <f t="shared" si="88"/>
        <v>0.96536796536796532</v>
      </c>
      <c r="XW54" s="132">
        <f t="shared" si="89"/>
        <v>0</v>
      </c>
      <c r="XY54" s="157" t="s">
        <v>70</v>
      </c>
      <c r="XZ54" s="157">
        <v>231</v>
      </c>
      <c r="YA54" s="157">
        <v>223</v>
      </c>
      <c r="YB54" s="157">
        <v>7</v>
      </c>
      <c r="YC54" s="157">
        <v>1</v>
      </c>
      <c r="YD54" s="158">
        <f t="shared" si="90"/>
        <v>0.96536796536796532</v>
      </c>
      <c r="YE54" s="132">
        <f t="shared" si="91"/>
        <v>0</v>
      </c>
      <c r="YG54" s="157" t="s">
        <v>70</v>
      </c>
      <c r="YH54" s="157">
        <v>270</v>
      </c>
      <c r="YI54" s="157">
        <v>260</v>
      </c>
      <c r="YJ54" s="157">
        <v>8</v>
      </c>
      <c r="YK54" s="157">
        <v>2</v>
      </c>
      <c r="YL54" s="158">
        <f t="shared" si="92"/>
        <v>0.96296296296296291</v>
      </c>
      <c r="YM54" s="132">
        <f t="shared" si="93"/>
        <v>-2.4050024050024099E-3</v>
      </c>
      <c r="YO54" s="157" t="s">
        <v>70</v>
      </c>
      <c r="YP54" s="157">
        <v>270</v>
      </c>
      <c r="YQ54" s="157">
        <v>260</v>
      </c>
      <c r="YR54" s="157">
        <v>8</v>
      </c>
      <c r="YS54" s="157">
        <v>2</v>
      </c>
      <c r="YT54" s="158">
        <f t="shared" si="94"/>
        <v>0.96296296296296291</v>
      </c>
      <c r="YU54" s="132">
        <f t="shared" si="95"/>
        <v>0</v>
      </c>
      <c r="YW54" s="157" t="s">
        <v>70</v>
      </c>
      <c r="YX54" s="157">
        <v>270</v>
      </c>
      <c r="YY54" s="157">
        <v>260</v>
      </c>
      <c r="YZ54" s="157">
        <v>8</v>
      </c>
      <c r="ZA54" s="157">
        <v>2</v>
      </c>
      <c r="ZB54" s="158">
        <f t="shared" si="96"/>
        <v>0.96296296296296291</v>
      </c>
      <c r="ZD54" s="157" t="s">
        <v>70</v>
      </c>
      <c r="ZE54" s="157">
        <v>270</v>
      </c>
      <c r="ZF54" s="157">
        <v>260</v>
      </c>
      <c r="ZG54" s="157">
        <v>8</v>
      </c>
      <c r="ZH54" s="157">
        <v>2</v>
      </c>
      <c r="ZI54" s="158">
        <f t="shared" si="97"/>
        <v>0.96296296296296291</v>
      </c>
      <c r="ZJ54" s="132">
        <f t="shared" si="98"/>
        <v>-1.0370370370370372</v>
      </c>
      <c r="ZL54" s="121" t="s">
        <v>70</v>
      </c>
      <c r="ZM54" s="121">
        <v>270</v>
      </c>
      <c r="ZN54" s="121">
        <v>223</v>
      </c>
      <c r="ZO54" s="121">
        <v>7</v>
      </c>
      <c r="ZP54" s="121">
        <v>40</v>
      </c>
      <c r="ZQ54" s="132">
        <v>0.83</v>
      </c>
      <c r="ZS54" s="157" t="s">
        <v>70</v>
      </c>
      <c r="ZT54" s="157">
        <v>270</v>
      </c>
      <c r="ZU54" s="157">
        <v>223</v>
      </c>
      <c r="ZV54" s="157">
        <v>7</v>
      </c>
      <c r="ZW54" s="157">
        <v>40</v>
      </c>
      <c r="ZX54" s="158">
        <v>0.83</v>
      </c>
      <c r="ZZ54" s="199" t="s">
        <v>70</v>
      </c>
      <c r="AAA54" s="199">
        <v>270</v>
      </c>
      <c r="AAB54" s="199">
        <v>223</v>
      </c>
      <c r="AAC54" s="199">
        <v>7</v>
      </c>
      <c r="AAD54" s="199">
        <v>40</v>
      </c>
      <c r="AAE54" s="200">
        <v>0.83</v>
      </c>
      <c r="AAG54" s="157" t="s">
        <v>70</v>
      </c>
      <c r="AAH54" s="157">
        <v>270</v>
      </c>
      <c r="AAI54" s="157">
        <v>223</v>
      </c>
      <c r="AAJ54" s="157">
        <v>7</v>
      </c>
      <c r="AAK54" s="157">
        <v>40</v>
      </c>
      <c r="AAL54" s="158">
        <v>0.83</v>
      </c>
      <c r="AAN54" s="157" t="s">
        <v>70</v>
      </c>
      <c r="AAO54" s="157">
        <v>270</v>
      </c>
      <c r="AAP54" s="157">
        <v>223</v>
      </c>
      <c r="AAQ54" s="157">
        <v>7</v>
      </c>
      <c r="AAR54" s="157">
        <v>40</v>
      </c>
      <c r="AAS54" s="158">
        <v>0.83</v>
      </c>
      <c r="AAU54" s="157" t="s">
        <v>70</v>
      </c>
      <c r="AAV54" s="157">
        <v>270</v>
      </c>
      <c r="AAW54" s="157">
        <v>223</v>
      </c>
      <c r="AAX54" s="157">
        <v>7</v>
      </c>
      <c r="AAY54" s="157">
        <v>40</v>
      </c>
      <c r="AAZ54" s="158">
        <v>0.83</v>
      </c>
    </row>
    <row r="55" spans="1:728" ht="15.75">
      <c r="A55" s="19">
        <v>0.8</v>
      </c>
      <c r="B55" s="19"/>
      <c r="C55" s="18" t="s">
        <v>70</v>
      </c>
      <c r="D55" s="18">
        <v>270</v>
      </c>
      <c r="E55" s="18">
        <v>221</v>
      </c>
      <c r="F55" s="18">
        <v>9</v>
      </c>
      <c r="G55" s="18">
        <v>40</v>
      </c>
      <c r="H55" s="19">
        <v>0.81</v>
      </c>
      <c r="J55" s="100" t="s">
        <v>70</v>
      </c>
      <c r="K55" s="58">
        <v>270</v>
      </c>
      <c r="L55" s="58">
        <v>221</v>
      </c>
      <c r="M55" s="58">
        <v>9</v>
      </c>
      <c r="N55" s="58">
        <v>40</v>
      </c>
      <c r="O55" s="59">
        <v>0.81</v>
      </c>
      <c r="P55" s="59">
        <f t="shared" si="104"/>
        <v>0</v>
      </c>
      <c r="R55" s="18" t="s">
        <v>70</v>
      </c>
      <c r="S55" s="39">
        <v>270</v>
      </c>
      <c r="T55" s="39">
        <v>221</v>
      </c>
      <c r="U55" s="39">
        <v>9</v>
      </c>
      <c r="V55" s="39">
        <v>40</v>
      </c>
      <c r="W55" s="23">
        <v>0.81</v>
      </c>
      <c r="X55" s="19">
        <f t="shared" si="105"/>
        <v>0</v>
      </c>
      <c r="Z55" s="51" t="s">
        <v>70</v>
      </c>
      <c r="AA55" s="39">
        <v>270</v>
      </c>
      <c r="AB55" s="39">
        <v>221</v>
      </c>
      <c r="AC55" s="39">
        <v>9</v>
      </c>
      <c r="AD55" s="39">
        <v>40</v>
      </c>
      <c r="AE55" s="23">
        <v>0.81</v>
      </c>
      <c r="AF55" s="19">
        <f t="shared" si="106"/>
        <v>0</v>
      </c>
      <c r="AH55" s="23">
        <v>0.82</v>
      </c>
      <c r="AI55" s="19">
        <f t="shared" si="107"/>
        <v>-9.9999999999998979E-3</v>
      </c>
      <c r="AK55" s="18" t="s">
        <v>71</v>
      </c>
      <c r="AL55" s="18">
        <v>192</v>
      </c>
      <c r="AM55" s="18">
        <v>185</v>
      </c>
      <c r="AN55" s="18">
        <v>7</v>
      </c>
      <c r="AO55" s="18">
        <v>0</v>
      </c>
      <c r="AP55" s="19">
        <f t="shared" si="108"/>
        <v>0.96354166666666663</v>
      </c>
      <c r="AQ55" s="19">
        <f t="shared" si="127"/>
        <v>3.5416666666666652E-3</v>
      </c>
      <c r="AS55" s="18" t="s">
        <v>71</v>
      </c>
      <c r="AT55" s="18">
        <v>192</v>
      </c>
      <c r="AU55" s="18">
        <v>185</v>
      </c>
      <c r="AV55" s="18">
        <v>7</v>
      </c>
      <c r="AW55" s="18">
        <v>0</v>
      </c>
      <c r="AX55" s="19">
        <v>0.96</v>
      </c>
      <c r="AY55" s="19">
        <f t="shared" si="109"/>
        <v>-3.5416666666666652E-3</v>
      </c>
      <c r="BA55" s="18" t="s">
        <v>71</v>
      </c>
      <c r="BB55" s="18">
        <v>192</v>
      </c>
      <c r="BC55" s="18">
        <v>185</v>
      </c>
      <c r="BD55" s="18">
        <v>7</v>
      </c>
      <c r="BE55" s="18">
        <v>0</v>
      </c>
      <c r="BF55" s="19">
        <v>0.96</v>
      </c>
      <c r="BG55" s="19">
        <f t="shared" si="110"/>
        <v>0</v>
      </c>
      <c r="BI55" s="50" t="s">
        <v>71</v>
      </c>
      <c r="BJ55" s="18">
        <v>192</v>
      </c>
      <c r="BK55" s="18">
        <v>147</v>
      </c>
      <c r="BL55" s="18">
        <v>1</v>
      </c>
      <c r="BM55" s="18">
        <v>44</v>
      </c>
      <c r="BN55" s="19">
        <v>0.77</v>
      </c>
      <c r="BO55" s="19">
        <f t="shared" si="111"/>
        <v>-0.18999999999999995</v>
      </c>
      <c r="BQ55" s="18" t="s">
        <v>71</v>
      </c>
      <c r="BR55" s="18">
        <v>192</v>
      </c>
      <c r="BS55" s="18">
        <v>185</v>
      </c>
      <c r="BT55" s="18">
        <v>7</v>
      </c>
      <c r="BU55" s="18">
        <v>0</v>
      </c>
      <c r="BV55" s="19">
        <v>0.96</v>
      </c>
      <c r="BW55" s="19">
        <f t="shared" si="112"/>
        <v>0.18999999999999995</v>
      </c>
      <c r="BY55" s="18" t="s">
        <v>71</v>
      </c>
      <c r="BZ55" s="18">
        <v>192</v>
      </c>
      <c r="CA55" s="18">
        <v>185</v>
      </c>
      <c r="CB55" s="18">
        <v>7</v>
      </c>
      <c r="CC55" s="18">
        <v>0</v>
      </c>
      <c r="CD55" s="19">
        <v>0.96</v>
      </c>
      <c r="CE55" s="19">
        <f t="shared" si="113"/>
        <v>0</v>
      </c>
      <c r="CG55" s="2" t="s">
        <v>71</v>
      </c>
      <c r="CH55" s="2">
        <v>192</v>
      </c>
      <c r="CI55" s="2">
        <v>185</v>
      </c>
      <c r="CJ55" s="2">
        <v>7</v>
      </c>
      <c r="CK55" s="2">
        <v>0</v>
      </c>
      <c r="CL55" s="4">
        <v>0.96</v>
      </c>
      <c r="CM55" s="19">
        <f t="shared" si="114"/>
        <v>0</v>
      </c>
      <c r="CO55" s="2" t="s">
        <v>71</v>
      </c>
      <c r="CP55" s="2">
        <v>192</v>
      </c>
      <c r="CQ55" s="2">
        <v>185</v>
      </c>
      <c r="CR55" s="2">
        <v>7</v>
      </c>
      <c r="CS55" s="2">
        <v>0</v>
      </c>
      <c r="CT55" s="4">
        <v>0.96</v>
      </c>
      <c r="CU55" s="19">
        <f t="shared" si="115"/>
        <v>0</v>
      </c>
      <c r="CW55" s="2" t="s">
        <v>71</v>
      </c>
      <c r="CX55" s="2">
        <v>192</v>
      </c>
      <c r="CY55" s="2">
        <v>185</v>
      </c>
      <c r="CZ55" s="2">
        <v>7</v>
      </c>
      <c r="DA55" s="2">
        <v>0</v>
      </c>
      <c r="DB55" s="4">
        <v>0.96</v>
      </c>
      <c r="DC55" s="19">
        <f t="shared" si="116"/>
        <v>0</v>
      </c>
      <c r="DE55" s="2" t="s">
        <v>71</v>
      </c>
      <c r="DF55" s="2">
        <v>192</v>
      </c>
      <c r="DG55" s="2">
        <v>185</v>
      </c>
      <c r="DH55" s="2">
        <v>7</v>
      </c>
      <c r="DI55" s="2">
        <v>0</v>
      </c>
      <c r="DJ55" s="4">
        <v>0.96</v>
      </c>
      <c r="DK55" s="19">
        <f t="shared" si="117"/>
        <v>0</v>
      </c>
      <c r="DM55" s="2" t="s">
        <v>71</v>
      </c>
      <c r="DN55" s="2">
        <v>192</v>
      </c>
      <c r="DO55" s="2">
        <v>185</v>
      </c>
      <c r="DP55" s="2">
        <v>7</v>
      </c>
      <c r="DQ55" s="2">
        <v>0</v>
      </c>
      <c r="DR55" s="4">
        <v>0.96</v>
      </c>
      <c r="DS55" s="19">
        <f t="shared" si="118"/>
        <v>0</v>
      </c>
      <c r="DU55" s="2" t="s">
        <v>71</v>
      </c>
      <c r="DV55" s="2">
        <v>192</v>
      </c>
      <c r="DW55" s="2">
        <v>185</v>
      </c>
      <c r="DX55" s="2">
        <v>7</v>
      </c>
      <c r="DY55" s="2">
        <v>0</v>
      </c>
      <c r="DZ55" s="4">
        <v>0.96</v>
      </c>
      <c r="EA55" s="19">
        <f t="shared" si="119"/>
        <v>0</v>
      </c>
      <c r="EC55" s="2" t="s">
        <v>71</v>
      </c>
      <c r="ED55" s="2">
        <v>192</v>
      </c>
      <c r="EE55" s="2">
        <v>185</v>
      </c>
      <c r="EF55" s="2">
        <v>7</v>
      </c>
      <c r="EG55" s="2">
        <v>0</v>
      </c>
      <c r="EH55" s="4">
        <v>0.96</v>
      </c>
      <c r="EI55" s="19">
        <f t="shared" si="120"/>
        <v>0</v>
      </c>
      <c r="EK55" s="2" t="s">
        <v>71</v>
      </c>
      <c r="EL55" s="2">
        <v>192</v>
      </c>
      <c r="EM55" s="2">
        <v>185</v>
      </c>
      <c r="EN55" s="2">
        <v>7</v>
      </c>
      <c r="EO55" s="2">
        <v>0</v>
      </c>
      <c r="EP55" s="4">
        <v>0.96</v>
      </c>
      <c r="EQ55" s="19">
        <f t="shared" si="121"/>
        <v>0</v>
      </c>
      <c r="ES55" s="66" t="s">
        <v>71</v>
      </c>
      <c r="ET55" s="2">
        <v>192</v>
      </c>
      <c r="EU55" s="2">
        <v>185</v>
      </c>
      <c r="EV55" s="2">
        <v>7</v>
      </c>
      <c r="EW55" s="2">
        <v>0</v>
      </c>
      <c r="EX55" s="4">
        <v>0.96</v>
      </c>
      <c r="EY55" s="19">
        <f t="shared" si="122"/>
        <v>0</v>
      </c>
      <c r="FA55" s="66" t="s">
        <v>71</v>
      </c>
      <c r="FB55" s="2">
        <v>192</v>
      </c>
      <c r="FC55" s="2">
        <v>185</v>
      </c>
      <c r="FD55" s="2">
        <v>7</v>
      </c>
      <c r="FE55" s="2">
        <v>0</v>
      </c>
      <c r="FF55" s="4">
        <v>0.96</v>
      </c>
      <c r="FG55" s="19">
        <f t="shared" si="123"/>
        <v>0</v>
      </c>
      <c r="FI55" s="66" t="s">
        <v>71</v>
      </c>
      <c r="FJ55" s="2">
        <v>192</v>
      </c>
      <c r="FK55" s="2">
        <v>185</v>
      </c>
      <c r="FL55" s="2">
        <v>7</v>
      </c>
      <c r="FM55" s="2">
        <v>0</v>
      </c>
      <c r="FN55" s="4">
        <v>0.96</v>
      </c>
      <c r="FO55" s="19">
        <f t="shared" si="124"/>
        <v>0</v>
      </c>
      <c r="FQ55" s="66" t="s">
        <v>71</v>
      </c>
      <c r="FR55" s="2">
        <v>192</v>
      </c>
      <c r="FS55" s="2">
        <v>185</v>
      </c>
      <c r="FT55" s="2">
        <v>7</v>
      </c>
      <c r="FU55" s="2">
        <v>0</v>
      </c>
      <c r="FV55" s="4">
        <v>0.96</v>
      </c>
      <c r="FW55" s="19">
        <f t="shared" si="125"/>
        <v>0</v>
      </c>
      <c r="FY55" s="66" t="s">
        <v>71</v>
      </c>
      <c r="FZ55" s="2">
        <v>192</v>
      </c>
      <c r="GA55" s="2">
        <v>185</v>
      </c>
      <c r="GB55" s="2">
        <v>7</v>
      </c>
      <c r="GC55" s="2">
        <v>0</v>
      </c>
      <c r="GD55" s="4">
        <v>0.96</v>
      </c>
      <c r="GE55" s="19">
        <f t="shared" si="24"/>
        <v>0</v>
      </c>
      <c r="GG55" s="66" t="s">
        <v>71</v>
      </c>
      <c r="GH55" s="2">
        <v>192</v>
      </c>
      <c r="GI55" s="2">
        <v>185</v>
      </c>
      <c r="GJ55" s="2">
        <v>7</v>
      </c>
      <c r="GK55" s="2">
        <v>0</v>
      </c>
      <c r="GL55" s="4">
        <v>0.96</v>
      </c>
      <c r="GM55" s="19">
        <f t="shared" si="25"/>
        <v>0</v>
      </c>
      <c r="GO55" s="66" t="s">
        <v>71</v>
      </c>
      <c r="GP55" s="2">
        <v>192</v>
      </c>
      <c r="GQ55" s="2">
        <v>185</v>
      </c>
      <c r="GR55" s="2">
        <v>7</v>
      </c>
      <c r="GS55" s="2">
        <v>0</v>
      </c>
      <c r="GT55" s="4">
        <v>0.96</v>
      </c>
      <c r="GU55" s="19">
        <f t="shared" si="26"/>
        <v>0</v>
      </c>
      <c r="GW55" s="66" t="s">
        <v>71</v>
      </c>
      <c r="GX55" s="2">
        <v>192</v>
      </c>
      <c r="GY55" s="2">
        <v>185</v>
      </c>
      <c r="GZ55" s="2">
        <v>7</v>
      </c>
      <c r="HA55" s="2">
        <v>0</v>
      </c>
      <c r="HB55" s="4">
        <v>0.96</v>
      </c>
      <c r="HC55" s="19">
        <f t="shared" si="27"/>
        <v>0</v>
      </c>
      <c r="HE55" s="66" t="s">
        <v>71</v>
      </c>
      <c r="HF55" s="2">
        <v>192</v>
      </c>
      <c r="HG55" s="2">
        <v>185</v>
      </c>
      <c r="HH55" s="2">
        <v>7</v>
      </c>
      <c r="HI55" s="2">
        <v>0</v>
      </c>
      <c r="HJ55" s="4">
        <v>0.96</v>
      </c>
      <c r="HK55" s="19">
        <f t="shared" si="28"/>
        <v>0</v>
      </c>
      <c r="HM55" s="66" t="s">
        <v>71</v>
      </c>
      <c r="HN55" s="2">
        <v>192</v>
      </c>
      <c r="HO55" s="2">
        <v>185</v>
      </c>
      <c r="HP55" s="2">
        <v>7</v>
      </c>
      <c r="HQ55" s="2">
        <v>0</v>
      </c>
      <c r="HR55" s="4">
        <v>0.96</v>
      </c>
      <c r="HS55" s="19">
        <f t="shared" si="29"/>
        <v>0</v>
      </c>
      <c r="HU55" s="66" t="s">
        <v>71</v>
      </c>
      <c r="HV55" s="2">
        <v>192</v>
      </c>
      <c r="HW55" s="2">
        <v>185</v>
      </c>
      <c r="HX55" s="2">
        <v>7</v>
      </c>
      <c r="HY55" s="2">
        <v>0</v>
      </c>
      <c r="HZ55" s="4">
        <v>0.96</v>
      </c>
      <c r="IA55" s="19">
        <f t="shared" si="30"/>
        <v>0</v>
      </c>
      <c r="IC55" s="66" t="s">
        <v>71</v>
      </c>
      <c r="ID55" s="2">
        <v>192</v>
      </c>
      <c r="IE55" s="2">
        <v>185</v>
      </c>
      <c r="IF55" s="2">
        <v>7</v>
      </c>
      <c r="IG55" s="2">
        <v>0</v>
      </c>
      <c r="IH55" s="4">
        <v>0.96</v>
      </c>
      <c r="II55" s="19">
        <f t="shared" si="31"/>
        <v>0</v>
      </c>
      <c r="IK55" s="66" t="s">
        <v>71</v>
      </c>
      <c r="IL55" s="2">
        <v>192</v>
      </c>
      <c r="IM55" s="2">
        <v>185</v>
      </c>
      <c r="IN55" s="2">
        <v>7</v>
      </c>
      <c r="IO55" s="2">
        <v>0</v>
      </c>
      <c r="IP55" s="4">
        <v>0.96</v>
      </c>
      <c r="IQ55" s="19">
        <f t="shared" si="32"/>
        <v>0</v>
      </c>
      <c r="IS55" s="65" t="s">
        <v>71</v>
      </c>
      <c r="IT55" s="2">
        <v>192</v>
      </c>
      <c r="IU55" s="2">
        <v>185</v>
      </c>
      <c r="IV55" s="2">
        <v>7</v>
      </c>
      <c r="IW55" s="2">
        <v>0</v>
      </c>
      <c r="IX55" s="4">
        <v>0.96</v>
      </c>
      <c r="IY55" s="19">
        <f t="shared" si="33"/>
        <v>0</v>
      </c>
      <c r="JA55" s="65" t="s">
        <v>71</v>
      </c>
      <c r="JB55" s="2">
        <v>192</v>
      </c>
      <c r="JC55" s="2">
        <v>185</v>
      </c>
      <c r="JD55" s="2">
        <v>7</v>
      </c>
      <c r="JE55" s="2">
        <v>0</v>
      </c>
      <c r="JF55" s="4">
        <v>0.96</v>
      </c>
      <c r="JG55" s="19">
        <f t="shared" si="34"/>
        <v>0</v>
      </c>
      <c r="JI55" s="65" t="s">
        <v>71</v>
      </c>
      <c r="JJ55" s="2">
        <v>192</v>
      </c>
      <c r="JK55" s="2">
        <v>185</v>
      </c>
      <c r="JL55" s="2">
        <v>7</v>
      </c>
      <c r="JM55" s="2">
        <v>0</v>
      </c>
      <c r="JN55" s="4">
        <v>0.96</v>
      </c>
      <c r="JO55" s="19">
        <f t="shared" si="35"/>
        <v>0</v>
      </c>
      <c r="JQ55" s="65" t="s">
        <v>71</v>
      </c>
      <c r="JR55" s="2">
        <v>192</v>
      </c>
      <c r="JS55" s="2">
        <v>185</v>
      </c>
      <c r="JT55" s="2">
        <v>7</v>
      </c>
      <c r="JU55" s="2">
        <v>0</v>
      </c>
      <c r="JV55" s="4">
        <v>0.96</v>
      </c>
      <c r="JW55" s="19">
        <f t="shared" si="36"/>
        <v>0</v>
      </c>
      <c r="JY55" s="65" t="s">
        <v>71</v>
      </c>
      <c r="JZ55" s="2">
        <v>192</v>
      </c>
      <c r="KA55" s="2">
        <v>185</v>
      </c>
      <c r="KB55" s="2">
        <v>7</v>
      </c>
      <c r="KC55" s="2">
        <v>0</v>
      </c>
      <c r="KD55" s="4">
        <v>0.96</v>
      </c>
      <c r="KE55" s="19">
        <f t="shared" si="37"/>
        <v>0</v>
      </c>
      <c r="KG55" s="65" t="s">
        <v>71</v>
      </c>
      <c r="KH55" s="2">
        <v>192</v>
      </c>
      <c r="KI55" s="2">
        <v>185</v>
      </c>
      <c r="KJ55" s="2">
        <v>7</v>
      </c>
      <c r="KK55" s="2">
        <v>0</v>
      </c>
      <c r="KL55" s="4">
        <v>0.96</v>
      </c>
      <c r="KM55" s="19">
        <f t="shared" si="38"/>
        <v>0</v>
      </c>
      <c r="KO55" s="65" t="s">
        <v>71</v>
      </c>
      <c r="KP55" s="2">
        <v>192</v>
      </c>
      <c r="KQ55" s="2">
        <v>185</v>
      </c>
      <c r="KR55" s="2">
        <v>7</v>
      </c>
      <c r="KS55" s="2">
        <v>0</v>
      </c>
      <c r="KT55" s="4">
        <v>0.96</v>
      </c>
      <c r="KU55" s="19">
        <f t="shared" si="39"/>
        <v>0</v>
      </c>
      <c r="KW55" s="65" t="s">
        <v>71</v>
      </c>
      <c r="KX55" s="2">
        <v>192</v>
      </c>
      <c r="KY55" s="2">
        <v>185</v>
      </c>
      <c r="KZ55" s="2">
        <v>7</v>
      </c>
      <c r="LA55" s="2">
        <v>0</v>
      </c>
      <c r="LB55" s="4">
        <v>0.96</v>
      </c>
      <c r="LC55" s="19">
        <f t="shared" si="40"/>
        <v>0</v>
      </c>
      <c r="LE55" s="65" t="s">
        <v>71</v>
      </c>
      <c r="LF55" s="2">
        <v>192</v>
      </c>
      <c r="LG55" s="2">
        <v>185</v>
      </c>
      <c r="LH55" s="2">
        <v>7</v>
      </c>
      <c r="LI55" s="2">
        <v>0</v>
      </c>
      <c r="LJ55" s="4">
        <v>0.96</v>
      </c>
      <c r="LK55" s="19">
        <f t="shared" si="41"/>
        <v>0</v>
      </c>
      <c r="LM55" s="65" t="s">
        <v>71</v>
      </c>
      <c r="LN55" s="2">
        <v>192</v>
      </c>
      <c r="LO55" s="2">
        <v>185</v>
      </c>
      <c r="LP55" s="2">
        <v>7</v>
      </c>
      <c r="LQ55" s="2">
        <v>0</v>
      </c>
      <c r="LR55" s="4">
        <v>0.96</v>
      </c>
      <c r="LS55" s="19">
        <f t="shared" si="42"/>
        <v>0</v>
      </c>
      <c r="LU55" s="65" t="s">
        <v>71</v>
      </c>
      <c r="LV55" s="2">
        <v>192</v>
      </c>
      <c r="LW55" s="2">
        <v>185</v>
      </c>
      <c r="LX55" s="2">
        <v>7</v>
      </c>
      <c r="LY55" s="2">
        <v>0</v>
      </c>
      <c r="LZ55" s="4">
        <f>LW55/LV55</f>
        <v>0.96354166666666663</v>
      </c>
      <c r="MA55" s="19">
        <f t="shared" si="43"/>
        <v>3.5416666666666652E-3</v>
      </c>
      <c r="MC55" s="65" t="s">
        <v>71</v>
      </c>
      <c r="MD55" s="2">
        <v>192</v>
      </c>
      <c r="ME55" s="2">
        <v>185</v>
      </c>
      <c r="MF55" s="2">
        <v>7</v>
      </c>
      <c r="MG55" s="2">
        <v>0</v>
      </c>
      <c r="MH55" s="4">
        <f>ME55/MD55</f>
        <v>0.96354166666666663</v>
      </c>
      <c r="MI55" s="19">
        <f t="shared" si="44"/>
        <v>0</v>
      </c>
      <c r="MK55" s="66" t="s">
        <v>71</v>
      </c>
      <c r="ML55" s="2">
        <v>192</v>
      </c>
      <c r="MM55" s="2">
        <v>185</v>
      </c>
      <c r="MN55" s="2">
        <v>7</v>
      </c>
      <c r="MO55" s="2">
        <v>0</v>
      </c>
      <c r="MP55" s="4">
        <f>MM55/ML55</f>
        <v>0.96354166666666663</v>
      </c>
      <c r="MQ55" s="19">
        <f t="shared" si="100"/>
        <v>0</v>
      </c>
      <c r="MS55" s="65" t="s">
        <v>71</v>
      </c>
      <c r="MT55" s="2">
        <v>192</v>
      </c>
      <c r="MU55" s="2">
        <v>185</v>
      </c>
      <c r="MV55" s="2">
        <v>7</v>
      </c>
      <c r="MW55" s="2">
        <v>0</v>
      </c>
      <c r="MX55" s="4">
        <f>MU55/MT55</f>
        <v>0.96354166666666663</v>
      </c>
      <c r="MY55" s="19">
        <f t="shared" si="45"/>
        <v>0</v>
      </c>
      <c r="NA55" s="2" t="s">
        <v>71</v>
      </c>
      <c r="NB55" s="2">
        <v>192</v>
      </c>
      <c r="NC55" s="2">
        <v>185</v>
      </c>
      <c r="ND55" s="2">
        <v>7</v>
      </c>
      <c r="NE55" s="2">
        <v>0</v>
      </c>
      <c r="NF55" s="4">
        <f>NC55/NB55</f>
        <v>0.96354166666666663</v>
      </c>
      <c r="NG55" s="19">
        <f t="shared" si="46"/>
        <v>0</v>
      </c>
      <c r="NI55" s="114" t="s">
        <v>71</v>
      </c>
      <c r="NJ55" s="2">
        <v>192</v>
      </c>
      <c r="NK55" s="2">
        <v>185</v>
      </c>
      <c r="NL55" s="2">
        <v>7</v>
      </c>
      <c r="NM55" s="2">
        <v>0</v>
      </c>
      <c r="NN55" s="4">
        <f>NK55/NJ55</f>
        <v>0.96354166666666663</v>
      </c>
      <c r="NO55" s="19">
        <f t="shared" si="47"/>
        <v>0</v>
      </c>
      <c r="NQ55" s="114" t="s">
        <v>71</v>
      </c>
      <c r="NR55" s="2">
        <v>192</v>
      </c>
      <c r="NS55" s="2">
        <v>185</v>
      </c>
      <c r="NT55" s="2">
        <v>7</v>
      </c>
      <c r="NU55" s="2">
        <v>0</v>
      </c>
      <c r="NV55" s="4">
        <f>NS55/NR55</f>
        <v>0.96354166666666663</v>
      </c>
      <c r="NW55" s="19">
        <f t="shared" si="48"/>
        <v>0</v>
      </c>
      <c r="NY55" s="114" t="s">
        <v>71</v>
      </c>
      <c r="NZ55" s="2">
        <v>192</v>
      </c>
      <c r="OA55" s="2">
        <v>185</v>
      </c>
      <c r="OB55" s="2">
        <v>7</v>
      </c>
      <c r="OC55" s="2">
        <v>0</v>
      </c>
      <c r="OD55" s="4">
        <f>OA55/NZ55</f>
        <v>0.96354166666666663</v>
      </c>
      <c r="OE55" s="19">
        <f t="shared" si="49"/>
        <v>0</v>
      </c>
      <c r="OG55" s="114" t="s">
        <v>71</v>
      </c>
      <c r="OH55" s="2">
        <v>192</v>
      </c>
      <c r="OI55" s="2">
        <v>185</v>
      </c>
      <c r="OJ55" s="2">
        <v>7</v>
      </c>
      <c r="OK55" s="2">
        <v>0</v>
      </c>
      <c r="OL55" s="4">
        <f>OI55/OH55</f>
        <v>0.96354166666666663</v>
      </c>
      <c r="OM55" s="19">
        <f t="shared" si="128"/>
        <v>0</v>
      </c>
      <c r="OO55" s="114" t="s">
        <v>71</v>
      </c>
      <c r="OP55" s="2">
        <v>192</v>
      </c>
      <c r="OQ55" s="2">
        <v>185</v>
      </c>
      <c r="OR55" s="2">
        <v>7</v>
      </c>
      <c r="OS55" s="2">
        <v>0</v>
      </c>
      <c r="OT55" s="4">
        <f>OQ55/OP55</f>
        <v>0.96354166666666663</v>
      </c>
      <c r="OU55" s="19">
        <f t="shared" si="51"/>
        <v>0</v>
      </c>
      <c r="OW55" s="136" t="s">
        <v>71</v>
      </c>
      <c r="OX55" s="130">
        <v>192</v>
      </c>
      <c r="OY55" s="130">
        <v>185</v>
      </c>
      <c r="OZ55" s="130">
        <v>7</v>
      </c>
      <c r="PA55" s="130">
        <v>0</v>
      </c>
      <c r="PB55" s="131">
        <v>0.96354166666666663</v>
      </c>
      <c r="PC55" s="132">
        <v>0</v>
      </c>
      <c r="PD55" s="129"/>
      <c r="PE55" s="136" t="s">
        <v>71</v>
      </c>
      <c r="PF55" s="130">
        <v>192</v>
      </c>
      <c r="PG55" s="130">
        <v>185</v>
      </c>
      <c r="PH55" s="130">
        <v>7</v>
      </c>
      <c r="PI55" s="130">
        <v>0</v>
      </c>
      <c r="PJ55" s="131">
        <v>0.96354166666666663</v>
      </c>
      <c r="PK55" s="132">
        <v>0</v>
      </c>
      <c r="PM55" s="163" t="s">
        <v>71</v>
      </c>
      <c r="PN55" s="157">
        <v>192</v>
      </c>
      <c r="PO55" s="157">
        <v>185</v>
      </c>
      <c r="PP55" s="157">
        <v>7</v>
      </c>
      <c r="PQ55" s="157">
        <v>0</v>
      </c>
      <c r="PR55" s="158">
        <f>PO55/PN55</f>
        <v>0.96354166666666663</v>
      </c>
      <c r="PS55" s="132">
        <f t="shared" si="52"/>
        <v>0</v>
      </c>
      <c r="PT55" s="121"/>
      <c r="PU55" s="163" t="s">
        <v>71</v>
      </c>
      <c r="PV55" s="157">
        <v>192</v>
      </c>
      <c r="PW55" s="157">
        <v>185</v>
      </c>
      <c r="PX55" s="157">
        <v>7</v>
      </c>
      <c r="PY55" s="157">
        <v>0</v>
      </c>
      <c r="PZ55" s="158">
        <f>PW55/PV55</f>
        <v>0.96354166666666663</v>
      </c>
      <c r="QA55" s="132">
        <f t="shared" si="53"/>
        <v>0</v>
      </c>
      <c r="QB55" s="121"/>
      <c r="QC55" s="163" t="s">
        <v>71</v>
      </c>
      <c r="QD55" s="156">
        <v>192</v>
      </c>
      <c r="QE55" s="156">
        <v>185</v>
      </c>
      <c r="QF55" s="156">
        <v>7</v>
      </c>
      <c r="QG55" s="156">
        <v>0</v>
      </c>
      <c r="QH55" s="162">
        <v>0.96</v>
      </c>
      <c r="QI55" s="132">
        <f t="shared" si="54"/>
        <v>-3.5416666666666652E-3</v>
      </c>
      <c r="QJ55" s="121"/>
      <c r="QK55" s="163" t="s">
        <v>71</v>
      </c>
      <c r="QL55" s="156">
        <v>192</v>
      </c>
      <c r="QM55" s="156">
        <v>185</v>
      </c>
      <c r="QN55" s="156">
        <v>7</v>
      </c>
      <c r="QO55" s="156">
        <v>0</v>
      </c>
      <c r="QP55" s="162">
        <v>0.96</v>
      </c>
      <c r="QQ55" s="132">
        <f t="shared" si="55"/>
        <v>0</v>
      </c>
      <c r="QR55" s="121"/>
      <c r="QS55" s="163" t="s">
        <v>71</v>
      </c>
      <c r="QT55" s="156">
        <v>192</v>
      </c>
      <c r="QU55" s="156">
        <v>184</v>
      </c>
      <c r="QV55" s="156">
        <v>7</v>
      </c>
      <c r="QW55" s="156">
        <v>1</v>
      </c>
      <c r="QX55" s="162">
        <f>QU55/QT55</f>
        <v>0.95833333333333337</v>
      </c>
      <c r="QY55" s="158">
        <f t="shared" si="56"/>
        <v>-1.6666666666665941E-3</v>
      </c>
      <c r="QZ55" s="121"/>
      <c r="RA55" s="163" t="s">
        <v>71</v>
      </c>
      <c r="RB55" s="156">
        <v>192</v>
      </c>
      <c r="RC55" s="156">
        <v>185</v>
      </c>
      <c r="RD55" s="156">
        <v>7</v>
      </c>
      <c r="RE55" s="156">
        <v>0</v>
      </c>
      <c r="RF55" s="162">
        <v>0.95</v>
      </c>
      <c r="RG55" s="132">
        <f t="shared" si="57"/>
        <v>-8.3333333333334147E-3</v>
      </c>
      <c r="RH55" s="121">
        <v>-3</v>
      </c>
      <c r="RI55" s="121"/>
      <c r="RJ55" s="163" t="s">
        <v>71</v>
      </c>
      <c r="RK55" s="156">
        <v>192</v>
      </c>
      <c r="RL55" s="156">
        <v>185</v>
      </c>
      <c r="RM55" s="156">
        <v>7</v>
      </c>
      <c r="RN55" s="156">
        <v>0</v>
      </c>
      <c r="RO55" s="162">
        <f t="shared" si="58"/>
        <v>0.96354166666666663</v>
      </c>
      <c r="RP55" s="132">
        <f t="shared" si="59"/>
        <v>1.3541666666666674E-2</v>
      </c>
      <c r="RQ55" s="121"/>
      <c r="RR55" s="121"/>
      <c r="RS55" s="121"/>
      <c r="RT55" s="121"/>
      <c r="RU55" s="121"/>
      <c r="RV55" s="121"/>
      <c r="RW55" s="132"/>
      <c r="RX55" s="121"/>
      <c r="RY55" s="121"/>
      <c r="RZ55" s="121"/>
      <c r="SA55" s="121"/>
      <c r="SB55" s="121"/>
      <c r="SC55" s="121"/>
      <c r="SD55" s="132"/>
      <c r="SE55" s="121"/>
      <c r="SF55" s="121"/>
      <c r="SG55" s="121"/>
      <c r="SH55" s="121"/>
      <c r="SI55" s="121"/>
      <c r="SJ55" s="121"/>
      <c r="SK55" s="121"/>
      <c r="SL55" s="121"/>
      <c r="SM55" s="121"/>
      <c r="SN55" s="121"/>
      <c r="SO55" s="121"/>
      <c r="SP55" s="121"/>
      <c r="SQ55" s="121"/>
      <c r="SR55" s="121"/>
      <c r="SU55" s="163" t="s">
        <v>71</v>
      </c>
      <c r="SV55" s="156">
        <v>192</v>
      </c>
      <c r="SW55" s="156">
        <v>185</v>
      </c>
      <c r="SX55" s="156">
        <v>7</v>
      </c>
      <c r="SY55" s="156">
        <v>0</v>
      </c>
      <c r="SZ55" s="158">
        <f t="shared" si="102"/>
        <v>0.96354166666666663</v>
      </c>
      <c r="TA55" s="132">
        <f t="shared" si="60"/>
        <v>0</v>
      </c>
      <c r="TC55" s="163" t="s">
        <v>71</v>
      </c>
      <c r="TD55" s="156">
        <v>192</v>
      </c>
      <c r="TE55" s="156">
        <v>185</v>
      </c>
      <c r="TF55" s="156">
        <v>7</v>
      </c>
      <c r="TG55" s="156">
        <v>0</v>
      </c>
      <c r="TH55" s="158">
        <f t="shared" si="61"/>
        <v>0.96354166666666663</v>
      </c>
      <c r="TI55" s="132">
        <f t="shared" si="62"/>
        <v>0</v>
      </c>
      <c r="TK55" s="163" t="s">
        <v>71</v>
      </c>
      <c r="TL55" s="156">
        <v>192</v>
      </c>
      <c r="TM55" s="156">
        <v>185</v>
      </c>
      <c r="TN55" s="156">
        <v>7</v>
      </c>
      <c r="TO55" s="156">
        <v>0</v>
      </c>
      <c r="TP55" s="158">
        <f t="shared" si="63"/>
        <v>0.96354166666666663</v>
      </c>
      <c r="TQ55" s="132">
        <f t="shared" si="64"/>
        <v>0</v>
      </c>
      <c r="TS55" s="163" t="s">
        <v>71</v>
      </c>
      <c r="TT55" s="156">
        <v>192</v>
      </c>
      <c r="TU55" s="156">
        <v>185</v>
      </c>
      <c r="TV55" s="156">
        <v>7</v>
      </c>
      <c r="TW55" s="156">
        <v>0</v>
      </c>
      <c r="TX55" s="158">
        <f t="shared" si="65"/>
        <v>0.96354166666666663</v>
      </c>
      <c r="TY55" s="132">
        <f t="shared" si="66"/>
        <v>0</v>
      </c>
      <c r="UA55" s="163" t="s">
        <v>71</v>
      </c>
      <c r="UB55" s="156">
        <v>192</v>
      </c>
      <c r="UC55" s="156">
        <v>185</v>
      </c>
      <c r="UD55" s="156">
        <v>7</v>
      </c>
      <c r="UE55" s="156">
        <v>0</v>
      </c>
      <c r="UF55" s="158">
        <f t="shared" si="67"/>
        <v>0.96354166666666663</v>
      </c>
      <c r="UG55" s="132">
        <f t="shared" si="68"/>
        <v>0</v>
      </c>
      <c r="UH55" s="132"/>
      <c r="UI55" s="163" t="s">
        <v>71</v>
      </c>
      <c r="UJ55" s="156">
        <v>192</v>
      </c>
      <c r="UK55" s="156">
        <v>185</v>
      </c>
      <c r="UL55" s="157">
        <v>7</v>
      </c>
      <c r="UM55" s="157">
        <v>0</v>
      </c>
      <c r="UN55" s="158">
        <f t="shared" si="69"/>
        <v>0.96354166666666663</v>
      </c>
      <c r="UO55" s="132">
        <f t="shared" si="70"/>
        <v>0</v>
      </c>
      <c r="UQ55" s="163" t="s">
        <v>71</v>
      </c>
      <c r="UR55" s="156">
        <v>192</v>
      </c>
      <c r="US55" s="156">
        <v>185</v>
      </c>
      <c r="UT55" s="157">
        <v>7</v>
      </c>
      <c r="UU55" s="157">
        <v>0</v>
      </c>
      <c r="UV55" s="158">
        <f t="shared" si="71"/>
        <v>0.96354166666666663</v>
      </c>
      <c r="UW55" s="132">
        <f t="shared" si="72"/>
        <v>0</v>
      </c>
      <c r="UY55" s="163" t="s">
        <v>71</v>
      </c>
      <c r="UZ55" s="156">
        <v>192</v>
      </c>
      <c r="VA55" s="156">
        <v>185</v>
      </c>
      <c r="VB55" s="157">
        <v>7</v>
      </c>
      <c r="VC55" s="157">
        <v>0</v>
      </c>
      <c r="VD55" s="158">
        <f t="shared" si="73"/>
        <v>0.96354166666666663</v>
      </c>
      <c r="VE55" s="132">
        <f t="shared" si="74"/>
        <v>0</v>
      </c>
      <c r="VG55" s="163" t="s">
        <v>71</v>
      </c>
      <c r="VH55" s="156">
        <v>192</v>
      </c>
      <c r="VI55" s="156">
        <v>185</v>
      </c>
      <c r="VJ55" s="157">
        <v>7</v>
      </c>
      <c r="VK55" s="157">
        <v>0</v>
      </c>
      <c r="VL55" s="158">
        <f t="shared" si="75"/>
        <v>0.96354166666666663</v>
      </c>
      <c r="VM55" s="132">
        <f t="shared" si="76"/>
        <v>0</v>
      </c>
      <c r="VO55" s="163" t="s">
        <v>71</v>
      </c>
      <c r="VP55" s="156">
        <v>192</v>
      </c>
      <c r="VQ55" s="156">
        <v>185</v>
      </c>
      <c r="VR55" s="157">
        <v>7</v>
      </c>
      <c r="VS55" s="157">
        <v>0</v>
      </c>
      <c r="VT55" s="158">
        <f t="shared" si="77"/>
        <v>0.96354166666666663</v>
      </c>
      <c r="VV55" s="163" t="s">
        <v>71</v>
      </c>
      <c r="VW55" s="156">
        <v>192</v>
      </c>
      <c r="VX55" s="156">
        <v>185</v>
      </c>
      <c r="VY55" s="157">
        <v>7</v>
      </c>
      <c r="VZ55" s="157">
        <v>0</v>
      </c>
      <c r="WA55" s="158">
        <f t="shared" si="78"/>
        <v>0.96354166666666663</v>
      </c>
      <c r="WC55" s="163" t="s">
        <v>71</v>
      </c>
      <c r="WD55" s="156">
        <v>192</v>
      </c>
      <c r="WE55" s="156">
        <v>185</v>
      </c>
      <c r="WF55" s="157">
        <v>7</v>
      </c>
      <c r="WG55" s="157">
        <v>0</v>
      </c>
      <c r="WH55" s="158">
        <f t="shared" si="79"/>
        <v>0.96354166666666663</v>
      </c>
      <c r="WI55" s="132">
        <f t="shared" si="126"/>
        <v>0</v>
      </c>
      <c r="WK55" s="163" t="s">
        <v>71</v>
      </c>
      <c r="WL55" s="156">
        <v>192</v>
      </c>
      <c r="WM55" s="156">
        <v>185</v>
      </c>
      <c r="WN55" s="157">
        <v>7</v>
      </c>
      <c r="WO55" s="157">
        <v>0</v>
      </c>
      <c r="WP55" s="158">
        <f t="shared" si="80"/>
        <v>0.96354166666666663</v>
      </c>
      <c r="WQ55" s="132">
        <f t="shared" si="81"/>
        <v>0</v>
      </c>
      <c r="WS55" s="163" t="s">
        <v>71</v>
      </c>
      <c r="WT55" s="156">
        <v>192</v>
      </c>
      <c r="WU55" s="156">
        <v>185</v>
      </c>
      <c r="WV55" s="157">
        <v>7</v>
      </c>
      <c r="WW55" s="157">
        <v>0</v>
      </c>
      <c r="WX55" s="158">
        <f t="shared" si="82"/>
        <v>0.96354166666666663</v>
      </c>
      <c r="WY55" s="132">
        <f t="shared" si="83"/>
        <v>0</v>
      </c>
      <c r="XA55" s="163" t="s">
        <v>71</v>
      </c>
      <c r="XB55" s="156">
        <v>192</v>
      </c>
      <c r="XC55" s="156">
        <v>185</v>
      </c>
      <c r="XD55" s="157">
        <v>7</v>
      </c>
      <c r="XE55" s="157">
        <v>0</v>
      </c>
      <c r="XF55" s="158">
        <f t="shared" si="84"/>
        <v>0.96354166666666663</v>
      </c>
      <c r="XG55" s="132">
        <f t="shared" si="85"/>
        <v>0</v>
      </c>
      <c r="XI55" s="163" t="s">
        <v>71</v>
      </c>
      <c r="XJ55" s="156">
        <v>192</v>
      </c>
      <c r="XK55" s="156">
        <v>185</v>
      </c>
      <c r="XL55" s="157">
        <v>7</v>
      </c>
      <c r="XM55" s="157">
        <v>0</v>
      </c>
      <c r="XN55" s="158">
        <f t="shared" si="86"/>
        <v>0.96354166666666663</v>
      </c>
      <c r="XO55" s="132">
        <f t="shared" si="87"/>
        <v>0</v>
      </c>
      <c r="XQ55" s="163" t="s">
        <v>71</v>
      </c>
      <c r="XR55" s="156">
        <v>192</v>
      </c>
      <c r="XS55" s="156">
        <v>185</v>
      </c>
      <c r="XT55" s="157">
        <v>7</v>
      </c>
      <c r="XU55" s="157">
        <v>0</v>
      </c>
      <c r="XV55" s="158">
        <f t="shared" si="88"/>
        <v>0.96354166666666663</v>
      </c>
      <c r="XW55" s="132">
        <f t="shared" si="89"/>
        <v>0</v>
      </c>
      <c r="XY55" s="163" t="s">
        <v>71</v>
      </c>
      <c r="XZ55" s="156">
        <v>192</v>
      </c>
      <c r="YA55" s="156">
        <v>185</v>
      </c>
      <c r="YB55" s="157">
        <v>7</v>
      </c>
      <c r="YC55" s="157">
        <v>0</v>
      </c>
      <c r="YD55" s="158">
        <f t="shared" si="90"/>
        <v>0.96354166666666663</v>
      </c>
      <c r="YE55" s="132">
        <f t="shared" si="91"/>
        <v>0</v>
      </c>
      <c r="YG55" s="163" t="s">
        <v>71</v>
      </c>
      <c r="YH55" s="156">
        <v>194</v>
      </c>
      <c r="YI55" s="156">
        <v>186</v>
      </c>
      <c r="YJ55" s="157">
        <v>7</v>
      </c>
      <c r="YK55" s="157">
        <v>1</v>
      </c>
      <c r="YL55" s="158">
        <f t="shared" si="92"/>
        <v>0.95876288659793818</v>
      </c>
      <c r="YM55" s="132">
        <f t="shared" si="93"/>
        <v>-4.7787800687284498E-3</v>
      </c>
      <c r="YO55" s="163" t="s">
        <v>71</v>
      </c>
      <c r="YP55" s="156">
        <v>194</v>
      </c>
      <c r="YQ55" s="156">
        <v>187</v>
      </c>
      <c r="YR55" s="157">
        <v>7</v>
      </c>
      <c r="YS55" s="157">
        <v>0</v>
      </c>
      <c r="YT55" s="158">
        <f t="shared" si="94"/>
        <v>0.96391752577319589</v>
      </c>
      <c r="YU55" s="132">
        <f t="shared" si="95"/>
        <v>5.1546391752577136E-3</v>
      </c>
      <c r="YW55" s="163" t="s">
        <v>71</v>
      </c>
      <c r="YX55" s="156">
        <v>194</v>
      </c>
      <c r="YY55" s="156">
        <v>187</v>
      </c>
      <c r="YZ55" s="157">
        <v>7</v>
      </c>
      <c r="ZA55" s="157">
        <v>0</v>
      </c>
      <c r="ZB55" s="158">
        <f t="shared" si="96"/>
        <v>0.96391752577319589</v>
      </c>
      <c r="ZD55" s="163" t="s">
        <v>71</v>
      </c>
      <c r="ZE55" s="156">
        <v>194</v>
      </c>
      <c r="ZF55" s="156">
        <v>187</v>
      </c>
      <c r="ZG55" s="157">
        <v>7</v>
      </c>
      <c r="ZH55" s="157">
        <v>0</v>
      </c>
      <c r="ZI55" s="158">
        <f t="shared" si="97"/>
        <v>0.96391752577319589</v>
      </c>
      <c r="ZJ55" s="132">
        <f t="shared" si="98"/>
        <v>0.96391752577319589</v>
      </c>
      <c r="ZL55" s="121" t="s">
        <v>71</v>
      </c>
      <c r="ZM55" s="121">
        <v>196</v>
      </c>
      <c r="ZN55" s="121">
        <v>183</v>
      </c>
      <c r="ZO55" s="121">
        <v>11</v>
      </c>
      <c r="ZP55" s="121">
        <v>2</v>
      </c>
      <c r="ZQ55" s="132">
        <v>0.93</v>
      </c>
      <c r="ZS55" s="157" t="s">
        <v>71</v>
      </c>
      <c r="ZT55" s="157">
        <v>196</v>
      </c>
      <c r="ZU55" s="157">
        <v>183</v>
      </c>
      <c r="ZV55" s="157">
        <v>11</v>
      </c>
      <c r="ZW55" s="157">
        <v>2</v>
      </c>
      <c r="ZX55" s="158">
        <v>0.93</v>
      </c>
      <c r="ZZ55" s="199" t="s">
        <v>71</v>
      </c>
      <c r="AAA55" s="199">
        <v>196</v>
      </c>
      <c r="AAB55" s="199">
        <v>183</v>
      </c>
      <c r="AAC55" s="199">
        <v>11</v>
      </c>
      <c r="AAD55" s="199">
        <v>2</v>
      </c>
      <c r="AAE55" s="200">
        <v>0.93</v>
      </c>
      <c r="AAG55" s="157" t="s">
        <v>71</v>
      </c>
      <c r="AAH55" s="157">
        <v>196</v>
      </c>
      <c r="AAI55" s="157">
        <v>183</v>
      </c>
      <c r="AAJ55" s="157">
        <v>11</v>
      </c>
      <c r="AAK55" s="157">
        <v>2</v>
      </c>
      <c r="AAL55" s="158">
        <v>0.93</v>
      </c>
      <c r="AAN55" s="157" t="s">
        <v>71</v>
      </c>
      <c r="AAO55" s="157">
        <v>196</v>
      </c>
      <c r="AAP55" s="157">
        <v>183</v>
      </c>
      <c r="AAQ55" s="157">
        <v>11</v>
      </c>
      <c r="AAR55" s="157">
        <v>2</v>
      </c>
      <c r="AAS55" s="158">
        <v>0.93</v>
      </c>
      <c r="AAU55" s="157" t="s">
        <v>71</v>
      </c>
      <c r="AAV55" s="157">
        <v>196</v>
      </c>
      <c r="AAW55" s="157">
        <v>183</v>
      </c>
      <c r="AAX55" s="157">
        <v>11</v>
      </c>
      <c r="AAY55" s="157">
        <v>2</v>
      </c>
      <c r="AAZ55" s="158">
        <v>0.93</v>
      </c>
    </row>
    <row r="56" spans="1:728" ht="15.75">
      <c r="A56" s="19">
        <v>0.96</v>
      </c>
      <c r="B56" s="19"/>
      <c r="C56" s="18" t="s">
        <v>71</v>
      </c>
      <c r="D56" s="18">
        <v>192</v>
      </c>
      <c r="E56" s="18">
        <v>185</v>
      </c>
      <c r="F56" s="18">
        <v>7</v>
      </c>
      <c r="G56" s="18">
        <v>0</v>
      </c>
      <c r="H56" s="19">
        <v>0.96</v>
      </c>
      <c r="J56" s="58" t="s">
        <v>71</v>
      </c>
      <c r="K56" s="58">
        <v>192</v>
      </c>
      <c r="L56" s="58">
        <v>185</v>
      </c>
      <c r="M56" s="58">
        <v>7</v>
      </c>
      <c r="N56" s="58">
        <v>0</v>
      </c>
      <c r="O56" s="59">
        <v>0.96</v>
      </c>
      <c r="P56" s="59">
        <f t="shared" si="104"/>
        <v>0</v>
      </c>
      <c r="R56" s="18" t="s">
        <v>71</v>
      </c>
      <c r="S56" s="18">
        <v>192</v>
      </c>
      <c r="T56" s="18">
        <v>185</v>
      </c>
      <c r="U56" s="18">
        <v>7</v>
      </c>
      <c r="V56" s="18">
        <v>0</v>
      </c>
      <c r="W56" s="19">
        <v>0.96</v>
      </c>
      <c r="X56" s="19">
        <f t="shared" si="105"/>
        <v>0</v>
      </c>
      <c r="Z56" s="51" t="s">
        <v>71</v>
      </c>
      <c r="AA56" s="51">
        <v>192</v>
      </c>
      <c r="AB56" s="52">
        <v>185</v>
      </c>
      <c r="AC56" s="53">
        <v>7</v>
      </c>
      <c r="AD56" s="51">
        <v>0</v>
      </c>
      <c r="AE56" s="54">
        <v>0.96</v>
      </c>
      <c r="AF56" s="19">
        <f t="shared" si="106"/>
        <v>0</v>
      </c>
      <c r="AH56" s="19">
        <v>0.96</v>
      </c>
      <c r="AI56" s="19">
        <f t="shared" si="107"/>
        <v>0</v>
      </c>
      <c r="AK56" s="18" t="s">
        <v>72</v>
      </c>
      <c r="AL56" s="18">
        <v>85</v>
      </c>
      <c r="AM56" s="18">
        <v>52</v>
      </c>
      <c r="AN56" s="18">
        <v>2</v>
      </c>
      <c r="AO56" s="18">
        <v>31</v>
      </c>
      <c r="AP56" s="19">
        <f t="shared" si="108"/>
        <v>0.61176470588235299</v>
      </c>
      <c r="AQ56" s="19">
        <f t="shared" si="127"/>
        <v>1.7647058823530015E-3</v>
      </c>
      <c r="AS56" s="18" t="s">
        <v>72</v>
      </c>
      <c r="AT56" s="18">
        <v>85</v>
      </c>
      <c r="AU56" s="18">
        <v>53</v>
      </c>
      <c r="AV56" s="18">
        <v>2</v>
      </c>
      <c r="AW56" s="18">
        <v>30</v>
      </c>
      <c r="AX56" s="19">
        <v>0.62</v>
      </c>
      <c r="AY56" s="19">
        <f t="shared" si="109"/>
        <v>8.2352941176470074E-3</v>
      </c>
      <c r="BA56" s="18" t="s">
        <v>72</v>
      </c>
      <c r="BB56" s="18">
        <v>85</v>
      </c>
      <c r="BC56" s="18">
        <v>53</v>
      </c>
      <c r="BD56" s="18">
        <v>2</v>
      </c>
      <c r="BE56" s="18">
        <v>30</v>
      </c>
      <c r="BF56" s="19">
        <v>0.62</v>
      </c>
      <c r="BG56" s="19">
        <f t="shared" si="110"/>
        <v>0</v>
      </c>
      <c r="BI56" s="18" t="s">
        <v>72</v>
      </c>
      <c r="BJ56" s="18">
        <v>85</v>
      </c>
      <c r="BK56" s="18">
        <v>54</v>
      </c>
      <c r="BL56" s="18">
        <v>2</v>
      </c>
      <c r="BM56" s="18">
        <v>29</v>
      </c>
      <c r="BN56" s="19">
        <v>0.64</v>
      </c>
      <c r="BO56" s="19">
        <f t="shared" si="111"/>
        <v>2.0000000000000018E-2</v>
      </c>
      <c r="BQ56" s="18" t="s">
        <v>72</v>
      </c>
      <c r="BR56" s="18">
        <v>85</v>
      </c>
      <c r="BS56" s="18">
        <v>54</v>
      </c>
      <c r="BT56" s="18">
        <v>2</v>
      </c>
      <c r="BU56" s="18">
        <v>29</v>
      </c>
      <c r="BV56" s="19">
        <v>0.64</v>
      </c>
      <c r="BW56" s="19">
        <f t="shared" si="112"/>
        <v>0</v>
      </c>
      <c r="BY56" s="18" t="s">
        <v>72</v>
      </c>
      <c r="BZ56" s="18">
        <v>85</v>
      </c>
      <c r="CA56" s="18">
        <v>54</v>
      </c>
      <c r="CB56" s="18">
        <v>2</v>
      </c>
      <c r="CC56" s="18">
        <v>29</v>
      </c>
      <c r="CD56" s="19">
        <v>0.64</v>
      </c>
      <c r="CE56" s="19">
        <f t="shared" si="113"/>
        <v>0</v>
      </c>
      <c r="CG56" s="2" t="s">
        <v>72</v>
      </c>
      <c r="CH56" s="2">
        <v>85</v>
      </c>
      <c r="CI56" s="2">
        <v>54</v>
      </c>
      <c r="CJ56" s="2">
        <v>2</v>
      </c>
      <c r="CK56" s="2">
        <v>29</v>
      </c>
      <c r="CL56" s="4">
        <v>0.64</v>
      </c>
      <c r="CM56" s="19">
        <f t="shared" si="114"/>
        <v>0</v>
      </c>
      <c r="CO56" s="2" t="s">
        <v>72</v>
      </c>
      <c r="CP56" s="2">
        <v>85</v>
      </c>
      <c r="CQ56" s="2">
        <v>54</v>
      </c>
      <c r="CR56" s="2">
        <v>2</v>
      </c>
      <c r="CS56" s="2">
        <v>29</v>
      </c>
      <c r="CT56" s="4">
        <v>0.64</v>
      </c>
      <c r="CU56" s="19">
        <f t="shared" si="115"/>
        <v>0</v>
      </c>
      <c r="CW56" s="2" t="s">
        <v>72</v>
      </c>
      <c r="CX56" s="2">
        <v>85</v>
      </c>
      <c r="CY56" s="2">
        <v>54</v>
      </c>
      <c r="CZ56" s="2">
        <v>2</v>
      </c>
      <c r="DA56" s="2">
        <v>29</v>
      </c>
      <c r="DB56" s="4">
        <v>0.64</v>
      </c>
      <c r="DC56" s="19">
        <f t="shared" si="116"/>
        <v>0</v>
      </c>
      <c r="DE56" s="2" t="s">
        <v>72</v>
      </c>
      <c r="DF56" s="2">
        <v>85</v>
      </c>
      <c r="DG56" s="2">
        <v>54</v>
      </c>
      <c r="DH56" s="2">
        <v>2</v>
      </c>
      <c r="DI56" s="2">
        <v>29</v>
      </c>
      <c r="DJ56" s="4">
        <v>0.64</v>
      </c>
      <c r="DK56" s="19">
        <f t="shared" si="117"/>
        <v>0</v>
      </c>
      <c r="DM56" s="2" t="s">
        <v>72</v>
      </c>
      <c r="DN56" s="2">
        <v>85</v>
      </c>
      <c r="DO56" s="2">
        <v>54</v>
      </c>
      <c r="DP56" s="2">
        <v>2</v>
      </c>
      <c r="DQ56" s="2">
        <v>29</v>
      </c>
      <c r="DR56" s="4">
        <v>0.64</v>
      </c>
      <c r="DS56" s="19">
        <f t="shared" si="118"/>
        <v>0</v>
      </c>
      <c r="DU56" s="2" t="s">
        <v>72</v>
      </c>
      <c r="DV56" s="2">
        <v>85</v>
      </c>
      <c r="DW56" s="2">
        <v>54</v>
      </c>
      <c r="DX56" s="2">
        <v>2</v>
      </c>
      <c r="DY56" s="2">
        <v>29</v>
      </c>
      <c r="DZ56" s="4">
        <v>0.64</v>
      </c>
      <c r="EA56" s="19">
        <f t="shared" si="119"/>
        <v>0</v>
      </c>
      <c r="EC56" s="2" t="s">
        <v>72</v>
      </c>
      <c r="ED56" s="2">
        <v>85</v>
      </c>
      <c r="EE56" s="2">
        <v>54</v>
      </c>
      <c r="EF56" s="2">
        <v>2</v>
      </c>
      <c r="EG56" s="2">
        <v>29</v>
      </c>
      <c r="EH56" s="4">
        <v>0.64</v>
      </c>
      <c r="EI56" s="19">
        <f t="shared" si="120"/>
        <v>0</v>
      </c>
      <c r="EK56" s="2" t="s">
        <v>72</v>
      </c>
      <c r="EL56" s="2">
        <v>85</v>
      </c>
      <c r="EM56" s="2">
        <v>54</v>
      </c>
      <c r="EN56" s="2">
        <v>2</v>
      </c>
      <c r="EO56" s="2">
        <v>29</v>
      </c>
      <c r="EP56" s="4">
        <v>0.64</v>
      </c>
      <c r="EQ56" s="19">
        <f t="shared" si="121"/>
        <v>0</v>
      </c>
      <c r="ES56" s="2" t="s">
        <v>72</v>
      </c>
      <c r="ET56" s="2">
        <v>85</v>
      </c>
      <c r="EU56" s="2">
        <v>54</v>
      </c>
      <c r="EV56" s="2">
        <v>2</v>
      </c>
      <c r="EW56" s="2">
        <v>29</v>
      </c>
      <c r="EX56" s="4">
        <v>0.64</v>
      </c>
      <c r="EY56" s="19">
        <f t="shared" si="122"/>
        <v>0</v>
      </c>
      <c r="FA56" s="2" t="s">
        <v>72</v>
      </c>
      <c r="FB56" s="2">
        <v>85</v>
      </c>
      <c r="FC56" s="2">
        <v>54</v>
      </c>
      <c r="FD56" s="2">
        <v>2</v>
      </c>
      <c r="FE56" s="2">
        <v>29</v>
      </c>
      <c r="FF56" s="4">
        <v>0.64</v>
      </c>
      <c r="FG56" s="19">
        <f t="shared" si="123"/>
        <v>0</v>
      </c>
      <c r="FI56" s="2" t="s">
        <v>72</v>
      </c>
      <c r="FJ56" s="2">
        <v>85</v>
      </c>
      <c r="FK56" s="2">
        <v>54</v>
      </c>
      <c r="FL56" s="2">
        <v>2</v>
      </c>
      <c r="FM56" s="2">
        <v>29</v>
      </c>
      <c r="FN56" s="4">
        <v>0.64</v>
      </c>
      <c r="FO56" s="19">
        <f t="shared" si="124"/>
        <v>0</v>
      </c>
      <c r="FQ56" s="2" t="s">
        <v>72</v>
      </c>
      <c r="FR56" s="2">
        <v>85</v>
      </c>
      <c r="FS56" s="2">
        <v>54</v>
      </c>
      <c r="FT56" s="2">
        <v>2</v>
      </c>
      <c r="FU56" s="2">
        <v>29</v>
      </c>
      <c r="FV56" s="4">
        <v>0.64</v>
      </c>
      <c r="FW56" s="19">
        <f t="shared" si="125"/>
        <v>0</v>
      </c>
      <c r="FY56" s="2" t="s">
        <v>72</v>
      </c>
      <c r="FZ56" s="2">
        <v>85</v>
      </c>
      <c r="GA56" s="2">
        <v>54</v>
      </c>
      <c r="GB56" s="2">
        <v>2</v>
      </c>
      <c r="GC56" s="2">
        <v>29</v>
      </c>
      <c r="GD56" s="4">
        <v>0.64</v>
      </c>
      <c r="GE56" s="19">
        <f t="shared" si="24"/>
        <v>0</v>
      </c>
      <c r="GG56" s="2" t="s">
        <v>72</v>
      </c>
      <c r="GH56" s="2">
        <v>85</v>
      </c>
      <c r="GI56" s="2">
        <v>54</v>
      </c>
      <c r="GJ56" s="2">
        <v>2</v>
      </c>
      <c r="GK56" s="2">
        <v>29</v>
      </c>
      <c r="GL56" s="4">
        <v>0.64</v>
      </c>
      <c r="GM56" s="19">
        <f t="shared" si="25"/>
        <v>0</v>
      </c>
      <c r="GO56" s="2" t="s">
        <v>72</v>
      </c>
      <c r="GP56" s="2">
        <v>85</v>
      </c>
      <c r="GQ56" s="2">
        <v>54</v>
      </c>
      <c r="GR56" s="2">
        <v>2</v>
      </c>
      <c r="GS56" s="2">
        <v>29</v>
      </c>
      <c r="GT56" s="4">
        <v>0.64</v>
      </c>
      <c r="GU56" s="19">
        <f t="shared" si="26"/>
        <v>0</v>
      </c>
      <c r="GW56" s="2" t="s">
        <v>72</v>
      </c>
      <c r="GX56" s="2">
        <v>85</v>
      </c>
      <c r="GY56" s="2">
        <v>54</v>
      </c>
      <c r="GZ56" s="2">
        <v>2</v>
      </c>
      <c r="HA56" s="2">
        <v>29</v>
      </c>
      <c r="HB56" s="4">
        <v>0.64</v>
      </c>
      <c r="HC56" s="19">
        <f t="shared" si="27"/>
        <v>0</v>
      </c>
      <c r="HE56" s="2" t="s">
        <v>72</v>
      </c>
      <c r="HF56" s="2">
        <v>85</v>
      </c>
      <c r="HG56" s="2">
        <v>54</v>
      </c>
      <c r="HH56" s="2">
        <v>2</v>
      </c>
      <c r="HI56" s="2">
        <v>29</v>
      </c>
      <c r="HJ56" s="4">
        <v>0.64</v>
      </c>
      <c r="HK56" s="19">
        <f t="shared" si="28"/>
        <v>0</v>
      </c>
      <c r="HM56" s="2" t="s">
        <v>72</v>
      </c>
      <c r="HN56" s="2">
        <v>85</v>
      </c>
      <c r="HO56" s="2">
        <v>54</v>
      </c>
      <c r="HP56" s="2">
        <v>2</v>
      </c>
      <c r="HQ56" s="2">
        <v>29</v>
      </c>
      <c r="HR56" s="4">
        <v>0.64</v>
      </c>
      <c r="HS56" s="19">
        <f t="shared" si="29"/>
        <v>0</v>
      </c>
      <c r="HU56" s="2" t="s">
        <v>72</v>
      </c>
      <c r="HV56" s="2">
        <v>85</v>
      </c>
      <c r="HW56" s="2">
        <v>54</v>
      </c>
      <c r="HX56" s="2">
        <v>2</v>
      </c>
      <c r="HY56" s="2">
        <v>29</v>
      </c>
      <c r="HZ56" s="4">
        <v>0.64</v>
      </c>
      <c r="IA56" s="19">
        <f t="shared" si="30"/>
        <v>0</v>
      </c>
      <c r="IC56" s="2" t="s">
        <v>72</v>
      </c>
      <c r="ID56" s="2">
        <v>85</v>
      </c>
      <c r="IE56" s="2">
        <v>54</v>
      </c>
      <c r="IF56" s="2">
        <v>2</v>
      </c>
      <c r="IG56" s="2">
        <v>29</v>
      </c>
      <c r="IH56" s="4">
        <v>0.64</v>
      </c>
      <c r="II56" s="19">
        <f t="shared" si="31"/>
        <v>0</v>
      </c>
      <c r="IK56" s="2" t="s">
        <v>72</v>
      </c>
      <c r="IL56" s="2">
        <v>85</v>
      </c>
      <c r="IM56" s="2">
        <v>54</v>
      </c>
      <c r="IN56" s="2">
        <v>2</v>
      </c>
      <c r="IO56" s="2">
        <v>29</v>
      </c>
      <c r="IP56" s="4">
        <v>0.64</v>
      </c>
      <c r="IQ56" s="19">
        <f t="shared" si="32"/>
        <v>0</v>
      </c>
      <c r="IS56" s="2" t="s">
        <v>72</v>
      </c>
      <c r="IT56" s="2">
        <v>85</v>
      </c>
      <c r="IU56" s="2">
        <v>54</v>
      </c>
      <c r="IV56" s="2">
        <v>2</v>
      </c>
      <c r="IW56" s="2">
        <v>29</v>
      </c>
      <c r="IX56" s="4">
        <v>0.64</v>
      </c>
      <c r="IY56" s="19">
        <f t="shared" si="33"/>
        <v>0</v>
      </c>
      <c r="JA56" s="2" t="s">
        <v>72</v>
      </c>
      <c r="JB56" s="2">
        <v>85</v>
      </c>
      <c r="JC56" s="2">
        <v>54</v>
      </c>
      <c r="JD56" s="2">
        <v>2</v>
      </c>
      <c r="JE56" s="2">
        <v>29</v>
      </c>
      <c r="JF56" s="4">
        <v>0.64</v>
      </c>
      <c r="JG56" s="19">
        <f t="shared" si="34"/>
        <v>0</v>
      </c>
      <c r="JI56" s="2" t="s">
        <v>72</v>
      </c>
      <c r="JJ56" s="2">
        <v>85</v>
      </c>
      <c r="JK56" s="2">
        <v>54</v>
      </c>
      <c r="JL56" s="2">
        <v>2</v>
      </c>
      <c r="JM56" s="2">
        <v>29</v>
      </c>
      <c r="JN56" s="4">
        <v>0.64</v>
      </c>
      <c r="JO56" s="19">
        <f t="shared" si="35"/>
        <v>0</v>
      </c>
      <c r="JQ56" s="2" t="s">
        <v>72</v>
      </c>
      <c r="JR56" s="2">
        <v>85</v>
      </c>
      <c r="JS56" s="2">
        <v>54</v>
      </c>
      <c r="JT56" s="2">
        <v>2</v>
      </c>
      <c r="JU56" s="2">
        <v>29</v>
      </c>
      <c r="JV56" s="4">
        <v>0.64</v>
      </c>
      <c r="JW56" s="19">
        <f t="shared" si="36"/>
        <v>0</v>
      </c>
      <c r="JY56" s="2" t="s">
        <v>72</v>
      </c>
      <c r="JZ56" s="2">
        <v>85</v>
      </c>
      <c r="KA56" s="2">
        <v>54</v>
      </c>
      <c r="KB56" s="2">
        <v>2</v>
      </c>
      <c r="KC56" s="2">
        <v>29</v>
      </c>
      <c r="KD56" s="4">
        <v>0.64</v>
      </c>
      <c r="KE56" s="19">
        <f t="shared" si="37"/>
        <v>0</v>
      </c>
      <c r="KG56" s="2" t="s">
        <v>72</v>
      </c>
      <c r="KH56" s="2">
        <v>85</v>
      </c>
      <c r="KI56" s="2">
        <v>54</v>
      </c>
      <c r="KJ56" s="2">
        <v>2</v>
      </c>
      <c r="KK56" s="2">
        <v>29</v>
      </c>
      <c r="KL56" s="4">
        <v>0.64</v>
      </c>
      <c r="KM56" s="19">
        <f t="shared" si="38"/>
        <v>0</v>
      </c>
      <c r="KO56" s="2" t="s">
        <v>72</v>
      </c>
      <c r="KP56" s="2">
        <v>85</v>
      </c>
      <c r="KQ56" s="2">
        <v>54</v>
      </c>
      <c r="KR56" s="2">
        <v>2</v>
      </c>
      <c r="KS56" s="2">
        <v>29</v>
      </c>
      <c r="KT56" s="4">
        <v>0.64</v>
      </c>
      <c r="KU56" s="19">
        <f t="shared" si="39"/>
        <v>0</v>
      </c>
      <c r="KW56" s="2" t="s">
        <v>72</v>
      </c>
      <c r="KX56" s="2">
        <v>85</v>
      </c>
      <c r="KY56" s="2">
        <v>54</v>
      </c>
      <c r="KZ56" s="2">
        <v>2</v>
      </c>
      <c r="LA56" s="2">
        <v>29</v>
      </c>
      <c r="LB56" s="4">
        <v>0.64</v>
      </c>
      <c r="LC56" s="19">
        <f t="shared" si="40"/>
        <v>0</v>
      </c>
      <c r="LE56" s="2" t="s">
        <v>72</v>
      </c>
      <c r="LF56" s="2">
        <v>85</v>
      </c>
      <c r="LG56" s="2">
        <v>54</v>
      </c>
      <c r="LH56" s="2">
        <v>2</v>
      </c>
      <c r="LI56" s="2">
        <v>29</v>
      </c>
      <c r="LJ56" s="4">
        <v>0.64</v>
      </c>
      <c r="LK56" s="19">
        <f t="shared" si="41"/>
        <v>0</v>
      </c>
      <c r="LM56" s="2" t="s">
        <v>72</v>
      </c>
      <c r="LN56" s="2">
        <v>85</v>
      </c>
      <c r="LO56" s="2">
        <v>54</v>
      </c>
      <c r="LP56" s="2">
        <v>2</v>
      </c>
      <c r="LQ56" s="2">
        <v>29</v>
      </c>
      <c r="LR56" s="4">
        <v>0.64</v>
      </c>
      <c r="LS56" s="19">
        <f t="shared" si="42"/>
        <v>0</v>
      </c>
      <c r="LU56" s="2" t="s">
        <v>72</v>
      </c>
      <c r="LV56" s="2">
        <v>85</v>
      </c>
      <c r="LW56" s="2">
        <v>54</v>
      </c>
      <c r="LX56" s="2">
        <v>2</v>
      </c>
      <c r="LY56" s="2">
        <v>29</v>
      </c>
      <c r="LZ56" s="4">
        <v>0.64</v>
      </c>
      <c r="MA56" s="19">
        <f t="shared" si="43"/>
        <v>0</v>
      </c>
      <c r="MC56" s="2" t="s">
        <v>72</v>
      </c>
      <c r="MD56" s="2">
        <v>85</v>
      </c>
      <c r="ME56" s="2">
        <v>54</v>
      </c>
      <c r="MF56" s="2">
        <v>2</v>
      </c>
      <c r="MG56" s="2">
        <v>29</v>
      </c>
      <c r="MH56" s="4">
        <f t="shared" si="99"/>
        <v>0.63529411764705879</v>
      </c>
      <c r="MI56" s="19">
        <f t="shared" si="44"/>
        <v>-4.7058823529412264E-3</v>
      </c>
      <c r="MK56" s="2" t="s">
        <v>72</v>
      </c>
      <c r="ML56" s="2">
        <v>85</v>
      </c>
      <c r="MM56" s="2">
        <v>54</v>
      </c>
      <c r="MN56" s="2">
        <v>2</v>
      </c>
      <c r="MO56" s="2">
        <v>29</v>
      </c>
      <c r="MP56" s="4">
        <v>0.64</v>
      </c>
      <c r="MQ56" s="19">
        <f t="shared" si="100"/>
        <v>4.7058823529412264E-3</v>
      </c>
      <c r="MS56" s="2" t="s">
        <v>72</v>
      </c>
      <c r="MT56" s="2">
        <v>85</v>
      </c>
      <c r="MU56" s="2">
        <v>54</v>
      </c>
      <c r="MV56" s="2">
        <v>2</v>
      </c>
      <c r="MW56" s="2">
        <v>29</v>
      </c>
      <c r="MX56" s="4">
        <v>0.64</v>
      </c>
      <c r="MY56" s="19">
        <f t="shared" si="45"/>
        <v>0</v>
      </c>
      <c r="NA56" s="2" t="s">
        <v>72</v>
      </c>
      <c r="NB56" s="2">
        <v>85</v>
      </c>
      <c r="NC56" s="2">
        <v>54</v>
      </c>
      <c r="ND56" s="2">
        <v>2</v>
      </c>
      <c r="NE56" s="2">
        <v>29</v>
      </c>
      <c r="NF56" s="4">
        <v>0.64</v>
      </c>
      <c r="NG56" s="19">
        <f t="shared" si="46"/>
        <v>0</v>
      </c>
      <c r="NI56" s="2" t="s">
        <v>72</v>
      </c>
      <c r="NJ56" s="2">
        <v>85</v>
      </c>
      <c r="NK56" s="2">
        <v>54</v>
      </c>
      <c r="NL56" s="2">
        <v>2</v>
      </c>
      <c r="NM56" s="2">
        <v>29</v>
      </c>
      <c r="NN56" s="4">
        <v>0.64</v>
      </c>
      <c r="NO56" s="19">
        <f t="shared" si="47"/>
        <v>0</v>
      </c>
      <c r="NQ56" s="2" t="s">
        <v>72</v>
      </c>
      <c r="NR56" s="2">
        <v>85</v>
      </c>
      <c r="NS56" s="2">
        <v>54</v>
      </c>
      <c r="NT56" s="2">
        <v>2</v>
      </c>
      <c r="NU56" s="2">
        <v>29</v>
      </c>
      <c r="NV56" s="4">
        <v>0.64</v>
      </c>
      <c r="NW56" s="19">
        <f t="shared" si="48"/>
        <v>0</v>
      </c>
      <c r="NY56" s="2" t="s">
        <v>72</v>
      </c>
      <c r="NZ56" s="2">
        <v>85</v>
      </c>
      <c r="OA56" s="2">
        <v>54</v>
      </c>
      <c r="OB56" s="2">
        <v>2</v>
      </c>
      <c r="OC56" s="2">
        <v>29</v>
      </c>
      <c r="OD56" s="4">
        <v>0.64</v>
      </c>
      <c r="OE56" s="19">
        <f t="shared" si="49"/>
        <v>0</v>
      </c>
      <c r="OG56" s="2" t="s">
        <v>72</v>
      </c>
      <c r="OH56" s="2">
        <v>85</v>
      </c>
      <c r="OI56" s="2">
        <v>54</v>
      </c>
      <c r="OJ56" s="2">
        <v>2</v>
      </c>
      <c r="OK56" s="2">
        <v>29</v>
      </c>
      <c r="OL56" s="4">
        <v>0.64</v>
      </c>
      <c r="OM56" s="19">
        <f t="shared" si="128"/>
        <v>0</v>
      </c>
      <c r="OO56" s="2" t="s">
        <v>72</v>
      </c>
      <c r="OP56" s="2">
        <v>85</v>
      </c>
      <c r="OQ56" s="2">
        <v>54</v>
      </c>
      <c r="OR56" s="2">
        <v>2</v>
      </c>
      <c r="OS56" s="2">
        <v>29</v>
      </c>
      <c r="OT56" s="4">
        <f t="shared" si="101"/>
        <v>0.63529411764705879</v>
      </c>
      <c r="OU56" s="19">
        <f t="shared" si="51"/>
        <v>-4.7058823529412264E-3</v>
      </c>
      <c r="OW56" s="129" t="s">
        <v>72</v>
      </c>
      <c r="OX56" s="129">
        <v>85</v>
      </c>
      <c r="OY56" s="129">
        <v>54</v>
      </c>
      <c r="OZ56" s="129">
        <v>2</v>
      </c>
      <c r="PA56" s="129">
        <v>29</v>
      </c>
      <c r="PB56" s="135">
        <v>0.64</v>
      </c>
      <c r="PC56" s="132">
        <v>0</v>
      </c>
      <c r="PD56" s="129"/>
      <c r="PE56" s="129" t="s">
        <v>72</v>
      </c>
      <c r="PF56" s="129">
        <v>85</v>
      </c>
      <c r="PG56" s="129">
        <v>54</v>
      </c>
      <c r="PH56" s="129">
        <v>2</v>
      </c>
      <c r="PI56" s="129">
        <v>29</v>
      </c>
      <c r="PJ56" s="135">
        <v>0.64</v>
      </c>
      <c r="PK56" s="132">
        <v>0</v>
      </c>
      <c r="PM56" s="156" t="s">
        <v>72</v>
      </c>
      <c r="PN56" s="156">
        <v>85</v>
      </c>
      <c r="PO56" s="156">
        <v>54</v>
      </c>
      <c r="PP56" s="156">
        <v>2</v>
      </c>
      <c r="PQ56" s="156">
        <v>29</v>
      </c>
      <c r="PR56" s="162">
        <v>0.64</v>
      </c>
      <c r="PS56" s="132">
        <f t="shared" si="52"/>
        <v>0</v>
      </c>
      <c r="PT56" s="121"/>
      <c r="PU56" s="156" t="s">
        <v>72</v>
      </c>
      <c r="PV56" s="156">
        <v>85</v>
      </c>
      <c r="PW56" s="156">
        <v>54</v>
      </c>
      <c r="PX56" s="156">
        <v>2</v>
      </c>
      <c r="PY56" s="156">
        <v>29</v>
      </c>
      <c r="PZ56" s="162">
        <v>0.64</v>
      </c>
      <c r="QA56" s="132">
        <f t="shared" si="53"/>
        <v>0</v>
      </c>
      <c r="QB56" s="121"/>
      <c r="QC56" s="156" t="s">
        <v>72</v>
      </c>
      <c r="QD56" s="156">
        <v>85</v>
      </c>
      <c r="QE56" s="156">
        <v>54</v>
      </c>
      <c r="QF56" s="156">
        <v>2</v>
      </c>
      <c r="QG56" s="156">
        <v>29</v>
      </c>
      <c r="QH56" s="162">
        <v>0.64</v>
      </c>
      <c r="QI56" s="132">
        <f t="shared" si="54"/>
        <v>0</v>
      </c>
      <c r="QJ56" s="121"/>
      <c r="QK56" s="156" t="s">
        <v>72</v>
      </c>
      <c r="QL56" s="156">
        <v>85</v>
      </c>
      <c r="QM56" s="156">
        <v>54</v>
      </c>
      <c r="QN56" s="156">
        <v>2</v>
      </c>
      <c r="QO56" s="156">
        <v>29</v>
      </c>
      <c r="QP56" s="162">
        <v>0.64</v>
      </c>
      <c r="QQ56" s="132">
        <f t="shared" si="55"/>
        <v>0</v>
      </c>
      <c r="QR56" s="121"/>
      <c r="QS56" s="156" t="s">
        <v>72</v>
      </c>
      <c r="QT56" s="156">
        <v>85</v>
      </c>
      <c r="QU56" s="156">
        <v>53</v>
      </c>
      <c r="QV56" s="156">
        <v>2</v>
      </c>
      <c r="QW56" s="156">
        <v>30</v>
      </c>
      <c r="QX56" s="162">
        <v>0.62</v>
      </c>
      <c r="QY56" s="158">
        <f t="shared" si="56"/>
        <v>-2.0000000000000018E-2</v>
      </c>
      <c r="QZ56" s="121"/>
      <c r="RA56" s="156" t="s">
        <v>72</v>
      </c>
      <c r="RB56" s="156">
        <v>85</v>
      </c>
      <c r="RC56" s="156">
        <v>54</v>
      </c>
      <c r="RD56" s="156">
        <v>2</v>
      </c>
      <c r="RE56" s="156">
        <v>29</v>
      </c>
      <c r="RF56" s="162">
        <v>0.64</v>
      </c>
      <c r="RG56" s="132">
        <f t="shared" si="57"/>
        <v>2.0000000000000018E-2</v>
      </c>
      <c r="RH56" s="121">
        <v>1</v>
      </c>
      <c r="RI56" s="121"/>
      <c r="RJ56" s="156" t="s">
        <v>72</v>
      </c>
      <c r="RK56" s="156">
        <v>85</v>
      </c>
      <c r="RL56" s="156">
        <v>53</v>
      </c>
      <c r="RM56" s="156">
        <v>2</v>
      </c>
      <c r="RN56" s="156">
        <v>30</v>
      </c>
      <c r="RO56" s="162">
        <f t="shared" si="58"/>
        <v>0.62352941176470589</v>
      </c>
      <c r="RP56" s="132">
        <f t="shared" si="59"/>
        <v>-1.6470588235294126E-2</v>
      </c>
      <c r="RQ56" s="121"/>
      <c r="RR56" s="121"/>
      <c r="RS56" s="121"/>
      <c r="RT56" s="121"/>
      <c r="RU56" s="121"/>
      <c r="RV56" s="121"/>
      <c r="RW56" s="132"/>
      <c r="RX56" s="121"/>
      <c r="RY56" s="121"/>
      <c r="RZ56" s="121"/>
      <c r="SA56" s="121"/>
      <c r="SB56" s="121"/>
      <c r="SC56" s="121"/>
      <c r="SD56" s="132"/>
      <c r="SE56" s="121"/>
      <c r="SF56" s="121"/>
      <c r="SG56" s="121"/>
      <c r="SH56" s="121"/>
      <c r="SI56" s="121"/>
      <c r="SJ56" s="121"/>
      <c r="SK56" s="121"/>
      <c r="SL56" s="121"/>
      <c r="SM56" s="121"/>
      <c r="SN56" s="121"/>
      <c r="SO56" s="121"/>
      <c r="SP56" s="121"/>
      <c r="SQ56" s="121"/>
      <c r="SR56" s="121"/>
      <c r="SU56" s="157" t="s">
        <v>72</v>
      </c>
      <c r="SV56" s="157">
        <v>85</v>
      </c>
      <c r="SW56" s="157">
        <v>54</v>
      </c>
      <c r="SX56" s="157">
        <v>2</v>
      </c>
      <c r="SY56" s="157">
        <v>29</v>
      </c>
      <c r="SZ56" s="158">
        <f t="shared" si="102"/>
        <v>0.63529411764705879</v>
      </c>
      <c r="TA56" s="132">
        <f t="shared" si="60"/>
        <v>1.1764705882352899E-2</v>
      </c>
      <c r="TC56" s="157" t="s">
        <v>72</v>
      </c>
      <c r="TD56" s="157">
        <v>85</v>
      </c>
      <c r="TE56" s="157">
        <v>53</v>
      </c>
      <c r="TF56" s="157">
        <v>2</v>
      </c>
      <c r="TG56" s="157">
        <v>30</v>
      </c>
      <c r="TH56" s="158">
        <f t="shared" si="61"/>
        <v>0.62352941176470589</v>
      </c>
      <c r="TI56" s="132">
        <f t="shared" si="62"/>
        <v>-1.1764705882352899E-2</v>
      </c>
      <c r="TK56" s="157" t="s">
        <v>72</v>
      </c>
      <c r="TL56" s="157">
        <v>85</v>
      </c>
      <c r="TM56" s="157">
        <v>54</v>
      </c>
      <c r="TN56" s="157">
        <v>2</v>
      </c>
      <c r="TO56" s="157">
        <v>29</v>
      </c>
      <c r="TP56" s="158">
        <f t="shared" si="63"/>
        <v>0.63529411764705879</v>
      </c>
      <c r="TQ56" s="132">
        <f t="shared" si="64"/>
        <v>1.1764705882352899E-2</v>
      </c>
      <c r="TS56" s="157" t="s">
        <v>72</v>
      </c>
      <c r="TT56" s="157">
        <v>85</v>
      </c>
      <c r="TU56" s="157">
        <v>53</v>
      </c>
      <c r="TV56" s="157">
        <v>2</v>
      </c>
      <c r="TW56" s="157">
        <v>30</v>
      </c>
      <c r="TX56" s="158">
        <f t="shared" si="65"/>
        <v>0.62352941176470589</v>
      </c>
      <c r="TY56" s="132">
        <f t="shared" si="66"/>
        <v>-1.1764705882352899E-2</v>
      </c>
      <c r="UA56" s="157" t="s">
        <v>72</v>
      </c>
      <c r="UB56" s="157">
        <v>85</v>
      </c>
      <c r="UC56" s="157">
        <v>53</v>
      </c>
      <c r="UD56" s="157">
        <v>2</v>
      </c>
      <c r="UE56" s="157">
        <v>30</v>
      </c>
      <c r="UF56" s="158">
        <f t="shared" si="67"/>
        <v>0.62352941176470589</v>
      </c>
      <c r="UG56" s="132">
        <f t="shared" si="68"/>
        <v>0</v>
      </c>
      <c r="UH56" s="132"/>
      <c r="UI56" s="157" t="s">
        <v>72</v>
      </c>
      <c r="UJ56" s="157">
        <v>85</v>
      </c>
      <c r="UK56" s="157">
        <v>54</v>
      </c>
      <c r="UL56" s="157">
        <v>2</v>
      </c>
      <c r="UM56" s="157">
        <v>29</v>
      </c>
      <c r="UN56" s="158">
        <f t="shared" si="69"/>
        <v>0.63529411764705879</v>
      </c>
      <c r="UO56" s="132">
        <f t="shared" si="70"/>
        <v>1.1764705882352899E-2</v>
      </c>
      <c r="UQ56" s="157" t="s">
        <v>72</v>
      </c>
      <c r="UR56" s="157">
        <v>85</v>
      </c>
      <c r="US56" s="157">
        <v>54</v>
      </c>
      <c r="UT56" s="157">
        <v>2</v>
      </c>
      <c r="UU56" s="157">
        <v>29</v>
      </c>
      <c r="UV56" s="158">
        <f t="shared" si="71"/>
        <v>0.63529411764705879</v>
      </c>
      <c r="UW56" s="132">
        <f t="shared" si="72"/>
        <v>0</v>
      </c>
      <c r="UY56" s="157" t="s">
        <v>72</v>
      </c>
      <c r="UZ56" s="157">
        <v>85</v>
      </c>
      <c r="VA56" s="157">
        <v>54</v>
      </c>
      <c r="VB56" s="157">
        <v>2</v>
      </c>
      <c r="VC56" s="157">
        <v>29</v>
      </c>
      <c r="VD56" s="158">
        <f t="shared" si="73"/>
        <v>0.63529411764705879</v>
      </c>
      <c r="VE56" s="132">
        <f t="shared" si="74"/>
        <v>0</v>
      </c>
      <c r="VG56" s="157" t="s">
        <v>72</v>
      </c>
      <c r="VH56" s="157">
        <v>85</v>
      </c>
      <c r="VI56" s="157">
        <v>54</v>
      </c>
      <c r="VJ56" s="157">
        <v>2</v>
      </c>
      <c r="VK56" s="157">
        <v>29</v>
      </c>
      <c r="VL56" s="158">
        <f t="shared" si="75"/>
        <v>0.63529411764705879</v>
      </c>
      <c r="VM56" s="132">
        <f t="shared" si="76"/>
        <v>0</v>
      </c>
      <c r="VO56" s="157" t="s">
        <v>72</v>
      </c>
      <c r="VP56" s="157">
        <v>85</v>
      </c>
      <c r="VQ56" s="157">
        <v>54</v>
      </c>
      <c r="VR56" s="157">
        <v>2</v>
      </c>
      <c r="VS56" s="157">
        <v>29</v>
      </c>
      <c r="VT56" s="158">
        <f t="shared" si="77"/>
        <v>0.63529411764705879</v>
      </c>
      <c r="VV56" s="157" t="s">
        <v>72</v>
      </c>
      <c r="VW56" s="157">
        <v>85</v>
      </c>
      <c r="VX56" s="157">
        <v>54</v>
      </c>
      <c r="VY56" s="157">
        <v>2</v>
      </c>
      <c r="VZ56" s="157">
        <v>29</v>
      </c>
      <c r="WA56" s="158">
        <f t="shared" si="78"/>
        <v>0.63529411764705879</v>
      </c>
      <c r="WC56" s="157" t="s">
        <v>72</v>
      </c>
      <c r="WD56" s="157">
        <v>85</v>
      </c>
      <c r="WE56" s="157">
        <v>54</v>
      </c>
      <c r="WF56" s="157">
        <v>2</v>
      </c>
      <c r="WG56" s="157">
        <v>29</v>
      </c>
      <c r="WH56" s="158">
        <f t="shared" si="79"/>
        <v>0.63529411764705879</v>
      </c>
      <c r="WI56" s="132">
        <f t="shared" si="126"/>
        <v>0</v>
      </c>
      <c r="WK56" s="157" t="s">
        <v>72</v>
      </c>
      <c r="WL56" s="157">
        <v>85</v>
      </c>
      <c r="WM56" s="157">
        <v>54</v>
      </c>
      <c r="WN56" s="157">
        <v>2</v>
      </c>
      <c r="WO56" s="157">
        <v>29</v>
      </c>
      <c r="WP56" s="158">
        <f t="shared" si="80"/>
        <v>0.63529411764705879</v>
      </c>
      <c r="WQ56" s="132">
        <f t="shared" si="81"/>
        <v>0</v>
      </c>
      <c r="WS56" s="157" t="s">
        <v>72</v>
      </c>
      <c r="WT56" s="157">
        <v>85</v>
      </c>
      <c r="WU56" s="157">
        <v>54</v>
      </c>
      <c r="WV56" s="157">
        <v>2</v>
      </c>
      <c r="WW56" s="157">
        <v>29</v>
      </c>
      <c r="WX56" s="158">
        <f t="shared" si="82"/>
        <v>0.63529411764705879</v>
      </c>
      <c r="WY56" s="132">
        <f t="shared" si="83"/>
        <v>0</v>
      </c>
      <c r="XA56" s="157" t="s">
        <v>72</v>
      </c>
      <c r="XB56" s="157">
        <v>85</v>
      </c>
      <c r="XC56" s="157">
        <v>54</v>
      </c>
      <c r="XD56" s="157">
        <v>2</v>
      </c>
      <c r="XE56" s="157">
        <v>29</v>
      </c>
      <c r="XF56" s="158">
        <f t="shared" si="84"/>
        <v>0.63529411764705879</v>
      </c>
      <c r="XG56" s="132">
        <f t="shared" si="85"/>
        <v>0</v>
      </c>
      <c r="XI56" s="157" t="s">
        <v>72</v>
      </c>
      <c r="XJ56" s="157">
        <v>85</v>
      </c>
      <c r="XK56" s="157">
        <v>54</v>
      </c>
      <c r="XL56" s="157">
        <v>2</v>
      </c>
      <c r="XM56" s="157">
        <v>29</v>
      </c>
      <c r="XN56" s="158">
        <f t="shared" si="86"/>
        <v>0.63529411764705879</v>
      </c>
      <c r="XO56" s="132">
        <f t="shared" si="87"/>
        <v>0</v>
      </c>
      <c r="XQ56" s="157" t="s">
        <v>72</v>
      </c>
      <c r="XR56" s="157">
        <v>85</v>
      </c>
      <c r="XS56" s="157">
        <v>54</v>
      </c>
      <c r="XT56" s="157">
        <v>2</v>
      </c>
      <c r="XU56" s="157">
        <v>29</v>
      </c>
      <c r="XV56" s="158">
        <f t="shared" si="88"/>
        <v>0.63529411764705879</v>
      </c>
      <c r="XW56" s="132">
        <f t="shared" si="89"/>
        <v>0</v>
      </c>
      <c r="XY56" s="157" t="s">
        <v>72</v>
      </c>
      <c r="XZ56" s="157">
        <v>85</v>
      </c>
      <c r="YA56" s="157">
        <v>54</v>
      </c>
      <c r="YB56" s="157">
        <v>2</v>
      </c>
      <c r="YC56" s="157">
        <v>29</v>
      </c>
      <c r="YD56" s="158">
        <f t="shared" si="90"/>
        <v>0.63529411764705879</v>
      </c>
      <c r="YE56" s="132">
        <f t="shared" si="91"/>
        <v>0</v>
      </c>
      <c r="YG56" s="157" t="s">
        <v>72</v>
      </c>
      <c r="YH56" s="157">
        <v>85</v>
      </c>
      <c r="YI56" s="157">
        <v>54</v>
      </c>
      <c r="YJ56" s="157">
        <v>2</v>
      </c>
      <c r="YK56" s="157">
        <v>29</v>
      </c>
      <c r="YL56" s="158">
        <f t="shared" si="92"/>
        <v>0.63529411764705879</v>
      </c>
      <c r="YM56" s="132">
        <f t="shared" si="93"/>
        <v>0</v>
      </c>
      <c r="YO56" s="157" t="s">
        <v>72</v>
      </c>
      <c r="YP56" s="157">
        <v>85</v>
      </c>
      <c r="YQ56" s="157">
        <v>54</v>
      </c>
      <c r="YR56" s="157">
        <v>2</v>
      </c>
      <c r="YS56" s="157">
        <v>29</v>
      </c>
      <c r="YT56" s="158">
        <f t="shared" si="94"/>
        <v>0.63529411764705879</v>
      </c>
      <c r="YU56" s="132">
        <f t="shared" si="95"/>
        <v>0</v>
      </c>
      <c r="YW56" s="157" t="s">
        <v>72</v>
      </c>
      <c r="YX56" s="157">
        <v>85</v>
      </c>
      <c r="YY56" s="157">
        <v>54</v>
      </c>
      <c r="YZ56" s="157">
        <v>2</v>
      </c>
      <c r="ZA56" s="157">
        <v>29</v>
      </c>
      <c r="ZB56" s="158">
        <f t="shared" si="96"/>
        <v>0.63529411764705879</v>
      </c>
      <c r="ZD56" s="157" t="s">
        <v>72</v>
      </c>
      <c r="ZE56" s="157">
        <v>85</v>
      </c>
      <c r="ZF56" s="157">
        <v>54</v>
      </c>
      <c r="ZG56" s="157">
        <v>2</v>
      </c>
      <c r="ZH56" s="157">
        <v>29</v>
      </c>
      <c r="ZI56" s="158">
        <f t="shared" si="97"/>
        <v>0.63529411764705879</v>
      </c>
      <c r="ZJ56" s="132">
        <f t="shared" si="98"/>
        <v>-28.36470588235294</v>
      </c>
      <c r="ZL56" s="121" t="s">
        <v>72</v>
      </c>
      <c r="ZM56" s="121">
        <v>85</v>
      </c>
      <c r="ZN56" s="121">
        <v>54</v>
      </c>
      <c r="ZO56" s="121">
        <v>2</v>
      </c>
      <c r="ZP56" s="121">
        <v>29</v>
      </c>
      <c r="ZQ56" s="132">
        <v>0.64</v>
      </c>
      <c r="ZS56" s="157" t="s">
        <v>72</v>
      </c>
      <c r="ZT56" s="157">
        <v>85</v>
      </c>
      <c r="ZU56" s="157">
        <v>54</v>
      </c>
      <c r="ZV56" s="157">
        <v>2</v>
      </c>
      <c r="ZW56" s="157">
        <v>29</v>
      </c>
      <c r="ZX56" s="158">
        <v>0.64</v>
      </c>
      <c r="ZZ56" s="199" t="s">
        <v>72</v>
      </c>
      <c r="AAA56" s="199">
        <v>85</v>
      </c>
      <c r="AAB56" s="199">
        <v>54</v>
      </c>
      <c r="AAC56" s="199">
        <v>2</v>
      </c>
      <c r="AAD56" s="199">
        <v>29</v>
      </c>
      <c r="AAE56" s="200">
        <v>0.64</v>
      </c>
      <c r="AAG56" s="157" t="s">
        <v>72</v>
      </c>
      <c r="AAH56" s="157">
        <v>85</v>
      </c>
      <c r="AAI56" s="157">
        <v>54</v>
      </c>
      <c r="AAJ56" s="157">
        <v>2</v>
      </c>
      <c r="AAK56" s="157">
        <v>29</v>
      </c>
      <c r="AAL56" s="158">
        <v>0.64</v>
      </c>
      <c r="AAN56" s="157" t="s">
        <v>72</v>
      </c>
      <c r="AAO56" s="157">
        <v>85</v>
      </c>
      <c r="AAP56" s="157">
        <v>54</v>
      </c>
      <c r="AAQ56" s="157">
        <v>2</v>
      </c>
      <c r="AAR56" s="157">
        <v>29</v>
      </c>
      <c r="AAS56" s="158">
        <v>0.64</v>
      </c>
      <c r="AAU56" s="157" t="s">
        <v>72</v>
      </c>
      <c r="AAV56" s="157">
        <v>85</v>
      </c>
      <c r="AAW56" s="157">
        <v>54</v>
      </c>
      <c r="AAX56" s="157">
        <v>2</v>
      </c>
      <c r="AAY56" s="157">
        <v>29</v>
      </c>
      <c r="AAZ56" s="158">
        <v>0.64</v>
      </c>
    </row>
    <row r="57" spans="1:728" ht="15.75">
      <c r="A57" s="19">
        <v>0.61</v>
      </c>
      <c r="B57" s="19"/>
      <c r="C57" s="18" t="s">
        <v>72</v>
      </c>
      <c r="D57" s="18">
        <v>85</v>
      </c>
      <c r="E57" s="18">
        <v>52</v>
      </c>
      <c r="F57" s="18">
        <v>2</v>
      </c>
      <c r="G57" s="18">
        <v>31</v>
      </c>
      <c r="H57" s="19">
        <v>0.61</v>
      </c>
      <c r="J57" s="58" t="s">
        <v>72</v>
      </c>
      <c r="K57" s="58">
        <v>85</v>
      </c>
      <c r="L57" s="58">
        <v>52</v>
      </c>
      <c r="M57" s="58">
        <v>2</v>
      </c>
      <c r="N57" s="58">
        <v>31</v>
      </c>
      <c r="O57" s="59">
        <v>0.61</v>
      </c>
      <c r="P57" s="59">
        <f t="shared" si="104"/>
        <v>0</v>
      </c>
      <c r="R57" s="18" t="s">
        <v>72</v>
      </c>
      <c r="S57" s="18">
        <v>85</v>
      </c>
      <c r="T57" s="18">
        <v>52</v>
      </c>
      <c r="U57" s="18">
        <v>2</v>
      </c>
      <c r="V57" s="18">
        <v>31</v>
      </c>
      <c r="W57" s="19">
        <v>0.61</v>
      </c>
      <c r="X57" s="19">
        <f t="shared" si="105"/>
        <v>0</v>
      </c>
      <c r="Z57" s="51" t="s">
        <v>72</v>
      </c>
      <c r="AA57" s="51">
        <v>85</v>
      </c>
      <c r="AB57" s="52">
        <v>52</v>
      </c>
      <c r="AC57" s="53">
        <v>2</v>
      </c>
      <c r="AD57" s="51">
        <v>31</v>
      </c>
      <c r="AE57" s="55">
        <v>0.61</v>
      </c>
      <c r="AF57" s="19">
        <f t="shared" si="106"/>
        <v>0</v>
      </c>
      <c r="AH57" s="19">
        <v>0.61</v>
      </c>
      <c r="AI57" s="19">
        <f t="shared" si="107"/>
        <v>0</v>
      </c>
      <c r="AK57" s="18" t="s">
        <v>73</v>
      </c>
      <c r="AL57" s="18">
        <v>234</v>
      </c>
      <c r="AM57" s="18">
        <v>212</v>
      </c>
      <c r="AN57" s="18">
        <v>20</v>
      </c>
      <c r="AO57" s="18">
        <v>2</v>
      </c>
      <c r="AP57" s="19">
        <f t="shared" si="108"/>
        <v>0.90598290598290598</v>
      </c>
      <c r="AQ57" s="19">
        <f t="shared" si="127"/>
        <v>5.9829059829059617E-3</v>
      </c>
      <c r="AS57" s="18" t="s">
        <v>73</v>
      </c>
      <c r="AT57" s="18">
        <v>234</v>
      </c>
      <c r="AU57" s="18">
        <v>212</v>
      </c>
      <c r="AV57" s="18">
        <v>20</v>
      </c>
      <c r="AW57" s="18">
        <v>2</v>
      </c>
      <c r="AX57" s="19">
        <v>0.91</v>
      </c>
      <c r="AY57" s="19">
        <f t="shared" si="109"/>
        <v>4.0170940170940472E-3</v>
      </c>
      <c r="BA57" s="18" t="s">
        <v>73</v>
      </c>
      <c r="BB57" s="18">
        <v>234</v>
      </c>
      <c r="BC57" s="18">
        <v>207</v>
      </c>
      <c r="BD57" s="18">
        <v>20</v>
      </c>
      <c r="BE57" s="18">
        <v>7</v>
      </c>
      <c r="BF57" s="19">
        <v>0.88</v>
      </c>
      <c r="BG57" s="19">
        <f t="shared" si="110"/>
        <v>-3.0000000000000027E-2</v>
      </c>
      <c r="BI57" s="18" t="s">
        <v>73</v>
      </c>
      <c r="BJ57" s="18">
        <v>234</v>
      </c>
      <c r="BK57" s="18">
        <v>213</v>
      </c>
      <c r="BL57" s="18">
        <v>19</v>
      </c>
      <c r="BM57" s="18">
        <v>2</v>
      </c>
      <c r="BN57" s="19">
        <v>0.91</v>
      </c>
      <c r="BO57" s="19">
        <f t="shared" si="111"/>
        <v>3.0000000000000027E-2</v>
      </c>
      <c r="BQ57" s="18" t="s">
        <v>73</v>
      </c>
      <c r="BR57" s="18">
        <v>234</v>
      </c>
      <c r="BS57" s="18">
        <v>213</v>
      </c>
      <c r="BT57" s="18">
        <v>19</v>
      </c>
      <c r="BU57" s="18">
        <v>2</v>
      </c>
      <c r="BV57" s="19">
        <v>0.91</v>
      </c>
      <c r="BW57" s="19">
        <f t="shared" si="112"/>
        <v>0</v>
      </c>
      <c r="BY57" s="18" t="s">
        <v>73</v>
      </c>
      <c r="BZ57" s="18">
        <v>234</v>
      </c>
      <c r="CA57" s="18">
        <v>213</v>
      </c>
      <c r="CB57" s="18">
        <v>19</v>
      </c>
      <c r="CC57" s="18">
        <v>2</v>
      </c>
      <c r="CD57" s="19">
        <v>0.91</v>
      </c>
      <c r="CE57" s="19">
        <f t="shared" si="113"/>
        <v>0</v>
      </c>
      <c r="CG57" s="2" t="s">
        <v>73</v>
      </c>
      <c r="CH57" s="2">
        <v>234</v>
      </c>
      <c r="CI57" s="2">
        <v>213</v>
      </c>
      <c r="CJ57" s="2">
        <v>19</v>
      </c>
      <c r="CK57" s="2">
        <v>2</v>
      </c>
      <c r="CL57" s="4">
        <v>0.91</v>
      </c>
      <c r="CM57" s="19">
        <f t="shared" si="114"/>
        <v>0</v>
      </c>
      <c r="CO57" s="2" t="s">
        <v>73</v>
      </c>
      <c r="CP57" s="2">
        <v>234</v>
      </c>
      <c r="CQ57" s="2">
        <v>213</v>
      </c>
      <c r="CR57" s="2">
        <v>19</v>
      </c>
      <c r="CS57" s="2">
        <v>2</v>
      </c>
      <c r="CT57" s="4">
        <v>0.91</v>
      </c>
      <c r="CU57" s="19">
        <f t="shared" si="115"/>
        <v>0</v>
      </c>
      <c r="CW57" s="2" t="s">
        <v>73</v>
      </c>
      <c r="CX57" s="2">
        <v>234</v>
      </c>
      <c r="CY57" s="2">
        <v>212</v>
      </c>
      <c r="CZ57" s="2">
        <v>19</v>
      </c>
      <c r="DA57" s="2">
        <v>3</v>
      </c>
      <c r="DB57" s="4">
        <v>0.91</v>
      </c>
      <c r="DC57" s="19">
        <f t="shared" si="116"/>
        <v>0</v>
      </c>
      <c r="DD57" s="18" t="s">
        <v>119</v>
      </c>
      <c r="DE57" s="2" t="s">
        <v>73</v>
      </c>
      <c r="DF57" s="2">
        <v>234</v>
      </c>
      <c r="DG57" s="2">
        <v>213</v>
      </c>
      <c r="DH57" s="2">
        <v>19</v>
      </c>
      <c r="DI57" s="2">
        <v>2</v>
      </c>
      <c r="DJ57" s="4">
        <v>0.91</v>
      </c>
      <c r="DK57" s="19">
        <f t="shared" si="117"/>
        <v>0</v>
      </c>
      <c r="DM57" s="2" t="s">
        <v>73</v>
      </c>
      <c r="DN57" s="2">
        <v>234</v>
      </c>
      <c r="DO57" s="2">
        <v>213</v>
      </c>
      <c r="DP57" s="2">
        <v>19</v>
      </c>
      <c r="DQ57" s="2">
        <v>2</v>
      </c>
      <c r="DR57" s="4">
        <v>0.91</v>
      </c>
      <c r="DS57" s="19">
        <f t="shared" si="118"/>
        <v>0</v>
      </c>
      <c r="DU57" s="2" t="s">
        <v>73</v>
      </c>
      <c r="DV57" s="2">
        <v>234</v>
      </c>
      <c r="DW57" s="2">
        <v>213</v>
      </c>
      <c r="DX57" s="2">
        <v>19</v>
      </c>
      <c r="DY57" s="2">
        <v>2</v>
      </c>
      <c r="DZ57" s="4">
        <v>0.91</v>
      </c>
      <c r="EA57" s="19">
        <f t="shared" si="119"/>
        <v>0</v>
      </c>
      <c r="EC57" s="2" t="s">
        <v>73</v>
      </c>
      <c r="ED57" s="2">
        <v>234</v>
      </c>
      <c r="EE57" s="2">
        <v>213</v>
      </c>
      <c r="EF57" s="2">
        <v>19</v>
      </c>
      <c r="EG57" s="2">
        <v>2</v>
      </c>
      <c r="EH57" s="4">
        <v>0.91</v>
      </c>
      <c r="EI57" s="19">
        <f t="shared" si="120"/>
        <v>0</v>
      </c>
      <c r="EK57" s="2" t="s">
        <v>73</v>
      </c>
      <c r="EL57" s="2">
        <v>234</v>
      </c>
      <c r="EM57" s="2">
        <v>213</v>
      </c>
      <c r="EN57" s="2">
        <v>19</v>
      </c>
      <c r="EO57" s="2">
        <v>2</v>
      </c>
      <c r="EP57" s="4">
        <v>0.91</v>
      </c>
      <c r="EQ57" s="19">
        <f t="shared" si="121"/>
        <v>0</v>
      </c>
      <c r="ES57" s="2" t="s">
        <v>73</v>
      </c>
      <c r="ET57" s="2">
        <v>234</v>
      </c>
      <c r="EU57" s="2">
        <v>213</v>
      </c>
      <c r="EV57" s="2">
        <v>19</v>
      </c>
      <c r="EW57" s="2">
        <v>2</v>
      </c>
      <c r="EX57" s="4">
        <v>0.91</v>
      </c>
      <c r="EY57" s="19">
        <f t="shared" si="122"/>
        <v>0</v>
      </c>
      <c r="FA57" s="2" t="s">
        <v>73</v>
      </c>
      <c r="FB57" s="2">
        <v>234</v>
      </c>
      <c r="FC57" s="2">
        <v>213</v>
      </c>
      <c r="FD57" s="2">
        <v>19</v>
      </c>
      <c r="FE57" s="2">
        <v>2</v>
      </c>
      <c r="FF57" s="4">
        <v>0.91</v>
      </c>
      <c r="FG57" s="19">
        <f t="shared" si="123"/>
        <v>0</v>
      </c>
      <c r="FI57" s="2" t="s">
        <v>73</v>
      </c>
      <c r="FJ57" s="2">
        <v>234</v>
      </c>
      <c r="FK57" s="2">
        <v>213</v>
      </c>
      <c r="FL57" s="2">
        <v>19</v>
      </c>
      <c r="FM57" s="2">
        <v>2</v>
      </c>
      <c r="FN57" s="4">
        <v>0.91</v>
      </c>
      <c r="FO57" s="19">
        <f t="shared" si="124"/>
        <v>0</v>
      </c>
      <c r="FQ57" s="2" t="s">
        <v>73</v>
      </c>
      <c r="FR57" s="2">
        <v>234</v>
      </c>
      <c r="FS57" s="2">
        <v>213</v>
      </c>
      <c r="FT57" s="2">
        <v>19</v>
      </c>
      <c r="FU57" s="2">
        <v>2</v>
      </c>
      <c r="FV57" s="4">
        <v>0.91</v>
      </c>
      <c r="FW57" s="19">
        <f t="shared" si="125"/>
        <v>0</v>
      </c>
      <c r="FY57" s="2" t="s">
        <v>73</v>
      </c>
      <c r="FZ57" s="2">
        <v>234</v>
      </c>
      <c r="GA57" s="2">
        <v>213</v>
      </c>
      <c r="GB57" s="2">
        <v>19</v>
      </c>
      <c r="GC57" s="2">
        <v>2</v>
      </c>
      <c r="GD57" s="4">
        <v>0.91</v>
      </c>
      <c r="GE57" s="19">
        <f t="shared" si="24"/>
        <v>0</v>
      </c>
      <c r="GG57" s="2" t="s">
        <v>73</v>
      </c>
      <c r="GH57" s="2">
        <v>234</v>
      </c>
      <c r="GI57" s="2">
        <v>214</v>
      </c>
      <c r="GJ57" s="2">
        <v>18</v>
      </c>
      <c r="GK57" s="2">
        <v>2</v>
      </c>
      <c r="GL57" s="4">
        <v>0.91</v>
      </c>
      <c r="GM57" s="19">
        <f t="shared" si="25"/>
        <v>0</v>
      </c>
      <c r="GO57" s="2" t="s">
        <v>73</v>
      </c>
      <c r="GP57" s="2">
        <v>234</v>
      </c>
      <c r="GQ57" s="2">
        <v>214</v>
      </c>
      <c r="GR57" s="2">
        <v>18</v>
      </c>
      <c r="GS57" s="2">
        <v>2</v>
      </c>
      <c r="GT57" s="4">
        <v>0.91</v>
      </c>
      <c r="GU57" s="19">
        <f t="shared" si="26"/>
        <v>0</v>
      </c>
      <c r="GW57" s="2" t="s">
        <v>73</v>
      </c>
      <c r="GX57" s="2">
        <v>234</v>
      </c>
      <c r="GY57" s="2">
        <v>214</v>
      </c>
      <c r="GZ57" s="2">
        <v>18</v>
      </c>
      <c r="HA57" s="2">
        <v>2</v>
      </c>
      <c r="HB57" s="4">
        <v>0.91</v>
      </c>
      <c r="HC57" s="19">
        <f t="shared" si="27"/>
        <v>0</v>
      </c>
      <c r="HE57" s="2" t="s">
        <v>73</v>
      </c>
      <c r="HF57" s="2">
        <v>234</v>
      </c>
      <c r="HG57" s="2">
        <v>214</v>
      </c>
      <c r="HH57" s="2">
        <v>18</v>
      </c>
      <c r="HI57" s="2">
        <v>2</v>
      </c>
      <c r="HJ57" s="4">
        <v>0.91</v>
      </c>
      <c r="HK57" s="19">
        <f t="shared" si="28"/>
        <v>0</v>
      </c>
      <c r="HM57" s="2" t="s">
        <v>73</v>
      </c>
      <c r="HN57" s="2">
        <v>234</v>
      </c>
      <c r="HO57" s="2">
        <v>214</v>
      </c>
      <c r="HP57" s="2">
        <v>18</v>
      </c>
      <c r="HQ57" s="2">
        <v>2</v>
      </c>
      <c r="HR57" s="4">
        <v>0.91</v>
      </c>
      <c r="HS57" s="19">
        <f t="shared" si="29"/>
        <v>0</v>
      </c>
      <c r="HU57" s="2" t="s">
        <v>73</v>
      </c>
      <c r="HV57" s="2">
        <v>234</v>
      </c>
      <c r="HW57" s="2">
        <v>214</v>
      </c>
      <c r="HX57" s="2">
        <v>18</v>
      </c>
      <c r="HY57" s="2">
        <v>2</v>
      </c>
      <c r="HZ57" s="4">
        <v>0.91</v>
      </c>
      <c r="IA57" s="19">
        <f t="shared" si="30"/>
        <v>0</v>
      </c>
      <c r="IC57" s="2" t="s">
        <v>73</v>
      </c>
      <c r="ID57" s="2">
        <v>234</v>
      </c>
      <c r="IE57" s="2">
        <v>214</v>
      </c>
      <c r="IF57" s="2">
        <v>18</v>
      </c>
      <c r="IG57" s="2">
        <v>2</v>
      </c>
      <c r="IH57" s="4">
        <v>0.91</v>
      </c>
      <c r="II57" s="19">
        <f t="shared" si="31"/>
        <v>0</v>
      </c>
      <c r="IK57" s="2" t="s">
        <v>73</v>
      </c>
      <c r="IL57" s="2">
        <v>234</v>
      </c>
      <c r="IM57" s="2">
        <v>214</v>
      </c>
      <c r="IN57" s="2">
        <v>18</v>
      </c>
      <c r="IO57" s="2">
        <v>2</v>
      </c>
      <c r="IP57" s="4">
        <v>0.91</v>
      </c>
      <c r="IQ57" s="19">
        <f t="shared" si="32"/>
        <v>0</v>
      </c>
      <c r="IS57" s="2" t="s">
        <v>73</v>
      </c>
      <c r="IT57" s="2">
        <v>234</v>
      </c>
      <c r="IU57" s="2">
        <v>214</v>
      </c>
      <c r="IV57" s="2">
        <v>18</v>
      </c>
      <c r="IW57" s="2">
        <v>2</v>
      </c>
      <c r="IX57" s="4">
        <v>0.91</v>
      </c>
      <c r="IY57" s="19">
        <f t="shared" si="33"/>
        <v>0</v>
      </c>
      <c r="JA57" s="2" t="s">
        <v>73</v>
      </c>
      <c r="JB57" s="2">
        <v>234</v>
      </c>
      <c r="JC57" s="2">
        <v>214</v>
      </c>
      <c r="JD57" s="2">
        <v>18</v>
      </c>
      <c r="JE57" s="2">
        <v>2</v>
      </c>
      <c r="JF57" s="4">
        <v>0.91</v>
      </c>
      <c r="JG57" s="19">
        <f t="shared" si="34"/>
        <v>0</v>
      </c>
      <c r="JI57" s="2" t="s">
        <v>73</v>
      </c>
      <c r="JJ57" s="2">
        <v>234</v>
      </c>
      <c r="JK57" s="2">
        <v>214</v>
      </c>
      <c r="JL57" s="2">
        <v>18</v>
      </c>
      <c r="JM57" s="2">
        <v>2</v>
      </c>
      <c r="JN57" s="4">
        <v>0.91</v>
      </c>
      <c r="JO57" s="19">
        <f t="shared" si="35"/>
        <v>0</v>
      </c>
      <c r="JQ57" s="2" t="s">
        <v>73</v>
      </c>
      <c r="JR57" s="2">
        <v>234</v>
      </c>
      <c r="JS57" s="2">
        <v>214</v>
      </c>
      <c r="JT57" s="2">
        <v>18</v>
      </c>
      <c r="JU57" s="2">
        <v>2</v>
      </c>
      <c r="JV57" s="4">
        <v>0.91</v>
      </c>
      <c r="JW57" s="19">
        <f t="shared" si="36"/>
        <v>0</v>
      </c>
      <c r="JY57" s="2" t="s">
        <v>73</v>
      </c>
      <c r="JZ57" s="2">
        <v>234</v>
      </c>
      <c r="KA57" s="2">
        <v>214</v>
      </c>
      <c r="KB57" s="2">
        <v>18</v>
      </c>
      <c r="KC57" s="2">
        <v>2</v>
      </c>
      <c r="KD57" s="4">
        <v>0.91</v>
      </c>
      <c r="KE57" s="19">
        <f t="shared" si="37"/>
        <v>0</v>
      </c>
      <c r="KG57" s="2" t="s">
        <v>73</v>
      </c>
      <c r="KH57" s="2">
        <v>234</v>
      </c>
      <c r="KI57" s="2">
        <v>214</v>
      </c>
      <c r="KJ57" s="2">
        <v>18</v>
      </c>
      <c r="KK57" s="2">
        <v>2</v>
      </c>
      <c r="KL57" s="4">
        <v>0.91</v>
      </c>
      <c r="KM57" s="19">
        <f t="shared" si="38"/>
        <v>0</v>
      </c>
      <c r="KO57" s="2" t="s">
        <v>73</v>
      </c>
      <c r="KP57" s="2">
        <v>281</v>
      </c>
      <c r="KQ57" s="2">
        <v>214</v>
      </c>
      <c r="KR57" s="2">
        <v>18</v>
      </c>
      <c r="KS57" s="7">
        <v>49</v>
      </c>
      <c r="KT57" s="4">
        <v>0.76</v>
      </c>
      <c r="KU57" s="19">
        <f t="shared" si="39"/>
        <v>-0.15000000000000002</v>
      </c>
      <c r="KW57" s="2" t="s">
        <v>73</v>
      </c>
      <c r="KX57" s="2">
        <v>281</v>
      </c>
      <c r="KY57" s="2">
        <v>261</v>
      </c>
      <c r="KZ57" s="2">
        <v>18</v>
      </c>
      <c r="LA57" s="2">
        <v>2</v>
      </c>
      <c r="LB57" s="4">
        <v>0.93</v>
      </c>
      <c r="LC57" s="19">
        <f t="shared" si="40"/>
        <v>0.17000000000000004</v>
      </c>
      <c r="LD57" s="18" t="s">
        <v>119</v>
      </c>
      <c r="LE57" s="2" t="s">
        <v>73</v>
      </c>
      <c r="LF57" s="2">
        <v>281</v>
      </c>
      <c r="LG57" s="2">
        <v>261</v>
      </c>
      <c r="LH57" s="2">
        <v>18</v>
      </c>
      <c r="LI57" s="2">
        <v>2</v>
      </c>
      <c r="LJ57" s="4">
        <v>0.93</v>
      </c>
      <c r="LK57" s="19">
        <f t="shared" si="41"/>
        <v>0</v>
      </c>
      <c r="LM57" s="2" t="s">
        <v>73</v>
      </c>
      <c r="LN57" s="2">
        <v>281</v>
      </c>
      <c r="LO57" s="2">
        <v>261</v>
      </c>
      <c r="LP57" s="2">
        <v>18</v>
      </c>
      <c r="LQ57" s="2">
        <v>2</v>
      </c>
      <c r="LR57" s="4">
        <v>0.93</v>
      </c>
      <c r="LS57" s="19">
        <f t="shared" si="42"/>
        <v>0</v>
      </c>
      <c r="LU57" s="2" t="s">
        <v>73</v>
      </c>
      <c r="LV57" s="2">
        <v>281</v>
      </c>
      <c r="LW57" s="2">
        <v>261</v>
      </c>
      <c r="LX57" s="2">
        <v>18</v>
      </c>
      <c r="LY57" s="2">
        <v>2</v>
      </c>
      <c r="LZ57" s="4">
        <v>0.93</v>
      </c>
      <c r="MA57" s="19">
        <f t="shared" si="43"/>
        <v>0</v>
      </c>
      <c r="MC57" s="2" t="s">
        <v>73</v>
      </c>
      <c r="MD57" s="2">
        <v>281</v>
      </c>
      <c r="ME57" s="2">
        <v>261</v>
      </c>
      <c r="MF57" s="2">
        <v>18</v>
      </c>
      <c r="MG57" s="2">
        <v>2</v>
      </c>
      <c r="MH57" s="4">
        <f t="shared" si="99"/>
        <v>0.92882562277580072</v>
      </c>
      <c r="MI57" s="19">
        <f t="shared" si="44"/>
        <v>-1.17437722419933E-3</v>
      </c>
      <c r="MK57" s="2" t="s">
        <v>73</v>
      </c>
      <c r="ML57" s="2">
        <v>281</v>
      </c>
      <c r="MM57" s="2">
        <v>261</v>
      </c>
      <c r="MN57" s="2">
        <v>18</v>
      </c>
      <c r="MO57" s="2">
        <v>2</v>
      </c>
      <c r="MP57" s="4">
        <v>0.93</v>
      </c>
      <c r="MQ57" s="19">
        <f t="shared" si="100"/>
        <v>1.17437722419933E-3</v>
      </c>
      <c r="MS57" s="2" t="s">
        <v>73</v>
      </c>
      <c r="MT57" s="2">
        <v>281</v>
      </c>
      <c r="MU57" s="2">
        <v>261</v>
      </c>
      <c r="MV57" s="2">
        <v>18</v>
      </c>
      <c r="MW57" s="2">
        <v>2</v>
      </c>
      <c r="MX57" s="4">
        <v>0.93</v>
      </c>
      <c r="MY57" s="19">
        <f t="shared" si="45"/>
        <v>0</v>
      </c>
      <c r="NA57" s="2" t="s">
        <v>73</v>
      </c>
      <c r="NB57" s="2">
        <v>281</v>
      </c>
      <c r="NC57" s="2">
        <v>261</v>
      </c>
      <c r="ND57" s="2">
        <v>18</v>
      </c>
      <c r="NE57" s="2">
        <v>2</v>
      </c>
      <c r="NF57" s="4">
        <v>0.93</v>
      </c>
      <c r="NG57" s="19">
        <f t="shared" si="46"/>
        <v>0</v>
      </c>
      <c r="NI57" s="2" t="s">
        <v>73</v>
      </c>
      <c r="NJ57" s="2">
        <v>281</v>
      </c>
      <c r="NK57" s="2">
        <v>261</v>
      </c>
      <c r="NL57" s="2">
        <v>18</v>
      </c>
      <c r="NM57" s="2">
        <v>2</v>
      </c>
      <c r="NN57" s="4">
        <v>0.93</v>
      </c>
      <c r="NO57" s="19">
        <f t="shared" si="47"/>
        <v>0</v>
      </c>
      <c r="NQ57" s="2" t="s">
        <v>73</v>
      </c>
      <c r="NR57" s="2">
        <v>291</v>
      </c>
      <c r="NS57" s="2">
        <v>263</v>
      </c>
      <c r="NT57" s="2">
        <v>26</v>
      </c>
      <c r="NU57" s="2">
        <v>2</v>
      </c>
      <c r="NV57" s="4">
        <v>0.9</v>
      </c>
      <c r="NW57" s="19">
        <f t="shared" si="48"/>
        <v>-3.0000000000000027E-2</v>
      </c>
      <c r="NX57" s="18" t="s">
        <v>119</v>
      </c>
      <c r="NY57" s="2" t="s">
        <v>73</v>
      </c>
      <c r="NZ57" s="2">
        <v>291</v>
      </c>
      <c r="OA57" s="2">
        <v>263</v>
      </c>
      <c r="OB57" s="2">
        <v>26</v>
      </c>
      <c r="OC57" s="2">
        <v>2</v>
      </c>
      <c r="OD57" s="4">
        <v>0.9</v>
      </c>
      <c r="OE57" s="19">
        <f t="shared" si="49"/>
        <v>0</v>
      </c>
      <c r="OG57" s="2" t="s">
        <v>73</v>
      </c>
      <c r="OH57" s="2">
        <v>291</v>
      </c>
      <c r="OI57" s="2">
        <v>263</v>
      </c>
      <c r="OJ57" s="2">
        <v>26</v>
      </c>
      <c r="OK57" s="2">
        <v>2</v>
      </c>
      <c r="OL57" s="4">
        <v>0.9</v>
      </c>
      <c r="OM57" s="19">
        <f t="shared" si="128"/>
        <v>0</v>
      </c>
      <c r="OO57" s="2" t="s">
        <v>73</v>
      </c>
      <c r="OP57" s="2">
        <v>291</v>
      </c>
      <c r="OQ57" s="2">
        <v>263</v>
      </c>
      <c r="OR57" s="2">
        <v>26</v>
      </c>
      <c r="OS57" s="2">
        <v>2</v>
      </c>
      <c r="OT57" s="4">
        <f t="shared" si="101"/>
        <v>0.90378006872852235</v>
      </c>
      <c r="OU57" s="19">
        <f t="shared" si="51"/>
        <v>3.7800687285223233E-3</v>
      </c>
      <c r="OW57" s="129" t="s">
        <v>73</v>
      </c>
      <c r="OX57" s="129">
        <v>291</v>
      </c>
      <c r="OY57" s="129">
        <v>263</v>
      </c>
      <c r="OZ57" s="129">
        <v>26</v>
      </c>
      <c r="PA57" s="129">
        <v>2</v>
      </c>
      <c r="PB57" s="135">
        <v>0.9</v>
      </c>
      <c r="PC57" s="132">
        <v>0</v>
      </c>
      <c r="PD57" s="129"/>
      <c r="PE57" s="129" t="s">
        <v>73</v>
      </c>
      <c r="PF57" s="129">
        <v>291</v>
      </c>
      <c r="PG57" s="129">
        <v>263</v>
      </c>
      <c r="PH57" s="129">
        <v>26</v>
      </c>
      <c r="PI57" s="129">
        <v>2</v>
      </c>
      <c r="PJ57" s="135">
        <v>0.9</v>
      </c>
      <c r="PK57" s="132">
        <v>0</v>
      </c>
      <c r="PM57" s="156" t="s">
        <v>73</v>
      </c>
      <c r="PN57" s="156">
        <v>291</v>
      </c>
      <c r="PO57" s="156">
        <v>263</v>
      </c>
      <c r="PP57" s="156">
        <v>26</v>
      </c>
      <c r="PQ57" s="156">
        <v>2</v>
      </c>
      <c r="PR57" s="162">
        <v>0.9</v>
      </c>
      <c r="PS57" s="132">
        <f t="shared" si="52"/>
        <v>0</v>
      </c>
      <c r="PT57" s="121"/>
      <c r="PU57" s="156" t="s">
        <v>73</v>
      </c>
      <c r="PV57" s="156">
        <v>291</v>
      </c>
      <c r="PW57" s="156">
        <v>254</v>
      </c>
      <c r="PX57" s="156">
        <v>26</v>
      </c>
      <c r="PY57" s="156">
        <v>11</v>
      </c>
      <c r="PZ57" s="162">
        <v>0.87</v>
      </c>
      <c r="QA57" s="132">
        <f t="shared" si="53"/>
        <v>-3.0000000000000027E-2</v>
      </c>
      <c r="QB57" s="121" t="s">
        <v>119</v>
      </c>
      <c r="QC57" s="156" t="s">
        <v>73</v>
      </c>
      <c r="QD57" s="156">
        <v>291</v>
      </c>
      <c r="QE57" s="156">
        <v>263</v>
      </c>
      <c r="QF57" s="156">
        <v>26</v>
      </c>
      <c r="QG57" s="156">
        <v>2</v>
      </c>
      <c r="QH57" s="162">
        <v>0.9</v>
      </c>
      <c r="QI57" s="132">
        <f t="shared" si="54"/>
        <v>3.0000000000000027E-2</v>
      </c>
      <c r="QJ57" s="121"/>
      <c r="QK57" s="156" t="s">
        <v>73</v>
      </c>
      <c r="QL57" s="156">
        <v>291</v>
      </c>
      <c r="QM57" s="156">
        <v>263</v>
      </c>
      <c r="QN57" s="156">
        <v>26</v>
      </c>
      <c r="QO57" s="156">
        <v>2</v>
      </c>
      <c r="QP57" s="162">
        <v>0.9</v>
      </c>
      <c r="QQ57" s="132">
        <f t="shared" si="55"/>
        <v>0</v>
      </c>
      <c r="QR57" s="121"/>
      <c r="QS57" s="156" t="s">
        <v>73</v>
      </c>
      <c r="QT57" s="156">
        <v>291</v>
      </c>
      <c r="QU57" s="156">
        <v>263</v>
      </c>
      <c r="QV57" s="156">
        <v>26</v>
      </c>
      <c r="QW57" s="156">
        <v>2</v>
      </c>
      <c r="QX57" s="162">
        <v>0.9</v>
      </c>
      <c r="QY57" s="158">
        <f t="shared" si="56"/>
        <v>0</v>
      </c>
      <c r="QZ57" s="121"/>
      <c r="RA57" s="156" t="s">
        <v>73</v>
      </c>
      <c r="RB57" s="156">
        <v>291</v>
      </c>
      <c r="RC57" s="156">
        <v>257</v>
      </c>
      <c r="RD57" s="156">
        <v>26</v>
      </c>
      <c r="RE57" s="156">
        <v>8</v>
      </c>
      <c r="RF57" s="162">
        <v>0.88</v>
      </c>
      <c r="RG57" s="132">
        <f t="shared" si="57"/>
        <v>-2.0000000000000018E-2</v>
      </c>
      <c r="RH57" s="121">
        <v>-6</v>
      </c>
      <c r="RI57" s="121"/>
      <c r="RJ57" s="156" t="s">
        <v>73</v>
      </c>
      <c r="RK57" s="156">
        <v>291</v>
      </c>
      <c r="RL57" s="156">
        <v>255</v>
      </c>
      <c r="RM57" s="156">
        <v>26</v>
      </c>
      <c r="RN57" s="156">
        <v>10</v>
      </c>
      <c r="RO57" s="162">
        <f t="shared" si="58"/>
        <v>0.87628865979381443</v>
      </c>
      <c r="RP57" s="132">
        <f t="shared" si="59"/>
        <v>-3.711340206185576E-3</v>
      </c>
      <c r="RQ57" s="121"/>
      <c r="RR57" s="121"/>
      <c r="RS57" s="121"/>
      <c r="RT57" s="121"/>
      <c r="RU57" s="121"/>
      <c r="RV57" s="121"/>
      <c r="RW57" s="132"/>
      <c r="RX57" s="121"/>
      <c r="RY57" s="121"/>
      <c r="RZ57" s="121"/>
      <c r="SA57" s="121"/>
      <c r="SB57" s="121"/>
      <c r="SC57" s="121"/>
      <c r="SD57" s="132"/>
      <c r="SE57" s="121"/>
      <c r="SF57" s="121"/>
      <c r="SG57" s="121"/>
      <c r="SH57" s="121"/>
      <c r="SI57" s="121"/>
      <c r="SJ57" s="121"/>
      <c r="SK57" s="121"/>
      <c r="SL57" s="121"/>
      <c r="SM57" s="121"/>
      <c r="SN57" s="121"/>
      <c r="SO57" s="121"/>
      <c r="SP57" s="121"/>
      <c r="SQ57" s="121"/>
      <c r="SR57" s="121"/>
      <c r="SU57" s="157" t="s">
        <v>73</v>
      </c>
      <c r="SV57" s="157">
        <v>291</v>
      </c>
      <c r="SW57" s="157">
        <v>263</v>
      </c>
      <c r="SX57" s="157">
        <v>26</v>
      </c>
      <c r="SY57" s="157">
        <v>2</v>
      </c>
      <c r="SZ57" s="158">
        <f t="shared" si="102"/>
        <v>0.90378006872852235</v>
      </c>
      <c r="TA57" s="132">
        <f t="shared" si="60"/>
        <v>2.7491408934707917E-2</v>
      </c>
      <c r="TC57" s="157" t="s">
        <v>73</v>
      </c>
      <c r="TD57" s="157">
        <v>291</v>
      </c>
      <c r="TE57" s="157">
        <v>263</v>
      </c>
      <c r="TF57" s="157">
        <v>26</v>
      </c>
      <c r="TG57" s="157">
        <v>2</v>
      </c>
      <c r="TH57" s="158">
        <f t="shared" si="61"/>
        <v>0.90378006872852235</v>
      </c>
      <c r="TI57" s="132">
        <f t="shared" si="62"/>
        <v>0</v>
      </c>
      <c r="TK57" s="157" t="s">
        <v>73</v>
      </c>
      <c r="TL57" s="157">
        <v>291</v>
      </c>
      <c r="TM57" s="157">
        <v>263</v>
      </c>
      <c r="TN57" s="157">
        <v>26</v>
      </c>
      <c r="TO57" s="157">
        <v>2</v>
      </c>
      <c r="TP57" s="158">
        <f t="shared" si="63"/>
        <v>0.90378006872852235</v>
      </c>
      <c r="TQ57" s="132">
        <f t="shared" si="64"/>
        <v>0</v>
      </c>
      <c r="TS57" s="157" t="s">
        <v>73</v>
      </c>
      <c r="TT57" s="157">
        <v>291</v>
      </c>
      <c r="TU57" s="157">
        <v>262</v>
      </c>
      <c r="TV57" s="157">
        <v>26</v>
      </c>
      <c r="TW57" s="157">
        <v>3</v>
      </c>
      <c r="TX57" s="158">
        <f t="shared" si="65"/>
        <v>0.90034364261168387</v>
      </c>
      <c r="TY57" s="132">
        <f t="shared" si="66"/>
        <v>-3.4364261168384758E-3</v>
      </c>
      <c r="UA57" s="157" t="s">
        <v>73</v>
      </c>
      <c r="UB57" s="157">
        <v>291</v>
      </c>
      <c r="UC57" s="157">
        <v>261</v>
      </c>
      <c r="UD57" s="157">
        <v>27</v>
      </c>
      <c r="UE57" s="157">
        <v>3</v>
      </c>
      <c r="UF57" s="158">
        <f t="shared" si="67"/>
        <v>0.89690721649484539</v>
      </c>
      <c r="UG57" s="132">
        <f t="shared" si="68"/>
        <v>-3.4364261168384758E-3</v>
      </c>
      <c r="UH57" s="132"/>
      <c r="UI57" s="157" t="s">
        <v>73</v>
      </c>
      <c r="UJ57" s="157">
        <v>291</v>
      </c>
      <c r="UK57" s="157">
        <v>262</v>
      </c>
      <c r="UL57" s="157">
        <v>26</v>
      </c>
      <c r="UM57" s="157">
        <v>3</v>
      </c>
      <c r="UN57" s="158">
        <f t="shared" si="69"/>
        <v>0.90034364261168387</v>
      </c>
      <c r="UO57" s="132">
        <f t="shared" si="70"/>
        <v>3.4364261168384758E-3</v>
      </c>
      <c r="UQ57" s="157" t="s">
        <v>73</v>
      </c>
      <c r="UR57" s="157">
        <v>291</v>
      </c>
      <c r="US57" s="157">
        <v>263</v>
      </c>
      <c r="UT57" s="157">
        <v>26</v>
      </c>
      <c r="UU57" s="157">
        <v>2</v>
      </c>
      <c r="UV57" s="158">
        <f t="shared" si="71"/>
        <v>0.90378006872852235</v>
      </c>
      <c r="UW57" s="132">
        <f t="shared" si="72"/>
        <v>3.4364261168384758E-3</v>
      </c>
      <c r="UY57" s="157" t="s">
        <v>73</v>
      </c>
      <c r="UZ57" s="157">
        <v>291</v>
      </c>
      <c r="VA57" s="157">
        <v>262</v>
      </c>
      <c r="VB57" s="157">
        <v>27</v>
      </c>
      <c r="VC57" s="157">
        <v>2</v>
      </c>
      <c r="VD57" s="158">
        <f t="shared" si="73"/>
        <v>0.90034364261168387</v>
      </c>
      <c r="VE57" s="132">
        <f t="shared" si="74"/>
        <v>-3.4364261168384758E-3</v>
      </c>
      <c r="VG57" s="157" t="s">
        <v>73</v>
      </c>
      <c r="VH57" s="157">
        <v>291</v>
      </c>
      <c r="VI57" s="157">
        <v>263</v>
      </c>
      <c r="VJ57" s="157">
        <v>26</v>
      </c>
      <c r="VK57" s="157">
        <v>2</v>
      </c>
      <c r="VL57" s="158">
        <f t="shared" si="75"/>
        <v>0.90378006872852235</v>
      </c>
      <c r="VM57" s="132">
        <f t="shared" si="76"/>
        <v>3.4364261168384758E-3</v>
      </c>
      <c r="VO57" s="157" t="s">
        <v>73</v>
      </c>
      <c r="VP57" s="157">
        <v>291</v>
      </c>
      <c r="VQ57" s="157">
        <v>263</v>
      </c>
      <c r="VR57" s="157">
        <v>26</v>
      </c>
      <c r="VS57" s="157">
        <v>2</v>
      </c>
      <c r="VT57" s="158">
        <f t="shared" si="77"/>
        <v>0.90378006872852235</v>
      </c>
      <c r="VV57" s="157" t="s">
        <v>73</v>
      </c>
      <c r="VW57" s="157">
        <v>291</v>
      </c>
      <c r="VX57" s="157">
        <v>262</v>
      </c>
      <c r="VY57" s="157">
        <v>27</v>
      </c>
      <c r="VZ57" s="157">
        <v>2</v>
      </c>
      <c r="WA57" s="158">
        <f t="shared" si="78"/>
        <v>0.90034364261168387</v>
      </c>
      <c r="WC57" s="157" t="s">
        <v>73</v>
      </c>
      <c r="WD57" s="157">
        <v>291</v>
      </c>
      <c r="WE57" s="157">
        <v>263</v>
      </c>
      <c r="WF57" s="157">
        <v>26</v>
      </c>
      <c r="WG57" s="157">
        <v>2</v>
      </c>
      <c r="WH57" s="158">
        <f t="shared" si="79"/>
        <v>0.90378006872852235</v>
      </c>
      <c r="WI57" s="132">
        <f t="shared" si="126"/>
        <v>3.4364261168384758E-3</v>
      </c>
      <c r="WK57" s="157" t="s">
        <v>73</v>
      </c>
      <c r="WL57" s="157">
        <v>291</v>
      </c>
      <c r="WM57" s="157">
        <v>263</v>
      </c>
      <c r="WN57" s="157">
        <v>26</v>
      </c>
      <c r="WO57" s="157">
        <v>2</v>
      </c>
      <c r="WP57" s="158">
        <f t="shared" si="80"/>
        <v>0.90378006872852235</v>
      </c>
      <c r="WQ57" s="132">
        <f t="shared" si="81"/>
        <v>0</v>
      </c>
      <c r="WS57" s="157" t="s">
        <v>73</v>
      </c>
      <c r="WT57" s="157">
        <v>291</v>
      </c>
      <c r="WU57" s="157">
        <v>262</v>
      </c>
      <c r="WV57" s="157">
        <v>26</v>
      </c>
      <c r="WW57" s="157">
        <v>3</v>
      </c>
      <c r="WX57" s="158">
        <f t="shared" si="82"/>
        <v>0.90034364261168387</v>
      </c>
      <c r="WY57" s="132">
        <f t="shared" si="83"/>
        <v>-3.4364261168384758E-3</v>
      </c>
      <c r="XA57" s="157" t="s">
        <v>73</v>
      </c>
      <c r="XB57" s="157">
        <v>291</v>
      </c>
      <c r="XC57" s="157">
        <v>263</v>
      </c>
      <c r="XD57" s="157">
        <v>26</v>
      </c>
      <c r="XE57" s="157">
        <v>2</v>
      </c>
      <c r="XF57" s="158">
        <f t="shared" si="84"/>
        <v>0.90378006872852235</v>
      </c>
      <c r="XG57" s="132">
        <f t="shared" si="85"/>
        <v>3.4364261168384758E-3</v>
      </c>
      <c r="XI57" s="157" t="s">
        <v>73</v>
      </c>
      <c r="XJ57" s="157">
        <v>291</v>
      </c>
      <c r="XK57" s="157">
        <v>262</v>
      </c>
      <c r="XL57" s="157">
        <v>27</v>
      </c>
      <c r="XM57" s="157">
        <v>2</v>
      </c>
      <c r="XN57" s="158">
        <f t="shared" si="86"/>
        <v>0.90034364261168387</v>
      </c>
      <c r="XO57" s="132">
        <f t="shared" si="87"/>
        <v>-3.4364261168384758E-3</v>
      </c>
      <c r="XQ57" s="157" t="s">
        <v>73</v>
      </c>
      <c r="XR57" s="157">
        <v>291</v>
      </c>
      <c r="XS57" s="157">
        <v>263</v>
      </c>
      <c r="XT57" s="157">
        <v>26</v>
      </c>
      <c r="XU57" s="157">
        <v>2</v>
      </c>
      <c r="XV57" s="158">
        <f t="shared" si="88"/>
        <v>0.90378006872852235</v>
      </c>
      <c r="XW57" s="132">
        <f t="shared" si="89"/>
        <v>3.4364261168384758E-3</v>
      </c>
      <c r="XY57" s="157" t="s">
        <v>73</v>
      </c>
      <c r="XZ57" s="157">
        <v>291</v>
      </c>
      <c r="YA57" s="157">
        <v>262</v>
      </c>
      <c r="YB57" s="157">
        <v>26</v>
      </c>
      <c r="YC57" s="157">
        <v>3</v>
      </c>
      <c r="YD57" s="158">
        <f t="shared" si="90"/>
        <v>0.90034364261168387</v>
      </c>
      <c r="YE57" s="132">
        <f t="shared" si="91"/>
        <v>-3.4364261168384758E-3</v>
      </c>
      <c r="YG57" s="157" t="s">
        <v>73</v>
      </c>
      <c r="YH57" s="157">
        <v>291</v>
      </c>
      <c r="YI57" s="157">
        <v>263</v>
      </c>
      <c r="YJ57" s="157">
        <v>26</v>
      </c>
      <c r="YK57" s="157">
        <v>2</v>
      </c>
      <c r="YL57" s="158">
        <f t="shared" si="92"/>
        <v>0.90378006872852235</v>
      </c>
      <c r="YM57" s="132">
        <f t="shared" si="93"/>
        <v>3.4364261168384758E-3</v>
      </c>
      <c r="YO57" s="157" t="s">
        <v>73</v>
      </c>
      <c r="YP57" s="157">
        <v>291</v>
      </c>
      <c r="YQ57" s="157">
        <v>263</v>
      </c>
      <c r="YR57" s="157">
        <v>26</v>
      </c>
      <c r="YS57" s="157">
        <v>2</v>
      </c>
      <c r="YT57" s="158">
        <f t="shared" si="94"/>
        <v>0.90378006872852235</v>
      </c>
      <c r="YU57" s="132">
        <f t="shared" si="95"/>
        <v>0</v>
      </c>
      <c r="YW57" s="157" t="s">
        <v>73</v>
      </c>
      <c r="YX57" s="157">
        <v>291</v>
      </c>
      <c r="YY57" s="157">
        <v>263</v>
      </c>
      <c r="YZ57" s="157">
        <v>26</v>
      </c>
      <c r="ZA57" s="157">
        <v>2</v>
      </c>
      <c r="ZB57" s="158">
        <f t="shared" si="96"/>
        <v>0.90378006872852235</v>
      </c>
      <c r="ZD57" s="157" t="s">
        <v>73</v>
      </c>
      <c r="ZE57" s="157">
        <v>291</v>
      </c>
      <c r="ZF57" s="157">
        <v>263</v>
      </c>
      <c r="ZG57" s="157">
        <v>26</v>
      </c>
      <c r="ZH57" s="157">
        <v>2</v>
      </c>
      <c r="ZI57" s="158">
        <f t="shared" si="97"/>
        <v>0.90378006872852235</v>
      </c>
      <c r="ZJ57" s="132">
        <f t="shared" si="98"/>
        <v>-1.0962199312714778</v>
      </c>
      <c r="ZL57" s="121" t="s">
        <v>73</v>
      </c>
      <c r="ZM57" s="121">
        <v>291</v>
      </c>
      <c r="ZN57" s="121">
        <v>263</v>
      </c>
      <c r="ZO57" s="121">
        <v>26</v>
      </c>
      <c r="ZP57" s="121">
        <v>2</v>
      </c>
      <c r="ZQ57" s="132">
        <v>0.9</v>
      </c>
      <c r="ZS57" s="157" t="s">
        <v>73</v>
      </c>
      <c r="ZT57" s="157">
        <v>291</v>
      </c>
      <c r="ZU57" s="157">
        <v>263</v>
      </c>
      <c r="ZV57" s="157">
        <v>26</v>
      </c>
      <c r="ZW57" s="157">
        <v>2</v>
      </c>
      <c r="ZX57" s="158">
        <v>0.9</v>
      </c>
      <c r="ZZ57" s="199" t="s">
        <v>73</v>
      </c>
      <c r="AAA57" s="199">
        <v>291</v>
      </c>
      <c r="AAB57" s="199">
        <v>262</v>
      </c>
      <c r="AAC57" s="199">
        <v>26</v>
      </c>
      <c r="AAD57" s="199">
        <v>3</v>
      </c>
      <c r="AAE57" s="200">
        <v>0.9</v>
      </c>
      <c r="AAG57" s="157" t="s">
        <v>73</v>
      </c>
      <c r="AAH57" s="157">
        <v>291</v>
      </c>
      <c r="AAI57" s="157">
        <v>263</v>
      </c>
      <c r="AAJ57" s="157">
        <v>26</v>
      </c>
      <c r="AAK57" s="157">
        <v>2</v>
      </c>
      <c r="AAL57" s="158">
        <v>0.9</v>
      </c>
      <c r="AAN57" s="157" t="s">
        <v>73</v>
      </c>
      <c r="AAO57" s="157">
        <v>291</v>
      </c>
      <c r="AAP57" s="157">
        <v>263</v>
      </c>
      <c r="AAQ57" s="157">
        <v>26</v>
      </c>
      <c r="AAR57" s="157">
        <v>2</v>
      </c>
      <c r="AAS57" s="158">
        <v>0.9</v>
      </c>
      <c r="AAU57" s="157" t="s">
        <v>73</v>
      </c>
      <c r="AAV57" s="157">
        <v>291</v>
      </c>
      <c r="AAW57" s="157">
        <v>262</v>
      </c>
      <c r="AAX57" s="157">
        <v>27</v>
      </c>
      <c r="AAY57" s="157">
        <v>2</v>
      </c>
      <c r="AAZ57" s="158">
        <v>0.9</v>
      </c>
    </row>
    <row r="58" spans="1:728" ht="15.75">
      <c r="A58" s="19">
        <v>0.86</v>
      </c>
      <c r="B58" s="19"/>
      <c r="C58" s="18" t="s">
        <v>73</v>
      </c>
      <c r="D58" s="18">
        <v>234</v>
      </c>
      <c r="E58" s="18">
        <v>212</v>
      </c>
      <c r="F58" s="18">
        <v>20</v>
      </c>
      <c r="G58" s="18">
        <v>2</v>
      </c>
      <c r="H58" s="19">
        <v>0.9</v>
      </c>
      <c r="J58" s="58" t="s">
        <v>73</v>
      </c>
      <c r="K58" s="58">
        <v>234</v>
      </c>
      <c r="L58" s="58">
        <v>212</v>
      </c>
      <c r="M58" s="58">
        <v>20</v>
      </c>
      <c r="N58" s="58">
        <v>2</v>
      </c>
      <c r="O58" s="59">
        <v>0.9</v>
      </c>
      <c r="P58" s="59">
        <f t="shared" si="104"/>
        <v>0</v>
      </c>
      <c r="R58" s="18" t="s">
        <v>73</v>
      </c>
      <c r="S58" s="39">
        <v>234</v>
      </c>
      <c r="T58" s="39">
        <v>212</v>
      </c>
      <c r="U58" s="39">
        <v>20</v>
      </c>
      <c r="V58" s="39">
        <v>2</v>
      </c>
      <c r="W58" s="23">
        <v>0.9</v>
      </c>
      <c r="X58" s="19">
        <f t="shared" si="105"/>
        <v>0</v>
      </c>
      <c r="Z58" s="51" t="s">
        <v>73</v>
      </c>
      <c r="AA58" s="39">
        <v>234</v>
      </c>
      <c r="AB58" s="39">
        <v>212</v>
      </c>
      <c r="AC58" s="39">
        <v>20</v>
      </c>
      <c r="AD58" s="39">
        <v>2</v>
      </c>
      <c r="AE58" s="23">
        <v>0.9</v>
      </c>
      <c r="AF58" s="19">
        <f t="shared" si="106"/>
        <v>0</v>
      </c>
      <c r="AH58" s="23">
        <v>0.93</v>
      </c>
      <c r="AI58" s="19">
        <f t="shared" si="107"/>
        <v>-3.0000000000000027E-2</v>
      </c>
      <c r="AK58" s="18" t="s">
        <v>74</v>
      </c>
      <c r="AL58" s="18">
        <v>7</v>
      </c>
      <c r="AM58" s="18">
        <v>6</v>
      </c>
      <c r="AN58" s="18">
        <v>1</v>
      </c>
      <c r="AO58" s="18">
        <v>0</v>
      </c>
      <c r="AP58" s="19">
        <f t="shared" si="108"/>
        <v>0.8571428571428571</v>
      </c>
      <c r="AQ58" s="19">
        <f t="shared" si="127"/>
        <v>7.1428571428571175E-3</v>
      </c>
      <c r="AS58" s="18" t="s">
        <v>74</v>
      </c>
      <c r="AT58" s="18">
        <v>7</v>
      </c>
      <c r="AU58" s="18">
        <v>6</v>
      </c>
      <c r="AV58" s="18">
        <v>1</v>
      </c>
      <c r="AW58" s="18">
        <v>0</v>
      </c>
      <c r="AX58" s="19">
        <v>0.86</v>
      </c>
      <c r="AY58" s="19">
        <f t="shared" si="109"/>
        <v>2.8571428571428914E-3</v>
      </c>
      <c r="BA58" s="18" t="s">
        <v>74</v>
      </c>
      <c r="BB58" s="18">
        <v>7</v>
      </c>
      <c r="BC58" s="18">
        <v>6</v>
      </c>
      <c r="BD58" s="18">
        <v>1</v>
      </c>
      <c r="BE58" s="18">
        <v>0</v>
      </c>
      <c r="BF58" s="19">
        <v>0.86</v>
      </c>
      <c r="BG58" s="19">
        <f t="shared" si="110"/>
        <v>0</v>
      </c>
      <c r="BI58" s="18" t="s">
        <v>74</v>
      </c>
      <c r="BJ58" s="18">
        <v>7</v>
      </c>
      <c r="BK58" s="18">
        <v>6</v>
      </c>
      <c r="BL58" s="18">
        <v>1</v>
      </c>
      <c r="BM58" s="18">
        <v>0</v>
      </c>
      <c r="BN58" s="19">
        <v>0.86</v>
      </c>
      <c r="BO58" s="19">
        <f t="shared" si="111"/>
        <v>0</v>
      </c>
      <c r="BQ58" s="18" t="s">
        <v>74</v>
      </c>
      <c r="BR58" s="18">
        <v>7</v>
      </c>
      <c r="BS58" s="18">
        <v>6</v>
      </c>
      <c r="BT58" s="18">
        <v>1</v>
      </c>
      <c r="BU58" s="18">
        <v>0</v>
      </c>
      <c r="BV58" s="19">
        <v>0.86</v>
      </c>
      <c r="BW58" s="19">
        <f t="shared" si="112"/>
        <v>0</v>
      </c>
      <c r="BY58" s="18" t="s">
        <v>74</v>
      </c>
      <c r="BZ58" s="18">
        <v>7</v>
      </c>
      <c r="CA58" s="18">
        <v>6</v>
      </c>
      <c r="CB58" s="18">
        <v>1</v>
      </c>
      <c r="CC58" s="18">
        <v>0</v>
      </c>
      <c r="CD58" s="19">
        <v>0.86</v>
      </c>
      <c r="CE58" s="19">
        <f t="shared" si="113"/>
        <v>0</v>
      </c>
      <c r="CG58" s="2" t="s">
        <v>74</v>
      </c>
      <c r="CH58" s="2">
        <v>7</v>
      </c>
      <c r="CI58" s="2">
        <v>6</v>
      </c>
      <c r="CJ58" s="2">
        <v>1</v>
      </c>
      <c r="CK58" s="2">
        <v>0</v>
      </c>
      <c r="CL58" s="4">
        <v>0.86</v>
      </c>
      <c r="CM58" s="19">
        <f t="shared" si="114"/>
        <v>0</v>
      </c>
      <c r="CO58" s="2" t="s">
        <v>74</v>
      </c>
      <c r="CP58" s="2">
        <v>7</v>
      </c>
      <c r="CQ58" s="2">
        <v>6</v>
      </c>
      <c r="CR58" s="2">
        <v>1</v>
      </c>
      <c r="CS58" s="2">
        <v>0</v>
      </c>
      <c r="CT58" s="4">
        <v>0.86</v>
      </c>
      <c r="CU58" s="19">
        <f t="shared" si="115"/>
        <v>0</v>
      </c>
      <c r="CW58" s="2" t="s">
        <v>74</v>
      </c>
      <c r="CX58" s="2">
        <v>7</v>
      </c>
      <c r="CY58" s="2">
        <v>6</v>
      </c>
      <c r="CZ58" s="2">
        <v>1</v>
      </c>
      <c r="DA58" s="2">
        <v>0</v>
      </c>
      <c r="DB58" s="4">
        <v>0.86</v>
      </c>
      <c r="DC58" s="19">
        <f t="shared" si="116"/>
        <v>0</v>
      </c>
      <c r="DE58" s="2" t="s">
        <v>74</v>
      </c>
      <c r="DF58" s="2">
        <v>7</v>
      </c>
      <c r="DG58" s="2">
        <v>6</v>
      </c>
      <c r="DH58" s="2">
        <v>1</v>
      </c>
      <c r="DI58" s="2">
        <v>0</v>
      </c>
      <c r="DJ58" s="4">
        <v>0.86</v>
      </c>
      <c r="DK58" s="19">
        <f t="shared" si="117"/>
        <v>0</v>
      </c>
      <c r="DM58" s="2" t="s">
        <v>74</v>
      </c>
      <c r="DN58" s="2">
        <v>7</v>
      </c>
      <c r="DO58" s="2">
        <v>6</v>
      </c>
      <c r="DP58" s="2">
        <v>1</v>
      </c>
      <c r="DQ58" s="2">
        <v>0</v>
      </c>
      <c r="DR58" s="4">
        <v>0.86</v>
      </c>
      <c r="DS58" s="19">
        <f t="shared" si="118"/>
        <v>0</v>
      </c>
      <c r="DU58" s="2" t="s">
        <v>74</v>
      </c>
      <c r="DV58" s="2">
        <v>7</v>
      </c>
      <c r="DW58" s="2">
        <v>6</v>
      </c>
      <c r="DX58" s="2">
        <v>1</v>
      </c>
      <c r="DY58" s="2">
        <v>0</v>
      </c>
      <c r="DZ58" s="4">
        <v>0.86</v>
      </c>
      <c r="EA58" s="19">
        <f t="shared" si="119"/>
        <v>0</v>
      </c>
      <c r="EC58" s="2" t="s">
        <v>74</v>
      </c>
      <c r="ED58" s="2">
        <v>7</v>
      </c>
      <c r="EE58" s="2">
        <v>6</v>
      </c>
      <c r="EF58" s="2">
        <v>1</v>
      </c>
      <c r="EG58" s="2">
        <v>0</v>
      </c>
      <c r="EH58" s="4">
        <v>0.86</v>
      </c>
      <c r="EI58" s="19">
        <f t="shared" si="120"/>
        <v>0</v>
      </c>
      <c r="EK58" s="2" t="s">
        <v>74</v>
      </c>
      <c r="EL58" s="2">
        <v>7</v>
      </c>
      <c r="EM58" s="2">
        <v>6</v>
      </c>
      <c r="EN58" s="2">
        <v>1</v>
      </c>
      <c r="EO58" s="2">
        <v>0</v>
      </c>
      <c r="EP58" s="4">
        <v>0.86</v>
      </c>
      <c r="EQ58" s="19">
        <f t="shared" si="121"/>
        <v>0</v>
      </c>
      <c r="ES58" s="2" t="s">
        <v>74</v>
      </c>
      <c r="ET58" s="2">
        <v>7</v>
      </c>
      <c r="EU58" s="2">
        <v>6</v>
      </c>
      <c r="EV58" s="2">
        <v>1</v>
      </c>
      <c r="EW58" s="2">
        <v>0</v>
      </c>
      <c r="EX58" s="4">
        <v>0.86</v>
      </c>
      <c r="EY58" s="19">
        <f t="shared" si="122"/>
        <v>0</v>
      </c>
      <c r="FA58" s="2" t="s">
        <v>74</v>
      </c>
      <c r="FB58" s="2">
        <v>7</v>
      </c>
      <c r="FC58" s="2">
        <v>6</v>
      </c>
      <c r="FD58" s="2">
        <v>1</v>
      </c>
      <c r="FE58" s="2">
        <v>0</v>
      </c>
      <c r="FF58" s="4">
        <v>0.86</v>
      </c>
      <c r="FG58" s="19">
        <f t="shared" si="123"/>
        <v>0</v>
      </c>
      <c r="FI58" s="2" t="s">
        <v>74</v>
      </c>
      <c r="FJ58" s="2">
        <v>7</v>
      </c>
      <c r="FK58" s="2">
        <v>6</v>
      </c>
      <c r="FL58" s="2">
        <v>1</v>
      </c>
      <c r="FM58" s="2">
        <v>0</v>
      </c>
      <c r="FN58" s="4">
        <v>0.86</v>
      </c>
      <c r="FO58" s="19">
        <f t="shared" si="124"/>
        <v>0</v>
      </c>
      <c r="FQ58" s="2" t="s">
        <v>74</v>
      </c>
      <c r="FR58" s="2">
        <v>7</v>
      </c>
      <c r="FS58" s="2">
        <v>6</v>
      </c>
      <c r="FT58" s="2">
        <v>1</v>
      </c>
      <c r="FU58" s="2">
        <v>0</v>
      </c>
      <c r="FV58" s="4">
        <v>0.86</v>
      </c>
      <c r="FW58" s="19">
        <f t="shared" si="125"/>
        <v>0</v>
      </c>
      <c r="FY58" s="2" t="s">
        <v>74</v>
      </c>
      <c r="FZ58" s="2">
        <v>7</v>
      </c>
      <c r="GA58" s="2">
        <v>6</v>
      </c>
      <c r="GB58" s="2">
        <v>1</v>
      </c>
      <c r="GC58" s="2">
        <v>0</v>
      </c>
      <c r="GD58" s="4">
        <v>0.86</v>
      </c>
      <c r="GE58" s="19">
        <f t="shared" si="24"/>
        <v>0</v>
      </c>
      <c r="GG58" s="2" t="s">
        <v>74</v>
      </c>
      <c r="GH58" s="2">
        <v>7</v>
      </c>
      <c r="GI58" s="2">
        <v>6</v>
      </c>
      <c r="GJ58" s="2">
        <v>1</v>
      </c>
      <c r="GK58" s="2">
        <v>0</v>
      </c>
      <c r="GL58" s="4">
        <v>0.86</v>
      </c>
      <c r="GM58" s="19">
        <f t="shared" si="25"/>
        <v>0</v>
      </c>
      <c r="GO58" s="2" t="s">
        <v>74</v>
      </c>
      <c r="GP58" s="2">
        <v>7</v>
      </c>
      <c r="GQ58" s="2">
        <v>6</v>
      </c>
      <c r="GR58" s="2">
        <v>1</v>
      </c>
      <c r="GS58" s="2">
        <v>0</v>
      </c>
      <c r="GT58" s="4">
        <v>0.86</v>
      </c>
      <c r="GU58" s="19">
        <f t="shared" si="26"/>
        <v>0</v>
      </c>
      <c r="GW58" s="2" t="s">
        <v>74</v>
      </c>
      <c r="GX58" s="2">
        <v>7</v>
      </c>
      <c r="GY58" s="2">
        <v>6</v>
      </c>
      <c r="GZ58" s="2">
        <v>1</v>
      </c>
      <c r="HA58" s="2">
        <v>0</v>
      </c>
      <c r="HB58" s="4">
        <v>0.86</v>
      </c>
      <c r="HC58" s="19">
        <f t="shared" si="27"/>
        <v>0</v>
      </c>
      <c r="HE58" s="2" t="s">
        <v>74</v>
      </c>
      <c r="HF58" s="2">
        <v>7</v>
      </c>
      <c r="HG58" s="2">
        <v>6</v>
      </c>
      <c r="HH58" s="2">
        <v>1</v>
      </c>
      <c r="HI58" s="2">
        <v>0</v>
      </c>
      <c r="HJ58" s="4">
        <v>0.86</v>
      </c>
      <c r="HK58" s="19">
        <f t="shared" si="28"/>
        <v>0</v>
      </c>
      <c r="HM58" s="2" t="s">
        <v>74</v>
      </c>
      <c r="HN58" s="2">
        <v>7</v>
      </c>
      <c r="HO58" s="2">
        <v>6</v>
      </c>
      <c r="HP58" s="2">
        <v>1</v>
      </c>
      <c r="HQ58" s="2">
        <v>0</v>
      </c>
      <c r="HR58" s="4">
        <v>0.86</v>
      </c>
      <c r="HS58" s="19">
        <f t="shared" si="29"/>
        <v>0</v>
      </c>
      <c r="HU58" s="2" t="s">
        <v>74</v>
      </c>
      <c r="HV58" s="2">
        <v>7</v>
      </c>
      <c r="HW58" s="2">
        <v>6</v>
      </c>
      <c r="HX58" s="2">
        <v>1</v>
      </c>
      <c r="HY58" s="2">
        <v>0</v>
      </c>
      <c r="HZ58" s="4">
        <v>0.86</v>
      </c>
      <c r="IA58" s="19">
        <f t="shared" si="30"/>
        <v>0</v>
      </c>
      <c r="IC58" s="2" t="s">
        <v>74</v>
      </c>
      <c r="ID58" s="2">
        <v>7</v>
      </c>
      <c r="IE58" s="2">
        <v>6</v>
      </c>
      <c r="IF58" s="2">
        <v>1</v>
      </c>
      <c r="IG58" s="2">
        <v>0</v>
      </c>
      <c r="IH58" s="4">
        <v>0.86</v>
      </c>
      <c r="II58" s="19">
        <f t="shared" si="31"/>
        <v>0</v>
      </c>
      <c r="IK58" s="2" t="s">
        <v>74</v>
      </c>
      <c r="IL58" s="2">
        <v>7</v>
      </c>
      <c r="IM58" s="2">
        <v>6</v>
      </c>
      <c r="IN58" s="2">
        <v>1</v>
      </c>
      <c r="IO58" s="2">
        <v>0</v>
      </c>
      <c r="IP58" s="4">
        <v>0.86</v>
      </c>
      <c r="IQ58" s="19">
        <f t="shared" si="32"/>
        <v>0</v>
      </c>
      <c r="IS58" s="2" t="s">
        <v>74</v>
      </c>
      <c r="IT58" s="2">
        <v>7</v>
      </c>
      <c r="IU58" s="2">
        <v>6</v>
      </c>
      <c r="IV58" s="2">
        <v>1</v>
      </c>
      <c r="IW58" s="2">
        <v>0</v>
      </c>
      <c r="IX58" s="4">
        <v>0.86</v>
      </c>
      <c r="IY58" s="19">
        <f t="shared" si="33"/>
        <v>0</v>
      </c>
      <c r="JA58" s="2" t="s">
        <v>74</v>
      </c>
      <c r="JB58" s="2">
        <v>7</v>
      </c>
      <c r="JC58" s="2">
        <v>6</v>
      </c>
      <c r="JD58" s="2">
        <v>1</v>
      </c>
      <c r="JE58" s="2">
        <v>0</v>
      </c>
      <c r="JF58" s="4">
        <v>0.86</v>
      </c>
      <c r="JG58" s="19">
        <f t="shared" si="34"/>
        <v>0</v>
      </c>
      <c r="JI58" s="2" t="s">
        <v>74</v>
      </c>
      <c r="JJ58" s="2">
        <v>7</v>
      </c>
      <c r="JK58" s="2">
        <v>6</v>
      </c>
      <c r="JL58" s="2">
        <v>1</v>
      </c>
      <c r="JM58" s="2">
        <v>0</v>
      </c>
      <c r="JN58" s="4">
        <v>0.86</v>
      </c>
      <c r="JO58" s="19">
        <f t="shared" si="35"/>
        <v>0</v>
      </c>
      <c r="JQ58" s="2" t="s">
        <v>74</v>
      </c>
      <c r="JR58" s="2">
        <v>7</v>
      </c>
      <c r="JS58" s="2">
        <v>6</v>
      </c>
      <c r="JT58" s="2">
        <v>1</v>
      </c>
      <c r="JU58" s="2">
        <v>0</v>
      </c>
      <c r="JV58" s="4">
        <v>0.86</v>
      </c>
      <c r="JW58" s="19">
        <f t="shared" si="36"/>
        <v>0</v>
      </c>
      <c r="JY58" s="2" t="s">
        <v>74</v>
      </c>
      <c r="JZ58" s="2">
        <v>7</v>
      </c>
      <c r="KA58" s="2">
        <v>6</v>
      </c>
      <c r="KB58" s="2">
        <v>1</v>
      </c>
      <c r="KC58" s="2">
        <v>0</v>
      </c>
      <c r="KD58" s="4">
        <v>0.86</v>
      </c>
      <c r="KE58" s="19">
        <f t="shared" si="37"/>
        <v>0</v>
      </c>
      <c r="KG58" s="2" t="s">
        <v>74</v>
      </c>
      <c r="KH58" s="2">
        <v>7</v>
      </c>
      <c r="KI58" s="2">
        <v>6</v>
      </c>
      <c r="KJ58" s="2">
        <v>1</v>
      </c>
      <c r="KK58" s="2">
        <v>0</v>
      </c>
      <c r="KL58" s="4">
        <v>0.86</v>
      </c>
      <c r="KM58" s="19">
        <f t="shared" si="38"/>
        <v>0</v>
      </c>
      <c r="KO58" s="2" t="s">
        <v>74</v>
      </c>
      <c r="KP58" s="2">
        <v>7</v>
      </c>
      <c r="KQ58" s="2">
        <v>6</v>
      </c>
      <c r="KR58" s="2">
        <v>1</v>
      </c>
      <c r="KS58" s="2">
        <v>0</v>
      </c>
      <c r="KT58" s="4">
        <v>0.86</v>
      </c>
      <c r="KU58" s="19">
        <f t="shared" si="39"/>
        <v>0</v>
      </c>
      <c r="KW58" s="2" t="s">
        <v>74</v>
      </c>
      <c r="KX58" s="2">
        <v>7</v>
      </c>
      <c r="KY58" s="2">
        <v>6</v>
      </c>
      <c r="KZ58" s="2">
        <v>1</v>
      </c>
      <c r="LA58" s="2">
        <v>0</v>
      </c>
      <c r="LB58" s="4">
        <v>0.86</v>
      </c>
      <c r="LC58" s="19">
        <f t="shared" si="40"/>
        <v>0</v>
      </c>
      <c r="LE58" s="2" t="s">
        <v>74</v>
      </c>
      <c r="LF58" s="2">
        <v>7</v>
      </c>
      <c r="LG58" s="2">
        <v>6</v>
      </c>
      <c r="LH58" s="2">
        <v>1</v>
      </c>
      <c r="LI58" s="2">
        <v>0</v>
      </c>
      <c r="LJ58" s="4">
        <v>0.86</v>
      </c>
      <c r="LK58" s="19">
        <f t="shared" si="41"/>
        <v>0</v>
      </c>
      <c r="LM58" s="2" t="s">
        <v>74</v>
      </c>
      <c r="LN58" s="2">
        <v>7</v>
      </c>
      <c r="LO58" s="2">
        <v>6</v>
      </c>
      <c r="LP58" s="2">
        <v>1</v>
      </c>
      <c r="LQ58" s="2">
        <v>0</v>
      </c>
      <c r="LR58" s="4">
        <v>0.86</v>
      </c>
      <c r="LS58" s="19">
        <f t="shared" si="42"/>
        <v>0</v>
      </c>
      <c r="LU58" s="2" t="s">
        <v>74</v>
      </c>
      <c r="LV58" s="2">
        <v>7</v>
      </c>
      <c r="LW58" s="2">
        <v>6</v>
      </c>
      <c r="LX58" s="2">
        <v>1</v>
      </c>
      <c r="LY58" s="2">
        <v>0</v>
      </c>
      <c r="LZ58" s="4">
        <v>0.86</v>
      </c>
      <c r="MA58" s="19">
        <f t="shared" si="43"/>
        <v>0</v>
      </c>
      <c r="MC58" s="2" t="s">
        <v>74</v>
      </c>
      <c r="MD58" s="2">
        <v>7</v>
      </c>
      <c r="ME58" s="2">
        <v>6</v>
      </c>
      <c r="MF58" s="2">
        <v>1</v>
      </c>
      <c r="MG58" s="2">
        <v>0</v>
      </c>
      <c r="MH58" s="4">
        <f t="shared" si="99"/>
        <v>0.8571428571428571</v>
      </c>
      <c r="MI58" s="19">
        <f t="shared" si="44"/>
        <v>-2.8571428571428914E-3</v>
      </c>
      <c r="MK58" s="2" t="s">
        <v>74</v>
      </c>
      <c r="ML58" s="2">
        <v>7</v>
      </c>
      <c r="MM58" s="2">
        <v>6</v>
      </c>
      <c r="MN58" s="2">
        <v>1</v>
      </c>
      <c r="MO58" s="2">
        <v>0</v>
      </c>
      <c r="MP58" s="4">
        <v>0.86</v>
      </c>
      <c r="MQ58" s="19">
        <f t="shared" si="100"/>
        <v>2.8571428571428914E-3</v>
      </c>
      <c r="MS58" s="2" t="s">
        <v>74</v>
      </c>
      <c r="MT58" s="2">
        <v>7</v>
      </c>
      <c r="MU58" s="2">
        <v>6</v>
      </c>
      <c r="MV58" s="2">
        <v>1</v>
      </c>
      <c r="MW58" s="2">
        <v>0</v>
      </c>
      <c r="MX58" s="4">
        <v>0.86</v>
      </c>
      <c r="MY58" s="19">
        <f t="shared" si="45"/>
        <v>0</v>
      </c>
      <c r="NA58" s="2" t="s">
        <v>74</v>
      </c>
      <c r="NB58" s="2">
        <v>7</v>
      </c>
      <c r="NC58" s="2">
        <v>6</v>
      </c>
      <c r="ND58" s="2">
        <v>1</v>
      </c>
      <c r="NE58" s="2">
        <v>0</v>
      </c>
      <c r="NF58" s="4">
        <v>0.86</v>
      </c>
      <c r="NG58" s="19">
        <f t="shared" si="46"/>
        <v>0</v>
      </c>
      <c r="NI58" s="2" t="s">
        <v>74</v>
      </c>
      <c r="NJ58" s="2">
        <v>7</v>
      </c>
      <c r="NK58" s="2">
        <v>6</v>
      </c>
      <c r="NL58" s="2">
        <v>1</v>
      </c>
      <c r="NM58" s="2">
        <v>0</v>
      </c>
      <c r="NN58" s="4">
        <v>0.86</v>
      </c>
      <c r="NO58" s="19">
        <f t="shared" si="47"/>
        <v>0</v>
      </c>
      <c r="NQ58" s="2" t="s">
        <v>74</v>
      </c>
      <c r="NR58" s="2">
        <v>7</v>
      </c>
      <c r="NS58" s="2">
        <v>6</v>
      </c>
      <c r="NT58" s="2">
        <v>1</v>
      </c>
      <c r="NU58" s="2">
        <v>0</v>
      </c>
      <c r="NV58" s="4">
        <v>0.86</v>
      </c>
      <c r="NW58" s="19">
        <f t="shared" si="48"/>
        <v>0</v>
      </c>
      <c r="NY58" s="2" t="s">
        <v>74</v>
      </c>
      <c r="NZ58" s="2">
        <v>7</v>
      </c>
      <c r="OA58" s="2">
        <v>6</v>
      </c>
      <c r="OB58" s="2">
        <v>1</v>
      </c>
      <c r="OC58" s="2">
        <v>0</v>
      </c>
      <c r="OD58" s="4">
        <v>0.86</v>
      </c>
      <c r="OE58" s="19">
        <f t="shared" si="49"/>
        <v>0</v>
      </c>
      <c r="OG58" s="2" t="s">
        <v>74</v>
      </c>
      <c r="OH58" s="2">
        <v>7</v>
      </c>
      <c r="OI58" s="2">
        <v>6</v>
      </c>
      <c r="OJ58" s="2">
        <v>1</v>
      </c>
      <c r="OK58" s="2">
        <v>0</v>
      </c>
      <c r="OL58" s="4">
        <v>0.86</v>
      </c>
      <c r="OM58" s="19">
        <f t="shared" si="128"/>
        <v>0</v>
      </c>
      <c r="OO58" s="2" t="s">
        <v>74</v>
      </c>
      <c r="OP58" s="2">
        <v>7</v>
      </c>
      <c r="OQ58" s="2">
        <v>6</v>
      </c>
      <c r="OR58" s="2">
        <v>1</v>
      </c>
      <c r="OS58" s="2">
        <v>0</v>
      </c>
      <c r="OT58" s="4">
        <f t="shared" si="101"/>
        <v>0.8571428571428571</v>
      </c>
      <c r="OU58" s="19">
        <f t="shared" si="51"/>
        <v>-2.8571428571428914E-3</v>
      </c>
      <c r="OW58" s="129" t="s">
        <v>74</v>
      </c>
      <c r="OX58" s="129">
        <v>7</v>
      </c>
      <c r="OY58" s="129">
        <v>6</v>
      </c>
      <c r="OZ58" s="129">
        <v>1</v>
      </c>
      <c r="PA58" s="129">
        <v>0</v>
      </c>
      <c r="PB58" s="135">
        <v>0.86</v>
      </c>
      <c r="PC58" s="132">
        <v>0</v>
      </c>
      <c r="PD58" s="129"/>
      <c r="PE58" s="129" t="s">
        <v>74</v>
      </c>
      <c r="PF58" s="129">
        <v>7</v>
      </c>
      <c r="PG58" s="129">
        <v>6</v>
      </c>
      <c r="PH58" s="129">
        <v>1</v>
      </c>
      <c r="PI58" s="129">
        <v>0</v>
      </c>
      <c r="PJ58" s="135">
        <v>0.86</v>
      </c>
      <c r="PK58" s="132">
        <v>0</v>
      </c>
      <c r="PM58" s="156" t="s">
        <v>74</v>
      </c>
      <c r="PN58" s="156">
        <v>7</v>
      </c>
      <c r="PO58" s="156">
        <v>6</v>
      </c>
      <c r="PP58" s="156">
        <v>1</v>
      </c>
      <c r="PQ58" s="156">
        <v>0</v>
      </c>
      <c r="PR58" s="162">
        <v>0.86</v>
      </c>
      <c r="PS58" s="132">
        <f t="shared" si="52"/>
        <v>0</v>
      </c>
      <c r="PT58" s="121"/>
      <c r="PU58" s="156" t="s">
        <v>264</v>
      </c>
      <c r="PV58" s="156">
        <v>7</v>
      </c>
      <c r="PW58" s="156">
        <v>6</v>
      </c>
      <c r="PX58" s="156">
        <v>1</v>
      </c>
      <c r="PY58" s="156">
        <v>0</v>
      </c>
      <c r="PZ58" s="162">
        <v>0.86</v>
      </c>
      <c r="QA58" s="132">
        <f t="shared" si="53"/>
        <v>0</v>
      </c>
      <c r="QB58" s="121"/>
      <c r="QC58" s="156" t="s">
        <v>264</v>
      </c>
      <c r="QD58" s="156">
        <v>7</v>
      </c>
      <c r="QE58" s="156">
        <v>6</v>
      </c>
      <c r="QF58" s="156">
        <v>1</v>
      </c>
      <c r="QG58" s="156">
        <v>0</v>
      </c>
      <c r="QH58" s="162">
        <v>0.86</v>
      </c>
      <c r="QI58" s="132">
        <f t="shared" si="54"/>
        <v>0</v>
      </c>
      <c r="QJ58" s="121"/>
      <c r="QK58" s="156" t="s">
        <v>264</v>
      </c>
      <c r="QL58" s="156">
        <v>7</v>
      </c>
      <c r="QM58" s="156">
        <v>6</v>
      </c>
      <c r="QN58" s="156">
        <v>1</v>
      </c>
      <c r="QO58" s="156">
        <v>0</v>
      </c>
      <c r="QP58" s="162">
        <v>0.86</v>
      </c>
      <c r="QQ58" s="132">
        <f t="shared" si="55"/>
        <v>0</v>
      </c>
      <c r="QR58" s="121"/>
      <c r="QS58" s="156" t="s">
        <v>264</v>
      </c>
      <c r="QT58" s="156">
        <v>7</v>
      </c>
      <c r="QU58" s="156">
        <v>6</v>
      </c>
      <c r="QV58" s="156">
        <v>1</v>
      </c>
      <c r="QW58" s="156">
        <v>0</v>
      </c>
      <c r="QX58" s="162">
        <v>0.86</v>
      </c>
      <c r="QY58" s="158">
        <f t="shared" si="56"/>
        <v>0</v>
      </c>
      <c r="QZ58" s="121"/>
      <c r="RA58" s="156" t="s">
        <v>264</v>
      </c>
      <c r="RB58" s="156">
        <v>7</v>
      </c>
      <c r="RC58" s="156">
        <v>6</v>
      </c>
      <c r="RD58" s="156">
        <v>1</v>
      </c>
      <c r="RE58" s="156">
        <v>0</v>
      </c>
      <c r="RF58" s="162">
        <v>0.86</v>
      </c>
      <c r="RG58" s="132">
        <f t="shared" si="57"/>
        <v>0</v>
      </c>
      <c r="RH58" s="121"/>
      <c r="RI58" s="121"/>
      <c r="RJ58" s="156" t="s">
        <v>264</v>
      </c>
      <c r="RK58" s="156">
        <v>7</v>
      </c>
      <c r="RL58" s="156">
        <v>6</v>
      </c>
      <c r="RM58" s="156">
        <v>1</v>
      </c>
      <c r="RN58" s="156">
        <v>0</v>
      </c>
      <c r="RO58" s="162">
        <f t="shared" si="58"/>
        <v>0.8571428571428571</v>
      </c>
      <c r="RP58" s="132">
        <f t="shared" si="59"/>
        <v>-2.8571428571428914E-3</v>
      </c>
      <c r="RQ58" s="121"/>
      <c r="RR58" s="121"/>
      <c r="RS58" s="121"/>
      <c r="RT58" s="121"/>
      <c r="RU58" s="121"/>
      <c r="RV58" s="121"/>
      <c r="RW58" s="132"/>
      <c r="RX58" s="121"/>
      <c r="RY58" s="121"/>
      <c r="RZ58" s="121"/>
      <c r="SA58" s="121"/>
      <c r="SB58" s="121"/>
      <c r="SC58" s="121"/>
      <c r="SD58" s="132"/>
      <c r="SE58" s="121"/>
      <c r="SF58" s="121"/>
      <c r="SG58" s="121"/>
      <c r="SH58" s="121"/>
      <c r="SI58" s="121"/>
      <c r="SJ58" s="121"/>
      <c r="SK58" s="121"/>
      <c r="SL58" s="121"/>
      <c r="SM58" s="121"/>
      <c r="SN58" s="121"/>
      <c r="SO58" s="121"/>
      <c r="SP58" s="121"/>
      <c r="SQ58" s="121"/>
      <c r="SR58" s="121"/>
      <c r="SU58" s="157" t="s">
        <v>264</v>
      </c>
      <c r="SV58" s="157">
        <v>7</v>
      </c>
      <c r="SW58" s="157">
        <v>6</v>
      </c>
      <c r="SX58" s="157">
        <v>1</v>
      </c>
      <c r="SY58" s="157">
        <v>0</v>
      </c>
      <c r="SZ58" s="158">
        <f t="shared" si="102"/>
        <v>0.8571428571428571</v>
      </c>
      <c r="TA58" s="132">
        <f t="shared" si="60"/>
        <v>0</v>
      </c>
      <c r="TC58" s="157" t="s">
        <v>264</v>
      </c>
      <c r="TD58" s="157">
        <v>7</v>
      </c>
      <c r="TE58" s="157">
        <v>6</v>
      </c>
      <c r="TF58" s="157">
        <v>1</v>
      </c>
      <c r="TG58" s="157">
        <v>0</v>
      </c>
      <c r="TH58" s="158">
        <f t="shared" si="61"/>
        <v>0.8571428571428571</v>
      </c>
      <c r="TI58" s="132">
        <f t="shared" si="62"/>
        <v>0</v>
      </c>
      <c r="TK58" s="157" t="s">
        <v>264</v>
      </c>
      <c r="TL58" s="157">
        <v>7</v>
      </c>
      <c r="TM58" s="157">
        <v>6</v>
      </c>
      <c r="TN58" s="157">
        <v>1</v>
      </c>
      <c r="TO58" s="157">
        <v>0</v>
      </c>
      <c r="TP58" s="158">
        <f t="shared" si="63"/>
        <v>0.8571428571428571</v>
      </c>
      <c r="TQ58" s="132">
        <f t="shared" si="64"/>
        <v>0</v>
      </c>
      <c r="TS58" s="157" t="s">
        <v>264</v>
      </c>
      <c r="TT58" s="157">
        <v>7</v>
      </c>
      <c r="TU58" s="157">
        <v>6</v>
      </c>
      <c r="TV58" s="157">
        <v>1</v>
      </c>
      <c r="TW58" s="157">
        <v>0</v>
      </c>
      <c r="TX58" s="158">
        <f t="shared" si="65"/>
        <v>0.8571428571428571</v>
      </c>
      <c r="TY58" s="132">
        <f t="shared" si="66"/>
        <v>0</v>
      </c>
      <c r="UA58" s="157" t="s">
        <v>264</v>
      </c>
      <c r="UB58" s="157">
        <v>7</v>
      </c>
      <c r="UC58" s="157">
        <v>6</v>
      </c>
      <c r="UD58" s="157">
        <v>1</v>
      </c>
      <c r="UE58" s="157">
        <v>0</v>
      </c>
      <c r="UF58" s="158">
        <f t="shared" si="67"/>
        <v>0.8571428571428571</v>
      </c>
      <c r="UG58" s="132">
        <f t="shared" si="68"/>
        <v>0</v>
      </c>
      <c r="UH58" s="132"/>
      <c r="UI58" s="157" t="s">
        <v>264</v>
      </c>
      <c r="UJ58" s="157">
        <v>7</v>
      </c>
      <c r="UK58" s="157">
        <v>6</v>
      </c>
      <c r="UL58" s="157">
        <v>1</v>
      </c>
      <c r="UM58" s="157">
        <v>0</v>
      </c>
      <c r="UN58" s="158">
        <f t="shared" si="69"/>
        <v>0.8571428571428571</v>
      </c>
      <c r="UO58" s="132">
        <f t="shared" si="70"/>
        <v>0</v>
      </c>
      <c r="UQ58" s="157" t="s">
        <v>264</v>
      </c>
      <c r="UR58" s="157">
        <v>7</v>
      </c>
      <c r="US58" s="157">
        <v>6</v>
      </c>
      <c r="UT58" s="157">
        <v>1</v>
      </c>
      <c r="UU58" s="157">
        <v>0</v>
      </c>
      <c r="UV58" s="158">
        <f t="shared" si="71"/>
        <v>0.8571428571428571</v>
      </c>
      <c r="UW58" s="132">
        <f t="shared" si="72"/>
        <v>0</v>
      </c>
      <c r="UY58" s="157" t="s">
        <v>264</v>
      </c>
      <c r="UZ58" s="157">
        <v>7</v>
      </c>
      <c r="VA58" s="157">
        <v>6</v>
      </c>
      <c r="VB58" s="157">
        <v>1</v>
      </c>
      <c r="VC58" s="157">
        <v>0</v>
      </c>
      <c r="VD58" s="158">
        <f t="shared" si="73"/>
        <v>0.8571428571428571</v>
      </c>
      <c r="VE58" s="132">
        <f t="shared" si="74"/>
        <v>0</v>
      </c>
      <c r="VG58" s="157" t="s">
        <v>264</v>
      </c>
      <c r="VH58" s="157">
        <v>7</v>
      </c>
      <c r="VI58" s="157">
        <v>6</v>
      </c>
      <c r="VJ58" s="157">
        <v>1</v>
      </c>
      <c r="VK58" s="157">
        <v>0</v>
      </c>
      <c r="VL58" s="158">
        <f t="shared" si="75"/>
        <v>0.8571428571428571</v>
      </c>
      <c r="VM58" s="132">
        <f t="shared" si="76"/>
        <v>0</v>
      </c>
      <c r="VO58" s="157" t="s">
        <v>264</v>
      </c>
      <c r="VP58" s="157">
        <v>7</v>
      </c>
      <c r="VQ58" s="157">
        <v>6</v>
      </c>
      <c r="VR58" s="157">
        <v>1</v>
      </c>
      <c r="VS58" s="157">
        <v>0</v>
      </c>
      <c r="VT58" s="158">
        <f t="shared" si="77"/>
        <v>0.8571428571428571</v>
      </c>
      <c r="VV58" s="157" t="s">
        <v>264</v>
      </c>
      <c r="VW58" s="157">
        <v>7</v>
      </c>
      <c r="VX58" s="157">
        <v>6</v>
      </c>
      <c r="VY58" s="157">
        <v>1</v>
      </c>
      <c r="VZ58" s="157">
        <v>0</v>
      </c>
      <c r="WA58" s="158">
        <f t="shared" si="78"/>
        <v>0.8571428571428571</v>
      </c>
      <c r="WC58" s="157" t="s">
        <v>264</v>
      </c>
      <c r="WD58" s="157">
        <v>7</v>
      </c>
      <c r="WE58" s="157">
        <v>6</v>
      </c>
      <c r="WF58" s="157">
        <v>1</v>
      </c>
      <c r="WG58" s="157">
        <v>0</v>
      </c>
      <c r="WH58" s="158">
        <f t="shared" si="79"/>
        <v>0.8571428571428571</v>
      </c>
      <c r="WI58" s="132">
        <f t="shared" si="126"/>
        <v>0</v>
      </c>
      <c r="WK58" s="157" t="s">
        <v>264</v>
      </c>
      <c r="WL58" s="157">
        <v>7</v>
      </c>
      <c r="WM58" s="157">
        <v>6</v>
      </c>
      <c r="WN58" s="157">
        <v>1</v>
      </c>
      <c r="WO58" s="157">
        <v>0</v>
      </c>
      <c r="WP58" s="158">
        <f t="shared" si="80"/>
        <v>0.8571428571428571</v>
      </c>
      <c r="WQ58" s="132">
        <f t="shared" si="81"/>
        <v>0</v>
      </c>
      <c r="WS58" s="157" t="s">
        <v>264</v>
      </c>
      <c r="WT58" s="157">
        <v>7</v>
      </c>
      <c r="WU58" s="157">
        <v>6</v>
      </c>
      <c r="WV58" s="157">
        <v>1</v>
      </c>
      <c r="WW58" s="157">
        <v>0</v>
      </c>
      <c r="WX58" s="158">
        <f t="shared" si="82"/>
        <v>0.8571428571428571</v>
      </c>
      <c r="WY58" s="132">
        <f t="shared" si="83"/>
        <v>0</v>
      </c>
      <c r="XA58" s="157" t="s">
        <v>264</v>
      </c>
      <c r="XB58" s="157">
        <v>7</v>
      </c>
      <c r="XC58" s="157">
        <v>6</v>
      </c>
      <c r="XD58" s="157">
        <v>1</v>
      </c>
      <c r="XE58" s="157">
        <v>0</v>
      </c>
      <c r="XF58" s="158">
        <f t="shared" si="84"/>
        <v>0.8571428571428571</v>
      </c>
      <c r="XG58" s="132">
        <f t="shared" si="85"/>
        <v>0</v>
      </c>
      <c r="XI58" s="157" t="s">
        <v>264</v>
      </c>
      <c r="XJ58" s="157">
        <v>7</v>
      </c>
      <c r="XK58" s="157">
        <v>6</v>
      </c>
      <c r="XL58" s="157">
        <v>1</v>
      </c>
      <c r="XM58" s="157">
        <v>0</v>
      </c>
      <c r="XN58" s="158">
        <f t="shared" si="86"/>
        <v>0.8571428571428571</v>
      </c>
      <c r="XO58" s="132">
        <f t="shared" si="87"/>
        <v>0</v>
      </c>
      <c r="XQ58" s="157" t="s">
        <v>264</v>
      </c>
      <c r="XR58" s="157">
        <v>7</v>
      </c>
      <c r="XS58" s="157">
        <v>6</v>
      </c>
      <c r="XT58" s="157">
        <v>1</v>
      </c>
      <c r="XU58" s="157">
        <v>0</v>
      </c>
      <c r="XV58" s="158">
        <f t="shared" si="88"/>
        <v>0.8571428571428571</v>
      </c>
      <c r="XW58" s="132">
        <f t="shared" si="89"/>
        <v>0</v>
      </c>
      <c r="XY58" s="157" t="s">
        <v>264</v>
      </c>
      <c r="XZ58" s="157">
        <v>7</v>
      </c>
      <c r="YA58" s="157">
        <v>6</v>
      </c>
      <c r="YB58" s="157">
        <v>1</v>
      </c>
      <c r="YC58" s="157">
        <v>0</v>
      </c>
      <c r="YD58" s="158">
        <f t="shared" si="90"/>
        <v>0.8571428571428571</v>
      </c>
      <c r="YE58" s="132">
        <f t="shared" si="91"/>
        <v>0</v>
      </c>
      <c r="YG58" s="157" t="s">
        <v>264</v>
      </c>
      <c r="YH58" s="157">
        <v>7</v>
      </c>
      <c r="YI58" s="157">
        <v>6</v>
      </c>
      <c r="YJ58" s="157">
        <v>1</v>
      </c>
      <c r="YK58" s="157">
        <v>0</v>
      </c>
      <c r="YL58" s="158">
        <f t="shared" si="92"/>
        <v>0.8571428571428571</v>
      </c>
      <c r="YM58" s="132">
        <f t="shared" si="93"/>
        <v>0</v>
      </c>
      <c r="YO58" s="157" t="s">
        <v>264</v>
      </c>
      <c r="YP58" s="157">
        <v>7</v>
      </c>
      <c r="YQ58" s="157">
        <v>6</v>
      </c>
      <c r="YR58" s="157">
        <v>1</v>
      </c>
      <c r="YS58" s="157">
        <v>0</v>
      </c>
      <c r="YT58" s="158">
        <f t="shared" si="94"/>
        <v>0.8571428571428571</v>
      </c>
      <c r="YU58" s="132">
        <f t="shared" si="95"/>
        <v>0</v>
      </c>
      <c r="YW58" s="157" t="s">
        <v>264</v>
      </c>
      <c r="YX58" s="157">
        <v>7</v>
      </c>
      <c r="YY58" s="157">
        <v>6</v>
      </c>
      <c r="YZ58" s="157">
        <v>1</v>
      </c>
      <c r="ZA58" s="157">
        <v>0</v>
      </c>
      <c r="ZB58" s="158">
        <f t="shared" si="96"/>
        <v>0.8571428571428571</v>
      </c>
      <c r="ZD58" s="157" t="s">
        <v>264</v>
      </c>
      <c r="ZE58" s="157">
        <v>7</v>
      </c>
      <c r="ZF58" s="157">
        <v>6</v>
      </c>
      <c r="ZG58" s="157">
        <v>1</v>
      </c>
      <c r="ZH58" s="157">
        <v>0</v>
      </c>
      <c r="ZI58" s="158">
        <f t="shared" si="97"/>
        <v>0.8571428571428571</v>
      </c>
      <c r="ZJ58" s="132">
        <f t="shared" si="98"/>
        <v>0.8571428571428571</v>
      </c>
      <c r="ZL58" s="121" t="s">
        <v>264</v>
      </c>
      <c r="ZM58" s="121">
        <v>7</v>
      </c>
      <c r="ZN58" s="121">
        <v>6</v>
      </c>
      <c r="ZO58" s="121">
        <v>1</v>
      </c>
      <c r="ZP58" s="121">
        <v>0</v>
      </c>
      <c r="ZQ58" s="132">
        <v>0.86</v>
      </c>
      <c r="ZS58" s="157" t="s">
        <v>264</v>
      </c>
      <c r="ZT58" s="157">
        <v>7</v>
      </c>
      <c r="ZU58" s="157">
        <v>6</v>
      </c>
      <c r="ZV58" s="157">
        <v>1</v>
      </c>
      <c r="ZW58" s="157">
        <v>0</v>
      </c>
      <c r="ZX58" s="158">
        <v>0.86</v>
      </c>
      <c r="ZZ58" s="199" t="s">
        <v>264</v>
      </c>
      <c r="AAA58" s="199">
        <v>7</v>
      </c>
      <c r="AAB58" s="199">
        <v>6</v>
      </c>
      <c r="AAC58" s="199">
        <v>1</v>
      </c>
      <c r="AAD58" s="199">
        <v>0</v>
      </c>
      <c r="AAE58" s="200">
        <v>0.86</v>
      </c>
      <c r="AAG58" s="157" t="s">
        <v>264</v>
      </c>
      <c r="AAH58" s="157">
        <v>7</v>
      </c>
      <c r="AAI58" s="157">
        <v>6</v>
      </c>
      <c r="AAJ58" s="157">
        <v>1</v>
      </c>
      <c r="AAK58" s="157">
        <v>0</v>
      </c>
      <c r="AAL58" s="158">
        <v>0.86</v>
      </c>
      <c r="AAN58" s="157" t="s">
        <v>264</v>
      </c>
      <c r="AAO58" s="157">
        <v>7</v>
      </c>
      <c r="AAP58" s="157">
        <v>6</v>
      </c>
      <c r="AAQ58" s="157">
        <v>1</v>
      </c>
      <c r="AAR58" s="157">
        <v>0</v>
      </c>
      <c r="AAS58" s="158">
        <v>0.86</v>
      </c>
      <c r="AAU58" s="157" t="s">
        <v>264</v>
      </c>
      <c r="AAV58" s="157">
        <v>7</v>
      </c>
      <c r="AAW58" s="157">
        <v>6</v>
      </c>
      <c r="AAX58" s="157">
        <v>1</v>
      </c>
      <c r="AAY58" s="157">
        <v>0</v>
      </c>
      <c r="AAZ58" s="158">
        <v>0.86</v>
      </c>
    </row>
    <row r="59" spans="1:728" ht="15.75">
      <c r="A59" s="19">
        <v>0.85</v>
      </c>
      <c r="B59" s="19"/>
      <c r="C59" s="18" t="s">
        <v>74</v>
      </c>
      <c r="D59" s="18">
        <v>7</v>
      </c>
      <c r="E59" s="18">
        <v>6</v>
      </c>
      <c r="F59" s="18">
        <v>1</v>
      </c>
      <c r="G59" s="18">
        <v>0</v>
      </c>
      <c r="H59" s="19">
        <v>0.85</v>
      </c>
      <c r="J59" s="58" t="s">
        <v>74</v>
      </c>
      <c r="K59" s="58">
        <v>7</v>
      </c>
      <c r="L59" s="58">
        <v>6</v>
      </c>
      <c r="M59" s="58">
        <v>1</v>
      </c>
      <c r="N59" s="58">
        <v>0</v>
      </c>
      <c r="O59" s="59">
        <v>0.85</v>
      </c>
      <c r="P59" s="59">
        <f t="shared" si="104"/>
        <v>0</v>
      </c>
      <c r="R59" s="18" t="s">
        <v>74</v>
      </c>
      <c r="S59" s="18">
        <v>7</v>
      </c>
      <c r="T59" s="18">
        <v>6</v>
      </c>
      <c r="U59" s="18">
        <v>1</v>
      </c>
      <c r="V59" s="18">
        <v>0</v>
      </c>
      <c r="W59" s="19">
        <v>0.85</v>
      </c>
      <c r="X59" s="19">
        <f t="shared" si="105"/>
        <v>0</v>
      </c>
      <c r="Z59" s="51" t="s">
        <v>74</v>
      </c>
      <c r="AA59" s="51">
        <v>7</v>
      </c>
      <c r="AB59" s="52">
        <v>6</v>
      </c>
      <c r="AC59" s="53">
        <v>1</v>
      </c>
      <c r="AD59" s="51">
        <v>0</v>
      </c>
      <c r="AE59" s="55">
        <v>0.85</v>
      </c>
      <c r="AF59" s="19">
        <f t="shared" si="106"/>
        <v>0</v>
      </c>
      <c r="AH59" s="19">
        <v>0.85</v>
      </c>
      <c r="AI59" s="19">
        <f t="shared" si="107"/>
        <v>0</v>
      </c>
      <c r="AK59" s="18" t="s">
        <v>75</v>
      </c>
      <c r="AL59" s="18">
        <v>68</v>
      </c>
      <c r="AM59" s="18">
        <v>68</v>
      </c>
      <c r="AN59" s="18">
        <v>0</v>
      </c>
      <c r="AO59" s="18">
        <v>0</v>
      </c>
      <c r="AP59" s="19">
        <f t="shared" si="108"/>
        <v>1</v>
      </c>
      <c r="AQ59" s="19">
        <f t="shared" si="127"/>
        <v>0</v>
      </c>
      <c r="AS59" s="18" t="s">
        <v>75</v>
      </c>
      <c r="AT59" s="18">
        <v>68</v>
      </c>
      <c r="AU59" s="18">
        <v>68</v>
      </c>
      <c r="AV59" s="18">
        <v>0</v>
      </c>
      <c r="AW59" s="18">
        <v>0</v>
      </c>
      <c r="AX59" s="19">
        <v>1</v>
      </c>
      <c r="AY59" s="19">
        <f t="shared" si="109"/>
        <v>0</v>
      </c>
      <c r="BA59" s="18" t="s">
        <v>75</v>
      </c>
      <c r="BB59" s="18">
        <v>68</v>
      </c>
      <c r="BC59" s="18">
        <v>68</v>
      </c>
      <c r="BD59" s="18">
        <v>0</v>
      </c>
      <c r="BE59" s="18">
        <v>0</v>
      </c>
      <c r="BF59" s="19">
        <v>1</v>
      </c>
      <c r="BG59" s="19">
        <f t="shared" si="110"/>
        <v>0</v>
      </c>
      <c r="BI59" s="18" t="s">
        <v>75</v>
      </c>
      <c r="BJ59" s="18">
        <v>68</v>
      </c>
      <c r="BK59" s="18">
        <v>68</v>
      </c>
      <c r="BL59" s="18">
        <v>0</v>
      </c>
      <c r="BM59" s="18">
        <v>0</v>
      </c>
      <c r="BN59" s="19">
        <v>1</v>
      </c>
      <c r="BO59" s="19">
        <f t="shared" si="111"/>
        <v>0</v>
      </c>
      <c r="BQ59" s="18" t="s">
        <v>75</v>
      </c>
      <c r="BR59" s="18">
        <v>68</v>
      </c>
      <c r="BS59" s="18">
        <v>68</v>
      </c>
      <c r="BT59" s="18">
        <v>0</v>
      </c>
      <c r="BU59" s="18">
        <v>0</v>
      </c>
      <c r="BV59" s="19">
        <v>1</v>
      </c>
      <c r="BW59" s="19">
        <f t="shared" si="112"/>
        <v>0</v>
      </c>
      <c r="BY59" s="18" t="s">
        <v>75</v>
      </c>
      <c r="BZ59" s="18">
        <v>68</v>
      </c>
      <c r="CA59" s="18">
        <v>68</v>
      </c>
      <c r="CB59" s="18">
        <v>0</v>
      </c>
      <c r="CC59" s="18">
        <v>0</v>
      </c>
      <c r="CD59" s="19">
        <v>1</v>
      </c>
      <c r="CE59" s="19">
        <f t="shared" si="113"/>
        <v>0</v>
      </c>
      <c r="CG59" s="2" t="s">
        <v>75</v>
      </c>
      <c r="CH59" s="2">
        <v>68</v>
      </c>
      <c r="CI59" s="2">
        <v>68</v>
      </c>
      <c r="CJ59" s="2">
        <v>0</v>
      </c>
      <c r="CK59" s="2">
        <v>0</v>
      </c>
      <c r="CL59" s="4">
        <v>1</v>
      </c>
      <c r="CM59" s="19">
        <f t="shared" si="114"/>
        <v>0</v>
      </c>
      <c r="CO59" s="2" t="s">
        <v>75</v>
      </c>
      <c r="CP59" s="2">
        <v>68</v>
      </c>
      <c r="CQ59" s="2">
        <v>68</v>
      </c>
      <c r="CR59" s="2">
        <v>0</v>
      </c>
      <c r="CS59" s="2">
        <v>0</v>
      </c>
      <c r="CT59" s="4">
        <v>1</v>
      </c>
      <c r="CU59" s="19">
        <f t="shared" si="115"/>
        <v>0</v>
      </c>
      <c r="CW59" s="2" t="s">
        <v>75</v>
      </c>
      <c r="CX59" s="2">
        <v>68</v>
      </c>
      <c r="CY59" s="2">
        <v>68</v>
      </c>
      <c r="CZ59" s="2">
        <v>0</v>
      </c>
      <c r="DA59" s="2">
        <v>0</v>
      </c>
      <c r="DB59" s="4">
        <v>1</v>
      </c>
      <c r="DC59" s="19">
        <f t="shared" si="116"/>
        <v>0</v>
      </c>
      <c r="DE59" s="2" t="s">
        <v>75</v>
      </c>
      <c r="DF59" s="2">
        <v>68</v>
      </c>
      <c r="DG59" s="2">
        <v>68</v>
      </c>
      <c r="DH59" s="2">
        <v>0</v>
      </c>
      <c r="DI59" s="2">
        <v>0</v>
      </c>
      <c r="DJ59" s="4">
        <v>1</v>
      </c>
      <c r="DK59" s="19">
        <f t="shared" si="117"/>
        <v>0</v>
      </c>
      <c r="DM59" s="2" t="s">
        <v>75</v>
      </c>
      <c r="DN59" s="2">
        <v>68</v>
      </c>
      <c r="DO59" s="2">
        <v>68</v>
      </c>
      <c r="DP59" s="2">
        <v>0</v>
      </c>
      <c r="DQ59" s="2">
        <v>0</v>
      </c>
      <c r="DR59" s="4">
        <v>1</v>
      </c>
      <c r="DS59" s="19">
        <f t="shared" si="118"/>
        <v>0</v>
      </c>
      <c r="DU59" s="2" t="s">
        <v>75</v>
      </c>
      <c r="DV59" s="2">
        <v>68</v>
      </c>
      <c r="DW59" s="2">
        <v>68</v>
      </c>
      <c r="DX59" s="2">
        <v>0</v>
      </c>
      <c r="DY59" s="2">
        <v>0</v>
      </c>
      <c r="DZ59" s="4">
        <v>1</v>
      </c>
      <c r="EA59" s="19">
        <f t="shared" si="119"/>
        <v>0</v>
      </c>
      <c r="EC59" s="2" t="s">
        <v>75</v>
      </c>
      <c r="ED59" s="2">
        <v>68</v>
      </c>
      <c r="EE59" s="2">
        <v>68</v>
      </c>
      <c r="EF59" s="2">
        <v>0</v>
      </c>
      <c r="EG59" s="2">
        <v>0</v>
      </c>
      <c r="EH59" s="4">
        <v>1</v>
      </c>
      <c r="EI59" s="19">
        <f t="shared" si="120"/>
        <v>0</v>
      </c>
      <c r="EK59" s="2" t="s">
        <v>75</v>
      </c>
      <c r="EL59" s="2">
        <v>68</v>
      </c>
      <c r="EM59" s="2">
        <v>68</v>
      </c>
      <c r="EN59" s="2">
        <v>0</v>
      </c>
      <c r="EO59" s="2">
        <v>0</v>
      </c>
      <c r="EP59" s="4">
        <v>1</v>
      </c>
      <c r="EQ59" s="19">
        <f t="shared" si="121"/>
        <v>0</v>
      </c>
      <c r="ES59" s="2" t="s">
        <v>75</v>
      </c>
      <c r="ET59" s="2">
        <v>68</v>
      </c>
      <c r="EU59" s="2">
        <v>68</v>
      </c>
      <c r="EV59" s="2">
        <v>0</v>
      </c>
      <c r="EW59" s="2">
        <v>0</v>
      </c>
      <c r="EX59" s="4">
        <v>1</v>
      </c>
      <c r="EY59" s="19">
        <f t="shared" si="122"/>
        <v>0</v>
      </c>
      <c r="FA59" s="2" t="s">
        <v>75</v>
      </c>
      <c r="FB59" s="2">
        <v>68</v>
      </c>
      <c r="FC59" s="2">
        <v>68</v>
      </c>
      <c r="FD59" s="2">
        <v>0</v>
      </c>
      <c r="FE59" s="2">
        <v>0</v>
      </c>
      <c r="FF59" s="4">
        <v>1</v>
      </c>
      <c r="FG59" s="19">
        <f t="shared" si="123"/>
        <v>0</v>
      </c>
      <c r="FI59" s="2" t="s">
        <v>75</v>
      </c>
      <c r="FJ59" s="2">
        <v>68</v>
      </c>
      <c r="FK59" s="2">
        <v>68</v>
      </c>
      <c r="FL59" s="2">
        <v>0</v>
      </c>
      <c r="FM59" s="2">
        <v>0</v>
      </c>
      <c r="FN59" s="4">
        <v>1</v>
      </c>
      <c r="FO59" s="19">
        <f t="shared" si="124"/>
        <v>0</v>
      </c>
      <c r="FQ59" s="2" t="s">
        <v>75</v>
      </c>
      <c r="FR59" s="2">
        <v>68</v>
      </c>
      <c r="FS59" s="2">
        <v>68</v>
      </c>
      <c r="FT59" s="2">
        <v>0</v>
      </c>
      <c r="FU59" s="2">
        <v>0</v>
      </c>
      <c r="FV59" s="4">
        <v>1</v>
      </c>
      <c r="FW59" s="19">
        <f t="shared" si="125"/>
        <v>0</v>
      </c>
      <c r="FY59" s="2" t="s">
        <v>75</v>
      </c>
      <c r="FZ59" s="2">
        <v>68</v>
      </c>
      <c r="GA59" s="2">
        <v>68</v>
      </c>
      <c r="GB59" s="2">
        <v>0</v>
      </c>
      <c r="GC59" s="2">
        <v>0</v>
      </c>
      <c r="GD59" s="4">
        <v>1</v>
      </c>
      <c r="GE59" s="19">
        <f t="shared" si="24"/>
        <v>0</v>
      </c>
      <c r="GG59" s="2" t="s">
        <v>75</v>
      </c>
      <c r="GH59" s="2">
        <v>68</v>
      </c>
      <c r="GI59" s="2">
        <v>68</v>
      </c>
      <c r="GJ59" s="2">
        <v>0</v>
      </c>
      <c r="GK59" s="2">
        <v>0</v>
      </c>
      <c r="GL59" s="4">
        <v>1</v>
      </c>
      <c r="GM59" s="19">
        <f t="shared" si="25"/>
        <v>0</v>
      </c>
      <c r="GO59" s="2" t="s">
        <v>75</v>
      </c>
      <c r="GP59" s="2">
        <v>68</v>
      </c>
      <c r="GQ59" s="2">
        <v>68</v>
      </c>
      <c r="GR59" s="2">
        <v>0</v>
      </c>
      <c r="GS59" s="2">
        <v>0</v>
      </c>
      <c r="GT59" s="4">
        <v>1</v>
      </c>
      <c r="GU59" s="19">
        <f t="shared" si="26"/>
        <v>0</v>
      </c>
      <c r="GW59" s="2" t="s">
        <v>75</v>
      </c>
      <c r="GX59" s="2">
        <v>68</v>
      </c>
      <c r="GY59" s="2">
        <v>68</v>
      </c>
      <c r="GZ59" s="2">
        <v>0</v>
      </c>
      <c r="HA59" s="2">
        <v>0</v>
      </c>
      <c r="HB59" s="4">
        <v>1</v>
      </c>
      <c r="HC59" s="19">
        <f t="shared" si="27"/>
        <v>0</v>
      </c>
      <c r="HE59" s="2" t="s">
        <v>75</v>
      </c>
      <c r="HF59" s="2">
        <v>68</v>
      </c>
      <c r="HG59" s="2">
        <v>68</v>
      </c>
      <c r="HH59" s="2">
        <v>0</v>
      </c>
      <c r="HI59" s="2">
        <v>0</v>
      </c>
      <c r="HJ59" s="4">
        <v>1</v>
      </c>
      <c r="HK59" s="19">
        <f t="shared" si="28"/>
        <v>0</v>
      </c>
      <c r="HM59" s="2" t="s">
        <v>179</v>
      </c>
      <c r="HN59" s="2">
        <v>144</v>
      </c>
      <c r="HO59" s="2">
        <v>134</v>
      </c>
      <c r="HP59" s="2">
        <v>8</v>
      </c>
      <c r="HQ59" s="2">
        <v>2</v>
      </c>
      <c r="HR59" s="4">
        <v>0.93</v>
      </c>
      <c r="HU59" s="2" t="s">
        <v>179</v>
      </c>
      <c r="HV59" s="2">
        <v>144</v>
      </c>
      <c r="HW59" s="2">
        <v>134</v>
      </c>
      <c r="HX59" s="2">
        <v>8</v>
      </c>
      <c r="HY59" s="2">
        <v>2</v>
      </c>
      <c r="HZ59" s="4">
        <v>0.93</v>
      </c>
      <c r="IA59" s="19">
        <f t="shared" si="30"/>
        <v>0</v>
      </c>
      <c r="IC59" s="2" t="s">
        <v>179</v>
      </c>
      <c r="ID59" s="2">
        <v>144</v>
      </c>
      <c r="IE59" s="2">
        <v>134</v>
      </c>
      <c r="IF59" s="2">
        <v>8</v>
      </c>
      <c r="IG59" s="2">
        <v>2</v>
      </c>
      <c r="IH59" s="4">
        <v>0.93</v>
      </c>
      <c r="II59" s="19">
        <f t="shared" si="31"/>
        <v>0</v>
      </c>
      <c r="IK59" s="2" t="s">
        <v>179</v>
      </c>
      <c r="IL59" s="2">
        <v>144</v>
      </c>
      <c r="IM59" s="2">
        <v>133</v>
      </c>
      <c r="IN59" s="2">
        <v>8</v>
      </c>
      <c r="IO59" s="7">
        <v>3</v>
      </c>
      <c r="IP59" s="4">
        <v>0.92</v>
      </c>
      <c r="IQ59" s="19">
        <f t="shared" si="32"/>
        <v>-1.0000000000000009E-2</v>
      </c>
      <c r="IS59" s="2" t="s">
        <v>179</v>
      </c>
      <c r="IT59" s="2">
        <v>144</v>
      </c>
      <c r="IU59" s="2">
        <v>132</v>
      </c>
      <c r="IV59" s="2">
        <v>9</v>
      </c>
      <c r="IW59" s="2">
        <v>3</v>
      </c>
      <c r="IX59" s="4">
        <v>0.92</v>
      </c>
      <c r="IY59" s="19">
        <f t="shared" si="33"/>
        <v>0</v>
      </c>
      <c r="JA59" s="2" t="s">
        <v>179</v>
      </c>
      <c r="JB59" s="2">
        <v>144</v>
      </c>
      <c r="JC59" s="2">
        <v>131</v>
      </c>
      <c r="JD59" s="2">
        <v>8</v>
      </c>
      <c r="JE59" s="7">
        <v>5</v>
      </c>
      <c r="JF59" s="4">
        <v>0.91</v>
      </c>
      <c r="JG59" s="19">
        <f t="shared" si="34"/>
        <v>-1.0000000000000009E-2</v>
      </c>
      <c r="JI59" s="2" t="s">
        <v>179</v>
      </c>
      <c r="JJ59" s="2">
        <v>144</v>
      </c>
      <c r="JK59" s="2">
        <v>131</v>
      </c>
      <c r="JL59" s="2">
        <v>8</v>
      </c>
      <c r="JM59" s="2">
        <v>5</v>
      </c>
      <c r="JN59" s="4">
        <v>0.91</v>
      </c>
      <c r="JO59" s="19">
        <f t="shared" si="35"/>
        <v>0</v>
      </c>
      <c r="JQ59" s="2" t="s">
        <v>179</v>
      </c>
      <c r="JR59" s="2">
        <v>144</v>
      </c>
      <c r="JS59" s="2">
        <v>133</v>
      </c>
      <c r="JT59" s="2">
        <v>8</v>
      </c>
      <c r="JU59" s="2">
        <v>3</v>
      </c>
      <c r="JV59" s="4">
        <v>0.92</v>
      </c>
      <c r="JW59" s="19">
        <f t="shared" si="36"/>
        <v>1.0000000000000009E-2</v>
      </c>
      <c r="JY59" s="2" t="s">
        <v>179</v>
      </c>
      <c r="JZ59" s="2">
        <v>144</v>
      </c>
      <c r="KA59" s="2">
        <v>133</v>
      </c>
      <c r="KB59" s="2">
        <v>9</v>
      </c>
      <c r="KC59" s="2">
        <v>2</v>
      </c>
      <c r="KD59" s="4">
        <v>0.92</v>
      </c>
      <c r="KE59" s="19">
        <f t="shared" si="37"/>
        <v>0</v>
      </c>
      <c r="KG59" s="2" t="s">
        <v>179</v>
      </c>
      <c r="KH59" s="2">
        <v>144</v>
      </c>
      <c r="KI59" s="2">
        <v>134</v>
      </c>
      <c r="KJ59" s="2">
        <v>8</v>
      </c>
      <c r="KK59" s="2">
        <v>2</v>
      </c>
      <c r="KL59" s="4">
        <v>0.93</v>
      </c>
      <c r="KM59" s="19">
        <f t="shared" si="38"/>
        <v>1.0000000000000009E-2</v>
      </c>
      <c r="KO59" s="2" t="s">
        <v>179</v>
      </c>
      <c r="KP59" s="2">
        <v>144</v>
      </c>
      <c r="KQ59" s="2">
        <v>132</v>
      </c>
      <c r="KR59" s="2">
        <v>8</v>
      </c>
      <c r="KS59" s="2">
        <v>4</v>
      </c>
      <c r="KT59" s="4">
        <v>0.92</v>
      </c>
      <c r="KU59" s="19">
        <f t="shared" si="39"/>
        <v>-1.0000000000000009E-2</v>
      </c>
      <c r="KW59" s="2" t="s">
        <v>179</v>
      </c>
      <c r="KX59" s="2">
        <v>144</v>
      </c>
      <c r="KY59" s="2">
        <v>134</v>
      </c>
      <c r="KZ59" s="2">
        <v>8</v>
      </c>
      <c r="LA59" s="2">
        <v>2</v>
      </c>
      <c r="LB59" s="4">
        <v>0.93</v>
      </c>
      <c r="LC59" s="19">
        <f t="shared" si="40"/>
        <v>1.0000000000000009E-2</v>
      </c>
      <c r="LE59" s="2" t="s">
        <v>179</v>
      </c>
      <c r="LF59" s="2">
        <v>144</v>
      </c>
      <c r="LG59" s="2">
        <v>134</v>
      </c>
      <c r="LH59" s="2">
        <v>8</v>
      </c>
      <c r="LI59" s="11">
        <v>2</v>
      </c>
      <c r="LJ59" s="4">
        <f>LG59/LF59</f>
        <v>0.93055555555555558</v>
      </c>
      <c r="LK59" s="19">
        <f t="shared" si="41"/>
        <v>5.5555555555553138E-4</v>
      </c>
      <c r="LL59" s="18" t="s">
        <v>119</v>
      </c>
      <c r="LM59" s="2" t="s">
        <v>179</v>
      </c>
      <c r="LN59" s="2">
        <v>144</v>
      </c>
      <c r="LO59" s="2">
        <v>133</v>
      </c>
      <c r="LP59" s="2">
        <v>8</v>
      </c>
      <c r="LQ59" s="7">
        <v>3</v>
      </c>
      <c r="LR59" s="4">
        <v>0.92</v>
      </c>
      <c r="LS59" s="19">
        <f t="shared" si="42"/>
        <v>-1.055555555555554E-2</v>
      </c>
      <c r="LT59" s="18" t="s">
        <v>119</v>
      </c>
      <c r="LU59" s="2" t="s">
        <v>179</v>
      </c>
      <c r="LV59" s="2">
        <v>144</v>
      </c>
      <c r="LW59" s="2">
        <v>132</v>
      </c>
      <c r="LX59" s="2">
        <v>8</v>
      </c>
      <c r="LY59" s="2">
        <v>4</v>
      </c>
      <c r="LZ59" s="4">
        <v>0.92</v>
      </c>
      <c r="MA59" s="19">
        <f t="shared" si="43"/>
        <v>0</v>
      </c>
      <c r="MC59" s="2" t="s">
        <v>179</v>
      </c>
      <c r="MD59" s="2">
        <v>144</v>
      </c>
      <c r="ME59" s="2">
        <v>130</v>
      </c>
      <c r="MF59" s="2">
        <v>8</v>
      </c>
      <c r="MG59" s="85">
        <v>6</v>
      </c>
      <c r="MH59" s="4">
        <f t="shared" si="99"/>
        <v>0.90277777777777779</v>
      </c>
      <c r="MI59" s="19">
        <f t="shared" si="44"/>
        <v>-1.722222222222225E-2</v>
      </c>
      <c r="MK59" s="2" t="s">
        <v>179</v>
      </c>
      <c r="ML59" s="2">
        <v>144</v>
      </c>
      <c r="MM59" s="2">
        <v>133</v>
      </c>
      <c r="MN59" s="2">
        <v>8</v>
      </c>
      <c r="MO59" s="2">
        <v>3</v>
      </c>
      <c r="MP59" s="4">
        <v>0.92</v>
      </c>
      <c r="MQ59" s="19">
        <f t="shared" si="100"/>
        <v>1.722222222222225E-2</v>
      </c>
      <c r="MS59" s="2" t="s">
        <v>179</v>
      </c>
      <c r="MT59" s="2">
        <v>144</v>
      </c>
      <c r="MU59" s="2">
        <v>134</v>
      </c>
      <c r="MV59" s="2">
        <v>8</v>
      </c>
      <c r="MW59" s="2">
        <v>2</v>
      </c>
      <c r="MX59" s="4">
        <v>0.93</v>
      </c>
      <c r="MY59" s="19">
        <f t="shared" si="45"/>
        <v>1.0000000000000009E-2</v>
      </c>
      <c r="NA59" s="2" t="s">
        <v>179</v>
      </c>
      <c r="NB59" s="2">
        <v>144</v>
      </c>
      <c r="NC59" s="2">
        <v>132</v>
      </c>
      <c r="ND59" s="2">
        <v>8</v>
      </c>
      <c r="NE59" s="7">
        <v>4</v>
      </c>
      <c r="NF59" s="4">
        <v>0.92</v>
      </c>
      <c r="NG59" s="19">
        <f t="shared" si="46"/>
        <v>-1.0000000000000009E-2</v>
      </c>
      <c r="NH59" s="18" t="s">
        <v>222</v>
      </c>
      <c r="NI59" s="2" t="s">
        <v>179</v>
      </c>
      <c r="NJ59" s="2">
        <v>144</v>
      </c>
      <c r="NK59" s="2">
        <v>133</v>
      </c>
      <c r="NL59" s="2">
        <v>8</v>
      </c>
      <c r="NM59" s="2">
        <v>3</v>
      </c>
      <c r="NN59" s="4">
        <v>0.92</v>
      </c>
      <c r="NO59" s="19">
        <f t="shared" si="47"/>
        <v>0</v>
      </c>
      <c r="NQ59" s="2" t="s">
        <v>179</v>
      </c>
      <c r="NR59" s="2">
        <v>144</v>
      </c>
      <c r="NS59" s="2">
        <v>132</v>
      </c>
      <c r="NT59" s="2">
        <v>8</v>
      </c>
      <c r="NU59" s="2">
        <v>4</v>
      </c>
      <c r="NV59" s="4">
        <v>0.92</v>
      </c>
      <c r="NW59" s="19">
        <f t="shared" si="48"/>
        <v>0</v>
      </c>
      <c r="NY59" s="2" t="s">
        <v>179</v>
      </c>
      <c r="NZ59" s="2">
        <v>144</v>
      </c>
      <c r="OA59" s="2">
        <v>131</v>
      </c>
      <c r="OB59" s="2">
        <v>8</v>
      </c>
      <c r="OC59" s="7">
        <v>5</v>
      </c>
      <c r="OD59" s="4">
        <v>0.91</v>
      </c>
      <c r="OE59" s="19">
        <f t="shared" si="49"/>
        <v>-1.0000000000000009E-2</v>
      </c>
      <c r="OF59" s="18" t="s">
        <v>204</v>
      </c>
      <c r="OG59" s="2" t="s">
        <v>179</v>
      </c>
      <c r="OH59" s="2">
        <v>144</v>
      </c>
      <c r="OI59" s="2">
        <v>131</v>
      </c>
      <c r="OJ59" s="2">
        <v>8</v>
      </c>
      <c r="OK59" s="2">
        <v>5</v>
      </c>
      <c r="OL59" s="4">
        <v>0.91</v>
      </c>
      <c r="OM59" s="19">
        <f t="shared" si="128"/>
        <v>0</v>
      </c>
      <c r="OO59" s="2" t="s">
        <v>179</v>
      </c>
      <c r="OP59" s="2">
        <v>144</v>
      </c>
      <c r="OQ59" s="2">
        <v>133</v>
      </c>
      <c r="OR59" s="2">
        <v>8</v>
      </c>
      <c r="OS59" s="2">
        <v>3</v>
      </c>
      <c r="OT59" s="4">
        <f t="shared" si="101"/>
        <v>0.92361111111111116</v>
      </c>
      <c r="OU59" s="19">
        <f t="shared" si="51"/>
        <v>1.3611111111111129E-2</v>
      </c>
      <c r="OW59" s="129" t="s">
        <v>179</v>
      </c>
      <c r="OX59" s="129">
        <v>144</v>
      </c>
      <c r="OY59" s="129">
        <v>131</v>
      </c>
      <c r="OZ59" s="129">
        <v>8</v>
      </c>
      <c r="PA59" s="129">
        <v>5</v>
      </c>
      <c r="PB59" s="135">
        <v>0.91</v>
      </c>
      <c r="PC59" s="132">
        <v>0</v>
      </c>
      <c r="PD59" s="129"/>
      <c r="PE59" s="129" t="s">
        <v>179</v>
      </c>
      <c r="PF59" s="129">
        <v>144</v>
      </c>
      <c r="PG59" s="129">
        <v>133</v>
      </c>
      <c r="PH59" s="129">
        <v>8</v>
      </c>
      <c r="PI59" s="129">
        <v>3</v>
      </c>
      <c r="PJ59" s="135">
        <v>0.92</v>
      </c>
      <c r="PK59" s="132">
        <v>1.0000000000000009E-2</v>
      </c>
      <c r="PM59" s="156" t="s">
        <v>179</v>
      </c>
      <c r="PN59" s="156">
        <v>144</v>
      </c>
      <c r="PO59" s="156">
        <v>133</v>
      </c>
      <c r="PP59" s="156">
        <v>8</v>
      </c>
      <c r="PQ59" s="156">
        <v>3</v>
      </c>
      <c r="PR59" s="162">
        <v>0.92</v>
      </c>
      <c r="PS59" s="132">
        <f t="shared" si="52"/>
        <v>0</v>
      </c>
      <c r="PT59" s="121"/>
      <c r="PU59" s="156" t="s">
        <v>270</v>
      </c>
      <c r="PV59" s="156">
        <v>144</v>
      </c>
      <c r="PW59" s="156">
        <v>134</v>
      </c>
      <c r="PX59" s="156">
        <v>8</v>
      </c>
      <c r="PY59" s="156">
        <v>2</v>
      </c>
      <c r="PZ59" s="162">
        <v>0.93</v>
      </c>
      <c r="QA59" s="132">
        <f t="shared" si="53"/>
        <v>1.0000000000000009E-2</v>
      </c>
      <c r="QB59" s="121"/>
      <c r="QC59" s="156" t="s">
        <v>270</v>
      </c>
      <c r="QD59" s="156">
        <v>144</v>
      </c>
      <c r="QE59" s="156">
        <v>131</v>
      </c>
      <c r="QF59" s="156">
        <v>8</v>
      </c>
      <c r="QG59" s="156">
        <v>5</v>
      </c>
      <c r="QH59" s="162">
        <v>0.91</v>
      </c>
      <c r="QI59" s="132">
        <f t="shared" si="54"/>
        <v>-2.0000000000000018E-2</v>
      </c>
      <c r="QJ59" s="121" t="s">
        <v>119</v>
      </c>
      <c r="QK59" s="156" t="s">
        <v>270</v>
      </c>
      <c r="QL59" s="156">
        <v>144</v>
      </c>
      <c r="QM59" s="156">
        <v>131</v>
      </c>
      <c r="QN59" s="156">
        <v>8</v>
      </c>
      <c r="QO59" s="156">
        <v>5</v>
      </c>
      <c r="QP59" s="162">
        <v>0.91</v>
      </c>
      <c r="QQ59" s="132">
        <f t="shared" si="55"/>
        <v>0</v>
      </c>
      <c r="QR59" s="121"/>
      <c r="QS59" s="156" t="s">
        <v>270</v>
      </c>
      <c r="QT59" s="156">
        <v>144</v>
      </c>
      <c r="QU59" s="156">
        <v>132</v>
      </c>
      <c r="QV59" s="156">
        <v>8</v>
      </c>
      <c r="QW59" s="156">
        <v>4</v>
      </c>
      <c r="QX59" s="162">
        <v>0.92</v>
      </c>
      <c r="QY59" s="158">
        <f t="shared" si="56"/>
        <v>1.0000000000000009E-2</v>
      </c>
      <c r="QZ59" s="121"/>
      <c r="RA59" s="156" t="s">
        <v>270</v>
      </c>
      <c r="RB59" s="156">
        <v>144</v>
      </c>
      <c r="RC59" s="156">
        <v>130</v>
      </c>
      <c r="RD59" s="156">
        <v>8</v>
      </c>
      <c r="RE59" s="156">
        <v>6</v>
      </c>
      <c r="RF59" s="162">
        <v>0.9</v>
      </c>
      <c r="RG59" s="132">
        <f t="shared" si="57"/>
        <v>-2.0000000000000018E-2</v>
      </c>
      <c r="RH59" s="121">
        <v>-4</v>
      </c>
      <c r="RI59" s="121"/>
      <c r="RJ59" s="156" t="s">
        <v>270</v>
      </c>
      <c r="RK59" s="156">
        <v>144</v>
      </c>
      <c r="RL59" s="156">
        <v>131</v>
      </c>
      <c r="RM59" s="156">
        <v>8</v>
      </c>
      <c r="RN59" s="156">
        <v>5</v>
      </c>
      <c r="RO59" s="162">
        <f t="shared" si="58"/>
        <v>0.90972222222222221</v>
      </c>
      <c r="RP59" s="132">
        <f t="shared" si="59"/>
        <v>9.7222222222221877E-3</v>
      </c>
      <c r="RQ59" s="121"/>
      <c r="RR59" s="121"/>
      <c r="RS59" s="121"/>
      <c r="RT59" s="121"/>
      <c r="RU59" s="121"/>
      <c r="RV59" s="121"/>
      <c r="RW59" s="132"/>
      <c r="RX59" s="121"/>
      <c r="RY59" s="121"/>
      <c r="RZ59" s="121"/>
      <c r="SA59" s="121"/>
      <c r="SB59" s="121"/>
      <c r="SC59" s="121"/>
      <c r="SD59" s="132"/>
      <c r="SE59" s="121"/>
      <c r="SF59" s="121"/>
      <c r="SG59" s="121"/>
      <c r="SH59" s="121"/>
      <c r="SI59" s="121"/>
      <c r="SJ59" s="121"/>
      <c r="SK59" s="121"/>
      <c r="SL59" s="121"/>
      <c r="SM59" s="121"/>
      <c r="SN59" s="121"/>
      <c r="SO59" s="121"/>
      <c r="SP59" s="121"/>
      <c r="SQ59" s="121"/>
      <c r="SR59" s="121"/>
      <c r="SU59" s="157" t="s">
        <v>270</v>
      </c>
      <c r="SV59" s="157">
        <v>144</v>
      </c>
      <c r="SW59" s="157">
        <v>130</v>
      </c>
      <c r="SX59" s="157">
        <v>8</v>
      </c>
      <c r="SY59" s="157">
        <v>6</v>
      </c>
      <c r="SZ59" s="158">
        <f t="shared" si="102"/>
        <v>0.90277777777777779</v>
      </c>
      <c r="TA59" s="132">
        <f t="shared" si="60"/>
        <v>-6.9444444444444198E-3</v>
      </c>
      <c r="TC59" s="157" t="s">
        <v>270</v>
      </c>
      <c r="TD59" s="157">
        <v>144</v>
      </c>
      <c r="TE59" s="157">
        <v>130</v>
      </c>
      <c r="TF59" s="157">
        <v>7</v>
      </c>
      <c r="TG59" s="157">
        <v>7</v>
      </c>
      <c r="TH59" s="158">
        <f t="shared" si="61"/>
        <v>0.90277777777777779</v>
      </c>
      <c r="TI59" s="132">
        <f t="shared" si="62"/>
        <v>0</v>
      </c>
      <c r="TK59" s="157" t="s">
        <v>270</v>
      </c>
      <c r="TL59" s="157">
        <v>144</v>
      </c>
      <c r="TM59" s="157">
        <v>129</v>
      </c>
      <c r="TN59" s="157">
        <v>8</v>
      </c>
      <c r="TO59" s="157">
        <v>7</v>
      </c>
      <c r="TP59" s="158">
        <f t="shared" si="63"/>
        <v>0.89583333333333337</v>
      </c>
      <c r="TQ59" s="132">
        <f t="shared" si="64"/>
        <v>-6.9444444444444198E-3</v>
      </c>
      <c r="TS59" s="157" t="s">
        <v>270</v>
      </c>
      <c r="TT59" s="157">
        <v>144</v>
      </c>
      <c r="TU59" s="157">
        <v>127</v>
      </c>
      <c r="TV59" s="157">
        <v>8</v>
      </c>
      <c r="TW59" s="157">
        <v>9</v>
      </c>
      <c r="TX59" s="158">
        <f t="shared" si="65"/>
        <v>0.88194444444444442</v>
      </c>
      <c r="TY59" s="132">
        <f t="shared" si="66"/>
        <v>-1.3888888888888951E-2</v>
      </c>
      <c r="UA59" s="157" t="s">
        <v>270</v>
      </c>
      <c r="UB59" s="157">
        <v>144</v>
      </c>
      <c r="UC59" s="157">
        <v>130</v>
      </c>
      <c r="UD59" s="157">
        <v>7</v>
      </c>
      <c r="UE59" s="157">
        <v>7</v>
      </c>
      <c r="UF59" s="158">
        <f t="shared" si="67"/>
        <v>0.90277777777777779</v>
      </c>
      <c r="UG59" s="132">
        <f t="shared" si="68"/>
        <v>2.083333333333337E-2</v>
      </c>
      <c r="UH59" s="132"/>
      <c r="UI59" s="157" t="s">
        <v>270</v>
      </c>
      <c r="UJ59" s="157">
        <v>144</v>
      </c>
      <c r="UK59" s="157">
        <v>130</v>
      </c>
      <c r="UL59" s="157">
        <v>8</v>
      </c>
      <c r="UM59" s="157">
        <v>6</v>
      </c>
      <c r="UN59" s="158">
        <f t="shared" si="69"/>
        <v>0.90277777777777779</v>
      </c>
      <c r="UO59" s="132">
        <f t="shared" si="70"/>
        <v>0</v>
      </c>
      <c r="UQ59" s="157" t="s">
        <v>270</v>
      </c>
      <c r="UR59" s="156">
        <v>144</v>
      </c>
      <c r="US59" s="156">
        <v>134</v>
      </c>
      <c r="UT59" s="156">
        <v>8</v>
      </c>
      <c r="UU59" s="156">
        <v>2</v>
      </c>
      <c r="UV59" s="158">
        <f t="shared" si="71"/>
        <v>0.93055555555555558</v>
      </c>
      <c r="UW59" s="132">
        <f t="shared" si="72"/>
        <v>2.777777777777779E-2</v>
      </c>
      <c r="UY59" s="157" t="s">
        <v>270</v>
      </c>
      <c r="UZ59" s="156">
        <v>144</v>
      </c>
      <c r="VA59" s="156">
        <v>134</v>
      </c>
      <c r="VB59" s="156">
        <v>8</v>
      </c>
      <c r="VC59" s="156">
        <v>2</v>
      </c>
      <c r="VD59" s="158">
        <f t="shared" si="73"/>
        <v>0.93055555555555558</v>
      </c>
      <c r="VE59" s="132">
        <f t="shared" si="74"/>
        <v>0</v>
      </c>
      <c r="VG59" s="157" t="s">
        <v>270</v>
      </c>
      <c r="VH59" s="156">
        <v>144</v>
      </c>
      <c r="VI59" s="156">
        <v>134</v>
      </c>
      <c r="VJ59" s="156">
        <v>8</v>
      </c>
      <c r="VK59" s="156">
        <v>2</v>
      </c>
      <c r="VL59" s="158">
        <f t="shared" si="75"/>
        <v>0.93055555555555558</v>
      </c>
      <c r="VM59" s="132">
        <f t="shared" si="76"/>
        <v>0</v>
      </c>
      <c r="VO59" s="157" t="s">
        <v>270</v>
      </c>
      <c r="VP59" s="156">
        <v>144</v>
      </c>
      <c r="VQ59" s="156">
        <v>134</v>
      </c>
      <c r="VR59" s="156">
        <v>8</v>
      </c>
      <c r="VS59" s="156">
        <v>2</v>
      </c>
      <c r="VT59" s="158">
        <f t="shared" si="77"/>
        <v>0.93055555555555558</v>
      </c>
      <c r="VV59" s="157" t="s">
        <v>270</v>
      </c>
      <c r="VW59" s="156">
        <v>144</v>
      </c>
      <c r="VX59" s="156">
        <v>134</v>
      </c>
      <c r="VY59" s="156">
        <v>8</v>
      </c>
      <c r="VZ59" s="156">
        <v>2</v>
      </c>
      <c r="WA59" s="158">
        <f t="shared" si="78"/>
        <v>0.93055555555555558</v>
      </c>
      <c r="WC59" s="157" t="s">
        <v>270</v>
      </c>
      <c r="WD59" s="156">
        <v>144</v>
      </c>
      <c r="WE59" s="156">
        <v>134</v>
      </c>
      <c r="WF59" s="156">
        <v>8</v>
      </c>
      <c r="WG59" s="156">
        <v>2</v>
      </c>
      <c r="WH59" s="158">
        <f t="shared" si="79"/>
        <v>0.93055555555555558</v>
      </c>
      <c r="WI59" s="132">
        <f t="shared" si="126"/>
        <v>0</v>
      </c>
      <c r="WK59" s="157" t="s">
        <v>270</v>
      </c>
      <c r="WL59" s="156">
        <v>144</v>
      </c>
      <c r="WM59" s="156">
        <v>134</v>
      </c>
      <c r="WN59" s="156">
        <v>8</v>
      </c>
      <c r="WO59" s="156">
        <v>2</v>
      </c>
      <c r="WP59" s="158">
        <f t="shared" si="80"/>
        <v>0.93055555555555558</v>
      </c>
      <c r="WQ59" s="132">
        <f t="shared" si="81"/>
        <v>0</v>
      </c>
      <c r="WS59" s="157" t="s">
        <v>270</v>
      </c>
      <c r="WT59" s="156">
        <v>144</v>
      </c>
      <c r="WU59" s="156">
        <v>134</v>
      </c>
      <c r="WV59" s="156">
        <v>8</v>
      </c>
      <c r="WW59" s="156">
        <v>2</v>
      </c>
      <c r="WX59" s="158">
        <f t="shared" si="82"/>
        <v>0.93055555555555558</v>
      </c>
      <c r="WY59" s="132">
        <f t="shared" si="83"/>
        <v>0</v>
      </c>
      <c r="XA59" s="157" t="s">
        <v>270</v>
      </c>
      <c r="XB59" s="156">
        <v>144</v>
      </c>
      <c r="XC59" s="156">
        <v>134</v>
      </c>
      <c r="XD59" s="156">
        <v>8</v>
      </c>
      <c r="XE59" s="156">
        <v>2</v>
      </c>
      <c r="XF59" s="158">
        <f t="shared" si="84"/>
        <v>0.93055555555555558</v>
      </c>
      <c r="XG59" s="132">
        <f t="shared" si="85"/>
        <v>0</v>
      </c>
      <c r="XI59" s="157" t="s">
        <v>270</v>
      </c>
      <c r="XJ59" s="156">
        <v>144</v>
      </c>
      <c r="XK59" s="156">
        <v>134</v>
      </c>
      <c r="XL59" s="156">
        <v>8</v>
      </c>
      <c r="XM59" s="156">
        <v>2</v>
      </c>
      <c r="XN59" s="158">
        <f t="shared" si="86"/>
        <v>0.93055555555555558</v>
      </c>
      <c r="XO59" s="132">
        <f t="shared" si="87"/>
        <v>0</v>
      </c>
      <c r="XQ59" s="157" t="s">
        <v>270</v>
      </c>
      <c r="XR59" s="156">
        <v>144</v>
      </c>
      <c r="XS59" s="156">
        <v>134</v>
      </c>
      <c r="XT59" s="156">
        <v>8</v>
      </c>
      <c r="XU59" s="156">
        <v>2</v>
      </c>
      <c r="XV59" s="158">
        <f t="shared" si="88"/>
        <v>0.93055555555555558</v>
      </c>
      <c r="XW59" s="132">
        <f t="shared" si="89"/>
        <v>0</v>
      </c>
      <c r="XY59" s="157" t="s">
        <v>270</v>
      </c>
      <c r="XZ59" s="156">
        <v>144</v>
      </c>
      <c r="YA59" s="156">
        <v>134</v>
      </c>
      <c r="YB59" s="156">
        <v>8</v>
      </c>
      <c r="YC59" s="156">
        <v>2</v>
      </c>
      <c r="YD59" s="158">
        <f t="shared" si="90"/>
        <v>0.93055555555555558</v>
      </c>
      <c r="YE59" s="132">
        <f t="shared" si="91"/>
        <v>0</v>
      </c>
      <c r="YG59" s="157" t="s">
        <v>270</v>
      </c>
      <c r="YH59" s="156">
        <v>144</v>
      </c>
      <c r="YI59" s="156">
        <v>134</v>
      </c>
      <c r="YJ59" s="156">
        <v>8</v>
      </c>
      <c r="YK59" s="156">
        <v>2</v>
      </c>
      <c r="YL59" s="158">
        <f t="shared" si="92"/>
        <v>0.93055555555555558</v>
      </c>
      <c r="YM59" s="132">
        <f t="shared" si="93"/>
        <v>0</v>
      </c>
      <c r="YO59" s="157" t="s">
        <v>270</v>
      </c>
      <c r="YP59" s="156">
        <v>144</v>
      </c>
      <c r="YQ59" s="156">
        <v>134</v>
      </c>
      <c r="YR59" s="156">
        <v>8</v>
      </c>
      <c r="YS59" s="156">
        <v>2</v>
      </c>
      <c r="YT59" s="158">
        <f t="shared" si="94"/>
        <v>0.93055555555555558</v>
      </c>
      <c r="YU59" s="132">
        <f t="shared" si="95"/>
        <v>0</v>
      </c>
      <c r="YW59" s="157" t="s">
        <v>270</v>
      </c>
      <c r="YX59" s="156">
        <v>144</v>
      </c>
      <c r="YY59" s="156">
        <v>134</v>
      </c>
      <c r="YZ59" s="156">
        <v>8</v>
      </c>
      <c r="ZA59" s="156">
        <v>2</v>
      </c>
      <c r="ZB59" s="158">
        <f t="shared" si="96"/>
        <v>0.93055555555555558</v>
      </c>
      <c r="ZD59" s="157" t="s">
        <v>270</v>
      </c>
      <c r="ZE59" s="156">
        <v>144</v>
      </c>
      <c r="ZF59" s="156">
        <v>134</v>
      </c>
      <c r="ZG59" s="156">
        <v>8</v>
      </c>
      <c r="ZH59" s="156">
        <v>2</v>
      </c>
      <c r="ZI59" s="158">
        <f t="shared" si="97"/>
        <v>0.93055555555555558</v>
      </c>
      <c r="ZJ59" s="132">
        <f t="shared" si="98"/>
        <v>-1.0694444444444444</v>
      </c>
      <c r="ZL59" s="121" t="s">
        <v>270</v>
      </c>
      <c r="ZM59" s="121">
        <v>144</v>
      </c>
      <c r="ZN59" s="121">
        <v>133</v>
      </c>
      <c r="ZO59" s="121">
        <v>9</v>
      </c>
      <c r="ZP59" s="121">
        <v>2</v>
      </c>
      <c r="ZQ59" s="132">
        <v>0.92</v>
      </c>
      <c r="ZS59" s="157" t="s">
        <v>270</v>
      </c>
      <c r="ZT59" s="157">
        <v>144</v>
      </c>
      <c r="ZU59" s="157">
        <v>132</v>
      </c>
      <c r="ZV59" s="157">
        <v>8</v>
      </c>
      <c r="ZW59" s="157">
        <v>4</v>
      </c>
      <c r="ZX59" s="158">
        <v>0.92</v>
      </c>
      <c r="ZZ59" s="199" t="s">
        <v>270</v>
      </c>
      <c r="AAA59" s="199">
        <v>144</v>
      </c>
      <c r="AAB59" s="199">
        <v>133</v>
      </c>
      <c r="AAC59" s="199">
        <v>8</v>
      </c>
      <c r="AAD59" s="199">
        <v>3</v>
      </c>
      <c r="AAE59" s="200">
        <v>0.92</v>
      </c>
      <c r="AAG59" s="157" t="s">
        <v>270</v>
      </c>
      <c r="AAH59" s="157">
        <v>144</v>
      </c>
      <c r="AAI59" s="157">
        <v>132</v>
      </c>
      <c r="AAJ59" s="157">
        <v>8</v>
      </c>
      <c r="AAK59" s="157">
        <v>4</v>
      </c>
      <c r="AAL59" s="158">
        <v>0.92</v>
      </c>
      <c r="AAN59" s="157" t="s">
        <v>270</v>
      </c>
      <c r="AAO59" s="157">
        <v>144</v>
      </c>
      <c r="AAP59" s="157">
        <v>131</v>
      </c>
      <c r="AAQ59" s="157">
        <v>8</v>
      </c>
      <c r="AAR59" s="157">
        <v>5</v>
      </c>
      <c r="AAS59" s="158">
        <v>0.91</v>
      </c>
      <c r="AAU59" s="157" t="s">
        <v>270</v>
      </c>
      <c r="AAV59" s="157">
        <v>144</v>
      </c>
      <c r="AAW59" s="157">
        <v>133</v>
      </c>
      <c r="AAX59" s="157">
        <v>8</v>
      </c>
      <c r="AAY59" s="157">
        <v>3</v>
      </c>
      <c r="AAZ59" s="158">
        <v>0.92</v>
      </c>
    </row>
    <row r="60" spans="1:728" ht="15.75">
      <c r="A60" s="19">
        <v>0.91</v>
      </c>
      <c r="B60" s="19"/>
      <c r="C60" s="18" t="s">
        <v>75</v>
      </c>
      <c r="D60" s="18">
        <v>68</v>
      </c>
      <c r="E60" s="18">
        <v>62</v>
      </c>
      <c r="F60" s="18">
        <v>6</v>
      </c>
      <c r="G60" s="18">
        <v>0</v>
      </c>
      <c r="H60" s="19">
        <v>0.91</v>
      </c>
      <c r="J60" s="58" t="s">
        <v>75</v>
      </c>
      <c r="K60" s="58">
        <v>68</v>
      </c>
      <c r="L60" s="58">
        <v>62</v>
      </c>
      <c r="M60" s="58">
        <v>6</v>
      </c>
      <c r="N60" s="58">
        <v>0</v>
      </c>
      <c r="O60" s="59">
        <v>0.91</v>
      </c>
      <c r="P60" s="59">
        <f t="shared" si="104"/>
        <v>0</v>
      </c>
      <c r="R60" s="18" t="s">
        <v>75</v>
      </c>
      <c r="S60" s="18">
        <v>68</v>
      </c>
      <c r="T60" s="18">
        <v>62</v>
      </c>
      <c r="U60" s="18">
        <v>6</v>
      </c>
      <c r="V60" s="18">
        <v>0</v>
      </c>
      <c r="W60" s="19">
        <v>0.91</v>
      </c>
      <c r="X60" s="19">
        <f t="shared" si="105"/>
        <v>0</v>
      </c>
      <c r="Z60" s="51" t="s">
        <v>75</v>
      </c>
      <c r="AA60" s="51">
        <v>68</v>
      </c>
      <c r="AB60" s="52">
        <v>68</v>
      </c>
      <c r="AC60" s="53">
        <v>0</v>
      </c>
      <c r="AD60" s="51">
        <v>0</v>
      </c>
      <c r="AE60" s="54">
        <v>1</v>
      </c>
      <c r="AF60" s="19">
        <f t="shared" si="106"/>
        <v>8.9999999999999969E-2</v>
      </c>
      <c r="AH60" s="19">
        <v>0.97</v>
      </c>
      <c r="AI60" s="19">
        <f t="shared" si="107"/>
        <v>3.0000000000000027E-2</v>
      </c>
      <c r="AK60" s="18" t="s">
        <v>77</v>
      </c>
      <c r="AL60" s="18">
        <v>7</v>
      </c>
      <c r="AM60" s="18">
        <v>6</v>
      </c>
      <c r="AN60" s="18">
        <v>1</v>
      </c>
      <c r="AO60" s="18">
        <v>0</v>
      </c>
      <c r="AP60" s="19">
        <f t="shared" si="108"/>
        <v>0.8571428571428571</v>
      </c>
      <c r="AQ60" s="19">
        <f t="shared" si="127"/>
        <v>7.1428571428571175E-3</v>
      </c>
      <c r="AS60" s="18" t="s">
        <v>77</v>
      </c>
      <c r="AT60" s="18">
        <v>7</v>
      </c>
      <c r="AU60" s="18">
        <v>6</v>
      </c>
      <c r="AV60" s="18">
        <v>1</v>
      </c>
      <c r="AW60" s="18">
        <v>0</v>
      </c>
      <c r="AX60" s="19">
        <v>0.86</v>
      </c>
      <c r="AY60" s="19">
        <f t="shared" si="109"/>
        <v>2.8571428571428914E-3</v>
      </c>
      <c r="BA60" s="18" t="s">
        <v>77</v>
      </c>
      <c r="BB60" s="18">
        <v>7</v>
      </c>
      <c r="BC60" s="18">
        <v>6</v>
      </c>
      <c r="BD60" s="18">
        <v>1</v>
      </c>
      <c r="BE60" s="18">
        <v>0</v>
      </c>
      <c r="BF60" s="19">
        <v>0.86</v>
      </c>
      <c r="BG60" s="19">
        <f t="shared" si="110"/>
        <v>0</v>
      </c>
      <c r="BI60" s="18" t="s">
        <v>77</v>
      </c>
      <c r="BJ60" s="18">
        <v>7</v>
      </c>
      <c r="BK60" s="18">
        <v>6</v>
      </c>
      <c r="BL60" s="18">
        <v>1</v>
      </c>
      <c r="BM60" s="18">
        <v>0</v>
      </c>
      <c r="BN60" s="19">
        <v>0.86</v>
      </c>
      <c r="BO60" s="19">
        <f t="shared" si="111"/>
        <v>0</v>
      </c>
      <c r="BQ60" s="18" t="s">
        <v>77</v>
      </c>
      <c r="BR60" s="18">
        <v>7</v>
      </c>
      <c r="BS60" s="18">
        <v>6</v>
      </c>
      <c r="BT60" s="18">
        <v>1</v>
      </c>
      <c r="BU60" s="18">
        <v>0</v>
      </c>
      <c r="BV60" s="19">
        <v>0.86</v>
      </c>
      <c r="BW60" s="19">
        <f t="shared" si="112"/>
        <v>0</v>
      </c>
      <c r="BY60" s="18" t="s">
        <v>77</v>
      </c>
      <c r="BZ60" s="18">
        <v>7</v>
      </c>
      <c r="CA60" s="18">
        <v>6</v>
      </c>
      <c r="CB60" s="18">
        <v>1</v>
      </c>
      <c r="CC60" s="18">
        <v>0</v>
      </c>
      <c r="CD60" s="19">
        <v>0.86</v>
      </c>
      <c r="CE60" s="19">
        <f t="shared" si="113"/>
        <v>0</v>
      </c>
      <c r="CG60" s="2" t="s">
        <v>77</v>
      </c>
      <c r="CH60" s="2">
        <v>7</v>
      </c>
      <c r="CI60" s="2">
        <v>6</v>
      </c>
      <c r="CJ60" s="2">
        <v>1</v>
      </c>
      <c r="CK60" s="2">
        <v>0</v>
      </c>
      <c r="CL60" s="4">
        <v>0.86</v>
      </c>
      <c r="CM60" s="19">
        <f t="shared" si="114"/>
        <v>0</v>
      </c>
      <c r="CO60" s="2" t="s">
        <v>77</v>
      </c>
      <c r="CP60" s="2">
        <v>7</v>
      </c>
      <c r="CQ60" s="2">
        <v>6</v>
      </c>
      <c r="CR60" s="2">
        <v>1</v>
      </c>
      <c r="CS60" s="2">
        <v>0</v>
      </c>
      <c r="CT60" s="4">
        <v>0.86</v>
      </c>
      <c r="CU60" s="19">
        <f t="shared" si="115"/>
        <v>0</v>
      </c>
      <c r="CW60" s="2" t="s">
        <v>77</v>
      </c>
      <c r="CX60" s="2">
        <v>7</v>
      </c>
      <c r="CY60" s="2">
        <v>6</v>
      </c>
      <c r="CZ60" s="2">
        <v>1</v>
      </c>
      <c r="DA60" s="2">
        <v>0</v>
      </c>
      <c r="DB60" s="4">
        <v>0.86</v>
      </c>
      <c r="DC60" s="19">
        <f t="shared" si="116"/>
        <v>0</v>
      </c>
      <c r="DE60" s="2" t="s">
        <v>77</v>
      </c>
      <c r="DF60" s="2">
        <v>7</v>
      </c>
      <c r="DG60" s="2">
        <v>6</v>
      </c>
      <c r="DH60" s="2">
        <v>1</v>
      </c>
      <c r="DI60" s="2">
        <v>0</v>
      </c>
      <c r="DJ60" s="4">
        <v>0.86</v>
      </c>
      <c r="DK60" s="19">
        <f t="shared" si="117"/>
        <v>0</v>
      </c>
      <c r="DM60" s="2" t="s">
        <v>77</v>
      </c>
      <c r="DN60" s="2">
        <v>7</v>
      </c>
      <c r="DO60" s="2">
        <v>6</v>
      </c>
      <c r="DP60" s="2">
        <v>1</v>
      </c>
      <c r="DQ60" s="2">
        <v>0</v>
      </c>
      <c r="DR60" s="4">
        <v>0.86</v>
      </c>
      <c r="DS60" s="19">
        <f t="shared" si="118"/>
        <v>0</v>
      </c>
      <c r="DU60" s="2" t="s">
        <v>77</v>
      </c>
      <c r="DV60" s="2">
        <v>7</v>
      </c>
      <c r="DW60" s="2">
        <v>6</v>
      </c>
      <c r="DX60" s="2">
        <v>1</v>
      </c>
      <c r="DY60" s="2">
        <v>0</v>
      </c>
      <c r="DZ60" s="4">
        <v>0.86</v>
      </c>
      <c r="EA60" s="19">
        <f t="shared" si="119"/>
        <v>0</v>
      </c>
      <c r="EC60" s="2" t="s">
        <v>77</v>
      </c>
      <c r="ED60" s="2">
        <v>7</v>
      </c>
      <c r="EE60" s="2">
        <v>6</v>
      </c>
      <c r="EF60" s="2">
        <v>1</v>
      </c>
      <c r="EG60" s="2">
        <v>0</v>
      </c>
      <c r="EH60" s="4">
        <v>0.86</v>
      </c>
      <c r="EI60" s="19">
        <f t="shared" si="120"/>
        <v>0</v>
      </c>
      <c r="EK60" s="2" t="s">
        <v>77</v>
      </c>
      <c r="EL60" s="2">
        <v>7</v>
      </c>
      <c r="EM60" s="2">
        <v>6</v>
      </c>
      <c r="EN60" s="2">
        <v>1</v>
      </c>
      <c r="EO60" s="2">
        <v>0</v>
      </c>
      <c r="EP60" s="4">
        <v>0.86</v>
      </c>
      <c r="EQ60" s="19">
        <f t="shared" si="121"/>
        <v>0</v>
      </c>
      <c r="ES60" s="2" t="s">
        <v>77</v>
      </c>
      <c r="ET60" s="2">
        <v>7</v>
      </c>
      <c r="EU60" s="2">
        <v>6</v>
      </c>
      <c r="EV60" s="2">
        <v>1</v>
      </c>
      <c r="EW60" s="2">
        <v>0</v>
      </c>
      <c r="EX60" s="4">
        <v>0.86</v>
      </c>
      <c r="EY60" s="19">
        <f t="shared" si="122"/>
        <v>0</v>
      </c>
      <c r="FA60" s="2" t="s">
        <v>77</v>
      </c>
      <c r="FB60" s="2">
        <v>7</v>
      </c>
      <c r="FC60" s="2">
        <v>6</v>
      </c>
      <c r="FD60" s="2">
        <v>1</v>
      </c>
      <c r="FE60" s="2">
        <v>0</v>
      </c>
      <c r="FF60" s="4">
        <v>0.86</v>
      </c>
      <c r="FG60" s="19">
        <f t="shared" si="123"/>
        <v>0</v>
      </c>
      <c r="FI60" s="2" t="s">
        <v>77</v>
      </c>
      <c r="FJ60" s="2">
        <v>7</v>
      </c>
      <c r="FK60" s="2">
        <v>6</v>
      </c>
      <c r="FL60" s="2">
        <v>1</v>
      </c>
      <c r="FM60" s="2">
        <v>0</v>
      </c>
      <c r="FN60" s="4">
        <v>0.86</v>
      </c>
      <c r="FO60" s="19">
        <f t="shared" si="124"/>
        <v>0</v>
      </c>
      <c r="FQ60" s="2" t="s">
        <v>77</v>
      </c>
      <c r="FR60" s="2">
        <v>7</v>
      </c>
      <c r="FS60" s="2">
        <v>6</v>
      </c>
      <c r="FT60" s="2">
        <v>1</v>
      </c>
      <c r="FU60" s="2">
        <v>0</v>
      </c>
      <c r="FV60" s="4">
        <v>0.86</v>
      </c>
      <c r="FW60" s="19">
        <f t="shared" si="125"/>
        <v>0</v>
      </c>
      <c r="FY60" s="2" t="s">
        <v>77</v>
      </c>
      <c r="FZ60" s="2">
        <v>7</v>
      </c>
      <c r="GA60" s="2">
        <v>6</v>
      </c>
      <c r="GB60" s="2">
        <v>1</v>
      </c>
      <c r="GC60" s="2">
        <v>0</v>
      </c>
      <c r="GD60" s="4">
        <v>0.86</v>
      </c>
      <c r="GE60" s="19">
        <f t="shared" si="24"/>
        <v>0</v>
      </c>
      <c r="GG60" s="2" t="s">
        <v>77</v>
      </c>
      <c r="GH60" s="2">
        <v>7</v>
      </c>
      <c r="GI60" s="2">
        <v>6</v>
      </c>
      <c r="GJ60" s="2">
        <v>1</v>
      </c>
      <c r="GK60" s="2">
        <v>0</v>
      </c>
      <c r="GL60" s="4">
        <v>0.86</v>
      </c>
      <c r="GM60" s="19">
        <f t="shared" si="25"/>
        <v>0</v>
      </c>
      <c r="GO60" s="2" t="s">
        <v>77</v>
      </c>
      <c r="GP60" s="2">
        <v>7</v>
      </c>
      <c r="GQ60" s="2">
        <v>6</v>
      </c>
      <c r="GR60" s="2">
        <v>1</v>
      </c>
      <c r="GS60" s="2">
        <v>0</v>
      </c>
      <c r="GT60" s="4">
        <v>0.86</v>
      </c>
      <c r="GU60" s="19">
        <f t="shared" si="26"/>
        <v>0</v>
      </c>
      <c r="GW60" s="2" t="s">
        <v>77</v>
      </c>
      <c r="GX60" s="2">
        <v>7</v>
      </c>
      <c r="GY60" s="2">
        <v>6</v>
      </c>
      <c r="GZ60" s="2">
        <v>1</v>
      </c>
      <c r="HA60" s="2">
        <v>0</v>
      </c>
      <c r="HB60" s="4">
        <v>0.86</v>
      </c>
      <c r="HC60" s="19">
        <f t="shared" si="27"/>
        <v>0</v>
      </c>
      <c r="HE60" s="2" t="s">
        <v>77</v>
      </c>
      <c r="HF60" s="2">
        <v>7</v>
      </c>
      <c r="HG60" s="2">
        <v>6</v>
      </c>
      <c r="HH60" s="2">
        <v>1</v>
      </c>
      <c r="HI60" s="2">
        <v>0</v>
      </c>
      <c r="HJ60" s="4">
        <v>0.86</v>
      </c>
      <c r="HK60" s="19">
        <f t="shared" si="28"/>
        <v>0</v>
      </c>
      <c r="HM60" s="2" t="s">
        <v>75</v>
      </c>
      <c r="HN60" s="2">
        <v>68</v>
      </c>
      <c r="HO60" s="2">
        <v>68</v>
      </c>
      <c r="HP60" s="2">
        <v>0</v>
      </c>
      <c r="HQ60" s="2">
        <v>0</v>
      </c>
      <c r="HR60" s="4">
        <v>1</v>
      </c>
      <c r="HU60" s="2" t="s">
        <v>75</v>
      </c>
      <c r="HV60" s="2">
        <v>68</v>
      </c>
      <c r="HW60" s="2">
        <v>68</v>
      </c>
      <c r="HX60" s="2">
        <v>0</v>
      </c>
      <c r="HY60" s="2">
        <v>0</v>
      </c>
      <c r="HZ60" s="4">
        <v>1</v>
      </c>
      <c r="IA60" s="19">
        <f t="shared" si="30"/>
        <v>0</v>
      </c>
      <c r="IC60" s="2" t="s">
        <v>75</v>
      </c>
      <c r="ID60" s="2">
        <v>68</v>
      </c>
      <c r="IE60" s="2">
        <v>68</v>
      </c>
      <c r="IF60" s="2">
        <v>0</v>
      </c>
      <c r="IG60" s="2">
        <v>0</v>
      </c>
      <c r="IH60" s="4">
        <v>1</v>
      </c>
      <c r="II60" s="19">
        <f t="shared" si="31"/>
        <v>0</v>
      </c>
      <c r="IK60" s="2" t="s">
        <v>75</v>
      </c>
      <c r="IL60" s="2">
        <v>68</v>
      </c>
      <c r="IM60" s="2">
        <v>68</v>
      </c>
      <c r="IN60" s="2">
        <v>0</v>
      </c>
      <c r="IO60" s="2">
        <v>0</v>
      </c>
      <c r="IP60" s="4">
        <v>1</v>
      </c>
      <c r="IQ60" s="19">
        <f t="shared" si="32"/>
        <v>0</v>
      </c>
      <c r="IS60" s="2" t="s">
        <v>75</v>
      </c>
      <c r="IT60" s="2">
        <v>68</v>
      </c>
      <c r="IU60" s="2">
        <v>68</v>
      </c>
      <c r="IV60" s="2">
        <v>0</v>
      </c>
      <c r="IW60" s="2">
        <v>0</v>
      </c>
      <c r="IX60" s="4">
        <v>1</v>
      </c>
      <c r="IY60" s="19">
        <f t="shared" si="33"/>
        <v>0</v>
      </c>
      <c r="JA60" s="2" t="s">
        <v>75</v>
      </c>
      <c r="JB60" s="2">
        <v>68</v>
      </c>
      <c r="JC60" s="2">
        <v>68</v>
      </c>
      <c r="JD60" s="2">
        <v>0</v>
      </c>
      <c r="JE60" s="2">
        <v>0</v>
      </c>
      <c r="JF60" s="4">
        <v>1</v>
      </c>
      <c r="JG60" s="19">
        <f t="shared" si="34"/>
        <v>0</v>
      </c>
      <c r="JI60" s="2" t="s">
        <v>75</v>
      </c>
      <c r="JJ60" s="2">
        <v>68</v>
      </c>
      <c r="JK60" s="2">
        <v>68</v>
      </c>
      <c r="JL60" s="2">
        <v>0</v>
      </c>
      <c r="JM60" s="2">
        <v>0</v>
      </c>
      <c r="JN60" s="4">
        <v>1</v>
      </c>
      <c r="JO60" s="19">
        <f t="shared" si="35"/>
        <v>0</v>
      </c>
      <c r="JQ60" s="2" t="s">
        <v>75</v>
      </c>
      <c r="JR60" s="2">
        <v>68</v>
      </c>
      <c r="JS60" s="2">
        <v>68</v>
      </c>
      <c r="JT60" s="2">
        <v>0</v>
      </c>
      <c r="JU60" s="2">
        <v>0</v>
      </c>
      <c r="JV60" s="4">
        <v>1</v>
      </c>
      <c r="JW60" s="19">
        <f t="shared" si="36"/>
        <v>0</v>
      </c>
      <c r="JY60" s="2" t="s">
        <v>75</v>
      </c>
      <c r="JZ60" s="2">
        <v>68</v>
      </c>
      <c r="KA60" s="2">
        <v>68</v>
      </c>
      <c r="KB60" s="2">
        <v>0</v>
      </c>
      <c r="KC60" s="2">
        <v>0</v>
      </c>
      <c r="KD60" s="4">
        <v>1</v>
      </c>
      <c r="KE60" s="19">
        <f t="shared" si="37"/>
        <v>0</v>
      </c>
      <c r="KG60" s="2" t="s">
        <v>75</v>
      </c>
      <c r="KH60" s="2">
        <v>68</v>
      </c>
      <c r="KI60" s="2">
        <v>68</v>
      </c>
      <c r="KJ60" s="2">
        <v>0</v>
      </c>
      <c r="KK60" s="2">
        <v>0</v>
      </c>
      <c r="KL60" s="4">
        <v>1</v>
      </c>
      <c r="KM60" s="19">
        <f t="shared" si="38"/>
        <v>0</v>
      </c>
      <c r="KO60" s="2" t="s">
        <v>75</v>
      </c>
      <c r="KP60" s="2">
        <v>68</v>
      </c>
      <c r="KQ60" s="2">
        <v>68</v>
      </c>
      <c r="KR60" s="2">
        <v>0</v>
      </c>
      <c r="KS60" s="2">
        <v>0</v>
      </c>
      <c r="KT60" s="4">
        <v>1</v>
      </c>
      <c r="KU60" s="19">
        <f t="shared" si="39"/>
        <v>0</v>
      </c>
      <c r="KW60" s="2" t="s">
        <v>75</v>
      </c>
      <c r="KX60" s="2">
        <v>68</v>
      </c>
      <c r="KY60" s="2">
        <v>68</v>
      </c>
      <c r="KZ60" s="2">
        <v>0</v>
      </c>
      <c r="LA60" s="2">
        <v>0</v>
      </c>
      <c r="LB60" s="4">
        <v>1</v>
      </c>
      <c r="LC60" s="19">
        <f t="shared" si="40"/>
        <v>0</v>
      </c>
      <c r="LE60" s="2" t="s">
        <v>75</v>
      </c>
      <c r="LF60" s="2">
        <v>68</v>
      </c>
      <c r="LG60" s="2">
        <v>68</v>
      </c>
      <c r="LH60" s="2">
        <v>0</v>
      </c>
      <c r="LI60" s="2">
        <v>0</v>
      </c>
      <c r="LJ60" s="4">
        <v>1</v>
      </c>
      <c r="LK60" s="19">
        <f t="shared" si="41"/>
        <v>0</v>
      </c>
      <c r="LM60" s="2" t="s">
        <v>75</v>
      </c>
      <c r="LN60" s="2">
        <v>68</v>
      </c>
      <c r="LO60" s="2">
        <v>68</v>
      </c>
      <c r="LP60" s="2">
        <v>0</v>
      </c>
      <c r="LQ60" s="2">
        <v>0</v>
      </c>
      <c r="LR60" s="4">
        <v>1</v>
      </c>
      <c r="LS60" s="19">
        <f t="shared" si="42"/>
        <v>0</v>
      </c>
      <c r="LU60" s="2" t="s">
        <v>75</v>
      </c>
      <c r="LV60" s="2">
        <v>68</v>
      </c>
      <c r="LW60" s="2">
        <v>68</v>
      </c>
      <c r="LX60" s="2">
        <v>0</v>
      </c>
      <c r="LY60" s="2">
        <v>0</v>
      </c>
      <c r="LZ60" s="4">
        <v>1</v>
      </c>
      <c r="MA60" s="19">
        <f t="shared" si="43"/>
        <v>0</v>
      </c>
      <c r="MC60" s="2" t="s">
        <v>75</v>
      </c>
      <c r="MD60" s="2">
        <v>68</v>
      </c>
      <c r="ME60" s="2">
        <v>68</v>
      </c>
      <c r="MF60" s="2">
        <v>0</v>
      </c>
      <c r="MG60" s="2">
        <v>0</v>
      </c>
      <c r="MH60" s="4">
        <f t="shared" si="99"/>
        <v>1</v>
      </c>
      <c r="MI60" s="19">
        <f t="shared" si="44"/>
        <v>0</v>
      </c>
      <c r="MK60" s="2" t="s">
        <v>75</v>
      </c>
      <c r="ML60" s="2">
        <v>68</v>
      </c>
      <c r="MM60" s="2">
        <v>68</v>
      </c>
      <c r="MN60" s="2">
        <v>0</v>
      </c>
      <c r="MO60" s="2">
        <v>0</v>
      </c>
      <c r="MP60" s="4">
        <v>1</v>
      </c>
      <c r="MQ60" s="19">
        <f t="shared" si="100"/>
        <v>0</v>
      </c>
      <c r="MS60" s="2" t="s">
        <v>75</v>
      </c>
      <c r="MT60" s="2">
        <v>68</v>
      </c>
      <c r="MU60" s="2">
        <v>68</v>
      </c>
      <c r="MV60" s="2">
        <v>0</v>
      </c>
      <c r="MW60" s="2">
        <v>0</v>
      </c>
      <c r="MX60" s="4">
        <v>1</v>
      </c>
      <c r="MY60" s="19">
        <f t="shared" si="45"/>
        <v>0</v>
      </c>
      <c r="NA60" s="2" t="s">
        <v>75</v>
      </c>
      <c r="NB60" s="2">
        <v>68</v>
      </c>
      <c r="NC60" s="2">
        <v>68</v>
      </c>
      <c r="ND60" s="2">
        <v>0</v>
      </c>
      <c r="NE60" s="2">
        <v>0</v>
      </c>
      <c r="NF60" s="4">
        <v>1</v>
      </c>
      <c r="NG60" s="19">
        <f t="shared" si="46"/>
        <v>0</v>
      </c>
      <c r="NI60" s="2" t="s">
        <v>75</v>
      </c>
      <c r="NJ60" s="2">
        <v>68</v>
      </c>
      <c r="NK60" s="2">
        <v>68</v>
      </c>
      <c r="NL60" s="2">
        <v>0</v>
      </c>
      <c r="NM60" s="2">
        <v>0</v>
      </c>
      <c r="NN60" s="4">
        <v>1</v>
      </c>
      <c r="NO60" s="19">
        <f t="shared" si="47"/>
        <v>0</v>
      </c>
      <c r="NQ60" s="2" t="s">
        <v>75</v>
      </c>
      <c r="NR60" s="2">
        <v>68</v>
      </c>
      <c r="NS60" s="2">
        <v>68</v>
      </c>
      <c r="NT60" s="2">
        <v>0</v>
      </c>
      <c r="NU60" s="2">
        <v>0</v>
      </c>
      <c r="NV60" s="4">
        <v>1</v>
      </c>
      <c r="NW60" s="19">
        <f t="shared" si="48"/>
        <v>0</v>
      </c>
      <c r="NY60" s="2" t="s">
        <v>75</v>
      </c>
      <c r="NZ60" s="2">
        <v>68</v>
      </c>
      <c r="OA60" s="2">
        <v>68</v>
      </c>
      <c r="OB60" s="2">
        <v>0</v>
      </c>
      <c r="OC60" s="2">
        <v>0</v>
      </c>
      <c r="OD60" s="4">
        <v>1</v>
      </c>
      <c r="OE60" s="19">
        <f t="shared" si="49"/>
        <v>0</v>
      </c>
      <c r="OG60" s="2" t="s">
        <v>75</v>
      </c>
      <c r="OH60" s="2">
        <v>68</v>
      </c>
      <c r="OI60" s="2">
        <v>68</v>
      </c>
      <c r="OJ60" s="2">
        <v>0</v>
      </c>
      <c r="OK60" s="2">
        <v>0</v>
      </c>
      <c r="OL60" s="4">
        <v>1</v>
      </c>
      <c r="OM60" s="19">
        <f t="shared" si="128"/>
        <v>0</v>
      </c>
      <c r="OO60" s="2" t="s">
        <v>75</v>
      </c>
      <c r="OP60" s="2">
        <v>68</v>
      </c>
      <c r="OQ60" s="2">
        <v>68</v>
      </c>
      <c r="OR60" s="2">
        <v>0</v>
      </c>
      <c r="OS60" s="2">
        <v>0</v>
      </c>
      <c r="OT60" s="4">
        <f t="shared" si="101"/>
        <v>1</v>
      </c>
      <c r="OU60" s="19">
        <f t="shared" si="51"/>
        <v>0</v>
      </c>
      <c r="OW60" s="129" t="s">
        <v>75</v>
      </c>
      <c r="OX60" s="129">
        <v>68</v>
      </c>
      <c r="OY60" s="129">
        <v>68</v>
      </c>
      <c r="OZ60" s="129">
        <v>0</v>
      </c>
      <c r="PA60" s="129">
        <v>0</v>
      </c>
      <c r="PB60" s="135">
        <v>1</v>
      </c>
      <c r="PC60" s="132">
        <v>0</v>
      </c>
      <c r="PD60" s="129"/>
      <c r="PE60" s="129" t="s">
        <v>75</v>
      </c>
      <c r="PF60" s="129">
        <v>68</v>
      </c>
      <c r="PG60" s="129">
        <v>68</v>
      </c>
      <c r="PH60" s="129">
        <v>0</v>
      </c>
      <c r="PI60" s="129">
        <v>0</v>
      </c>
      <c r="PJ60" s="135">
        <v>1</v>
      </c>
      <c r="PK60" s="132">
        <v>0</v>
      </c>
      <c r="PM60" s="156" t="s">
        <v>75</v>
      </c>
      <c r="PN60" s="156">
        <v>68</v>
      </c>
      <c r="PO60" s="156">
        <v>68</v>
      </c>
      <c r="PP60" s="156">
        <v>0</v>
      </c>
      <c r="PQ60" s="156">
        <v>0</v>
      </c>
      <c r="PR60" s="162">
        <v>1</v>
      </c>
      <c r="PS60" s="132">
        <f t="shared" si="52"/>
        <v>0</v>
      </c>
      <c r="PT60" s="121"/>
      <c r="PU60" s="156" t="s">
        <v>265</v>
      </c>
      <c r="PV60" s="156">
        <v>68</v>
      </c>
      <c r="PW60" s="156">
        <v>68</v>
      </c>
      <c r="PX60" s="156">
        <v>0</v>
      </c>
      <c r="PY60" s="156">
        <v>0</v>
      </c>
      <c r="PZ60" s="162">
        <v>1</v>
      </c>
      <c r="QA60" s="132">
        <f t="shared" si="53"/>
        <v>0</v>
      </c>
      <c r="QB60" s="121"/>
      <c r="QC60" s="156" t="s">
        <v>265</v>
      </c>
      <c r="QD60" s="156">
        <v>68</v>
      </c>
      <c r="QE60" s="156">
        <v>68</v>
      </c>
      <c r="QF60" s="156">
        <v>0</v>
      </c>
      <c r="QG60" s="156">
        <v>0</v>
      </c>
      <c r="QH60" s="162">
        <v>1</v>
      </c>
      <c r="QI60" s="132">
        <f t="shared" si="54"/>
        <v>0</v>
      </c>
      <c r="QJ60" s="121"/>
      <c r="QK60" s="156" t="s">
        <v>265</v>
      </c>
      <c r="QL60" s="156">
        <v>68</v>
      </c>
      <c r="QM60" s="156">
        <v>68</v>
      </c>
      <c r="QN60" s="156">
        <v>0</v>
      </c>
      <c r="QO60" s="156">
        <v>0</v>
      </c>
      <c r="QP60" s="162">
        <v>1</v>
      </c>
      <c r="QQ60" s="132">
        <f t="shared" si="55"/>
        <v>0</v>
      </c>
      <c r="QR60" s="121"/>
      <c r="QS60" s="156" t="s">
        <v>265</v>
      </c>
      <c r="QT60" s="156">
        <v>68</v>
      </c>
      <c r="QU60" s="156">
        <v>68</v>
      </c>
      <c r="QV60" s="156">
        <v>0</v>
      </c>
      <c r="QW60" s="156">
        <v>0</v>
      </c>
      <c r="QX60" s="162">
        <v>1</v>
      </c>
      <c r="QY60" s="158">
        <f t="shared" si="56"/>
        <v>0</v>
      </c>
      <c r="QZ60" s="121"/>
      <c r="RA60" s="156" t="s">
        <v>265</v>
      </c>
      <c r="RB60" s="156">
        <v>68</v>
      </c>
      <c r="RC60" s="156">
        <v>68</v>
      </c>
      <c r="RD60" s="156">
        <v>0</v>
      </c>
      <c r="RE60" s="156">
        <v>0</v>
      </c>
      <c r="RF60" s="162">
        <v>1</v>
      </c>
      <c r="RG60" s="132">
        <f t="shared" si="57"/>
        <v>0</v>
      </c>
      <c r="RH60" s="121"/>
      <c r="RI60" s="121"/>
      <c r="RJ60" s="156" t="s">
        <v>265</v>
      </c>
      <c r="RK60" s="156">
        <v>68</v>
      </c>
      <c r="RL60" s="156">
        <v>68</v>
      </c>
      <c r="RM60" s="156">
        <v>0</v>
      </c>
      <c r="RN60" s="156">
        <v>0</v>
      </c>
      <c r="RO60" s="162">
        <f t="shared" si="58"/>
        <v>1</v>
      </c>
      <c r="RP60" s="132">
        <f t="shared" si="59"/>
        <v>0</v>
      </c>
      <c r="RQ60" s="121"/>
      <c r="RR60" s="121"/>
      <c r="RS60" s="121"/>
      <c r="RT60" s="121"/>
      <c r="RU60" s="121"/>
      <c r="RV60" s="121"/>
      <c r="RW60" s="132"/>
      <c r="RX60" s="121"/>
      <c r="RY60" s="121"/>
      <c r="RZ60" s="121"/>
      <c r="SA60" s="121"/>
      <c r="SB60" s="121"/>
      <c r="SC60" s="121"/>
      <c r="SD60" s="132"/>
      <c r="SE60" s="121"/>
      <c r="SF60" s="121"/>
      <c r="SG60" s="121"/>
      <c r="SH60" s="121"/>
      <c r="SI60" s="121"/>
      <c r="SJ60" s="121"/>
      <c r="SK60" s="121"/>
      <c r="SL60" s="121"/>
      <c r="SM60" s="121"/>
      <c r="SN60" s="121"/>
      <c r="SO60" s="121"/>
      <c r="SP60" s="121"/>
      <c r="SQ60" s="121"/>
      <c r="SR60" s="121"/>
      <c r="SU60" s="157" t="s">
        <v>265</v>
      </c>
      <c r="SV60" s="157">
        <v>68</v>
      </c>
      <c r="SW60" s="157">
        <v>68</v>
      </c>
      <c r="SX60" s="157">
        <v>0</v>
      </c>
      <c r="SY60" s="157">
        <v>0</v>
      </c>
      <c r="SZ60" s="158">
        <f t="shared" si="102"/>
        <v>1</v>
      </c>
      <c r="TA60" s="132">
        <f t="shared" si="60"/>
        <v>0</v>
      </c>
      <c r="TC60" s="157" t="s">
        <v>265</v>
      </c>
      <c r="TD60" s="157">
        <v>68</v>
      </c>
      <c r="TE60" s="157">
        <v>68</v>
      </c>
      <c r="TF60" s="157">
        <v>0</v>
      </c>
      <c r="TG60" s="157">
        <v>0</v>
      </c>
      <c r="TH60" s="158">
        <f t="shared" si="61"/>
        <v>1</v>
      </c>
      <c r="TI60" s="132">
        <f t="shared" si="62"/>
        <v>0</v>
      </c>
      <c r="TK60" s="157" t="s">
        <v>265</v>
      </c>
      <c r="TL60" s="157">
        <v>68</v>
      </c>
      <c r="TM60" s="157">
        <v>68</v>
      </c>
      <c r="TN60" s="157">
        <v>0</v>
      </c>
      <c r="TO60" s="157">
        <v>0</v>
      </c>
      <c r="TP60" s="158">
        <f t="shared" si="63"/>
        <v>1</v>
      </c>
      <c r="TQ60" s="132">
        <f t="shared" si="64"/>
        <v>0</v>
      </c>
      <c r="TS60" s="157" t="s">
        <v>265</v>
      </c>
      <c r="TT60" s="157">
        <v>68</v>
      </c>
      <c r="TU60" s="157">
        <v>68</v>
      </c>
      <c r="TV60" s="157">
        <v>0</v>
      </c>
      <c r="TW60" s="157">
        <v>0</v>
      </c>
      <c r="TX60" s="158">
        <f t="shared" si="65"/>
        <v>1</v>
      </c>
      <c r="TY60" s="132">
        <f t="shared" si="66"/>
        <v>0</v>
      </c>
      <c r="UA60" s="157" t="s">
        <v>265</v>
      </c>
      <c r="UB60" s="157">
        <v>68</v>
      </c>
      <c r="UC60" s="157">
        <v>68</v>
      </c>
      <c r="UD60" s="157">
        <v>0</v>
      </c>
      <c r="UE60" s="157">
        <v>0</v>
      </c>
      <c r="UF60" s="158">
        <f t="shared" si="67"/>
        <v>1</v>
      </c>
      <c r="UG60" s="132">
        <f t="shared" si="68"/>
        <v>0</v>
      </c>
      <c r="UH60" s="132"/>
      <c r="UI60" s="157" t="s">
        <v>265</v>
      </c>
      <c r="UJ60" s="157">
        <v>68</v>
      </c>
      <c r="UK60" s="157">
        <v>68</v>
      </c>
      <c r="UL60" s="157">
        <v>0</v>
      </c>
      <c r="UM60" s="157">
        <v>0</v>
      </c>
      <c r="UN60" s="158">
        <f t="shared" si="69"/>
        <v>1</v>
      </c>
      <c r="UO60" s="132">
        <f t="shared" si="70"/>
        <v>0</v>
      </c>
      <c r="UQ60" s="157" t="s">
        <v>265</v>
      </c>
      <c r="UR60" s="157">
        <v>68</v>
      </c>
      <c r="US60" s="157">
        <v>68</v>
      </c>
      <c r="UT60" s="157">
        <v>0</v>
      </c>
      <c r="UU60" s="157">
        <v>0</v>
      </c>
      <c r="UV60" s="158">
        <f t="shared" si="71"/>
        <v>1</v>
      </c>
      <c r="UW60" s="132">
        <f t="shared" si="72"/>
        <v>0</v>
      </c>
      <c r="UY60" s="157" t="s">
        <v>265</v>
      </c>
      <c r="UZ60" s="157">
        <v>68</v>
      </c>
      <c r="VA60" s="157">
        <v>68</v>
      </c>
      <c r="VB60" s="157">
        <v>0</v>
      </c>
      <c r="VC60" s="157">
        <v>0</v>
      </c>
      <c r="VD60" s="158">
        <f t="shared" si="73"/>
        <v>1</v>
      </c>
      <c r="VE60" s="132">
        <f t="shared" si="74"/>
        <v>0</v>
      </c>
      <c r="VG60" s="157" t="s">
        <v>265</v>
      </c>
      <c r="VH60" s="157">
        <v>68</v>
      </c>
      <c r="VI60" s="157">
        <v>68</v>
      </c>
      <c r="VJ60" s="157">
        <v>0</v>
      </c>
      <c r="VK60" s="157">
        <v>0</v>
      </c>
      <c r="VL60" s="158">
        <f t="shared" si="75"/>
        <v>1</v>
      </c>
      <c r="VM60" s="132">
        <f t="shared" si="76"/>
        <v>0</v>
      </c>
      <c r="VO60" s="157" t="s">
        <v>265</v>
      </c>
      <c r="VP60" s="157">
        <v>68</v>
      </c>
      <c r="VQ60" s="157">
        <v>68</v>
      </c>
      <c r="VR60" s="157">
        <v>0</v>
      </c>
      <c r="VS60" s="157">
        <v>0</v>
      </c>
      <c r="VT60" s="158">
        <f t="shared" si="77"/>
        <v>1</v>
      </c>
      <c r="VV60" s="157" t="s">
        <v>265</v>
      </c>
      <c r="VW60" s="157">
        <v>68</v>
      </c>
      <c r="VX60" s="157">
        <v>68</v>
      </c>
      <c r="VY60" s="157">
        <v>0</v>
      </c>
      <c r="VZ60" s="157">
        <v>0</v>
      </c>
      <c r="WA60" s="158">
        <f t="shared" si="78"/>
        <v>1</v>
      </c>
      <c r="WC60" s="157" t="s">
        <v>265</v>
      </c>
      <c r="WD60" s="157">
        <v>68</v>
      </c>
      <c r="WE60" s="157">
        <v>68</v>
      </c>
      <c r="WF60" s="157">
        <v>0</v>
      </c>
      <c r="WG60" s="157">
        <v>0</v>
      </c>
      <c r="WH60" s="158">
        <f t="shared" si="79"/>
        <v>1</v>
      </c>
      <c r="WI60" s="132">
        <f t="shared" si="126"/>
        <v>0</v>
      </c>
      <c r="WK60" s="157" t="s">
        <v>265</v>
      </c>
      <c r="WL60" s="157">
        <v>68</v>
      </c>
      <c r="WM60" s="157">
        <v>68</v>
      </c>
      <c r="WN60" s="157">
        <v>0</v>
      </c>
      <c r="WO60" s="157">
        <v>0</v>
      </c>
      <c r="WP60" s="158">
        <f t="shared" si="80"/>
        <v>1</v>
      </c>
      <c r="WQ60" s="132">
        <f t="shared" si="81"/>
        <v>0</v>
      </c>
      <c r="WS60" s="157" t="s">
        <v>265</v>
      </c>
      <c r="WT60" s="157">
        <v>68</v>
      </c>
      <c r="WU60" s="157">
        <v>68</v>
      </c>
      <c r="WV60" s="157">
        <v>0</v>
      </c>
      <c r="WW60" s="157">
        <v>0</v>
      </c>
      <c r="WX60" s="158">
        <f t="shared" si="82"/>
        <v>1</v>
      </c>
      <c r="WY60" s="132">
        <f t="shared" si="83"/>
        <v>0</v>
      </c>
      <c r="XA60" s="157" t="s">
        <v>265</v>
      </c>
      <c r="XB60" s="157">
        <v>68</v>
      </c>
      <c r="XC60" s="157">
        <v>68</v>
      </c>
      <c r="XD60" s="157">
        <v>0</v>
      </c>
      <c r="XE60" s="157">
        <v>0</v>
      </c>
      <c r="XF60" s="158">
        <f t="shared" si="84"/>
        <v>1</v>
      </c>
      <c r="XG60" s="132">
        <f t="shared" si="85"/>
        <v>0</v>
      </c>
      <c r="XI60" s="157" t="s">
        <v>265</v>
      </c>
      <c r="XJ60" s="157">
        <v>68</v>
      </c>
      <c r="XK60" s="157">
        <v>68</v>
      </c>
      <c r="XL60" s="157">
        <v>0</v>
      </c>
      <c r="XM60" s="157">
        <v>0</v>
      </c>
      <c r="XN60" s="158">
        <f t="shared" si="86"/>
        <v>1</v>
      </c>
      <c r="XO60" s="132">
        <f t="shared" si="87"/>
        <v>0</v>
      </c>
      <c r="XQ60" s="157" t="s">
        <v>265</v>
      </c>
      <c r="XR60" s="157">
        <v>68</v>
      </c>
      <c r="XS60" s="157">
        <v>68</v>
      </c>
      <c r="XT60" s="157">
        <v>0</v>
      </c>
      <c r="XU60" s="157">
        <v>0</v>
      </c>
      <c r="XV60" s="158">
        <f t="shared" si="88"/>
        <v>1</v>
      </c>
      <c r="XW60" s="132">
        <f t="shared" si="89"/>
        <v>0</v>
      </c>
      <c r="XY60" s="157" t="s">
        <v>265</v>
      </c>
      <c r="XZ60" s="157">
        <v>68</v>
      </c>
      <c r="YA60" s="157">
        <v>68</v>
      </c>
      <c r="YB60" s="157">
        <v>0</v>
      </c>
      <c r="YC60" s="157">
        <v>0</v>
      </c>
      <c r="YD60" s="158">
        <f t="shared" si="90"/>
        <v>1</v>
      </c>
      <c r="YE60" s="132">
        <f t="shared" si="91"/>
        <v>0</v>
      </c>
      <c r="YG60" s="157" t="s">
        <v>265</v>
      </c>
      <c r="YH60" s="157">
        <v>68</v>
      </c>
      <c r="YI60" s="157">
        <v>68</v>
      </c>
      <c r="YJ60" s="157">
        <v>0</v>
      </c>
      <c r="YK60" s="157">
        <v>0</v>
      </c>
      <c r="YL60" s="158">
        <f t="shared" si="92"/>
        <v>1</v>
      </c>
      <c r="YM60" s="132">
        <f t="shared" si="93"/>
        <v>0</v>
      </c>
      <c r="YO60" s="157" t="s">
        <v>265</v>
      </c>
      <c r="YP60" s="157">
        <v>68</v>
      </c>
      <c r="YQ60" s="157">
        <v>68</v>
      </c>
      <c r="YR60" s="157">
        <v>0</v>
      </c>
      <c r="YS60" s="157">
        <v>0</v>
      </c>
      <c r="YT60" s="158">
        <f t="shared" si="94"/>
        <v>1</v>
      </c>
      <c r="YU60" s="132">
        <f t="shared" si="95"/>
        <v>0</v>
      </c>
      <c r="YW60" s="157" t="s">
        <v>265</v>
      </c>
      <c r="YX60" s="157">
        <v>68</v>
      </c>
      <c r="YY60" s="157">
        <v>68</v>
      </c>
      <c r="YZ60" s="157">
        <v>0</v>
      </c>
      <c r="ZA60" s="157">
        <v>0</v>
      </c>
      <c r="ZB60" s="158">
        <f t="shared" si="96"/>
        <v>1</v>
      </c>
      <c r="ZD60" s="157" t="s">
        <v>265</v>
      </c>
      <c r="ZE60" s="157">
        <v>68</v>
      </c>
      <c r="ZF60" s="157">
        <v>68</v>
      </c>
      <c r="ZG60" s="157">
        <v>0</v>
      </c>
      <c r="ZH60" s="157">
        <v>0</v>
      </c>
      <c r="ZI60" s="158">
        <f t="shared" si="97"/>
        <v>1</v>
      </c>
      <c r="ZJ60" s="132">
        <f t="shared" si="98"/>
        <v>1</v>
      </c>
      <c r="ZL60" s="121" t="s">
        <v>265</v>
      </c>
      <c r="ZM60" s="121">
        <v>68</v>
      </c>
      <c r="ZN60" s="121">
        <v>68</v>
      </c>
      <c r="ZO60" s="121">
        <v>0</v>
      </c>
      <c r="ZP60" s="121">
        <v>0</v>
      </c>
      <c r="ZQ60" s="132">
        <v>1</v>
      </c>
      <c r="ZS60" s="157" t="s">
        <v>265</v>
      </c>
      <c r="ZT60" s="157">
        <v>68</v>
      </c>
      <c r="ZU60" s="157">
        <v>68</v>
      </c>
      <c r="ZV60" s="157">
        <v>0</v>
      </c>
      <c r="ZW60" s="157">
        <v>0</v>
      </c>
      <c r="ZX60" s="158">
        <v>1</v>
      </c>
      <c r="ZZ60" s="199" t="s">
        <v>265</v>
      </c>
      <c r="AAA60" s="199">
        <v>68</v>
      </c>
      <c r="AAB60" s="199">
        <v>68</v>
      </c>
      <c r="AAC60" s="199">
        <v>0</v>
      </c>
      <c r="AAD60" s="199">
        <v>0</v>
      </c>
      <c r="AAE60" s="200">
        <v>1</v>
      </c>
      <c r="AAG60" s="157" t="s">
        <v>265</v>
      </c>
      <c r="AAH60" s="157">
        <v>68</v>
      </c>
      <c r="AAI60" s="157">
        <v>68</v>
      </c>
      <c r="AAJ60" s="157">
        <v>0</v>
      </c>
      <c r="AAK60" s="157">
        <v>0</v>
      </c>
      <c r="AAL60" s="158">
        <v>1</v>
      </c>
      <c r="AAN60" s="157" t="s">
        <v>265</v>
      </c>
      <c r="AAO60" s="157">
        <v>68</v>
      </c>
      <c r="AAP60" s="157">
        <v>68</v>
      </c>
      <c r="AAQ60" s="157">
        <v>0</v>
      </c>
      <c r="AAR60" s="157">
        <v>0</v>
      </c>
      <c r="AAS60" s="158">
        <v>1</v>
      </c>
      <c r="AAU60" s="157" t="s">
        <v>265</v>
      </c>
      <c r="AAV60" s="157">
        <v>68</v>
      </c>
      <c r="AAW60" s="157">
        <v>68</v>
      </c>
      <c r="AAX60" s="157">
        <v>0</v>
      </c>
      <c r="AAY60" s="157">
        <v>0</v>
      </c>
      <c r="AAZ60" s="158">
        <v>1</v>
      </c>
    </row>
    <row r="61" spans="1:728" ht="15.75">
      <c r="A61" s="19">
        <v>0.85</v>
      </c>
      <c r="B61" s="19"/>
      <c r="C61" s="18" t="s">
        <v>77</v>
      </c>
      <c r="D61" s="18">
        <v>7</v>
      </c>
      <c r="E61" s="18">
        <v>6</v>
      </c>
      <c r="F61" s="18">
        <v>1</v>
      </c>
      <c r="G61" s="18">
        <v>0</v>
      </c>
      <c r="H61" s="19">
        <v>0.85</v>
      </c>
      <c r="J61" s="58" t="s">
        <v>77</v>
      </c>
      <c r="K61" s="58">
        <v>7</v>
      </c>
      <c r="L61" s="58">
        <v>6</v>
      </c>
      <c r="M61" s="58">
        <v>1</v>
      </c>
      <c r="N61" s="58">
        <v>0</v>
      </c>
      <c r="O61" s="59">
        <v>0.85</v>
      </c>
      <c r="P61" s="59">
        <f t="shared" si="104"/>
        <v>0</v>
      </c>
      <c r="R61" s="18" t="s">
        <v>77</v>
      </c>
      <c r="S61" s="18">
        <v>7</v>
      </c>
      <c r="T61" s="18">
        <v>6</v>
      </c>
      <c r="U61" s="18">
        <v>1</v>
      </c>
      <c r="V61" s="18">
        <v>0</v>
      </c>
      <c r="W61" s="19">
        <v>0.85</v>
      </c>
      <c r="X61" s="19">
        <f t="shared" si="105"/>
        <v>0</v>
      </c>
      <c r="Z61" s="51" t="s">
        <v>77</v>
      </c>
      <c r="AA61" s="51">
        <v>7</v>
      </c>
      <c r="AB61" s="52">
        <v>6</v>
      </c>
      <c r="AC61" s="53">
        <v>1</v>
      </c>
      <c r="AD61" s="51">
        <v>0</v>
      </c>
      <c r="AE61" s="55">
        <v>0.85</v>
      </c>
      <c r="AF61" s="19">
        <f t="shared" si="106"/>
        <v>0</v>
      </c>
      <c r="AH61" s="19">
        <v>0.85</v>
      </c>
      <c r="AI61" s="19">
        <f t="shared" si="107"/>
        <v>0</v>
      </c>
      <c r="AK61" s="18" t="s">
        <v>78</v>
      </c>
      <c r="AL61" s="18">
        <v>32</v>
      </c>
      <c r="AM61" s="18">
        <v>31</v>
      </c>
      <c r="AN61" s="18">
        <v>1</v>
      </c>
      <c r="AO61" s="18">
        <v>0</v>
      </c>
      <c r="AP61" s="19">
        <f t="shared" si="108"/>
        <v>0.96875</v>
      </c>
      <c r="AQ61" s="19">
        <f t="shared" si="127"/>
        <v>8.7500000000000355E-3</v>
      </c>
      <c r="AS61" s="18" t="s">
        <v>78</v>
      </c>
      <c r="AT61" s="18">
        <v>32</v>
      </c>
      <c r="AU61" s="18">
        <v>31</v>
      </c>
      <c r="AV61" s="18">
        <v>1</v>
      </c>
      <c r="AW61" s="18">
        <v>0</v>
      </c>
      <c r="AX61" s="19">
        <v>0.97</v>
      </c>
      <c r="AY61" s="19">
        <f t="shared" si="109"/>
        <v>1.2499999999999734E-3</v>
      </c>
      <c r="BA61" s="18" t="s">
        <v>78</v>
      </c>
      <c r="BB61" s="18">
        <v>32</v>
      </c>
      <c r="BC61" s="18">
        <v>31</v>
      </c>
      <c r="BD61" s="18">
        <v>1</v>
      </c>
      <c r="BE61" s="18">
        <v>0</v>
      </c>
      <c r="BF61" s="19">
        <v>0.97</v>
      </c>
      <c r="BG61" s="19">
        <f t="shared" si="110"/>
        <v>0</v>
      </c>
      <c r="BI61" s="18" t="s">
        <v>78</v>
      </c>
      <c r="BJ61" s="18">
        <v>32</v>
      </c>
      <c r="BK61" s="18">
        <v>31</v>
      </c>
      <c r="BL61" s="18">
        <v>1</v>
      </c>
      <c r="BM61" s="18">
        <v>0</v>
      </c>
      <c r="BN61" s="19">
        <v>0.97</v>
      </c>
      <c r="BO61" s="19">
        <f t="shared" si="111"/>
        <v>0</v>
      </c>
      <c r="BQ61" s="18" t="s">
        <v>78</v>
      </c>
      <c r="BR61" s="18">
        <v>32</v>
      </c>
      <c r="BS61" s="18">
        <v>31</v>
      </c>
      <c r="BT61" s="18">
        <v>1</v>
      </c>
      <c r="BU61" s="18">
        <v>0</v>
      </c>
      <c r="BV61" s="19">
        <v>0.97</v>
      </c>
      <c r="BW61" s="19">
        <f t="shared" si="112"/>
        <v>0</v>
      </c>
      <c r="BY61" s="18" t="s">
        <v>78</v>
      </c>
      <c r="BZ61" s="18">
        <v>32</v>
      </c>
      <c r="CA61" s="18">
        <v>31</v>
      </c>
      <c r="CB61" s="18">
        <v>1</v>
      </c>
      <c r="CC61" s="18">
        <v>0</v>
      </c>
      <c r="CD61" s="19">
        <v>0.97</v>
      </c>
      <c r="CE61" s="19">
        <f t="shared" si="113"/>
        <v>0</v>
      </c>
      <c r="CG61" s="2" t="s">
        <v>78</v>
      </c>
      <c r="CH61" s="2">
        <v>32</v>
      </c>
      <c r="CI61" s="2">
        <v>31</v>
      </c>
      <c r="CJ61" s="2">
        <v>1</v>
      </c>
      <c r="CK61" s="2">
        <v>0</v>
      </c>
      <c r="CL61" s="4">
        <v>0.97</v>
      </c>
      <c r="CM61" s="19">
        <f t="shared" si="114"/>
        <v>0</v>
      </c>
      <c r="CO61" s="2" t="s">
        <v>78</v>
      </c>
      <c r="CP61" s="2">
        <v>32</v>
      </c>
      <c r="CQ61" s="2">
        <v>31</v>
      </c>
      <c r="CR61" s="2">
        <v>1</v>
      </c>
      <c r="CS61" s="2">
        <v>0</v>
      </c>
      <c r="CT61" s="4">
        <v>0.97</v>
      </c>
      <c r="CU61" s="19">
        <f t="shared" si="115"/>
        <v>0</v>
      </c>
      <c r="CW61" s="2" t="s">
        <v>78</v>
      </c>
      <c r="CX61" s="2">
        <v>32</v>
      </c>
      <c r="CY61" s="2">
        <v>31</v>
      </c>
      <c r="CZ61" s="2">
        <v>1</v>
      </c>
      <c r="DA61" s="2">
        <v>0</v>
      </c>
      <c r="DB61" s="4">
        <v>0.97</v>
      </c>
      <c r="DC61" s="19">
        <f t="shared" si="116"/>
        <v>0</v>
      </c>
      <c r="DE61" s="2" t="s">
        <v>78</v>
      </c>
      <c r="DF61" s="2">
        <v>32</v>
      </c>
      <c r="DG61" s="2">
        <v>31</v>
      </c>
      <c r="DH61" s="2">
        <v>1</v>
      </c>
      <c r="DI61" s="2">
        <v>0</v>
      </c>
      <c r="DJ61" s="4">
        <v>0.97</v>
      </c>
      <c r="DK61" s="19">
        <f t="shared" si="117"/>
        <v>0</v>
      </c>
      <c r="DM61" s="2" t="s">
        <v>78</v>
      </c>
      <c r="DN61" s="2">
        <v>32</v>
      </c>
      <c r="DO61" s="2">
        <v>31</v>
      </c>
      <c r="DP61" s="2">
        <v>1</v>
      </c>
      <c r="DQ61" s="2">
        <v>0</v>
      </c>
      <c r="DR61" s="4">
        <v>0.97</v>
      </c>
      <c r="DS61" s="19">
        <f t="shared" si="118"/>
        <v>0</v>
      </c>
      <c r="DU61" s="2" t="s">
        <v>78</v>
      </c>
      <c r="DV61" s="2">
        <v>32</v>
      </c>
      <c r="DW61" s="2">
        <v>31</v>
      </c>
      <c r="DX61" s="2">
        <v>1</v>
      </c>
      <c r="DY61" s="2">
        <v>0</v>
      </c>
      <c r="DZ61" s="4">
        <v>0.97</v>
      </c>
      <c r="EA61" s="19">
        <f t="shared" si="119"/>
        <v>0</v>
      </c>
      <c r="EC61" s="2" t="s">
        <v>78</v>
      </c>
      <c r="ED61" s="2">
        <v>32</v>
      </c>
      <c r="EE61" s="2">
        <v>31</v>
      </c>
      <c r="EF61" s="2">
        <v>1</v>
      </c>
      <c r="EG61" s="2">
        <v>0</v>
      </c>
      <c r="EH61" s="4">
        <v>0.97</v>
      </c>
      <c r="EI61" s="19">
        <f t="shared" si="120"/>
        <v>0</v>
      </c>
      <c r="EK61" s="2" t="s">
        <v>78</v>
      </c>
      <c r="EL61" s="2">
        <v>32</v>
      </c>
      <c r="EM61" s="2">
        <v>31</v>
      </c>
      <c r="EN61" s="2">
        <v>1</v>
      </c>
      <c r="EO61" s="2">
        <v>0</v>
      </c>
      <c r="EP61" s="4">
        <v>0.97</v>
      </c>
      <c r="EQ61" s="19">
        <f t="shared" si="121"/>
        <v>0</v>
      </c>
      <c r="ES61" s="2" t="s">
        <v>78</v>
      </c>
      <c r="ET61" s="2">
        <v>32</v>
      </c>
      <c r="EU61" s="2">
        <v>31</v>
      </c>
      <c r="EV61" s="2">
        <v>1</v>
      </c>
      <c r="EW61" s="2">
        <v>0</v>
      </c>
      <c r="EX61" s="4">
        <v>0.97</v>
      </c>
      <c r="EY61" s="19">
        <f t="shared" si="122"/>
        <v>0</v>
      </c>
      <c r="FA61" s="2" t="s">
        <v>78</v>
      </c>
      <c r="FB61" s="2">
        <v>32</v>
      </c>
      <c r="FC61" s="2">
        <v>31</v>
      </c>
      <c r="FD61" s="2">
        <v>1</v>
      </c>
      <c r="FE61" s="2">
        <v>0</v>
      </c>
      <c r="FF61" s="4">
        <v>0.97</v>
      </c>
      <c r="FG61" s="19">
        <f t="shared" si="123"/>
        <v>0</v>
      </c>
      <c r="FI61" s="2" t="s">
        <v>78</v>
      </c>
      <c r="FJ61" s="2">
        <v>32</v>
      </c>
      <c r="FK61" s="2">
        <v>31</v>
      </c>
      <c r="FL61" s="2">
        <v>1</v>
      </c>
      <c r="FM61" s="2">
        <v>0</v>
      </c>
      <c r="FN61" s="4">
        <v>0.97</v>
      </c>
      <c r="FO61" s="19">
        <f t="shared" si="124"/>
        <v>0</v>
      </c>
      <c r="FQ61" s="2" t="s">
        <v>78</v>
      </c>
      <c r="FR61" s="2">
        <v>32</v>
      </c>
      <c r="FS61" s="2">
        <v>31</v>
      </c>
      <c r="FT61" s="2">
        <v>1</v>
      </c>
      <c r="FU61" s="2">
        <v>0</v>
      </c>
      <c r="FV61" s="4">
        <v>0.97</v>
      </c>
      <c r="FW61" s="19">
        <f t="shared" si="125"/>
        <v>0</v>
      </c>
      <c r="FY61" s="2" t="s">
        <v>78</v>
      </c>
      <c r="FZ61" s="2">
        <v>32</v>
      </c>
      <c r="GA61" s="2">
        <v>31</v>
      </c>
      <c r="GB61" s="2">
        <v>1</v>
      </c>
      <c r="GC61" s="2">
        <v>0</v>
      </c>
      <c r="GD61" s="4">
        <v>0.97</v>
      </c>
      <c r="GE61" s="19">
        <f t="shared" si="24"/>
        <v>0</v>
      </c>
      <c r="GG61" s="2" t="s">
        <v>78</v>
      </c>
      <c r="GH61" s="2">
        <v>32</v>
      </c>
      <c r="GI61" s="2">
        <v>31</v>
      </c>
      <c r="GJ61" s="2">
        <v>1</v>
      </c>
      <c r="GK61" s="2">
        <v>0</v>
      </c>
      <c r="GL61" s="4">
        <v>0.97</v>
      </c>
      <c r="GM61" s="19">
        <f t="shared" si="25"/>
        <v>0</v>
      </c>
      <c r="GO61" s="2" t="s">
        <v>78</v>
      </c>
      <c r="GP61" s="2">
        <v>32</v>
      </c>
      <c r="GQ61" s="2">
        <v>31</v>
      </c>
      <c r="GR61" s="2">
        <v>1</v>
      </c>
      <c r="GS61" s="2">
        <v>0</v>
      </c>
      <c r="GT61" s="4">
        <v>0.97</v>
      </c>
      <c r="GU61" s="19">
        <f t="shared" si="26"/>
        <v>0</v>
      </c>
      <c r="GW61" s="2" t="s">
        <v>78</v>
      </c>
      <c r="GX61" s="2">
        <v>32</v>
      </c>
      <c r="GY61" s="2">
        <v>31</v>
      </c>
      <c r="GZ61" s="2">
        <v>1</v>
      </c>
      <c r="HA61" s="2">
        <v>0</v>
      </c>
      <c r="HB61" s="4">
        <v>0.97</v>
      </c>
      <c r="HC61" s="19">
        <f t="shared" si="27"/>
        <v>0</v>
      </c>
      <c r="HE61" s="2" t="s">
        <v>78</v>
      </c>
      <c r="HF61" s="2">
        <v>32</v>
      </c>
      <c r="HG61" s="2">
        <v>31</v>
      </c>
      <c r="HH61" s="2">
        <v>1</v>
      </c>
      <c r="HI61" s="2">
        <v>0</v>
      </c>
      <c r="HJ61" s="4">
        <v>0.97</v>
      </c>
      <c r="HK61" s="19">
        <f t="shared" si="28"/>
        <v>0</v>
      </c>
      <c r="HM61" s="2" t="s">
        <v>180</v>
      </c>
      <c r="HN61" s="2">
        <v>3</v>
      </c>
      <c r="HO61" s="2">
        <v>3</v>
      </c>
      <c r="HP61" s="2">
        <v>0</v>
      </c>
      <c r="HQ61" s="2">
        <v>0</v>
      </c>
      <c r="HR61" s="4">
        <v>1</v>
      </c>
      <c r="HU61" s="2" t="s">
        <v>180</v>
      </c>
      <c r="HV61" s="2">
        <v>3</v>
      </c>
      <c r="HW61" s="2">
        <v>3</v>
      </c>
      <c r="HX61" s="2">
        <v>0</v>
      </c>
      <c r="HY61" s="2">
        <v>0</v>
      </c>
      <c r="HZ61" s="4">
        <v>1</v>
      </c>
      <c r="IA61" s="19">
        <f t="shared" si="30"/>
        <v>0</v>
      </c>
      <c r="IC61" s="2" t="s">
        <v>180</v>
      </c>
      <c r="ID61" s="2">
        <v>3</v>
      </c>
      <c r="IE61" s="2">
        <v>3</v>
      </c>
      <c r="IF61" s="2">
        <v>0</v>
      </c>
      <c r="IG61" s="2">
        <v>0</v>
      </c>
      <c r="IH61" s="4">
        <v>1</v>
      </c>
      <c r="II61" s="19">
        <f t="shared" si="31"/>
        <v>0</v>
      </c>
      <c r="IK61" s="2" t="s">
        <v>180</v>
      </c>
      <c r="IL61" s="2">
        <v>3</v>
      </c>
      <c r="IM61" s="2">
        <v>3</v>
      </c>
      <c r="IN61" s="2">
        <v>0</v>
      </c>
      <c r="IO61" s="2">
        <v>0</v>
      </c>
      <c r="IP61" s="4">
        <v>1</v>
      </c>
      <c r="IQ61" s="19">
        <f t="shared" si="32"/>
        <v>0</v>
      </c>
      <c r="IS61" s="2" t="s">
        <v>180</v>
      </c>
      <c r="IT61" s="2">
        <v>3</v>
      </c>
      <c r="IU61" s="2">
        <v>3</v>
      </c>
      <c r="IV61" s="2">
        <v>0</v>
      </c>
      <c r="IW61" s="2">
        <v>0</v>
      </c>
      <c r="IX61" s="4">
        <v>1</v>
      </c>
      <c r="IY61" s="19">
        <f t="shared" si="33"/>
        <v>0</v>
      </c>
      <c r="JA61" s="2" t="s">
        <v>180</v>
      </c>
      <c r="JB61" s="2">
        <v>3</v>
      </c>
      <c r="JC61" s="2">
        <v>3</v>
      </c>
      <c r="JD61" s="2">
        <v>0</v>
      </c>
      <c r="JE61" s="2">
        <v>0</v>
      </c>
      <c r="JF61" s="4">
        <v>1</v>
      </c>
      <c r="JG61" s="19">
        <f t="shared" si="34"/>
        <v>0</v>
      </c>
      <c r="JI61" s="2" t="s">
        <v>180</v>
      </c>
      <c r="JJ61" s="2">
        <v>3</v>
      </c>
      <c r="JK61" s="2">
        <v>3</v>
      </c>
      <c r="JL61" s="2">
        <v>0</v>
      </c>
      <c r="JM61" s="2">
        <v>0</v>
      </c>
      <c r="JN61" s="4">
        <v>1</v>
      </c>
      <c r="JO61" s="19">
        <f t="shared" si="35"/>
        <v>0</v>
      </c>
      <c r="JQ61" s="2" t="s">
        <v>180</v>
      </c>
      <c r="JR61" s="2">
        <v>3</v>
      </c>
      <c r="JS61" s="2">
        <v>3</v>
      </c>
      <c r="JT61" s="2">
        <v>0</v>
      </c>
      <c r="JU61" s="2">
        <v>0</v>
      </c>
      <c r="JV61" s="4">
        <v>1</v>
      </c>
      <c r="JW61" s="19">
        <f t="shared" si="36"/>
        <v>0</v>
      </c>
      <c r="JY61" s="2" t="s">
        <v>180</v>
      </c>
      <c r="JZ61" s="2">
        <v>3</v>
      </c>
      <c r="KA61" s="2">
        <v>3</v>
      </c>
      <c r="KB61" s="2">
        <v>0</v>
      </c>
      <c r="KC61" s="2">
        <v>0</v>
      </c>
      <c r="KD61" s="4">
        <v>1</v>
      </c>
      <c r="KE61" s="19">
        <f t="shared" si="37"/>
        <v>0</v>
      </c>
      <c r="KG61" s="2" t="s">
        <v>180</v>
      </c>
      <c r="KH61" s="2">
        <v>3</v>
      </c>
      <c r="KI61" s="2">
        <v>3</v>
      </c>
      <c r="KJ61" s="2">
        <v>0</v>
      </c>
      <c r="KK61" s="2">
        <v>0</v>
      </c>
      <c r="KL61" s="4">
        <v>1</v>
      </c>
      <c r="KM61" s="19">
        <f t="shared" si="38"/>
        <v>0</v>
      </c>
      <c r="KO61" s="2" t="s">
        <v>180</v>
      </c>
      <c r="KP61" s="2">
        <v>3</v>
      </c>
      <c r="KQ61" s="2">
        <v>3</v>
      </c>
      <c r="KR61" s="2">
        <v>0</v>
      </c>
      <c r="KS61" s="2">
        <v>0</v>
      </c>
      <c r="KT61" s="4">
        <v>1</v>
      </c>
      <c r="KU61" s="19">
        <f t="shared" si="39"/>
        <v>0</v>
      </c>
      <c r="KW61" s="2" t="s">
        <v>180</v>
      </c>
      <c r="KX61" s="2">
        <v>3</v>
      </c>
      <c r="KY61" s="2">
        <v>3</v>
      </c>
      <c r="KZ61" s="2">
        <v>0</v>
      </c>
      <c r="LA61" s="2">
        <v>0</v>
      </c>
      <c r="LB61" s="4">
        <v>1</v>
      </c>
      <c r="LC61" s="19">
        <f t="shared" si="40"/>
        <v>0</v>
      </c>
      <c r="LE61" s="2" t="s">
        <v>180</v>
      </c>
      <c r="LF61" s="2">
        <v>3</v>
      </c>
      <c r="LG61" s="2">
        <v>3</v>
      </c>
      <c r="LH61" s="2">
        <v>0</v>
      </c>
      <c r="LI61" s="2">
        <v>0</v>
      </c>
      <c r="LJ61" s="4">
        <v>1</v>
      </c>
      <c r="LK61" s="19">
        <f t="shared" si="41"/>
        <v>0</v>
      </c>
      <c r="LM61" s="2" t="s">
        <v>180</v>
      </c>
      <c r="LN61" s="2">
        <v>3</v>
      </c>
      <c r="LO61" s="2">
        <v>3</v>
      </c>
      <c r="LP61" s="2">
        <v>0</v>
      </c>
      <c r="LQ61" s="2">
        <v>0</v>
      </c>
      <c r="LR61" s="4">
        <v>1</v>
      </c>
      <c r="LS61" s="19">
        <f t="shared" si="42"/>
        <v>0</v>
      </c>
      <c r="LU61" s="2" t="s">
        <v>180</v>
      </c>
      <c r="LV61" s="2">
        <v>3</v>
      </c>
      <c r="LW61" s="2">
        <v>3</v>
      </c>
      <c r="LX61" s="2">
        <v>0</v>
      </c>
      <c r="LY61" s="2">
        <v>0</v>
      </c>
      <c r="LZ61" s="4">
        <v>1</v>
      </c>
      <c r="MA61" s="19">
        <f t="shared" si="43"/>
        <v>0</v>
      </c>
      <c r="MC61" s="2" t="s">
        <v>180</v>
      </c>
      <c r="MD61" s="2">
        <v>3</v>
      </c>
      <c r="ME61" s="2">
        <v>3</v>
      </c>
      <c r="MF61" s="2">
        <v>0</v>
      </c>
      <c r="MG61" s="2">
        <v>0</v>
      </c>
      <c r="MH61" s="4">
        <f t="shared" si="99"/>
        <v>1</v>
      </c>
      <c r="MI61" s="19">
        <f t="shared" si="44"/>
        <v>0</v>
      </c>
      <c r="MK61" s="2" t="s">
        <v>180</v>
      </c>
      <c r="ML61" s="2">
        <v>3</v>
      </c>
      <c r="MM61" s="2">
        <v>3</v>
      </c>
      <c r="MN61" s="2">
        <v>0</v>
      </c>
      <c r="MO61" s="2">
        <v>0</v>
      </c>
      <c r="MP61" s="4">
        <v>1</v>
      </c>
      <c r="MQ61" s="19">
        <f t="shared" si="100"/>
        <v>0</v>
      </c>
      <c r="MS61" s="2" t="s">
        <v>180</v>
      </c>
      <c r="MT61" s="2">
        <v>3</v>
      </c>
      <c r="MU61" s="2">
        <v>3</v>
      </c>
      <c r="MV61" s="2">
        <v>0</v>
      </c>
      <c r="MW61" s="2">
        <v>0</v>
      </c>
      <c r="MX61" s="4">
        <v>1</v>
      </c>
      <c r="MY61" s="19">
        <f t="shared" si="45"/>
        <v>0</v>
      </c>
      <c r="NA61" s="2" t="s">
        <v>180</v>
      </c>
      <c r="NB61" s="2">
        <v>3</v>
      </c>
      <c r="NC61" s="2">
        <v>3</v>
      </c>
      <c r="ND61" s="2">
        <v>0</v>
      </c>
      <c r="NE61" s="2">
        <v>0</v>
      </c>
      <c r="NF61" s="4">
        <v>1</v>
      </c>
      <c r="NG61" s="19">
        <f t="shared" si="46"/>
        <v>0</v>
      </c>
      <c r="NI61" s="2" t="s">
        <v>180</v>
      </c>
      <c r="NJ61" s="2">
        <v>3</v>
      </c>
      <c r="NK61" s="2">
        <v>3</v>
      </c>
      <c r="NL61" s="2">
        <v>0</v>
      </c>
      <c r="NM61" s="2">
        <v>0</v>
      </c>
      <c r="NN61" s="4">
        <v>1</v>
      </c>
      <c r="NO61" s="19">
        <f t="shared" si="47"/>
        <v>0</v>
      </c>
      <c r="NQ61" s="2" t="s">
        <v>180</v>
      </c>
      <c r="NR61" s="2">
        <v>3</v>
      </c>
      <c r="NS61" s="2">
        <v>3</v>
      </c>
      <c r="NT61" s="2">
        <v>0</v>
      </c>
      <c r="NU61" s="2">
        <v>0</v>
      </c>
      <c r="NV61" s="4">
        <v>1</v>
      </c>
      <c r="NW61" s="19">
        <f t="shared" si="48"/>
        <v>0</v>
      </c>
      <c r="NY61" s="2" t="s">
        <v>180</v>
      </c>
      <c r="NZ61" s="2">
        <v>3</v>
      </c>
      <c r="OA61" s="2">
        <v>3</v>
      </c>
      <c r="OB61" s="2">
        <v>0</v>
      </c>
      <c r="OC61" s="2">
        <v>0</v>
      </c>
      <c r="OD61" s="4">
        <v>1</v>
      </c>
      <c r="OE61" s="19">
        <f t="shared" si="49"/>
        <v>0</v>
      </c>
      <c r="OG61" s="2" t="s">
        <v>180</v>
      </c>
      <c r="OH61" s="2">
        <v>3</v>
      </c>
      <c r="OI61" s="2">
        <v>3</v>
      </c>
      <c r="OJ61" s="2">
        <v>0</v>
      </c>
      <c r="OK61" s="2">
        <v>0</v>
      </c>
      <c r="OL61" s="4">
        <v>1</v>
      </c>
      <c r="OM61" s="19">
        <f t="shared" si="128"/>
        <v>0</v>
      </c>
      <c r="OO61" s="2" t="s">
        <v>180</v>
      </c>
      <c r="OP61" s="2">
        <v>3</v>
      </c>
      <c r="OQ61" s="2">
        <v>3</v>
      </c>
      <c r="OR61" s="2">
        <v>0</v>
      </c>
      <c r="OS61" s="2">
        <v>0</v>
      </c>
      <c r="OT61" s="4">
        <f t="shared" si="101"/>
        <v>1</v>
      </c>
      <c r="OU61" s="19">
        <f t="shared" si="51"/>
        <v>0</v>
      </c>
      <c r="OW61" s="129" t="s">
        <v>180</v>
      </c>
      <c r="OX61" s="129">
        <v>3</v>
      </c>
      <c r="OY61" s="129">
        <v>3</v>
      </c>
      <c r="OZ61" s="129">
        <v>0</v>
      </c>
      <c r="PA61" s="129">
        <v>0</v>
      </c>
      <c r="PB61" s="135">
        <v>1</v>
      </c>
      <c r="PC61" s="132">
        <v>0</v>
      </c>
      <c r="PD61" s="129"/>
      <c r="PE61" s="129" t="s">
        <v>180</v>
      </c>
      <c r="PF61" s="129">
        <v>3</v>
      </c>
      <c r="PG61" s="129">
        <v>3</v>
      </c>
      <c r="PH61" s="129">
        <v>0</v>
      </c>
      <c r="PI61" s="129">
        <v>0</v>
      </c>
      <c r="PJ61" s="135">
        <v>1</v>
      </c>
      <c r="PK61" s="132">
        <v>0</v>
      </c>
      <c r="PM61" s="156" t="s">
        <v>180</v>
      </c>
      <c r="PN61" s="156">
        <v>3</v>
      </c>
      <c r="PO61" s="156">
        <v>3</v>
      </c>
      <c r="PP61" s="156">
        <v>0</v>
      </c>
      <c r="PQ61" s="156">
        <v>0</v>
      </c>
      <c r="PR61" s="162">
        <v>1</v>
      </c>
      <c r="PS61" s="132">
        <f t="shared" si="52"/>
        <v>0</v>
      </c>
      <c r="PT61" s="121"/>
      <c r="PU61" s="156" t="s">
        <v>180</v>
      </c>
      <c r="PV61" s="156">
        <v>3</v>
      </c>
      <c r="PW61" s="156">
        <v>3</v>
      </c>
      <c r="PX61" s="156">
        <v>0</v>
      </c>
      <c r="PY61" s="156">
        <v>0</v>
      </c>
      <c r="PZ61" s="162">
        <v>1</v>
      </c>
      <c r="QA61" s="132">
        <f t="shared" si="53"/>
        <v>0</v>
      </c>
      <c r="QB61" s="121"/>
      <c r="QC61" s="156" t="s">
        <v>180</v>
      </c>
      <c r="QD61" s="156">
        <v>3</v>
      </c>
      <c r="QE61" s="156">
        <v>3</v>
      </c>
      <c r="QF61" s="156">
        <v>0</v>
      </c>
      <c r="QG61" s="156">
        <v>0</v>
      </c>
      <c r="QH61" s="162">
        <v>1</v>
      </c>
      <c r="QI61" s="132">
        <f t="shared" si="54"/>
        <v>0</v>
      </c>
      <c r="QJ61" s="121"/>
      <c r="QK61" s="156" t="s">
        <v>180</v>
      </c>
      <c r="QL61" s="156">
        <v>3</v>
      </c>
      <c r="QM61" s="156">
        <v>3</v>
      </c>
      <c r="QN61" s="156">
        <v>0</v>
      </c>
      <c r="QO61" s="156">
        <v>0</v>
      </c>
      <c r="QP61" s="162">
        <v>1</v>
      </c>
      <c r="QQ61" s="132">
        <f t="shared" si="55"/>
        <v>0</v>
      </c>
      <c r="QR61" s="121"/>
      <c r="QS61" s="156" t="s">
        <v>180</v>
      </c>
      <c r="QT61" s="156">
        <v>3</v>
      </c>
      <c r="QU61" s="156">
        <v>3</v>
      </c>
      <c r="QV61" s="156">
        <v>0</v>
      </c>
      <c r="QW61" s="156">
        <v>0</v>
      </c>
      <c r="QX61" s="162">
        <v>1</v>
      </c>
      <c r="QY61" s="158">
        <f t="shared" si="56"/>
        <v>0</v>
      </c>
      <c r="QZ61" s="121"/>
      <c r="RA61" s="156" t="s">
        <v>180</v>
      </c>
      <c r="RB61" s="156">
        <v>3</v>
      </c>
      <c r="RC61" s="156">
        <v>3</v>
      </c>
      <c r="RD61" s="156">
        <v>0</v>
      </c>
      <c r="RE61" s="156">
        <v>0</v>
      </c>
      <c r="RF61" s="162">
        <v>1</v>
      </c>
      <c r="RG61" s="132">
        <f t="shared" si="57"/>
        <v>0</v>
      </c>
      <c r="RH61" s="121"/>
      <c r="RI61" s="121"/>
      <c r="RJ61" s="156" t="s">
        <v>180</v>
      </c>
      <c r="RK61" s="156">
        <v>3</v>
      </c>
      <c r="RL61" s="156">
        <v>3</v>
      </c>
      <c r="RM61" s="156">
        <v>0</v>
      </c>
      <c r="RN61" s="156">
        <v>0</v>
      </c>
      <c r="RO61" s="162">
        <f t="shared" si="58"/>
        <v>1</v>
      </c>
      <c r="RP61" s="132">
        <f t="shared" si="59"/>
        <v>0</v>
      </c>
      <c r="RQ61" s="121"/>
      <c r="RR61" s="121"/>
      <c r="RS61" s="121"/>
      <c r="RT61" s="121"/>
      <c r="RU61" s="121"/>
      <c r="RV61" s="121"/>
      <c r="RW61" s="132"/>
      <c r="RX61" s="121"/>
      <c r="RY61" s="121"/>
      <c r="RZ61" s="121"/>
      <c r="SA61" s="121"/>
      <c r="SB61" s="121"/>
      <c r="SC61" s="121"/>
      <c r="SD61" s="132"/>
      <c r="SE61" s="121"/>
      <c r="SF61" s="121"/>
      <c r="SG61" s="121"/>
      <c r="SH61" s="121"/>
      <c r="SI61" s="121"/>
      <c r="SJ61" s="121"/>
      <c r="SK61" s="121"/>
      <c r="SL61" s="121"/>
      <c r="SM61" s="121"/>
      <c r="SN61" s="121"/>
      <c r="SO61" s="121"/>
      <c r="SP61" s="121"/>
      <c r="SQ61" s="121"/>
      <c r="SR61" s="121"/>
      <c r="SU61" s="157" t="s">
        <v>180</v>
      </c>
      <c r="SV61" s="157">
        <v>3</v>
      </c>
      <c r="SW61" s="157">
        <v>3</v>
      </c>
      <c r="SX61" s="157">
        <v>0</v>
      </c>
      <c r="SY61" s="157">
        <v>0</v>
      </c>
      <c r="SZ61" s="158">
        <f t="shared" si="102"/>
        <v>1</v>
      </c>
      <c r="TA61" s="132">
        <f t="shared" si="60"/>
        <v>0</v>
      </c>
      <c r="TC61" s="157" t="s">
        <v>180</v>
      </c>
      <c r="TD61" s="157">
        <v>3</v>
      </c>
      <c r="TE61" s="157">
        <v>3</v>
      </c>
      <c r="TF61" s="157">
        <v>0</v>
      </c>
      <c r="TG61" s="157">
        <v>0</v>
      </c>
      <c r="TH61" s="158">
        <f t="shared" si="61"/>
        <v>1</v>
      </c>
      <c r="TI61" s="132">
        <f t="shared" si="62"/>
        <v>0</v>
      </c>
      <c r="TK61" s="157" t="s">
        <v>180</v>
      </c>
      <c r="TL61" s="157">
        <v>3</v>
      </c>
      <c r="TM61" s="157">
        <v>3</v>
      </c>
      <c r="TN61" s="157">
        <v>0</v>
      </c>
      <c r="TO61" s="157">
        <v>0</v>
      </c>
      <c r="TP61" s="158">
        <f t="shared" si="63"/>
        <v>1</v>
      </c>
      <c r="TQ61" s="132">
        <f t="shared" si="64"/>
        <v>0</v>
      </c>
      <c r="TS61" s="157" t="s">
        <v>180</v>
      </c>
      <c r="TT61" s="157">
        <v>3</v>
      </c>
      <c r="TU61" s="157">
        <v>3</v>
      </c>
      <c r="TV61" s="157">
        <v>0</v>
      </c>
      <c r="TW61" s="157">
        <v>0</v>
      </c>
      <c r="TX61" s="158">
        <f t="shared" si="65"/>
        <v>1</v>
      </c>
      <c r="TY61" s="132">
        <f t="shared" si="66"/>
        <v>0</v>
      </c>
      <c r="UA61" s="157" t="s">
        <v>180</v>
      </c>
      <c r="UB61" s="157">
        <v>3</v>
      </c>
      <c r="UC61" s="157">
        <v>3</v>
      </c>
      <c r="UD61" s="157">
        <v>0</v>
      </c>
      <c r="UE61" s="157">
        <v>0</v>
      </c>
      <c r="UF61" s="158">
        <f t="shared" si="67"/>
        <v>1</v>
      </c>
      <c r="UG61" s="132">
        <f t="shared" si="68"/>
        <v>0</v>
      </c>
      <c r="UH61" s="132"/>
      <c r="UI61" s="157" t="s">
        <v>180</v>
      </c>
      <c r="UJ61" s="157">
        <v>3</v>
      </c>
      <c r="UK61" s="157">
        <v>3</v>
      </c>
      <c r="UL61" s="157">
        <v>0</v>
      </c>
      <c r="UM61" s="157">
        <v>0</v>
      </c>
      <c r="UN61" s="158">
        <f t="shared" si="69"/>
        <v>1</v>
      </c>
      <c r="UO61" s="132">
        <f t="shared" si="70"/>
        <v>0</v>
      </c>
      <c r="UQ61" s="157" t="s">
        <v>180</v>
      </c>
      <c r="UR61" s="157">
        <v>3</v>
      </c>
      <c r="US61" s="157">
        <v>3</v>
      </c>
      <c r="UT61" s="157">
        <v>0</v>
      </c>
      <c r="UU61" s="157">
        <v>0</v>
      </c>
      <c r="UV61" s="158">
        <f t="shared" si="71"/>
        <v>1</v>
      </c>
      <c r="UW61" s="132">
        <f t="shared" si="72"/>
        <v>0</v>
      </c>
      <c r="UY61" s="157" t="s">
        <v>180</v>
      </c>
      <c r="UZ61" s="157">
        <v>3</v>
      </c>
      <c r="VA61" s="157">
        <v>3</v>
      </c>
      <c r="VB61" s="157">
        <v>0</v>
      </c>
      <c r="VC61" s="157">
        <v>0</v>
      </c>
      <c r="VD61" s="158">
        <f t="shared" si="73"/>
        <v>1</v>
      </c>
      <c r="VE61" s="132">
        <f t="shared" si="74"/>
        <v>0</v>
      </c>
      <c r="VG61" s="157" t="s">
        <v>180</v>
      </c>
      <c r="VH61" s="157">
        <v>3</v>
      </c>
      <c r="VI61" s="157">
        <v>3</v>
      </c>
      <c r="VJ61" s="157">
        <v>0</v>
      </c>
      <c r="VK61" s="157">
        <v>0</v>
      </c>
      <c r="VL61" s="158">
        <f t="shared" si="75"/>
        <v>1</v>
      </c>
      <c r="VM61" s="132">
        <f t="shared" si="76"/>
        <v>0</v>
      </c>
      <c r="VO61" s="157" t="s">
        <v>180</v>
      </c>
      <c r="VP61" s="157">
        <v>3</v>
      </c>
      <c r="VQ61" s="157">
        <v>3</v>
      </c>
      <c r="VR61" s="157">
        <v>0</v>
      </c>
      <c r="VS61" s="157">
        <v>0</v>
      </c>
      <c r="VT61" s="158">
        <f t="shared" si="77"/>
        <v>1</v>
      </c>
      <c r="VV61" s="157" t="s">
        <v>180</v>
      </c>
      <c r="VW61" s="157">
        <v>3</v>
      </c>
      <c r="VX61" s="157">
        <v>3</v>
      </c>
      <c r="VY61" s="157">
        <v>0</v>
      </c>
      <c r="VZ61" s="157">
        <v>0</v>
      </c>
      <c r="WA61" s="158">
        <f t="shared" si="78"/>
        <v>1</v>
      </c>
      <c r="WC61" s="157" t="s">
        <v>180</v>
      </c>
      <c r="WD61" s="157">
        <v>3</v>
      </c>
      <c r="WE61" s="157">
        <v>3</v>
      </c>
      <c r="WF61" s="157">
        <v>0</v>
      </c>
      <c r="WG61" s="157">
        <v>0</v>
      </c>
      <c r="WH61" s="158">
        <f t="shared" si="79"/>
        <v>1</v>
      </c>
      <c r="WI61" s="132">
        <f t="shared" si="126"/>
        <v>0</v>
      </c>
      <c r="WK61" s="157" t="s">
        <v>180</v>
      </c>
      <c r="WL61" s="157">
        <v>3</v>
      </c>
      <c r="WM61" s="157">
        <v>3</v>
      </c>
      <c r="WN61" s="157">
        <v>0</v>
      </c>
      <c r="WO61" s="157">
        <v>0</v>
      </c>
      <c r="WP61" s="158">
        <f t="shared" si="80"/>
        <v>1</v>
      </c>
      <c r="WQ61" s="132">
        <f t="shared" si="81"/>
        <v>0</v>
      </c>
      <c r="WS61" s="157" t="s">
        <v>180</v>
      </c>
      <c r="WT61" s="157">
        <v>3</v>
      </c>
      <c r="WU61" s="157">
        <v>3</v>
      </c>
      <c r="WV61" s="157">
        <v>0</v>
      </c>
      <c r="WW61" s="157">
        <v>0</v>
      </c>
      <c r="WX61" s="158">
        <f t="shared" si="82"/>
        <v>1</v>
      </c>
      <c r="WY61" s="132">
        <f t="shared" si="83"/>
        <v>0</v>
      </c>
      <c r="XA61" s="157" t="s">
        <v>180</v>
      </c>
      <c r="XB61" s="157">
        <v>3</v>
      </c>
      <c r="XC61" s="157">
        <v>3</v>
      </c>
      <c r="XD61" s="157">
        <v>0</v>
      </c>
      <c r="XE61" s="157">
        <v>0</v>
      </c>
      <c r="XF61" s="158">
        <f t="shared" si="84"/>
        <v>1</v>
      </c>
      <c r="XG61" s="132">
        <f t="shared" si="85"/>
        <v>0</v>
      </c>
      <c r="XI61" s="157" t="s">
        <v>180</v>
      </c>
      <c r="XJ61" s="157">
        <v>3</v>
      </c>
      <c r="XK61" s="157">
        <v>3</v>
      </c>
      <c r="XL61" s="157">
        <v>0</v>
      </c>
      <c r="XM61" s="157">
        <v>0</v>
      </c>
      <c r="XN61" s="158">
        <f t="shared" si="86"/>
        <v>1</v>
      </c>
      <c r="XO61" s="132">
        <f t="shared" si="87"/>
        <v>0</v>
      </c>
      <c r="XQ61" s="157" t="s">
        <v>180</v>
      </c>
      <c r="XR61" s="157">
        <v>3</v>
      </c>
      <c r="XS61" s="157">
        <v>3</v>
      </c>
      <c r="XT61" s="157">
        <v>0</v>
      </c>
      <c r="XU61" s="157">
        <v>0</v>
      </c>
      <c r="XV61" s="158">
        <f t="shared" si="88"/>
        <v>1</v>
      </c>
      <c r="XW61" s="132">
        <f t="shared" si="89"/>
        <v>0</v>
      </c>
      <c r="XY61" s="157" t="s">
        <v>180</v>
      </c>
      <c r="XZ61" s="157">
        <v>3</v>
      </c>
      <c r="YA61" s="157">
        <v>3</v>
      </c>
      <c r="YB61" s="157">
        <v>0</v>
      </c>
      <c r="YC61" s="157">
        <v>0</v>
      </c>
      <c r="YD61" s="158">
        <f t="shared" si="90"/>
        <v>1</v>
      </c>
      <c r="YE61" s="132">
        <f t="shared" si="91"/>
        <v>0</v>
      </c>
      <c r="YG61" s="157" t="s">
        <v>180</v>
      </c>
      <c r="YH61" s="157">
        <v>3</v>
      </c>
      <c r="YI61" s="157">
        <v>3</v>
      </c>
      <c r="YJ61" s="157">
        <v>0</v>
      </c>
      <c r="YK61" s="157">
        <v>0</v>
      </c>
      <c r="YL61" s="158">
        <f t="shared" si="92"/>
        <v>1</v>
      </c>
      <c r="YM61" s="132">
        <f t="shared" si="93"/>
        <v>0</v>
      </c>
      <c r="YO61" s="157" t="s">
        <v>180</v>
      </c>
      <c r="YP61" s="157">
        <v>3</v>
      </c>
      <c r="YQ61" s="157">
        <v>3</v>
      </c>
      <c r="YR61" s="157">
        <v>0</v>
      </c>
      <c r="YS61" s="157">
        <v>0</v>
      </c>
      <c r="YT61" s="158">
        <f t="shared" si="94"/>
        <v>1</v>
      </c>
      <c r="YU61" s="132">
        <f t="shared" si="95"/>
        <v>0</v>
      </c>
      <c r="YW61" s="157" t="s">
        <v>180</v>
      </c>
      <c r="YX61" s="157">
        <v>3</v>
      </c>
      <c r="YY61" s="157">
        <v>3</v>
      </c>
      <c r="YZ61" s="157">
        <v>0</v>
      </c>
      <c r="ZA61" s="157">
        <v>0</v>
      </c>
      <c r="ZB61" s="158">
        <f t="shared" si="96"/>
        <v>1</v>
      </c>
      <c r="ZD61" s="157" t="s">
        <v>180</v>
      </c>
      <c r="ZE61" s="157">
        <v>3</v>
      </c>
      <c r="ZF61" s="157">
        <v>3</v>
      </c>
      <c r="ZG61" s="157">
        <v>0</v>
      </c>
      <c r="ZH61" s="157">
        <v>0</v>
      </c>
      <c r="ZI61" s="158">
        <f t="shared" si="97"/>
        <v>1</v>
      </c>
      <c r="ZJ61" s="132">
        <f t="shared" si="98"/>
        <v>1</v>
      </c>
      <c r="ZL61" s="121" t="s">
        <v>180</v>
      </c>
      <c r="ZM61" s="121">
        <v>3</v>
      </c>
      <c r="ZN61" s="121">
        <v>3</v>
      </c>
      <c r="ZO61" s="121">
        <v>0</v>
      </c>
      <c r="ZP61" s="121">
        <v>0</v>
      </c>
      <c r="ZQ61" s="132">
        <v>1</v>
      </c>
      <c r="ZS61" s="157" t="s">
        <v>180</v>
      </c>
      <c r="ZT61" s="157">
        <v>3</v>
      </c>
      <c r="ZU61" s="157">
        <v>3</v>
      </c>
      <c r="ZV61" s="157">
        <v>0</v>
      </c>
      <c r="ZW61" s="157">
        <v>0</v>
      </c>
      <c r="ZX61" s="158">
        <v>1</v>
      </c>
      <c r="ZZ61" s="199" t="s">
        <v>180</v>
      </c>
      <c r="AAA61" s="199">
        <v>3</v>
      </c>
      <c r="AAB61" s="199">
        <v>3</v>
      </c>
      <c r="AAC61" s="199">
        <v>0</v>
      </c>
      <c r="AAD61" s="199">
        <v>0</v>
      </c>
      <c r="AAE61" s="200">
        <v>1</v>
      </c>
      <c r="AAG61" s="157" t="s">
        <v>180</v>
      </c>
      <c r="AAH61" s="157">
        <v>3</v>
      </c>
      <c r="AAI61" s="157">
        <v>3</v>
      </c>
      <c r="AAJ61" s="157">
        <v>0</v>
      </c>
      <c r="AAK61" s="157">
        <v>0</v>
      </c>
      <c r="AAL61" s="158">
        <v>1</v>
      </c>
      <c r="AAN61" s="157" t="s">
        <v>180</v>
      </c>
      <c r="AAO61" s="157">
        <v>3</v>
      </c>
      <c r="AAP61" s="157">
        <v>3</v>
      </c>
      <c r="AAQ61" s="157">
        <v>0</v>
      </c>
      <c r="AAR61" s="157">
        <v>0</v>
      </c>
      <c r="AAS61" s="158">
        <v>1</v>
      </c>
      <c r="AAU61" s="157" t="s">
        <v>180</v>
      </c>
      <c r="AAV61" s="157">
        <v>3</v>
      </c>
      <c r="AAW61" s="157">
        <v>3</v>
      </c>
      <c r="AAX61" s="157">
        <v>0</v>
      </c>
      <c r="AAY61" s="157">
        <v>0</v>
      </c>
      <c r="AAZ61" s="158">
        <v>1</v>
      </c>
    </row>
    <row r="62" spans="1:728" ht="15.75">
      <c r="A62" s="19">
        <v>0.96</v>
      </c>
      <c r="B62" s="19"/>
      <c r="C62" s="18" t="s">
        <v>78</v>
      </c>
      <c r="D62" s="18">
        <v>32</v>
      </c>
      <c r="E62" s="18">
        <v>31</v>
      </c>
      <c r="F62" s="18">
        <v>1</v>
      </c>
      <c r="G62" s="18">
        <v>0</v>
      </c>
      <c r="H62" s="19">
        <v>0.96</v>
      </c>
      <c r="J62" s="58" t="s">
        <v>78</v>
      </c>
      <c r="K62" s="58">
        <v>32</v>
      </c>
      <c r="L62" s="58">
        <v>31</v>
      </c>
      <c r="M62" s="58">
        <v>1</v>
      </c>
      <c r="N62" s="58">
        <v>0</v>
      </c>
      <c r="O62" s="59">
        <v>0.96</v>
      </c>
      <c r="P62" s="59">
        <f t="shared" si="104"/>
        <v>0</v>
      </c>
      <c r="R62" s="18" t="s">
        <v>78</v>
      </c>
      <c r="S62" s="18">
        <v>32</v>
      </c>
      <c r="T62" s="18">
        <v>31</v>
      </c>
      <c r="U62" s="18">
        <v>1</v>
      </c>
      <c r="V62" s="18">
        <v>0</v>
      </c>
      <c r="W62" s="19">
        <v>0.96</v>
      </c>
      <c r="X62" s="19">
        <f t="shared" si="105"/>
        <v>0</v>
      </c>
      <c r="Z62" s="51" t="s">
        <v>78</v>
      </c>
      <c r="AA62" s="51">
        <v>32</v>
      </c>
      <c r="AB62" s="52">
        <v>31</v>
      </c>
      <c r="AC62" s="53">
        <v>1</v>
      </c>
      <c r="AD62" s="51">
        <v>0</v>
      </c>
      <c r="AE62" s="54">
        <v>0.96</v>
      </c>
      <c r="AF62" s="19">
        <f t="shared" si="106"/>
        <v>0</v>
      </c>
      <c r="AH62" s="19">
        <v>0.96</v>
      </c>
      <c r="AI62" s="19">
        <f t="shared" si="107"/>
        <v>0</v>
      </c>
      <c r="AK62" s="18" t="s">
        <v>79</v>
      </c>
      <c r="AL62" s="18">
        <v>160</v>
      </c>
      <c r="AM62" s="18">
        <v>32</v>
      </c>
      <c r="AN62" s="18">
        <v>128</v>
      </c>
      <c r="AO62" s="18">
        <v>0</v>
      </c>
      <c r="AP62" s="19">
        <f t="shared" si="108"/>
        <v>0.2</v>
      </c>
      <c r="AQ62" s="19">
        <f t="shared" si="127"/>
        <v>0</v>
      </c>
      <c r="AS62" s="18" t="s">
        <v>79</v>
      </c>
      <c r="AT62" s="18">
        <v>160</v>
      </c>
      <c r="AU62" s="18">
        <v>32</v>
      </c>
      <c r="AV62" s="18">
        <v>128</v>
      </c>
      <c r="AW62" s="18">
        <v>0</v>
      </c>
      <c r="AX62" s="19">
        <v>0.2</v>
      </c>
      <c r="AY62" s="19">
        <f t="shared" si="109"/>
        <v>0</v>
      </c>
      <c r="BA62" s="18" t="s">
        <v>79</v>
      </c>
      <c r="BB62" s="18">
        <v>160</v>
      </c>
      <c r="BC62" s="18">
        <v>32</v>
      </c>
      <c r="BD62" s="18">
        <v>128</v>
      </c>
      <c r="BE62" s="18">
        <v>0</v>
      </c>
      <c r="BF62" s="19">
        <v>0.2</v>
      </c>
      <c r="BG62" s="19">
        <f t="shared" si="110"/>
        <v>0</v>
      </c>
      <c r="BI62" s="18" t="s">
        <v>79</v>
      </c>
      <c r="BJ62" s="18">
        <v>160</v>
      </c>
      <c r="BK62" s="18">
        <v>32</v>
      </c>
      <c r="BL62" s="18">
        <v>128</v>
      </c>
      <c r="BM62" s="18">
        <v>0</v>
      </c>
      <c r="BN62" s="19">
        <v>0.2</v>
      </c>
      <c r="BO62" s="19">
        <f t="shared" si="111"/>
        <v>0</v>
      </c>
      <c r="BQ62" s="18" t="s">
        <v>79</v>
      </c>
      <c r="BR62" s="18">
        <v>160</v>
      </c>
      <c r="BS62" s="18">
        <v>32</v>
      </c>
      <c r="BT62" s="18">
        <v>128</v>
      </c>
      <c r="BU62" s="18">
        <v>0</v>
      </c>
      <c r="BV62" s="19">
        <v>0.2</v>
      </c>
      <c r="BW62" s="19">
        <f t="shared" si="112"/>
        <v>0</v>
      </c>
      <c r="BY62" s="18" t="s">
        <v>79</v>
      </c>
      <c r="BZ62" s="18">
        <v>160</v>
      </c>
      <c r="CA62" s="18">
        <v>32</v>
      </c>
      <c r="CB62" s="18">
        <v>128</v>
      </c>
      <c r="CC62" s="18">
        <v>0</v>
      </c>
      <c r="CD62" s="19">
        <v>0.2</v>
      </c>
      <c r="CE62" s="19">
        <f t="shared" si="113"/>
        <v>0</v>
      </c>
      <c r="CG62" s="2" t="s">
        <v>79</v>
      </c>
      <c r="CH62" s="2">
        <v>160</v>
      </c>
      <c r="CI62" s="2">
        <v>32</v>
      </c>
      <c r="CJ62" s="2">
        <v>128</v>
      </c>
      <c r="CK62" s="2">
        <v>0</v>
      </c>
      <c r="CL62" s="4">
        <v>0.2</v>
      </c>
      <c r="CM62" s="19">
        <f t="shared" si="114"/>
        <v>0</v>
      </c>
      <c r="CO62" s="2" t="s">
        <v>79</v>
      </c>
      <c r="CP62" s="2">
        <v>160</v>
      </c>
      <c r="CQ62" s="2">
        <v>32</v>
      </c>
      <c r="CR62" s="2">
        <v>128</v>
      </c>
      <c r="CS62" s="2">
        <v>0</v>
      </c>
      <c r="CT62" s="4">
        <v>0.2</v>
      </c>
      <c r="CU62" s="19">
        <f t="shared" si="115"/>
        <v>0</v>
      </c>
      <c r="CW62" s="2" t="s">
        <v>79</v>
      </c>
      <c r="CX62" s="2">
        <v>160</v>
      </c>
      <c r="CY62" s="2">
        <v>32</v>
      </c>
      <c r="CZ62" s="2">
        <v>128</v>
      </c>
      <c r="DA62" s="2">
        <v>0</v>
      </c>
      <c r="DB62" s="4">
        <v>0.2</v>
      </c>
      <c r="DC62" s="19">
        <f t="shared" si="116"/>
        <v>0</v>
      </c>
      <c r="DE62" s="2" t="s">
        <v>79</v>
      </c>
      <c r="DF62" s="2">
        <v>160</v>
      </c>
      <c r="DG62" s="2">
        <v>32</v>
      </c>
      <c r="DH62" s="2">
        <v>128</v>
      </c>
      <c r="DI62" s="2">
        <v>0</v>
      </c>
      <c r="DJ62" s="4">
        <v>0.2</v>
      </c>
      <c r="DK62" s="19">
        <f t="shared" si="117"/>
        <v>0</v>
      </c>
      <c r="DM62" s="2" t="s">
        <v>79</v>
      </c>
      <c r="DN62" s="2">
        <v>160</v>
      </c>
      <c r="DO62" s="2">
        <v>32</v>
      </c>
      <c r="DP62" s="2">
        <v>128</v>
      </c>
      <c r="DQ62" s="2">
        <v>0</v>
      </c>
      <c r="DR62" s="4">
        <v>0.2</v>
      </c>
      <c r="DS62" s="19">
        <f t="shared" si="118"/>
        <v>0</v>
      </c>
      <c r="DU62" s="2" t="s">
        <v>79</v>
      </c>
      <c r="DV62" s="2">
        <v>160</v>
      </c>
      <c r="DW62" s="2">
        <v>32</v>
      </c>
      <c r="DX62" s="2">
        <v>128</v>
      </c>
      <c r="DY62" s="2">
        <v>0</v>
      </c>
      <c r="DZ62" s="4">
        <v>0.2</v>
      </c>
      <c r="EA62" s="19">
        <f t="shared" si="119"/>
        <v>0</v>
      </c>
      <c r="EC62" s="2" t="s">
        <v>79</v>
      </c>
      <c r="ED62" s="2">
        <v>160</v>
      </c>
      <c r="EE62" s="2">
        <v>32</v>
      </c>
      <c r="EF62" s="2">
        <v>128</v>
      </c>
      <c r="EG62" s="2">
        <v>0</v>
      </c>
      <c r="EH62" s="4">
        <v>0.2</v>
      </c>
      <c r="EI62" s="19">
        <f t="shared" si="120"/>
        <v>0</v>
      </c>
      <c r="EK62" s="2" t="s">
        <v>79</v>
      </c>
      <c r="EL62" s="2">
        <v>160</v>
      </c>
      <c r="EM62" s="2">
        <v>32</v>
      </c>
      <c r="EN62" s="2">
        <v>128</v>
      </c>
      <c r="EO62" s="2">
        <v>0</v>
      </c>
      <c r="EP62" s="4">
        <v>0.2</v>
      </c>
      <c r="EQ62" s="19">
        <f t="shared" si="121"/>
        <v>0</v>
      </c>
      <c r="ES62" s="2" t="s">
        <v>79</v>
      </c>
      <c r="ET62" s="2">
        <v>160</v>
      </c>
      <c r="EU62" s="2">
        <v>32</v>
      </c>
      <c r="EV62" s="2">
        <v>128</v>
      </c>
      <c r="EW62" s="2">
        <v>0</v>
      </c>
      <c r="EX62" s="4">
        <v>0.2</v>
      </c>
      <c r="EY62" s="19">
        <f t="shared" si="122"/>
        <v>0</v>
      </c>
      <c r="FA62" s="2" t="s">
        <v>79</v>
      </c>
      <c r="FB62" s="2">
        <v>160</v>
      </c>
      <c r="FC62" s="2">
        <v>32</v>
      </c>
      <c r="FD62" s="2">
        <v>128</v>
      </c>
      <c r="FE62" s="2">
        <v>0</v>
      </c>
      <c r="FF62" s="4">
        <v>0.2</v>
      </c>
      <c r="FG62" s="19">
        <f t="shared" si="123"/>
        <v>0</v>
      </c>
      <c r="FI62" s="2" t="s">
        <v>79</v>
      </c>
      <c r="FJ62" s="2">
        <v>160</v>
      </c>
      <c r="FK62" s="2">
        <v>32</v>
      </c>
      <c r="FL62" s="2">
        <v>128</v>
      </c>
      <c r="FM62" s="2">
        <v>0</v>
      </c>
      <c r="FN62" s="4">
        <v>0.2</v>
      </c>
      <c r="FO62" s="19">
        <f t="shared" si="124"/>
        <v>0</v>
      </c>
      <c r="FQ62" s="2" t="s">
        <v>79</v>
      </c>
      <c r="FR62" s="2">
        <v>160</v>
      </c>
      <c r="FS62" s="2">
        <v>32</v>
      </c>
      <c r="FT62" s="2">
        <v>128</v>
      </c>
      <c r="FU62" s="2">
        <v>0</v>
      </c>
      <c r="FV62" s="4">
        <v>0.2</v>
      </c>
      <c r="FW62" s="19">
        <f t="shared" si="125"/>
        <v>0</v>
      </c>
      <c r="FY62" s="2" t="s">
        <v>79</v>
      </c>
      <c r="FZ62" s="2">
        <v>160</v>
      </c>
      <c r="GA62" s="2">
        <v>32</v>
      </c>
      <c r="GB62" s="2">
        <v>128</v>
      </c>
      <c r="GC62" s="2">
        <v>0</v>
      </c>
      <c r="GD62" s="4">
        <v>0.2</v>
      </c>
      <c r="GE62" s="19">
        <f t="shared" si="24"/>
        <v>0</v>
      </c>
      <c r="GG62" s="2" t="s">
        <v>79</v>
      </c>
      <c r="GH62" s="2">
        <v>160</v>
      </c>
      <c r="GI62" s="2">
        <v>32</v>
      </c>
      <c r="GJ62" s="2">
        <v>128</v>
      </c>
      <c r="GK62" s="2">
        <v>0</v>
      </c>
      <c r="GL62" s="4">
        <v>0.2</v>
      </c>
      <c r="GM62" s="19">
        <f t="shared" si="25"/>
        <v>0</v>
      </c>
      <c r="GO62" s="2" t="s">
        <v>79</v>
      </c>
      <c r="GP62" s="2">
        <v>160</v>
      </c>
      <c r="GQ62" s="2">
        <v>32</v>
      </c>
      <c r="GR62" s="2">
        <v>128</v>
      </c>
      <c r="GS62" s="2">
        <v>0</v>
      </c>
      <c r="GT62" s="4">
        <v>0.2</v>
      </c>
      <c r="GU62" s="19">
        <f t="shared" si="26"/>
        <v>0</v>
      </c>
      <c r="GW62" s="2" t="s">
        <v>79</v>
      </c>
      <c r="GX62" s="2">
        <v>160</v>
      </c>
      <c r="GY62" s="2">
        <v>32</v>
      </c>
      <c r="GZ62" s="2">
        <v>128</v>
      </c>
      <c r="HA62" s="2">
        <v>0</v>
      </c>
      <c r="HB62" s="4">
        <v>0.2</v>
      </c>
      <c r="HC62" s="19">
        <f t="shared" si="27"/>
        <v>0</v>
      </c>
      <c r="HE62" s="2" t="s">
        <v>79</v>
      </c>
      <c r="HF62" s="2">
        <v>160</v>
      </c>
      <c r="HG62" s="2">
        <v>32</v>
      </c>
      <c r="HH62" s="2">
        <v>128</v>
      </c>
      <c r="HI62" s="2">
        <v>0</v>
      </c>
      <c r="HJ62" s="4">
        <v>0.2</v>
      </c>
      <c r="HK62" s="19">
        <f t="shared" si="28"/>
        <v>0</v>
      </c>
      <c r="HM62" s="2" t="s">
        <v>77</v>
      </c>
      <c r="HN62" s="2">
        <v>7</v>
      </c>
      <c r="HO62" s="2">
        <v>6</v>
      </c>
      <c r="HP62" s="2">
        <v>1</v>
      </c>
      <c r="HQ62" s="2">
        <v>0</v>
      </c>
      <c r="HR62" s="4">
        <v>0.86</v>
      </c>
      <c r="HS62" s="19">
        <f>HR62-HJ60</f>
        <v>0</v>
      </c>
      <c r="HU62" s="2" t="s">
        <v>77</v>
      </c>
      <c r="HV62" s="2">
        <v>7</v>
      </c>
      <c r="HW62" s="2">
        <v>6</v>
      </c>
      <c r="HX62" s="2">
        <v>1</v>
      </c>
      <c r="HY62" s="2">
        <v>0</v>
      </c>
      <c r="HZ62" s="4">
        <v>0.86</v>
      </c>
      <c r="IA62" s="19">
        <f t="shared" si="30"/>
        <v>0</v>
      </c>
      <c r="IC62" s="2" t="s">
        <v>77</v>
      </c>
      <c r="ID62" s="2">
        <v>7</v>
      </c>
      <c r="IE62" s="2">
        <v>6</v>
      </c>
      <c r="IF62" s="2">
        <v>1</v>
      </c>
      <c r="IG62" s="2">
        <v>0</v>
      </c>
      <c r="IH62" s="4">
        <v>0.86</v>
      </c>
      <c r="II62" s="19">
        <f t="shared" si="31"/>
        <v>0</v>
      </c>
      <c r="IK62" s="2" t="s">
        <v>77</v>
      </c>
      <c r="IL62" s="2">
        <v>7</v>
      </c>
      <c r="IM62" s="2">
        <v>6</v>
      </c>
      <c r="IN62" s="2">
        <v>1</v>
      </c>
      <c r="IO62" s="2">
        <v>0</v>
      </c>
      <c r="IP62" s="4">
        <v>0.86</v>
      </c>
      <c r="IQ62" s="19">
        <f t="shared" si="32"/>
        <v>0</v>
      </c>
      <c r="IS62" s="2" t="s">
        <v>77</v>
      </c>
      <c r="IT62" s="2">
        <v>7</v>
      </c>
      <c r="IU62" s="2">
        <v>6</v>
      </c>
      <c r="IV62" s="2">
        <v>1</v>
      </c>
      <c r="IW62" s="2">
        <v>0</v>
      </c>
      <c r="IX62" s="4">
        <v>0.86</v>
      </c>
      <c r="IY62" s="19">
        <f t="shared" si="33"/>
        <v>0</v>
      </c>
      <c r="JA62" s="2" t="s">
        <v>77</v>
      </c>
      <c r="JB62" s="2">
        <v>7</v>
      </c>
      <c r="JC62" s="2">
        <v>6</v>
      </c>
      <c r="JD62" s="2">
        <v>1</v>
      </c>
      <c r="JE62" s="2">
        <v>0</v>
      </c>
      <c r="JF62" s="4">
        <v>0.86</v>
      </c>
      <c r="JG62" s="19">
        <f t="shared" si="34"/>
        <v>0</v>
      </c>
      <c r="JI62" s="2" t="s">
        <v>77</v>
      </c>
      <c r="JJ62" s="2">
        <v>7</v>
      </c>
      <c r="JK62" s="2">
        <v>6</v>
      </c>
      <c r="JL62" s="2">
        <v>1</v>
      </c>
      <c r="JM62" s="2">
        <v>0</v>
      </c>
      <c r="JN62" s="4">
        <v>0.86</v>
      </c>
      <c r="JO62" s="19">
        <f t="shared" si="35"/>
        <v>0</v>
      </c>
      <c r="JQ62" s="2" t="s">
        <v>77</v>
      </c>
      <c r="JR62" s="2">
        <v>7</v>
      </c>
      <c r="JS62" s="2">
        <v>6</v>
      </c>
      <c r="JT62" s="2">
        <v>1</v>
      </c>
      <c r="JU62" s="2">
        <v>0</v>
      </c>
      <c r="JV62" s="4">
        <v>0.86</v>
      </c>
      <c r="JW62" s="19">
        <f t="shared" si="36"/>
        <v>0</v>
      </c>
      <c r="JY62" s="2" t="s">
        <v>77</v>
      </c>
      <c r="JZ62" s="2">
        <v>7</v>
      </c>
      <c r="KA62" s="2">
        <v>6</v>
      </c>
      <c r="KB62" s="2">
        <v>1</v>
      </c>
      <c r="KC62" s="2">
        <v>0</v>
      </c>
      <c r="KD62" s="4">
        <v>0.86</v>
      </c>
      <c r="KE62" s="19">
        <f t="shared" si="37"/>
        <v>0</v>
      </c>
      <c r="KG62" s="2" t="s">
        <v>77</v>
      </c>
      <c r="KH62" s="2">
        <v>7</v>
      </c>
      <c r="KI62" s="2">
        <v>6</v>
      </c>
      <c r="KJ62" s="2">
        <v>1</v>
      </c>
      <c r="KK62" s="2">
        <v>0</v>
      </c>
      <c r="KL62" s="4">
        <v>0.86</v>
      </c>
      <c r="KM62" s="19">
        <f t="shared" si="38"/>
        <v>0</v>
      </c>
      <c r="KO62" s="2" t="s">
        <v>77</v>
      </c>
      <c r="KP62" s="2">
        <v>7</v>
      </c>
      <c r="KQ62" s="2">
        <v>6</v>
      </c>
      <c r="KR62" s="2">
        <v>1</v>
      </c>
      <c r="KS62" s="2">
        <v>0</v>
      </c>
      <c r="KT62" s="4">
        <v>0.86</v>
      </c>
      <c r="KU62" s="19">
        <f t="shared" si="39"/>
        <v>0</v>
      </c>
      <c r="KW62" s="2" t="s">
        <v>77</v>
      </c>
      <c r="KX62" s="2">
        <v>7</v>
      </c>
      <c r="KY62" s="2">
        <v>6</v>
      </c>
      <c r="KZ62" s="2">
        <v>1</v>
      </c>
      <c r="LA62" s="2">
        <v>0</v>
      </c>
      <c r="LB62" s="4">
        <v>0.86</v>
      </c>
      <c r="LC62" s="19">
        <f t="shared" si="40"/>
        <v>0</v>
      </c>
      <c r="LE62" s="2" t="s">
        <v>77</v>
      </c>
      <c r="LF62" s="2">
        <v>7</v>
      </c>
      <c r="LG62" s="2">
        <v>6</v>
      </c>
      <c r="LH62" s="2">
        <v>1</v>
      </c>
      <c r="LI62" s="2">
        <v>0</v>
      </c>
      <c r="LJ62" s="4">
        <v>0.86</v>
      </c>
      <c r="LK62" s="19">
        <f t="shared" si="41"/>
        <v>0</v>
      </c>
      <c r="LM62" s="2" t="s">
        <v>77</v>
      </c>
      <c r="LN62" s="2">
        <v>7</v>
      </c>
      <c r="LO62" s="2">
        <v>6</v>
      </c>
      <c r="LP62" s="2">
        <v>1</v>
      </c>
      <c r="LQ62" s="2">
        <v>0</v>
      </c>
      <c r="LR62" s="4">
        <v>0.86</v>
      </c>
      <c r="LS62" s="19">
        <f t="shared" si="42"/>
        <v>0</v>
      </c>
      <c r="LU62" s="2" t="s">
        <v>77</v>
      </c>
      <c r="LV62" s="2">
        <v>7</v>
      </c>
      <c r="LW62" s="2">
        <v>6</v>
      </c>
      <c r="LX62" s="2">
        <v>1</v>
      </c>
      <c r="LY62" s="2">
        <v>0</v>
      </c>
      <c r="LZ62" s="4">
        <v>0.86</v>
      </c>
      <c r="MA62" s="19">
        <f t="shared" si="43"/>
        <v>0</v>
      </c>
      <c r="MC62" s="2" t="s">
        <v>77</v>
      </c>
      <c r="MD62" s="2">
        <v>7</v>
      </c>
      <c r="ME62" s="2">
        <v>6</v>
      </c>
      <c r="MF62" s="2">
        <v>1</v>
      </c>
      <c r="MG62" s="2">
        <v>0</v>
      </c>
      <c r="MH62" s="4">
        <f t="shared" si="99"/>
        <v>0.8571428571428571</v>
      </c>
      <c r="MI62" s="19">
        <f t="shared" si="44"/>
        <v>-2.8571428571428914E-3</v>
      </c>
      <c r="MK62" s="2" t="s">
        <v>77</v>
      </c>
      <c r="ML62" s="2">
        <v>7</v>
      </c>
      <c r="MM62" s="2">
        <v>6</v>
      </c>
      <c r="MN62" s="2">
        <v>1</v>
      </c>
      <c r="MO62" s="2">
        <v>0</v>
      </c>
      <c r="MP62" s="4">
        <v>0.86</v>
      </c>
      <c r="MQ62" s="19">
        <f t="shared" si="100"/>
        <v>2.8571428571428914E-3</v>
      </c>
      <c r="MS62" s="2" t="s">
        <v>77</v>
      </c>
      <c r="MT62" s="2">
        <v>7</v>
      </c>
      <c r="MU62" s="2">
        <v>6</v>
      </c>
      <c r="MV62" s="2">
        <v>1</v>
      </c>
      <c r="MW62" s="2">
        <v>0</v>
      </c>
      <c r="MX62" s="4">
        <v>0.86</v>
      </c>
      <c r="MY62" s="19">
        <f t="shared" si="45"/>
        <v>0</v>
      </c>
      <c r="NA62" s="2" t="s">
        <v>77</v>
      </c>
      <c r="NB62" s="2">
        <v>7</v>
      </c>
      <c r="NC62" s="2">
        <v>6</v>
      </c>
      <c r="ND62" s="2">
        <v>1</v>
      </c>
      <c r="NE62" s="2">
        <v>0</v>
      </c>
      <c r="NF62" s="4">
        <v>0.86</v>
      </c>
      <c r="NG62" s="19">
        <f t="shared" si="46"/>
        <v>0</v>
      </c>
      <c r="NI62" s="2" t="s">
        <v>77</v>
      </c>
      <c r="NJ62" s="2">
        <v>7</v>
      </c>
      <c r="NK62" s="2">
        <v>6</v>
      </c>
      <c r="NL62" s="2">
        <v>1</v>
      </c>
      <c r="NM62" s="2">
        <v>0</v>
      </c>
      <c r="NN62" s="4">
        <v>0.86</v>
      </c>
      <c r="NO62" s="19">
        <f t="shared" si="47"/>
        <v>0</v>
      </c>
      <c r="NQ62" s="2" t="s">
        <v>77</v>
      </c>
      <c r="NR62" s="2">
        <v>7</v>
      </c>
      <c r="NS62" s="2">
        <v>6</v>
      </c>
      <c r="NT62" s="2">
        <v>1</v>
      </c>
      <c r="NU62" s="2">
        <v>0</v>
      </c>
      <c r="NV62" s="4">
        <v>0.86</v>
      </c>
      <c r="NW62" s="19">
        <f t="shared" si="48"/>
        <v>0</v>
      </c>
      <c r="NY62" s="2" t="s">
        <v>77</v>
      </c>
      <c r="NZ62" s="2">
        <v>7</v>
      </c>
      <c r="OA62" s="2">
        <v>6</v>
      </c>
      <c r="OB62" s="2">
        <v>1</v>
      </c>
      <c r="OC62" s="2">
        <v>0</v>
      </c>
      <c r="OD62" s="4">
        <v>0.86</v>
      </c>
      <c r="OE62" s="19">
        <f t="shared" si="49"/>
        <v>0</v>
      </c>
      <c r="OG62" s="2" t="s">
        <v>77</v>
      </c>
      <c r="OH62" s="2">
        <v>7</v>
      </c>
      <c r="OI62" s="2">
        <v>6</v>
      </c>
      <c r="OJ62" s="2">
        <v>1</v>
      </c>
      <c r="OK62" s="2">
        <v>0</v>
      </c>
      <c r="OL62" s="4">
        <v>0.86</v>
      </c>
      <c r="OM62" s="19">
        <f t="shared" si="128"/>
        <v>0</v>
      </c>
      <c r="OO62" s="2" t="s">
        <v>77</v>
      </c>
      <c r="OP62" s="2">
        <v>7</v>
      </c>
      <c r="OQ62" s="2">
        <v>6</v>
      </c>
      <c r="OR62" s="2">
        <v>1</v>
      </c>
      <c r="OS62" s="2">
        <v>0</v>
      </c>
      <c r="OT62" s="4">
        <f t="shared" si="101"/>
        <v>0.8571428571428571</v>
      </c>
      <c r="OU62" s="19">
        <f t="shared" si="51"/>
        <v>-2.8571428571428914E-3</v>
      </c>
      <c r="OW62" s="129" t="s">
        <v>77</v>
      </c>
      <c r="OX62" s="129">
        <v>7</v>
      </c>
      <c r="OY62" s="129">
        <v>6</v>
      </c>
      <c r="OZ62" s="129">
        <v>1</v>
      </c>
      <c r="PA62" s="129">
        <v>0</v>
      </c>
      <c r="PB62" s="135">
        <v>0.86</v>
      </c>
      <c r="PC62" s="132">
        <v>0</v>
      </c>
      <c r="PD62" s="129"/>
      <c r="PE62" s="129" t="s">
        <v>77</v>
      </c>
      <c r="PF62" s="129">
        <v>7</v>
      </c>
      <c r="PG62" s="129">
        <v>6</v>
      </c>
      <c r="PH62" s="129">
        <v>1</v>
      </c>
      <c r="PI62" s="129">
        <v>0</v>
      </c>
      <c r="PJ62" s="135">
        <v>0.86</v>
      </c>
      <c r="PK62" s="132">
        <v>0</v>
      </c>
      <c r="PM62" s="156" t="s">
        <v>77</v>
      </c>
      <c r="PN62" s="156">
        <v>7</v>
      </c>
      <c r="PO62" s="156">
        <v>6</v>
      </c>
      <c r="PP62" s="156">
        <v>1</v>
      </c>
      <c r="PQ62" s="156">
        <v>0</v>
      </c>
      <c r="PR62" s="162">
        <v>0.86</v>
      </c>
      <c r="PS62" s="132">
        <f t="shared" si="52"/>
        <v>0</v>
      </c>
      <c r="PT62" s="121"/>
      <c r="PU62" s="156" t="s">
        <v>77</v>
      </c>
      <c r="PV62" s="156">
        <v>7</v>
      </c>
      <c r="PW62" s="156">
        <v>6</v>
      </c>
      <c r="PX62" s="156">
        <v>1</v>
      </c>
      <c r="PY62" s="156">
        <v>0</v>
      </c>
      <c r="PZ62" s="162">
        <v>0.86</v>
      </c>
      <c r="QA62" s="132">
        <f t="shared" si="53"/>
        <v>0</v>
      </c>
      <c r="QB62" s="121"/>
      <c r="QC62" s="156" t="s">
        <v>77</v>
      </c>
      <c r="QD62" s="156">
        <v>7</v>
      </c>
      <c r="QE62" s="156">
        <v>6</v>
      </c>
      <c r="QF62" s="156">
        <v>1</v>
      </c>
      <c r="QG62" s="156">
        <v>0</v>
      </c>
      <c r="QH62" s="162">
        <v>0.86</v>
      </c>
      <c r="QI62" s="132">
        <f t="shared" si="54"/>
        <v>0</v>
      </c>
      <c r="QJ62" s="121"/>
      <c r="QK62" s="156" t="s">
        <v>77</v>
      </c>
      <c r="QL62" s="156">
        <v>7</v>
      </c>
      <c r="QM62" s="156">
        <v>6</v>
      </c>
      <c r="QN62" s="156">
        <v>1</v>
      </c>
      <c r="QO62" s="156">
        <v>0</v>
      </c>
      <c r="QP62" s="162">
        <v>0.86</v>
      </c>
      <c r="QQ62" s="132">
        <f t="shared" si="55"/>
        <v>0</v>
      </c>
      <c r="QR62" s="121"/>
      <c r="QS62" s="156" t="s">
        <v>77</v>
      </c>
      <c r="QT62" s="156">
        <v>7</v>
      </c>
      <c r="QU62" s="156">
        <v>6</v>
      </c>
      <c r="QV62" s="156">
        <v>1</v>
      </c>
      <c r="QW62" s="156">
        <v>0</v>
      </c>
      <c r="QX62" s="162">
        <v>0.86</v>
      </c>
      <c r="QY62" s="158">
        <f t="shared" si="56"/>
        <v>0</v>
      </c>
      <c r="QZ62" s="121"/>
      <c r="RA62" s="156" t="s">
        <v>77</v>
      </c>
      <c r="RB62" s="156">
        <v>7</v>
      </c>
      <c r="RC62" s="156">
        <v>6</v>
      </c>
      <c r="RD62" s="156">
        <v>1</v>
      </c>
      <c r="RE62" s="156">
        <v>0</v>
      </c>
      <c r="RF62" s="162">
        <v>0.86</v>
      </c>
      <c r="RG62" s="132">
        <f t="shared" si="57"/>
        <v>0</v>
      </c>
      <c r="RH62" s="121"/>
      <c r="RI62" s="121"/>
      <c r="RJ62" s="156" t="s">
        <v>77</v>
      </c>
      <c r="RK62" s="156">
        <v>7</v>
      </c>
      <c r="RL62" s="156">
        <v>6</v>
      </c>
      <c r="RM62" s="156">
        <v>1</v>
      </c>
      <c r="RN62" s="156">
        <v>0</v>
      </c>
      <c r="RO62" s="162">
        <f t="shared" si="58"/>
        <v>0.8571428571428571</v>
      </c>
      <c r="RP62" s="132">
        <f t="shared" si="59"/>
        <v>-2.8571428571428914E-3</v>
      </c>
      <c r="RQ62" s="121"/>
      <c r="RR62" s="121"/>
      <c r="RS62" s="121"/>
      <c r="RT62" s="121"/>
      <c r="RU62" s="121"/>
      <c r="RV62" s="121"/>
      <c r="RW62" s="132"/>
      <c r="RX62" s="121"/>
      <c r="RY62" s="121"/>
      <c r="RZ62" s="121"/>
      <c r="SA62" s="121"/>
      <c r="SB62" s="121"/>
      <c r="SC62" s="121"/>
      <c r="SD62" s="132"/>
      <c r="SE62" s="121"/>
      <c r="SF62" s="121"/>
      <c r="SG62" s="121"/>
      <c r="SH62" s="121"/>
      <c r="SI62" s="121"/>
      <c r="SJ62" s="121"/>
      <c r="SK62" s="121"/>
      <c r="SL62" s="121"/>
      <c r="SM62" s="121"/>
      <c r="SN62" s="121"/>
      <c r="SO62" s="121"/>
      <c r="SP62" s="121"/>
      <c r="SQ62" s="121"/>
      <c r="SR62" s="121"/>
      <c r="SU62" s="157" t="s">
        <v>77</v>
      </c>
      <c r="SV62" s="157">
        <v>7</v>
      </c>
      <c r="SW62" s="157">
        <v>6</v>
      </c>
      <c r="SX62" s="157">
        <v>1</v>
      </c>
      <c r="SY62" s="157">
        <v>0</v>
      </c>
      <c r="SZ62" s="158">
        <f t="shared" si="102"/>
        <v>0.8571428571428571</v>
      </c>
      <c r="TA62" s="132">
        <f t="shared" si="60"/>
        <v>0</v>
      </c>
      <c r="TC62" s="157" t="s">
        <v>77</v>
      </c>
      <c r="TD62" s="157">
        <v>7</v>
      </c>
      <c r="TE62" s="157">
        <v>6</v>
      </c>
      <c r="TF62" s="157">
        <v>1</v>
      </c>
      <c r="TG62" s="157">
        <v>0</v>
      </c>
      <c r="TH62" s="158">
        <f t="shared" si="61"/>
        <v>0.8571428571428571</v>
      </c>
      <c r="TI62" s="132">
        <f t="shared" si="62"/>
        <v>0</v>
      </c>
      <c r="TK62" s="157" t="s">
        <v>77</v>
      </c>
      <c r="TL62" s="157">
        <v>7</v>
      </c>
      <c r="TM62" s="157">
        <v>6</v>
      </c>
      <c r="TN62" s="157">
        <v>1</v>
      </c>
      <c r="TO62" s="157">
        <v>0</v>
      </c>
      <c r="TP62" s="158">
        <f t="shared" si="63"/>
        <v>0.8571428571428571</v>
      </c>
      <c r="TQ62" s="132">
        <f t="shared" si="64"/>
        <v>0</v>
      </c>
      <c r="TS62" s="157" t="s">
        <v>77</v>
      </c>
      <c r="TT62" s="157">
        <v>7</v>
      </c>
      <c r="TU62" s="157">
        <v>6</v>
      </c>
      <c r="TV62" s="157">
        <v>1</v>
      </c>
      <c r="TW62" s="157">
        <v>0</v>
      </c>
      <c r="TX62" s="158">
        <f t="shared" si="65"/>
        <v>0.8571428571428571</v>
      </c>
      <c r="TY62" s="132">
        <f t="shared" si="66"/>
        <v>0</v>
      </c>
      <c r="UA62" s="157" t="s">
        <v>77</v>
      </c>
      <c r="UB62" s="157">
        <v>7</v>
      </c>
      <c r="UC62" s="157">
        <v>6</v>
      </c>
      <c r="UD62" s="157">
        <v>1</v>
      </c>
      <c r="UE62" s="157">
        <v>0</v>
      </c>
      <c r="UF62" s="158">
        <f t="shared" si="67"/>
        <v>0.8571428571428571</v>
      </c>
      <c r="UG62" s="132">
        <f t="shared" si="68"/>
        <v>0</v>
      </c>
      <c r="UH62" s="132"/>
      <c r="UI62" s="157" t="s">
        <v>77</v>
      </c>
      <c r="UJ62" s="157">
        <v>7</v>
      </c>
      <c r="UK62" s="157">
        <v>6</v>
      </c>
      <c r="UL62" s="157">
        <v>1</v>
      </c>
      <c r="UM62" s="157">
        <v>0</v>
      </c>
      <c r="UN62" s="158">
        <f t="shared" si="69"/>
        <v>0.8571428571428571</v>
      </c>
      <c r="UO62" s="132">
        <f t="shared" si="70"/>
        <v>0</v>
      </c>
      <c r="UQ62" s="157" t="s">
        <v>77</v>
      </c>
      <c r="UR62" s="157">
        <v>7</v>
      </c>
      <c r="US62" s="157">
        <v>6</v>
      </c>
      <c r="UT62" s="157">
        <v>1</v>
      </c>
      <c r="UU62" s="157">
        <v>0</v>
      </c>
      <c r="UV62" s="158">
        <f t="shared" si="71"/>
        <v>0.8571428571428571</v>
      </c>
      <c r="UW62" s="132">
        <f t="shared" si="72"/>
        <v>0</v>
      </c>
      <c r="UY62" s="157" t="s">
        <v>77</v>
      </c>
      <c r="UZ62" s="157">
        <v>7</v>
      </c>
      <c r="VA62" s="157">
        <v>6</v>
      </c>
      <c r="VB62" s="157">
        <v>1</v>
      </c>
      <c r="VC62" s="157">
        <v>0</v>
      </c>
      <c r="VD62" s="158">
        <f t="shared" si="73"/>
        <v>0.8571428571428571</v>
      </c>
      <c r="VE62" s="132">
        <f t="shared" si="74"/>
        <v>0</v>
      </c>
      <c r="VG62" s="157" t="s">
        <v>77</v>
      </c>
      <c r="VH62" s="157">
        <v>7</v>
      </c>
      <c r="VI62" s="157">
        <v>6</v>
      </c>
      <c r="VJ62" s="157">
        <v>1</v>
      </c>
      <c r="VK62" s="157">
        <v>0</v>
      </c>
      <c r="VL62" s="158">
        <f t="shared" si="75"/>
        <v>0.8571428571428571</v>
      </c>
      <c r="VM62" s="132">
        <f t="shared" si="76"/>
        <v>0</v>
      </c>
      <c r="VO62" s="157" t="s">
        <v>77</v>
      </c>
      <c r="VP62" s="157">
        <v>7</v>
      </c>
      <c r="VQ62" s="157">
        <v>6</v>
      </c>
      <c r="VR62" s="157">
        <v>1</v>
      </c>
      <c r="VS62" s="157">
        <v>0</v>
      </c>
      <c r="VT62" s="158">
        <f t="shared" si="77"/>
        <v>0.8571428571428571</v>
      </c>
      <c r="VV62" s="157" t="s">
        <v>77</v>
      </c>
      <c r="VW62" s="157">
        <v>7</v>
      </c>
      <c r="VX62" s="157">
        <v>6</v>
      </c>
      <c r="VY62" s="157">
        <v>1</v>
      </c>
      <c r="VZ62" s="157">
        <v>0</v>
      </c>
      <c r="WA62" s="158">
        <f t="shared" si="78"/>
        <v>0.8571428571428571</v>
      </c>
      <c r="WC62" s="157" t="s">
        <v>77</v>
      </c>
      <c r="WD62" s="157">
        <v>7</v>
      </c>
      <c r="WE62" s="157">
        <v>6</v>
      </c>
      <c r="WF62" s="157">
        <v>1</v>
      </c>
      <c r="WG62" s="157">
        <v>0</v>
      </c>
      <c r="WH62" s="158">
        <f t="shared" si="79"/>
        <v>0.8571428571428571</v>
      </c>
      <c r="WI62" s="132">
        <f t="shared" si="126"/>
        <v>0</v>
      </c>
      <c r="WK62" s="157" t="s">
        <v>77</v>
      </c>
      <c r="WL62" s="157">
        <v>7</v>
      </c>
      <c r="WM62" s="157">
        <v>6</v>
      </c>
      <c r="WN62" s="157">
        <v>1</v>
      </c>
      <c r="WO62" s="157">
        <v>0</v>
      </c>
      <c r="WP62" s="158">
        <f t="shared" si="80"/>
        <v>0.8571428571428571</v>
      </c>
      <c r="WQ62" s="132">
        <f t="shared" si="81"/>
        <v>0</v>
      </c>
      <c r="WS62" s="157" t="s">
        <v>77</v>
      </c>
      <c r="WT62" s="157">
        <v>7</v>
      </c>
      <c r="WU62" s="157">
        <v>6</v>
      </c>
      <c r="WV62" s="157">
        <v>1</v>
      </c>
      <c r="WW62" s="157">
        <v>0</v>
      </c>
      <c r="WX62" s="158">
        <f t="shared" si="82"/>
        <v>0.8571428571428571</v>
      </c>
      <c r="WY62" s="132">
        <f t="shared" si="83"/>
        <v>0</v>
      </c>
      <c r="XA62" s="157" t="s">
        <v>77</v>
      </c>
      <c r="XB62" s="157">
        <v>7</v>
      </c>
      <c r="XC62" s="157">
        <v>6</v>
      </c>
      <c r="XD62" s="157">
        <v>1</v>
      </c>
      <c r="XE62" s="157">
        <v>0</v>
      </c>
      <c r="XF62" s="158">
        <f t="shared" si="84"/>
        <v>0.8571428571428571</v>
      </c>
      <c r="XG62" s="132">
        <f t="shared" si="85"/>
        <v>0</v>
      </c>
      <c r="XI62" s="157" t="s">
        <v>77</v>
      </c>
      <c r="XJ62" s="157">
        <v>7</v>
      </c>
      <c r="XK62" s="157">
        <v>6</v>
      </c>
      <c r="XL62" s="157">
        <v>1</v>
      </c>
      <c r="XM62" s="157">
        <v>0</v>
      </c>
      <c r="XN62" s="158">
        <f t="shared" si="86"/>
        <v>0.8571428571428571</v>
      </c>
      <c r="XO62" s="132">
        <f t="shared" si="87"/>
        <v>0</v>
      </c>
      <c r="XQ62" s="157" t="s">
        <v>77</v>
      </c>
      <c r="XR62" s="157">
        <v>7</v>
      </c>
      <c r="XS62" s="157">
        <v>6</v>
      </c>
      <c r="XT62" s="157">
        <v>1</v>
      </c>
      <c r="XU62" s="157">
        <v>0</v>
      </c>
      <c r="XV62" s="158">
        <f t="shared" si="88"/>
        <v>0.8571428571428571</v>
      </c>
      <c r="XW62" s="132">
        <f t="shared" si="89"/>
        <v>0</v>
      </c>
      <c r="XY62" s="157" t="s">
        <v>77</v>
      </c>
      <c r="XZ62" s="157">
        <v>7</v>
      </c>
      <c r="YA62" s="157">
        <v>6</v>
      </c>
      <c r="YB62" s="157">
        <v>1</v>
      </c>
      <c r="YC62" s="157">
        <v>0</v>
      </c>
      <c r="YD62" s="158">
        <f t="shared" si="90"/>
        <v>0.8571428571428571</v>
      </c>
      <c r="YE62" s="132">
        <f t="shared" si="91"/>
        <v>0</v>
      </c>
      <c r="YG62" s="157" t="s">
        <v>77</v>
      </c>
      <c r="YH62" s="157">
        <v>7</v>
      </c>
      <c r="YI62" s="157">
        <v>6</v>
      </c>
      <c r="YJ62" s="157">
        <v>1</v>
      </c>
      <c r="YK62" s="157">
        <v>0</v>
      </c>
      <c r="YL62" s="158">
        <f t="shared" si="92"/>
        <v>0.8571428571428571</v>
      </c>
      <c r="YM62" s="132">
        <f t="shared" si="93"/>
        <v>0</v>
      </c>
      <c r="YO62" s="157" t="s">
        <v>77</v>
      </c>
      <c r="YP62" s="157">
        <v>7</v>
      </c>
      <c r="YQ62" s="157">
        <v>6</v>
      </c>
      <c r="YR62" s="157">
        <v>1</v>
      </c>
      <c r="YS62" s="157">
        <v>0</v>
      </c>
      <c r="YT62" s="158">
        <f t="shared" si="94"/>
        <v>0.8571428571428571</v>
      </c>
      <c r="YU62" s="132">
        <f t="shared" si="95"/>
        <v>0</v>
      </c>
      <c r="YW62" s="157" t="s">
        <v>77</v>
      </c>
      <c r="YX62" s="157">
        <v>7</v>
      </c>
      <c r="YY62" s="157">
        <v>6</v>
      </c>
      <c r="YZ62" s="157">
        <v>1</v>
      </c>
      <c r="ZA62" s="157">
        <v>0</v>
      </c>
      <c r="ZB62" s="158">
        <f t="shared" si="96"/>
        <v>0.8571428571428571</v>
      </c>
      <c r="ZD62" s="157" t="s">
        <v>77</v>
      </c>
      <c r="ZE62" s="157">
        <v>7</v>
      </c>
      <c r="ZF62" s="157">
        <v>6</v>
      </c>
      <c r="ZG62" s="157">
        <v>1</v>
      </c>
      <c r="ZH62" s="157">
        <v>0</v>
      </c>
      <c r="ZI62" s="158">
        <f t="shared" si="97"/>
        <v>0.8571428571428571</v>
      </c>
      <c r="ZJ62" s="132">
        <f t="shared" si="98"/>
        <v>0.8571428571428571</v>
      </c>
      <c r="ZL62" s="121" t="s">
        <v>77</v>
      </c>
      <c r="ZM62" s="121">
        <v>7</v>
      </c>
      <c r="ZN62" s="121">
        <v>6</v>
      </c>
      <c r="ZO62" s="121">
        <v>1</v>
      </c>
      <c r="ZP62" s="121">
        <v>0</v>
      </c>
      <c r="ZQ62" s="132">
        <v>0.86</v>
      </c>
      <c r="ZS62" s="157" t="s">
        <v>77</v>
      </c>
      <c r="ZT62" s="157">
        <v>7</v>
      </c>
      <c r="ZU62" s="157">
        <v>6</v>
      </c>
      <c r="ZV62" s="157">
        <v>1</v>
      </c>
      <c r="ZW62" s="157">
        <v>0</v>
      </c>
      <c r="ZX62" s="158">
        <v>0.86</v>
      </c>
      <c r="ZZ62" s="199" t="s">
        <v>77</v>
      </c>
      <c r="AAA62" s="199">
        <v>7</v>
      </c>
      <c r="AAB62" s="199">
        <v>6</v>
      </c>
      <c r="AAC62" s="199">
        <v>1</v>
      </c>
      <c r="AAD62" s="199">
        <v>0</v>
      </c>
      <c r="AAE62" s="200">
        <v>0.86</v>
      </c>
      <c r="AAG62" s="157" t="s">
        <v>77</v>
      </c>
      <c r="AAH62" s="157">
        <v>7</v>
      </c>
      <c r="AAI62" s="157">
        <v>6</v>
      </c>
      <c r="AAJ62" s="157">
        <v>1</v>
      </c>
      <c r="AAK62" s="157">
        <v>0</v>
      </c>
      <c r="AAL62" s="158">
        <v>0.86</v>
      </c>
      <c r="AAN62" s="157" t="s">
        <v>77</v>
      </c>
      <c r="AAO62" s="157">
        <v>7</v>
      </c>
      <c r="AAP62" s="157">
        <v>6</v>
      </c>
      <c r="AAQ62" s="157">
        <v>1</v>
      </c>
      <c r="AAR62" s="157">
        <v>0</v>
      </c>
      <c r="AAS62" s="158">
        <v>0.86</v>
      </c>
      <c r="AAU62" s="157" t="s">
        <v>77</v>
      </c>
      <c r="AAV62" s="157">
        <v>7</v>
      </c>
      <c r="AAW62" s="157">
        <v>6</v>
      </c>
      <c r="AAX62" s="157">
        <v>1</v>
      </c>
      <c r="AAY62" s="157">
        <v>0</v>
      </c>
      <c r="AAZ62" s="158">
        <v>0.86</v>
      </c>
    </row>
    <row r="63" spans="1:728" ht="15.75">
      <c r="A63" s="19">
        <v>0.2</v>
      </c>
      <c r="B63" s="19"/>
      <c r="C63" s="18" t="s">
        <v>79</v>
      </c>
      <c r="D63" s="18">
        <v>160</v>
      </c>
      <c r="E63" s="18">
        <v>32</v>
      </c>
      <c r="F63" s="18">
        <v>128</v>
      </c>
      <c r="G63" s="18">
        <v>0</v>
      </c>
      <c r="H63" s="19">
        <v>0.2</v>
      </c>
      <c r="J63" s="58" t="s">
        <v>79</v>
      </c>
      <c r="K63" s="58">
        <v>160</v>
      </c>
      <c r="L63" s="58">
        <v>32</v>
      </c>
      <c r="M63" s="58">
        <v>128</v>
      </c>
      <c r="N63" s="58">
        <v>0</v>
      </c>
      <c r="O63" s="59">
        <v>0.2</v>
      </c>
      <c r="P63" s="59">
        <f t="shared" si="104"/>
        <v>0</v>
      </c>
      <c r="R63" s="18" t="s">
        <v>79</v>
      </c>
      <c r="S63" s="18">
        <v>160</v>
      </c>
      <c r="T63" s="18">
        <v>32</v>
      </c>
      <c r="U63" s="18">
        <v>128</v>
      </c>
      <c r="V63" s="18">
        <v>0</v>
      </c>
      <c r="W63" s="19">
        <v>0.2</v>
      </c>
      <c r="X63" s="19">
        <f t="shared" si="105"/>
        <v>0</v>
      </c>
      <c r="Z63" s="51" t="s">
        <v>79</v>
      </c>
      <c r="AA63" s="51">
        <v>160</v>
      </c>
      <c r="AB63" s="52">
        <v>32</v>
      </c>
      <c r="AC63" s="53">
        <v>128</v>
      </c>
      <c r="AD63" s="51">
        <v>0</v>
      </c>
      <c r="AE63" s="56">
        <v>0.2</v>
      </c>
      <c r="AF63" s="19">
        <f t="shared" si="106"/>
        <v>0</v>
      </c>
      <c r="AH63" s="19">
        <v>0.2</v>
      </c>
      <c r="AI63" s="19">
        <f t="shared" si="107"/>
        <v>0</v>
      </c>
      <c r="AK63" s="18" t="s">
        <v>80</v>
      </c>
      <c r="AL63" s="18">
        <v>20</v>
      </c>
      <c r="AM63" s="18">
        <v>20</v>
      </c>
      <c r="AN63" s="18">
        <v>0</v>
      </c>
      <c r="AO63" s="18">
        <v>0</v>
      </c>
      <c r="AP63" s="19">
        <f t="shared" si="108"/>
        <v>1</v>
      </c>
      <c r="AQ63" s="19">
        <f t="shared" si="127"/>
        <v>0</v>
      </c>
      <c r="AS63" s="18" t="s">
        <v>80</v>
      </c>
      <c r="AT63" s="18">
        <v>20</v>
      </c>
      <c r="AU63" s="18">
        <v>20</v>
      </c>
      <c r="AV63" s="18">
        <v>0</v>
      </c>
      <c r="AW63" s="18">
        <v>0</v>
      </c>
      <c r="AX63" s="19">
        <v>1</v>
      </c>
      <c r="AY63" s="19">
        <f t="shared" si="109"/>
        <v>0</v>
      </c>
      <c r="BA63" s="18" t="s">
        <v>80</v>
      </c>
      <c r="BB63" s="18">
        <v>20</v>
      </c>
      <c r="BC63" s="18">
        <v>20</v>
      </c>
      <c r="BD63" s="18">
        <v>0</v>
      </c>
      <c r="BE63" s="18">
        <v>0</v>
      </c>
      <c r="BF63" s="19">
        <v>1</v>
      </c>
      <c r="BG63" s="19">
        <f t="shared" si="110"/>
        <v>0</v>
      </c>
      <c r="BI63" s="18" t="s">
        <v>80</v>
      </c>
      <c r="BJ63" s="18">
        <v>20</v>
      </c>
      <c r="BK63" s="18">
        <v>20</v>
      </c>
      <c r="BL63" s="18">
        <v>0</v>
      </c>
      <c r="BM63" s="18">
        <v>0</v>
      </c>
      <c r="BN63" s="19">
        <v>1</v>
      </c>
      <c r="BO63" s="19">
        <f t="shared" si="111"/>
        <v>0</v>
      </c>
      <c r="BQ63" s="18" t="s">
        <v>80</v>
      </c>
      <c r="BR63" s="18">
        <v>20</v>
      </c>
      <c r="BS63" s="18">
        <v>20</v>
      </c>
      <c r="BT63" s="18">
        <v>0</v>
      </c>
      <c r="BU63" s="18">
        <v>0</v>
      </c>
      <c r="BV63" s="19">
        <v>1</v>
      </c>
      <c r="BW63" s="19">
        <f t="shared" si="112"/>
        <v>0</v>
      </c>
      <c r="BY63" s="18" t="s">
        <v>80</v>
      </c>
      <c r="BZ63" s="18">
        <v>20</v>
      </c>
      <c r="CA63" s="18">
        <v>20</v>
      </c>
      <c r="CB63" s="18">
        <v>0</v>
      </c>
      <c r="CC63" s="18">
        <v>0</v>
      </c>
      <c r="CD63" s="19">
        <v>1</v>
      </c>
      <c r="CE63" s="19">
        <f t="shared" si="113"/>
        <v>0</v>
      </c>
      <c r="CG63" s="2" t="s">
        <v>80</v>
      </c>
      <c r="CH63" s="2">
        <v>20</v>
      </c>
      <c r="CI63" s="2">
        <v>20</v>
      </c>
      <c r="CJ63" s="2">
        <v>0</v>
      </c>
      <c r="CK63" s="2">
        <v>0</v>
      </c>
      <c r="CL63" s="4">
        <v>1</v>
      </c>
      <c r="CM63" s="19">
        <f t="shared" si="114"/>
        <v>0</v>
      </c>
      <c r="CO63" s="2" t="s">
        <v>80</v>
      </c>
      <c r="CP63" s="2">
        <v>20</v>
      </c>
      <c r="CQ63" s="2">
        <v>20</v>
      </c>
      <c r="CR63" s="2">
        <v>0</v>
      </c>
      <c r="CS63" s="2">
        <v>0</v>
      </c>
      <c r="CT63" s="4">
        <v>1</v>
      </c>
      <c r="CU63" s="19">
        <f t="shared" si="115"/>
        <v>0</v>
      </c>
      <c r="CW63" s="2" t="s">
        <v>80</v>
      </c>
      <c r="CX63" s="2">
        <v>20</v>
      </c>
      <c r="CY63" s="2">
        <v>20</v>
      </c>
      <c r="CZ63" s="2">
        <v>0</v>
      </c>
      <c r="DA63" s="2">
        <v>0</v>
      </c>
      <c r="DB63" s="4">
        <v>1</v>
      </c>
      <c r="DC63" s="19">
        <f t="shared" si="116"/>
        <v>0</v>
      </c>
      <c r="DE63" s="2" t="s">
        <v>80</v>
      </c>
      <c r="DF63" s="2">
        <v>20</v>
      </c>
      <c r="DG63" s="2">
        <v>20</v>
      </c>
      <c r="DH63" s="2">
        <v>0</v>
      </c>
      <c r="DI63" s="2">
        <v>0</v>
      </c>
      <c r="DJ63" s="4">
        <v>1</v>
      </c>
      <c r="DK63" s="19">
        <f t="shared" si="117"/>
        <v>0</v>
      </c>
      <c r="DM63" s="2" t="s">
        <v>80</v>
      </c>
      <c r="DN63" s="2">
        <v>20</v>
      </c>
      <c r="DO63" s="2">
        <v>20</v>
      </c>
      <c r="DP63" s="2">
        <v>0</v>
      </c>
      <c r="DQ63" s="2">
        <v>0</v>
      </c>
      <c r="DR63" s="4">
        <v>1</v>
      </c>
      <c r="DS63" s="19">
        <f t="shared" si="118"/>
        <v>0</v>
      </c>
      <c r="DU63" s="2" t="s">
        <v>80</v>
      </c>
      <c r="DV63" s="2">
        <v>20</v>
      </c>
      <c r="DW63" s="2">
        <v>20</v>
      </c>
      <c r="DX63" s="2">
        <v>0</v>
      </c>
      <c r="DY63" s="2">
        <v>0</v>
      </c>
      <c r="DZ63" s="4">
        <v>1</v>
      </c>
      <c r="EA63" s="19">
        <f t="shared" si="119"/>
        <v>0</v>
      </c>
      <c r="EC63" s="2" t="s">
        <v>80</v>
      </c>
      <c r="ED63" s="2">
        <v>20</v>
      </c>
      <c r="EE63" s="2">
        <v>20</v>
      </c>
      <c r="EF63" s="2">
        <v>0</v>
      </c>
      <c r="EG63" s="2">
        <v>0</v>
      </c>
      <c r="EH63" s="4">
        <v>1</v>
      </c>
      <c r="EI63" s="19">
        <f t="shared" si="120"/>
        <v>0</v>
      </c>
      <c r="EK63" s="2" t="s">
        <v>80</v>
      </c>
      <c r="EL63" s="2">
        <v>20</v>
      </c>
      <c r="EM63" s="2">
        <v>20</v>
      </c>
      <c r="EN63" s="2">
        <v>0</v>
      </c>
      <c r="EO63" s="2">
        <v>0</v>
      </c>
      <c r="EP63" s="4">
        <v>1</v>
      </c>
      <c r="EQ63" s="19">
        <f t="shared" si="121"/>
        <v>0</v>
      </c>
      <c r="ES63" s="2" t="s">
        <v>80</v>
      </c>
      <c r="ET63" s="2">
        <v>20</v>
      </c>
      <c r="EU63" s="2">
        <v>20</v>
      </c>
      <c r="EV63" s="2">
        <v>0</v>
      </c>
      <c r="EW63" s="2">
        <v>0</v>
      </c>
      <c r="EX63" s="4">
        <v>1</v>
      </c>
      <c r="EY63" s="19">
        <f t="shared" si="122"/>
        <v>0</v>
      </c>
      <c r="FA63" s="2" t="s">
        <v>80</v>
      </c>
      <c r="FB63" s="2">
        <v>20</v>
      </c>
      <c r="FC63" s="2">
        <v>20</v>
      </c>
      <c r="FD63" s="2">
        <v>0</v>
      </c>
      <c r="FE63" s="2">
        <v>0</v>
      </c>
      <c r="FF63" s="4">
        <v>1</v>
      </c>
      <c r="FG63" s="19">
        <f t="shared" si="123"/>
        <v>0</v>
      </c>
      <c r="FI63" s="2" t="s">
        <v>80</v>
      </c>
      <c r="FJ63" s="2">
        <v>20</v>
      </c>
      <c r="FK63" s="2">
        <v>20</v>
      </c>
      <c r="FL63" s="2">
        <v>0</v>
      </c>
      <c r="FM63" s="2">
        <v>0</v>
      </c>
      <c r="FN63" s="4">
        <v>1</v>
      </c>
      <c r="FO63" s="19">
        <f t="shared" si="124"/>
        <v>0</v>
      </c>
      <c r="FQ63" s="2" t="s">
        <v>80</v>
      </c>
      <c r="FR63" s="2">
        <v>20</v>
      </c>
      <c r="FS63" s="2">
        <v>20</v>
      </c>
      <c r="FT63" s="2">
        <v>0</v>
      </c>
      <c r="FU63" s="2">
        <v>0</v>
      </c>
      <c r="FV63" s="4">
        <v>1</v>
      </c>
      <c r="FW63" s="19">
        <f t="shared" si="125"/>
        <v>0</v>
      </c>
      <c r="FY63" s="2" t="s">
        <v>80</v>
      </c>
      <c r="FZ63" s="2">
        <v>20</v>
      </c>
      <c r="GA63" s="2">
        <v>20</v>
      </c>
      <c r="GB63" s="2">
        <v>0</v>
      </c>
      <c r="GC63" s="2">
        <v>0</v>
      </c>
      <c r="GD63" s="4">
        <v>1</v>
      </c>
      <c r="GE63" s="19">
        <f t="shared" si="24"/>
        <v>0</v>
      </c>
      <c r="GG63" s="2" t="s">
        <v>80</v>
      </c>
      <c r="GH63" s="2">
        <v>20</v>
      </c>
      <c r="GI63" s="2">
        <v>20</v>
      </c>
      <c r="GJ63" s="2">
        <v>0</v>
      </c>
      <c r="GK63" s="2">
        <v>0</v>
      </c>
      <c r="GL63" s="4">
        <v>1</v>
      </c>
      <c r="GM63" s="19">
        <f t="shared" si="25"/>
        <v>0</v>
      </c>
      <c r="GO63" s="2" t="s">
        <v>80</v>
      </c>
      <c r="GP63" s="2">
        <v>20</v>
      </c>
      <c r="GQ63" s="2">
        <v>20</v>
      </c>
      <c r="GR63" s="2">
        <v>0</v>
      </c>
      <c r="GS63" s="2">
        <v>0</v>
      </c>
      <c r="GT63" s="4">
        <v>1</v>
      </c>
      <c r="GU63" s="19">
        <f t="shared" si="26"/>
        <v>0</v>
      </c>
      <c r="GW63" s="2" t="s">
        <v>80</v>
      </c>
      <c r="GX63" s="2">
        <v>20</v>
      </c>
      <c r="GY63" s="2">
        <v>20</v>
      </c>
      <c r="GZ63" s="2">
        <v>0</v>
      </c>
      <c r="HA63" s="2">
        <v>0</v>
      </c>
      <c r="HB63" s="4">
        <v>1</v>
      </c>
      <c r="HC63" s="19">
        <f t="shared" si="27"/>
        <v>0</v>
      </c>
      <c r="HE63" s="2" t="s">
        <v>80</v>
      </c>
      <c r="HF63" s="2">
        <v>20</v>
      </c>
      <c r="HG63" s="2">
        <v>20</v>
      </c>
      <c r="HH63" s="2">
        <v>0</v>
      </c>
      <c r="HI63" s="2">
        <v>0</v>
      </c>
      <c r="HJ63" s="4">
        <v>1</v>
      </c>
      <c r="HK63" s="19">
        <f t="shared" si="28"/>
        <v>0</v>
      </c>
      <c r="HM63" s="2" t="s">
        <v>78</v>
      </c>
      <c r="HN63" s="2">
        <v>32</v>
      </c>
      <c r="HO63" s="2">
        <v>31</v>
      </c>
      <c r="HP63" s="2">
        <v>1</v>
      </c>
      <c r="HQ63" s="2">
        <v>0</v>
      </c>
      <c r="HR63" s="4">
        <v>0.97</v>
      </c>
      <c r="HS63" s="19">
        <f>HR63-HJ61</f>
        <v>0</v>
      </c>
      <c r="HU63" s="2" t="s">
        <v>78</v>
      </c>
      <c r="HV63" s="2">
        <v>32</v>
      </c>
      <c r="HW63" s="2">
        <v>31</v>
      </c>
      <c r="HX63" s="2">
        <v>1</v>
      </c>
      <c r="HY63" s="2">
        <v>0</v>
      </c>
      <c r="HZ63" s="4">
        <v>0.97</v>
      </c>
      <c r="IA63" s="19">
        <f t="shared" si="30"/>
        <v>0</v>
      </c>
      <c r="IC63" s="2" t="s">
        <v>78</v>
      </c>
      <c r="ID63" s="2">
        <v>32</v>
      </c>
      <c r="IE63" s="2">
        <v>31</v>
      </c>
      <c r="IF63" s="2">
        <v>1</v>
      </c>
      <c r="IG63" s="2">
        <v>0</v>
      </c>
      <c r="IH63" s="4">
        <v>0.97</v>
      </c>
      <c r="II63" s="19">
        <f t="shared" si="31"/>
        <v>0</v>
      </c>
      <c r="IK63" s="2" t="s">
        <v>78</v>
      </c>
      <c r="IL63" s="2">
        <v>32</v>
      </c>
      <c r="IM63" s="2">
        <v>31</v>
      </c>
      <c r="IN63" s="2">
        <v>1</v>
      </c>
      <c r="IO63" s="2">
        <v>0</v>
      </c>
      <c r="IP63" s="4">
        <v>0.97</v>
      </c>
      <c r="IQ63" s="19">
        <f t="shared" si="32"/>
        <v>0</v>
      </c>
      <c r="IS63" s="2" t="s">
        <v>78</v>
      </c>
      <c r="IT63" s="2">
        <v>32</v>
      </c>
      <c r="IU63" s="2">
        <v>31</v>
      </c>
      <c r="IV63" s="2">
        <v>1</v>
      </c>
      <c r="IW63" s="2">
        <v>0</v>
      </c>
      <c r="IX63" s="4">
        <v>0.97</v>
      </c>
      <c r="IY63" s="19">
        <f t="shared" si="33"/>
        <v>0</v>
      </c>
      <c r="JA63" s="2" t="s">
        <v>78</v>
      </c>
      <c r="JB63" s="2">
        <v>32</v>
      </c>
      <c r="JC63" s="2">
        <v>31</v>
      </c>
      <c r="JD63" s="2">
        <v>1</v>
      </c>
      <c r="JE63" s="2">
        <v>0</v>
      </c>
      <c r="JF63" s="4">
        <v>0.97</v>
      </c>
      <c r="JG63" s="19">
        <f t="shared" si="34"/>
        <v>0</v>
      </c>
      <c r="JI63" s="2" t="s">
        <v>78</v>
      </c>
      <c r="JJ63" s="2">
        <v>32</v>
      </c>
      <c r="JK63" s="2">
        <v>31</v>
      </c>
      <c r="JL63" s="2">
        <v>1</v>
      </c>
      <c r="JM63" s="2">
        <v>0</v>
      </c>
      <c r="JN63" s="4">
        <v>0.97</v>
      </c>
      <c r="JO63" s="19">
        <f t="shared" si="35"/>
        <v>0</v>
      </c>
      <c r="JQ63" s="2" t="s">
        <v>78</v>
      </c>
      <c r="JR63" s="2">
        <v>32</v>
      </c>
      <c r="JS63" s="2">
        <v>31</v>
      </c>
      <c r="JT63" s="2">
        <v>1</v>
      </c>
      <c r="JU63" s="2">
        <v>0</v>
      </c>
      <c r="JV63" s="4">
        <v>0.97</v>
      </c>
      <c r="JW63" s="19">
        <f t="shared" si="36"/>
        <v>0</v>
      </c>
      <c r="JY63" s="2" t="s">
        <v>78</v>
      </c>
      <c r="JZ63" s="2">
        <v>32</v>
      </c>
      <c r="KA63" s="2">
        <v>31</v>
      </c>
      <c r="KB63" s="2">
        <v>1</v>
      </c>
      <c r="KC63" s="2">
        <v>0</v>
      </c>
      <c r="KD63" s="4">
        <v>0.97</v>
      </c>
      <c r="KE63" s="19">
        <f t="shared" si="37"/>
        <v>0</v>
      </c>
      <c r="KG63" s="2" t="s">
        <v>78</v>
      </c>
      <c r="KH63" s="2">
        <v>32</v>
      </c>
      <c r="KI63" s="2">
        <v>31</v>
      </c>
      <c r="KJ63" s="2">
        <v>1</v>
      </c>
      <c r="KK63" s="2">
        <v>0</v>
      </c>
      <c r="KL63" s="4">
        <v>0.97</v>
      </c>
      <c r="KM63" s="19">
        <f t="shared" si="38"/>
        <v>0</v>
      </c>
      <c r="KO63" s="2" t="s">
        <v>78</v>
      </c>
      <c r="KP63" s="2">
        <v>32</v>
      </c>
      <c r="KQ63" s="2">
        <v>31</v>
      </c>
      <c r="KR63" s="2">
        <v>1</v>
      </c>
      <c r="KS63" s="2">
        <v>0</v>
      </c>
      <c r="KT63" s="4">
        <v>0.97</v>
      </c>
      <c r="KU63" s="19">
        <f t="shared" si="39"/>
        <v>0</v>
      </c>
      <c r="KW63" s="2" t="s">
        <v>78</v>
      </c>
      <c r="KX63" s="2">
        <v>32</v>
      </c>
      <c r="KY63" s="2">
        <v>31</v>
      </c>
      <c r="KZ63" s="2">
        <v>1</v>
      </c>
      <c r="LA63" s="2">
        <v>0</v>
      </c>
      <c r="LB63" s="4">
        <v>0.97</v>
      </c>
      <c r="LC63" s="19">
        <f t="shared" si="40"/>
        <v>0</v>
      </c>
      <c r="LE63" s="2" t="s">
        <v>78</v>
      </c>
      <c r="LF63" s="2">
        <v>32</v>
      </c>
      <c r="LG63" s="2">
        <v>31</v>
      </c>
      <c r="LH63" s="2">
        <v>1</v>
      </c>
      <c r="LI63" s="2">
        <v>0</v>
      </c>
      <c r="LJ63" s="4">
        <v>0.97</v>
      </c>
      <c r="LK63" s="19">
        <f t="shared" si="41"/>
        <v>0</v>
      </c>
      <c r="LM63" s="2" t="s">
        <v>78</v>
      </c>
      <c r="LN63" s="2">
        <v>32</v>
      </c>
      <c r="LO63" s="2">
        <v>31</v>
      </c>
      <c r="LP63" s="2">
        <v>1</v>
      </c>
      <c r="LQ63" s="2">
        <v>0</v>
      </c>
      <c r="LR63" s="4">
        <v>0.97</v>
      </c>
      <c r="LS63" s="19">
        <f t="shared" si="42"/>
        <v>0</v>
      </c>
      <c r="LU63" s="2" t="s">
        <v>78</v>
      </c>
      <c r="LV63" s="2">
        <v>32</v>
      </c>
      <c r="LW63" s="2">
        <v>31</v>
      </c>
      <c r="LX63" s="2">
        <v>1</v>
      </c>
      <c r="LY63" s="2">
        <v>0</v>
      </c>
      <c r="LZ63" s="4">
        <v>0.97</v>
      </c>
      <c r="MA63" s="19">
        <f t="shared" si="43"/>
        <v>0</v>
      </c>
      <c r="MC63" s="2" t="s">
        <v>78</v>
      </c>
      <c r="MD63" s="2">
        <v>32</v>
      </c>
      <c r="ME63" s="2">
        <v>31</v>
      </c>
      <c r="MF63" s="2">
        <v>1</v>
      </c>
      <c r="MG63" s="2">
        <v>0</v>
      </c>
      <c r="MH63" s="4">
        <f t="shared" si="99"/>
        <v>0.96875</v>
      </c>
      <c r="MI63" s="19">
        <f t="shared" si="44"/>
        <v>-1.2499999999999734E-3</v>
      </c>
      <c r="MK63" s="2" t="s">
        <v>78</v>
      </c>
      <c r="ML63" s="2">
        <v>32</v>
      </c>
      <c r="MM63" s="2">
        <v>31</v>
      </c>
      <c r="MN63" s="2">
        <v>1</v>
      </c>
      <c r="MO63" s="2">
        <v>0</v>
      </c>
      <c r="MP63" s="4">
        <v>0.97</v>
      </c>
      <c r="MQ63" s="19">
        <f t="shared" si="100"/>
        <v>1.2499999999999734E-3</v>
      </c>
      <c r="MS63" s="2" t="s">
        <v>78</v>
      </c>
      <c r="MT63" s="2">
        <v>32</v>
      </c>
      <c r="MU63" s="2">
        <v>31</v>
      </c>
      <c r="MV63" s="2">
        <v>1</v>
      </c>
      <c r="MW63" s="2">
        <v>0</v>
      </c>
      <c r="MX63" s="4">
        <v>0.97</v>
      </c>
      <c r="MY63" s="19">
        <f t="shared" si="45"/>
        <v>0</v>
      </c>
      <c r="NA63" s="2" t="s">
        <v>78</v>
      </c>
      <c r="NB63" s="2">
        <v>32</v>
      </c>
      <c r="NC63" s="2">
        <v>31</v>
      </c>
      <c r="ND63" s="2">
        <v>1</v>
      </c>
      <c r="NE63" s="2">
        <v>0</v>
      </c>
      <c r="NF63" s="4">
        <v>0.97</v>
      </c>
      <c r="NG63" s="19">
        <f t="shared" si="46"/>
        <v>0</v>
      </c>
      <c r="NI63" s="2" t="s">
        <v>78</v>
      </c>
      <c r="NJ63" s="2">
        <v>32</v>
      </c>
      <c r="NK63" s="2">
        <v>31</v>
      </c>
      <c r="NL63" s="2">
        <v>1</v>
      </c>
      <c r="NM63" s="2">
        <v>0</v>
      </c>
      <c r="NN63" s="4">
        <v>0.97</v>
      </c>
      <c r="NO63" s="19">
        <f t="shared" si="47"/>
        <v>0</v>
      </c>
      <c r="NQ63" s="2" t="s">
        <v>78</v>
      </c>
      <c r="NR63" s="2">
        <v>32</v>
      </c>
      <c r="NS63" s="2">
        <v>31</v>
      </c>
      <c r="NT63" s="2">
        <v>1</v>
      </c>
      <c r="NU63" s="2">
        <v>0</v>
      </c>
      <c r="NV63" s="4">
        <v>0.97</v>
      </c>
      <c r="NW63" s="19">
        <f t="shared" si="48"/>
        <v>0</v>
      </c>
      <c r="NY63" s="2" t="s">
        <v>78</v>
      </c>
      <c r="NZ63" s="2">
        <v>32</v>
      </c>
      <c r="OA63" s="2">
        <v>31</v>
      </c>
      <c r="OB63" s="2">
        <v>1</v>
      </c>
      <c r="OC63" s="2">
        <v>0</v>
      </c>
      <c r="OD63" s="4">
        <v>0.97</v>
      </c>
      <c r="OE63" s="19">
        <f t="shared" si="49"/>
        <v>0</v>
      </c>
      <c r="OG63" s="2" t="s">
        <v>78</v>
      </c>
      <c r="OH63" s="2">
        <v>32</v>
      </c>
      <c r="OI63" s="2">
        <v>31</v>
      </c>
      <c r="OJ63" s="2">
        <v>1</v>
      </c>
      <c r="OK63" s="2">
        <v>0</v>
      </c>
      <c r="OL63" s="4">
        <v>0.97</v>
      </c>
      <c r="OM63" s="19">
        <f t="shared" si="128"/>
        <v>0</v>
      </c>
      <c r="OO63" s="2" t="s">
        <v>78</v>
      </c>
      <c r="OP63" s="2">
        <v>32</v>
      </c>
      <c r="OQ63" s="2">
        <v>31</v>
      </c>
      <c r="OR63" s="2">
        <v>1</v>
      </c>
      <c r="OS63" s="2">
        <v>0</v>
      </c>
      <c r="OT63" s="4">
        <f t="shared" si="101"/>
        <v>0.96875</v>
      </c>
      <c r="OU63" s="19">
        <f t="shared" si="51"/>
        <v>-1.2499999999999734E-3</v>
      </c>
      <c r="OW63" s="129" t="s">
        <v>78</v>
      </c>
      <c r="OX63" s="129">
        <v>32</v>
      </c>
      <c r="OY63" s="129">
        <v>31</v>
      </c>
      <c r="OZ63" s="129">
        <v>1</v>
      </c>
      <c r="PA63" s="129">
        <v>0</v>
      </c>
      <c r="PB63" s="135">
        <v>0.97</v>
      </c>
      <c r="PC63" s="132">
        <v>0</v>
      </c>
      <c r="PD63" s="129"/>
      <c r="PE63" s="129" t="s">
        <v>78</v>
      </c>
      <c r="PF63" s="129">
        <v>32</v>
      </c>
      <c r="PG63" s="129">
        <v>31</v>
      </c>
      <c r="PH63" s="129">
        <v>1</v>
      </c>
      <c r="PI63" s="129">
        <v>0</v>
      </c>
      <c r="PJ63" s="135">
        <v>0.97</v>
      </c>
      <c r="PK63" s="132">
        <v>0</v>
      </c>
      <c r="PM63" s="156" t="s">
        <v>78</v>
      </c>
      <c r="PN63" s="156">
        <v>32</v>
      </c>
      <c r="PO63" s="156">
        <v>31</v>
      </c>
      <c r="PP63" s="156">
        <v>1</v>
      </c>
      <c r="PQ63" s="156">
        <v>0</v>
      </c>
      <c r="PR63" s="162">
        <v>0.97</v>
      </c>
      <c r="PS63" s="132">
        <f t="shared" si="52"/>
        <v>0</v>
      </c>
      <c r="PT63" s="121"/>
      <c r="PU63" s="156" t="s">
        <v>78</v>
      </c>
      <c r="PV63" s="156">
        <v>32</v>
      </c>
      <c r="PW63" s="156">
        <v>31</v>
      </c>
      <c r="PX63" s="156">
        <v>1</v>
      </c>
      <c r="PY63" s="156">
        <v>0</v>
      </c>
      <c r="PZ63" s="162">
        <v>0.97</v>
      </c>
      <c r="QA63" s="132">
        <f t="shared" si="53"/>
        <v>0</v>
      </c>
      <c r="QB63" s="121"/>
      <c r="QC63" s="156" t="s">
        <v>78</v>
      </c>
      <c r="QD63" s="156">
        <v>32</v>
      </c>
      <c r="QE63" s="156">
        <v>31</v>
      </c>
      <c r="QF63" s="156">
        <v>1</v>
      </c>
      <c r="QG63" s="156">
        <v>0</v>
      </c>
      <c r="QH63" s="162">
        <v>0.97</v>
      </c>
      <c r="QI63" s="132">
        <f t="shared" si="54"/>
        <v>0</v>
      </c>
      <c r="QJ63" s="121"/>
      <c r="QK63" s="156" t="s">
        <v>78</v>
      </c>
      <c r="QL63" s="156">
        <v>32</v>
      </c>
      <c r="QM63" s="156">
        <v>31</v>
      </c>
      <c r="QN63" s="156">
        <v>1</v>
      </c>
      <c r="QO63" s="156">
        <v>0</v>
      </c>
      <c r="QP63" s="162">
        <v>0.97</v>
      </c>
      <c r="QQ63" s="132">
        <f t="shared" si="55"/>
        <v>0</v>
      </c>
      <c r="QR63" s="121"/>
      <c r="QS63" s="156" t="s">
        <v>78</v>
      </c>
      <c r="QT63" s="156">
        <v>32</v>
      </c>
      <c r="QU63" s="156">
        <v>31</v>
      </c>
      <c r="QV63" s="156">
        <v>1</v>
      </c>
      <c r="QW63" s="156">
        <v>0</v>
      </c>
      <c r="QX63" s="162">
        <v>0.97</v>
      </c>
      <c r="QY63" s="158">
        <f t="shared" si="56"/>
        <v>0</v>
      </c>
      <c r="QZ63" s="121"/>
      <c r="RA63" s="156" t="s">
        <v>78</v>
      </c>
      <c r="RB63" s="156">
        <v>32</v>
      </c>
      <c r="RC63" s="156">
        <v>31</v>
      </c>
      <c r="RD63" s="156">
        <v>1</v>
      </c>
      <c r="RE63" s="156">
        <v>0</v>
      </c>
      <c r="RF63" s="162">
        <v>0.97</v>
      </c>
      <c r="RG63" s="132">
        <f t="shared" si="57"/>
        <v>0</v>
      </c>
      <c r="RH63" s="121"/>
      <c r="RI63" s="121"/>
      <c r="RJ63" s="156" t="s">
        <v>78</v>
      </c>
      <c r="RK63" s="156">
        <v>32</v>
      </c>
      <c r="RL63" s="156">
        <v>31</v>
      </c>
      <c r="RM63" s="156">
        <v>1</v>
      </c>
      <c r="RN63" s="156">
        <v>0</v>
      </c>
      <c r="RO63" s="162">
        <f t="shared" si="58"/>
        <v>0.96875</v>
      </c>
      <c r="RP63" s="132">
        <f t="shared" si="59"/>
        <v>-1.2499999999999734E-3</v>
      </c>
      <c r="RQ63" s="121"/>
      <c r="RR63" s="121"/>
      <c r="RS63" s="121"/>
      <c r="RT63" s="121"/>
      <c r="RU63" s="121"/>
      <c r="RV63" s="121"/>
      <c r="RW63" s="132"/>
      <c r="RX63" s="121"/>
      <c r="RY63" s="121"/>
      <c r="RZ63" s="121"/>
      <c r="SA63" s="121"/>
      <c r="SB63" s="121"/>
      <c r="SC63" s="121"/>
      <c r="SD63" s="132"/>
      <c r="SE63" s="121"/>
      <c r="SF63" s="121"/>
      <c r="SG63" s="121"/>
      <c r="SH63" s="121"/>
      <c r="SI63" s="121"/>
      <c r="SJ63" s="121"/>
      <c r="SK63" s="121"/>
      <c r="SL63" s="121"/>
      <c r="SM63" s="121"/>
      <c r="SN63" s="121"/>
      <c r="SO63" s="121"/>
      <c r="SP63" s="121"/>
      <c r="SQ63" s="121"/>
      <c r="SR63" s="121"/>
      <c r="SU63" s="157" t="s">
        <v>78</v>
      </c>
      <c r="SV63" s="157">
        <v>32</v>
      </c>
      <c r="SW63" s="157">
        <v>31</v>
      </c>
      <c r="SX63" s="157">
        <v>1</v>
      </c>
      <c r="SY63" s="157">
        <v>0</v>
      </c>
      <c r="SZ63" s="158">
        <f t="shared" si="102"/>
        <v>0.96875</v>
      </c>
      <c r="TA63" s="132">
        <f t="shared" si="60"/>
        <v>0</v>
      </c>
      <c r="TC63" s="157" t="s">
        <v>78</v>
      </c>
      <c r="TD63" s="157">
        <v>32</v>
      </c>
      <c r="TE63" s="157">
        <v>31</v>
      </c>
      <c r="TF63" s="157">
        <v>1</v>
      </c>
      <c r="TG63" s="157">
        <v>0</v>
      </c>
      <c r="TH63" s="158">
        <f t="shared" si="61"/>
        <v>0.96875</v>
      </c>
      <c r="TI63" s="132">
        <f t="shared" si="62"/>
        <v>0</v>
      </c>
      <c r="TK63" s="157" t="s">
        <v>78</v>
      </c>
      <c r="TL63" s="157">
        <v>32</v>
      </c>
      <c r="TM63" s="157">
        <v>31</v>
      </c>
      <c r="TN63" s="157">
        <v>1</v>
      </c>
      <c r="TO63" s="157">
        <v>0</v>
      </c>
      <c r="TP63" s="158">
        <f t="shared" si="63"/>
        <v>0.96875</v>
      </c>
      <c r="TQ63" s="132">
        <f t="shared" si="64"/>
        <v>0</v>
      </c>
      <c r="TS63" s="157" t="s">
        <v>78</v>
      </c>
      <c r="TT63" s="157">
        <v>32</v>
      </c>
      <c r="TU63" s="157">
        <v>31</v>
      </c>
      <c r="TV63" s="157">
        <v>1</v>
      </c>
      <c r="TW63" s="157">
        <v>0</v>
      </c>
      <c r="TX63" s="158">
        <f t="shared" si="65"/>
        <v>0.96875</v>
      </c>
      <c r="TY63" s="132">
        <f t="shared" si="66"/>
        <v>0</v>
      </c>
      <c r="UA63" s="157" t="s">
        <v>78</v>
      </c>
      <c r="UB63" s="157">
        <v>32</v>
      </c>
      <c r="UC63" s="157">
        <v>31</v>
      </c>
      <c r="UD63" s="157">
        <v>1</v>
      </c>
      <c r="UE63" s="157">
        <v>0</v>
      </c>
      <c r="UF63" s="158">
        <f t="shared" si="67"/>
        <v>0.96875</v>
      </c>
      <c r="UG63" s="132">
        <f t="shared" si="68"/>
        <v>0</v>
      </c>
      <c r="UH63" s="132"/>
      <c r="UI63" s="157" t="s">
        <v>78</v>
      </c>
      <c r="UJ63" s="157">
        <v>32</v>
      </c>
      <c r="UK63" s="157">
        <v>31</v>
      </c>
      <c r="UL63" s="157">
        <v>1</v>
      </c>
      <c r="UM63" s="157">
        <v>0</v>
      </c>
      <c r="UN63" s="158">
        <f t="shared" si="69"/>
        <v>0.96875</v>
      </c>
      <c r="UO63" s="132">
        <f t="shared" si="70"/>
        <v>0</v>
      </c>
      <c r="UQ63" s="157" t="s">
        <v>78</v>
      </c>
      <c r="UR63" s="157">
        <v>32</v>
      </c>
      <c r="US63" s="157">
        <v>31</v>
      </c>
      <c r="UT63" s="157">
        <v>1</v>
      </c>
      <c r="UU63" s="157">
        <v>0</v>
      </c>
      <c r="UV63" s="158">
        <f t="shared" si="71"/>
        <v>0.96875</v>
      </c>
      <c r="UW63" s="132">
        <f t="shared" si="72"/>
        <v>0</v>
      </c>
      <c r="UY63" s="157" t="s">
        <v>78</v>
      </c>
      <c r="UZ63" s="157">
        <v>32</v>
      </c>
      <c r="VA63" s="157">
        <v>31</v>
      </c>
      <c r="VB63" s="157">
        <v>1</v>
      </c>
      <c r="VC63" s="157">
        <v>0</v>
      </c>
      <c r="VD63" s="158">
        <f t="shared" si="73"/>
        <v>0.96875</v>
      </c>
      <c r="VE63" s="132">
        <f t="shared" si="74"/>
        <v>0</v>
      </c>
      <c r="VG63" s="157" t="s">
        <v>78</v>
      </c>
      <c r="VH63" s="157">
        <v>32</v>
      </c>
      <c r="VI63" s="157">
        <v>31</v>
      </c>
      <c r="VJ63" s="157">
        <v>1</v>
      </c>
      <c r="VK63" s="157">
        <v>0</v>
      </c>
      <c r="VL63" s="158">
        <f t="shared" si="75"/>
        <v>0.96875</v>
      </c>
      <c r="VM63" s="132">
        <f t="shared" si="76"/>
        <v>0</v>
      </c>
      <c r="VO63" s="157" t="s">
        <v>78</v>
      </c>
      <c r="VP63" s="157">
        <v>32</v>
      </c>
      <c r="VQ63" s="157">
        <v>31</v>
      </c>
      <c r="VR63" s="157">
        <v>1</v>
      </c>
      <c r="VS63" s="157">
        <v>0</v>
      </c>
      <c r="VT63" s="158">
        <f t="shared" si="77"/>
        <v>0.96875</v>
      </c>
      <c r="VV63" s="157" t="s">
        <v>78</v>
      </c>
      <c r="VW63" s="157">
        <v>32</v>
      </c>
      <c r="VX63" s="157">
        <v>31</v>
      </c>
      <c r="VY63" s="157">
        <v>1</v>
      </c>
      <c r="VZ63" s="157">
        <v>0</v>
      </c>
      <c r="WA63" s="158">
        <f t="shared" si="78"/>
        <v>0.96875</v>
      </c>
      <c r="WC63" s="157" t="s">
        <v>78</v>
      </c>
      <c r="WD63" s="157">
        <v>32</v>
      </c>
      <c r="WE63" s="157">
        <v>31</v>
      </c>
      <c r="WF63" s="157">
        <v>1</v>
      </c>
      <c r="WG63" s="157">
        <v>0</v>
      </c>
      <c r="WH63" s="158">
        <f t="shared" si="79"/>
        <v>0.96875</v>
      </c>
      <c r="WI63" s="132">
        <f t="shared" si="126"/>
        <v>0</v>
      </c>
      <c r="WK63" s="157" t="s">
        <v>78</v>
      </c>
      <c r="WL63" s="157">
        <v>32</v>
      </c>
      <c r="WM63" s="157">
        <v>31</v>
      </c>
      <c r="WN63" s="157">
        <v>1</v>
      </c>
      <c r="WO63" s="157">
        <v>0</v>
      </c>
      <c r="WP63" s="158">
        <f t="shared" si="80"/>
        <v>0.96875</v>
      </c>
      <c r="WQ63" s="132">
        <f t="shared" si="81"/>
        <v>0</v>
      </c>
      <c r="WS63" s="157" t="s">
        <v>78</v>
      </c>
      <c r="WT63" s="157">
        <v>32</v>
      </c>
      <c r="WU63" s="157">
        <v>31</v>
      </c>
      <c r="WV63" s="157">
        <v>1</v>
      </c>
      <c r="WW63" s="157">
        <v>0</v>
      </c>
      <c r="WX63" s="158">
        <f t="shared" si="82"/>
        <v>0.96875</v>
      </c>
      <c r="WY63" s="132">
        <f t="shared" si="83"/>
        <v>0</v>
      </c>
      <c r="XA63" s="157" t="s">
        <v>78</v>
      </c>
      <c r="XB63" s="157">
        <v>32</v>
      </c>
      <c r="XC63" s="157">
        <v>31</v>
      </c>
      <c r="XD63" s="157">
        <v>1</v>
      </c>
      <c r="XE63" s="157">
        <v>0</v>
      </c>
      <c r="XF63" s="158">
        <f t="shared" si="84"/>
        <v>0.96875</v>
      </c>
      <c r="XG63" s="132">
        <f t="shared" si="85"/>
        <v>0</v>
      </c>
      <c r="XI63" s="157" t="s">
        <v>78</v>
      </c>
      <c r="XJ63" s="157">
        <v>32</v>
      </c>
      <c r="XK63" s="157">
        <v>31</v>
      </c>
      <c r="XL63" s="157">
        <v>1</v>
      </c>
      <c r="XM63" s="157">
        <v>0</v>
      </c>
      <c r="XN63" s="158">
        <f t="shared" si="86"/>
        <v>0.96875</v>
      </c>
      <c r="XO63" s="132">
        <f t="shared" si="87"/>
        <v>0</v>
      </c>
      <c r="XQ63" s="157" t="s">
        <v>78</v>
      </c>
      <c r="XR63" s="157">
        <v>32</v>
      </c>
      <c r="XS63" s="157">
        <v>31</v>
      </c>
      <c r="XT63" s="157">
        <v>1</v>
      </c>
      <c r="XU63" s="157">
        <v>0</v>
      </c>
      <c r="XV63" s="158">
        <f t="shared" si="88"/>
        <v>0.96875</v>
      </c>
      <c r="XW63" s="132">
        <f t="shared" si="89"/>
        <v>0</v>
      </c>
      <c r="XY63" s="157" t="s">
        <v>78</v>
      </c>
      <c r="XZ63" s="157">
        <v>32</v>
      </c>
      <c r="YA63" s="157">
        <v>31</v>
      </c>
      <c r="YB63" s="157">
        <v>1</v>
      </c>
      <c r="YC63" s="157">
        <v>0</v>
      </c>
      <c r="YD63" s="158">
        <f t="shared" si="90"/>
        <v>0.96875</v>
      </c>
      <c r="YE63" s="132">
        <f t="shared" si="91"/>
        <v>0</v>
      </c>
      <c r="YG63" s="157" t="s">
        <v>78</v>
      </c>
      <c r="YH63" s="157">
        <v>32</v>
      </c>
      <c r="YI63" s="157">
        <v>31</v>
      </c>
      <c r="YJ63" s="157">
        <v>1</v>
      </c>
      <c r="YK63" s="157">
        <v>0</v>
      </c>
      <c r="YL63" s="158">
        <f t="shared" si="92"/>
        <v>0.96875</v>
      </c>
      <c r="YM63" s="132">
        <f t="shared" si="93"/>
        <v>0</v>
      </c>
      <c r="YO63" s="157" t="s">
        <v>78</v>
      </c>
      <c r="YP63" s="157">
        <v>32</v>
      </c>
      <c r="YQ63" s="157">
        <v>31</v>
      </c>
      <c r="YR63" s="157">
        <v>1</v>
      </c>
      <c r="YS63" s="157">
        <v>0</v>
      </c>
      <c r="YT63" s="158">
        <f t="shared" si="94"/>
        <v>0.96875</v>
      </c>
      <c r="YU63" s="132">
        <f t="shared" si="95"/>
        <v>0</v>
      </c>
      <c r="YW63" s="157" t="s">
        <v>78</v>
      </c>
      <c r="YX63" s="157">
        <v>32</v>
      </c>
      <c r="YY63" s="157">
        <v>31</v>
      </c>
      <c r="YZ63" s="157">
        <v>1</v>
      </c>
      <c r="ZA63" s="157">
        <v>0</v>
      </c>
      <c r="ZB63" s="158">
        <f t="shared" si="96"/>
        <v>0.96875</v>
      </c>
      <c r="ZD63" s="157" t="s">
        <v>78</v>
      </c>
      <c r="ZE63" s="157">
        <v>32</v>
      </c>
      <c r="ZF63" s="157">
        <v>31</v>
      </c>
      <c r="ZG63" s="157">
        <v>1</v>
      </c>
      <c r="ZH63" s="157">
        <v>0</v>
      </c>
      <c r="ZI63" s="158">
        <f t="shared" si="97"/>
        <v>0.96875</v>
      </c>
      <c r="ZJ63" s="132">
        <f t="shared" si="98"/>
        <v>0.96875</v>
      </c>
      <c r="ZL63" s="121" t="s">
        <v>78</v>
      </c>
      <c r="ZM63" s="121">
        <v>32</v>
      </c>
      <c r="ZN63" s="121">
        <v>32</v>
      </c>
      <c r="ZO63" s="121">
        <v>0</v>
      </c>
      <c r="ZP63" s="121">
        <v>0</v>
      </c>
      <c r="ZQ63" s="132">
        <v>1</v>
      </c>
      <c r="ZS63" s="157" t="s">
        <v>78</v>
      </c>
      <c r="ZT63" s="157">
        <v>32</v>
      </c>
      <c r="ZU63" s="157">
        <v>32</v>
      </c>
      <c r="ZV63" s="157">
        <v>0</v>
      </c>
      <c r="ZW63" s="157">
        <v>0</v>
      </c>
      <c r="ZX63" s="158">
        <v>1</v>
      </c>
      <c r="ZZ63" s="199" t="s">
        <v>78</v>
      </c>
      <c r="AAA63" s="199">
        <v>32</v>
      </c>
      <c r="AAB63" s="199">
        <v>32</v>
      </c>
      <c r="AAC63" s="199">
        <v>0</v>
      </c>
      <c r="AAD63" s="199">
        <v>0</v>
      </c>
      <c r="AAE63" s="200">
        <v>1</v>
      </c>
      <c r="AAG63" s="157" t="s">
        <v>78</v>
      </c>
      <c r="AAH63" s="157">
        <v>32</v>
      </c>
      <c r="AAI63" s="157">
        <v>32</v>
      </c>
      <c r="AAJ63" s="157">
        <v>0</v>
      </c>
      <c r="AAK63" s="157">
        <v>0</v>
      </c>
      <c r="AAL63" s="158">
        <v>1</v>
      </c>
      <c r="AAN63" s="157" t="s">
        <v>78</v>
      </c>
      <c r="AAO63" s="157">
        <v>32</v>
      </c>
      <c r="AAP63" s="157">
        <v>32</v>
      </c>
      <c r="AAQ63" s="157">
        <v>0</v>
      </c>
      <c r="AAR63" s="157">
        <v>0</v>
      </c>
      <c r="AAS63" s="158">
        <v>1</v>
      </c>
      <c r="AAU63" s="157" t="s">
        <v>78</v>
      </c>
      <c r="AAV63" s="157">
        <v>32</v>
      </c>
      <c r="AAW63" s="157">
        <v>32</v>
      </c>
      <c r="AAX63" s="157">
        <v>0</v>
      </c>
      <c r="AAY63" s="157">
        <v>0</v>
      </c>
      <c r="AAZ63" s="158">
        <v>1</v>
      </c>
    </row>
    <row r="64" spans="1:728" ht="15.75">
      <c r="A64" s="19">
        <v>1</v>
      </c>
      <c r="B64" s="19"/>
      <c r="C64" s="18" t="s">
        <v>80</v>
      </c>
      <c r="D64" s="18">
        <v>20</v>
      </c>
      <c r="E64" s="18">
        <v>20</v>
      </c>
      <c r="F64" s="18">
        <v>0</v>
      </c>
      <c r="G64" s="18">
        <v>0</v>
      </c>
      <c r="H64" s="19">
        <v>1</v>
      </c>
      <c r="J64" s="99" t="s">
        <v>80</v>
      </c>
      <c r="K64" s="58">
        <v>20</v>
      </c>
      <c r="L64" s="58">
        <v>20</v>
      </c>
      <c r="M64" s="58">
        <v>0</v>
      </c>
      <c r="N64" s="58">
        <v>0</v>
      </c>
      <c r="O64" s="59">
        <v>1</v>
      </c>
      <c r="P64" s="59">
        <f t="shared" si="104"/>
        <v>0</v>
      </c>
      <c r="R64" s="18" t="s">
        <v>80</v>
      </c>
      <c r="S64" s="18">
        <v>20</v>
      </c>
      <c r="T64" s="18">
        <v>20</v>
      </c>
      <c r="U64" s="18">
        <v>0</v>
      </c>
      <c r="V64" s="18">
        <v>0</v>
      </c>
      <c r="W64" s="19">
        <v>1</v>
      </c>
      <c r="X64" s="19">
        <f t="shared" si="105"/>
        <v>0</v>
      </c>
      <c r="Z64" s="51" t="s">
        <v>80</v>
      </c>
      <c r="AA64" s="51">
        <v>20</v>
      </c>
      <c r="AB64" s="52">
        <v>20</v>
      </c>
      <c r="AC64" s="53">
        <v>0</v>
      </c>
      <c r="AD64" s="51">
        <v>0</v>
      </c>
      <c r="AE64" s="54">
        <v>1</v>
      </c>
      <c r="AF64" s="19">
        <f t="shared" si="106"/>
        <v>0</v>
      </c>
      <c r="AH64" s="19">
        <v>1</v>
      </c>
      <c r="AI64" s="19">
        <f t="shared" si="107"/>
        <v>0</v>
      </c>
      <c r="AK64" s="18" t="s">
        <v>85</v>
      </c>
      <c r="AL64" s="18">
        <v>3</v>
      </c>
      <c r="AM64" s="18">
        <v>3</v>
      </c>
      <c r="AN64" s="18">
        <v>0</v>
      </c>
      <c r="AO64" s="18">
        <v>0</v>
      </c>
      <c r="AP64" s="19">
        <f t="shared" si="108"/>
        <v>1</v>
      </c>
      <c r="AQ64" s="19">
        <f t="shared" si="127"/>
        <v>0</v>
      </c>
      <c r="AS64" s="18" t="s">
        <v>85</v>
      </c>
      <c r="AT64" s="18">
        <v>3</v>
      </c>
      <c r="AU64" s="18">
        <v>3</v>
      </c>
      <c r="AV64" s="18">
        <v>0</v>
      </c>
      <c r="AW64" s="18">
        <v>0</v>
      </c>
      <c r="AX64" s="19">
        <v>1</v>
      </c>
      <c r="AY64" s="19">
        <f t="shared" si="109"/>
        <v>0</v>
      </c>
      <c r="BA64" s="18" t="s">
        <v>85</v>
      </c>
      <c r="BB64" s="18">
        <v>3</v>
      </c>
      <c r="BC64" s="18">
        <v>3</v>
      </c>
      <c r="BD64" s="18">
        <v>0</v>
      </c>
      <c r="BE64" s="18">
        <v>0</v>
      </c>
      <c r="BF64" s="19">
        <v>1</v>
      </c>
      <c r="BG64" s="19">
        <f t="shared" si="110"/>
        <v>0</v>
      </c>
      <c r="BI64" s="18" t="s">
        <v>85</v>
      </c>
      <c r="BJ64" s="18">
        <v>3</v>
      </c>
      <c r="BK64" s="18">
        <v>3</v>
      </c>
      <c r="BL64" s="18">
        <v>0</v>
      </c>
      <c r="BM64" s="18">
        <v>0</v>
      </c>
      <c r="BN64" s="19">
        <v>1</v>
      </c>
      <c r="BO64" s="19">
        <f t="shared" si="111"/>
        <v>0</v>
      </c>
      <c r="BQ64" s="18" t="s">
        <v>85</v>
      </c>
      <c r="BR64" s="18">
        <v>3</v>
      </c>
      <c r="BS64" s="18">
        <v>3</v>
      </c>
      <c r="BT64" s="18">
        <v>0</v>
      </c>
      <c r="BU64" s="18">
        <v>0</v>
      </c>
      <c r="BV64" s="19">
        <v>1</v>
      </c>
      <c r="BW64" s="19">
        <f t="shared" si="112"/>
        <v>0</v>
      </c>
      <c r="BY64" s="18" t="s">
        <v>85</v>
      </c>
      <c r="BZ64" s="18">
        <v>3</v>
      </c>
      <c r="CA64" s="18">
        <v>3</v>
      </c>
      <c r="CB64" s="18">
        <v>0</v>
      </c>
      <c r="CC64" s="18">
        <v>0</v>
      </c>
      <c r="CD64" s="19">
        <v>1</v>
      </c>
      <c r="CE64" s="19">
        <f t="shared" si="113"/>
        <v>0</v>
      </c>
      <c r="CG64" s="2" t="s">
        <v>85</v>
      </c>
      <c r="CH64" s="2">
        <v>3</v>
      </c>
      <c r="CI64" s="2">
        <v>3</v>
      </c>
      <c r="CJ64" s="2">
        <v>0</v>
      </c>
      <c r="CK64" s="2">
        <v>0</v>
      </c>
      <c r="CL64" s="4">
        <v>1</v>
      </c>
      <c r="CM64" s="19">
        <f t="shared" si="114"/>
        <v>0</v>
      </c>
      <c r="CO64" s="2" t="s">
        <v>85</v>
      </c>
      <c r="CP64" s="2">
        <v>3</v>
      </c>
      <c r="CQ64" s="2">
        <v>3</v>
      </c>
      <c r="CR64" s="2">
        <v>0</v>
      </c>
      <c r="CS64" s="2">
        <v>0</v>
      </c>
      <c r="CT64" s="4">
        <v>1</v>
      </c>
      <c r="CU64" s="19">
        <f t="shared" si="115"/>
        <v>0</v>
      </c>
      <c r="CW64" s="2" t="s">
        <v>85</v>
      </c>
      <c r="CX64" s="2">
        <v>3</v>
      </c>
      <c r="CY64" s="2">
        <v>3</v>
      </c>
      <c r="CZ64" s="2">
        <v>0</v>
      </c>
      <c r="DA64" s="2">
        <v>0</v>
      </c>
      <c r="DB64" s="4">
        <v>1</v>
      </c>
      <c r="DC64" s="19">
        <f t="shared" si="116"/>
        <v>0</v>
      </c>
      <c r="DE64" s="2" t="s">
        <v>85</v>
      </c>
      <c r="DF64" s="2">
        <v>3</v>
      </c>
      <c r="DG64" s="2">
        <v>3</v>
      </c>
      <c r="DH64" s="2">
        <v>0</v>
      </c>
      <c r="DI64" s="2">
        <v>0</v>
      </c>
      <c r="DJ64" s="4">
        <v>1</v>
      </c>
      <c r="DK64" s="19">
        <f t="shared" si="117"/>
        <v>0</v>
      </c>
      <c r="DM64" s="2" t="s">
        <v>85</v>
      </c>
      <c r="DN64" s="2">
        <v>3</v>
      </c>
      <c r="DO64" s="2">
        <v>3</v>
      </c>
      <c r="DP64" s="2">
        <v>0</v>
      </c>
      <c r="DQ64" s="2">
        <v>0</v>
      </c>
      <c r="DR64" s="4">
        <v>1</v>
      </c>
      <c r="DS64" s="19">
        <f t="shared" si="118"/>
        <v>0</v>
      </c>
      <c r="DU64" s="2" t="s">
        <v>85</v>
      </c>
      <c r="DV64" s="2">
        <v>3</v>
      </c>
      <c r="DW64" s="2">
        <v>3</v>
      </c>
      <c r="DX64" s="2">
        <v>0</v>
      </c>
      <c r="DY64" s="2">
        <v>0</v>
      </c>
      <c r="DZ64" s="4">
        <v>1</v>
      </c>
      <c r="EA64" s="19">
        <f t="shared" si="119"/>
        <v>0</v>
      </c>
      <c r="EC64" s="2" t="s">
        <v>85</v>
      </c>
      <c r="ED64" s="2">
        <v>3</v>
      </c>
      <c r="EE64" s="2">
        <v>3</v>
      </c>
      <c r="EF64" s="2">
        <v>0</v>
      </c>
      <c r="EG64" s="2">
        <v>0</v>
      </c>
      <c r="EH64" s="4">
        <v>1</v>
      </c>
      <c r="EI64" s="19">
        <f t="shared" si="120"/>
        <v>0</v>
      </c>
      <c r="EK64" s="2" t="s">
        <v>85</v>
      </c>
      <c r="EL64" s="2">
        <v>3</v>
      </c>
      <c r="EM64" s="2">
        <v>3</v>
      </c>
      <c r="EN64" s="2">
        <v>0</v>
      </c>
      <c r="EO64" s="2">
        <v>0</v>
      </c>
      <c r="EP64" s="4">
        <v>1</v>
      </c>
      <c r="EQ64" s="19">
        <f t="shared" si="121"/>
        <v>0</v>
      </c>
      <c r="ES64" s="2" t="s">
        <v>85</v>
      </c>
      <c r="ET64" s="2">
        <v>3</v>
      </c>
      <c r="EU64" s="2">
        <v>3</v>
      </c>
      <c r="EV64" s="2">
        <v>0</v>
      </c>
      <c r="EW64" s="2">
        <v>0</v>
      </c>
      <c r="EX64" s="4">
        <v>1</v>
      </c>
      <c r="EY64" s="19">
        <f t="shared" si="122"/>
        <v>0</v>
      </c>
      <c r="FA64" s="2" t="s">
        <v>85</v>
      </c>
      <c r="FB64" s="2">
        <v>3</v>
      </c>
      <c r="FC64" s="2">
        <v>3</v>
      </c>
      <c r="FD64" s="2">
        <v>0</v>
      </c>
      <c r="FE64" s="2">
        <v>0</v>
      </c>
      <c r="FF64" s="4">
        <v>1</v>
      </c>
      <c r="FG64" s="19">
        <f t="shared" si="123"/>
        <v>0</v>
      </c>
      <c r="FI64" s="2" t="s">
        <v>85</v>
      </c>
      <c r="FJ64" s="2">
        <v>3</v>
      </c>
      <c r="FK64" s="2">
        <v>3</v>
      </c>
      <c r="FL64" s="2">
        <v>0</v>
      </c>
      <c r="FM64" s="2">
        <v>0</v>
      </c>
      <c r="FN64" s="4">
        <v>1</v>
      </c>
      <c r="FO64" s="19">
        <f t="shared" si="124"/>
        <v>0</v>
      </c>
      <c r="FQ64" s="2" t="s">
        <v>85</v>
      </c>
      <c r="FR64" s="2">
        <v>3</v>
      </c>
      <c r="FS64" s="2">
        <v>3</v>
      </c>
      <c r="FT64" s="2">
        <v>0</v>
      </c>
      <c r="FU64" s="2">
        <v>0</v>
      </c>
      <c r="FV64" s="4">
        <v>1</v>
      </c>
      <c r="FW64" s="19">
        <f t="shared" si="125"/>
        <v>0</v>
      </c>
      <c r="FY64" s="2" t="s">
        <v>85</v>
      </c>
      <c r="FZ64" s="2">
        <v>3</v>
      </c>
      <c r="GA64" s="2">
        <v>3</v>
      </c>
      <c r="GB64" s="2">
        <v>0</v>
      </c>
      <c r="GC64" s="2">
        <v>0</v>
      </c>
      <c r="GD64" s="4">
        <v>1</v>
      </c>
      <c r="GE64" s="19">
        <f t="shared" si="24"/>
        <v>0</v>
      </c>
      <c r="GG64" s="2" t="s">
        <v>85</v>
      </c>
      <c r="GH64" s="2">
        <v>3</v>
      </c>
      <c r="GI64" s="2">
        <v>3</v>
      </c>
      <c r="GJ64" s="2">
        <v>0</v>
      </c>
      <c r="GK64" s="2">
        <v>0</v>
      </c>
      <c r="GL64" s="4">
        <v>1</v>
      </c>
      <c r="GM64" s="19">
        <f t="shared" si="25"/>
        <v>0</v>
      </c>
      <c r="GO64" s="2" t="s">
        <v>85</v>
      </c>
      <c r="GP64" s="2">
        <v>3</v>
      </c>
      <c r="GQ64" s="2">
        <v>3</v>
      </c>
      <c r="GR64" s="2">
        <v>0</v>
      </c>
      <c r="GS64" s="2">
        <v>0</v>
      </c>
      <c r="GT64" s="4">
        <v>1</v>
      </c>
      <c r="GU64" s="19">
        <f t="shared" si="26"/>
        <v>0</v>
      </c>
      <c r="GW64" s="2" t="s">
        <v>85</v>
      </c>
      <c r="GX64" s="2">
        <v>3</v>
      </c>
      <c r="GY64" s="2">
        <v>3</v>
      </c>
      <c r="GZ64" s="2">
        <v>0</v>
      </c>
      <c r="HA64" s="2">
        <v>0</v>
      </c>
      <c r="HB64" s="4">
        <v>1</v>
      </c>
      <c r="HC64" s="19">
        <f t="shared" si="27"/>
        <v>0</v>
      </c>
      <c r="HE64" s="2" t="s">
        <v>85</v>
      </c>
      <c r="HF64" s="2">
        <v>3</v>
      </c>
      <c r="HG64" s="2">
        <v>3</v>
      </c>
      <c r="HH64" s="2">
        <v>0</v>
      </c>
      <c r="HI64" s="2">
        <v>0</v>
      </c>
      <c r="HJ64" s="4">
        <v>1</v>
      </c>
      <c r="HK64" s="19">
        <f t="shared" si="28"/>
        <v>0</v>
      </c>
      <c r="HM64" s="2" t="s">
        <v>79</v>
      </c>
      <c r="HN64" s="2">
        <v>160</v>
      </c>
      <c r="HO64" s="2">
        <v>32</v>
      </c>
      <c r="HP64" s="2">
        <v>128</v>
      </c>
      <c r="HQ64" s="2">
        <v>0</v>
      </c>
      <c r="HR64" s="4">
        <v>0.2</v>
      </c>
      <c r="HS64" s="19">
        <f>HR64-HJ62</f>
        <v>0</v>
      </c>
      <c r="HU64" s="2" t="s">
        <v>79</v>
      </c>
      <c r="HV64" s="2">
        <v>160</v>
      </c>
      <c r="HW64" s="2">
        <v>32</v>
      </c>
      <c r="HX64" s="2">
        <v>128</v>
      </c>
      <c r="HY64" s="2">
        <v>0</v>
      </c>
      <c r="HZ64" s="4">
        <v>0.2</v>
      </c>
      <c r="IA64" s="19">
        <f t="shared" si="30"/>
        <v>0</v>
      </c>
      <c r="IC64" s="2" t="s">
        <v>79</v>
      </c>
      <c r="ID64" s="2">
        <v>160</v>
      </c>
      <c r="IE64" s="2">
        <v>32</v>
      </c>
      <c r="IF64" s="2">
        <v>128</v>
      </c>
      <c r="IG64" s="2">
        <v>0</v>
      </c>
      <c r="IH64" s="4">
        <v>0.2</v>
      </c>
      <c r="II64" s="19">
        <f t="shared" si="31"/>
        <v>0</v>
      </c>
      <c r="IK64" s="2" t="s">
        <v>79</v>
      </c>
      <c r="IL64" s="2">
        <v>160</v>
      </c>
      <c r="IM64" s="2">
        <v>32</v>
      </c>
      <c r="IN64" s="2">
        <v>128</v>
      </c>
      <c r="IO64" s="2">
        <v>0</v>
      </c>
      <c r="IP64" s="4">
        <v>0.2</v>
      </c>
      <c r="IQ64" s="19">
        <f t="shared" si="32"/>
        <v>0</v>
      </c>
      <c r="IS64" s="2" t="s">
        <v>79</v>
      </c>
      <c r="IT64" s="2">
        <v>160</v>
      </c>
      <c r="IU64" s="2">
        <v>32</v>
      </c>
      <c r="IV64" s="2">
        <v>47</v>
      </c>
      <c r="IW64" s="2">
        <v>81</v>
      </c>
      <c r="IX64" s="4">
        <v>0.2</v>
      </c>
      <c r="IY64" s="19">
        <f t="shared" si="33"/>
        <v>0</v>
      </c>
      <c r="JA64" s="2" t="s">
        <v>79</v>
      </c>
      <c r="JB64" s="2">
        <v>160</v>
      </c>
      <c r="JC64" s="2">
        <v>32</v>
      </c>
      <c r="JD64" s="2">
        <v>47</v>
      </c>
      <c r="JE64" s="2">
        <v>81</v>
      </c>
      <c r="JF64" s="4">
        <v>0.2</v>
      </c>
      <c r="JG64" s="19">
        <f t="shared" si="34"/>
        <v>0</v>
      </c>
      <c r="JI64" s="2" t="s">
        <v>79</v>
      </c>
      <c r="JJ64" s="2">
        <v>160</v>
      </c>
      <c r="JK64" s="2">
        <v>32</v>
      </c>
      <c r="JL64" s="2">
        <v>47</v>
      </c>
      <c r="JM64" s="2">
        <v>81</v>
      </c>
      <c r="JN64" s="4">
        <v>0.2</v>
      </c>
      <c r="JO64" s="19">
        <f t="shared" si="35"/>
        <v>0</v>
      </c>
      <c r="JQ64" s="2" t="s">
        <v>79</v>
      </c>
      <c r="JR64" s="2">
        <v>160</v>
      </c>
      <c r="JS64" s="2">
        <v>32</v>
      </c>
      <c r="JT64" s="2">
        <v>47</v>
      </c>
      <c r="JU64" s="2">
        <v>81</v>
      </c>
      <c r="JV64" s="4">
        <v>0.2</v>
      </c>
      <c r="JW64" s="19">
        <f t="shared" si="36"/>
        <v>0</v>
      </c>
      <c r="JY64" s="2" t="s">
        <v>79</v>
      </c>
      <c r="JZ64" s="2">
        <v>160</v>
      </c>
      <c r="KA64" s="2">
        <v>32</v>
      </c>
      <c r="KB64" s="2">
        <v>47</v>
      </c>
      <c r="KC64" s="2">
        <v>81</v>
      </c>
      <c r="KD64" s="4">
        <v>0.2</v>
      </c>
      <c r="KE64" s="19">
        <f t="shared" si="37"/>
        <v>0</v>
      </c>
      <c r="KG64" s="2" t="s">
        <v>79</v>
      </c>
      <c r="KH64" s="2">
        <v>160</v>
      </c>
      <c r="KI64" s="2">
        <v>32</v>
      </c>
      <c r="KJ64" s="2">
        <v>47</v>
      </c>
      <c r="KK64" s="2">
        <v>81</v>
      </c>
      <c r="KL64" s="4">
        <v>0.2</v>
      </c>
      <c r="KM64" s="19">
        <f t="shared" si="38"/>
        <v>0</v>
      </c>
      <c r="KO64" s="2" t="s">
        <v>79</v>
      </c>
      <c r="KP64" s="2">
        <v>160</v>
      </c>
      <c r="KQ64" s="2">
        <v>32</v>
      </c>
      <c r="KR64" s="7">
        <v>48</v>
      </c>
      <c r="KS64" s="2">
        <v>80</v>
      </c>
      <c r="KT64" s="4">
        <v>0.2</v>
      </c>
      <c r="KU64" s="19">
        <f t="shared" si="39"/>
        <v>0</v>
      </c>
      <c r="KW64" s="2" t="s">
        <v>79</v>
      </c>
      <c r="KX64" s="2">
        <v>160</v>
      </c>
      <c r="KY64" s="2">
        <v>32</v>
      </c>
      <c r="KZ64" s="2">
        <v>47</v>
      </c>
      <c r="LA64" s="7">
        <v>81</v>
      </c>
      <c r="LB64" s="4">
        <v>0.2</v>
      </c>
      <c r="LC64" s="19">
        <f t="shared" si="40"/>
        <v>0</v>
      </c>
      <c r="LE64" s="2" t="s">
        <v>79</v>
      </c>
      <c r="LF64" s="2">
        <v>160</v>
      </c>
      <c r="LG64" s="2">
        <v>32</v>
      </c>
      <c r="LH64" s="2">
        <v>47</v>
      </c>
      <c r="LI64" s="2">
        <v>81</v>
      </c>
      <c r="LJ64" s="4">
        <v>0.2</v>
      </c>
      <c r="LK64" s="19">
        <f t="shared" si="41"/>
        <v>0</v>
      </c>
      <c r="LM64" s="2" t="s">
        <v>79</v>
      </c>
      <c r="LN64" s="2">
        <v>160</v>
      </c>
      <c r="LO64" s="2">
        <v>32</v>
      </c>
      <c r="LP64" s="2">
        <v>47</v>
      </c>
      <c r="LQ64" s="2">
        <v>81</v>
      </c>
      <c r="LR64" s="4">
        <v>0.2</v>
      </c>
      <c r="LS64" s="19">
        <f t="shared" si="42"/>
        <v>0</v>
      </c>
      <c r="LU64" s="2" t="s">
        <v>79</v>
      </c>
      <c r="LV64" s="2">
        <v>160</v>
      </c>
      <c r="LW64" s="2">
        <v>32</v>
      </c>
      <c r="LX64" s="2">
        <v>48</v>
      </c>
      <c r="LY64" s="2">
        <v>80</v>
      </c>
      <c r="LZ64" s="4">
        <v>0.2</v>
      </c>
      <c r="MA64" s="19">
        <f t="shared" si="43"/>
        <v>0</v>
      </c>
      <c r="MC64" s="2" t="s">
        <v>79</v>
      </c>
      <c r="MD64" s="2">
        <v>160</v>
      </c>
      <c r="ME64" s="2">
        <v>32</v>
      </c>
      <c r="MF64" s="2">
        <v>49</v>
      </c>
      <c r="MG64" s="2">
        <v>79</v>
      </c>
      <c r="MH64" s="4">
        <f t="shared" si="99"/>
        <v>0.2</v>
      </c>
      <c r="MI64" s="19">
        <f t="shared" si="44"/>
        <v>0</v>
      </c>
      <c r="MK64" s="2" t="s">
        <v>79</v>
      </c>
      <c r="ML64" s="2">
        <v>160</v>
      </c>
      <c r="MM64" s="2">
        <v>32</v>
      </c>
      <c r="MN64" s="2">
        <v>49</v>
      </c>
      <c r="MO64" s="2">
        <v>79</v>
      </c>
      <c r="MP64" s="4">
        <v>0.2</v>
      </c>
      <c r="MQ64" s="19">
        <f t="shared" si="100"/>
        <v>0</v>
      </c>
      <c r="MS64" s="2" t="s">
        <v>79</v>
      </c>
      <c r="MT64" s="2">
        <v>160</v>
      </c>
      <c r="MU64" s="2">
        <v>32</v>
      </c>
      <c r="MV64" s="2">
        <v>47</v>
      </c>
      <c r="MW64" s="2">
        <v>81</v>
      </c>
      <c r="MX64" s="4">
        <v>0.2</v>
      </c>
      <c r="MY64" s="19">
        <f t="shared" si="45"/>
        <v>0</v>
      </c>
      <c r="NA64" s="2" t="s">
        <v>79</v>
      </c>
      <c r="NB64" s="2">
        <v>160</v>
      </c>
      <c r="NC64" s="2">
        <v>32</v>
      </c>
      <c r="ND64" s="2">
        <v>47</v>
      </c>
      <c r="NE64" s="2">
        <v>81</v>
      </c>
      <c r="NF64" s="4">
        <v>0.2</v>
      </c>
      <c r="NG64" s="19">
        <f t="shared" si="46"/>
        <v>0</v>
      </c>
      <c r="NI64" s="2" t="s">
        <v>79</v>
      </c>
      <c r="NJ64" s="2">
        <v>160</v>
      </c>
      <c r="NK64" s="2">
        <v>32</v>
      </c>
      <c r="NL64" s="2">
        <v>47</v>
      </c>
      <c r="NM64" s="2">
        <v>81</v>
      </c>
      <c r="NN64" s="4">
        <v>0.2</v>
      </c>
      <c r="NO64" s="19">
        <f t="shared" si="47"/>
        <v>0</v>
      </c>
      <c r="NQ64" s="2" t="s">
        <v>79</v>
      </c>
      <c r="NR64" s="2">
        <v>160</v>
      </c>
      <c r="NS64" s="2">
        <v>32</v>
      </c>
      <c r="NT64" s="2">
        <v>47</v>
      </c>
      <c r="NU64" s="2">
        <v>81</v>
      </c>
      <c r="NV64" s="4">
        <v>0.2</v>
      </c>
      <c r="NW64" s="19">
        <f t="shared" si="48"/>
        <v>0</v>
      </c>
      <c r="NY64" s="2" t="s">
        <v>79</v>
      </c>
      <c r="NZ64" s="2">
        <v>160</v>
      </c>
      <c r="OA64" s="2">
        <v>32</v>
      </c>
      <c r="OB64" s="2">
        <v>47</v>
      </c>
      <c r="OC64" s="2">
        <v>81</v>
      </c>
      <c r="OD64" s="4">
        <v>0.2</v>
      </c>
      <c r="OE64" s="19">
        <f t="shared" si="49"/>
        <v>0</v>
      </c>
      <c r="OG64" s="2" t="s">
        <v>79</v>
      </c>
      <c r="OH64" s="2">
        <v>160</v>
      </c>
      <c r="OI64" s="2">
        <v>32</v>
      </c>
      <c r="OJ64" s="2">
        <v>47</v>
      </c>
      <c r="OK64" s="2">
        <v>81</v>
      </c>
      <c r="OL64" s="4">
        <v>0.2</v>
      </c>
      <c r="OM64" s="19">
        <f t="shared" si="128"/>
        <v>0</v>
      </c>
      <c r="OO64" s="2" t="s">
        <v>79</v>
      </c>
      <c r="OP64" s="2">
        <v>160</v>
      </c>
      <c r="OQ64" s="2">
        <v>32</v>
      </c>
      <c r="OR64" s="2">
        <v>47</v>
      </c>
      <c r="OS64" s="2">
        <v>81</v>
      </c>
      <c r="OT64" s="4">
        <f t="shared" si="101"/>
        <v>0.2</v>
      </c>
      <c r="OU64" s="19">
        <f t="shared" si="51"/>
        <v>0</v>
      </c>
      <c r="OW64" s="129" t="s">
        <v>79</v>
      </c>
      <c r="OX64" s="129">
        <v>160</v>
      </c>
      <c r="OY64" s="129">
        <v>32</v>
      </c>
      <c r="OZ64" s="129">
        <v>47</v>
      </c>
      <c r="PA64" s="129">
        <v>81</v>
      </c>
      <c r="PB64" s="135">
        <v>0.2</v>
      </c>
      <c r="PC64" s="132">
        <v>0</v>
      </c>
      <c r="PD64" s="129"/>
      <c r="PE64" s="129" t="s">
        <v>79</v>
      </c>
      <c r="PF64" s="129">
        <v>160</v>
      </c>
      <c r="PG64" s="129">
        <v>32</v>
      </c>
      <c r="PH64" s="129">
        <v>47</v>
      </c>
      <c r="PI64" s="129">
        <v>81</v>
      </c>
      <c r="PJ64" s="135">
        <v>0.2</v>
      </c>
      <c r="PK64" s="132">
        <v>0</v>
      </c>
      <c r="PM64" s="156" t="s">
        <v>79</v>
      </c>
      <c r="PN64" s="156">
        <v>160</v>
      </c>
      <c r="PO64" s="156">
        <v>32</v>
      </c>
      <c r="PP64" s="156">
        <v>47</v>
      </c>
      <c r="PQ64" s="156">
        <v>81</v>
      </c>
      <c r="PR64" s="162">
        <v>0.2</v>
      </c>
      <c r="PS64" s="132">
        <f t="shared" si="52"/>
        <v>0</v>
      </c>
      <c r="PT64" s="121"/>
      <c r="PU64" s="156" t="s">
        <v>266</v>
      </c>
      <c r="PV64" s="156">
        <v>160</v>
      </c>
      <c r="PW64" s="156">
        <v>32</v>
      </c>
      <c r="PX64" s="156">
        <v>47</v>
      </c>
      <c r="PY64" s="156">
        <v>81</v>
      </c>
      <c r="PZ64" s="162">
        <v>0.97</v>
      </c>
      <c r="QA64" s="132">
        <f t="shared" si="53"/>
        <v>0.77</v>
      </c>
      <c r="QB64" s="121"/>
      <c r="QC64" s="156" t="s">
        <v>266</v>
      </c>
      <c r="QD64" s="156">
        <v>160</v>
      </c>
      <c r="QE64" s="156">
        <v>32</v>
      </c>
      <c r="QF64" s="156">
        <v>47</v>
      </c>
      <c r="QG64" s="156">
        <v>81</v>
      </c>
      <c r="QH64" s="162">
        <v>0.2</v>
      </c>
      <c r="QI64" s="132">
        <f t="shared" si="54"/>
        <v>-0.77</v>
      </c>
      <c r="QJ64" s="121"/>
      <c r="QK64" s="156" t="s">
        <v>266</v>
      </c>
      <c r="QL64" s="156">
        <v>160</v>
      </c>
      <c r="QM64" s="156">
        <v>32</v>
      </c>
      <c r="QN64" s="156">
        <v>47</v>
      </c>
      <c r="QO64" s="156">
        <v>81</v>
      </c>
      <c r="QP64" s="162">
        <v>0.2</v>
      </c>
      <c r="QQ64" s="132">
        <f t="shared" si="55"/>
        <v>0</v>
      </c>
      <c r="QR64" s="121"/>
      <c r="QS64" s="156" t="s">
        <v>266</v>
      </c>
      <c r="QT64" s="156">
        <v>160</v>
      </c>
      <c r="QU64" s="156">
        <v>32</v>
      </c>
      <c r="QV64" s="156">
        <v>47</v>
      </c>
      <c r="QW64" s="156">
        <v>81</v>
      </c>
      <c r="QX64" s="162">
        <v>0.2</v>
      </c>
      <c r="QY64" s="158">
        <f t="shared" si="56"/>
        <v>0</v>
      </c>
      <c r="QZ64" s="121"/>
      <c r="RA64" s="156" t="s">
        <v>266</v>
      </c>
      <c r="RB64" s="156">
        <v>160</v>
      </c>
      <c r="RC64" s="156">
        <v>32</v>
      </c>
      <c r="RD64" s="156">
        <v>48</v>
      </c>
      <c r="RE64" s="156">
        <v>80</v>
      </c>
      <c r="RF64" s="162">
        <v>0.2</v>
      </c>
      <c r="RG64" s="132">
        <f t="shared" si="57"/>
        <v>0</v>
      </c>
      <c r="RH64" s="121"/>
      <c r="RI64" s="121"/>
      <c r="RJ64" s="156" t="s">
        <v>266</v>
      </c>
      <c r="RK64" s="156">
        <v>160</v>
      </c>
      <c r="RL64" s="156">
        <v>32</v>
      </c>
      <c r="RM64" s="156">
        <v>47</v>
      </c>
      <c r="RN64" s="156">
        <v>81</v>
      </c>
      <c r="RO64" s="162">
        <f t="shared" si="58"/>
        <v>0.2</v>
      </c>
      <c r="RP64" s="132">
        <f t="shared" si="59"/>
        <v>0</v>
      </c>
      <c r="RQ64" s="121"/>
      <c r="RR64" s="121"/>
      <c r="RS64" s="121"/>
      <c r="RT64" s="121"/>
      <c r="RU64" s="121"/>
      <c r="RV64" s="121"/>
      <c r="RW64" s="132"/>
      <c r="RX64" s="121"/>
      <c r="RY64" s="121"/>
      <c r="RZ64" s="121"/>
      <c r="SA64" s="121"/>
      <c r="SB64" s="121"/>
      <c r="SC64" s="121"/>
      <c r="SD64" s="132"/>
      <c r="SE64" s="121"/>
      <c r="SF64" s="121"/>
      <c r="SG64" s="121"/>
      <c r="SH64" s="121"/>
      <c r="SI64" s="121"/>
      <c r="SJ64" s="121"/>
      <c r="SK64" s="121"/>
      <c r="SL64" s="121"/>
      <c r="SM64" s="121"/>
      <c r="SN64" s="121"/>
      <c r="SO64" s="121"/>
      <c r="SP64" s="121"/>
      <c r="SQ64" s="121"/>
      <c r="SR64" s="121"/>
      <c r="SU64" s="157" t="s">
        <v>266</v>
      </c>
      <c r="SV64" s="157">
        <v>160</v>
      </c>
      <c r="SW64" s="157">
        <v>32</v>
      </c>
      <c r="SX64" s="157">
        <v>49</v>
      </c>
      <c r="SY64" s="157">
        <v>79</v>
      </c>
      <c r="SZ64" s="158">
        <f t="shared" si="102"/>
        <v>0.2</v>
      </c>
      <c r="TA64" s="132">
        <f t="shared" si="60"/>
        <v>0</v>
      </c>
      <c r="TC64" s="157" t="s">
        <v>266</v>
      </c>
      <c r="TD64" s="157">
        <v>160</v>
      </c>
      <c r="TE64" s="157">
        <v>32</v>
      </c>
      <c r="TF64" s="157">
        <v>49</v>
      </c>
      <c r="TG64" s="157">
        <v>79</v>
      </c>
      <c r="TH64" s="158">
        <f t="shared" si="61"/>
        <v>0.2</v>
      </c>
      <c r="TI64" s="132">
        <f t="shared" si="62"/>
        <v>0</v>
      </c>
      <c r="TK64" s="157" t="s">
        <v>266</v>
      </c>
      <c r="TL64" s="157">
        <v>160</v>
      </c>
      <c r="TM64" s="157">
        <v>32</v>
      </c>
      <c r="TN64" s="157">
        <v>49</v>
      </c>
      <c r="TO64" s="157">
        <v>79</v>
      </c>
      <c r="TP64" s="158">
        <f t="shared" si="63"/>
        <v>0.2</v>
      </c>
      <c r="TQ64" s="132">
        <f t="shared" si="64"/>
        <v>0</v>
      </c>
      <c r="TS64" s="157" t="s">
        <v>266</v>
      </c>
      <c r="TT64" s="157">
        <v>160</v>
      </c>
      <c r="TU64" s="157">
        <v>32</v>
      </c>
      <c r="TV64" s="157">
        <v>47</v>
      </c>
      <c r="TW64" s="157">
        <v>81</v>
      </c>
      <c r="TX64" s="158">
        <f t="shared" si="65"/>
        <v>0.2</v>
      </c>
      <c r="TY64" s="132">
        <f t="shared" si="66"/>
        <v>0</v>
      </c>
      <c r="UA64" s="157" t="s">
        <v>266</v>
      </c>
      <c r="UB64" s="157">
        <v>160</v>
      </c>
      <c r="UC64" s="157">
        <v>32</v>
      </c>
      <c r="UD64" s="157">
        <v>47</v>
      </c>
      <c r="UE64" s="157">
        <v>81</v>
      </c>
      <c r="UF64" s="158">
        <f t="shared" si="67"/>
        <v>0.2</v>
      </c>
      <c r="UG64" s="132">
        <f t="shared" si="68"/>
        <v>0</v>
      </c>
      <c r="UH64" s="132"/>
      <c r="UI64" s="157" t="s">
        <v>266</v>
      </c>
      <c r="UJ64" s="157">
        <v>160</v>
      </c>
      <c r="UK64" s="157">
        <v>32</v>
      </c>
      <c r="UL64" s="157">
        <v>47</v>
      </c>
      <c r="UM64" s="157">
        <v>81</v>
      </c>
      <c r="UN64" s="158">
        <f t="shared" si="69"/>
        <v>0.2</v>
      </c>
      <c r="UO64" s="132">
        <f t="shared" si="70"/>
        <v>0</v>
      </c>
      <c r="UQ64" s="157" t="s">
        <v>266</v>
      </c>
      <c r="UR64" s="157">
        <v>160</v>
      </c>
      <c r="US64" s="157">
        <v>32</v>
      </c>
      <c r="UT64" s="157">
        <v>47</v>
      </c>
      <c r="UU64" s="157">
        <v>81</v>
      </c>
      <c r="UV64" s="158">
        <f t="shared" si="71"/>
        <v>0.2</v>
      </c>
      <c r="UW64" s="132">
        <f t="shared" si="72"/>
        <v>0</v>
      </c>
      <c r="UY64" s="157" t="s">
        <v>266</v>
      </c>
      <c r="UZ64" s="157">
        <v>160</v>
      </c>
      <c r="VA64" s="157">
        <v>32</v>
      </c>
      <c r="VB64" s="157">
        <v>47</v>
      </c>
      <c r="VC64" s="157">
        <v>81</v>
      </c>
      <c r="VD64" s="158">
        <f t="shared" si="73"/>
        <v>0.2</v>
      </c>
      <c r="VE64" s="132">
        <f t="shared" si="74"/>
        <v>0</v>
      </c>
      <c r="VG64" s="157" t="s">
        <v>266</v>
      </c>
      <c r="VH64" s="157">
        <v>160</v>
      </c>
      <c r="VI64" s="157">
        <v>32</v>
      </c>
      <c r="VJ64" s="157">
        <v>47</v>
      </c>
      <c r="VK64" s="157">
        <v>81</v>
      </c>
      <c r="VL64" s="158">
        <f t="shared" si="75"/>
        <v>0.2</v>
      </c>
      <c r="VM64" s="132">
        <f t="shared" si="76"/>
        <v>0</v>
      </c>
      <c r="VO64" s="157" t="s">
        <v>266</v>
      </c>
      <c r="VP64" s="157">
        <v>160</v>
      </c>
      <c r="VQ64" s="157">
        <v>32</v>
      </c>
      <c r="VR64" s="157">
        <v>47</v>
      </c>
      <c r="VS64" s="157">
        <v>81</v>
      </c>
      <c r="VT64" s="158">
        <f t="shared" si="77"/>
        <v>0.2</v>
      </c>
      <c r="VV64" s="157" t="s">
        <v>266</v>
      </c>
      <c r="VW64" s="157">
        <v>160</v>
      </c>
      <c r="VX64" s="157">
        <v>32</v>
      </c>
      <c r="VY64" s="157">
        <v>47</v>
      </c>
      <c r="VZ64" s="157">
        <v>81</v>
      </c>
      <c r="WA64" s="158">
        <f t="shared" si="78"/>
        <v>0.2</v>
      </c>
      <c r="WC64" s="157" t="s">
        <v>266</v>
      </c>
      <c r="WD64" s="157">
        <v>160</v>
      </c>
      <c r="WE64" s="157">
        <v>32</v>
      </c>
      <c r="WF64" s="157">
        <v>47</v>
      </c>
      <c r="WG64" s="157">
        <v>81</v>
      </c>
      <c r="WH64" s="158">
        <f t="shared" si="79"/>
        <v>0.2</v>
      </c>
      <c r="WI64" s="132">
        <f t="shared" si="126"/>
        <v>0</v>
      </c>
      <c r="WK64" s="157" t="s">
        <v>266</v>
      </c>
      <c r="WL64" s="157">
        <v>160</v>
      </c>
      <c r="WM64" s="157">
        <v>32</v>
      </c>
      <c r="WN64" s="157">
        <v>49</v>
      </c>
      <c r="WO64" s="157">
        <v>79</v>
      </c>
      <c r="WP64" s="158">
        <f t="shared" si="80"/>
        <v>0.2</v>
      </c>
      <c r="WQ64" s="132">
        <f t="shared" si="81"/>
        <v>0</v>
      </c>
      <c r="WS64" s="157" t="s">
        <v>266</v>
      </c>
      <c r="WT64" s="157">
        <v>160</v>
      </c>
      <c r="WU64" s="157">
        <v>32</v>
      </c>
      <c r="WV64" s="157">
        <v>47</v>
      </c>
      <c r="WW64" s="157">
        <v>81</v>
      </c>
      <c r="WX64" s="158">
        <f t="shared" si="82"/>
        <v>0.2</v>
      </c>
      <c r="WY64" s="132">
        <f t="shared" si="83"/>
        <v>0</v>
      </c>
      <c r="XA64" s="157" t="s">
        <v>266</v>
      </c>
      <c r="XB64" s="157">
        <v>160</v>
      </c>
      <c r="XC64" s="157">
        <v>32</v>
      </c>
      <c r="XD64" s="157">
        <v>47</v>
      </c>
      <c r="XE64" s="157">
        <v>81</v>
      </c>
      <c r="XF64" s="158">
        <f t="shared" si="84"/>
        <v>0.2</v>
      </c>
      <c r="XG64" s="132">
        <f t="shared" si="85"/>
        <v>0</v>
      </c>
      <c r="XI64" s="157" t="s">
        <v>266</v>
      </c>
      <c r="XJ64" s="157">
        <v>160</v>
      </c>
      <c r="XK64" s="157">
        <v>32</v>
      </c>
      <c r="XL64" s="157">
        <v>47</v>
      </c>
      <c r="XM64" s="157">
        <v>81</v>
      </c>
      <c r="XN64" s="158">
        <f t="shared" si="86"/>
        <v>0.2</v>
      </c>
      <c r="XO64" s="132">
        <f t="shared" si="87"/>
        <v>0</v>
      </c>
      <c r="XQ64" s="157" t="s">
        <v>266</v>
      </c>
      <c r="XR64" s="157">
        <v>160</v>
      </c>
      <c r="XS64" s="157">
        <v>32</v>
      </c>
      <c r="XT64" s="157">
        <v>47</v>
      </c>
      <c r="XU64" s="157">
        <v>81</v>
      </c>
      <c r="XV64" s="158">
        <f t="shared" si="88"/>
        <v>0.2</v>
      </c>
      <c r="XW64" s="132">
        <f t="shared" si="89"/>
        <v>0</v>
      </c>
      <c r="XY64" s="157" t="s">
        <v>266</v>
      </c>
      <c r="XZ64" s="157">
        <v>160</v>
      </c>
      <c r="YA64" s="157">
        <v>32</v>
      </c>
      <c r="YB64" s="157">
        <v>47</v>
      </c>
      <c r="YC64" s="157">
        <v>81</v>
      </c>
      <c r="YD64" s="158">
        <f t="shared" si="90"/>
        <v>0.2</v>
      </c>
      <c r="YE64" s="132">
        <f t="shared" si="91"/>
        <v>0</v>
      </c>
      <c r="YG64" s="157" t="s">
        <v>266</v>
      </c>
      <c r="YH64" s="157">
        <v>160</v>
      </c>
      <c r="YI64" s="157">
        <v>32</v>
      </c>
      <c r="YJ64" s="157">
        <v>47</v>
      </c>
      <c r="YK64" s="157">
        <v>81</v>
      </c>
      <c r="YL64" s="158">
        <f t="shared" si="92"/>
        <v>0.2</v>
      </c>
      <c r="YM64" s="132">
        <f t="shared" si="93"/>
        <v>0</v>
      </c>
      <c r="YO64" s="157" t="s">
        <v>266</v>
      </c>
      <c r="YP64" s="157">
        <v>160</v>
      </c>
      <c r="YQ64" s="157">
        <v>32</v>
      </c>
      <c r="YR64" s="157">
        <v>49</v>
      </c>
      <c r="YS64" s="157">
        <v>79</v>
      </c>
      <c r="YT64" s="158">
        <f t="shared" si="94"/>
        <v>0.2</v>
      </c>
      <c r="YU64" s="132">
        <f t="shared" si="95"/>
        <v>0</v>
      </c>
      <c r="YW64" s="157" t="s">
        <v>266</v>
      </c>
      <c r="YX64" s="157">
        <v>160</v>
      </c>
      <c r="YY64" s="157">
        <v>32</v>
      </c>
      <c r="YZ64" s="157">
        <v>47</v>
      </c>
      <c r="ZA64" s="157">
        <v>81</v>
      </c>
      <c r="ZB64" s="158">
        <f t="shared" si="96"/>
        <v>0.2</v>
      </c>
      <c r="ZD64" s="157" t="s">
        <v>266</v>
      </c>
      <c r="ZE64" s="157">
        <v>160</v>
      </c>
      <c r="ZF64" s="157">
        <v>32</v>
      </c>
      <c r="ZG64" s="157">
        <v>47</v>
      </c>
      <c r="ZH64" s="157">
        <v>81</v>
      </c>
      <c r="ZI64" s="158">
        <f t="shared" si="97"/>
        <v>0.2</v>
      </c>
      <c r="ZJ64" s="132">
        <f t="shared" si="98"/>
        <v>-80.8</v>
      </c>
      <c r="ZL64" s="121" t="s">
        <v>266</v>
      </c>
      <c r="ZM64" s="121">
        <v>160</v>
      </c>
      <c r="ZN64" s="121">
        <v>32</v>
      </c>
      <c r="ZO64" s="121">
        <v>47</v>
      </c>
      <c r="ZP64" s="121">
        <v>81</v>
      </c>
      <c r="ZQ64" s="132">
        <v>0.2</v>
      </c>
      <c r="ZS64" s="157" t="s">
        <v>266</v>
      </c>
      <c r="ZT64" s="157">
        <v>160</v>
      </c>
      <c r="ZU64" s="157">
        <v>32</v>
      </c>
      <c r="ZV64" s="157">
        <v>47</v>
      </c>
      <c r="ZW64" s="157">
        <v>81</v>
      </c>
      <c r="ZX64" s="158">
        <v>0.2</v>
      </c>
      <c r="ZZ64" s="199" t="s">
        <v>266</v>
      </c>
      <c r="AAA64" s="199">
        <v>160</v>
      </c>
      <c r="AAB64" s="199">
        <v>32</v>
      </c>
      <c r="AAC64" s="199">
        <v>47</v>
      </c>
      <c r="AAD64" s="199">
        <v>81</v>
      </c>
      <c r="AAE64" s="200">
        <v>0.2</v>
      </c>
      <c r="AAG64" s="157" t="s">
        <v>266</v>
      </c>
      <c r="AAH64" s="157">
        <v>160</v>
      </c>
      <c r="AAI64" s="157">
        <v>32</v>
      </c>
      <c r="AAJ64" s="157">
        <v>47</v>
      </c>
      <c r="AAK64" s="157">
        <v>81</v>
      </c>
      <c r="AAL64" s="158">
        <v>0.2</v>
      </c>
      <c r="AAN64" s="157" t="s">
        <v>266</v>
      </c>
      <c r="AAO64" s="157">
        <v>160</v>
      </c>
      <c r="AAP64" s="157">
        <v>32</v>
      </c>
      <c r="AAQ64" s="157">
        <v>47</v>
      </c>
      <c r="AAR64" s="157">
        <v>81</v>
      </c>
      <c r="AAS64" s="158">
        <v>0.2</v>
      </c>
      <c r="AAU64" s="157" t="s">
        <v>266</v>
      </c>
      <c r="AAV64" s="157">
        <v>160</v>
      </c>
      <c r="AAW64" s="157">
        <v>32</v>
      </c>
      <c r="AAX64" s="157">
        <v>47</v>
      </c>
      <c r="AAY64" s="157">
        <v>81</v>
      </c>
      <c r="AAZ64" s="158">
        <v>0.2</v>
      </c>
    </row>
    <row r="65" spans="1:728" ht="15.75">
      <c r="A65" s="19">
        <v>1</v>
      </c>
      <c r="B65" s="19"/>
      <c r="C65" s="18" t="s">
        <v>85</v>
      </c>
      <c r="D65" s="18">
        <v>3</v>
      </c>
      <c r="E65" s="18">
        <v>3</v>
      </c>
      <c r="F65" s="18">
        <v>0</v>
      </c>
      <c r="G65" s="18">
        <v>0</v>
      </c>
      <c r="H65" s="19">
        <v>1</v>
      </c>
      <c r="J65" s="58" t="s">
        <v>85</v>
      </c>
      <c r="K65" s="58">
        <v>3</v>
      </c>
      <c r="L65" s="58">
        <v>3</v>
      </c>
      <c r="M65" s="58">
        <v>0</v>
      </c>
      <c r="N65" s="58">
        <v>0</v>
      </c>
      <c r="O65" s="59">
        <v>1</v>
      </c>
      <c r="P65" s="59">
        <f t="shared" si="104"/>
        <v>0</v>
      </c>
      <c r="R65" s="18" t="s">
        <v>85</v>
      </c>
      <c r="S65" s="18">
        <v>3</v>
      </c>
      <c r="T65" s="18">
        <v>3</v>
      </c>
      <c r="U65" s="18">
        <v>0</v>
      </c>
      <c r="V65" s="18">
        <v>0</v>
      </c>
      <c r="W65" s="19">
        <v>1</v>
      </c>
      <c r="X65" s="19">
        <f t="shared" si="105"/>
        <v>0</v>
      </c>
      <c r="Z65" s="51" t="s">
        <v>85</v>
      </c>
      <c r="AA65" s="51">
        <v>3</v>
      </c>
      <c r="AB65" s="52">
        <v>3</v>
      </c>
      <c r="AC65" s="53">
        <v>0</v>
      </c>
      <c r="AD65" s="51">
        <v>0</v>
      </c>
      <c r="AE65" s="54">
        <v>1</v>
      </c>
      <c r="AF65" s="19">
        <f t="shared" si="106"/>
        <v>0</v>
      </c>
      <c r="AH65" s="19">
        <v>1</v>
      </c>
      <c r="AI65" s="19">
        <f t="shared" si="107"/>
        <v>0</v>
      </c>
      <c r="AK65" s="18" t="s">
        <v>81</v>
      </c>
      <c r="AL65" s="18">
        <v>99</v>
      </c>
      <c r="AM65" s="18">
        <v>71</v>
      </c>
      <c r="AN65" s="18">
        <v>19</v>
      </c>
      <c r="AO65" s="18">
        <v>9</v>
      </c>
      <c r="AP65" s="19">
        <f t="shared" si="108"/>
        <v>0.71717171717171713</v>
      </c>
      <c r="AQ65" s="19">
        <f t="shared" si="127"/>
        <v>7.1717171717171624E-3</v>
      </c>
      <c r="AS65" s="18" t="s">
        <v>81</v>
      </c>
      <c r="AT65" s="18">
        <v>99</v>
      </c>
      <c r="AU65" s="18">
        <v>71</v>
      </c>
      <c r="AV65" s="18">
        <v>19</v>
      </c>
      <c r="AW65" s="18">
        <v>9</v>
      </c>
      <c r="AX65" s="19">
        <v>0.72</v>
      </c>
      <c r="AY65" s="19">
        <f t="shared" si="109"/>
        <v>2.8282828282828465E-3</v>
      </c>
      <c r="BA65" s="18" t="s">
        <v>81</v>
      </c>
      <c r="BB65" s="18">
        <v>99</v>
      </c>
      <c r="BC65" s="18">
        <v>71</v>
      </c>
      <c r="BD65" s="18">
        <v>19</v>
      </c>
      <c r="BE65" s="18">
        <v>9</v>
      </c>
      <c r="BF65" s="19">
        <v>0.72</v>
      </c>
      <c r="BG65" s="19">
        <f t="shared" si="110"/>
        <v>0</v>
      </c>
      <c r="BI65" s="18" t="s">
        <v>81</v>
      </c>
      <c r="BJ65" s="18">
        <v>99</v>
      </c>
      <c r="BK65" s="18">
        <v>71</v>
      </c>
      <c r="BL65" s="18">
        <v>19</v>
      </c>
      <c r="BM65" s="18">
        <v>9</v>
      </c>
      <c r="BN65" s="19">
        <v>0.72</v>
      </c>
      <c r="BO65" s="19">
        <f t="shared" si="111"/>
        <v>0</v>
      </c>
      <c r="BQ65" s="18" t="s">
        <v>81</v>
      </c>
      <c r="BR65" s="18">
        <v>99</v>
      </c>
      <c r="BS65" s="18">
        <v>71</v>
      </c>
      <c r="BT65" s="18">
        <v>19</v>
      </c>
      <c r="BU65" s="18">
        <v>9</v>
      </c>
      <c r="BV65" s="19">
        <v>0.72</v>
      </c>
      <c r="BW65" s="19">
        <f t="shared" si="112"/>
        <v>0</v>
      </c>
      <c r="BY65" s="18" t="s">
        <v>108</v>
      </c>
      <c r="BZ65" s="18">
        <v>4</v>
      </c>
      <c r="CA65" s="18">
        <v>4</v>
      </c>
      <c r="CB65" s="18">
        <v>0</v>
      </c>
      <c r="CC65" s="18">
        <v>0</v>
      </c>
      <c r="CD65" s="19">
        <v>1</v>
      </c>
      <c r="CE65" s="19"/>
      <c r="CG65" s="2" t="s">
        <v>108</v>
      </c>
      <c r="CH65" s="2">
        <v>4</v>
      </c>
      <c r="CI65" s="2">
        <v>4</v>
      </c>
      <c r="CJ65" s="2">
        <v>0</v>
      </c>
      <c r="CK65" s="2">
        <v>0</v>
      </c>
      <c r="CL65" s="4">
        <v>1</v>
      </c>
      <c r="CO65" s="2" t="s">
        <v>108</v>
      </c>
      <c r="CP65" s="2">
        <v>4</v>
      </c>
      <c r="CQ65" s="2">
        <v>4</v>
      </c>
      <c r="CR65" s="2">
        <v>0</v>
      </c>
      <c r="CS65" s="2">
        <v>0</v>
      </c>
      <c r="CT65" s="4">
        <v>1</v>
      </c>
      <c r="CU65" s="19">
        <f t="shared" si="115"/>
        <v>0</v>
      </c>
      <c r="CW65" s="2" t="s">
        <v>108</v>
      </c>
      <c r="CX65" s="2">
        <v>4</v>
      </c>
      <c r="CY65" s="2">
        <v>4</v>
      </c>
      <c r="CZ65" s="2">
        <v>0</v>
      </c>
      <c r="DA65" s="2">
        <v>0</v>
      </c>
      <c r="DB65" s="4">
        <v>1</v>
      </c>
      <c r="DC65" s="19">
        <f t="shared" si="116"/>
        <v>0</v>
      </c>
      <c r="DE65" s="2" t="s">
        <v>108</v>
      </c>
      <c r="DF65" s="2">
        <v>4</v>
      </c>
      <c r="DG65" s="2">
        <v>4</v>
      </c>
      <c r="DH65" s="2">
        <v>0</v>
      </c>
      <c r="DI65" s="2">
        <v>0</v>
      </c>
      <c r="DJ65" s="4">
        <v>1</v>
      </c>
      <c r="DK65" s="19">
        <f t="shared" si="117"/>
        <v>0</v>
      </c>
      <c r="DM65" s="2" t="s">
        <v>108</v>
      </c>
      <c r="DN65" s="2">
        <v>4</v>
      </c>
      <c r="DO65" s="2">
        <v>4</v>
      </c>
      <c r="DP65" s="2">
        <v>0</v>
      </c>
      <c r="DQ65" s="2">
        <v>0</v>
      </c>
      <c r="DR65" s="4">
        <v>1</v>
      </c>
      <c r="DS65" s="19">
        <f t="shared" si="118"/>
        <v>0</v>
      </c>
      <c r="DU65" s="2" t="s">
        <v>108</v>
      </c>
      <c r="DV65" s="2">
        <v>4</v>
      </c>
      <c r="DW65" s="2">
        <v>4</v>
      </c>
      <c r="DX65" s="2">
        <v>0</v>
      </c>
      <c r="DY65" s="2">
        <v>0</v>
      </c>
      <c r="DZ65" s="4">
        <v>1</v>
      </c>
      <c r="EA65" s="19">
        <f t="shared" si="119"/>
        <v>0</v>
      </c>
      <c r="EC65" s="2" t="s">
        <v>108</v>
      </c>
      <c r="ED65" s="2">
        <v>4</v>
      </c>
      <c r="EE65" s="2">
        <v>4</v>
      </c>
      <c r="EF65" s="2">
        <v>0</v>
      </c>
      <c r="EG65" s="2">
        <v>0</v>
      </c>
      <c r="EH65" s="4">
        <v>1</v>
      </c>
      <c r="EI65" s="19">
        <f t="shared" si="120"/>
        <v>0</v>
      </c>
      <c r="EK65" s="2" t="s">
        <v>108</v>
      </c>
      <c r="EL65" s="2">
        <v>4</v>
      </c>
      <c r="EM65" s="2">
        <v>4</v>
      </c>
      <c r="EN65" s="2">
        <v>0</v>
      </c>
      <c r="EO65" s="2">
        <v>0</v>
      </c>
      <c r="EP65" s="4">
        <v>1</v>
      </c>
      <c r="EQ65" s="19">
        <f t="shared" si="121"/>
        <v>0</v>
      </c>
      <c r="ES65" s="2" t="s">
        <v>108</v>
      </c>
      <c r="ET65" s="2">
        <v>4</v>
      </c>
      <c r="EU65" s="2">
        <v>4</v>
      </c>
      <c r="EV65" s="2">
        <v>0</v>
      </c>
      <c r="EW65" s="2">
        <v>0</v>
      </c>
      <c r="EX65" s="4">
        <v>1</v>
      </c>
      <c r="EY65" s="19">
        <f t="shared" si="122"/>
        <v>0</v>
      </c>
      <c r="FA65" s="2" t="s">
        <v>108</v>
      </c>
      <c r="FB65" s="2">
        <v>4</v>
      </c>
      <c r="FC65" s="2">
        <v>4</v>
      </c>
      <c r="FD65" s="2">
        <v>0</v>
      </c>
      <c r="FE65" s="2">
        <v>0</v>
      </c>
      <c r="FF65" s="4">
        <v>1</v>
      </c>
      <c r="FG65" s="19">
        <f t="shared" si="123"/>
        <v>0</v>
      </c>
      <c r="FI65" s="2" t="s">
        <v>108</v>
      </c>
      <c r="FJ65" s="2">
        <v>4</v>
      </c>
      <c r="FK65" s="2">
        <v>4</v>
      </c>
      <c r="FL65" s="2">
        <v>0</v>
      </c>
      <c r="FM65" s="2">
        <v>0</v>
      </c>
      <c r="FN65" s="4">
        <v>1</v>
      </c>
      <c r="FO65" s="19">
        <f t="shared" si="124"/>
        <v>0</v>
      </c>
      <c r="FQ65" s="2" t="s">
        <v>108</v>
      </c>
      <c r="FR65" s="2">
        <v>4</v>
      </c>
      <c r="FS65" s="2">
        <v>4</v>
      </c>
      <c r="FT65" s="2">
        <v>0</v>
      </c>
      <c r="FU65" s="2">
        <v>0</v>
      </c>
      <c r="FV65" s="4">
        <v>1</v>
      </c>
      <c r="FW65" s="19">
        <f t="shared" si="125"/>
        <v>0</v>
      </c>
      <c r="FY65" s="2" t="s">
        <v>108</v>
      </c>
      <c r="FZ65" s="2">
        <v>4</v>
      </c>
      <c r="GA65" s="2">
        <v>4</v>
      </c>
      <c r="GB65" s="2">
        <v>0</v>
      </c>
      <c r="GC65" s="2">
        <v>0</v>
      </c>
      <c r="GD65" s="4">
        <v>1</v>
      </c>
      <c r="GE65" s="19">
        <f t="shared" si="24"/>
        <v>0</v>
      </c>
      <c r="GG65" s="2" t="s">
        <v>108</v>
      </c>
      <c r="GH65" s="2">
        <v>4</v>
      </c>
      <c r="GI65" s="2">
        <v>4</v>
      </c>
      <c r="GJ65" s="2">
        <v>0</v>
      </c>
      <c r="GK65" s="2">
        <v>0</v>
      </c>
      <c r="GL65" s="4">
        <v>1</v>
      </c>
      <c r="GM65" s="19">
        <f t="shared" si="25"/>
        <v>0</v>
      </c>
      <c r="GO65" s="2" t="s">
        <v>108</v>
      </c>
      <c r="GP65" s="2">
        <v>4</v>
      </c>
      <c r="GQ65" s="2">
        <v>4</v>
      </c>
      <c r="GR65" s="2">
        <v>0</v>
      </c>
      <c r="GS65" s="2">
        <v>0</v>
      </c>
      <c r="GT65" s="4">
        <v>1</v>
      </c>
      <c r="GU65" s="19">
        <f t="shared" si="26"/>
        <v>0</v>
      </c>
      <c r="GW65" s="2" t="s">
        <v>108</v>
      </c>
      <c r="GX65" s="2">
        <v>4</v>
      </c>
      <c r="GY65" s="2">
        <v>4</v>
      </c>
      <c r="GZ65" s="2">
        <v>0</v>
      </c>
      <c r="HA65" s="2">
        <v>0</v>
      </c>
      <c r="HB65" s="4">
        <v>1</v>
      </c>
      <c r="HC65" s="19">
        <f t="shared" si="27"/>
        <v>0</v>
      </c>
      <c r="HE65" s="2" t="s">
        <v>108</v>
      </c>
      <c r="HF65" s="2">
        <v>4</v>
      </c>
      <c r="HG65" s="2">
        <v>4</v>
      </c>
      <c r="HH65" s="2">
        <v>0</v>
      </c>
      <c r="HI65" s="2">
        <v>0</v>
      </c>
      <c r="HJ65" s="4">
        <v>1</v>
      </c>
      <c r="HK65" s="19">
        <f t="shared" si="28"/>
        <v>0</v>
      </c>
      <c r="HM65" s="2" t="s">
        <v>106</v>
      </c>
      <c r="HN65" s="2">
        <v>52</v>
      </c>
      <c r="HO65" s="2">
        <v>52</v>
      </c>
      <c r="HP65" s="2">
        <v>0</v>
      </c>
      <c r="HQ65" s="2">
        <v>0</v>
      </c>
      <c r="HR65" s="4">
        <v>1</v>
      </c>
      <c r="HU65" s="2" t="s">
        <v>106</v>
      </c>
      <c r="HV65" s="2">
        <v>52</v>
      </c>
      <c r="HW65" s="2">
        <v>52</v>
      </c>
      <c r="HX65" s="2">
        <v>0</v>
      </c>
      <c r="HY65" s="2">
        <v>0</v>
      </c>
      <c r="HZ65" s="4">
        <v>1</v>
      </c>
      <c r="IA65" s="19">
        <f t="shared" si="30"/>
        <v>0</v>
      </c>
      <c r="IC65" s="2" t="s">
        <v>106</v>
      </c>
      <c r="ID65" s="2">
        <v>52</v>
      </c>
      <c r="IE65" s="2">
        <v>52</v>
      </c>
      <c r="IF65" s="2">
        <v>0</v>
      </c>
      <c r="IG65" s="2">
        <v>0</v>
      </c>
      <c r="IH65" s="4">
        <v>1</v>
      </c>
      <c r="II65" s="19">
        <f t="shared" si="31"/>
        <v>0</v>
      </c>
      <c r="IK65" s="2" t="s">
        <v>106</v>
      </c>
      <c r="IL65" s="2">
        <v>52</v>
      </c>
      <c r="IM65" s="2">
        <v>52</v>
      </c>
      <c r="IN65" s="2">
        <v>0</v>
      </c>
      <c r="IO65" s="2">
        <v>0</v>
      </c>
      <c r="IP65" s="4">
        <v>1</v>
      </c>
      <c r="IQ65" s="19">
        <f t="shared" si="32"/>
        <v>0</v>
      </c>
      <c r="IS65" s="2" t="s">
        <v>106</v>
      </c>
      <c r="IT65" s="2">
        <v>52</v>
      </c>
      <c r="IU65" s="2">
        <v>52</v>
      </c>
      <c r="IV65" s="2">
        <v>0</v>
      </c>
      <c r="IW65" s="2">
        <v>0</v>
      </c>
      <c r="IX65" s="4">
        <v>1</v>
      </c>
      <c r="IY65" s="19">
        <f t="shared" si="33"/>
        <v>0</v>
      </c>
      <c r="JA65" s="2" t="s">
        <v>106</v>
      </c>
      <c r="JB65" s="2">
        <v>52</v>
      </c>
      <c r="JC65" s="2">
        <v>52</v>
      </c>
      <c r="JD65" s="2">
        <v>0</v>
      </c>
      <c r="JE65" s="2">
        <v>0</v>
      </c>
      <c r="JF65" s="4">
        <v>1</v>
      </c>
      <c r="JG65" s="19">
        <f t="shared" si="34"/>
        <v>0</v>
      </c>
      <c r="JI65" s="2" t="s">
        <v>106</v>
      </c>
      <c r="JJ65" s="2">
        <v>52</v>
      </c>
      <c r="JK65" s="2">
        <v>52</v>
      </c>
      <c r="JL65" s="2">
        <v>0</v>
      </c>
      <c r="JM65" s="2">
        <v>0</v>
      </c>
      <c r="JN65" s="4">
        <v>1</v>
      </c>
      <c r="JO65" s="19">
        <f t="shared" si="35"/>
        <v>0</v>
      </c>
      <c r="JQ65" s="2" t="s">
        <v>106</v>
      </c>
      <c r="JR65" s="2">
        <v>52</v>
      </c>
      <c r="JS65" s="2">
        <v>52</v>
      </c>
      <c r="JT65" s="2">
        <v>0</v>
      </c>
      <c r="JU65" s="2">
        <v>0</v>
      </c>
      <c r="JV65" s="4">
        <v>1</v>
      </c>
      <c r="JW65" s="19">
        <f t="shared" si="36"/>
        <v>0</v>
      </c>
      <c r="JY65" s="2" t="s">
        <v>106</v>
      </c>
      <c r="JZ65" s="2">
        <v>52</v>
      </c>
      <c r="KA65" s="2">
        <v>52</v>
      </c>
      <c r="KB65" s="2">
        <v>0</v>
      </c>
      <c r="KC65" s="2">
        <v>0</v>
      </c>
      <c r="KD65" s="4">
        <v>1</v>
      </c>
      <c r="KE65" s="19">
        <f t="shared" si="37"/>
        <v>0</v>
      </c>
      <c r="KG65" s="2" t="s">
        <v>106</v>
      </c>
      <c r="KH65" s="2">
        <v>52</v>
      </c>
      <c r="KI65" s="2">
        <v>52</v>
      </c>
      <c r="KJ65" s="2">
        <v>0</v>
      </c>
      <c r="KK65" s="2">
        <v>0</v>
      </c>
      <c r="KL65" s="4">
        <v>1</v>
      </c>
      <c r="KM65" s="19">
        <f t="shared" si="38"/>
        <v>0</v>
      </c>
      <c r="KO65" s="2" t="s">
        <v>106</v>
      </c>
      <c r="KP65" s="2">
        <v>52</v>
      </c>
      <c r="KQ65" s="2">
        <v>52</v>
      </c>
      <c r="KR65" s="2">
        <v>0</v>
      </c>
      <c r="KS65" s="2">
        <v>0</v>
      </c>
      <c r="KT65" s="4">
        <v>1</v>
      </c>
      <c r="KU65" s="19">
        <f t="shared" si="39"/>
        <v>0</v>
      </c>
      <c r="KW65" s="2" t="s">
        <v>106</v>
      </c>
      <c r="KX65" s="2">
        <v>52</v>
      </c>
      <c r="KY65" s="2">
        <v>52</v>
      </c>
      <c r="KZ65" s="2">
        <v>0</v>
      </c>
      <c r="LA65" s="2">
        <v>0</v>
      </c>
      <c r="LB65" s="4">
        <v>1</v>
      </c>
      <c r="LC65" s="19">
        <f t="shared" si="40"/>
        <v>0</v>
      </c>
      <c r="LE65" s="2" t="s">
        <v>106</v>
      </c>
      <c r="LF65" s="2">
        <v>52</v>
      </c>
      <c r="LG65" s="2">
        <v>52</v>
      </c>
      <c r="LH65" s="2">
        <v>0</v>
      </c>
      <c r="LI65" s="2">
        <v>0</v>
      </c>
      <c r="LJ65" s="4">
        <v>1</v>
      </c>
      <c r="LK65" s="19">
        <f t="shared" si="41"/>
        <v>0</v>
      </c>
      <c r="LM65" s="2" t="s">
        <v>106</v>
      </c>
      <c r="LN65" s="2">
        <v>52</v>
      </c>
      <c r="LO65" s="2">
        <v>52</v>
      </c>
      <c r="LP65" s="2">
        <v>0</v>
      </c>
      <c r="LQ65" s="2">
        <v>0</v>
      </c>
      <c r="LR65" s="4">
        <v>1</v>
      </c>
      <c r="LS65" s="19">
        <f t="shared" si="42"/>
        <v>0</v>
      </c>
      <c r="LU65" s="2" t="s">
        <v>106</v>
      </c>
      <c r="LV65" s="2">
        <v>52</v>
      </c>
      <c r="LW65" s="2">
        <v>52</v>
      </c>
      <c r="LX65" s="2">
        <v>0</v>
      </c>
      <c r="LY65" s="2">
        <v>0</v>
      </c>
      <c r="LZ65" s="4">
        <v>1</v>
      </c>
      <c r="MA65" s="19">
        <f t="shared" si="43"/>
        <v>0</v>
      </c>
      <c r="MC65" s="2" t="s">
        <v>106</v>
      </c>
      <c r="MD65" s="2">
        <v>52</v>
      </c>
      <c r="ME65" s="2">
        <v>52</v>
      </c>
      <c r="MF65" s="2">
        <v>0</v>
      </c>
      <c r="MG65" s="2">
        <v>0</v>
      </c>
      <c r="MH65" s="4">
        <f t="shared" si="99"/>
        <v>1</v>
      </c>
      <c r="MI65" s="19">
        <f t="shared" si="44"/>
        <v>0</v>
      </c>
      <c r="MK65" s="2" t="s">
        <v>106</v>
      </c>
      <c r="ML65" s="2">
        <v>52</v>
      </c>
      <c r="MM65" s="2">
        <v>52</v>
      </c>
      <c r="MN65" s="2">
        <v>0</v>
      </c>
      <c r="MO65" s="2">
        <v>0</v>
      </c>
      <c r="MP65" s="4">
        <v>1</v>
      </c>
      <c r="MQ65" s="19">
        <f t="shared" si="100"/>
        <v>0</v>
      </c>
      <c r="MS65" s="2" t="s">
        <v>106</v>
      </c>
      <c r="MT65" s="2">
        <v>52</v>
      </c>
      <c r="MU65" s="2">
        <v>52</v>
      </c>
      <c r="MV65" s="2">
        <v>0</v>
      </c>
      <c r="MW65" s="2">
        <v>0</v>
      </c>
      <c r="MX65" s="4">
        <v>1</v>
      </c>
      <c r="MY65" s="19">
        <f t="shared" si="45"/>
        <v>0</v>
      </c>
      <c r="NA65" s="2" t="s">
        <v>106</v>
      </c>
      <c r="NB65" s="2">
        <v>52</v>
      </c>
      <c r="NC65" s="2">
        <v>52</v>
      </c>
      <c r="ND65" s="2">
        <v>0</v>
      </c>
      <c r="NE65" s="2">
        <v>0</v>
      </c>
      <c r="NF65" s="4">
        <v>1</v>
      </c>
      <c r="NG65" s="19">
        <f t="shared" si="46"/>
        <v>0</v>
      </c>
      <c r="NI65" s="2" t="s">
        <v>106</v>
      </c>
      <c r="NJ65" s="2">
        <v>52</v>
      </c>
      <c r="NK65" s="2">
        <v>52</v>
      </c>
      <c r="NL65" s="2">
        <v>0</v>
      </c>
      <c r="NM65" s="2">
        <v>0</v>
      </c>
      <c r="NN65" s="4">
        <v>1</v>
      </c>
      <c r="NO65" s="19">
        <f t="shared" si="47"/>
        <v>0</v>
      </c>
      <c r="NQ65" s="2" t="s">
        <v>106</v>
      </c>
      <c r="NR65" s="2">
        <v>52</v>
      </c>
      <c r="NS65" s="2">
        <v>52</v>
      </c>
      <c r="NT65" s="2">
        <v>0</v>
      </c>
      <c r="NU65" s="2">
        <v>0</v>
      </c>
      <c r="NV65" s="4">
        <v>1</v>
      </c>
      <c r="NW65" s="19">
        <f t="shared" si="48"/>
        <v>0</v>
      </c>
      <c r="NY65" s="2" t="s">
        <v>106</v>
      </c>
      <c r="NZ65" s="2">
        <v>52</v>
      </c>
      <c r="OA65" s="2">
        <v>52</v>
      </c>
      <c r="OB65" s="2">
        <v>0</v>
      </c>
      <c r="OC65" s="2">
        <v>0</v>
      </c>
      <c r="OD65" s="4">
        <v>1</v>
      </c>
      <c r="OE65" s="19">
        <f t="shared" si="49"/>
        <v>0</v>
      </c>
      <c r="OG65" s="2" t="s">
        <v>106</v>
      </c>
      <c r="OH65" s="2">
        <v>52</v>
      </c>
      <c r="OI65" s="2">
        <v>52</v>
      </c>
      <c r="OJ65" s="2">
        <v>0</v>
      </c>
      <c r="OK65" s="2">
        <v>0</v>
      </c>
      <c r="OL65" s="4">
        <v>1</v>
      </c>
      <c r="OM65" s="19">
        <f t="shared" si="128"/>
        <v>0</v>
      </c>
      <c r="OO65" s="2" t="s">
        <v>106</v>
      </c>
      <c r="OP65" s="2">
        <v>52</v>
      </c>
      <c r="OQ65" s="2">
        <v>52</v>
      </c>
      <c r="OR65" s="2">
        <v>0</v>
      </c>
      <c r="OS65" s="2">
        <v>0</v>
      </c>
      <c r="OT65" s="4">
        <f t="shared" si="101"/>
        <v>1</v>
      </c>
      <c r="OU65" s="19">
        <f t="shared" si="51"/>
        <v>0</v>
      </c>
      <c r="OW65" s="129" t="s">
        <v>106</v>
      </c>
      <c r="OX65" s="129">
        <v>52</v>
      </c>
      <c r="OY65" s="129">
        <v>52</v>
      </c>
      <c r="OZ65" s="129">
        <v>0</v>
      </c>
      <c r="PA65" s="129">
        <v>0</v>
      </c>
      <c r="PB65" s="135">
        <v>1</v>
      </c>
      <c r="PC65" s="132">
        <v>0</v>
      </c>
      <c r="PD65" s="129"/>
      <c r="PE65" s="129" t="s">
        <v>106</v>
      </c>
      <c r="PF65" s="129">
        <v>52</v>
      </c>
      <c r="PG65" s="129">
        <v>52</v>
      </c>
      <c r="PH65" s="129">
        <v>0</v>
      </c>
      <c r="PI65" s="129">
        <v>0</v>
      </c>
      <c r="PJ65" s="135">
        <v>1</v>
      </c>
      <c r="PK65" s="132">
        <v>0</v>
      </c>
      <c r="PM65" s="156" t="s">
        <v>106</v>
      </c>
      <c r="PN65" s="156">
        <v>52</v>
      </c>
      <c r="PO65" s="156">
        <v>52</v>
      </c>
      <c r="PP65" s="156">
        <v>0</v>
      </c>
      <c r="PQ65" s="156">
        <v>0</v>
      </c>
      <c r="PR65" s="162">
        <v>1</v>
      </c>
      <c r="PS65" s="132">
        <f t="shared" si="52"/>
        <v>0</v>
      </c>
      <c r="PT65" s="121"/>
      <c r="PU65" s="156" t="s">
        <v>106</v>
      </c>
      <c r="PV65" s="156">
        <v>52</v>
      </c>
      <c r="PW65" s="156">
        <v>52</v>
      </c>
      <c r="PX65" s="156">
        <v>0</v>
      </c>
      <c r="PY65" s="156">
        <v>0</v>
      </c>
      <c r="PZ65" s="162">
        <v>0.97</v>
      </c>
      <c r="QA65" s="132">
        <f t="shared" si="53"/>
        <v>-3.0000000000000027E-2</v>
      </c>
      <c r="QB65" s="121" t="s">
        <v>119</v>
      </c>
      <c r="QC65" s="156" t="s">
        <v>106</v>
      </c>
      <c r="QD65" s="156">
        <v>52</v>
      </c>
      <c r="QE65" s="156">
        <v>52</v>
      </c>
      <c r="QF65" s="156">
        <v>0</v>
      </c>
      <c r="QG65" s="156">
        <v>0</v>
      </c>
      <c r="QH65" s="162">
        <v>1</v>
      </c>
      <c r="QI65" s="132">
        <f t="shared" si="54"/>
        <v>3.0000000000000027E-2</v>
      </c>
      <c r="QJ65" s="121"/>
      <c r="QK65" s="156" t="s">
        <v>106</v>
      </c>
      <c r="QL65" s="156">
        <v>52</v>
      </c>
      <c r="QM65" s="156">
        <v>52</v>
      </c>
      <c r="QN65" s="156">
        <v>0</v>
      </c>
      <c r="QO65" s="156">
        <v>0</v>
      </c>
      <c r="QP65" s="162">
        <v>1</v>
      </c>
      <c r="QQ65" s="132">
        <f t="shared" si="55"/>
        <v>0</v>
      </c>
      <c r="QR65" s="121"/>
      <c r="QS65" s="156" t="s">
        <v>106</v>
      </c>
      <c r="QT65" s="156">
        <v>52</v>
      </c>
      <c r="QU65" s="156">
        <v>52</v>
      </c>
      <c r="QV65" s="156">
        <v>0</v>
      </c>
      <c r="QW65" s="156">
        <v>0</v>
      </c>
      <c r="QX65" s="162">
        <v>1</v>
      </c>
      <c r="QY65" s="158">
        <f t="shared" si="56"/>
        <v>0</v>
      </c>
      <c r="QZ65" s="121"/>
      <c r="RA65" s="156" t="s">
        <v>106</v>
      </c>
      <c r="RB65" s="156">
        <v>52</v>
      </c>
      <c r="RC65" s="156">
        <v>52</v>
      </c>
      <c r="RD65" s="156">
        <v>0</v>
      </c>
      <c r="RE65" s="156">
        <v>0</v>
      </c>
      <c r="RF65" s="162">
        <v>1</v>
      </c>
      <c r="RG65" s="132">
        <f t="shared" si="57"/>
        <v>0</v>
      </c>
      <c r="RH65" s="121"/>
      <c r="RI65" s="121"/>
      <c r="RJ65" s="156" t="s">
        <v>106</v>
      </c>
      <c r="RK65" s="156">
        <v>52</v>
      </c>
      <c r="RL65" s="156">
        <v>52</v>
      </c>
      <c r="RM65" s="156">
        <v>0</v>
      </c>
      <c r="RN65" s="156">
        <v>0</v>
      </c>
      <c r="RO65" s="162">
        <f t="shared" si="58"/>
        <v>1</v>
      </c>
      <c r="RP65" s="132">
        <f t="shared" si="59"/>
        <v>0</v>
      </c>
      <c r="RQ65" s="121"/>
      <c r="RR65" s="121"/>
      <c r="RS65" s="121"/>
      <c r="RT65" s="121"/>
      <c r="RU65" s="121"/>
      <c r="RV65" s="121"/>
      <c r="RW65" s="132"/>
      <c r="RX65" s="121"/>
      <c r="RY65" s="121"/>
      <c r="RZ65" s="121"/>
      <c r="SA65" s="121"/>
      <c r="SB65" s="121"/>
      <c r="SC65" s="121"/>
      <c r="SD65" s="132"/>
      <c r="SE65" s="121"/>
      <c r="SF65" s="121"/>
      <c r="SG65" s="121"/>
      <c r="SH65" s="121"/>
      <c r="SI65" s="121"/>
      <c r="SJ65" s="121"/>
      <c r="SK65" s="121"/>
      <c r="SL65" s="121"/>
      <c r="SM65" s="121"/>
      <c r="SN65" s="121"/>
      <c r="SO65" s="121"/>
      <c r="SP65" s="121"/>
      <c r="SQ65" s="121"/>
      <c r="SR65" s="121"/>
      <c r="SU65" s="157" t="s">
        <v>106</v>
      </c>
      <c r="SV65" s="157">
        <v>52</v>
      </c>
      <c r="SW65" s="157">
        <v>52</v>
      </c>
      <c r="SX65" s="157">
        <v>0</v>
      </c>
      <c r="SY65" s="157">
        <v>0</v>
      </c>
      <c r="SZ65" s="158">
        <f t="shared" si="102"/>
        <v>1</v>
      </c>
      <c r="TA65" s="132">
        <f t="shared" si="60"/>
        <v>0</v>
      </c>
      <c r="TC65" s="157" t="s">
        <v>106</v>
      </c>
      <c r="TD65" s="157">
        <v>52</v>
      </c>
      <c r="TE65" s="157">
        <v>52</v>
      </c>
      <c r="TF65" s="157">
        <v>0</v>
      </c>
      <c r="TG65" s="157">
        <v>0</v>
      </c>
      <c r="TH65" s="158">
        <f t="shared" si="61"/>
        <v>1</v>
      </c>
      <c r="TI65" s="132">
        <f t="shared" si="62"/>
        <v>0</v>
      </c>
      <c r="TK65" s="157" t="s">
        <v>106</v>
      </c>
      <c r="TL65" s="157">
        <v>52</v>
      </c>
      <c r="TM65" s="157">
        <v>52</v>
      </c>
      <c r="TN65" s="157">
        <v>0</v>
      </c>
      <c r="TO65" s="157">
        <v>0</v>
      </c>
      <c r="TP65" s="158">
        <f t="shared" si="63"/>
        <v>1</v>
      </c>
      <c r="TQ65" s="132">
        <f t="shared" si="64"/>
        <v>0</v>
      </c>
      <c r="TS65" s="157" t="s">
        <v>106</v>
      </c>
      <c r="TT65" s="157">
        <v>52</v>
      </c>
      <c r="TU65" s="157">
        <v>52</v>
      </c>
      <c r="TV65" s="157">
        <v>0</v>
      </c>
      <c r="TW65" s="157">
        <v>0</v>
      </c>
      <c r="TX65" s="158">
        <f t="shared" si="65"/>
        <v>1</v>
      </c>
      <c r="TY65" s="132">
        <f t="shared" si="66"/>
        <v>0</v>
      </c>
      <c r="UA65" s="157" t="s">
        <v>106</v>
      </c>
      <c r="UB65" s="157">
        <v>52</v>
      </c>
      <c r="UC65" s="157">
        <v>52</v>
      </c>
      <c r="UD65" s="157">
        <v>0</v>
      </c>
      <c r="UE65" s="157">
        <v>0</v>
      </c>
      <c r="UF65" s="158">
        <f t="shared" si="67"/>
        <v>1</v>
      </c>
      <c r="UG65" s="132">
        <f t="shared" si="68"/>
        <v>0</v>
      </c>
      <c r="UH65" s="132"/>
      <c r="UI65" s="157" t="s">
        <v>106</v>
      </c>
      <c r="UJ65" s="157">
        <v>52</v>
      </c>
      <c r="UK65" s="157">
        <v>52</v>
      </c>
      <c r="UL65" s="157">
        <v>0</v>
      </c>
      <c r="UM65" s="157">
        <v>0</v>
      </c>
      <c r="UN65" s="158">
        <f t="shared" si="69"/>
        <v>1</v>
      </c>
      <c r="UO65" s="132">
        <f t="shared" si="70"/>
        <v>0</v>
      </c>
      <c r="UQ65" s="157" t="s">
        <v>106</v>
      </c>
      <c r="UR65" s="157">
        <v>52</v>
      </c>
      <c r="US65" s="157">
        <v>52</v>
      </c>
      <c r="UT65" s="157">
        <v>0</v>
      </c>
      <c r="UU65" s="157">
        <v>0</v>
      </c>
      <c r="UV65" s="158">
        <f t="shared" si="71"/>
        <v>1</v>
      </c>
      <c r="UW65" s="132">
        <f t="shared" si="72"/>
        <v>0</v>
      </c>
      <c r="UY65" s="157" t="s">
        <v>106</v>
      </c>
      <c r="UZ65" s="157">
        <v>52</v>
      </c>
      <c r="VA65" s="157">
        <v>52</v>
      </c>
      <c r="VB65" s="157">
        <v>0</v>
      </c>
      <c r="VC65" s="157">
        <v>0</v>
      </c>
      <c r="VD65" s="158">
        <f t="shared" si="73"/>
        <v>1</v>
      </c>
      <c r="VE65" s="132">
        <f t="shared" si="74"/>
        <v>0</v>
      </c>
      <c r="VG65" s="157" t="s">
        <v>106</v>
      </c>
      <c r="VH65" s="157">
        <v>52</v>
      </c>
      <c r="VI65" s="157">
        <v>52</v>
      </c>
      <c r="VJ65" s="157">
        <v>0</v>
      </c>
      <c r="VK65" s="157">
        <v>0</v>
      </c>
      <c r="VL65" s="158">
        <f t="shared" si="75"/>
        <v>1</v>
      </c>
      <c r="VM65" s="132">
        <f t="shared" si="76"/>
        <v>0</v>
      </c>
      <c r="VO65" s="157" t="s">
        <v>106</v>
      </c>
      <c r="VP65" s="157">
        <v>52</v>
      </c>
      <c r="VQ65" s="157">
        <v>52</v>
      </c>
      <c r="VR65" s="157">
        <v>0</v>
      </c>
      <c r="VS65" s="157">
        <v>0</v>
      </c>
      <c r="VT65" s="158">
        <f t="shared" si="77"/>
        <v>1</v>
      </c>
      <c r="VV65" s="157" t="s">
        <v>106</v>
      </c>
      <c r="VW65" s="157">
        <v>52</v>
      </c>
      <c r="VX65" s="157">
        <v>52</v>
      </c>
      <c r="VY65" s="157">
        <v>0</v>
      </c>
      <c r="VZ65" s="157">
        <v>0</v>
      </c>
      <c r="WA65" s="158">
        <f t="shared" si="78"/>
        <v>1</v>
      </c>
      <c r="WC65" s="157" t="s">
        <v>106</v>
      </c>
      <c r="WD65" s="157">
        <v>52</v>
      </c>
      <c r="WE65" s="157">
        <v>52</v>
      </c>
      <c r="WF65" s="157">
        <v>0</v>
      </c>
      <c r="WG65" s="157">
        <v>0</v>
      </c>
      <c r="WH65" s="158">
        <f t="shared" si="79"/>
        <v>1</v>
      </c>
      <c r="WI65" s="132">
        <f t="shared" si="126"/>
        <v>0</v>
      </c>
      <c r="WK65" s="157" t="s">
        <v>106</v>
      </c>
      <c r="WL65" s="157">
        <v>52</v>
      </c>
      <c r="WM65" s="157">
        <v>52</v>
      </c>
      <c r="WN65" s="157">
        <v>0</v>
      </c>
      <c r="WO65" s="157">
        <v>0</v>
      </c>
      <c r="WP65" s="158">
        <f t="shared" si="80"/>
        <v>1</v>
      </c>
      <c r="WQ65" s="132">
        <f t="shared" si="81"/>
        <v>0</v>
      </c>
      <c r="WS65" s="157" t="s">
        <v>106</v>
      </c>
      <c r="WT65" s="157">
        <v>52</v>
      </c>
      <c r="WU65" s="157">
        <v>52</v>
      </c>
      <c r="WV65" s="157">
        <v>0</v>
      </c>
      <c r="WW65" s="157">
        <v>0</v>
      </c>
      <c r="WX65" s="158">
        <f t="shared" si="82"/>
        <v>1</v>
      </c>
      <c r="WY65" s="132">
        <f t="shared" si="83"/>
        <v>0</v>
      </c>
      <c r="XA65" s="157" t="s">
        <v>106</v>
      </c>
      <c r="XB65" s="157">
        <v>52</v>
      </c>
      <c r="XC65" s="157">
        <v>52</v>
      </c>
      <c r="XD65" s="157">
        <v>0</v>
      </c>
      <c r="XE65" s="157">
        <v>0</v>
      </c>
      <c r="XF65" s="158">
        <f t="shared" si="84"/>
        <v>1</v>
      </c>
      <c r="XG65" s="132">
        <f t="shared" si="85"/>
        <v>0</v>
      </c>
      <c r="XI65" s="157" t="s">
        <v>106</v>
      </c>
      <c r="XJ65" s="157">
        <v>52</v>
      </c>
      <c r="XK65" s="157">
        <v>52</v>
      </c>
      <c r="XL65" s="157">
        <v>0</v>
      </c>
      <c r="XM65" s="157">
        <v>0</v>
      </c>
      <c r="XN65" s="158">
        <f t="shared" si="86"/>
        <v>1</v>
      </c>
      <c r="XO65" s="132">
        <f t="shared" si="87"/>
        <v>0</v>
      </c>
      <c r="XQ65" s="157" t="s">
        <v>106</v>
      </c>
      <c r="XR65" s="157">
        <v>52</v>
      </c>
      <c r="XS65" s="157">
        <v>52</v>
      </c>
      <c r="XT65" s="157">
        <v>0</v>
      </c>
      <c r="XU65" s="157">
        <v>0</v>
      </c>
      <c r="XV65" s="158">
        <f t="shared" si="88"/>
        <v>1</v>
      </c>
      <c r="XW65" s="132">
        <f t="shared" si="89"/>
        <v>0</v>
      </c>
      <c r="XY65" s="157" t="s">
        <v>106</v>
      </c>
      <c r="XZ65" s="157">
        <v>52</v>
      </c>
      <c r="YA65" s="157">
        <v>52</v>
      </c>
      <c r="YB65" s="157">
        <v>0</v>
      </c>
      <c r="YC65" s="157">
        <v>0</v>
      </c>
      <c r="YD65" s="158">
        <f t="shared" si="90"/>
        <v>1</v>
      </c>
      <c r="YE65" s="132">
        <f t="shared" si="91"/>
        <v>0</v>
      </c>
      <c r="YG65" s="157" t="s">
        <v>106</v>
      </c>
      <c r="YH65" s="157">
        <v>52</v>
      </c>
      <c r="YI65" s="157">
        <v>52</v>
      </c>
      <c r="YJ65" s="157">
        <v>0</v>
      </c>
      <c r="YK65" s="157">
        <v>0</v>
      </c>
      <c r="YL65" s="158">
        <f t="shared" si="92"/>
        <v>1</v>
      </c>
      <c r="YM65" s="132">
        <f t="shared" si="93"/>
        <v>0</v>
      </c>
      <c r="YO65" s="157" t="s">
        <v>106</v>
      </c>
      <c r="YP65" s="157">
        <v>52</v>
      </c>
      <c r="YQ65" s="157">
        <v>52</v>
      </c>
      <c r="YR65" s="157">
        <v>0</v>
      </c>
      <c r="YS65" s="157">
        <v>0</v>
      </c>
      <c r="YT65" s="158">
        <f t="shared" si="94"/>
        <v>1</v>
      </c>
      <c r="YU65" s="132">
        <f t="shared" si="95"/>
        <v>0</v>
      </c>
      <c r="YW65" s="157" t="s">
        <v>106</v>
      </c>
      <c r="YX65" s="157">
        <v>52</v>
      </c>
      <c r="YY65" s="157">
        <v>52</v>
      </c>
      <c r="YZ65" s="157">
        <v>0</v>
      </c>
      <c r="ZA65" s="157">
        <v>0</v>
      </c>
      <c r="ZB65" s="158">
        <f t="shared" si="96"/>
        <v>1</v>
      </c>
      <c r="ZD65" s="157" t="s">
        <v>106</v>
      </c>
      <c r="ZE65" s="157">
        <v>52</v>
      </c>
      <c r="ZF65" s="157">
        <v>52</v>
      </c>
      <c r="ZG65" s="157">
        <v>0</v>
      </c>
      <c r="ZH65" s="157">
        <v>0</v>
      </c>
      <c r="ZI65" s="158">
        <f t="shared" si="97"/>
        <v>1</v>
      </c>
      <c r="ZJ65" s="132">
        <f t="shared" si="98"/>
        <v>1</v>
      </c>
      <c r="ZL65" s="121" t="s">
        <v>106</v>
      </c>
      <c r="ZM65" s="121">
        <v>52</v>
      </c>
      <c r="ZN65" s="121">
        <v>52</v>
      </c>
      <c r="ZO65" s="121">
        <v>0</v>
      </c>
      <c r="ZP65" s="121">
        <v>0</v>
      </c>
      <c r="ZQ65" s="132">
        <v>1</v>
      </c>
      <c r="ZS65" s="157" t="s">
        <v>106</v>
      </c>
      <c r="ZT65" s="157">
        <v>52</v>
      </c>
      <c r="ZU65" s="157">
        <v>52</v>
      </c>
      <c r="ZV65" s="157">
        <v>0</v>
      </c>
      <c r="ZW65" s="157">
        <v>0</v>
      </c>
      <c r="ZX65" s="158">
        <v>1</v>
      </c>
      <c r="ZZ65" s="199" t="s">
        <v>106</v>
      </c>
      <c r="AAA65" s="199">
        <v>52</v>
      </c>
      <c r="AAB65" s="199">
        <v>52</v>
      </c>
      <c r="AAC65" s="199">
        <v>0</v>
      </c>
      <c r="AAD65" s="199">
        <v>0</v>
      </c>
      <c r="AAE65" s="200">
        <v>1</v>
      </c>
      <c r="AAG65" s="157" t="s">
        <v>106</v>
      </c>
      <c r="AAH65" s="157">
        <v>52</v>
      </c>
      <c r="AAI65" s="157">
        <v>52</v>
      </c>
      <c r="AAJ65" s="157">
        <v>0</v>
      </c>
      <c r="AAK65" s="157">
        <v>0</v>
      </c>
      <c r="AAL65" s="158">
        <v>1</v>
      </c>
      <c r="AAN65" s="157" t="s">
        <v>106</v>
      </c>
      <c r="AAO65" s="157">
        <v>52</v>
      </c>
      <c r="AAP65" s="157">
        <v>52</v>
      </c>
      <c r="AAQ65" s="157">
        <v>0</v>
      </c>
      <c r="AAR65" s="157">
        <v>0</v>
      </c>
      <c r="AAS65" s="158">
        <v>1</v>
      </c>
      <c r="AAU65" s="157" t="s">
        <v>106</v>
      </c>
      <c r="AAV65" s="157">
        <v>52</v>
      </c>
      <c r="AAW65" s="157">
        <v>52</v>
      </c>
      <c r="AAX65" s="157">
        <v>0</v>
      </c>
      <c r="AAY65" s="157">
        <v>0</v>
      </c>
      <c r="AAZ65" s="158">
        <v>1</v>
      </c>
    </row>
    <row r="66" spans="1:728" ht="15.75">
      <c r="A66" s="19">
        <v>0.71</v>
      </c>
      <c r="B66" s="19"/>
      <c r="C66" s="18" t="s">
        <v>81</v>
      </c>
      <c r="D66" s="18">
        <v>99</v>
      </c>
      <c r="E66" s="18">
        <v>71</v>
      </c>
      <c r="F66" s="18">
        <v>19</v>
      </c>
      <c r="G66" s="18">
        <v>9</v>
      </c>
      <c r="H66" s="19">
        <v>0.71</v>
      </c>
      <c r="J66" s="58" t="s">
        <v>81</v>
      </c>
      <c r="K66" s="58">
        <v>99</v>
      </c>
      <c r="L66" s="58">
        <v>71</v>
      </c>
      <c r="M66" s="58">
        <v>19</v>
      </c>
      <c r="N66" s="58">
        <v>9</v>
      </c>
      <c r="O66" s="59">
        <v>0.71</v>
      </c>
      <c r="P66" s="59">
        <f t="shared" si="104"/>
        <v>0</v>
      </c>
      <c r="R66" s="18" t="s">
        <v>81</v>
      </c>
      <c r="S66" s="18">
        <v>99</v>
      </c>
      <c r="T66" s="18">
        <v>71</v>
      </c>
      <c r="U66" s="18">
        <v>19</v>
      </c>
      <c r="V66" s="18">
        <v>9</v>
      </c>
      <c r="W66" s="19">
        <v>0.71</v>
      </c>
      <c r="X66" s="19">
        <f t="shared" si="105"/>
        <v>0</v>
      </c>
      <c r="Z66" s="51" t="s">
        <v>81</v>
      </c>
      <c r="AA66" s="51">
        <v>99</v>
      </c>
      <c r="AB66" s="52">
        <v>71</v>
      </c>
      <c r="AC66" s="53">
        <v>19</v>
      </c>
      <c r="AD66" s="51">
        <v>9</v>
      </c>
      <c r="AE66" s="55">
        <v>0.71</v>
      </c>
      <c r="AF66" s="19">
        <f t="shared" si="106"/>
        <v>0</v>
      </c>
      <c r="AH66" s="19">
        <v>0.71</v>
      </c>
      <c r="AI66" s="19">
        <f t="shared" si="107"/>
        <v>0</v>
      </c>
      <c r="AK66" s="18" t="s">
        <v>82</v>
      </c>
      <c r="AL66" s="18">
        <v>71</v>
      </c>
      <c r="AM66" s="18">
        <v>34</v>
      </c>
      <c r="AN66" s="18">
        <v>9</v>
      </c>
      <c r="AO66" s="18">
        <v>28</v>
      </c>
      <c r="AP66" s="19">
        <f t="shared" si="108"/>
        <v>0.47887323943661969</v>
      </c>
      <c r="AQ66" s="19">
        <f t="shared" si="127"/>
        <v>8.8732394366197176E-3</v>
      </c>
      <c r="AS66" s="18" t="s">
        <v>82</v>
      </c>
      <c r="AT66" s="18">
        <v>71</v>
      </c>
      <c r="AU66" s="18">
        <v>34</v>
      </c>
      <c r="AV66" s="18">
        <v>9</v>
      </c>
      <c r="AW66" s="18">
        <v>28</v>
      </c>
      <c r="AX66" s="19">
        <v>0.48</v>
      </c>
      <c r="AY66" s="19">
        <f t="shared" si="109"/>
        <v>1.1267605633802913E-3</v>
      </c>
      <c r="BA66" s="18" t="s">
        <v>82</v>
      </c>
      <c r="BB66" s="18">
        <v>71</v>
      </c>
      <c r="BC66" s="18">
        <v>34</v>
      </c>
      <c r="BD66" s="18">
        <v>9</v>
      </c>
      <c r="BE66" s="18">
        <v>28</v>
      </c>
      <c r="BF66" s="19">
        <v>0.48</v>
      </c>
      <c r="BG66" s="19">
        <f t="shared" si="110"/>
        <v>0</v>
      </c>
      <c r="BI66" s="18" t="s">
        <v>82</v>
      </c>
      <c r="BJ66" s="18">
        <v>71</v>
      </c>
      <c r="BK66" s="18">
        <v>34</v>
      </c>
      <c r="BL66" s="18">
        <v>9</v>
      </c>
      <c r="BM66" s="18">
        <v>28</v>
      </c>
      <c r="BN66" s="19">
        <v>0.48</v>
      </c>
      <c r="BO66" s="19">
        <f t="shared" si="111"/>
        <v>0</v>
      </c>
      <c r="BQ66" s="18" t="s">
        <v>82</v>
      </c>
      <c r="BR66" s="18">
        <v>71</v>
      </c>
      <c r="BS66" s="18">
        <v>33</v>
      </c>
      <c r="BT66" s="18">
        <v>10</v>
      </c>
      <c r="BU66" s="18">
        <v>28</v>
      </c>
      <c r="BV66" s="19">
        <v>0.46</v>
      </c>
      <c r="BW66" s="19">
        <f t="shared" si="112"/>
        <v>-1.9999999999999962E-2</v>
      </c>
      <c r="BY66" s="18" t="s">
        <v>81</v>
      </c>
      <c r="BZ66" s="18">
        <v>99</v>
      </c>
      <c r="CA66" s="18">
        <v>71</v>
      </c>
      <c r="CB66" s="18">
        <v>19</v>
      </c>
      <c r="CC66" s="18">
        <v>9</v>
      </c>
      <c r="CD66" s="19">
        <v>0.72</v>
      </c>
      <c r="CE66" s="19">
        <f>CD66-BV65</f>
        <v>0</v>
      </c>
      <c r="CG66" s="2" t="s">
        <v>81</v>
      </c>
      <c r="CH66" s="2">
        <v>99</v>
      </c>
      <c r="CI66" s="2">
        <v>71</v>
      </c>
      <c r="CJ66" s="2">
        <v>19</v>
      </c>
      <c r="CK66" s="2">
        <v>9</v>
      </c>
      <c r="CL66" s="4">
        <v>0.72</v>
      </c>
      <c r="CM66" s="19">
        <f t="shared" ref="CM66:CM73" si="129">CL66-CD66</f>
        <v>0</v>
      </c>
      <c r="CO66" s="2" t="s">
        <v>81</v>
      </c>
      <c r="CP66" s="2">
        <v>99</v>
      </c>
      <c r="CQ66" s="2">
        <v>71</v>
      </c>
      <c r="CR66" s="2">
        <v>19</v>
      </c>
      <c r="CS66" s="2">
        <v>9</v>
      </c>
      <c r="CT66" s="4">
        <v>0.72</v>
      </c>
      <c r="CU66" s="19">
        <f t="shared" si="115"/>
        <v>0</v>
      </c>
      <c r="CW66" s="2" t="s">
        <v>81</v>
      </c>
      <c r="CX66" s="2">
        <v>99</v>
      </c>
      <c r="CY66" s="2">
        <v>71</v>
      </c>
      <c r="CZ66" s="2">
        <v>19</v>
      </c>
      <c r="DA66" s="2">
        <v>9</v>
      </c>
      <c r="DB66" s="4">
        <v>0.72</v>
      </c>
      <c r="DC66" s="19">
        <f t="shared" si="116"/>
        <v>0</v>
      </c>
      <c r="DE66" s="2" t="s">
        <v>81</v>
      </c>
      <c r="DF66" s="2">
        <v>99</v>
      </c>
      <c r="DG66" s="2">
        <v>71</v>
      </c>
      <c r="DH66" s="2">
        <v>19</v>
      </c>
      <c r="DI66" s="2">
        <v>9</v>
      </c>
      <c r="DJ66" s="4">
        <v>0.72</v>
      </c>
      <c r="DK66" s="19">
        <f t="shared" si="117"/>
        <v>0</v>
      </c>
      <c r="DM66" s="2" t="s">
        <v>81</v>
      </c>
      <c r="DN66" s="2">
        <v>94</v>
      </c>
      <c r="DO66" s="2">
        <v>76</v>
      </c>
      <c r="DP66" s="2">
        <v>12</v>
      </c>
      <c r="DQ66" s="2">
        <v>6</v>
      </c>
      <c r="DR66" s="4">
        <v>0.81</v>
      </c>
      <c r="DS66" s="19">
        <f t="shared" si="118"/>
        <v>9.000000000000008E-2</v>
      </c>
      <c r="DU66" s="2" t="s">
        <v>81</v>
      </c>
      <c r="DV66" s="2">
        <v>94</v>
      </c>
      <c r="DW66" s="2">
        <v>76</v>
      </c>
      <c r="DX66" s="2">
        <v>12</v>
      </c>
      <c r="DY66" s="2">
        <v>6</v>
      </c>
      <c r="DZ66" s="4">
        <v>0.81</v>
      </c>
      <c r="EA66" s="19">
        <f t="shared" si="119"/>
        <v>0</v>
      </c>
      <c r="EC66" s="2" t="s">
        <v>81</v>
      </c>
      <c r="ED66" s="2">
        <v>94</v>
      </c>
      <c r="EE66" s="2">
        <v>76</v>
      </c>
      <c r="EF66" s="2">
        <v>12</v>
      </c>
      <c r="EG66" s="2">
        <v>6</v>
      </c>
      <c r="EH66" s="4">
        <v>0.81</v>
      </c>
      <c r="EI66" s="19">
        <f t="shared" si="120"/>
        <v>0</v>
      </c>
      <c r="EK66" s="2" t="s">
        <v>81</v>
      </c>
      <c r="EL66" s="2">
        <v>94</v>
      </c>
      <c r="EM66" s="2">
        <v>76</v>
      </c>
      <c r="EN66" s="2">
        <v>12</v>
      </c>
      <c r="EO66" s="2">
        <v>6</v>
      </c>
      <c r="EP66" s="4">
        <v>0.81</v>
      </c>
      <c r="EQ66" s="19">
        <f t="shared" si="121"/>
        <v>0</v>
      </c>
      <c r="ES66" s="2" t="s">
        <v>81</v>
      </c>
      <c r="ET66" s="2">
        <v>94</v>
      </c>
      <c r="EU66" s="2">
        <v>76</v>
      </c>
      <c r="EV66" s="2">
        <v>12</v>
      </c>
      <c r="EW66" s="2">
        <v>6</v>
      </c>
      <c r="EX66" s="4">
        <v>0.81</v>
      </c>
      <c r="EY66" s="19">
        <f t="shared" si="122"/>
        <v>0</v>
      </c>
      <c r="FA66" s="2" t="s">
        <v>81</v>
      </c>
      <c r="FB66" s="2">
        <v>94</v>
      </c>
      <c r="FC66" s="2">
        <v>76</v>
      </c>
      <c r="FD66" s="2">
        <v>12</v>
      </c>
      <c r="FE66" s="2">
        <v>6</v>
      </c>
      <c r="FF66" s="4">
        <v>0.81</v>
      </c>
      <c r="FG66" s="19">
        <f t="shared" si="123"/>
        <v>0</v>
      </c>
      <c r="FI66" s="2" t="s">
        <v>81</v>
      </c>
      <c r="FJ66" s="2">
        <v>94</v>
      </c>
      <c r="FK66" s="2">
        <v>76</v>
      </c>
      <c r="FL66" s="2">
        <v>12</v>
      </c>
      <c r="FM66" s="2">
        <v>6</v>
      </c>
      <c r="FN66" s="4">
        <v>0.81</v>
      </c>
      <c r="FO66" s="19">
        <f t="shared" si="124"/>
        <v>0</v>
      </c>
      <c r="FQ66" s="2" t="s">
        <v>81</v>
      </c>
      <c r="FR66" s="2">
        <v>94</v>
      </c>
      <c r="FS66" s="2">
        <v>76</v>
      </c>
      <c r="FT66" s="2">
        <v>12</v>
      </c>
      <c r="FU66" s="2">
        <v>6</v>
      </c>
      <c r="FV66" s="4">
        <v>0.81</v>
      </c>
      <c r="FW66" s="19">
        <f t="shared" si="125"/>
        <v>0</v>
      </c>
      <c r="FY66" s="2" t="s">
        <v>81</v>
      </c>
      <c r="FZ66" s="2">
        <v>94</v>
      </c>
      <c r="GA66" s="2">
        <v>76</v>
      </c>
      <c r="GB66" s="2">
        <v>12</v>
      </c>
      <c r="GC66" s="2">
        <v>6</v>
      </c>
      <c r="GD66" s="4">
        <v>0.81</v>
      </c>
      <c r="GE66" s="19">
        <f t="shared" si="24"/>
        <v>0</v>
      </c>
      <c r="GG66" s="2" t="s">
        <v>81</v>
      </c>
      <c r="GH66" s="2">
        <v>94</v>
      </c>
      <c r="GI66" s="2">
        <v>76</v>
      </c>
      <c r="GJ66" s="2">
        <v>12</v>
      </c>
      <c r="GK66" s="2">
        <v>6</v>
      </c>
      <c r="GL66" s="4">
        <v>0.81</v>
      </c>
      <c r="GM66" s="19">
        <f t="shared" si="25"/>
        <v>0</v>
      </c>
      <c r="GO66" s="2" t="s">
        <v>81</v>
      </c>
      <c r="GP66" s="2">
        <v>94</v>
      </c>
      <c r="GQ66" s="2">
        <v>76</v>
      </c>
      <c r="GR66" s="2">
        <v>12</v>
      </c>
      <c r="GS66" s="2">
        <v>6</v>
      </c>
      <c r="GT66" s="4">
        <v>0.81</v>
      </c>
      <c r="GU66" s="19">
        <f t="shared" si="26"/>
        <v>0</v>
      </c>
      <c r="GW66" s="2" t="s">
        <v>81</v>
      </c>
      <c r="GX66" s="2">
        <v>94</v>
      </c>
      <c r="GY66" s="2">
        <v>76</v>
      </c>
      <c r="GZ66" s="2">
        <v>12</v>
      </c>
      <c r="HA66" s="2">
        <v>6</v>
      </c>
      <c r="HB66" s="4">
        <v>0.81</v>
      </c>
      <c r="HC66" s="19">
        <f t="shared" si="27"/>
        <v>0</v>
      </c>
      <c r="HE66" s="2" t="s">
        <v>81</v>
      </c>
      <c r="HF66" s="2">
        <v>94</v>
      </c>
      <c r="HG66" s="2">
        <v>76</v>
      </c>
      <c r="HH66" s="2">
        <v>12</v>
      </c>
      <c r="HI66" s="2">
        <v>6</v>
      </c>
      <c r="HJ66" s="4">
        <v>0.81</v>
      </c>
      <c r="HK66" s="19">
        <f t="shared" si="28"/>
        <v>0</v>
      </c>
      <c r="HM66" s="2" t="s">
        <v>80</v>
      </c>
      <c r="HN66" s="2">
        <v>20</v>
      </c>
      <c r="HO66" s="2">
        <v>20</v>
      </c>
      <c r="HP66" s="2">
        <v>0</v>
      </c>
      <c r="HQ66" s="2">
        <v>0</v>
      </c>
      <c r="HR66" s="4">
        <v>1</v>
      </c>
      <c r="HS66" s="19">
        <f>HR66-HJ63</f>
        <v>0</v>
      </c>
      <c r="HU66" s="2" t="s">
        <v>80</v>
      </c>
      <c r="HV66" s="2">
        <v>20</v>
      </c>
      <c r="HW66" s="2">
        <v>20</v>
      </c>
      <c r="HX66" s="2">
        <v>0</v>
      </c>
      <c r="HY66" s="2">
        <v>0</v>
      </c>
      <c r="HZ66" s="4">
        <v>1</v>
      </c>
      <c r="IA66" s="19">
        <f t="shared" si="30"/>
        <v>0</v>
      </c>
      <c r="IC66" s="2" t="s">
        <v>80</v>
      </c>
      <c r="ID66" s="2">
        <v>20</v>
      </c>
      <c r="IE66" s="2">
        <v>20</v>
      </c>
      <c r="IF66" s="2">
        <v>0</v>
      </c>
      <c r="IG66" s="2">
        <v>0</v>
      </c>
      <c r="IH66" s="4">
        <v>1</v>
      </c>
      <c r="II66" s="19">
        <f t="shared" si="31"/>
        <v>0</v>
      </c>
      <c r="IK66" s="2" t="s">
        <v>80</v>
      </c>
      <c r="IL66" s="2">
        <v>20</v>
      </c>
      <c r="IM66" s="2">
        <v>20</v>
      </c>
      <c r="IN66" s="2">
        <v>0</v>
      </c>
      <c r="IO66" s="2">
        <v>0</v>
      </c>
      <c r="IP66" s="4">
        <v>1</v>
      </c>
      <c r="IQ66" s="19">
        <f t="shared" si="32"/>
        <v>0</v>
      </c>
      <c r="IS66" s="2" t="s">
        <v>80</v>
      </c>
      <c r="IT66" s="2">
        <v>20</v>
      </c>
      <c r="IU66" s="2">
        <v>20</v>
      </c>
      <c r="IV66" s="2">
        <v>0</v>
      </c>
      <c r="IW66" s="2">
        <v>0</v>
      </c>
      <c r="IX66" s="4">
        <v>1</v>
      </c>
      <c r="IY66" s="19">
        <f t="shared" si="33"/>
        <v>0</v>
      </c>
      <c r="JA66" s="2" t="s">
        <v>80</v>
      </c>
      <c r="JB66" s="2">
        <v>20</v>
      </c>
      <c r="JC66" s="2">
        <v>20</v>
      </c>
      <c r="JD66" s="2">
        <v>0</v>
      </c>
      <c r="JE66" s="2">
        <v>0</v>
      </c>
      <c r="JF66" s="4">
        <v>1</v>
      </c>
      <c r="JG66" s="19">
        <f t="shared" si="34"/>
        <v>0</v>
      </c>
      <c r="JI66" s="2" t="s">
        <v>80</v>
      </c>
      <c r="JJ66" s="2">
        <v>20</v>
      </c>
      <c r="JK66" s="2">
        <v>19</v>
      </c>
      <c r="JL66" s="7">
        <v>1</v>
      </c>
      <c r="JM66" s="2">
        <v>0</v>
      </c>
      <c r="JN66" s="4">
        <v>0.95</v>
      </c>
      <c r="JO66" s="19">
        <f t="shared" si="35"/>
        <v>-5.0000000000000044E-2</v>
      </c>
      <c r="JQ66" s="2" t="s">
        <v>80</v>
      </c>
      <c r="JR66" s="2">
        <v>20</v>
      </c>
      <c r="JS66" s="2">
        <v>20</v>
      </c>
      <c r="JT66" s="2">
        <v>0</v>
      </c>
      <c r="JU66" s="2">
        <v>0</v>
      </c>
      <c r="JV66" s="4">
        <v>1</v>
      </c>
      <c r="JW66" s="19">
        <f t="shared" si="36"/>
        <v>5.0000000000000044E-2</v>
      </c>
      <c r="JY66" s="2" t="s">
        <v>80</v>
      </c>
      <c r="JZ66" s="2">
        <v>20</v>
      </c>
      <c r="KA66" s="2">
        <v>20</v>
      </c>
      <c r="KB66" s="2">
        <v>0</v>
      </c>
      <c r="KC66" s="2">
        <v>0</v>
      </c>
      <c r="KD66" s="4">
        <v>1</v>
      </c>
      <c r="KE66" s="19">
        <f t="shared" si="37"/>
        <v>0</v>
      </c>
      <c r="KG66" s="2" t="s">
        <v>80</v>
      </c>
      <c r="KH66" s="2">
        <v>20</v>
      </c>
      <c r="KI66" s="2">
        <v>20</v>
      </c>
      <c r="KJ66" s="2">
        <v>0</v>
      </c>
      <c r="KK66" s="2">
        <v>0</v>
      </c>
      <c r="KL66" s="4">
        <v>1</v>
      </c>
      <c r="KM66" s="19">
        <f t="shared" si="38"/>
        <v>0</v>
      </c>
      <c r="KO66" s="2" t="s">
        <v>80</v>
      </c>
      <c r="KP66" s="2">
        <v>20</v>
      </c>
      <c r="KQ66" s="2">
        <v>20</v>
      </c>
      <c r="KR66" s="2">
        <v>0</v>
      </c>
      <c r="KS66" s="2">
        <v>0</v>
      </c>
      <c r="KT66" s="4">
        <v>1</v>
      </c>
      <c r="KU66" s="19">
        <f t="shared" si="39"/>
        <v>0</v>
      </c>
      <c r="KW66" s="2" t="s">
        <v>80</v>
      </c>
      <c r="KX66" s="2">
        <v>20</v>
      </c>
      <c r="KY66" s="2">
        <v>20</v>
      </c>
      <c r="KZ66" s="2">
        <v>0</v>
      </c>
      <c r="LA66" s="2">
        <v>0</v>
      </c>
      <c r="LB66" s="4">
        <v>1</v>
      </c>
      <c r="LC66" s="19">
        <f t="shared" si="40"/>
        <v>0</v>
      </c>
      <c r="LE66" s="2" t="s">
        <v>80</v>
      </c>
      <c r="LF66" s="2">
        <v>20</v>
      </c>
      <c r="LG66" s="2">
        <v>20</v>
      </c>
      <c r="LH66" s="2">
        <v>0</v>
      </c>
      <c r="LI66" s="2">
        <v>0</v>
      </c>
      <c r="LJ66" s="4">
        <v>1</v>
      </c>
      <c r="LK66" s="19">
        <f t="shared" si="41"/>
        <v>0</v>
      </c>
      <c r="LM66" s="2" t="s">
        <v>80</v>
      </c>
      <c r="LN66" s="2">
        <v>20</v>
      </c>
      <c r="LO66" s="2">
        <v>20</v>
      </c>
      <c r="LP66" s="7">
        <v>0</v>
      </c>
      <c r="LQ66" s="2">
        <v>0</v>
      </c>
      <c r="LR66" s="4">
        <f>LO66/LN66</f>
        <v>1</v>
      </c>
      <c r="LS66" s="19">
        <f t="shared" si="42"/>
        <v>0</v>
      </c>
      <c r="LT66" s="18" t="s">
        <v>119</v>
      </c>
      <c r="LU66" s="2" t="s">
        <v>80</v>
      </c>
      <c r="LV66" s="2">
        <v>20</v>
      </c>
      <c r="LW66" s="2">
        <v>20</v>
      </c>
      <c r="LX66" s="2">
        <v>0</v>
      </c>
      <c r="LY66" s="2">
        <v>0</v>
      </c>
      <c r="LZ66" s="4">
        <v>1</v>
      </c>
      <c r="MA66" s="19">
        <f t="shared" si="43"/>
        <v>0</v>
      </c>
      <c r="MC66" s="2" t="s">
        <v>80</v>
      </c>
      <c r="MD66" s="2">
        <v>20</v>
      </c>
      <c r="ME66" s="2">
        <v>19</v>
      </c>
      <c r="MF66" s="2">
        <v>1</v>
      </c>
      <c r="MG66" s="2">
        <v>0</v>
      </c>
      <c r="MH66" s="4">
        <f t="shared" si="99"/>
        <v>0.95</v>
      </c>
      <c r="MI66" s="19">
        <f t="shared" si="44"/>
        <v>-5.0000000000000044E-2</v>
      </c>
      <c r="MK66" s="2" t="s">
        <v>80</v>
      </c>
      <c r="ML66" s="2">
        <v>20</v>
      </c>
      <c r="MM66" s="2">
        <v>20</v>
      </c>
      <c r="MN66" s="2">
        <v>0</v>
      </c>
      <c r="MO66" s="2">
        <v>0</v>
      </c>
      <c r="MP66" s="4">
        <v>1</v>
      </c>
      <c r="MQ66" s="19">
        <f t="shared" si="100"/>
        <v>5.0000000000000044E-2</v>
      </c>
      <c r="MS66" s="2" t="s">
        <v>80</v>
      </c>
      <c r="MT66" s="2">
        <v>20</v>
      </c>
      <c r="MU66" s="2">
        <v>20</v>
      </c>
      <c r="MV66" s="2">
        <v>0</v>
      </c>
      <c r="MW66" s="2">
        <v>0</v>
      </c>
      <c r="MX66" s="4">
        <v>1</v>
      </c>
      <c r="MY66" s="19">
        <f t="shared" si="45"/>
        <v>0</v>
      </c>
      <c r="NA66" s="2" t="s">
        <v>80</v>
      </c>
      <c r="NB66" s="2">
        <v>20</v>
      </c>
      <c r="NC66" s="2">
        <v>20</v>
      </c>
      <c r="ND66" s="2">
        <v>0</v>
      </c>
      <c r="NE66" s="2">
        <v>0</v>
      </c>
      <c r="NF66" s="4">
        <v>1</v>
      </c>
      <c r="NG66" s="19">
        <f t="shared" si="46"/>
        <v>0</v>
      </c>
      <c r="NI66" s="2" t="s">
        <v>80</v>
      </c>
      <c r="NJ66" s="2">
        <v>20</v>
      </c>
      <c r="NK66" s="2">
        <v>20</v>
      </c>
      <c r="NL66" s="2">
        <v>0</v>
      </c>
      <c r="NM66" s="2">
        <v>0</v>
      </c>
      <c r="NN66" s="4">
        <v>1</v>
      </c>
      <c r="NO66" s="19">
        <f t="shared" si="47"/>
        <v>0</v>
      </c>
      <c r="NQ66" s="2" t="s">
        <v>80</v>
      </c>
      <c r="NR66" s="2">
        <v>20</v>
      </c>
      <c r="NS66" s="2">
        <v>20</v>
      </c>
      <c r="NT66" s="2">
        <v>0</v>
      </c>
      <c r="NU66" s="2">
        <v>0</v>
      </c>
      <c r="NV66" s="4">
        <v>1</v>
      </c>
      <c r="NW66" s="19">
        <f t="shared" si="48"/>
        <v>0</v>
      </c>
      <c r="NY66" s="2" t="s">
        <v>80</v>
      </c>
      <c r="NZ66" s="2">
        <v>20</v>
      </c>
      <c r="OA66" s="2">
        <v>20</v>
      </c>
      <c r="OB66" s="2">
        <v>0</v>
      </c>
      <c r="OC66" s="2">
        <v>0</v>
      </c>
      <c r="OD66" s="4">
        <v>1</v>
      </c>
      <c r="OE66" s="19">
        <f t="shared" si="49"/>
        <v>0</v>
      </c>
      <c r="OG66" s="2" t="s">
        <v>80</v>
      </c>
      <c r="OH66" s="2">
        <v>20</v>
      </c>
      <c r="OI66" s="2">
        <v>20</v>
      </c>
      <c r="OJ66" s="2">
        <v>0</v>
      </c>
      <c r="OK66" s="2">
        <v>0</v>
      </c>
      <c r="OL66" s="4">
        <v>1</v>
      </c>
      <c r="OM66" s="19">
        <f t="shared" si="128"/>
        <v>0</v>
      </c>
      <c r="OO66" s="2" t="s">
        <v>80</v>
      </c>
      <c r="OP66" s="2">
        <v>20</v>
      </c>
      <c r="OQ66" s="2">
        <v>20</v>
      </c>
      <c r="OR66" s="2">
        <v>0</v>
      </c>
      <c r="OS66" s="2">
        <v>0</v>
      </c>
      <c r="OT66" s="4">
        <f t="shared" si="101"/>
        <v>1</v>
      </c>
      <c r="OU66" s="19">
        <f t="shared" si="51"/>
        <v>0</v>
      </c>
      <c r="OW66" s="129" t="s">
        <v>80</v>
      </c>
      <c r="OX66" s="129">
        <v>20</v>
      </c>
      <c r="OY66" s="129">
        <v>20</v>
      </c>
      <c r="OZ66" s="129">
        <v>0</v>
      </c>
      <c r="PA66" s="129">
        <v>0</v>
      </c>
      <c r="PB66" s="135">
        <v>1</v>
      </c>
      <c r="PC66" s="132">
        <v>0</v>
      </c>
      <c r="PD66" s="129"/>
      <c r="PE66" s="129" t="s">
        <v>80</v>
      </c>
      <c r="PF66" s="129">
        <v>20</v>
      </c>
      <c r="PG66" s="129">
        <v>20</v>
      </c>
      <c r="PH66" s="129">
        <v>0</v>
      </c>
      <c r="PI66" s="129">
        <v>0</v>
      </c>
      <c r="PJ66" s="135">
        <v>1</v>
      </c>
      <c r="PK66" s="132">
        <v>0</v>
      </c>
      <c r="PM66" s="156" t="s">
        <v>80</v>
      </c>
      <c r="PN66" s="156">
        <v>20</v>
      </c>
      <c r="PO66" s="156">
        <v>20</v>
      </c>
      <c r="PP66" s="156">
        <v>0</v>
      </c>
      <c r="PQ66" s="156">
        <v>0</v>
      </c>
      <c r="PR66" s="162">
        <v>1</v>
      </c>
      <c r="PS66" s="132">
        <f t="shared" si="52"/>
        <v>0</v>
      </c>
      <c r="PT66" s="121"/>
      <c r="PU66" s="156" t="s">
        <v>80</v>
      </c>
      <c r="PV66" s="156">
        <v>20</v>
      </c>
      <c r="PW66" s="156">
        <v>20</v>
      </c>
      <c r="PX66" s="156">
        <v>0</v>
      </c>
      <c r="PY66" s="156">
        <v>0</v>
      </c>
      <c r="PZ66" s="162">
        <v>0.97</v>
      </c>
      <c r="QA66" s="132">
        <f t="shared" si="53"/>
        <v>-3.0000000000000027E-2</v>
      </c>
      <c r="QB66" s="121" t="s">
        <v>119</v>
      </c>
      <c r="QC66" s="156" t="s">
        <v>80</v>
      </c>
      <c r="QD66" s="156">
        <v>20</v>
      </c>
      <c r="QE66" s="156">
        <v>20</v>
      </c>
      <c r="QF66" s="156">
        <v>0</v>
      </c>
      <c r="QG66" s="156">
        <v>0</v>
      </c>
      <c r="QH66" s="162">
        <v>1</v>
      </c>
      <c r="QI66" s="132">
        <f t="shared" si="54"/>
        <v>3.0000000000000027E-2</v>
      </c>
      <c r="QJ66" s="121"/>
      <c r="QK66" s="156" t="s">
        <v>80</v>
      </c>
      <c r="QL66" s="156">
        <v>20</v>
      </c>
      <c r="QM66" s="156">
        <v>20</v>
      </c>
      <c r="QN66" s="156">
        <v>0</v>
      </c>
      <c r="QO66" s="156">
        <v>0</v>
      </c>
      <c r="QP66" s="162">
        <v>1</v>
      </c>
      <c r="QQ66" s="132">
        <f t="shared" si="55"/>
        <v>0</v>
      </c>
      <c r="QR66" s="121"/>
      <c r="QS66" s="156" t="s">
        <v>80</v>
      </c>
      <c r="QT66" s="156">
        <v>20</v>
      </c>
      <c r="QU66" s="156">
        <v>20</v>
      </c>
      <c r="QV66" s="156">
        <v>0</v>
      </c>
      <c r="QW66" s="156">
        <v>0</v>
      </c>
      <c r="QX66" s="162">
        <v>1</v>
      </c>
      <c r="QY66" s="158">
        <f t="shared" si="56"/>
        <v>0</v>
      </c>
      <c r="QZ66" s="121"/>
      <c r="RA66" s="156" t="s">
        <v>80</v>
      </c>
      <c r="RB66" s="156">
        <v>20</v>
      </c>
      <c r="RC66" s="156">
        <v>20</v>
      </c>
      <c r="RD66" s="156">
        <v>0</v>
      </c>
      <c r="RE66" s="156">
        <v>0</v>
      </c>
      <c r="RF66" s="162">
        <v>1</v>
      </c>
      <c r="RG66" s="132">
        <f t="shared" si="57"/>
        <v>0</v>
      </c>
      <c r="RH66" s="121"/>
      <c r="RI66" s="121"/>
      <c r="RJ66" s="156" t="s">
        <v>80</v>
      </c>
      <c r="RK66" s="156">
        <v>20</v>
      </c>
      <c r="RL66" s="156">
        <v>20</v>
      </c>
      <c r="RM66" s="156">
        <v>0</v>
      </c>
      <c r="RN66" s="156">
        <v>0</v>
      </c>
      <c r="RO66" s="162">
        <f t="shared" si="58"/>
        <v>1</v>
      </c>
      <c r="RP66" s="132">
        <f t="shared" si="59"/>
        <v>0</v>
      </c>
      <c r="RQ66" s="121"/>
      <c r="RR66" s="121"/>
      <c r="RS66" s="121"/>
      <c r="RT66" s="121"/>
      <c r="RU66" s="121"/>
      <c r="RV66" s="121"/>
      <c r="RW66" s="132"/>
      <c r="RX66" s="121"/>
      <c r="RY66" s="121"/>
      <c r="RZ66" s="121"/>
      <c r="SA66" s="121"/>
      <c r="SB66" s="121"/>
      <c r="SC66" s="121"/>
      <c r="SD66" s="132"/>
      <c r="SE66" s="121"/>
      <c r="SF66" s="121"/>
      <c r="SG66" s="121"/>
      <c r="SH66" s="121"/>
      <c r="SI66" s="121"/>
      <c r="SJ66" s="121"/>
      <c r="SK66" s="121"/>
      <c r="SL66" s="121"/>
      <c r="SM66" s="121"/>
      <c r="SN66" s="121"/>
      <c r="SO66" s="121"/>
      <c r="SP66" s="121"/>
      <c r="SQ66" s="121"/>
      <c r="SR66" s="121"/>
      <c r="SU66" s="157" t="s">
        <v>80</v>
      </c>
      <c r="SV66" s="157">
        <v>20</v>
      </c>
      <c r="SW66" s="157">
        <v>20</v>
      </c>
      <c r="SX66" s="157">
        <v>0</v>
      </c>
      <c r="SY66" s="157">
        <v>0</v>
      </c>
      <c r="SZ66" s="158">
        <f t="shared" si="102"/>
        <v>1</v>
      </c>
      <c r="TA66" s="132">
        <f t="shared" si="60"/>
        <v>0</v>
      </c>
      <c r="TC66" s="157" t="s">
        <v>80</v>
      </c>
      <c r="TD66" s="157">
        <v>20</v>
      </c>
      <c r="TE66" s="157">
        <v>20</v>
      </c>
      <c r="TF66" s="157">
        <v>0</v>
      </c>
      <c r="TG66" s="157">
        <v>0</v>
      </c>
      <c r="TH66" s="158">
        <f t="shared" si="61"/>
        <v>1</v>
      </c>
      <c r="TI66" s="132">
        <f t="shared" si="62"/>
        <v>0</v>
      </c>
      <c r="TK66" s="157" t="s">
        <v>80</v>
      </c>
      <c r="TL66" s="157">
        <v>20</v>
      </c>
      <c r="TM66" s="157">
        <v>20</v>
      </c>
      <c r="TN66" s="157">
        <v>0</v>
      </c>
      <c r="TO66" s="157">
        <v>0</v>
      </c>
      <c r="TP66" s="158">
        <f t="shared" si="63"/>
        <v>1</v>
      </c>
      <c r="TQ66" s="132">
        <f t="shared" si="64"/>
        <v>0</v>
      </c>
      <c r="TS66" s="157" t="s">
        <v>80</v>
      </c>
      <c r="TT66" s="157">
        <v>20</v>
      </c>
      <c r="TU66" s="157">
        <v>20</v>
      </c>
      <c r="TV66" s="157">
        <v>0</v>
      </c>
      <c r="TW66" s="157">
        <v>0</v>
      </c>
      <c r="TX66" s="158">
        <f t="shared" si="65"/>
        <v>1</v>
      </c>
      <c r="TY66" s="132">
        <f t="shared" si="66"/>
        <v>0</v>
      </c>
      <c r="UA66" s="157" t="s">
        <v>80</v>
      </c>
      <c r="UB66" s="157">
        <v>20</v>
      </c>
      <c r="UC66" s="157">
        <v>20</v>
      </c>
      <c r="UD66" s="157">
        <v>0</v>
      </c>
      <c r="UE66" s="157">
        <v>0</v>
      </c>
      <c r="UF66" s="158">
        <f t="shared" si="67"/>
        <v>1</v>
      </c>
      <c r="UG66" s="132">
        <f t="shared" si="68"/>
        <v>0</v>
      </c>
      <c r="UH66" s="132"/>
      <c r="UI66" s="157" t="s">
        <v>80</v>
      </c>
      <c r="UJ66" s="157">
        <v>20</v>
      </c>
      <c r="UK66" s="157">
        <v>20</v>
      </c>
      <c r="UL66" s="157">
        <v>0</v>
      </c>
      <c r="UM66" s="157">
        <v>0</v>
      </c>
      <c r="UN66" s="158">
        <f t="shared" si="69"/>
        <v>1</v>
      </c>
      <c r="UO66" s="132">
        <f t="shared" si="70"/>
        <v>0</v>
      </c>
      <c r="UQ66" s="157" t="s">
        <v>80</v>
      </c>
      <c r="UR66" s="157">
        <v>20</v>
      </c>
      <c r="US66" s="157">
        <v>20</v>
      </c>
      <c r="UT66" s="157">
        <v>0</v>
      </c>
      <c r="UU66" s="157">
        <v>0</v>
      </c>
      <c r="UV66" s="158">
        <f t="shared" si="71"/>
        <v>1</v>
      </c>
      <c r="UW66" s="132">
        <f t="shared" si="72"/>
        <v>0</v>
      </c>
      <c r="UY66" s="157" t="s">
        <v>80</v>
      </c>
      <c r="UZ66" s="157">
        <v>20</v>
      </c>
      <c r="VA66" s="157">
        <v>20</v>
      </c>
      <c r="VB66" s="157">
        <v>0</v>
      </c>
      <c r="VC66" s="157">
        <v>0</v>
      </c>
      <c r="VD66" s="158">
        <f t="shared" si="73"/>
        <v>1</v>
      </c>
      <c r="VE66" s="132">
        <f t="shared" si="74"/>
        <v>0</v>
      </c>
      <c r="VG66" s="157" t="s">
        <v>80</v>
      </c>
      <c r="VH66" s="157">
        <v>20</v>
      </c>
      <c r="VI66" s="157">
        <v>20</v>
      </c>
      <c r="VJ66" s="157">
        <v>0</v>
      </c>
      <c r="VK66" s="157">
        <v>0</v>
      </c>
      <c r="VL66" s="158">
        <f t="shared" si="75"/>
        <v>1</v>
      </c>
      <c r="VM66" s="132">
        <f t="shared" si="76"/>
        <v>0</v>
      </c>
      <c r="VO66" s="157" t="s">
        <v>80</v>
      </c>
      <c r="VP66" s="157">
        <v>20</v>
      </c>
      <c r="VQ66" s="157">
        <v>20</v>
      </c>
      <c r="VR66" s="157">
        <v>0</v>
      </c>
      <c r="VS66" s="157">
        <v>0</v>
      </c>
      <c r="VT66" s="158">
        <f t="shared" si="77"/>
        <v>1</v>
      </c>
      <c r="VV66" s="157" t="s">
        <v>80</v>
      </c>
      <c r="VW66" s="157">
        <v>20</v>
      </c>
      <c r="VX66" s="157">
        <v>20</v>
      </c>
      <c r="VY66" s="157">
        <v>0</v>
      </c>
      <c r="VZ66" s="157">
        <v>0</v>
      </c>
      <c r="WA66" s="158">
        <f t="shared" si="78"/>
        <v>1</v>
      </c>
      <c r="WC66" s="157" t="s">
        <v>80</v>
      </c>
      <c r="WD66" s="157">
        <v>20</v>
      </c>
      <c r="WE66" s="157">
        <v>20</v>
      </c>
      <c r="WF66" s="157">
        <v>0</v>
      </c>
      <c r="WG66" s="157">
        <v>0</v>
      </c>
      <c r="WH66" s="158">
        <f t="shared" si="79"/>
        <v>1</v>
      </c>
      <c r="WI66" s="132">
        <f t="shared" si="126"/>
        <v>0</v>
      </c>
      <c r="WK66" s="157" t="s">
        <v>80</v>
      </c>
      <c r="WL66" s="157">
        <v>20</v>
      </c>
      <c r="WM66" s="157">
        <v>20</v>
      </c>
      <c r="WN66" s="157">
        <v>0</v>
      </c>
      <c r="WO66" s="157">
        <v>0</v>
      </c>
      <c r="WP66" s="158">
        <f t="shared" si="80"/>
        <v>1</v>
      </c>
      <c r="WQ66" s="132">
        <f t="shared" si="81"/>
        <v>0</v>
      </c>
      <c r="WS66" s="157" t="s">
        <v>80</v>
      </c>
      <c r="WT66" s="157">
        <v>20</v>
      </c>
      <c r="WU66" s="157">
        <v>20</v>
      </c>
      <c r="WV66" s="157">
        <v>0</v>
      </c>
      <c r="WW66" s="157">
        <v>0</v>
      </c>
      <c r="WX66" s="158">
        <f t="shared" si="82"/>
        <v>1</v>
      </c>
      <c r="WY66" s="132">
        <f t="shared" si="83"/>
        <v>0</v>
      </c>
      <c r="XA66" s="157" t="s">
        <v>80</v>
      </c>
      <c r="XB66" s="157">
        <v>20</v>
      </c>
      <c r="XC66" s="157">
        <v>20</v>
      </c>
      <c r="XD66" s="157">
        <v>0</v>
      </c>
      <c r="XE66" s="157">
        <v>0</v>
      </c>
      <c r="XF66" s="158">
        <f t="shared" si="84"/>
        <v>1</v>
      </c>
      <c r="XG66" s="132">
        <f t="shared" si="85"/>
        <v>0</v>
      </c>
      <c r="XI66" s="157" t="s">
        <v>80</v>
      </c>
      <c r="XJ66" s="157">
        <v>20</v>
      </c>
      <c r="XK66" s="157">
        <v>20</v>
      </c>
      <c r="XL66" s="157">
        <v>0</v>
      </c>
      <c r="XM66" s="157">
        <v>0</v>
      </c>
      <c r="XN66" s="158">
        <f t="shared" si="86"/>
        <v>1</v>
      </c>
      <c r="XO66" s="132">
        <f t="shared" si="87"/>
        <v>0</v>
      </c>
      <c r="XQ66" s="157" t="s">
        <v>80</v>
      </c>
      <c r="XR66" s="157">
        <v>20</v>
      </c>
      <c r="XS66" s="157">
        <v>20</v>
      </c>
      <c r="XT66" s="157">
        <v>0</v>
      </c>
      <c r="XU66" s="157">
        <v>0</v>
      </c>
      <c r="XV66" s="158">
        <f t="shared" si="88"/>
        <v>1</v>
      </c>
      <c r="XW66" s="132">
        <f t="shared" si="89"/>
        <v>0</v>
      </c>
      <c r="XY66" s="157" t="s">
        <v>80</v>
      </c>
      <c r="XZ66" s="157">
        <v>20</v>
      </c>
      <c r="YA66" s="157">
        <v>20</v>
      </c>
      <c r="YB66" s="157">
        <v>0</v>
      </c>
      <c r="YC66" s="157">
        <v>0</v>
      </c>
      <c r="YD66" s="158">
        <f t="shared" si="90"/>
        <v>1</v>
      </c>
      <c r="YE66" s="132">
        <f t="shared" si="91"/>
        <v>0</v>
      </c>
      <c r="YG66" s="157" t="s">
        <v>80</v>
      </c>
      <c r="YH66" s="157">
        <v>20</v>
      </c>
      <c r="YI66" s="157">
        <v>20</v>
      </c>
      <c r="YJ66" s="157">
        <v>0</v>
      </c>
      <c r="YK66" s="157">
        <v>0</v>
      </c>
      <c r="YL66" s="158">
        <f t="shared" si="92"/>
        <v>1</v>
      </c>
      <c r="YM66" s="132">
        <f t="shared" si="93"/>
        <v>0</v>
      </c>
      <c r="YO66" s="157" t="s">
        <v>80</v>
      </c>
      <c r="YP66" s="157">
        <v>20</v>
      </c>
      <c r="YQ66" s="157">
        <v>20</v>
      </c>
      <c r="YR66" s="157">
        <v>0</v>
      </c>
      <c r="YS66" s="157">
        <v>0</v>
      </c>
      <c r="YT66" s="158">
        <f t="shared" si="94"/>
        <v>1</v>
      </c>
      <c r="YU66" s="132">
        <f t="shared" si="95"/>
        <v>0</v>
      </c>
      <c r="YW66" s="157" t="s">
        <v>80</v>
      </c>
      <c r="YX66" s="157">
        <v>20</v>
      </c>
      <c r="YY66" s="157">
        <v>20</v>
      </c>
      <c r="YZ66" s="157">
        <v>0</v>
      </c>
      <c r="ZA66" s="157">
        <v>0</v>
      </c>
      <c r="ZB66" s="158">
        <f t="shared" si="96"/>
        <v>1</v>
      </c>
      <c r="ZD66" s="157" t="s">
        <v>80</v>
      </c>
      <c r="ZE66" s="157">
        <v>20</v>
      </c>
      <c r="ZF66" s="157">
        <v>20</v>
      </c>
      <c r="ZG66" s="157">
        <v>0</v>
      </c>
      <c r="ZH66" s="157">
        <v>0</v>
      </c>
      <c r="ZI66" s="158">
        <f t="shared" si="97"/>
        <v>1</v>
      </c>
      <c r="ZJ66" s="132">
        <f t="shared" si="98"/>
        <v>1</v>
      </c>
      <c r="ZL66" s="121" t="s">
        <v>80</v>
      </c>
      <c r="ZM66" s="121">
        <v>20</v>
      </c>
      <c r="ZN66" s="121">
        <v>20</v>
      </c>
      <c r="ZO66" s="121">
        <v>0</v>
      </c>
      <c r="ZP66" s="121">
        <v>0</v>
      </c>
      <c r="ZQ66" s="132">
        <v>1</v>
      </c>
      <c r="ZS66" s="157" t="s">
        <v>80</v>
      </c>
      <c r="ZT66" s="157">
        <v>20</v>
      </c>
      <c r="ZU66" s="157">
        <v>20</v>
      </c>
      <c r="ZV66" s="157">
        <v>0</v>
      </c>
      <c r="ZW66" s="157">
        <v>0</v>
      </c>
      <c r="ZX66" s="158">
        <v>1</v>
      </c>
      <c r="ZZ66" s="199" t="s">
        <v>80</v>
      </c>
      <c r="AAA66" s="199">
        <v>20</v>
      </c>
      <c r="AAB66" s="199">
        <v>20</v>
      </c>
      <c r="AAC66" s="199">
        <v>0</v>
      </c>
      <c r="AAD66" s="199">
        <v>0</v>
      </c>
      <c r="AAE66" s="200">
        <v>1</v>
      </c>
      <c r="AAG66" s="157" t="s">
        <v>80</v>
      </c>
      <c r="AAH66" s="157">
        <v>20</v>
      </c>
      <c r="AAI66" s="157">
        <v>20</v>
      </c>
      <c r="AAJ66" s="157">
        <v>0</v>
      </c>
      <c r="AAK66" s="157">
        <v>0</v>
      </c>
      <c r="AAL66" s="158">
        <v>1</v>
      </c>
      <c r="AAN66" s="157" t="s">
        <v>80</v>
      </c>
      <c r="AAO66" s="157">
        <v>20</v>
      </c>
      <c r="AAP66" s="157">
        <v>20</v>
      </c>
      <c r="AAQ66" s="157">
        <v>0</v>
      </c>
      <c r="AAR66" s="157">
        <v>0</v>
      </c>
      <c r="AAS66" s="158">
        <v>1</v>
      </c>
      <c r="AAU66" s="157" t="s">
        <v>80</v>
      </c>
      <c r="AAV66" s="157">
        <v>20</v>
      </c>
      <c r="AAW66" s="157">
        <v>20</v>
      </c>
      <c r="AAX66" s="157">
        <v>0</v>
      </c>
      <c r="AAY66" s="157">
        <v>0</v>
      </c>
      <c r="AAZ66" s="158">
        <v>1</v>
      </c>
    </row>
    <row r="67" spans="1:728" ht="15.75">
      <c r="A67" s="19">
        <v>0.47</v>
      </c>
      <c r="B67" s="19"/>
      <c r="C67" s="18" t="s">
        <v>82</v>
      </c>
      <c r="D67" s="18">
        <v>71</v>
      </c>
      <c r="E67" s="18">
        <v>34</v>
      </c>
      <c r="F67" s="18">
        <v>9</v>
      </c>
      <c r="G67" s="18">
        <v>28</v>
      </c>
      <c r="H67" s="19">
        <v>0.47</v>
      </c>
      <c r="J67" s="58" t="s">
        <v>82</v>
      </c>
      <c r="K67" s="58">
        <v>71</v>
      </c>
      <c r="L67" s="58">
        <v>34</v>
      </c>
      <c r="M67" s="58">
        <v>9</v>
      </c>
      <c r="N67" s="58">
        <v>28</v>
      </c>
      <c r="O67" s="59">
        <v>0.47</v>
      </c>
      <c r="P67" s="59">
        <f>O67-H67</f>
        <v>0</v>
      </c>
      <c r="R67" s="18" t="s">
        <v>82</v>
      </c>
      <c r="S67" s="18">
        <v>71</v>
      </c>
      <c r="T67" s="18">
        <v>34</v>
      </c>
      <c r="U67" s="18">
        <v>9</v>
      </c>
      <c r="V67" s="18">
        <v>28</v>
      </c>
      <c r="W67" s="19">
        <v>0.47</v>
      </c>
      <c r="X67" s="19">
        <f>W67-O67</f>
        <v>0</v>
      </c>
      <c r="Z67" s="51" t="s">
        <v>82</v>
      </c>
      <c r="AA67" s="51">
        <v>71</v>
      </c>
      <c r="AB67" s="52">
        <v>34</v>
      </c>
      <c r="AC67" s="53">
        <v>9</v>
      </c>
      <c r="AD67" s="51">
        <v>28</v>
      </c>
      <c r="AE67" s="55">
        <v>0.47</v>
      </c>
      <c r="AF67" s="19">
        <f>AE67-W67</f>
        <v>0</v>
      </c>
      <c r="AH67" s="55">
        <v>0.47</v>
      </c>
      <c r="AI67" s="19">
        <f>AE67-AH67</f>
        <v>0</v>
      </c>
      <c r="AK67" s="18" t="s">
        <v>86</v>
      </c>
      <c r="AL67" s="18">
        <v>493</v>
      </c>
      <c r="AM67" s="18">
        <v>491</v>
      </c>
      <c r="AN67" s="18">
        <v>2</v>
      </c>
      <c r="AO67" s="18">
        <v>0</v>
      </c>
      <c r="AP67" s="19">
        <f t="shared" si="108"/>
        <v>0.99594320486815413</v>
      </c>
      <c r="AQ67" s="19">
        <f t="shared" si="127"/>
        <v>5.9432048681541394E-3</v>
      </c>
      <c r="AS67" s="18" t="s">
        <v>86</v>
      </c>
      <c r="AT67" s="18">
        <v>493</v>
      </c>
      <c r="AU67" s="18">
        <v>491</v>
      </c>
      <c r="AV67" s="18">
        <v>2</v>
      </c>
      <c r="AW67" s="18">
        <v>0</v>
      </c>
      <c r="AX67" s="19">
        <v>1</v>
      </c>
      <c r="AY67" s="19">
        <f>AX67-AP67</f>
        <v>4.0567951318458695E-3</v>
      </c>
      <c r="BA67" s="18" t="s">
        <v>86</v>
      </c>
      <c r="BB67" s="18">
        <v>493</v>
      </c>
      <c r="BC67" s="18">
        <v>491</v>
      </c>
      <c r="BD67" s="18">
        <v>2</v>
      </c>
      <c r="BE67" s="18">
        <v>0</v>
      </c>
      <c r="BF67" s="19">
        <v>1</v>
      </c>
      <c r="BG67" s="19">
        <f>BF67-AX67</f>
        <v>0</v>
      </c>
      <c r="BI67" s="47" t="s">
        <v>86</v>
      </c>
      <c r="BJ67" s="18">
        <v>493</v>
      </c>
      <c r="BK67" s="18">
        <v>0</v>
      </c>
      <c r="BL67" s="18">
        <v>62</v>
      </c>
      <c r="BM67" s="18">
        <v>431</v>
      </c>
      <c r="BN67" s="19">
        <v>0</v>
      </c>
      <c r="BO67" s="19">
        <f>BN67-BF67</f>
        <v>-1</v>
      </c>
      <c r="BQ67" s="47" t="s">
        <v>86</v>
      </c>
      <c r="BR67" s="18">
        <v>493</v>
      </c>
      <c r="BS67" s="18">
        <v>0</v>
      </c>
      <c r="BT67" s="18">
        <v>62</v>
      </c>
      <c r="BU67" s="18">
        <v>431</v>
      </c>
      <c r="BV67" s="19">
        <v>0</v>
      </c>
      <c r="BW67" s="19">
        <f>BV67-BN67</f>
        <v>0</v>
      </c>
      <c r="BY67" s="18" t="s">
        <v>82</v>
      </c>
      <c r="BZ67" s="18">
        <v>71</v>
      </c>
      <c r="CA67" s="18">
        <v>34</v>
      </c>
      <c r="CB67" s="18">
        <v>9</v>
      </c>
      <c r="CC67" s="18">
        <v>28</v>
      </c>
      <c r="CD67" s="19">
        <v>0.48</v>
      </c>
      <c r="CE67" s="19">
        <f>CD67-BV66</f>
        <v>1.9999999999999962E-2</v>
      </c>
      <c r="CG67" s="2" t="s">
        <v>82</v>
      </c>
      <c r="CH67" s="2">
        <v>71</v>
      </c>
      <c r="CI67" s="2">
        <v>34</v>
      </c>
      <c r="CJ67" s="2">
        <v>9</v>
      </c>
      <c r="CK67" s="2">
        <v>28</v>
      </c>
      <c r="CL67" s="4">
        <v>0.48</v>
      </c>
      <c r="CM67" s="19">
        <f t="shared" si="129"/>
        <v>0</v>
      </c>
      <c r="CO67" s="2" t="s">
        <v>82</v>
      </c>
      <c r="CP67" s="2">
        <v>71</v>
      </c>
      <c r="CQ67" s="2">
        <v>34</v>
      </c>
      <c r="CR67" s="2">
        <v>9</v>
      </c>
      <c r="CS67" s="2">
        <v>28</v>
      </c>
      <c r="CT67" s="4">
        <v>0.48</v>
      </c>
      <c r="CU67" s="19">
        <f t="shared" ref="CU67:CU73" si="130">CT67-CL67</f>
        <v>0</v>
      </c>
      <c r="CW67" s="2" t="s">
        <v>82</v>
      </c>
      <c r="CX67" s="2">
        <v>71</v>
      </c>
      <c r="CY67" s="2">
        <v>34</v>
      </c>
      <c r="CZ67" s="2">
        <v>9</v>
      </c>
      <c r="DA67" s="2">
        <v>28</v>
      </c>
      <c r="DB67" s="4">
        <v>0.48</v>
      </c>
      <c r="DC67" s="19">
        <f t="shared" ref="DC67:DC73" si="131">DB67-CT67</f>
        <v>0</v>
      </c>
      <c r="DD67" s="18" t="s">
        <v>119</v>
      </c>
      <c r="DE67" s="2" t="s">
        <v>82</v>
      </c>
      <c r="DF67" s="2">
        <v>71</v>
      </c>
      <c r="DG67" s="2">
        <v>33</v>
      </c>
      <c r="DH67" s="2">
        <v>10</v>
      </c>
      <c r="DI67" s="2">
        <v>28</v>
      </c>
      <c r="DJ67" s="4">
        <v>0.46</v>
      </c>
      <c r="DK67" s="19">
        <f t="shared" ref="DK67:DK73" si="132">DJ67-DB67</f>
        <v>-1.9999999999999962E-2</v>
      </c>
      <c r="DM67" s="2" t="s">
        <v>82</v>
      </c>
      <c r="DN67" s="2">
        <v>71</v>
      </c>
      <c r="DO67" s="2">
        <v>34</v>
      </c>
      <c r="DP67" s="2">
        <v>9</v>
      </c>
      <c r="DQ67" s="2">
        <v>28</v>
      </c>
      <c r="DR67" s="4">
        <v>0.48</v>
      </c>
      <c r="DS67" s="19">
        <f t="shared" ref="DS67:DS75" si="133">DR67-DJ67</f>
        <v>1.9999999999999962E-2</v>
      </c>
      <c r="DU67" s="2" t="s">
        <v>82</v>
      </c>
      <c r="DV67" s="2">
        <v>71</v>
      </c>
      <c r="DW67" s="2">
        <v>33</v>
      </c>
      <c r="DX67" s="2">
        <v>10</v>
      </c>
      <c r="DY67" s="2">
        <v>28</v>
      </c>
      <c r="DZ67" s="4">
        <v>0.46</v>
      </c>
      <c r="EA67" s="19">
        <f t="shared" ref="EA67:EA75" si="134">DZ67-DR67</f>
        <v>-1.9999999999999962E-2</v>
      </c>
      <c r="EC67" s="2" t="s">
        <v>82</v>
      </c>
      <c r="ED67" s="2">
        <v>71</v>
      </c>
      <c r="EE67" s="2">
        <v>33</v>
      </c>
      <c r="EF67" s="2">
        <v>10</v>
      </c>
      <c r="EG67" s="2">
        <v>28</v>
      </c>
      <c r="EH67" s="4">
        <v>0.46</v>
      </c>
      <c r="EI67" s="19">
        <f t="shared" ref="EI67:EI75" si="135">EH67-DZ67</f>
        <v>0</v>
      </c>
      <c r="EK67" s="2" t="s">
        <v>82</v>
      </c>
      <c r="EL67" s="2">
        <v>71</v>
      </c>
      <c r="EM67" s="2">
        <v>34</v>
      </c>
      <c r="EN67" s="2">
        <v>9</v>
      </c>
      <c r="EO67" s="2">
        <v>28</v>
      </c>
      <c r="EP67" s="4">
        <v>0.48</v>
      </c>
      <c r="EQ67" s="19">
        <f t="shared" ref="EQ67:EQ75" si="136">EP67-EH67</f>
        <v>1.9999999999999962E-2</v>
      </c>
      <c r="ES67" s="2" t="s">
        <v>82</v>
      </c>
      <c r="ET67" s="2">
        <v>71</v>
      </c>
      <c r="EU67" s="2">
        <v>34</v>
      </c>
      <c r="EV67" s="2">
        <v>9</v>
      </c>
      <c r="EW67" s="2">
        <v>28</v>
      </c>
      <c r="EX67" s="4">
        <v>0.48</v>
      </c>
      <c r="EY67" s="19">
        <f t="shared" ref="EY67:EY75" si="137">EX67-EP67</f>
        <v>0</v>
      </c>
      <c r="FA67" s="2" t="s">
        <v>82</v>
      </c>
      <c r="FB67" s="2">
        <v>71</v>
      </c>
      <c r="FC67" s="2">
        <v>33</v>
      </c>
      <c r="FD67" s="2">
        <v>10</v>
      </c>
      <c r="FE67" s="2">
        <v>28</v>
      </c>
      <c r="FF67" s="4">
        <v>0.46</v>
      </c>
      <c r="FG67" s="19">
        <f t="shared" ref="FG67:FG72" si="138">FF67-EX67</f>
        <v>-1.9999999999999962E-2</v>
      </c>
      <c r="FI67" s="2" t="s">
        <v>82</v>
      </c>
      <c r="FJ67" s="2">
        <v>71</v>
      </c>
      <c r="FK67" s="2">
        <v>34</v>
      </c>
      <c r="FL67" s="2">
        <v>9</v>
      </c>
      <c r="FM67" s="2">
        <v>28</v>
      </c>
      <c r="FN67" s="4">
        <v>0.48</v>
      </c>
      <c r="FO67" s="19">
        <f t="shared" ref="FO67:FO72" si="139">FN67-FF67</f>
        <v>1.9999999999999962E-2</v>
      </c>
      <c r="FQ67" s="2" t="s">
        <v>82</v>
      </c>
      <c r="FR67" s="2">
        <v>71</v>
      </c>
      <c r="FS67" s="2">
        <v>34</v>
      </c>
      <c r="FT67" s="2">
        <v>9</v>
      </c>
      <c r="FU67" s="2">
        <v>28</v>
      </c>
      <c r="FV67" s="4">
        <v>0.48</v>
      </c>
      <c r="FW67" s="19">
        <f t="shared" ref="FW67:FW72" si="140">FV67-FN67</f>
        <v>0</v>
      </c>
      <c r="FY67" s="2" t="s">
        <v>82</v>
      </c>
      <c r="FZ67" s="2">
        <v>71</v>
      </c>
      <c r="GA67" s="2">
        <v>34</v>
      </c>
      <c r="GB67" s="2">
        <v>9</v>
      </c>
      <c r="GC67" s="2">
        <v>28</v>
      </c>
      <c r="GD67" s="4">
        <v>0.48</v>
      </c>
      <c r="GE67" s="19">
        <f t="shared" si="24"/>
        <v>0</v>
      </c>
      <c r="GG67" s="2" t="s">
        <v>82</v>
      </c>
      <c r="GH67" s="2">
        <v>71</v>
      </c>
      <c r="GI67" s="2">
        <v>34</v>
      </c>
      <c r="GJ67" s="2">
        <v>9</v>
      </c>
      <c r="GK67" s="2">
        <v>28</v>
      </c>
      <c r="GL67" s="4">
        <v>0.48</v>
      </c>
      <c r="GM67" s="19">
        <f t="shared" si="25"/>
        <v>0</v>
      </c>
      <c r="GO67" s="2" t="s">
        <v>82</v>
      </c>
      <c r="GP67" s="2">
        <v>71</v>
      </c>
      <c r="GQ67" s="2">
        <v>34</v>
      </c>
      <c r="GR67" s="2">
        <v>9</v>
      </c>
      <c r="GS67" s="2">
        <v>28</v>
      </c>
      <c r="GT67" s="4">
        <v>0.48</v>
      </c>
      <c r="GU67" s="19">
        <f t="shared" si="26"/>
        <v>0</v>
      </c>
      <c r="GW67" s="2" t="s">
        <v>82</v>
      </c>
      <c r="GX67" s="2">
        <v>71</v>
      </c>
      <c r="GY67" s="2">
        <v>34</v>
      </c>
      <c r="GZ67" s="2">
        <v>9</v>
      </c>
      <c r="HA67" s="2">
        <v>28</v>
      </c>
      <c r="HB67" s="4">
        <v>0.48</v>
      </c>
      <c r="HC67" s="19">
        <f t="shared" si="27"/>
        <v>0</v>
      </c>
      <c r="HE67" s="2" t="s">
        <v>82</v>
      </c>
      <c r="HF67" s="2">
        <v>71</v>
      </c>
      <c r="HG67" s="2">
        <v>34</v>
      </c>
      <c r="HH67" s="2">
        <v>9</v>
      </c>
      <c r="HI67" s="2">
        <v>28</v>
      </c>
      <c r="HJ67" s="4">
        <v>0.48</v>
      </c>
      <c r="HK67" s="19">
        <f t="shared" si="28"/>
        <v>0</v>
      </c>
      <c r="HM67" s="2" t="s">
        <v>85</v>
      </c>
      <c r="HN67" s="2">
        <v>3</v>
      </c>
      <c r="HO67" s="2">
        <v>3</v>
      </c>
      <c r="HP67" s="2">
        <v>0</v>
      </c>
      <c r="HQ67" s="2">
        <v>0</v>
      </c>
      <c r="HR67" s="4">
        <v>1</v>
      </c>
      <c r="HS67" s="19">
        <f t="shared" ref="HS67:HS73" si="141">HR67-HJ64</f>
        <v>0</v>
      </c>
      <c r="HU67" s="2" t="s">
        <v>85</v>
      </c>
      <c r="HV67" s="2">
        <v>3</v>
      </c>
      <c r="HW67" s="2">
        <v>3</v>
      </c>
      <c r="HX67" s="2">
        <v>0</v>
      </c>
      <c r="HY67" s="2">
        <v>0</v>
      </c>
      <c r="HZ67" s="4">
        <v>1</v>
      </c>
      <c r="IA67" s="19">
        <f t="shared" si="30"/>
        <v>0</v>
      </c>
      <c r="IC67" s="2" t="s">
        <v>85</v>
      </c>
      <c r="ID67" s="2">
        <v>3</v>
      </c>
      <c r="IE67" s="2">
        <v>3</v>
      </c>
      <c r="IF67" s="2">
        <v>0</v>
      </c>
      <c r="IG67" s="2">
        <v>0</v>
      </c>
      <c r="IH67" s="4">
        <v>1</v>
      </c>
      <c r="II67" s="19">
        <f t="shared" si="31"/>
        <v>0</v>
      </c>
      <c r="IK67" s="2" t="s">
        <v>85</v>
      </c>
      <c r="IL67" s="2">
        <v>3</v>
      </c>
      <c r="IM67" s="2">
        <v>3</v>
      </c>
      <c r="IN67" s="2">
        <v>0</v>
      </c>
      <c r="IO67" s="2">
        <v>0</v>
      </c>
      <c r="IP67" s="4">
        <v>1</v>
      </c>
      <c r="IQ67" s="19">
        <f t="shared" si="32"/>
        <v>0</v>
      </c>
      <c r="IS67" s="2" t="s">
        <v>85</v>
      </c>
      <c r="IT67" s="2">
        <v>3</v>
      </c>
      <c r="IU67" s="2">
        <v>3</v>
      </c>
      <c r="IV67" s="2">
        <v>0</v>
      </c>
      <c r="IW67" s="2">
        <v>0</v>
      </c>
      <c r="IX67" s="4">
        <v>1</v>
      </c>
      <c r="IY67" s="19">
        <f t="shared" si="33"/>
        <v>0</v>
      </c>
      <c r="JA67" s="2" t="s">
        <v>85</v>
      </c>
      <c r="JB67" s="2">
        <v>3</v>
      </c>
      <c r="JC67" s="2">
        <v>3</v>
      </c>
      <c r="JD67" s="2">
        <v>0</v>
      </c>
      <c r="JE67" s="2">
        <v>0</v>
      </c>
      <c r="JF67" s="4">
        <v>1</v>
      </c>
      <c r="JG67" s="19">
        <f t="shared" si="34"/>
        <v>0</v>
      </c>
      <c r="JI67" s="2" t="s">
        <v>85</v>
      </c>
      <c r="JJ67" s="2">
        <v>3</v>
      </c>
      <c r="JK67" s="2">
        <v>3</v>
      </c>
      <c r="JL67" s="2">
        <v>0</v>
      </c>
      <c r="JM67" s="2">
        <v>0</v>
      </c>
      <c r="JN67" s="4">
        <v>1</v>
      </c>
      <c r="JO67" s="19">
        <f t="shared" si="35"/>
        <v>0</v>
      </c>
      <c r="JQ67" s="2" t="s">
        <v>85</v>
      </c>
      <c r="JR67" s="2">
        <v>3</v>
      </c>
      <c r="JS67" s="2">
        <v>3</v>
      </c>
      <c r="JT67" s="2">
        <v>0</v>
      </c>
      <c r="JU67" s="2">
        <v>0</v>
      </c>
      <c r="JV67" s="4">
        <v>1</v>
      </c>
      <c r="JW67" s="19">
        <f t="shared" si="36"/>
        <v>0</v>
      </c>
      <c r="JY67" s="2" t="s">
        <v>85</v>
      </c>
      <c r="JZ67" s="2">
        <v>3</v>
      </c>
      <c r="KA67" s="2">
        <v>3</v>
      </c>
      <c r="KB67" s="2">
        <v>0</v>
      </c>
      <c r="KC67" s="2">
        <v>0</v>
      </c>
      <c r="KD67" s="4">
        <v>1</v>
      </c>
      <c r="KE67" s="19">
        <f t="shared" si="37"/>
        <v>0</v>
      </c>
      <c r="KG67" s="2" t="s">
        <v>85</v>
      </c>
      <c r="KH67" s="2">
        <v>3</v>
      </c>
      <c r="KI67" s="2">
        <v>3</v>
      </c>
      <c r="KJ67" s="2">
        <v>0</v>
      </c>
      <c r="KK67" s="2">
        <v>0</v>
      </c>
      <c r="KL67" s="4">
        <v>1</v>
      </c>
      <c r="KM67" s="19">
        <f t="shared" si="38"/>
        <v>0</v>
      </c>
      <c r="KO67" s="2" t="s">
        <v>85</v>
      </c>
      <c r="KP67" s="2">
        <v>3</v>
      </c>
      <c r="KQ67" s="2">
        <v>3</v>
      </c>
      <c r="KR67" s="2">
        <v>0</v>
      </c>
      <c r="KS67" s="2">
        <v>0</v>
      </c>
      <c r="KT67" s="4">
        <v>1</v>
      </c>
      <c r="KU67" s="19">
        <f t="shared" si="39"/>
        <v>0</v>
      </c>
      <c r="KW67" s="2" t="s">
        <v>85</v>
      </c>
      <c r="KX67" s="2">
        <v>3</v>
      </c>
      <c r="KY67" s="2">
        <v>3</v>
      </c>
      <c r="KZ67" s="2">
        <v>0</v>
      </c>
      <c r="LA67" s="2">
        <v>0</v>
      </c>
      <c r="LB67" s="4">
        <v>1</v>
      </c>
      <c r="LC67" s="19">
        <f t="shared" si="40"/>
        <v>0</v>
      </c>
      <c r="LE67" s="2" t="s">
        <v>85</v>
      </c>
      <c r="LF67" s="2">
        <v>3</v>
      </c>
      <c r="LG67" s="2">
        <v>3</v>
      </c>
      <c r="LH67" s="2">
        <v>0</v>
      </c>
      <c r="LI67" s="2">
        <v>0</v>
      </c>
      <c r="LJ67" s="4">
        <v>1</v>
      </c>
      <c r="LK67" s="19">
        <f t="shared" si="41"/>
        <v>0</v>
      </c>
      <c r="LM67" s="2" t="s">
        <v>85</v>
      </c>
      <c r="LN67" s="2">
        <v>3</v>
      </c>
      <c r="LO67" s="2">
        <v>3</v>
      </c>
      <c r="LP67" s="2">
        <v>0</v>
      </c>
      <c r="LQ67" s="2">
        <v>0</v>
      </c>
      <c r="LR67" s="4">
        <v>1</v>
      </c>
      <c r="LS67" s="19">
        <f t="shared" si="42"/>
        <v>0</v>
      </c>
      <c r="LU67" s="2" t="s">
        <v>85</v>
      </c>
      <c r="LV67" s="2">
        <v>3</v>
      </c>
      <c r="LW67" s="2">
        <v>3</v>
      </c>
      <c r="LX67" s="2">
        <v>0</v>
      </c>
      <c r="LY67" s="2">
        <v>0</v>
      </c>
      <c r="LZ67" s="4">
        <v>1</v>
      </c>
      <c r="MA67" s="19">
        <f t="shared" si="43"/>
        <v>0</v>
      </c>
      <c r="MC67" s="2" t="s">
        <v>85</v>
      </c>
      <c r="MD67" s="2">
        <v>3</v>
      </c>
      <c r="ME67" s="2">
        <v>3</v>
      </c>
      <c r="MF67" s="2">
        <v>0</v>
      </c>
      <c r="MG67" s="2">
        <v>0</v>
      </c>
      <c r="MH67" s="4">
        <f t="shared" si="99"/>
        <v>1</v>
      </c>
      <c r="MI67" s="19">
        <f t="shared" si="44"/>
        <v>0</v>
      </c>
      <c r="MK67" s="2" t="s">
        <v>85</v>
      </c>
      <c r="ML67" s="2">
        <v>3</v>
      </c>
      <c r="MM67" s="2">
        <v>3</v>
      </c>
      <c r="MN67" s="2">
        <v>0</v>
      </c>
      <c r="MO67" s="2">
        <v>0</v>
      </c>
      <c r="MP67" s="4">
        <v>1</v>
      </c>
      <c r="MQ67" s="19">
        <f t="shared" si="100"/>
        <v>0</v>
      </c>
      <c r="MS67" s="2" t="s">
        <v>85</v>
      </c>
      <c r="MT67" s="2">
        <v>3</v>
      </c>
      <c r="MU67" s="2">
        <v>3</v>
      </c>
      <c r="MV67" s="2">
        <v>0</v>
      </c>
      <c r="MW67" s="2">
        <v>0</v>
      </c>
      <c r="MX67" s="4">
        <v>1</v>
      </c>
      <c r="MY67" s="19">
        <f t="shared" si="45"/>
        <v>0</v>
      </c>
      <c r="NA67" s="2" t="s">
        <v>85</v>
      </c>
      <c r="NB67" s="2">
        <v>3</v>
      </c>
      <c r="NC67" s="2">
        <v>3</v>
      </c>
      <c r="ND67" s="2">
        <v>0</v>
      </c>
      <c r="NE67" s="2">
        <v>0</v>
      </c>
      <c r="NF67" s="4">
        <v>1</v>
      </c>
      <c r="NG67" s="19">
        <f t="shared" si="46"/>
        <v>0</v>
      </c>
      <c r="NI67" s="2" t="s">
        <v>85</v>
      </c>
      <c r="NJ67" s="2">
        <v>3</v>
      </c>
      <c r="NK67" s="2">
        <v>3</v>
      </c>
      <c r="NL67" s="2">
        <v>0</v>
      </c>
      <c r="NM67" s="2">
        <v>0</v>
      </c>
      <c r="NN67" s="4">
        <v>1</v>
      </c>
      <c r="NO67" s="19">
        <f t="shared" si="47"/>
        <v>0</v>
      </c>
      <c r="NQ67" s="2" t="s">
        <v>85</v>
      </c>
      <c r="NR67" s="2">
        <v>3</v>
      </c>
      <c r="NS67" s="2">
        <v>3</v>
      </c>
      <c r="NT67" s="2">
        <v>0</v>
      </c>
      <c r="NU67" s="2">
        <v>0</v>
      </c>
      <c r="NV67" s="4">
        <v>1</v>
      </c>
      <c r="NW67" s="19">
        <f t="shared" si="48"/>
        <v>0</v>
      </c>
      <c r="NY67" s="2" t="s">
        <v>85</v>
      </c>
      <c r="NZ67" s="2">
        <v>3</v>
      </c>
      <c r="OA67" s="2">
        <v>3</v>
      </c>
      <c r="OB67" s="2">
        <v>0</v>
      </c>
      <c r="OC67" s="2">
        <v>0</v>
      </c>
      <c r="OD67" s="4">
        <v>1</v>
      </c>
      <c r="OE67" s="19">
        <f t="shared" si="49"/>
        <v>0</v>
      </c>
      <c r="OG67" s="2" t="s">
        <v>85</v>
      </c>
      <c r="OH67" s="2">
        <v>3</v>
      </c>
      <c r="OI67" s="2">
        <v>3</v>
      </c>
      <c r="OJ67" s="2">
        <v>0</v>
      </c>
      <c r="OK67" s="2">
        <v>0</v>
      </c>
      <c r="OL67" s="4">
        <v>1</v>
      </c>
      <c r="OM67" s="19">
        <f t="shared" si="128"/>
        <v>0</v>
      </c>
      <c r="OO67" s="2" t="s">
        <v>85</v>
      </c>
      <c r="OP67" s="2">
        <v>3</v>
      </c>
      <c r="OQ67" s="2">
        <v>3</v>
      </c>
      <c r="OR67" s="2">
        <v>0</v>
      </c>
      <c r="OS67" s="2">
        <v>0</v>
      </c>
      <c r="OT67" s="4">
        <f t="shared" si="101"/>
        <v>1</v>
      </c>
      <c r="OU67" s="19">
        <f t="shared" si="51"/>
        <v>0</v>
      </c>
      <c r="OW67" s="129" t="s">
        <v>85</v>
      </c>
      <c r="OX67" s="129">
        <v>3</v>
      </c>
      <c r="OY67" s="129">
        <v>3</v>
      </c>
      <c r="OZ67" s="129">
        <v>0</v>
      </c>
      <c r="PA67" s="129">
        <v>0</v>
      </c>
      <c r="PB67" s="135">
        <v>1</v>
      </c>
      <c r="PC67" s="132">
        <v>0</v>
      </c>
      <c r="PD67" s="129"/>
      <c r="PE67" s="129" t="s">
        <v>85</v>
      </c>
      <c r="PF67" s="129">
        <v>3</v>
      </c>
      <c r="PG67" s="129">
        <v>3</v>
      </c>
      <c r="PH67" s="129">
        <v>0</v>
      </c>
      <c r="PI67" s="129">
        <v>0</v>
      </c>
      <c r="PJ67" s="135">
        <v>1</v>
      </c>
      <c r="PK67" s="132">
        <v>0</v>
      </c>
      <c r="PM67" s="156" t="s">
        <v>85</v>
      </c>
      <c r="PN67" s="156">
        <v>3</v>
      </c>
      <c r="PO67" s="156">
        <v>3</v>
      </c>
      <c r="PP67" s="156">
        <v>0</v>
      </c>
      <c r="PQ67" s="156">
        <v>0</v>
      </c>
      <c r="PR67" s="162">
        <v>1</v>
      </c>
      <c r="PS67" s="132">
        <f t="shared" si="52"/>
        <v>0</v>
      </c>
      <c r="PT67" s="121"/>
      <c r="PU67" s="156" t="s">
        <v>85</v>
      </c>
      <c r="PV67" s="156">
        <v>3</v>
      </c>
      <c r="PW67" s="156">
        <v>3</v>
      </c>
      <c r="PX67" s="156">
        <v>0</v>
      </c>
      <c r="PY67" s="156">
        <v>0</v>
      </c>
      <c r="PZ67" s="162">
        <v>1</v>
      </c>
      <c r="QA67" s="132">
        <f t="shared" si="53"/>
        <v>0</v>
      </c>
      <c r="QB67" s="121"/>
      <c r="QC67" s="156" t="s">
        <v>85</v>
      </c>
      <c r="QD67" s="156">
        <v>3</v>
      </c>
      <c r="QE67" s="156">
        <v>3</v>
      </c>
      <c r="QF67" s="156">
        <v>0</v>
      </c>
      <c r="QG67" s="156">
        <v>0</v>
      </c>
      <c r="QH67" s="162">
        <v>1</v>
      </c>
      <c r="QI67" s="132">
        <f t="shared" si="54"/>
        <v>0</v>
      </c>
      <c r="QJ67" s="121"/>
      <c r="QK67" s="156" t="s">
        <v>85</v>
      </c>
      <c r="QL67" s="156">
        <v>3</v>
      </c>
      <c r="QM67" s="156">
        <v>3</v>
      </c>
      <c r="QN67" s="156">
        <v>0</v>
      </c>
      <c r="QO67" s="156">
        <v>0</v>
      </c>
      <c r="QP67" s="162">
        <v>1</v>
      </c>
      <c r="QQ67" s="132">
        <f t="shared" si="55"/>
        <v>0</v>
      </c>
      <c r="QR67" s="121"/>
      <c r="QS67" s="156" t="s">
        <v>85</v>
      </c>
      <c r="QT67" s="156">
        <v>3</v>
      </c>
      <c r="QU67" s="156">
        <v>3</v>
      </c>
      <c r="QV67" s="156">
        <v>0</v>
      </c>
      <c r="QW67" s="156">
        <v>0</v>
      </c>
      <c r="QX67" s="162">
        <v>1</v>
      </c>
      <c r="QY67" s="158">
        <f t="shared" si="56"/>
        <v>0</v>
      </c>
      <c r="QZ67" s="121"/>
      <c r="RA67" s="156" t="s">
        <v>85</v>
      </c>
      <c r="RB67" s="156">
        <v>3</v>
      </c>
      <c r="RC67" s="156">
        <v>3</v>
      </c>
      <c r="RD67" s="156">
        <v>0</v>
      </c>
      <c r="RE67" s="156">
        <v>0</v>
      </c>
      <c r="RF67" s="162">
        <v>1</v>
      </c>
      <c r="RG67" s="132">
        <f t="shared" si="57"/>
        <v>0</v>
      </c>
      <c r="RH67" s="121"/>
      <c r="RI67" s="121"/>
      <c r="RJ67" s="156" t="s">
        <v>85</v>
      </c>
      <c r="RK67" s="156">
        <v>3</v>
      </c>
      <c r="RL67" s="156">
        <v>3</v>
      </c>
      <c r="RM67" s="156">
        <v>0</v>
      </c>
      <c r="RN67" s="156">
        <v>0</v>
      </c>
      <c r="RO67" s="162">
        <f t="shared" si="58"/>
        <v>1</v>
      </c>
      <c r="RP67" s="132">
        <f t="shared" si="59"/>
        <v>0</v>
      </c>
      <c r="RQ67" s="121"/>
      <c r="RR67" s="121"/>
      <c r="RS67" s="121"/>
      <c r="RT67" s="121"/>
      <c r="RU67" s="121"/>
      <c r="RV67" s="121"/>
      <c r="RW67" s="132"/>
      <c r="RX67" s="121"/>
      <c r="RY67" s="121"/>
      <c r="RZ67" s="121"/>
      <c r="SA67" s="121"/>
      <c r="SB67" s="121"/>
      <c r="SC67" s="121"/>
      <c r="SD67" s="132"/>
      <c r="SE67" s="121"/>
      <c r="SF67" s="121"/>
      <c r="SG67" s="121"/>
      <c r="SH67" s="121"/>
      <c r="SI67" s="121"/>
      <c r="SJ67" s="121"/>
      <c r="SK67" s="121"/>
      <c r="SL67" s="121"/>
      <c r="SM67" s="121"/>
      <c r="SN67" s="121"/>
      <c r="SO67" s="121"/>
      <c r="SP67" s="121"/>
      <c r="SQ67" s="121"/>
      <c r="SR67" s="121"/>
      <c r="SU67" s="157" t="s">
        <v>85</v>
      </c>
      <c r="SV67" s="157">
        <v>3</v>
      </c>
      <c r="SW67" s="157">
        <v>3</v>
      </c>
      <c r="SX67" s="157">
        <v>0</v>
      </c>
      <c r="SY67" s="157">
        <v>0</v>
      </c>
      <c r="SZ67" s="158">
        <f t="shared" si="102"/>
        <v>1</v>
      </c>
      <c r="TA67" s="132">
        <f t="shared" si="60"/>
        <v>0</v>
      </c>
      <c r="TC67" s="157" t="s">
        <v>85</v>
      </c>
      <c r="TD67" s="157">
        <v>3</v>
      </c>
      <c r="TE67" s="157">
        <v>3</v>
      </c>
      <c r="TF67" s="157">
        <v>0</v>
      </c>
      <c r="TG67" s="157">
        <v>0</v>
      </c>
      <c r="TH67" s="158">
        <f t="shared" si="61"/>
        <v>1</v>
      </c>
      <c r="TI67" s="132">
        <f t="shared" si="62"/>
        <v>0</v>
      </c>
      <c r="TK67" s="157" t="s">
        <v>85</v>
      </c>
      <c r="TL67" s="157">
        <v>3</v>
      </c>
      <c r="TM67" s="157">
        <v>3</v>
      </c>
      <c r="TN67" s="157">
        <v>0</v>
      </c>
      <c r="TO67" s="157">
        <v>0</v>
      </c>
      <c r="TP67" s="158">
        <f t="shared" si="63"/>
        <v>1</v>
      </c>
      <c r="TQ67" s="132">
        <f t="shared" si="64"/>
        <v>0</v>
      </c>
      <c r="TS67" s="157" t="s">
        <v>85</v>
      </c>
      <c r="TT67" s="157">
        <v>3</v>
      </c>
      <c r="TU67" s="157">
        <v>3</v>
      </c>
      <c r="TV67" s="157">
        <v>0</v>
      </c>
      <c r="TW67" s="157">
        <v>0</v>
      </c>
      <c r="TX67" s="158">
        <f t="shared" si="65"/>
        <v>1</v>
      </c>
      <c r="TY67" s="132">
        <f t="shared" si="66"/>
        <v>0</v>
      </c>
      <c r="UA67" s="157" t="s">
        <v>85</v>
      </c>
      <c r="UB67" s="157">
        <v>3</v>
      </c>
      <c r="UC67" s="157">
        <v>3</v>
      </c>
      <c r="UD67" s="157">
        <v>0</v>
      </c>
      <c r="UE67" s="157">
        <v>0</v>
      </c>
      <c r="UF67" s="158">
        <f t="shared" si="67"/>
        <v>1</v>
      </c>
      <c r="UG67" s="132">
        <f t="shared" si="68"/>
        <v>0</v>
      </c>
      <c r="UH67" s="132"/>
      <c r="UI67" s="157" t="s">
        <v>85</v>
      </c>
      <c r="UJ67" s="157">
        <v>3</v>
      </c>
      <c r="UK67" s="157">
        <v>3</v>
      </c>
      <c r="UL67" s="157">
        <v>0</v>
      </c>
      <c r="UM67" s="157">
        <v>0</v>
      </c>
      <c r="UN67" s="158">
        <f t="shared" si="69"/>
        <v>1</v>
      </c>
      <c r="UO67" s="132">
        <f t="shared" si="70"/>
        <v>0</v>
      </c>
      <c r="UQ67" s="157" t="s">
        <v>85</v>
      </c>
      <c r="UR67" s="157">
        <v>3</v>
      </c>
      <c r="US67" s="157">
        <v>3</v>
      </c>
      <c r="UT67" s="157">
        <v>0</v>
      </c>
      <c r="UU67" s="157">
        <v>0</v>
      </c>
      <c r="UV67" s="158">
        <f t="shared" si="71"/>
        <v>1</v>
      </c>
      <c r="UW67" s="132">
        <f t="shared" si="72"/>
        <v>0</v>
      </c>
      <c r="UY67" s="157" t="s">
        <v>85</v>
      </c>
      <c r="UZ67" s="157">
        <v>3</v>
      </c>
      <c r="VA67" s="157">
        <v>3</v>
      </c>
      <c r="VB67" s="157">
        <v>0</v>
      </c>
      <c r="VC67" s="157">
        <v>0</v>
      </c>
      <c r="VD67" s="158">
        <f t="shared" si="73"/>
        <v>1</v>
      </c>
      <c r="VE67" s="132">
        <f t="shared" si="74"/>
        <v>0</v>
      </c>
      <c r="VG67" s="157" t="s">
        <v>85</v>
      </c>
      <c r="VH67" s="157">
        <v>3</v>
      </c>
      <c r="VI67" s="157">
        <v>3</v>
      </c>
      <c r="VJ67" s="157">
        <v>0</v>
      </c>
      <c r="VK67" s="157">
        <v>0</v>
      </c>
      <c r="VL67" s="158">
        <f t="shared" si="75"/>
        <v>1</v>
      </c>
      <c r="VM67" s="132">
        <f t="shared" si="76"/>
        <v>0</v>
      </c>
      <c r="VO67" s="157" t="s">
        <v>85</v>
      </c>
      <c r="VP67" s="157">
        <v>3</v>
      </c>
      <c r="VQ67" s="157">
        <v>3</v>
      </c>
      <c r="VR67" s="157">
        <v>0</v>
      </c>
      <c r="VS67" s="157">
        <v>0</v>
      </c>
      <c r="VT67" s="158">
        <f t="shared" si="77"/>
        <v>1</v>
      </c>
      <c r="VV67" s="157" t="s">
        <v>85</v>
      </c>
      <c r="VW67" s="157">
        <v>3</v>
      </c>
      <c r="VX67" s="157">
        <v>3</v>
      </c>
      <c r="VY67" s="157">
        <v>0</v>
      </c>
      <c r="VZ67" s="157">
        <v>0</v>
      </c>
      <c r="WA67" s="158">
        <f t="shared" si="78"/>
        <v>1</v>
      </c>
      <c r="WC67" s="157" t="s">
        <v>85</v>
      </c>
      <c r="WD67" s="157">
        <v>3</v>
      </c>
      <c r="WE67" s="157">
        <v>3</v>
      </c>
      <c r="WF67" s="157">
        <v>0</v>
      </c>
      <c r="WG67" s="157">
        <v>0</v>
      </c>
      <c r="WH67" s="158">
        <f t="shared" si="79"/>
        <v>1</v>
      </c>
      <c r="WI67" s="132">
        <f t="shared" ref="WI67:WI73" si="142">WH67-WA67</f>
        <v>0</v>
      </c>
      <c r="WK67" s="157" t="s">
        <v>85</v>
      </c>
      <c r="WL67" s="157">
        <v>3</v>
      </c>
      <c r="WM67" s="157">
        <v>3</v>
      </c>
      <c r="WN67" s="157">
        <v>0</v>
      </c>
      <c r="WO67" s="157">
        <v>0</v>
      </c>
      <c r="WP67" s="158">
        <f t="shared" si="80"/>
        <v>1</v>
      </c>
      <c r="WQ67" s="132">
        <f t="shared" si="81"/>
        <v>0</v>
      </c>
      <c r="WS67" s="157" t="s">
        <v>85</v>
      </c>
      <c r="WT67" s="157">
        <v>3</v>
      </c>
      <c r="WU67" s="157">
        <v>3</v>
      </c>
      <c r="WV67" s="157">
        <v>0</v>
      </c>
      <c r="WW67" s="157">
        <v>0</v>
      </c>
      <c r="WX67" s="158">
        <f t="shared" si="82"/>
        <v>1</v>
      </c>
      <c r="WY67" s="132">
        <f t="shared" si="83"/>
        <v>0</v>
      </c>
      <c r="XA67" s="157" t="s">
        <v>85</v>
      </c>
      <c r="XB67" s="157">
        <v>3</v>
      </c>
      <c r="XC67" s="157">
        <v>3</v>
      </c>
      <c r="XD67" s="157">
        <v>0</v>
      </c>
      <c r="XE67" s="157">
        <v>0</v>
      </c>
      <c r="XF67" s="158">
        <f t="shared" si="84"/>
        <v>1</v>
      </c>
      <c r="XG67" s="132">
        <f t="shared" si="85"/>
        <v>0</v>
      </c>
      <c r="XI67" s="157" t="s">
        <v>85</v>
      </c>
      <c r="XJ67" s="157">
        <v>3</v>
      </c>
      <c r="XK67" s="157">
        <v>3</v>
      </c>
      <c r="XL67" s="157">
        <v>0</v>
      </c>
      <c r="XM67" s="157">
        <v>0</v>
      </c>
      <c r="XN67" s="158">
        <f t="shared" si="86"/>
        <v>1</v>
      </c>
      <c r="XO67" s="132">
        <f t="shared" si="87"/>
        <v>0</v>
      </c>
      <c r="XQ67" s="157" t="s">
        <v>85</v>
      </c>
      <c r="XR67" s="157">
        <v>3</v>
      </c>
      <c r="XS67" s="157">
        <v>3</v>
      </c>
      <c r="XT67" s="157">
        <v>0</v>
      </c>
      <c r="XU67" s="157">
        <v>0</v>
      </c>
      <c r="XV67" s="158">
        <f t="shared" si="88"/>
        <v>1</v>
      </c>
      <c r="XW67" s="132">
        <f t="shared" si="89"/>
        <v>0</v>
      </c>
      <c r="XY67" s="157" t="s">
        <v>85</v>
      </c>
      <c r="XZ67" s="157">
        <v>3</v>
      </c>
      <c r="YA67" s="157">
        <v>3</v>
      </c>
      <c r="YB67" s="157">
        <v>0</v>
      </c>
      <c r="YC67" s="157">
        <v>0</v>
      </c>
      <c r="YD67" s="158">
        <f t="shared" si="90"/>
        <v>1</v>
      </c>
      <c r="YE67" s="132">
        <f t="shared" si="91"/>
        <v>0</v>
      </c>
      <c r="YG67" s="157" t="s">
        <v>85</v>
      </c>
      <c r="YH67" s="157">
        <v>3</v>
      </c>
      <c r="YI67" s="157">
        <v>3</v>
      </c>
      <c r="YJ67" s="157">
        <v>0</v>
      </c>
      <c r="YK67" s="157">
        <v>0</v>
      </c>
      <c r="YL67" s="158">
        <f t="shared" si="92"/>
        <v>1</v>
      </c>
      <c r="YM67" s="132">
        <f t="shared" si="93"/>
        <v>0</v>
      </c>
      <c r="YO67" s="157" t="s">
        <v>85</v>
      </c>
      <c r="YP67" s="157">
        <v>3</v>
      </c>
      <c r="YQ67" s="157">
        <v>3</v>
      </c>
      <c r="YR67" s="157">
        <v>0</v>
      </c>
      <c r="YS67" s="157">
        <v>0</v>
      </c>
      <c r="YT67" s="158">
        <f t="shared" si="94"/>
        <v>1</v>
      </c>
      <c r="YU67" s="132">
        <f t="shared" si="95"/>
        <v>0</v>
      </c>
      <c r="YW67" s="157" t="s">
        <v>85</v>
      </c>
      <c r="YX67" s="157">
        <v>3</v>
      </c>
      <c r="YY67" s="157">
        <v>3</v>
      </c>
      <c r="YZ67" s="157">
        <v>0</v>
      </c>
      <c r="ZA67" s="157">
        <v>0</v>
      </c>
      <c r="ZB67" s="158">
        <f t="shared" si="96"/>
        <v>1</v>
      </c>
      <c r="ZD67" s="157" t="s">
        <v>85</v>
      </c>
      <c r="ZE67" s="157">
        <v>3</v>
      </c>
      <c r="ZF67" s="157">
        <v>3</v>
      </c>
      <c r="ZG67" s="157">
        <v>0</v>
      </c>
      <c r="ZH67" s="157">
        <v>0</v>
      </c>
      <c r="ZI67" s="158">
        <f t="shared" si="97"/>
        <v>1</v>
      </c>
      <c r="ZJ67" s="132">
        <f t="shared" si="98"/>
        <v>1</v>
      </c>
      <c r="ZL67" s="121" t="s">
        <v>85</v>
      </c>
      <c r="ZM67" s="121">
        <v>3</v>
      </c>
      <c r="ZN67" s="121">
        <v>3</v>
      </c>
      <c r="ZO67" s="121">
        <v>0</v>
      </c>
      <c r="ZP67" s="121">
        <v>0</v>
      </c>
      <c r="ZQ67" s="132">
        <v>1</v>
      </c>
      <c r="ZS67" s="157" t="s">
        <v>85</v>
      </c>
      <c r="ZT67" s="157">
        <v>3</v>
      </c>
      <c r="ZU67" s="157">
        <v>3</v>
      </c>
      <c r="ZV67" s="157">
        <v>0</v>
      </c>
      <c r="ZW67" s="157">
        <v>0</v>
      </c>
      <c r="ZX67" s="158">
        <v>1</v>
      </c>
      <c r="ZZ67" s="199" t="s">
        <v>85</v>
      </c>
      <c r="AAA67" s="199">
        <v>3</v>
      </c>
      <c r="AAB67" s="199">
        <v>3</v>
      </c>
      <c r="AAC67" s="199">
        <v>0</v>
      </c>
      <c r="AAD67" s="199">
        <v>0</v>
      </c>
      <c r="AAE67" s="200">
        <v>1</v>
      </c>
      <c r="AAG67" s="157" t="s">
        <v>85</v>
      </c>
      <c r="AAH67" s="157">
        <v>3</v>
      </c>
      <c r="AAI67" s="157">
        <v>3</v>
      </c>
      <c r="AAJ67" s="157">
        <v>0</v>
      </c>
      <c r="AAK67" s="157">
        <v>0</v>
      </c>
      <c r="AAL67" s="158">
        <v>1</v>
      </c>
      <c r="AAN67" s="157" t="s">
        <v>85</v>
      </c>
      <c r="AAO67" s="157">
        <v>3</v>
      </c>
      <c r="AAP67" s="157">
        <v>3</v>
      </c>
      <c r="AAQ67" s="157">
        <v>0</v>
      </c>
      <c r="AAR67" s="157">
        <v>0</v>
      </c>
      <c r="AAS67" s="158">
        <v>1</v>
      </c>
      <c r="AAU67" s="157" t="s">
        <v>85</v>
      </c>
      <c r="AAV67" s="157">
        <v>3</v>
      </c>
      <c r="AAW67" s="157">
        <v>3</v>
      </c>
      <c r="AAX67" s="157">
        <v>0</v>
      </c>
      <c r="AAY67" s="157">
        <v>0</v>
      </c>
      <c r="AAZ67" s="158">
        <v>1</v>
      </c>
    </row>
    <row r="68" spans="1:728" ht="15.75">
      <c r="A68" s="19">
        <v>0.95</v>
      </c>
      <c r="B68" s="19"/>
      <c r="C68" s="18" t="s">
        <v>86</v>
      </c>
      <c r="D68" s="18">
        <v>62</v>
      </c>
      <c r="E68" s="18">
        <v>59</v>
      </c>
      <c r="F68" s="18">
        <v>2</v>
      </c>
      <c r="G68" s="18">
        <v>1</v>
      </c>
      <c r="H68" s="19">
        <v>0.95</v>
      </c>
      <c r="J68" s="58" t="s">
        <v>86</v>
      </c>
      <c r="K68" s="58">
        <v>493</v>
      </c>
      <c r="L68" s="58">
        <v>475</v>
      </c>
      <c r="M68" s="58">
        <v>3</v>
      </c>
      <c r="N68" s="58">
        <v>15</v>
      </c>
      <c r="O68" s="59">
        <v>0.96</v>
      </c>
      <c r="P68" s="59">
        <f>O68-H68</f>
        <v>1.0000000000000009E-2</v>
      </c>
      <c r="R68" s="18" t="s">
        <v>86</v>
      </c>
      <c r="S68" s="18">
        <v>493</v>
      </c>
      <c r="T68" s="18">
        <v>475</v>
      </c>
      <c r="U68" s="18">
        <v>3</v>
      </c>
      <c r="V68" s="18">
        <v>15</v>
      </c>
      <c r="W68" s="19">
        <v>0.96</v>
      </c>
      <c r="X68" s="19">
        <f>W68-O68</f>
        <v>0</v>
      </c>
      <c r="Z68" s="51" t="s">
        <v>86</v>
      </c>
      <c r="AA68" s="51">
        <v>493</v>
      </c>
      <c r="AB68" s="52">
        <v>491</v>
      </c>
      <c r="AC68" s="53">
        <v>2</v>
      </c>
      <c r="AD68" s="51">
        <v>0</v>
      </c>
      <c r="AE68" s="54">
        <v>0.99</v>
      </c>
      <c r="AF68" s="19">
        <f>AE68-W68</f>
        <v>3.0000000000000027E-2</v>
      </c>
      <c r="AH68" s="19">
        <v>0.99</v>
      </c>
      <c r="AI68" s="19">
        <f>AE68-AH68</f>
        <v>0</v>
      </c>
      <c r="AK68" s="18" t="s">
        <v>83</v>
      </c>
      <c r="AL68" s="18">
        <v>22</v>
      </c>
      <c r="AM68" s="18">
        <v>21</v>
      </c>
      <c r="AN68" s="18">
        <v>1</v>
      </c>
      <c r="AO68" s="18">
        <v>0</v>
      </c>
      <c r="AP68" s="19">
        <f t="shared" si="108"/>
        <v>0.95454545454545459</v>
      </c>
      <c r="AQ68" s="19">
        <f t="shared" si="127"/>
        <v>4.5454545454546302E-3</v>
      </c>
      <c r="AS68" s="18" t="s">
        <v>83</v>
      </c>
      <c r="AT68" s="18">
        <v>22</v>
      </c>
      <c r="AU68" s="18">
        <v>21</v>
      </c>
      <c r="AV68" s="18">
        <v>1</v>
      </c>
      <c r="AW68" s="18">
        <v>0</v>
      </c>
      <c r="AX68" s="19">
        <v>0.95</v>
      </c>
      <c r="AY68" s="19">
        <f>AX68-AP68</f>
        <v>-4.5454545454546302E-3</v>
      </c>
      <c r="BA68" s="18" t="s">
        <v>83</v>
      </c>
      <c r="BB68" s="18">
        <v>22</v>
      </c>
      <c r="BC68" s="18">
        <v>21</v>
      </c>
      <c r="BD68" s="18">
        <v>1</v>
      </c>
      <c r="BE68" s="18">
        <v>0</v>
      </c>
      <c r="BF68" s="19">
        <v>0.95</v>
      </c>
      <c r="BG68" s="19">
        <f>BF68-AX68</f>
        <v>0</v>
      </c>
      <c r="BI68" s="18" t="s">
        <v>83</v>
      </c>
      <c r="BJ68" s="18">
        <v>22</v>
      </c>
      <c r="BK68" s="18">
        <v>21</v>
      </c>
      <c r="BL68" s="18">
        <v>1</v>
      </c>
      <c r="BM68" s="18">
        <v>0</v>
      </c>
      <c r="BN68" s="19">
        <v>0.95</v>
      </c>
      <c r="BO68" s="19">
        <f>BN68-BF68</f>
        <v>0</v>
      </c>
      <c r="BQ68" s="18" t="s">
        <v>83</v>
      </c>
      <c r="BR68" s="18">
        <v>22</v>
      </c>
      <c r="BS68" s="18">
        <v>21</v>
      </c>
      <c r="BT68" s="18">
        <v>1</v>
      </c>
      <c r="BU68" s="18">
        <v>0</v>
      </c>
      <c r="BV68" s="19">
        <v>0.95</v>
      </c>
      <c r="BW68" s="19">
        <f>BV68-BN68</f>
        <v>0</v>
      </c>
      <c r="BY68" s="47" t="s">
        <v>86</v>
      </c>
      <c r="BZ68" s="18">
        <v>493</v>
      </c>
      <c r="CA68" s="18">
        <v>0</v>
      </c>
      <c r="CB68" s="18">
        <v>62</v>
      </c>
      <c r="CC68" s="18">
        <v>431</v>
      </c>
      <c r="CD68" s="19">
        <v>0</v>
      </c>
      <c r="CE68" s="19">
        <f>CD68-BV67</f>
        <v>0</v>
      </c>
      <c r="CG68" s="2" t="s">
        <v>86</v>
      </c>
      <c r="CH68" s="2">
        <v>493</v>
      </c>
      <c r="CI68" s="2">
        <v>0</v>
      </c>
      <c r="CJ68" s="2">
        <v>62</v>
      </c>
      <c r="CK68" s="2">
        <v>431</v>
      </c>
      <c r="CL68" s="4">
        <v>0</v>
      </c>
      <c r="CM68" s="19">
        <f t="shared" si="129"/>
        <v>0</v>
      </c>
      <c r="CO68" s="2" t="s">
        <v>86</v>
      </c>
      <c r="CP68" s="2">
        <v>493</v>
      </c>
      <c r="CQ68" s="2">
        <v>0</v>
      </c>
      <c r="CR68" s="2">
        <v>62</v>
      </c>
      <c r="CS68" s="2">
        <v>431</v>
      </c>
      <c r="CT68" s="4">
        <v>0</v>
      </c>
      <c r="CU68" s="19">
        <f t="shared" si="130"/>
        <v>0</v>
      </c>
      <c r="CW68" s="2" t="s">
        <v>86</v>
      </c>
      <c r="CX68" s="2">
        <v>493</v>
      </c>
      <c r="CY68" s="2">
        <v>491</v>
      </c>
      <c r="CZ68" s="2">
        <v>2</v>
      </c>
      <c r="DA68" s="2">
        <v>0</v>
      </c>
      <c r="DB68" s="4">
        <v>1</v>
      </c>
      <c r="DC68" s="19">
        <f t="shared" si="131"/>
        <v>1</v>
      </c>
      <c r="DE68" s="7" t="s">
        <v>86</v>
      </c>
      <c r="DF68" s="2">
        <v>493</v>
      </c>
      <c r="DG68" s="2">
        <v>467</v>
      </c>
      <c r="DH68" s="2">
        <v>4</v>
      </c>
      <c r="DI68" s="2">
        <v>22</v>
      </c>
      <c r="DJ68" s="4">
        <v>0.95</v>
      </c>
      <c r="DK68" s="19">
        <f t="shared" si="132"/>
        <v>-5.0000000000000044E-2</v>
      </c>
      <c r="DM68" s="2" t="s">
        <v>86</v>
      </c>
      <c r="DN68" s="2">
        <v>493</v>
      </c>
      <c r="DO68" s="2">
        <v>467</v>
      </c>
      <c r="DP68" s="2">
        <v>4</v>
      </c>
      <c r="DQ68" s="2">
        <v>22</v>
      </c>
      <c r="DR68" s="4">
        <v>0.95</v>
      </c>
      <c r="DS68" s="19">
        <f t="shared" si="133"/>
        <v>0</v>
      </c>
      <c r="DU68" s="2" t="s">
        <v>86</v>
      </c>
      <c r="DV68" s="2">
        <v>493</v>
      </c>
      <c r="DW68" s="2">
        <v>467</v>
      </c>
      <c r="DX68" s="2">
        <v>4</v>
      </c>
      <c r="DY68" s="2">
        <v>22</v>
      </c>
      <c r="DZ68" s="4">
        <v>0.95</v>
      </c>
      <c r="EA68" s="19">
        <f t="shared" si="134"/>
        <v>0</v>
      </c>
      <c r="EC68" s="2" t="s">
        <v>86</v>
      </c>
      <c r="ED68" s="2">
        <v>493</v>
      </c>
      <c r="EE68" s="2">
        <v>467</v>
      </c>
      <c r="EF68" s="2">
        <v>4</v>
      </c>
      <c r="EG68" s="2">
        <v>22</v>
      </c>
      <c r="EH68" s="4">
        <v>0.95</v>
      </c>
      <c r="EI68" s="19">
        <f t="shared" si="135"/>
        <v>0</v>
      </c>
      <c r="EK68" s="2" t="s">
        <v>86</v>
      </c>
      <c r="EL68" s="2">
        <v>493</v>
      </c>
      <c r="EM68" s="2">
        <v>467</v>
      </c>
      <c r="EN68" s="2">
        <v>4</v>
      </c>
      <c r="EO68" s="2">
        <v>22</v>
      </c>
      <c r="EP68" s="4">
        <v>0.95</v>
      </c>
      <c r="EQ68" s="19">
        <f t="shared" si="136"/>
        <v>0</v>
      </c>
      <c r="ES68" s="2" t="s">
        <v>86</v>
      </c>
      <c r="ET68" s="2">
        <v>555</v>
      </c>
      <c r="EU68" s="2">
        <v>553</v>
      </c>
      <c r="EV68" s="2">
        <v>2</v>
      </c>
      <c r="EW68" s="2">
        <v>0</v>
      </c>
      <c r="EX68" s="4">
        <v>1</v>
      </c>
      <c r="EY68" s="19">
        <f t="shared" si="137"/>
        <v>5.0000000000000044E-2</v>
      </c>
      <c r="FA68" s="2" t="s">
        <v>86</v>
      </c>
      <c r="FB68" s="2">
        <v>555</v>
      </c>
      <c r="FC68" s="2">
        <v>553</v>
      </c>
      <c r="FD68" s="2">
        <v>2</v>
      </c>
      <c r="FE68" s="2">
        <v>0</v>
      </c>
      <c r="FF68" s="4">
        <v>1</v>
      </c>
      <c r="FG68" s="19">
        <f t="shared" si="138"/>
        <v>0</v>
      </c>
      <c r="FI68" s="2" t="s">
        <v>86</v>
      </c>
      <c r="FJ68" s="2">
        <v>555</v>
      </c>
      <c r="FK68" s="2">
        <v>553</v>
      </c>
      <c r="FL68" s="2">
        <v>2</v>
      </c>
      <c r="FM68" s="2">
        <v>0</v>
      </c>
      <c r="FN68" s="4">
        <v>1</v>
      </c>
      <c r="FO68" s="19">
        <f t="shared" si="139"/>
        <v>0</v>
      </c>
      <c r="FQ68" s="2" t="s">
        <v>86</v>
      </c>
      <c r="FR68" s="2">
        <v>555</v>
      </c>
      <c r="FS68" s="2">
        <v>553</v>
      </c>
      <c r="FT68" s="2">
        <v>2</v>
      </c>
      <c r="FU68" s="2">
        <v>0</v>
      </c>
      <c r="FV68" s="4">
        <v>1</v>
      </c>
      <c r="FW68" s="19">
        <f t="shared" si="140"/>
        <v>0</v>
      </c>
      <c r="FY68" s="2" t="s">
        <v>86</v>
      </c>
      <c r="FZ68" s="2">
        <v>555</v>
      </c>
      <c r="GA68" s="2">
        <v>553</v>
      </c>
      <c r="GB68" s="2">
        <v>2</v>
      </c>
      <c r="GC68" s="2">
        <v>0</v>
      </c>
      <c r="GD68" s="4">
        <v>1</v>
      </c>
      <c r="GE68" s="19">
        <f t="shared" ref="GE68:GE75" si="143">GD68-FV68</f>
        <v>0</v>
      </c>
      <c r="GG68" s="103" t="s">
        <v>86</v>
      </c>
      <c r="GH68" s="2">
        <v>555</v>
      </c>
      <c r="GI68" s="2">
        <v>0</v>
      </c>
      <c r="GJ68" s="2">
        <v>83</v>
      </c>
      <c r="GK68" s="2">
        <v>472</v>
      </c>
      <c r="GL68" s="4">
        <v>0</v>
      </c>
      <c r="GM68" s="19">
        <f>GL68-GD68</f>
        <v>-1</v>
      </c>
      <c r="GO68" s="103" t="s">
        <v>86</v>
      </c>
      <c r="GP68" s="2">
        <v>555</v>
      </c>
      <c r="GQ68" s="2">
        <v>0</v>
      </c>
      <c r="GR68" s="2">
        <v>83</v>
      </c>
      <c r="GS68" s="2">
        <v>472</v>
      </c>
      <c r="GT68" s="4">
        <v>0</v>
      </c>
      <c r="GU68" s="19">
        <f>GT68-GL68</f>
        <v>0</v>
      </c>
      <c r="GW68" s="103" t="s">
        <v>86</v>
      </c>
      <c r="GX68" s="2">
        <v>555</v>
      </c>
      <c r="GY68" s="2">
        <v>0</v>
      </c>
      <c r="GZ68" s="2">
        <v>83</v>
      </c>
      <c r="HA68" s="2">
        <v>472</v>
      </c>
      <c r="HB68" s="4">
        <v>0</v>
      </c>
      <c r="HC68" s="19">
        <f t="shared" ref="HC68:HC73" si="144">HB68-GT68</f>
        <v>0</v>
      </c>
      <c r="HE68" s="103" t="s">
        <v>86</v>
      </c>
      <c r="HF68" s="2">
        <v>555</v>
      </c>
      <c r="HG68" s="2">
        <v>0</v>
      </c>
      <c r="HH68" s="2">
        <v>0</v>
      </c>
      <c r="HI68" s="2">
        <v>555</v>
      </c>
      <c r="HJ68" s="4">
        <v>0</v>
      </c>
      <c r="HK68" s="19">
        <f>HJ68-HB68</f>
        <v>0</v>
      </c>
      <c r="HM68" s="2" t="s">
        <v>108</v>
      </c>
      <c r="HN68" s="2">
        <v>4</v>
      </c>
      <c r="HO68" s="2">
        <v>4</v>
      </c>
      <c r="HP68" s="2">
        <v>0</v>
      </c>
      <c r="HQ68" s="2">
        <v>0</v>
      </c>
      <c r="HR68" s="4">
        <v>1</v>
      </c>
      <c r="HS68" s="19">
        <f t="shared" si="141"/>
        <v>0</v>
      </c>
      <c r="HU68" s="2" t="s">
        <v>108</v>
      </c>
      <c r="HV68" s="2">
        <v>4</v>
      </c>
      <c r="HW68" s="2">
        <v>4</v>
      </c>
      <c r="HX68" s="2">
        <v>0</v>
      </c>
      <c r="HY68" s="2">
        <v>0</v>
      </c>
      <c r="HZ68" s="4">
        <v>1</v>
      </c>
      <c r="IA68" s="19">
        <f t="shared" ref="IA68:IA73" si="145">HZ68-HR68</f>
        <v>0</v>
      </c>
      <c r="IC68" s="2" t="s">
        <v>108</v>
      </c>
      <c r="ID68" s="2">
        <v>4</v>
      </c>
      <c r="IE68" s="2">
        <v>4</v>
      </c>
      <c r="IF68" s="2">
        <v>0</v>
      </c>
      <c r="IG68" s="2">
        <v>0</v>
      </c>
      <c r="IH68" s="4">
        <v>1</v>
      </c>
      <c r="II68" s="19">
        <f t="shared" ref="II68:II73" si="146">IH68-HZ68</f>
        <v>0</v>
      </c>
      <c r="IK68" s="2" t="s">
        <v>108</v>
      </c>
      <c r="IL68" s="2">
        <v>4</v>
      </c>
      <c r="IM68" s="2">
        <v>4</v>
      </c>
      <c r="IN68" s="2">
        <v>0</v>
      </c>
      <c r="IO68" s="2">
        <v>0</v>
      </c>
      <c r="IP68" s="4">
        <v>1</v>
      </c>
      <c r="IQ68" s="19">
        <f t="shared" ref="IQ68:IQ73" si="147">IP68-IH68</f>
        <v>0</v>
      </c>
      <c r="IS68" s="2" t="s">
        <v>108</v>
      </c>
      <c r="IT68" s="2">
        <v>4</v>
      </c>
      <c r="IU68" s="2">
        <v>4</v>
      </c>
      <c r="IV68" s="2">
        <v>0</v>
      </c>
      <c r="IW68" s="2">
        <v>0</v>
      </c>
      <c r="IX68" s="4">
        <v>1</v>
      </c>
      <c r="IY68" s="19">
        <f t="shared" ref="IY68:IY73" si="148">IX68-IP68</f>
        <v>0</v>
      </c>
      <c r="JA68" s="2" t="s">
        <v>108</v>
      </c>
      <c r="JB68" s="2">
        <v>4</v>
      </c>
      <c r="JC68" s="2">
        <v>4</v>
      </c>
      <c r="JD68" s="2">
        <v>0</v>
      </c>
      <c r="JE68" s="2">
        <v>0</v>
      </c>
      <c r="JF68" s="4">
        <v>1</v>
      </c>
      <c r="JG68" s="19">
        <f t="shared" ref="JG68:JG73" si="149">JF68-IX68</f>
        <v>0</v>
      </c>
      <c r="JI68" s="2" t="s">
        <v>108</v>
      </c>
      <c r="JJ68" s="2">
        <v>4</v>
      </c>
      <c r="JK68" s="2">
        <v>4</v>
      </c>
      <c r="JL68" s="2">
        <v>0</v>
      </c>
      <c r="JM68" s="2">
        <v>0</v>
      </c>
      <c r="JN68" s="4">
        <v>1</v>
      </c>
      <c r="JO68" s="19">
        <f t="shared" ref="JO68:JO73" si="150">JN68-JF68</f>
        <v>0</v>
      </c>
      <c r="JQ68" s="2" t="s">
        <v>108</v>
      </c>
      <c r="JR68" s="2">
        <v>4</v>
      </c>
      <c r="JS68" s="2">
        <v>4</v>
      </c>
      <c r="JT68" s="2">
        <v>0</v>
      </c>
      <c r="JU68" s="2">
        <v>0</v>
      </c>
      <c r="JV68" s="4">
        <v>1</v>
      </c>
      <c r="JW68" s="19">
        <f t="shared" ref="JW68:JW73" si="151">JV68-JN68</f>
        <v>0</v>
      </c>
      <c r="JY68" s="2" t="s">
        <v>108</v>
      </c>
      <c r="JZ68" s="2">
        <v>4</v>
      </c>
      <c r="KA68" s="2">
        <v>4</v>
      </c>
      <c r="KB68" s="2">
        <v>0</v>
      </c>
      <c r="KC68" s="2">
        <v>0</v>
      </c>
      <c r="KD68" s="4">
        <v>1</v>
      </c>
      <c r="KE68" s="19">
        <f t="shared" ref="KE68:KE73" si="152">KD68-JV68</f>
        <v>0</v>
      </c>
      <c r="KG68" s="2" t="s">
        <v>108</v>
      </c>
      <c r="KH68" s="2">
        <v>4</v>
      </c>
      <c r="KI68" s="2">
        <v>4</v>
      </c>
      <c r="KJ68" s="2">
        <v>0</v>
      </c>
      <c r="KK68" s="2">
        <v>0</v>
      </c>
      <c r="KL68" s="4">
        <v>1</v>
      </c>
      <c r="KM68" s="19">
        <f t="shared" ref="KM68:KM73" si="153">KL68-KD68</f>
        <v>0</v>
      </c>
      <c r="KO68" s="2" t="s">
        <v>108</v>
      </c>
      <c r="KP68" s="2">
        <v>4</v>
      </c>
      <c r="KQ68" s="2">
        <v>4</v>
      </c>
      <c r="KR68" s="2">
        <v>0</v>
      </c>
      <c r="KS68" s="2">
        <v>0</v>
      </c>
      <c r="KT68" s="4">
        <v>1</v>
      </c>
      <c r="KU68" s="19">
        <f t="shared" ref="KU68:KU73" si="154">KT68-KL68</f>
        <v>0</v>
      </c>
      <c r="KW68" s="2" t="s">
        <v>108</v>
      </c>
      <c r="KX68" s="2">
        <v>4</v>
      </c>
      <c r="KY68" s="2">
        <v>4</v>
      </c>
      <c r="KZ68" s="2">
        <v>0</v>
      </c>
      <c r="LA68" s="2">
        <v>0</v>
      </c>
      <c r="LB68" s="4">
        <v>1</v>
      </c>
      <c r="LC68" s="19">
        <f t="shared" ref="LC68:LC73" si="155">LB68-KT68</f>
        <v>0</v>
      </c>
      <c r="LE68" s="2" t="s">
        <v>108</v>
      </c>
      <c r="LF68" s="2">
        <v>4</v>
      </c>
      <c r="LG68" s="2">
        <v>4</v>
      </c>
      <c r="LH68" s="2">
        <v>0</v>
      </c>
      <c r="LI68" s="2">
        <v>0</v>
      </c>
      <c r="LJ68" s="4">
        <v>1</v>
      </c>
      <c r="LK68" s="19">
        <f t="shared" ref="LK68:LK73" si="156">LJ68-LB68</f>
        <v>0</v>
      </c>
      <c r="LM68" s="2" t="s">
        <v>108</v>
      </c>
      <c r="LN68" s="2">
        <v>4</v>
      </c>
      <c r="LO68" s="2">
        <v>4</v>
      </c>
      <c r="LP68" s="2">
        <v>0</v>
      </c>
      <c r="LQ68" s="2">
        <v>0</v>
      </c>
      <c r="LR68" s="4">
        <v>1</v>
      </c>
      <c r="LS68" s="19">
        <f t="shared" ref="LS68:LS73" si="157">LR68-LJ68</f>
        <v>0</v>
      </c>
      <c r="LU68" s="2" t="s">
        <v>108</v>
      </c>
      <c r="LV68" s="2">
        <v>4</v>
      </c>
      <c r="LW68" s="2">
        <v>4</v>
      </c>
      <c r="LX68" s="2">
        <v>0</v>
      </c>
      <c r="LY68" s="2">
        <v>0</v>
      </c>
      <c r="LZ68" s="4">
        <v>1</v>
      </c>
      <c r="MA68" s="19">
        <f t="shared" ref="MA68:MA73" si="158">LZ68-LR68</f>
        <v>0</v>
      </c>
      <c r="MC68" s="2" t="s">
        <v>108</v>
      </c>
      <c r="MD68" s="2">
        <v>4</v>
      </c>
      <c r="ME68" s="2">
        <v>4</v>
      </c>
      <c r="MF68" s="2">
        <v>0</v>
      </c>
      <c r="MG68" s="2">
        <v>0</v>
      </c>
      <c r="MH68" s="4">
        <f t="shared" ref="MH68:MH74" si="159">ME68/MD68</f>
        <v>1</v>
      </c>
      <c r="MI68" s="19">
        <f t="shared" ref="MI68:MI73" si="160">MH68-LZ68</f>
        <v>0</v>
      </c>
      <c r="MK68" s="2" t="s">
        <v>108</v>
      </c>
      <c r="ML68" s="2">
        <v>4</v>
      </c>
      <c r="MM68" s="2">
        <v>4</v>
      </c>
      <c r="MN68" s="2">
        <v>0</v>
      </c>
      <c r="MO68" s="2">
        <v>0</v>
      </c>
      <c r="MP68" s="4">
        <v>1</v>
      </c>
      <c r="MQ68" s="19">
        <f t="shared" ref="MQ68:MQ73" si="161">MP68-MH68</f>
        <v>0</v>
      </c>
      <c r="MS68" s="2" t="s">
        <v>108</v>
      </c>
      <c r="MT68" s="2">
        <v>4</v>
      </c>
      <c r="MU68" s="2">
        <v>4</v>
      </c>
      <c r="MV68" s="2">
        <v>0</v>
      </c>
      <c r="MW68" s="2">
        <v>0</v>
      </c>
      <c r="MX68" s="4">
        <v>1</v>
      </c>
      <c r="MY68" s="19">
        <f t="shared" ref="MY68:MY73" si="162">MX68-MP68</f>
        <v>0</v>
      </c>
      <c r="NA68" s="2" t="s">
        <v>108</v>
      </c>
      <c r="NB68" s="2">
        <v>4</v>
      </c>
      <c r="NC68" s="2">
        <v>4</v>
      </c>
      <c r="ND68" s="2">
        <v>0</v>
      </c>
      <c r="NE68" s="2">
        <v>0</v>
      </c>
      <c r="NF68" s="4">
        <v>1</v>
      </c>
      <c r="NG68" s="19">
        <f t="shared" ref="NG68:NG73" si="163">NF68-MX68</f>
        <v>0</v>
      </c>
      <c r="NI68" s="2" t="s">
        <v>108</v>
      </c>
      <c r="NJ68" s="2">
        <v>4</v>
      </c>
      <c r="NK68" s="2">
        <v>4</v>
      </c>
      <c r="NL68" s="2">
        <v>0</v>
      </c>
      <c r="NM68" s="2">
        <v>0</v>
      </c>
      <c r="NN68" s="4">
        <v>1</v>
      </c>
      <c r="NO68" s="19">
        <f t="shared" ref="NO68:NO73" si="164">NN68-NF68</f>
        <v>0</v>
      </c>
      <c r="NQ68" s="2" t="s">
        <v>108</v>
      </c>
      <c r="NR68" s="2">
        <v>4</v>
      </c>
      <c r="NS68" s="2">
        <v>4</v>
      </c>
      <c r="NT68" s="2">
        <v>0</v>
      </c>
      <c r="NU68" s="2">
        <v>0</v>
      </c>
      <c r="NV68" s="4">
        <v>1</v>
      </c>
      <c r="NW68" s="19">
        <f t="shared" ref="NW68:NW73" si="165">NV68-NN68</f>
        <v>0</v>
      </c>
      <c r="NY68" s="2" t="s">
        <v>108</v>
      </c>
      <c r="NZ68" s="2">
        <v>4</v>
      </c>
      <c r="OA68" s="2">
        <v>4</v>
      </c>
      <c r="OB68" s="2">
        <v>0</v>
      </c>
      <c r="OC68" s="2">
        <v>0</v>
      </c>
      <c r="OD68" s="4">
        <v>1</v>
      </c>
      <c r="OE68" s="19">
        <f t="shared" ref="OE68:OE73" si="166">OD68-NV68</f>
        <v>0</v>
      </c>
      <c r="OG68" s="2" t="s">
        <v>108</v>
      </c>
      <c r="OH68" s="2">
        <v>4</v>
      </c>
      <c r="OI68" s="2">
        <v>4</v>
      </c>
      <c r="OJ68" s="2">
        <v>0</v>
      </c>
      <c r="OK68" s="2">
        <v>0</v>
      </c>
      <c r="OL68" s="4">
        <v>1</v>
      </c>
      <c r="OM68" s="19">
        <f t="shared" si="128"/>
        <v>0</v>
      </c>
      <c r="OO68" s="2" t="s">
        <v>108</v>
      </c>
      <c r="OP68" s="2">
        <v>4</v>
      </c>
      <c r="OQ68" s="2">
        <v>4</v>
      </c>
      <c r="OR68" s="2">
        <v>0</v>
      </c>
      <c r="OS68" s="2">
        <v>0</v>
      </c>
      <c r="OT68" s="4">
        <f t="shared" ref="OT68:OT74" si="167">OQ68/OP68</f>
        <v>1</v>
      </c>
      <c r="OU68" s="19">
        <f t="shared" ref="OU68:OU73" si="168">OT68-OL68</f>
        <v>0</v>
      </c>
      <c r="OW68" s="129" t="s">
        <v>108</v>
      </c>
      <c r="OX68" s="129">
        <v>4</v>
      </c>
      <c r="OY68" s="129">
        <v>4</v>
      </c>
      <c r="OZ68" s="129">
        <v>0</v>
      </c>
      <c r="PA68" s="129">
        <v>0</v>
      </c>
      <c r="PB68" s="135">
        <v>1</v>
      </c>
      <c r="PC68" s="132">
        <v>0</v>
      </c>
      <c r="PD68" s="129"/>
      <c r="PE68" s="129" t="s">
        <v>108</v>
      </c>
      <c r="PF68" s="129">
        <v>4</v>
      </c>
      <c r="PG68" s="129">
        <v>4</v>
      </c>
      <c r="PH68" s="129">
        <v>0</v>
      </c>
      <c r="PI68" s="129">
        <v>0</v>
      </c>
      <c r="PJ68" s="135">
        <v>1</v>
      </c>
      <c r="PK68" s="132">
        <v>0</v>
      </c>
      <c r="PM68" s="156" t="s">
        <v>108</v>
      </c>
      <c r="PN68" s="156">
        <v>4</v>
      </c>
      <c r="PO68" s="156">
        <v>4</v>
      </c>
      <c r="PP68" s="156">
        <v>0</v>
      </c>
      <c r="PQ68" s="156">
        <v>0</v>
      </c>
      <c r="PR68" s="162">
        <v>1</v>
      </c>
      <c r="PS68" s="132">
        <f t="shared" ref="PS68:PS73" si="169">PR68-PJ68</f>
        <v>0</v>
      </c>
      <c r="PT68" s="121"/>
      <c r="PU68" s="156" t="s">
        <v>108</v>
      </c>
      <c r="PV68" s="156">
        <v>4</v>
      </c>
      <c r="PW68" s="156">
        <v>4</v>
      </c>
      <c r="PX68" s="156">
        <v>0</v>
      </c>
      <c r="PY68" s="156">
        <v>0</v>
      </c>
      <c r="PZ68" s="162">
        <v>1</v>
      </c>
      <c r="QA68" s="132">
        <f t="shared" ref="QA68:QA73" si="170">PZ68-PR68</f>
        <v>0</v>
      </c>
      <c r="QB68" s="121"/>
      <c r="QC68" s="156" t="s">
        <v>108</v>
      </c>
      <c r="QD68" s="156">
        <v>4</v>
      </c>
      <c r="QE68" s="156">
        <v>4</v>
      </c>
      <c r="QF68" s="156">
        <v>0</v>
      </c>
      <c r="QG68" s="156">
        <v>0</v>
      </c>
      <c r="QH68" s="162">
        <v>1</v>
      </c>
      <c r="QI68" s="132">
        <f t="shared" si="54"/>
        <v>0</v>
      </c>
      <c r="QJ68" s="121"/>
      <c r="QK68" s="156" t="s">
        <v>108</v>
      </c>
      <c r="QL68" s="156">
        <v>4</v>
      </c>
      <c r="QM68" s="156">
        <v>4</v>
      </c>
      <c r="QN68" s="156">
        <v>0</v>
      </c>
      <c r="QO68" s="156">
        <v>0</v>
      </c>
      <c r="QP68" s="162">
        <v>1</v>
      </c>
      <c r="QQ68" s="132">
        <f t="shared" ref="QQ68:QQ73" si="171">QP68-QH68</f>
        <v>0</v>
      </c>
      <c r="QR68" s="121"/>
      <c r="QS68" s="156" t="s">
        <v>108</v>
      </c>
      <c r="QT68" s="156">
        <v>4</v>
      </c>
      <c r="QU68" s="156">
        <v>4</v>
      </c>
      <c r="QV68" s="156">
        <v>0</v>
      </c>
      <c r="QW68" s="156">
        <v>0</v>
      </c>
      <c r="QX68" s="162">
        <v>1</v>
      </c>
      <c r="QY68" s="158">
        <f t="shared" ref="QY68:QY73" si="172">QX68-QP68</f>
        <v>0</v>
      </c>
      <c r="QZ68" s="121"/>
      <c r="RA68" s="156" t="s">
        <v>108</v>
      </c>
      <c r="RB68" s="156">
        <v>4</v>
      </c>
      <c r="RC68" s="156">
        <v>4</v>
      </c>
      <c r="RD68" s="156">
        <v>0</v>
      </c>
      <c r="RE68" s="156">
        <v>0</v>
      </c>
      <c r="RF68" s="162">
        <v>1</v>
      </c>
      <c r="RG68" s="132">
        <f t="shared" ref="RG68:RG73" si="173">RF68-QX68</f>
        <v>0</v>
      </c>
      <c r="RH68" s="121"/>
      <c r="RI68" s="121"/>
      <c r="RJ68" s="156" t="s">
        <v>108</v>
      </c>
      <c r="RK68" s="156">
        <v>4</v>
      </c>
      <c r="RL68" s="156">
        <v>4</v>
      </c>
      <c r="RM68" s="156">
        <v>0</v>
      </c>
      <c r="RN68" s="156">
        <v>0</v>
      </c>
      <c r="RO68" s="162">
        <f t="shared" ref="RO68:RO73" si="174">RL68/RK68</f>
        <v>1</v>
      </c>
      <c r="RP68" s="132">
        <f t="shared" ref="RP68:RP73" si="175">RO68-RF68</f>
        <v>0</v>
      </c>
      <c r="RQ68" s="121"/>
      <c r="RR68" s="121"/>
      <c r="RS68" s="121"/>
      <c r="RT68" s="121"/>
      <c r="RU68" s="121"/>
      <c r="RV68" s="121"/>
      <c r="RW68" s="132"/>
      <c r="RX68" s="121"/>
      <c r="RY68" s="121"/>
      <c r="RZ68" s="121"/>
      <c r="SA68" s="121"/>
      <c r="SB68" s="121"/>
      <c r="SC68" s="121"/>
      <c r="SD68" s="132"/>
      <c r="SE68" s="121"/>
      <c r="SF68" s="121"/>
      <c r="SG68" s="121"/>
      <c r="SH68" s="121"/>
      <c r="SI68" s="121"/>
      <c r="SJ68" s="121"/>
      <c r="SK68" s="121"/>
      <c r="SL68" s="121"/>
      <c r="SM68" s="121"/>
      <c r="SN68" s="121"/>
      <c r="SO68" s="121"/>
      <c r="SP68" s="121"/>
      <c r="SQ68" s="121"/>
      <c r="SR68" s="121"/>
      <c r="SU68" s="157" t="s">
        <v>108</v>
      </c>
      <c r="SV68" s="157">
        <v>4</v>
      </c>
      <c r="SW68" s="157">
        <v>4</v>
      </c>
      <c r="SX68" s="157">
        <v>0</v>
      </c>
      <c r="SY68" s="157">
        <v>0</v>
      </c>
      <c r="SZ68" s="158">
        <f t="shared" ref="SZ68:SZ73" si="176">SW68/SV68</f>
        <v>1</v>
      </c>
      <c r="TA68" s="132">
        <f t="shared" ref="TA68:TA73" si="177">SZ68-RO68</f>
        <v>0</v>
      </c>
      <c r="TC68" s="157" t="s">
        <v>108</v>
      </c>
      <c r="TD68" s="157">
        <v>4</v>
      </c>
      <c r="TE68" s="157">
        <v>4</v>
      </c>
      <c r="TF68" s="157">
        <v>0</v>
      </c>
      <c r="TG68" s="157">
        <v>0</v>
      </c>
      <c r="TH68" s="158">
        <f t="shared" ref="TH68:TH73" si="178">TE68/TD68</f>
        <v>1</v>
      </c>
      <c r="TI68" s="132">
        <f t="shared" ref="TI68:TI73" si="179">TH68-SZ68</f>
        <v>0</v>
      </c>
      <c r="TK68" s="157" t="s">
        <v>108</v>
      </c>
      <c r="TL68" s="157">
        <v>4</v>
      </c>
      <c r="TM68" s="157">
        <v>4</v>
      </c>
      <c r="TN68" s="157">
        <v>0</v>
      </c>
      <c r="TO68" s="157">
        <v>0</v>
      </c>
      <c r="TP68" s="158">
        <f t="shared" ref="TP68:TP73" si="180">TM68/TL68</f>
        <v>1</v>
      </c>
      <c r="TQ68" s="132">
        <f t="shared" ref="TQ68:TQ73" si="181">TP68-TH68</f>
        <v>0</v>
      </c>
      <c r="TS68" s="157" t="s">
        <v>108</v>
      </c>
      <c r="TT68" s="157">
        <v>4</v>
      </c>
      <c r="TU68" s="157">
        <v>4</v>
      </c>
      <c r="TV68" s="157">
        <v>0</v>
      </c>
      <c r="TW68" s="157">
        <v>0</v>
      </c>
      <c r="TX68" s="158">
        <f t="shared" ref="TX68:TX74" si="182">TU68/TT68</f>
        <v>1</v>
      </c>
      <c r="TY68" s="132">
        <f t="shared" ref="TY68:TY73" si="183">TX68-TP68</f>
        <v>0</v>
      </c>
      <c r="UA68" s="157" t="s">
        <v>108</v>
      </c>
      <c r="UB68" s="157">
        <v>4</v>
      </c>
      <c r="UC68" s="157">
        <v>4</v>
      </c>
      <c r="UD68" s="157">
        <v>0</v>
      </c>
      <c r="UE68" s="157">
        <v>0</v>
      </c>
      <c r="UF68" s="158">
        <f t="shared" ref="UF68:UF73" si="184">UC68/UB68</f>
        <v>1</v>
      </c>
      <c r="UG68" s="132">
        <f t="shared" ref="UG68:UG73" si="185">UF68-TX68</f>
        <v>0</v>
      </c>
      <c r="UH68" s="132"/>
      <c r="UI68" s="157" t="s">
        <v>108</v>
      </c>
      <c r="UJ68" s="157">
        <v>4</v>
      </c>
      <c r="UK68" s="157">
        <v>4</v>
      </c>
      <c r="UL68" s="157">
        <v>0</v>
      </c>
      <c r="UM68" s="157">
        <v>0</v>
      </c>
      <c r="UN68" s="158">
        <f t="shared" ref="UN68:UN72" si="186">UK68/UJ68</f>
        <v>1</v>
      </c>
      <c r="UO68" s="132">
        <f t="shared" ref="UO68:UO73" si="187">UN68-UF68</f>
        <v>0</v>
      </c>
      <c r="UQ68" s="157" t="s">
        <v>108</v>
      </c>
      <c r="UR68" s="157">
        <v>4</v>
      </c>
      <c r="US68" s="157">
        <v>4</v>
      </c>
      <c r="UT68" s="157">
        <v>0</v>
      </c>
      <c r="UU68" s="157">
        <v>0</v>
      </c>
      <c r="UV68" s="158">
        <f t="shared" ref="UV68:UV73" si="188">US68/UR68</f>
        <v>1</v>
      </c>
      <c r="UW68" s="132">
        <f t="shared" ref="UW68:UW73" si="189">UV68-UN68</f>
        <v>0</v>
      </c>
      <c r="UY68" s="157" t="s">
        <v>108</v>
      </c>
      <c r="UZ68" s="157">
        <v>4</v>
      </c>
      <c r="VA68" s="157">
        <v>4</v>
      </c>
      <c r="VB68" s="157">
        <v>0</v>
      </c>
      <c r="VC68" s="157">
        <v>0</v>
      </c>
      <c r="VD68" s="158">
        <f t="shared" ref="VD68:VD73" si="190">VA68/UZ68</f>
        <v>1</v>
      </c>
      <c r="VE68" s="132">
        <f t="shared" ref="VE68:VE73" si="191">VD68-UV68</f>
        <v>0</v>
      </c>
      <c r="VG68" s="157" t="s">
        <v>108</v>
      </c>
      <c r="VH68" s="157">
        <v>4</v>
      </c>
      <c r="VI68" s="157">
        <v>4</v>
      </c>
      <c r="VJ68" s="157">
        <v>0</v>
      </c>
      <c r="VK68" s="157">
        <v>0</v>
      </c>
      <c r="VL68" s="158">
        <f t="shared" ref="VL68:VL73" si="192">VI68/VH68</f>
        <v>1</v>
      </c>
      <c r="VM68" s="132">
        <f t="shared" ref="VM68:VM73" si="193">VL68-VD68</f>
        <v>0</v>
      </c>
      <c r="VO68" s="157" t="s">
        <v>108</v>
      </c>
      <c r="VP68" s="157">
        <v>4</v>
      </c>
      <c r="VQ68" s="157">
        <v>4</v>
      </c>
      <c r="VR68" s="157">
        <v>0</v>
      </c>
      <c r="VS68" s="157">
        <v>0</v>
      </c>
      <c r="VT68" s="158">
        <f t="shared" ref="VT68:VT73" si="194">VQ68/VP68</f>
        <v>1</v>
      </c>
      <c r="VV68" s="157" t="s">
        <v>108</v>
      </c>
      <c r="VW68" s="157">
        <v>4</v>
      </c>
      <c r="VX68" s="157">
        <v>4</v>
      </c>
      <c r="VY68" s="157">
        <v>0</v>
      </c>
      <c r="VZ68" s="157">
        <v>0</v>
      </c>
      <c r="WA68" s="158">
        <f t="shared" ref="WA68:WA73" si="195">VX68/VW68</f>
        <v>1</v>
      </c>
      <c r="WC68" s="157" t="s">
        <v>108</v>
      </c>
      <c r="WD68" s="157">
        <v>4</v>
      </c>
      <c r="WE68" s="157">
        <v>4</v>
      </c>
      <c r="WF68" s="157">
        <v>0</v>
      </c>
      <c r="WG68" s="157">
        <v>0</v>
      </c>
      <c r="WH68" s="158">
        <f t="shared" ref="WH68:WH73" si="196">WE68/WD68</f>
        <v>1</v>
      </c>
      <c r="WI68" s="132">
        <f t="shared" si="142"/>
        <v>0</v>
      </c>
      <c r="WK68" s="157" t="s">
        <v>108</v>
      </c>
      <c r="WL68" s="157">
        <v>4</v>
      </c>
      <c r="WM68" s="157">
        <v>4</v>
      </c>
      <c r="WN68" s="157">
        <v>0</v>
      </c>
      <c r="WO68" s="157">
        <v>0</v>
      </c>
      <c r="WP68" s="158">
        <f t="shared" ref="WP68:WP73" si="197">WM68/WL68</f>
        <v>1</v>
      </c>
      <c r="WQ68" s="132">
        <f t="shared" ref="WQ68:WQ73" si="198">WP68-WH68</f>
        <v>0</v>
      </c>
      <c r="WS68" s="157" t="s">
        <v>108</v>
      </c>
      <c r="WT68" s="157">
        <v>4</v>
      </c>
      <c r="WU68" s="157">
        <v>4</v>
      </c>
      <c r="WV68" s="157">
        <v>0</v>
      </c>
      <c r="WW68" s="157">
        <v>0</v>
      </c>
      <c r="WX68" s="158">
        <f t="shared" ref="WX68:WX73" si="199">WU68/WT68</f>
        <v>1</v>
      </c>
      <c r="WY68" s="132">
        <f t="shared" ref="WY68:WY73" si="200">WX68-WP68</f>
        <v>0</v>
      </c>
      <c r="XA68" s="157" t="s">
        <v>108</v>
      </c>
      <c r="XB68" s="157">
        <v>4</v>
      </c>
      <c r="XC68" s="157">
        <v>4</v>
      </c>
      <c r="XD68" s="157">
        <v>0</v>
      </c>
      <c r="XE68" s="157">
        <v>0</v>
      </c>
      <c r="XF68" s="158">
        <f t="shared" ref="XF68:XF73" si="201">XC68/XB68</f>
        <v>1</v>
      </c>
      <c r="XG68" s="132">
        <f t="shared" ref="XG68:XG73" si="202">XF68-WX68</f>
        <v>0</v>
      </c>
      <c r="XI68" s="157" t="s">
        <v>108</v>
      </c>
      <c r="XJ68" s="157">
        <v>4</v>
      </c>
      <c r="XK68" s="157">
        <v>4</v>
      </c>
      <c r="XL68" s="157">
        <v>0</v>
      </c>
      <c r="XM68" s="157">
        <v>0</v>
      </c>
      <c r="XN68" s="158">
        <f t="shared" ref="XN68:XN73" si="203">XK68/XJ68</f>
        <v>1</v>
      </c>
      <c r="XO68" s="132">
        <f t="shared" ref="XO68:XO73" si="204">XN68-XF68</f>
        <v>0</v>
      </c>
      <c r="XQ68" s="157" t="s">
        <v>108</v>
      </c>
      <c r="XR68" s="157">
        <v>4</v>
      </c>
      <c r="XS68" s="157">
        <v>4</v>
      </c>
      <c r="XT68" s="157">
        <v>0</v>
      </c>
      <c r="XU68" s="157">
        <v>0</v>
      </c>
      <c r="XV68" s="158">
        <f t="shared" ref="XV68:XV73" si="205">XS68/XR68</f>
        <v>1</v>
      </c>
      <c r="XW68" s="132">
        <f t="shared" ref="XW68:XW73" si="206">XV68-XN68</f>
        <v>0</v>
      </c>
      <c r="XY68" s="157" t="s">
        <v>108</v>
      </c>
      <c r="XZ68" s="157">
        <v>4</v>
      </c>
      <c r="YA68" s="157">
        <v>4</v>
      </c>
      <c r="YB68" s="157">
        <v>0</v>
      </c>
      <c r="YC68" s="157">
        <v>0</v>
      </c>
      <c r="YD68" s="158">
        <f t="shared" ref="YD68:YD73" si="207">YA68/XZ68</f>
        <v>1</v>
      </c>
      <c r="YE68" s="132">
        <f t="shared" ref="YE68:YE73" si="208">YD68-XV68</f>
        <v>0</v>
      </c>
      <c r="YG68" s="157" t="s">
        <v>108</v>
      </c>
      <c r="YH68" s="157">
        <v>4</v>
      </c>
      <c r="YI68" s="157">
        <v>4</v>
      </c>
      <c r="YJ68" s="157">
        <v>0</v>
      </c>
      <c r="YK68" s="157">
        <v>0</v>
      </c>
      <c r="YL68" s="158">
        <f t="shared" ref="YL68:YL73" si="209">YI68/YH68</f>
        <v>1</v>
      </c>
      <c r="YM68" s="132">
        <f t="shared" ref="YM68:YM73" si="210">YL68-YD68</f>
        <v>0</v>
      </c>
      <c r="YO68" s="157" t="s">
        <v>108</v>
      </c>
      <c r="YP68" s="157">
        <v>4</v>
      </c>
      <c r="YQ68" s="157">
        <v>4</v>
      </c>
      <c r="YR68" s="157">
        <v>0</v>
      </c>
      <c r="YS68" s="157">
        <v>0</v>
      </c>
      <c r="YT68" s="158">
        <f t="shared" ref="YT68:YT73" si="211">YQ68/YP68</f>
        <v>1</v>
      </c>
      <c r="YU68" s="132">
        <f t="shared" ref="YU68:YU73" si="212">YT68-YL68</f>
        <v>0</v>
      </c>
      <c r="YW68" s="157" t="s">
        <v>108</v>
      </c>
      <c r="YX68" s="157">
        <v>4</v>
      </c>
      <c r="YY68" s="157">
        <v>4</v>
      </c>
      <c r="YZ68" s="157">
        <v>0</v>
      </c>
      <c r="ZA68" s="157">
        <v>0</v>
      </c>
      <c r="ZB68" s="158">
        <f t="shared" ref="ZB68:ZB73" si="213">YY68/YX68</f>
        <v>1</v>
      </c>
      <c r="ZD68" s="157" t="s">
        <v>108</v>
      </c>
      <c r="ZE68" s="157">
        <v>4</v>
      </c>
      <c r="ZF68" s="157">
        <v>4</v>
      </c>
      <c r="ZG68" s="157">
        <v>0</v>
      </c>
      <c r="ZH68" s="157">
        <v>0</v>
      </c>
      <c r="ZI68" s="158">
        <f t="shared" ref="ZI68:ZI73" si="214">ZF68/ZE68</f>
        <v>1</v>
      </c>
      <c r="ZJ68" s="132">
        <f t="shared" ref="ZJ68:ZJ73" si="215">ZI68-ZA68</f>
        <v>1</v>
      </c>
      <c r="ZL68" s="121" t="s">
        <v>108</v>
      </c>
      <c r="ZM68" s="121">
        <v>4</v>
      </c>
      <c r="ZN68" s="121">
        <v>4</v>
      </c>
      <c r="ZO68" s="121">
        <v>0</v>
      </c>
      <c r="ZP68" s="121">
        <v>0</v>
      </c>
      <c r="ZQ68" s="132">
        <v>1</v>
      </c>
      <c r="ZS68" s="157" t="s">
        <v>108</v>
      </c>
      <c r="ZT68" s="157">
        <v>4</v>
      </c>
      <c r="ZU68" s="157">
        <v>4</v>
      </c>
      <c r="ZV68" s="157">
        <v>0</v>
      </c>
      <c r="ZW68" s="157">
        <v>0</v>
      </c>
      <c r="ZX68" s="158">
        <v>1</v>
      </c>
      <c r="ZZ68" s="199" t="s">
        <v>108</v>
      </c>
      <c r="AAA68" s="199">
        <v>4</v>
      </c>
      <c r="AAB68" s="199">
        <v>4</v>
      </c>
      <c r="AAC68" s="199">
        <v>0</v>
      </c>
      <c r="AAD68" s="199">
        <v>0</v>
      </c>
      <c r="AAE68" s="200">
        <v>1</v>
      </c>
      <c r="AAG68" s="157" t="s">
        <v>108</v>
      </c>
      <c r="AAH68" s="157">
        <v>4</v>
      </c>
      <c r="AAI68" s="157">
        <v>4</v>
      </c>
      <c r="AAJ68" s="157">
        <v>0</v>
      </c>
      <c r="AAK68" s="157">
        <v>0</v>
      </c>
      <c r="AAL68" s="158">
        <v>1</v>
      </c>
      <c r="AAN68" s="157" t="s">
        <v>108</v>
      </c>
      <c r="AAO68" s="157">
        <v>4</v>
      </c>
      <c r="AAP68" s="157">
        <v>4</v>
      </c>
      <c r="AAQ68" s="157">
        <v>0</v>
      </c>
      <c r="AAR68" s="157">
        <v>0</v>
      </c>
      <c r="AAS68" s="158">
        <v>1</v>
      </c>
      <c r="AAU68" s="157" t="s">
        <v>108</v>
      </c>
      <c r="AAV68" s="157">
        <v>4</v>
      </c>
      <c r="AAW68" s="157">
        <v>4</v>
      </c>
      <c r="AAX68" s="157">
        <v>0</v>
      </c>
      <c r="AAY68" s="157">
        <v>0</v>
      </c>
      <c r="AAZ68" s="158">
        <v>1</v>
      </c>
    </row>
    <row r="69" spans="1:728" ht="15.75">
      <c r="A69" s="19">
        <v>0.95</v>
      </c>
      <c r="B69" s="19"/>
      <c r="C69" s="18" t="s">
        <v>83</v>
      </c>
      <c r="D69" s="18">
        <v>22</v>
      </c>
      <c r="E69" s="18">
        <v>21</v>
      </c>
      <c r="F69" s="18">
        <v>1</v>
      </c>
      <c r="G69" s="18">
        <v>0</v>
      </c>
      <c r="H69" s="19">
        <v>0.95</v>
      </c>
      <c r="J69" s="58" t="s">
        <v>83</v>
      </c>
      <c r="K69" s="58">
        <v>22</v>
      </c>
      <c r="L69" s="58">
        <v>21</v>
      </c>
      <c r="M69" s="58">
        <v>1</v>
      </c>
      <c r="N69" s="58">
        <v>0</v>
      </c>
      <c r="O69" s="59">
        <v>0.95</v>
      </c>
      <c r="P69" s="59">
        <f>O69-H69</f>
        <v>0</v>
      </c>
      <c r="R69" s="18" t="s">
        <v>83</v>
      </c>
      <c r="S69" s="18">
        <v>22</v>
      </c>
      <c r="T69" s="18">
        <v>21</v>
      </c>
      <c r="U69" s="18">
        <v>1</v>
      </c>
      <c r="V69" s="18">
        <v>0</v>
      </c>
      <c r="W69" s="19">
        <v>0.95</v>
      </c>
      <c r="X69" s="19">
        <f>W69-O69</f>
        <v>0</v>
      </c>
      <c r="Z69" s="51" t="s">
        <v>83</v>
      </c>
      <c r="AA69" s="51">
        <v>22</v>
      </c>
      <c r="AB69" s="52">
        <v>21</v>
      </c>
      <c r="AC69" s="53">
        <v>1</v>
      </c>
      <c r="AD69" s="51">
        <v>0</v>
      </c>
      <c r="AE69" s="54">
        <v>0.95</v>
      </c>
      <c r="AF69" s="19">
        <f>AE69-W69</f>
        <v>0</v>
      </c>
      <c r="AH69" s="19">
        <v>0.95</v>
      </c>
      <c r="AI69" s="19">
        <f>AE69-AH69</f>
        <v>0</v>
      </c>
      <c r="AK69" s="18" t="s">
        <v>84</v>
      </c>
      <c r="AL69" s="18">
        <v>143</v>
      </c>
      <c r="AM69" s="18">
        <v>112</v>
      </c>
      <c r="AN69" s="18">
        <v>15</v>
      </c>
      <c r="AO69" s="18">
        <v>16</v>
      </c>
      <c r="AP69" s="19">
        <f t="shared" si="108"/>
        <v>0.78321678321678323</v>
      </c>
      <c r="AQ69" s="19">
        <f t="shared" si="127"/>
        <v>-6.7832167832168055E-3</v>
      </c>
      <c r="AS69" s="18" t="s">
        <v>84</v>
      </c>
      <c r="AT69" s="18">
        <v>143</v>
      </c>
      <c r="AU69" s="18">
        <v>112</v>
      </c>
      <c r="AV69" s="18">
        <v>15</v>
      </c>
      <c r="AW69" s="18">
        <v>16</v>
      </c>
      <c r="AX69" s="19">
        <v>0.78</v>
      </c>
      <c r="AY69" s="19">
        <f>AX69-AP69</f>
        <v>-3.2167832167832033E-3</v>
      </c>
      <c r="BA69" s="18" t="s">
        <v>84</v>
      </c>
      <c r="BB69" s="18">
        <v>143</v>
      </c>
      <c r="BC69" s="18">
        <v>112</v>
      </c>
      <c r="BD69" s="18">
        <v>15</v>
      </c>
      <c r="BE69" s="18">
        <v>16</v>
      </c>
      <c r="BF69" s="19">
        <v>0.78</v>
      </c>
      <c r="BG69" s="19">
        <f>BF69-AX69</f>
        <v>0</v>
      </c>
      <c r="BI69" s="18" t="s">
        <v>84</v>
      </c>
      <c r="BJ69" s="18">
        <v>143</v>
      </c>
      <c r="BK69" s="18">
        <v>114</v>
      </c>
      <c r="BL69" s="18">
        <v>15</v>
      </c>
      <c r="BM69" s="18">
        <v>14</v>
      </c>
      <c r="BN69" s="19">
        <v>0.8</v>
      </c>
      <c r="BO69" s="19">
        <f>BN69-BF69</f>
        <v>2.0000000000000018E-2</v>
      </c>
      <c r="BQ69" s="18" t="s">
        <v>84</v>
      </c>
      <c r="BR69" s="18">
        <v>143</v>
      </c>
      <c r="BS69" s="18">
        <v>114</v>
      </c>
      <c r="BT69" s="18">
        <v>15</v>
      </c>
      <c r="BU69" s="18">
        <v>14</v>
      </c>
      <c r="BV69" s="19">
        <v>0.8</v>
      </c>
      <c r="BW69" s="19">
        <f>BV69-BN69</f>
        <v>0</v>
      </c>
      <c r="BY69" s="18" t="s">
        <v>83</v>
      </c>
      <c r="BZ69" s="18">
        <v>22</v>
      </c>
      <c r="CA69" s="18">
        <v>21</v>
      </c>
      <c r="CB69" s="18">
        <v>1</v>
      </c>
      <c r="CC69" s="18">
        <v>0</v>
      </c>
      <c r="CD69" s="19">
        <v>0.95</v>
      </c>
      <c r="CE69" s="19">
        <f>CD69-BV68</f>
        <v>0</v>
      </c>
      <c r="CG69" s="2" t="s">
        <v>83</v>
      </c>
      <c r="CH69" s="2">
        <v>22</v>
      </c>
      <c r="CI69" s="2">
        <v>21</v>
      </c>
      <c r="CJ69" s="2">
        <v>1</v>
      </c>
      <c r="CK69" s="2">
        <v>0</v>
      </c>
      <c r="CL69" s="4">
        <v>0.95</v>
      </c>
      <c r="CM69" s="19">
        <f t="shared" si="129"/>
        <v>0</v>
      </c>
      <c r="CO69" s="2" t="s">
        <v>83</v>
      </c>
      <c r="CP69" s="2">
        <v>22</v>
      </c>
      <c r="CQ69" s="2">
        <v>21</v>
      </c>
      <c r="CR69" s="2">
        <v>1</v>
      </c>
      <c r="CS69" s="2">
        <v>0</v>
      </c>
      <c r="CT69" s="4">
        <v>0.95</v>
      </c>
      <c r="CU69" s="19">
        <f t="shared" si="130"/>
        <v>0</v>
      </c>
      <c r="CW69" s="2" t="s">
        <v>83</v>
      </c>
      <c r="CX69" s="2">
        <v>22</v>
      </c>
      <c r="CY69" s="2">
        <v>21</v>
      </c>
      <c r="CZ69" s="2">
        <v>1</v>
      </c>
      <c r="DA69" s="2">
        <v>0</v>
      </c>
      <c r="DB69" s="4">
        <v>0.95</v>
      </c>
      <c r="DC69" s="19">
        <f t="shared" si="131"/>
        <v>0</v>
      </c>
      <c r="DE69" s="2" t="s">
        <v>83</v>
      </c>
      <c r="DF69" s="2">
        <v>22</v>
      </c>
      <c r="DG69" s="2">
        <v>21</v>
      </c>
      <c r="DH69" s="2">
        <v>1</v>
      </c>
      <c r="DI69" s="2">
        <v>0</v>
      </c>
      <c r="DJ69" s="4">
        <v>0.95</v>
      </c>
      <c r="DK69" s="19">
        <f t="shared" si="132"/>
        <v>0</v>
      </c>
      <c r="DM69" s="2" t="s">
        <v>83</v>
      </c>
      <c r="DN69" s="2">
        <v>22</v>
      </c>
      <c r="DO69" s="2">
        <v>21</v>
      </c>
      <c r="DP69" s="2">
        <v>1</v>
      </c>
      <c r="DQ69" s="2">
        <v>0</v>
      </c>
      <c r="DR69" s="4">
        <v>0.95</v>
      </c>
      <c r="DS69" s="19">
        <f t="shared" si="133"/>
        <v>0</v>
      </c>
      <c r="DU69" s="2" t="s">
        <v>83</v>
      </c>
      <c r="DV69" s="2">
        <v>22</v>
      </c>
      <c r="DW69" s="2">
        <v>21</v>
      </c>
      <c r="DX69" s="2">
        <v>1</v>
      </c>
      <c r="DY69" s="2">
        <v>0</v>
      </c>
      <c r="DZ69" s="4">
        <v>0.95</v>
      </c>
      <c r="EA69" s="19">
        <f t="shared" si="134"/>
        <v>0</v>
      </c>
      <c r="EC69" s="2" t="s">
        <v>83</v>
      </c>
      <c r="ED69" s="2">
        <v>22</v>
      </c>
      <c r="EE69" s="2">
        <v>21</v>
      </c>
      <c r="EF69" s="2">
        <v>1</v>
      </c>
      <c r="EG69" s="2">
        <v>0</v>
      </c>
      <c r="EH69" s="4">
        <v>0.95</v>
      </c>
      <c r="EI69" s="19">
        <f t="shared" si="135"/>
        <v>0</v>
      </c>
      <c r="EK69" s="2" t="s">
        <v>83</v>
      </c>
      <c r="EL69" s="2">
        <v>22</v>
      </c>
      <c r="EM69" s="2">
        <v>21</v>
      </c>
      <c r="EN69" s="2">
        <v>1</v>
      </c>
      <c r="EO69" s="2">
        <v>0</v>
      </c>
      <c r="EP69" s="4">
        <v>0.95</v>
      </c>
      <c r="EQ69" s="19">
        <f t="shared" si="136"/>
        <v>0</v>
      </c>
      <c r="ES69" s="2" t="s">
        <v>83</v>
      </c>
      <c r="ET69" s="2">
        <v>22</v>
      </c>
      <c r="EU69" s="2">
        <v>21</v>
      </c>
      <c r="EV69" s="2">
        <v>1</v>
      </c>
      <c r="EW69" s="2">
        <v>0</v>
      </c>
      <c r="EX69" s="4">
        <v>0.95</v>
      </c>
      <c r="EY69" s="19">
        <f t="shared" si="137"/>
        <v>0</v>
      </c>
      <c r="FA69" s="2" t="s">
        <v>83</v>
      </c>
      <c r="FB69" s="2">
        <v>22</v>
      </c>
      <c r="FC69" s="2">
        <v>21</v>
      </c>
      <c r="FD69" s="2">
        <v>1</v>
      </c>
      <c r="FE69" s="2">
        <v>0</v>
      </c>
      <c r="FF69" s="4">
        <v>0.95</v>
      </c>
      <c r="FG69" s="19">
        <f t="shared" si="138"/>
        <v>0</v>
      </c>
      <c r="FI69" s="2" t="s">
        <v>83</v>
      </c>
      <c r="FJ69" s="2">
        <v>22</v>
      </c>
      <c r="FK69" s="2">
        <v>21</v>
      </c>
      <c r="FL69" s="2">
        <v>1</v>
      </c>
      <c r="FM69" s="2">
        <v>0</v>
      </c>
      <c r="FN69" s="4">
        <v>0.95</v>
      </c>
      <c r="FO69" s="19">
        <f t="shared" si="139"/>
        <v>0</v>
      </c>
      <c r="FQ69" s="2" t="s">
        <v>83</v>
      </c>
      <c r="FR69" s="2">
        <v>22</v>
      </c>
      <c r="FS69" s="2">
        <v>21</v>
      </c>
      <c r="FT69" s="2">
        <v>1</v>
      </c>
      <c r="FU69" s="2">
        <v>0</v>
      </c>
      <c r="FV69" s="4">
        <v>0.95</v>
      </c>
      <c r="FW69" s="19">
        <f t="shared" si="140"/>
        <v>0</v>
      </c>
      <c r="FY69" s="2" t="s">
        <v>83</v>
      </c>
      <c r="FZ69" s="2">
        <v>22</v>
      </c>
      <c r="GA69" s="2">
        <v>21</v>
      </c>
      <c r="GB69" s="2">
        <v>1</v>
      </c>
      <c r="GC69" s="2">
        <v>0</v>
      </c>
      <c r="GD69" s="4">
        <v>0.95</v>
      </c>
      <c r="GE69" s="19">
        <f t="shared" si="143"/>
        <v>0</v>
      </c>
      <c r="GG69" s="2" t="s">
        <v>83</v>
      </c>
      <c r="GH69" s="2">
        <v>22</v>
      </c>
      <c r="GI69" s="2">
        <v>21</v>
      </c>
      <c r="GJ69" s="2">
        <v>1</v>
      </c>
      <c r="GK69" s="2">
        <v>0</v>
      </c>
      <c r="GL69" s="4">
        <v>0.95</v>
      </c>
      <c r="GM69" s="19">
        <f>GL69-GD69</f>
        <v>0</v>
      </c>
      <c r="GO69" s="2" t="s">
        <v>83</v>
      </c>
      <c r="GP69" s="2">
        <v>22</v>
      </c>
      <c r="GQ69" s="2">
        <v>21</v>
      </c>
      <c r="GR69" s="2">
        <v>1</v>
      </c>
      <c r="GS69" s="2">
        <v>0</v>
      </c>
      <c r="GT69" s="4">
        <v>0.95</v>
      </c>
      <c r="GU69" s="19">
        <f>GT69-GL69</f>
        <v>0</v>
      </c>
      <c r="GW69" s="2" t="s">
        <v>83</v>
      </c>
      <c r="GX69" s="2">
        <v>22</v>
      </c>
      <c r="GY69" s="2">
        <v>21</v>
      </c>
      <c r="GZ69" s="2">
        <v>1</v>
      </c>
      <c r="HA69" s="2">
        <v>0</v>
      </c>
      <c r="HB69" s="4">
        <v>0.95</v>
      </c>
      <c r="HC69" s="19">
        <f t="shared" si="144"/>
        <v>0</v>
      </c>
      <c r="HE69" s="2" t="s">
        <v>83</v>
      </c>
      <c r="HF69" s="2">
        <v>22</v>
      </c>
      <c r="HG69" s="2">
        <v>21</v>
      </c>
      <c r="HH69" s="2">
        <v>1</v>
      </c>
      <c r="HI69" s="2">
        <v>0</v>
      </c>
      <c r="HJ69" s="4">
        <v>0.95</v>
      </c>
      <c r="HK69" s="19">
        <f>HJ69-HB69</f>
        <v>0</v>
      </c>
      <c r="HM69" s="2" t="s">
        <v>81</v>
      </c>
      <c r="HN69" s="2">
        <v>94</v>
      </c>
      <c r="HO69" s="2">
        <v>76</v>
      </c>
      <c r="HP69" s="2">
        <v>12</v>
      </c>
      <c r="HQ69" s="2">
        <v>6</v>
      </c>
      <c r="HR69" s="4">
        <v>0.81</v>
      </c>
      <c r="HS69" s="19">
        <f t="shared" si="141"/>
        <v>0</v>
      </c>
      <c r="HU69" s="2" t="s">
        <v>81</v>
      </c>
      <c r="HV69" s="2">
        <v>94</v>
      </c>
      <c r="HW69" s="2">
        <v>76</v>
      </c>
      <c r="HX69" s="2">
        <v>12</v>
      </c>
      <c r="HY69" s="2">
        <v>6</v>
      </c>
      <c r="HZ69" s="4">
        <v>0.81</v>
      </c>
      <c r="IA69" s="19">
        <f t="shared" si="145"/>
        <v>0</v>
      </c>
      <c r="IC69" s="2" t="s">
        <v>81</v>
      </c>
      <c r="ID69" s="2">
        <v>94</v>
      </c>
      <c r="IE69" s="2">
        <v>76</v>
      </c>
      <c r="IF69" s="2">
        <v>12</v>
      </c>
      <c r="IG69" s="2">
        <v>6</v>
      </c>
      <c r="IH69" s="4">
        <v>0.81</v>
      </c>
      <c r="II69" s="19">
        <f t="shared" si="146"/>
        <v>0</v>
      </c>
      <c r="IK69" s="2" t="s">
        <v>81</v>
      </c>
      <c r="IL69" s="2">
        <v>94</v>
      </c>
      <c r="IM69" s="2">
        <v>76</v>
      </c>
      <c r="IN69" s="2">
        <v>12</v>
      </c>
      <c r="IO69" s="2">
        <v>6</v>
      </c>
      <c r="IP69" s="4">
        <v>0.81</v>
      </c>
      <c r="IQ69" s="19">
        <f t="shared" si="147"/>
        <v>0</v>
      </c>
      <c r="IS69" s="2" t="s">
        <v>81</v>
      </c>
      <c r="IT69" s="2">
        <v>94</v>
      </c>
      <c r="IU69" s="2">
        <v>76</v>
      </c>
      <c r="IV69" s="2">
        <v>12</v>
      </c>
      <c r="IW69" s="2">
        <v>6</v>
      </c>
      <c r="IX69" s="4">
        <v>0.81</v>
      </c>
      <c r="IY69" s="19">
        <f t="shared" si="148"/>
        <v>0</v>
      </c>
      <c r="JA69" s="2" t="s">
        <v>81</v>
      </c>
      <c r="JB69" s="2">
        <v>92</v>
      </c>
      <c r="JC69" s="2">
        <v>76</v>
      </c>
      <c r="JD69" s="2">
        <v>10</v>
      </c>
      <c r="JE69" s="2">
        <v>6</v>
      </c>
      <c r="JF69" s="4">
        <v>0.83</v>
      </c>
      <c r="JG69" s="19">
        <f t="shared" si="149"/>
        <v>1.9999999999999907E-2</v>
      </c>
      <c r="JI69" s="2" t="s">
        <v>81</v>
      </c>
      <c r="JJ69" s="2">
        <v>92</v>
      </c>
      <c r="JK69" s="2">
        <v>76</v>
      </c>
      <c r="JL69" s="2">
        <v>10</v>
      </c>
      <c r="JM69" s="2">
        <v>6</v>
      </c>
      <c r="JN69" s="4">
        <v>0.83</v>
      </c>
      <c r="JO69" s="19">
        <f t="shared" si="150"/>
        <v>0</v>
      </c>
      <c r="JQ69" s="2" t="s">
        <v>81</v>
      </c>
      <c r="JR69" s="2">
        <v>92</v>
      </c>
      <c r="JS69" s="2">
        <v>76</v>
      </c>
      <c r="JT69" s="2">
        <v>10</v>
      </c>
      <c r="JU69" s="2">
        <v>6</v>
      </c>
      <c r="JV69" s="4">
        <v>0.83</v>
      </c>
      <c r="JW69" s="19">
        <f t="shared" si="151"/>
        <v>0</v>
      </c>
      <c r="JY69" s="2" t="s">
        <v>81</v>
      </c>
      <c r="JZ69" s="2">
        <v>92</v>
      </c>
      <c r="KA69" s="2">
        <v>76</v>
      </c>
      <c r="KB69" s="2">
        <v>10</v>
      </c>
      <c r="KC69" s="2">
        <v>6</v>
      </c>
      <c r="KD69" s="4">
        <v>0.83</v>
      </c>
      <c r="KE69" s="19">
        <f t="shared" si="152"/>
        <v>0</v>
      </c>
      <c r="KG69" s="2" t="s">
        <v>81</v>
      </c>
      <c r="KH69" s="2">
        <v>92</v>
      </c>
      <c r="KI69" s="2">
        <v>76</v>
      </c>
      <c r="KJ69" s="2">
        <v>10</v>
      </c>
      <c r="KK69" s="2">
        <v>6</v>
      </c>
      <c r="KL69" s="4">
        <v>0.83</v>
      </c>
      <c r="KM69" s="19">
        <f t="shared" si="153"/>
        <v>0</v>
      </c>
      <c r="KO69" s="2" t="s">
        <v>81</v>
      </c>
      <c r="KP69" s="2">
        <v>92</v>
      </c>
      <c r="KQ69" s="2">
        <v>76</v>
      </c>
      <c r="KR69" s="2">
        <v>10</v>
      </c>
      <c r="KS69" s="2">
        <v>6</v>
      </c>
      <c r="KT69" s="4">
        <v>0.83</v>
      </c>
      <c r="KU69" s="19">
        <f t="shared" si="154"/>
        <v>0</v>
      </c>
      <c r="KW69" s="2" t="s">
        <v>81</v>
      </c>
      <c r="KX69" s="2">
        <v>92</v>
      </c>
      <c r="KY69" s="2">
        <v>76</v>
      </c>
      <c r="KZ69" s="2">
        <v>10</v>
      </c>
      <c r="LA69" s="2">
        <v>6</v>
      </c>
      <c r="LB69" s="4">
        <v>0.83</v>
      </c>
      <c r="LC69" s="19">
        <f t="shared" si="155"/>
        <v>0</v>
      </c>
      <c r="LE69" s="2" t="s">
        <v>81</v>
      </c>
      <c r="LF69" s="2">
        <v>92</v>
      </c>
      <c r="LG69" s="2">
        <v>76</v>
      </c>
      <c r="LH69" s="2">
        <v>10</v>
      </c>
      <c r="LI69" s="2">
        <v>6</v>
      </c>
      <c r="LJ69" s="4">
        <v>0.83</v>
      </c>
      <c r="LK69" s="19">
        <f t="shared" si="156"/>
        <v>0</v>
      </c>
      <c r="LM69" s="2" t="s">
        <v>81</v>
      </c>
      <c r="LN69" s="2">
        <v>92</v>
      </c>
      <c r="LO69" s="2">
        <v>76</v>
      </c>
      <c r="LP69" s="2">
        <v>10</v>
      </c>
      <c r="LQ69" s="2">
        <v>6</v>
      </c>
      <c r="LR69" s="4">
        <v>0.83</v>
      </c>
      <c r="LS69" s="19">
        <f t="shared" si="157"/>
        <v>0</v>
      </c>
      <c r="LU69" s="2" t="s">
        <v>81</v>
      </c>
      <c r="LV69" s="2">
        <v>92</v>
      </c>
      <c r="LW69" s="2">
        <v>76</v>
      </c>
      <c r="LX69" s="2">
        <v>10</v>
      </c>
      <c r="LY69" s="2">
        <v>6</v>
      </c>
      <c r="LZ69" s="4">
        <v>0.83</v>
      </c>
      <c r="MA69" s="19">
        <f t="shared" si="158"/>
        <v>0</v>
      </c>
      <c r="MC69" s="2" t="s">
        <v>81</v>
      </c>
      <c r="MD69" s="2">
        <v>92</v>
      </c>
      <c r="ME69" s="2">
        <v>76</v>
      </c>
      <c r="MF69" s="2">
        <v>10</v>
      </c>
      <c r="MG69" s="2">
        <v>6</v>
      </c>
      <c r="MH69" s="4">
        <f t="shared" si="159"/>
        <v>0.82608695652173914</v>
      </c>
      <c r="MI69" s="19">
        <f t="shared" si="160"/>
        <v>-3.9130434782608248E-3</v>
      </c>
      <c r="MK69" s="2" t="s">
        <v>81</v>
      </c>
      <c r="ML69" s="2">
        <v>92</v>
      </c>
      <c r="MM69" s="2">
        <v>76</v>
      </c>
      <c r="MN69" s="2">
        <v>10</v>
      </c>
      <c r="MO69" s="2">
        <v>6</v>
      </c>
      <c r="MP69" s="4">
        <v>0.83</v>
      </c>
      <c r="MQ69" s="19">
        <f t="shared" si="161"/>
        <v>3.9130434782608248E-3</v>
      </c>
      <c r="MS69" s="2" t="s">
        <v>81</v>
      </c>
      <c r="MT69" s="2">
        <v>92</v>
      </c>
      <c r="MU69" s="2">
        <v>76</v>
      </c>
      <c r="MV69" s="2">
        <v>10</v>
      </c>
      <c r="MW69" s="2">
        <v>6</v>
      </c>
      <c r="MX69" s="4">
        <v>0.83</v>
      </c>
      <c r="MY69" s="19">
        <f t="shared" si="162"/>
        <v>0</v>
      </c>
      <c r="NA69" s="2" t="s">
        <v>81</v>
      </c>
      <c r="NB69" s="2">
        <v>92</v>
      </c>
      <c r="NC69" s="2">
        <v>76</v>
      </c>
      <c r="ND69" s="2">
        <v>10</v>
      </c>
      <c r="NE69" s="2">
        <v>6</v>
      </c>
      <c r="NF69" s="4">
        <v>0.83</v>
      </c>
      <c r="NG69" s="19">
        <f t="shared" si="163"/>
        <v>0</v>
      </c>
      <c r="NI69" s="2" t="s">
        <v>81</v>
      </c>
      <c r="NJ69" s="2">
        <v>92</v>
      </c>
      <c r="NK69" s="2">
        <v>76</v>
      </c>
      <c r="NL69" s="2">
        <v>10</v>
      </c>
      <c r="NM69" s="2">
        <v>6</v>
      </c>
      <c r="NN69" s="4">
        <v>0.83</v>
      </c>
      <c r="NO69" s="19">
        <f t="shared" si="164"/>
        <v>0</v>
      </c>
      <c r="NQ69" s="2" t="s">
        <v>81</v>
      </c>
      <c r="NR69" s="2">
        <v>92</v>
      </c>
      <c r="NS69" s="2">
        <v>76</v>
      </c>
      <c r="NT69" s="2">
        <v>10</v>
      </c>
      <c r="NU69" s="2">
        <v>6</v>
      </c>
      <c r="NV69" s="4">
        <v>0.83</v>
      </c>
      <c r="NW69" s="19">
        <f t="shared" si="165"/>
        <v>0</v>
      </c>
      <c r="NY69" s="2" t="s">
        <v>81</v>
      </c>
      <c r="NZ69" s="2">
        <v>92</v>
      </c>
      <c r="OA69" s="2">
        <v>76</v>
      </c>
      <c r="OB69" s="2">
        <v>10</v>
      </c>
      <c r="OC69" s="2">
        <v>6</v>
      </c>
      <c r="OD69" s="4">
        <v>0.83</v>
      </c>
      <c r="OE69" s="19">
        <f t="shared" si="166"/>
        <v>0</v>
      </c>
      <c r="OG69" s="2" t="s">
        <v>81</v>
      </c>
      <c r="OH69" s="2">
        <v>92</v>
      </c>
      <c r="OI69" s="2">
        <v>76</v>
      </c>
      <c r="OJ69" s="2">
        <v>10</v>
      </c>
      <c r="OK69" s="2">
        <v>6</v>
      </c>
      <c r="OL69" s="4">
        <v>0.83</v>
      </c>
      <c r="OM69" s="19">
        <f t="shared" si="128"/>
        <v>0</v>
      </c>
      <c r="OO69" s="2" t="s">
        <v>81</v>
      </c>
      <c r="OP69" s="2">
        <v>92</v>
      </c>
      <c r="OQ69" s="2">
        <v>76</v>
      </c>
      <c r="OR69" s="2">
        <v>10</v>
      </c>
      <c r="OS69" s="2">
        <v>6</v>
      </c>
      <c r="OT69" s="4">
        <f t="shared" si="167"/>
        <v>0.82608695652173914</v>
      </c>
      <c r="OU69" s="19">
        <f t="shared" si="168"/>
        <v>-3.9130434782608248E-3</v>
      </c>
      <c r="OW69" s="129" t="s">
        <v>81</v>
      </c>
      <c r="OX69" s="129">
        <v>92</v>
      </c>
      <c r="OY69" s="129">
        <v>76</v>
      </c>
      <c r="OZ69" s="129">
        <v>10</v>
      </c>
      <c r="PA69" s="129">
        <v>6</v>
      </c>
      <c r="PB69" s="135">
        <v>0.83</v>
      </c>
      <c r="PC69" s="132">
        <v>0</v>
      </c>
      <c r="PD69" s="129"/>
      <c r="PE69" s="129" t="s">
        <v>81</v>
      </c>
      <c r="PF69" s="129">
        <v>92</v>
      </c>
      <c r="PG69" s="129">
        <v>76</v>
      </c>
      <c r="PH69" s="129">
        <v>10</v>
      </c>
      <c r="PI69" s="129">
        <v>6</v>
      </c>
      <c r="PJ69" s="135">
        <v>0.83</v>
      </c>
      <c r="PK69" s="132">
        <v>0</v>
      </c>
      <c r="PM69" s="156" t="s">
        <v>81</v>
      </c>
      <c r="PN69" s="156">
        <v>92</v>
      </c>
      <c r="PO69" s="156">
        <v>76</v>
      </c>
      <c r="PP69" s="156">
        <v>10</v>
      </c>
      <c r="PQ69" s="156">
        <v>6</v>
      </c>
      <c r="PR69" s="162">
        <v>0.83</v>
      </c>
      <c r="PS69" s="132">
        <f t="shared" si="169"/>
        <v>0</v>
      </c>
      <c r="PT69" s="121"/>
      <c r="PU69" s="156" t="s">
        <v>267</v>
      </c>
      <c r="PV69" s="156">
        <v>92</v>
      </c>
      <c r="PW69" s="156">
        <v>76</v>
      </c>
      <c r="PX69" s="156">
        <v>10</v>
      </c>
      <c r="PY69" s="156">
        <v>6</v>
      </c>
      <c r="PZ69" s="162">
        <v>0.97</v>
      </c>
      <c r="QA69" s="132">
        <f t="shared" si="170"/>
        <v>0.14000000000000001</v>
      </c>
      <c r="QB69" s="121"/>
      <c r="QC69" s="156" t="s">
        <v>267</v>
      </c>
      <c r="QD69" s="156">
        <v>92</v>
      </c>
      <c r="QE69" s="156">
        <v>76</v>
      </c>
      <c r="QF69" s="156">
        <v>10</v>
      </c>
      <c r="QG69" s="156">
        <v>6</v>
      </c>
      <c r="QH69" s="162">
        <v>0.83</v>
      </c>
      <c r="QI69" s="132">
        <f t="shared" si="54"/>
        <v>-0.14000000000000001</v>
      </c>
      <c r="QJ69" s="121"/>
      <c r="QK69" s="156" t="s">
        <v>267</v>
      </c>
      <c r="QL69" s="156">
        <v>92</v>
      </c>
      <c r="QM69" s="156">
        <v>76</v>
      </c>
      <c r="QN69" s="156">
        <v>10</v>
      </c>
      <c r="QO69" s="156">
        <v>6</v>
      </c>
      <c r="QP69" s="162">
        <v>0.83</v>
      </c>
      <c r="QQ69" s="132">
        <f t="shared" si="171"/>
        <v>0</v>
      </c>
      <c r="QR69" s="121"/>
      <c r="QS69" s="156" t="s">
        <v>267</v>
      </c>
      <c r="QT69" s="156">
        <v>92</v>
      </c>
      <c r="QU69" s="156">
        <v>76</v>
      </c>
      <c r="QV69" s="156">
        <v>10</v>
      </c>
      <c r="QW69" s="156">
        <v>6</v>
      </c>
      <c r="QX69" s="162">
        <v>0.83</v>
      </c>
      <c r="QY69" s="158">
        <f t="shared" si="172"/>
        <v>0</v>
      </c>
      <c r="QZ69" s="121"/>
      <c r="RA69" s="156" t="s">
        <v>267</v>
      </c>
      <c r="RB69" s="156">
        <v>92</v>
      </c>
      <c r="RC69" s="156">
        <v>76</v>
      </c>
      <c r="RD69" s="156">
        <v>10</v>
      </c>
      <c r="RE69" s="156">
        <v>6</v>
      </c>
      <c r="RF69" s="162">
        <v>0.83</v>
      </c>
      <c r="RG69" s="132">
        <f t="shared" si="173"/>
        <v>0</v>
      </c>
      <c r="RH69" s="121"/>
      <c r="RI69" s="121"/>
      <c r="RJ69" s="156" t="s">
        <v>267</v>
      </c>
      <c r="RK69" s="156">
        <v>92</v>
      </c>
      <c r="RL69" s="156">
        <v>76</v>
      </c>
      <c r="RM69" s="156">
        <v>10</v>
      </c>
      <c r="RN69" s="156">
        <v>6</v>
      </c>
      <c r="RO69" s="162">
        <f t="shared" si="174"/>
        <v>0.82608695652173914</v>
      </c>
      <c r="RP69" s="132">
        <f t="shared" si="175"/>
        <v>-3.9130434782608248E-3</v>
      </c>
      <c r="RQ69" s="121"/>
      <c r="RR69" s="121"/>
      <c r="RS69" s="121"/>
      <c r="RT69" s="121"/>
      <c r="RU69" s="121"/>
      <c r="RV69" s="121"/>
      <c r="RW69" s="132"/>
      <c r="RX69" s="121"/>
      <c r="RY69" s="121"/>
      <c r="RZ69" s="121"/>
      <c r="SA69" s="121"/>
      <c r="SB69" s="121"/>
      <c r="SC69" s="121"/>
      <c r="SD69" s="132"/>
      <c r="SE69" s="121"/>
      <c r="SF69" s="121"/>
      <c r="SG69" s="121"/>
      <c r="SH69" s="121"/>
      <c r="SI69" s="121"/>
      <c r="SJ69" s="121"/>
      <c r="SK69" s="121"/>
      <c r="SL69" s="121"/>
      <c r="SM69" s="121"/>
      <c r="SN69" s="121"/>
      <c r="SO69" s="121"/>
      <c r="SP69" s="121"/>
      <c r="SQ69" s="121"/>
      <c r="SR69" s="121"/>
      <c r="SU69" s="157" t="s">
        <v>267</v>
      </c>
      <c r="SV69" s="157">
        <v>92</v>
      </c>
      <c r="SW69" s="157">
        <v>76</v>
      </c>
      <c r="SX69" s="157">
        <v>10</v>
      </c>
      <c r="SY69" s="157">
        <v>6</v>
      </c>
      <c r="SZ69" s="158">
        <f t="shared" si="176"/>
        <v>0.82608695652173914</v>
      </c>
      <c r="TA69" s="132">
        <f t="shared" si="177"/>
        <v>0</v>
      </c>
      <c r="TC69" s="157" t="s">
        <v>267</v>
      </c>
      <c r="TD69" s="157">
        <v>92</v>
      </c>
      <c r="TE69" s="157">
        <v>76</v>
      </c>
      <c r="TF69" s="157">
        <v>10</v>
      </c>
      <c r="TG69" s="157">
        <v>6</v>
      </c>
      <c r="TH69" s="158">
        <f t="shared" si="178"/>
        <v>0.82608695652173914</v>
      </c>
      <c r="TI69" s="132">
        <f t="shared" si="179"/>
        <v>0</v>
      </c>
      <c r="TK69" s="157" t="s">
        <v>267</v>
      </c>
      <c r="TL69" s="157">
        <v>92</v>
      </c>
      <c r="TM69" s="157">
        <v>76</v>
      </c>
      <c r="TN69" s="157">
        <v>10</v>
      </c>
      <c r="TO69" s="157">
        <v>6</v>
      </c>
      <c r="TP69" s="158">
        <f t="shared" si="180"/>
        <v>0.82608695652173914</v>
      </c>
      <c r="TQ69" s="132">
        <f t="shared" si="181"/>
        <v>0</v>
      </c>
      <c r="TS69" s="157" t="s">
        <v>267</v>
      </c>
      <c r="TT69" s="157">
        <v>92</v>
      </c>
      <c r="TU69" s="157">
        <v>76</v>
      </c>
      <c r="TV69" s="157">
        <v>10</v>
      </c>
      <c r="TW69" s="157">
        <v>6</v>
      </c>
      <c r="TX69" s="158">
        <f t="shared" si="182"/>
        <v>0.82608695652173914</v>
      </c>
      <c r="TY69" s="132">
        <f t="shared" si="183"/>
        <v>0</v>
      </c>
      <c r="UA69" s="157" t="s">
        <v>267</v>
      </c>
      <c r="UB69" s="157">
        <v>92</v>
      </c>
      <c r="UC69" s="157">
        <v>76</v>
      </c>
      <c r="UD69" s="157">
        <v>10</v>
      </c>
      <c r="UE69" s="157">
        <v>6</v>
      </c>
      <c r="UF69" s="158">
        <f t="shared" si="184"/>
        <v>0.82608695652173914</v>
      </c>
      <c r="UG69" s="132">
        <f t="shared" si="185"/>
        <v>0</v>
      </c>
      <c r="UH69" s="132"/>
      <c r="UI69" s="157" t="s">
        <v>267</v>
      </c>
      <c r="UJ69" s="157">
        <v>92</v>
      </c>
      <c r="UK69" s="157">
        <v>76</v>
      </c>
      <c r="UL69" s="157">
        <v>10</v>
      </c>
      <c r="UM69" s="157">
        <v>6</v>
      </c>
      <c r="UN69" s="158">
        <f t="shared" si="186"/>
        <v>0.82608695652173914</v>
      </c>
      <c r="UO69" s="132">
        <f t="shared" si="187"/>
        <v>0</v>
      </c>
      <c r="UQ69" s="157" t="s">
        <v>267</v>
      </c>
      <c r="UR69" s="157">
        <v>92</v>
      </c>
      <c r="US69" s="157">
        <v>76</v>
      </c>
      <c r="UT69" s="157">
        <v>10</v>
      </c>
      <c r="UU69" s="157">
        <v>6</v>
      </c>
      <c r="UV69" s="158">
        <f t="shared" si="188"/>
        <v>0.82608695652173914</v>
      </c>
      <c r="UW69" s="132">
        <f t="shared" si="189"/>
        <v>0</v>
      </c>
      <c r="UY69" s="157" t="s">
        <v>267</v>
      </c>
      <c r="UZ69" s="157">
        <v>92</v>
      </c>
      <c r="VA69" s="157">
        <v>76</v>
      </c>
      <c r="VB69" s="157">
        <v>10</v>
      </c>
      <c r="VC69" s="157">
        <v>6</v>
      </c>
      <c r="VD69" s="158">
        <f t="shared" si="190"/>
        <v>0.82608695652173914</v>
      </c>
      <c r="VE69" s="132">
        <f t="shared" si="191"/>
        <v>0</v>
      </c>
      <c r="VG69" s="157" t="s">
        <v>267</v>
      </c>
      <c r="VH69" s="157">
        <v>92</v>
      </c>
      <c r="VI69" s="157">
        <v>76</v>
      </c>
      <c r="VJ69" s="157">
        <v>10</v>
      </c>
      <c r="VK69" s="157">
        <v>6</v>
      </c>
      <c r="VL69" s="158">
        <f t="shared" si="192"/>
        <v>0.82608695652173914</v>
      </c>
      <c r="VM69" s="132">
        <f t="shared" si="193"/>
        <v>0</v>
      </c>
      <c r="VO69" s="157" t="s">
        <v>267</v>
      </c>
      <c r="VP69" s="157">
        <v>92</v>
      </c>
      <c r="VQ69" s="157">
        <v>76</v>
      </c>
      <c r="VR69" s="157">
        <v>10</v>
      </c>
      <c r="VS69" s="157">
        <v>6</v>
      </c>
      <c r="VT69" s="158">
        <f t="shared" si="194"/>
        <v>0.82608695652173914</v>
      </c>
      <c r="VV69" s="157" t="s">
        <v>267</v>
      </c>
      <c r="VW69" s="157">
        <v>92</v>
      </c>
      <c r="VX69" s="157">
        <v>76</v>
      </c>
      <c r="VY69" s="157">
        <v>10</v>
      </c>
      <c r="VZ69" s="157">
        <v>6</v>
      </c>
      <c r="WA69" s="158">
        <f t="shared" si="195"/>
        <v>0.82608695652173914</v>
      </c>
      <c r="WC69" s="157" t="s">
        <v>267</v>
      </c>
      <c r="WD69" s="157">
        <v>92</v>
      </c>
      <c r="WE69" s="157">
        <v>76</v>
      </c>
      <c r="WF69" s="157">
        <v>10</v>
      </c>
      <c r="WG69" s="157">
        <v>6</v>
      </c>
      <c r="WH69" s="158">
        <f t="shared" si="196"/>
        <v>0.82608695652173914</v>
      </c>
      <c r="WI69" s="132">
        <f t="shared" si="142"/>
        <v>0</v>
      </c>
      <c r="WK69" s="157" t="s">
        <v>267</v>
      </c>
      <c r="WL69" s="157">
        <v>92</v>
      </c>
      <c r="WM69" s="157">
        <v>76</v>
      </c>
      <c r="WN69" s="157">
        <v>10</v>
      </c>
      <c r="WO69" s="157">
        <v>6</v>
      </c>
      <c r="WP69" s="158">
        <f t="shared" si="197"/>
        <v>0.82608695652173914</v>
      </c>
      <c r="WQ69" s="132">
        <f t="shared" si="198"/>
        <v>0</v>
      </c>
      <c r="WS69" s="157" t="s">
        <v>267</v>
      </c>
      <c r="WT69" s="157">
        <v>92</v>
      </c>
      <c r="WU69" s="157">
        <v>76</v>
      </c>
      <c r="WV69" s="157">
        <v>10</v>
      </c>
      <c r="WW69" s="157">
        <v>6</v>
      </c>
      <c r="WX69" s="158">
        <f t="shared" si="199"/>
        <v>0.82608695652173914</v>
      </c>
      <c r="WY69" s="132">
        <f t="shared" si="200"/>
        <v>0</v>
      </c>
      <c r="XA69" s="157" t="s">
        <v>267</v>
      </c>
      <c r="XB69" s="157">
        <v>92</v>
      </c>
      <c r="XC69" s="157">
        <v>76</v>
      </c>
      <c r="XD69" s="157">
        <v>10</v>
      </c>
      <c r="XE69" s="157">
        <v>6</v>
      </c>
      <c r="XF69" s="158">
        <f t="shared" si="201"/>
        <v>0.82608695652173914</v>
      </c>
      <c r="XG69" s="132">
        <f t="shared" si="202"/>
        <v>0</v>
      </c>
      <c r="XI69" s="157" t="s">
        <v>267</v>
      </c>
      <c r="XJ69" s="157">
        <v>92</v>
      </c>
      <c r="XK69" s="157">
        <v>76</v>
      </c>
      <c r="XL69" s="157">
        <v>10</v>
      </c>
      <c r="XM69" s="157">
        <v>6</v>
      </c>
      <c r="XN69" s="158">
        <f t="shared" si="203"/>
        <v>0.82608695652173914</v>
      </c>
      <c r="XO69" s="132">
        <f t="shared" si="204"/>
        <v>0</v>
      </c>
      <c r="XQ69" s="157" t="s">
        <v>267</v>
      </c>
      <c r="XR69" s="157">
        <v>92</v>
      </c>
      <c r="XS69" s="157">
        <v>76</v>
      </c>
      <c r="XT69" s="157">
        <v>10</v>
      </c>
      <c r="XU69" s="157">
        <v>6</v>
      </c>
      <c r="XV69" s="158">
        <f t="shared" si="205"/>
        <v>0.82608695652173914</v>
      </c>
      <c r="XW69" s="132">
        <f t="shared" si="206"/>
        <v>0</v>
      </c>
      <c r="XY69" s="157" t="s">
        <v>267</v>
      </c>
      <c r="XZ69" s="157">
        <v>92</v>
      </c>
      <c r="YA69" s="157">
        <v>76</v>
      </c>
      <c r="YB69" s="157">
        <v>10</v>
      </c>
      <c r="YC69" s="157">
        <v>6</v>
      </c>
      <c r="YD69" s="158">
        <f t="shared" si="207"/>
        <v>0.82608695652173914</v>
      </c>
      <c r="YE69" s="132">
        <f t="shared" si="208"/>
        <v>0</v>
      </c>
      <c r="YG69" s="157" t="s">
        <v>267</v>
      </c>
      <c r="YH69" s="157">
        <v>92</v>
      </c>
      <c r="YI69" s="157">
        <v>76</v>
      </c>
      <c r="YJ69" s="157">
        <v>10</v>
      </c>
      <c r="YK69" s="157">
        <v>6</v>
      </c>
      <c r="YL69" s="158">
        <f t="shared" si="209"/>
        <v>0.82608695652173914</v>
      </c>
      <c r="YM69" s="132">
        <f t="shared" si="210"/>
        <v>0</v>
      </c>
      <c r="YO69" s="157" t="s">
        <v>267</v>
      </c>
      <c r="YP69" s="157">
        <v>92</v>
      </c>
      <c r="YQ69" s="157">
        <v>76</v>
      </c>
      <c r="YR69" s="157">
        <v>10</v>
      </c>
      <c r="YS69" s="157">
        <v>6</v>
      </c>
      <c r="YT69" s="158">
        <f t="shared" si="211"/>
        <v>0.82608695652173914</v>
      </c>
      <c r="YU69" s="132">
        <f t="shared" si="212"/>
        <v>0</v>
      </c>
      <c r="YW69" s="157" t="s">
        <v>267</v>
      </c>
      <c r="YX69" s="157">
        <v>92</v>
      </c>
      <c r="YY69" s="157">
        <v>76</v>
      </c>
      <c r="YZ69" s="157">
        <v>10</v>
      </c>
      <c r="ZA69" s="157">
        <v>6</v>
      </c>
      <c r="ZB69" s="158">
        <f t="shared" si="213"/>
        <v>0.82608695652173914</v>
      </c>
      <c r="ZD69" s="157" t="s">
        <v>267</v>
      </c>
      <c r="ZE69" s="157">
        <v>92</v>
      </c>
      <c r="ZF69" s="157">
        <v>76</v>
      </c>
      <c r="ZG69" s="157">
        <v>10</v>
      </c>
      <c r="ZH69" s="157">
        <v>6</v>
      </c>
      <c r="ZI69" s="158">
        <f t="shared" si="214"/>
        <v>0.82608695652173914</v>
      </c>
      <c r="ZJ69" s="132">
        <f t="shared" si="215"/>
        <v>-5.1739130434782608</v>
      </c>
      <c r="ZL69" s="121" t="s">
        <v>267</v>
      </c>
      <c r="ZM69" s="121">
        <v>92</v>
      </c>
      <c r="ZN69" s="121">
        <v>77</v>
      </c>
      <c r="ZO69" s="121">
        <v>10</v>
      </c>
      <c r="ZP69" s="121">
        <v>5</v>
      </c>
      <c r="ZQ69" s="132">
        <v>0.84</v>
      </c>
      <c r="ZS69" s="157" t="s">
        <v>267</v>
      </c>
      <c r="ZT69" s="157">
        <v>92</v>
      </c>
      <c r="ZU69" s="157">
        <v>77</v>
      </c>
      <c r="ZV69" s="157">
        <v>10</v>
      </c>
      <c r="ZW69" s="157">
        <v>5</v>
      </c>
      <c r="ZX69" s="158">
        <v>0.84</v>
      </c>
      <c r="ZZ69" s="199" t="s">
        <v>267</v>
      </c>
      <c r="AAA69" s="199">
        <v>92</v>
      </c>
      <c r="AAB69" s="199">
        <v>77</v>
      </c>
      <c r="AAC69" s="199">
        <v>10</v>
      </c>
      <c r="AAD69" s="199">
        <v>5</v>
      </c>
      <c r="AAE69" s="200">
        <v>0.84</v>
      </c>
      <c r="AAG69" s="157" t="s">
        <v>267</v>
      </c>
      <c r="AAH69" s="157">
        <v>92</v>
      </c>
      <c r="AAI69" s="157">
        <v>77</v>
      </c>
      <c r="AAJ69" s="157">
        <v>10</v>
      </c>
      <c r="AAK69" s="157">
        <v>5</v>
      </c>
      <c r="AAL69" s="158">
        <v>0.84</v>
      </c>
      <c r="AAN69" s="157" t="s">
        <v>267</v>
      </c>
      <c r="AAO69" s="157">
        <v>92</v>
      </c>
      <c r="AAP69" s="157">
        <v>77</v>
      </c>
      <c r="AAQ69" s="157">
        <v>10</v>
      </c>
      <c r="AAR69" s="157">
        <v>5</v>
      </c>
      <c r="AAS69" s="158">
        <v>0.84</v>
      </c>
      <c r="AAU69" s="157" t="s">
        <v>267</v>
      </c>
      <c r="AAV69" s="157">
        <v>92</v>
      </c>
      <c r="AAW69" s="157">
        <v>77</v>
      </c>
      <c r="AAX69" s="157">
        <v>10</v>
      </c>
      <c r="AAY69" s="157">
        <v>5</v>
      </c>
      <c r="AAZ69" s="158">
        <v>0.84</v>
      </c>
    </row>
    <row r="70" spans="1:728" ht="16.5" thickBot="1">
      <c r="A70" s="19">
        <v>0.76</v>
      </c>
      <c r="B70" s="19"/>
      <c r="C70" s="18" t="s">
        <v>84</v>
      </c>
      <c r="D70" s="18">
        <v>143</v>
      </c>
      <c r="E70" s="18">
        <v>110</v>
      </c>
      <c r="F70" s="18">
        <v>17</v>
      </c>
      <c r="G70" s="18">
        <v>16</v>
      </c>
      <c r="H70" s="19">
        <v>0.76</v>
      </c>
      <c r="J70" s="58" t="s">
        <v>84</v>
      </c>
      <c r="K70" s="58">
        <v>143</v>
      </c>
      <c r="L70" s="58">
        <v>114</v>
      </c>
      <c r="M70" s="58">
        <v>15</v>
      </c>
      <c r="N70" s="58">
        <v>14</v>
      </c>
      <c r="O70" s="59">
        <v>0.79</v>
      </c>
      <c r="P70" s="59">
        <f>O70-H70</f>
        <v>3.0000000000000027E-2</v>
      </c>
      <c r="R70" s="18" t="s">
        <v>84</v>
      </c>
      <c r="S70" s="18">
        <v>143</v>
      </c>
      <c r="T70" s="18">
        <v>114</v>
      </c>
      <c r="U70" s="18">
        <v>15</v>
      </c>
      <c r="V70" s="18">
        <v>14</v>
      </c>
      <c r="W70" s="19">
        <v>0.79720000000000002</v>
      </c>
      <c r="X70" s="19">
        <f>W70-O70</f>
        <v>7.1999999999999842E-3</v>
      </c>
      <c r="Y70" s="18" t="s">
        <v>101</v>
      </c>
      <c r="Z70" s="51" t="s">
        <v>84</v>
      </c>
      <c r="AA70" s="51">
        <v>143</v>
      </c>
      <c r="AB70" s="52">
        <v>114</v>
      </c>
      <c r="AC70" s="53">
        <v>15</v>
      </c>
      <c r="AD70" s="51">
        <v>14</v>
      </c>
      <c r="AE70" s="55">
        <v>0.79</v>
      </c>
      <c r="AF70" s="19">
        <f>AE70-W70</f>
        <v>-7.1999999999999842E-3</v>
      </c>
      <c r="AH70" s="19">
        <v>0.79</v>
      </c>
      <c r="AI70" s="19">
        <f>AE70-AH70</f>
        <v>0</v>
      </c>
      <c r="AL70" s="18">
        <f>SUM(AL3:AL69)</f>
        <v>7435</v>
      </c>
      <c r="AM70" s="18">
        <f>SUM(AM3:AM69)</f>
        <v>6811</v>
      </c>
      <c r="AP70" s="19">
        <f t="shared" si="108"/>
        <v>0.91607262945527912</v>
      </c>
      <c r="AT70" s="18">
        <f>SUM(AT3:AT69)</f>
        <v>7396</v>
      </c>
      <c r="AU70" s="18">
        <f>SUM(AU3:AU69)</f>
        <v>6817</v>
      </c>
      <c r="AX70" s="19">
        <f>AU70/AT70</f>
        <v>0.92171444023796645</v>
      </c>
      <c r="BB70" s="18">
        <f>SUM(BB3:BB69)</f>
        <v>7396</v>
      </c>
      <c r="BC70" s="18">
        <f>SUM(BC3:BC69)</f>
        <v>6812</v>
      </c>
      <c r="BF70" s="19">
        <f>BC70/BB70</f>
        <v>0.92103839913466734</v>
      </c>
      <c r="BJ70" s="18">
        <f>SUM(BJ3:BJ69)</f>
        <v>7396</v>
      </c>
      <c r="BK70" s="18">
        <f>SUM(BK3:BK69)</f>
        <v>6299</v>
      </c>
      <c r="BN70" s="19">
        <f>BK70/BJ70</f>
        <v>0.85167658193618168</v>
      </c>
      <c r="BQ70" s="18" t="s">
        <v>128</v>
      </c>
      <c r="BR70" s="18">
        <v>5</v>
      </c>
      <c r="BS70" s="18">
        <v>5</v>
      </c>
      <c r="BT70" s="18">
        <v>0</v>
      </c>
      <c r="BU70" s="18">
        <v>0</v>
      </c>
      <c r="BV70" s="19">
        <v>1</v>
      </c>
      <c r="BY70" s="18" t="s">
        <v>84</v>
      </c>
      <c r="BZ70" s="18">
        <v>143</v>
      </c>
      <c r="CA70" s="18">
        <v>114</v>
      </c>
      <c r="CB70" s="18">
        <v>15</v>
      </c>
      <c r="CC70" s="18">
        <v>14</v>
      </c>
      <c r="CD70" s="19">
        <v>0.8</v>
      </c>
      <c r="CE70" s="19">
        <f>CD70-BV69</f>
        <v>0</v>
      </c>
      <c r="CG70" s="2" t="s">
        <v>84</v>
      </c>
      <c r="CH70" s="2">
        <v>143</v>
      </c>
      <c r="CI70" s="2">
        <v>114</v>
      </c>
      <c r="CJ70" s="2">
        <v>15</v>
      </c>
      <c r="CK70" s="2">
        <v>14</v>
      </c>
      <c r="CL70" s="4">
        <v>0.8</v>
      </c>
      <c r="CM70" s="19">
        <f t="shared" si="129"/>
        <v>0</v>
      </c>
      <c r="CO70" s="2" t="s">
        <v>84</v>
      </c>
      <c r="CP70" s="2">
        <v>143</v>
      </c>
      <c r="CQ70" s="2">
        <v>114</v>
      </c>
      <c r="CR70" s="2">
        <v>15</v>
      </c>
      <c r="CS70" s="2">
        <v>14</v>
      </c>
      <c r="CT70" s="4">
        <v>0.8</v>
      </c>
      <c r="CU70" s="19">
        <f t="shared" si="130"/>
        <v>0</v>
      </c>
      <c r="CW70" s="2" t="s">
        <v>84</v>
      </c>
      <c r="CX70" s="2">
        <v>143</v>
      </c>
      <c r="CY70" s="2">
        <v>114</v>
      </c>
      <c r="CZ70" s="2">
        <v>15</v>
      </c>
      <c r="DA70" s="2">
        <v>14</v>
      </c>
      <c r="DB70" s="4">
        <v>0.8</v>
      </c>
      <c r="DC70" s="19">
        <f t="shared" si="131"/>
        <v>0</v>
      </c>
      <c r="DE70" s="2" t="s">
        <v>84</v>
      </c>
      <c r="DF70" s="2">
        <v>143</v>
      </c>
      <c r="DG70" s="2">
        <v>114</v>
      </c>
      <c r="DH70" s="2">
        <v>15</v>
      </c>
      <c r="DI70" s="2">
        <v>14</v>
      </c>
      <c r="DJ70" s="4">
        <v>0.8</v>
      </c>
      <c r="DK70" s="19">
        <f t="shared" si="132"/>
        <v>0</v>
      </c>
      <c r="DM70" s="2" t="s">
        <v>84</v>
      </c>
      <c r="DN70" s="2">
        <v>143</v>
      </c>
      <c r="DO70" s="2">
        <v>114</v>
      </c>
      <c r="DP70" s="2">
        <v>15</v>
      </c>
      <c r="DQ70" s="2">
        <v>14</v>
      </c>
      <c r="DR70" s="4">
        <v>0.8</v>
      </c>
      <c r="DS70" s="19">
        <f t="shared" si="133"/>
        <v>0</v>
      </c>
      <c r="DU70" s="2" t="s">
        <v>84</v>
      </c>
      <c r="DV70" s="2">
        <v>143</v>
      </c>
      <c r="DW70" s="2">
        <v>114</v>
      </c>
      <c r="DX70" s="2">
        <v>15</v>
      </c>
      <c r="DY70" s="2">
        <v>14</v>
      </c>
      <c r="DZ70" s="4">
        <v>0.8</v>
      </c>
      <c r="EA70" s="19">
        <f t="shared" si="134"/>
        <v>0</v>
      </c>
      <c r="EC70" s="2" t="s">
        <v>84</v>
      </c>
      <c r="ED70" s="2">
        <v>143</v>
      </c>
      <c r="EE70" s="2">
        <v>114</v>
      </c>
      <c r="EF70" s="2">
        <v>15</v>
      </c>
      <c r="EG70" s="2">
        <v>14</v>
      </c>
      <c r="EH70" s="4">
        <v>0.8</v>
      </c>
      <c r="EI70" s="19">
        <f t="shared" si="135"/>
        <v>0</v>
      </c>
      <c r="EK70" s="2" t="s">
        <v>84</v>
      </c>
      <c r="EL70" s="2">
        <v>143</v>
      </c>
      <c r="EM70" s="2">
        <v>114</v>
      </c>
      <c r="EN70" s="2">
        <v>15</v>
      </c>
      <c r="EO70" s="2">
        <v>14</v>
      </c>
      <c r="EP70" s="4">
        <v>0.8</v>
      </c>
      <c r="EQ70" s="19">
        <f t="shared" si="136"/>
        <v>0</v>
      </c>
      <c r="ES70" s="2" t="s">
        <v>84</v>
      </c>
      <c r="ET70" s="2">
        <v>143</v>
      </c>
      <c r="EU70" s="2">
        <v>115</v>
      </c>
      <c r="EV70" s="2">
        <v>14</v>
      </c>
      <c r="EW70" s="2">
        <v>14</v>
      </c>
      <c r="EX70" s="4">
        <v>0.8</v>
      </c>
      <c r="EY70" s="19">
        <f t="shared" si="137"/>
        <v>0</v>
      </c>
      <c r="FA70" s="2" t="s">
        <v>84</v>
      </c>
      <c r="FB70" s="2">
        <v>143</v>
      </c>
      <c r="FC70" s="2">
        <v>113</v>
      </c>
      <c r="FD70" s="2">
        <v>16</v>
      </c>
      <c r="FE70" s="2">
        <v>14</v>
      </c>
      <c r="FF70" s="4">
        <v>0.79</v>
      </c>
      <c r="FG70" s="19">
        <f t="shared" si="138"/>
        <v>-1.0000000000000009E-2</v>
      </c>
      <c r="FI70" s="2" t="s">
        <v>84</v>
      </c>
      <c r="FJ70" s="2">
        <v>143</v>
      </c>
      <c r="FK70" s="2">
        <v>115</v>
      </c>
      <c r="FL70" s="2">
        <v>14</v>
      </c>
      <c r="FM70" s="2">
        <v>14</v>
      </c>
      <c r="FN70" s="4">
        <v>0.8</v>
      </c>
      <c r="FO70" s="19">
        <f t="shared" si="139"/>
        <v>1.0000000000000009E-2</v>
      </c>
      <c r="FQ70" s="2" t="s">
        <v>84</v>
      </c>
      <c r="FR70" s="2">
        <v>143</v>
      </c>
      <c r="FS70" s="2">
        <v>115</v>
      </c>
      <c r="FT70" s="2">
        <v>14</v>
      </c>
      <c r="FU70" s="2">
        <v>14</v>
      </c>
      <c r="FV70" s="4">
        <v>0.8</v>
      </c>
      <c r="FW70" s="19">
        <f t="shared" si="140"/>
        <v>0</v>
      </c>
      <c r="FY70" s="2" t="s">
        <v>84</v>
      </c>
      <c r="FZ70" s="2">
        <v>143</v>
      </c>
      <c r="GA70" s="2">
        <v>115</v>
      </c>
      <c r="GB70" s="2">
        <v>14</v>
      </c>
      <c r="GC70" s="2">
        <v>14</v>
      </c>
      <c r="GD70" s="4">
        <v>0.8</v>
      </c>
      <c r="GE70" s="19">
        <f t="shared" si="143"/>
        <v>0</v>
      </c>
      <c r="GG70" s="2" t="s">
        <v>84</v>
      </c>
      <c r="GH70" s="2">
        <v>143</v>
      </c>
      <c r="GI70" s="2">
        <v>113</v>
      </c>
      <c r="GJ70" s="2">
        <v>16</v>
      </c>
      <c r="GK70" s="2">
        <v>14</v>
      </c>
      <c r="GL70" s="4">
        <v>0.79</v>
      </c>
      <c r="GM70" s="19">
        <f>GL70-GD70</f>
        <v>-1.0000000000000009E-2</v>
      </c>
      <c r="GO70" s="2" t="s">
        <v>84</v>
      </c>
      <c r="GP70" s="2">
        <v>143</v>
      </c>
      <c r="GQ70" s="2">
        <v>113</v>
      </c>
      <c r="GR70" s="2">
        <v>16</v>
      </c>
      <c r="GS70" s="2">
        <v>14</v>
      </c>
      <c r="GT70" s="4">
        <v>0.79</v>
      </c>
      <c r="GU70" s="19">
        <f>GT70-GL70</f>
        <v>0</v>
      </c>
      <c r="GW70" s="2" t="s">
        <v>84</v>
      </c>
      <c r="GX70" s="2">
        <v>143</v>
      </c>
      <c r="GY70" s="2">
        <v>113</v>
      </c>
      <c r="GZ70" s="2">
        <v>16</v>
      </c>
      <c r="HA70" s="2">
        <v>14</v>
      </c>
      <c r="HB70" s="4">
        <v>0.79</v>
      </c>
      <c r="HC70" s="19">
        <f t="shared" si="144"/>
        <v>0</v>
      </c>
      <c r="HE70" s="2" t="s">
        <v>84</v>
      </c>
      <c r="HF70" s="2">
        <v>143</v>
      </c>
      <c r="HG70" s="2">
        <v>113</v>
      </c>
      <c r="HH70" s="2">
        <v>16</v>
      </c>
      <c r="HI70" s="2">
        <v>14</v>
      </c>
      <c r="HJ70" s="4">
        <v>0.79</v>
      </c>
      <c r="HK70" s="19">
        <f>HJ70-HB70</f>
        <v>0</v>
      </c>
      <c r="HM70" s="2" t="s">
        <v>82</v>
      </c>
      <c r="HN70" s="2">
        <v>71</v>
      </c>
      <c r="HO70" s="2">
        <v>34</v>
      </c>
      <c r="HP70" s="2">
        <v>9</v>
      </c>
      <c r="HQ70" s="2">
        <v>28</v>
      </c>
      <c r="HR70" s="4">
        <v>0.48</v>
      </c>
      <c r="HS70" s="19">
        <f t="shared" si="141"/>
        <v>0</v>
      </c>
      <c r="HU70" s="2" t="s">
        <v>82</v>
      </c>
      <c r="HV70" s="2">
        <v>71</v>
      </c>
      <c r="HW70" s="2">
        <v>34</v>
      </c>
      <c r="HX70" s="2">
        <v>9</v>
      </c>
      <c r="HY70" s="2">
        <v>28</v>
      </c>
      <c r="HZ70" s="4">
        <v>0.48</v>
      </c>
      <c r="IA70" s="19">
        <f t="shared" si="145"/>
        <v>0</v>
      </c>
      <c r="IC70" s="2" t="s">
        <v>82</v>
      </c>
      <c r="ID70" s="2">
        <v>71</v>
      </c>
      <c r="IE70" s="2">
        <v>34</v>
      </c>
      <c r="IF70" s="2">
        <v>9</v>
      </c>
      <c r="IG70" s="2">
        <v>28</v>
      </c>
      <c r="IH70" s="4">
        <v>0.48</v>
      </c>
      <c r="II70" s="19">
        <f t="shared" si="146"/>
        <v>0</v>
      </c>
      <c r="IK70" s="2" t="s">
        <v>82</v>
      </c>
      <c r="IL70" s="2">
        <v>71</v>
      </c>
      <c r="IM70" s="2">
        <v>34</v>
      </c>
      <c r="IN70" s="2">
        <v>9</v>
      </c>
      <c r="IO70" s="2">
        <v>28</v>
      </c>
      <c r="IP70" s="4">
        <v>0.48</v>
      </c>
      <c r="IQ70" s="19">
        <f t="shared" si="147"/>
        <v>0</v>
      </c>
      <c r="IR70" s="18" t="s">
        <v>119</v>
      </c>
      <c r="IS70" s="2" t="s">
        <v>82</v>
      </c>
      <c r="IT70" s="2">
        <v>71</v>
      </c>
      <c r="IU70" s="2">
        <v>34</v>
      </c>
      <c r="IV70" s="11">
        <v>9</v>
      </c>
      <c r="IW70" s="2">
        <v>28</v>
      </c>
      <c r="IX70" s="4">
        <v>0.46</v>
      </c>
      <c r="IY70" s="19">
        <v>0</v>
      </c>
      <c r="IZ70" s="18" t="s">
        <v>119</v>
      </c>
      <c r="JA70" s="2" t="s">
        <v>82</v>
      </c>
      <c r="JB70" s="2">
        <v>71</v>
      </c>
      <c r="JC70" s="2">
        <v>33</v>
      </c>
      <c r="JD70" s="2">
        <v>10</v>
      </c>
      <c r="JE70" s="2">
        <v>28</v>
      </c>
      <c r="JF70" s="4">
        <v>0.46</v>
      </c>
      <c r="JG70" s="19">
        <f t="shared" si="149"/>
        <v>0</v>
      </c>
      <c r="JI70" s="2" t="s">
        <v>82</v>
      </c>
      <c r="JJ70" s="2">
        <v>71</v>
      </c>
      <c r="JK70" s="2">
        <v>33</v>
      </c>
      <c r="JL70" s="2">
        <v>10</v>
      </c>
      <c r="JM70" s="2">
        <v>28</v>
      </c>
      <c r="JN70" s="4">
        <v>0.46</v>
      </c>
      <c r="JO70" s="19">
        <f t="shared" si="150"/>
        <v>0</v>
      </c>
      <c r="JQ70" s="2" t="s">
        <v>82</v>
      </c>
      <c r="JR70" s="2">
        <v>71</v>
      </c>
      <c r="JS70" s="2">
        <v>33</v>
      </c>
      <c r="JT70" s="2">
        <v>10</v>
      </c>
      <c r="JU70" s="2">
        <v>28</v>
      </c>
      <c r="JV70" s="4">
        <v>0.46</v>
      </c>
      <c r="JW70" s="19">
        <f t="shared" si="151"/>
        <v>0</v>
      </c>
      <c r="JY70" s="2" t="s">
        <v>82</v>
      </c>
      <c r="JZ70" s="2">
        <v>71</v>
      </c>
      <c r="KA70" s="2">
        <v>33</v>
      </c>
      <c r="KB70" s="2">
        <v>10</v>
      </c>
      <c r="KC70" s="2">
        <v>28</v>
      </c>
      <c r="KD70" s="4">
        <v>0.46</v>
      </c>
      <c r="KE70" s="19">
        <f t="shared" si="152"/>
        <v>0</v>
      </c>
      <c r="KG70" s="2" t="s">
        <v>82</v>
      </c>
      <c r="KH70" s="2">
        <v>71</v>
      </c>
      <c r="KI70" s="2">
        <v>33</v>
      </c>
      <c r="KJ70" s="2">
        <v>10</v>
      </c>
      <c r="KK70" s="2">
        <v>28</v>
      </c>
      <c r="KL70" s="4">
        <v>0.46</v>
      </c>
      <c r="KM70" s="19">
        <f t="shared" si="153"/>
        <v>0</v>
      </c>
      <c r="KO70" s="2" t="s">
        <v>82</v>
      </c>
      <c r="KP70" s="2">
        <v>71</v>
      </c>
      <c r="KQ70" s="2">
        <v>33</v>
      </c>
      <c r="KR70" s="2">
        <v>10</v>
      </c>
      <c r="KS70" s="2">
        <v>28</v>
      </c>
      <c r="KT70" s="4">
        <v>0.46</v>
      </c>
      <c r="KU70" s="19">
        <f t="shared" si="154"/>
        <v>0</v>
      </c>
      <c r="KW70" s="2" t="s">
        <v>82</v>
      </c>
      <c r="KX70" s="2">
        <v>71</v>
      </c>
      <c r="KY70" s="2">
        <v>33</v>
      </c>
      <c r="KZ70" s="2">
        <v>10</v>
      </c>
      <c r="LA70" s="2">
        <v>28</v>
      </c>
      <c r="LB70" s="4">
        <v>0.46</v>
      </c>
      <c r="LC70" s="19">
        <f t="shared" si="155"/>
        <v>0</v>
      </c>
      <c r="LE70" s="2" t="s">
        <v>82</v>
      </c>
      <c r="LF70" s="2">
        <v>71</v>
      </c>
      <c r="LG70" s="2">
        <v>33</v>
      </c>
      <c r="LH70" s="2">
        <v>10</v>
      </c>
      <c r="LI70" s="2">
        <v>28</v>
      </c>
      <c r="LJ70" s="4">
        <v>0.46</v>
      </c>
      <c r="LK70" s="19">
        <f t="shared" si="156"/>
        <v>0</v>
      </c>
      <c r="LM70" s="2" t="s">
        <v>82</v>
      </c>
      <c r="LN70" s="2">
        <v>71</v>
      </c>
      <c r="LO70" s="2">
        <v>33</v>
      </c>
      <c r="LP70" s="2">
        <v>10</v>
      </c>
      <c r="LQ70" s="2">
        <v>28</v>
      </c>
      <c r="LR70" s="4">
        <v>0.46</v>
      </c>
      <c r="LS70" s="19">
        <f t="shared" si="157"/>
        <v>0</v>
      </c>
      <c r="LU70" s="2" t="s">
        <v>82</v>
      </c>
      <c r="LV70" s="2">
        <v>71</v>
      </c>
      <c r="LW70" s="2">
        <v>33</v>
      </c>
      <c r="LX70" s="2">
        <v>10</v>
      </c>
      <c r="LY70" s="2">
        <v>28</v>
      </c>
      <c r="LZ70" s="4">
        <v>0.46</v>
      </c>
      <c r="MA70" s="19">
        <f t="shared" si="158"/>
        <v>0</v>
      </c>
      <c r="MC70" s="2" t="s">
        <v>82</v>
      </c>
      <c r="MD70" s="2">
        <v>71</v>
      </c>
      <c r="ME70" s="2">
        <v>33</v>
      </c>
      <c r="MF70" s="2">
        <v>10</v>
      </c>
      <c r="MG70" s="2">
        <v>28</v>
      </c>
      <c r="MH70" s="4">
        <f t="shared" si="159"/>
        <v>0.46478873239436619</v>
      </c>
      <c r="MI70" s="19">
        <f t="shared" si="160"/>
        <v>4.7887323943661686E-3</v>
      </c>
      <c r="MK70" s="2" t="s">
        <v>82</v>
      </c>
      <c r="ML70" s="2">
        <v>71</v>
      </c>
      <c r="MM70" s="2">
        <v>33</v>
      </c>
      <c r="MN70" s="2">
        <v>10</v>
      </c>
      <c r="MO70" s="2">
        <v>28</v>
      </c>
      <c r="MP70" s="4">
        <v>0.46</v>
      </c>
      <c r="MQ70" s="19">
        <f t="shared" si="161"/>
        <v>-4.7887323943661686E-3</v>
      </c>
      <c r="MS70" s="2" t="s">
        <v>82</v>
      </c>
      <c r="MT70" s="2">
        <v>71</v>
      </c>
      <c r="MU70" s="2">
        <v>34</v>
      </c>
      <c r="MV70" s="2">
        <v>9</v>
      </c>
      <c r="MW70" s="2">
        <v>28</v>
      </c>
      <c r="MX70" s="4">
        <v>0.48</v>
      </c>
      <c r="MY70" s="19">
        <f t="shared" si="162"/>
        <v>1.9999999999999962E-2</v>
      </c>
      <c r="NA70" s="2" t="s">
        <v>82</v>
      </c>
      <c r="NB70" s="2">
        <v>71</v>
      </c>
      <c r="NC70" s="2">
        <v>33</v>
      </c>
      <c r="ND70" s="7">
        <v>10</v>
      </c>
      <c r="NE70" s="2">
        <v>28</v>
      </c>
      <c r="NF70" s="4">
        <v>0.46</v>
      </c>
      <c r="NG70" s="19">
        <f t="shared" si="163"/>
        <v>-1.9999999999999962E-2</v>
      </c>
      <c r="NH70" s="18" t="s">
        <v>222</v>
      </c>
      <c r="NI70" s="2" t="s">
        <v>82</v>
      </c>
      <c r="NJ70" s="2">
        <v>71</v>
      </c>
      <c r="NK70" s="2">
        <v>34</v>
      </c>
      <c r="NL70" s="2">
        <v>9</v>
      </c>
      <c r="NM70" s="2">
        <v>28</v>
      </c>
      <c r="NN70" s="4">
        <v>0.48</v>
      </c>
      <c r="NO70" s="19">
        <f t="shared" si="164"/>
        <v>1.9999999999999962E-2</v>
      </c>
      <c r="NQ70" s="2" t="s">
        <v>82</v>
      </c>
      <c r="NR70" s="2">
        <v>71</v>
      </c>
      <c r="NS70" s="2">
        <v>33</v>
      </c>
      <c r="NT70" s="2">
        <v>10</v>
      </c>
      <c r="NU70" s="2">
        <v>28</v>
      </c>
      <c r="NV70" s="4">
        <v>0.46</v>
      </c>
      <c r="NW70" s="19">
        <f t="shared" si="165"/>
        <v>-1.9999999999999962E-2</v>
      </c>
      <c r="NX70" s="18" t="s">
        <v>119</v>
      </c>
      <c r="NY70" s="2" t="s">
        <v>82</v>
      </c>
      <c r="NZ70" s="2">
        <v>71</v>
      </c>
      <c r="OA70" s="2">
        <v>33</v>
      </c>
      <c r="OB70" s="2">
        <v>10</v>
      </c>
      <c r="OC70" s="2">
        <v>28</v>
      </c>
      <c r="OD70" s="4">
        <v>0.46</v>
      </c>
      <c r="OE70" s="19">
        <f t="shared" si="166"/>
        <v>0</v>
      </c>
      <c r="OG70" s="2" t="s">
        <v>82</v>
      </c>
      <c r="OH70" s="2">
        <v>71</v>
      </c>
      <c r="OI70" s="2">
        <v>33</v>
      </c>
      <c r="OJ70" s="2">
        <v>10</v>
      </c>
      <c r="OK70" s="2">
        <v>28</v>
      </c>
      <c r="OL70" s="4">
        <v>0.46</v>
      </c>
      <c r="OM70" s="19">
        <f t="shared" si="128"/>
        <v>0</v>
      </c>
      <c r="OO70" s="2" t="s">
        <v>82</v>
      </c>
      <c r="OP70" s="2">
        <v>71</v>
      </c>
      <c r="OQ70" s="2">
        <v>33</v>
      </c>
      <c r="OR70" s="2">
        <v>10</v>
      </c>
      <c r="OS70" s="2">
        <v>28</v>
      </c>
      <c r="OT70" s="4">
        <f t="shared" si="167"/>
        <v>0.46478873239436619</v>
      </c>
      <c r="OU70" s="19">
        <f t="shared" si="168"/>
        <v>4.7887323943661686E-3</v>
      </c>
      <c r="OW70" s="129" t="s">
        <v>82</v>
      </c>
      <c r="OX70" s="129">
        <v>71</v>
      </c>
      <c r="OY70" s="129">
        <v>33</v>
      </c>
      <c r="OZ70" s="129">
        <v>10</v>
      </c>
      <c r="PA70" s="129">
        <v>28</v>
      </c>
      <c r="PB70" s="135">
        <v>0.46</v>
      </c>
      <c r="PC70" s="132">
        <v>0</v>
      </c>
      <c r="PD70" s="129"/>
      <c r="PE70" s="129" t="s">
        <v>82</v>
      </c>
      <c r="PF70" s="129">
        <v>71</v>
      </c>
      <c r="PG70" s="129">
        <v>34</v>
      </c>
      <c r="PH70" s="129">
        <v>9</v>
      </c>
      <c r="PI70" s="129">
        <v>28</v>
      </c>
      <c r="PJ70" s="135">
        <v>0.48</v>
      </c>
      <c r="PK70" s="132">
        <v>1.9999999999999962E-2</v>
      </c>
      <c r="PM70" s="156" t="s">
        <v>82</v>
      </c>
      <c r="PN70" s="156">
        <v>71</v>
      </c>
      <c r="PO70" s="156">
        <v>34</v>
      </c>
      <c r="PP70" s="156">
        <v>9</v>
      </c>
      <c r="PQ70" s="156">
        <v>28</v>
      </c>
      <c r="PR70" s="162">
        <v>0.48</v>
      </c>
      <c r="PS70" s="132">
        <f t="shared" si="169"/>
        <v>0</v>
      </c>
      <c r="PT70" s="121"/>
      <c r="PU70" s="156" t="s">
        <v>82</v>
      </c>
      <c r="PV70" s="156">
        <v>71</v>
      </c>
      <c r="PW70" s="156">
        <v>33</v>
      </c>
      <c r="PX70" s="156">
        <v>10</v>
      </c>
      <c r="PY70" s="156">
        <v>28</v>
      </c>
      <c r="PZ70" s="162">
        <v>0.97</v>
      </c>
      <c r="QA70" s="132">
        <f t="shared" si="170"/>
        <v>0.49</v>
      </c>
      <c r="QB70" s="121"/>
      <c r="QC70" s="156" t="s">
        <v>82</v>
      </c>
      <c r="QD70" s="156">
        <v>71</v>
      </c>
      <c r="QE70" s="156">
        <v>33</v>
      </c>
      <c r="QF70" s="156">
        <v>10</v>
      </c>
      <c r="QG70" s="156">
        <v>28</v>
      </c>
      <c r="QH70" s="162">
        <f>QE70/QD70</f>
        <v>0.46478873239436619</v>
      </c>
      <c r="QI70" s="132">
        <f>QH70-PZ70</f>
        <v>-0.50521126760563373</v>
      </c>
      <c r="QJ70" s="121" t="s">
        <v>119</v>
      </c>
      <c r="QK70" s="156" t="s">
        <v>82</v>
      </c>
      <c r="QL70" s="156">
        <v>71</v>
      </c>
      <c r="QM70" s="156">
        <v>34</v>
      </c>
      <c r="QN70" s="156">
        <v>9</v>
      </c>
      <c r="QO70" s="156">
        <v>28</v>
      </c>
      <c r="QP70" s="162">
        <v>0.48</v>
      </c>
      <c r="QQ70" s="132">
        <f t="shared" si="171"/>
        <v>1.5211267605633794E-2</v>
      </c>
      <c r="QR70" s="121"/>
      <c r="QS70" s="156" t="s">
        <v>82</v>
      </c>
      <c r="QT70" s="156">
        <v>71</v>
      </c>
      <c r="QU70" s="156">
        <v>33</v>
      </c>
      <c r="QV70" s="156">
        <v>10</v>
      </c>
      <c r="QW70" s="156">
        <v>28</v>
      </c>
      <c r="QX70" s="162">
        <v>0.46</v>
      </c>
      <c r="QY70" s="158">
        <f t="shared" si="172"/>
        <v>-1.9999999999999962E-2</v>
      </c>
      <c r="QZ70" s="121"/>
      <c r="RA70" s="156" t="s">
        <v>82</v>
      </c>
      <c r="RB70" s="156">
        <v>71</v>
      </c>
      <c r="RC70" s="156">
        <v>34</v>
      </c>
      <c r="RD70" s="156">
        <v>9</v>
      </c>
      <c r="RE70" s="156">
        <v>28</v>
      </c>
      <c r="RF70" s="162">
        <v>0.48</v>
      </c>
      <c r="RG70" s="132">
        <f t="shared" si="173"/>
        <v>1.9999999999999962E-2</v>
      </c>
      <c r="RH70" s="121"/>
      <c r="RI70" s="121"/>
      <c r="RJ70" s="156" t="s">
        <v>82</v>
      </c>
      <c r="RK70" s="156">
        <v>71</v>
      </c>
      <c r="RL70" s="156">
        <v>34</v>
      </c>
      <c r="RM70" s="156">
        <v>9</v>
      </c>
      <c r="RN70" s="156">
        <v>28</v>
      </c>
      <c r="RO70" s="162">
        <f t="shared" si="174"/>
        <v>0.47887323943661969</v>
      </c>
      <c r="RP70" s="132">
        <f t="shared" si="175"/>
        <v>-1.1267605633802913E-3</v>
      </c>
      <c r="RQ70" s="121"/>
      <c r="RR70" s="121"/>
      <c r="RS70" s="121"/>
      <c r="RT70" s="121"/>
      <c r="RU70" s="121"/>
      <c r="RV70" s="121"/>
      <c r="RW70" s="132"/>
      <c r="RX70" s="121"/>
      <c r="RY70" s="121"/>
      <c r="RZ70" s="121"/>
      <c r="SA70" s="121"/>
      <c r="SB70" s="121"/>
      <c r="SC70" s="121"/>
      <c r="SD70" s="132"/>
      <c r="SE70" s="121"/>
      <c r="SF70" s="121"/>
      <c r="SG70" s="121"/>
      <c r="SH70" s="121"/>
      <c r="SI70" s="121"/>
      <c r="SJ70" s="121"/>
      <c r="SK70" s="121"/>
      <c r="SL70" s="121"/>
      <c r="SM70" s="121"/>
      <c r="SN70" s="121"/>
      <c r="SO70" s="121"/>
      <c r="SP70" s="121"/>
      <c r="SQ70" s="121"/>
      <c r="SR70" s="121"/>
      <c r="SU70" s="157" t="s">
        <v>82</v>
      </c>
      <c r="SV70" s="157">
        <v>71</v>
      </c>
      <c r="SW70" s="157">
        <v>46</v>
      </c>
      <c r="SX70" s="157">
        <v>7</v>
      </c>
      <c r="SY70" s="157">
        <v>18</v>
      </c>
      <c r="SZ70" s="158">
        <f t="shared" si="176"/>
        <v>0.647887323943662</v>
      </c>
      <c r="TA70" s="132">
        <f t="shared" si="177"/>
        <v>0.16901408450704231</v>
      </c>
      <c r="TC70" s="157" t="s">
        <v>82</v>
      </c>
      <c r="TD70" s="157">
        <v>71</v>
      </c>
      <c r="TE70" s="157">
        <v>46</v>
      </c>
      <c r="TF70" s="157">
        <v>7</v>
      </c>
      <c r="TG70" s="157">
        <v>18</v>
      </c>
      <c r="TH70" s="158">
        <f t="shared" si="178"/>
        <v>0.647887323943662</v>
      </c>
      <c r="TI70" s="132">
        <f t="shared" si="179"/>
        <v>0</v>
      </c>
      <c r="TK70" s="157" t="s">
        <v>82</v>
      </c>
      <c r="TL70" s="157">
        <v>71</v>
      </c>
      <c r="TM70" s="157">
        <v>45</v>
      </c>
      <c r="TN70" s="157">
        <v>8</v>
      </c>
      <c r="TO70" s="157">
        <v>18</v>
      </c>
      <c r="TP70" s="158">
        <f t="shared" si="180"/>
        <v>0.63380281690140849</v>
      </c>
      <c r="TQ70" s="132">
        <f t="shared" si="181"/>
        <v>-1.4084507042253502E-2</v>
      </c>
      <c r="TS70" s="157" t="s">
        <v>82</v>
      </c>
      <c r="TT70" s="157">
        <v>71</v>
      </c>
      <c r="TU70" s="157">
        <v>45</v>
      </c>
      <c r="TV70" s="157">
        <v>8</v>
      </c>
      <c r="TW70" s="157">
        <v>18</v>
      </c>
      <c r="TX70" s="158">
        <f t="shared" si="182"/>
        <v>0.63380281690140849</v>
      </c>
      <c r="TY70" s="132">
        <f t="shared" si="183"/>
        <v>0</v>
      </c>
      <c r="UA70" s="157" t="s">
        <v>82</v>
      </c>
      <c r="UB70" s="157">
        <v>71</v>
      </c>
      <c r="UC70" s="157">
        <v>45</v>
      </c>
      <c r="UD70" s="157">
        <v>8</v>
      </c>
      <c r="UE70" s="157">
        <v>18</v>
      </c>
      <c r="UF70" s="158">
        <f t="shared" si="184"/>
        <v>0.63380281690140849</v>
      </c>
      <c r="UG70" s="132">
        <f t="shared" si="185"/>
        <v>0</v>
      </c>
      <c r="UH70" s="132"/>
      <c r="UI70" s="157" t="s">
        <v>82</v>
      </c>
      <c r="UJ70" s="157">
        <v>71</v>
      </c>
      <c r="UK70" s="157">
        <v>46</v>
      </c>
      <c r="UL70" s="157">
        <v>7</v>
      </c>
      <c r="UM70" s="157">
        <v>18</v>
      </c>
      <c r="UN70" s="158">
        <f t="shared" si="186"/>
        <v>0.647887323943662</v>
      </c>
      <c r="UO70" s="132">
        <f t="shared" si="187"/>
        <v>1.4084507042253502E-2</v>
      </c>
      <c r="UQ70" s="157" t="s">
        <v>82</v>
      </c>
      <c r="UR70" s="157">
        <v>71</v>
      </c>
      <c r="US70" s="157">
        <v>46</v>
      </c>
      <c r="UT70" s="157">
        <v>7</v>
      </c>
      <c r="UU70" s="157">
        <v>18</v>
      </c>
      <c r="UV70" s="158">
        <f t="shared" si="188"/>
        <v>0.647887323943662</v>
      </c>
      <c r="UW70" s="132">
        <f t="shared" si="189"/>
        <v>0</v>
      </c>
      <c r="UY70" s="157" t="s">
        <v>82</v>
      </c>
      <c r="UZ70" s="157">
        <v>71</v>
      </c>
      <c r="VA70" s="157">
        <v>46</v>
      </c>
      <c r="VB70" s="157">
        <v>7</v>
      </c>
      <c r="VC70" s="157">
        <v>18</v>
      </c>
      <c r="VD70" s="158">
        <f t="shared" si="190"/>
        <v>0.647887323943662</v>
      </c>
      <c r="VE70" s="132">
        <f t="shared" si="191"/>
        <v>0</v>
      </c>
      <c r="VG70" s="157" t="s">
        <v>82</v>
      </c>
      <c r="VH70" s="157">
        <v>71</v>
      </c>
      <c r="VI70" s="157">
        <v>46</v>
      </c>
      <c r="VJ70" s="157">
        <v>7</v>
      </c>
      <c r="VK70" s="157">
        <v>18</v>
      </c>
      <c r="VL70" s="158">
        <f t="shared" si="192"/>
        <v>0.647887323943662</v>
      </c>
      <c r="VM70" s="132">
        <f t="shared" si="193"/>
        <v>0</v>
      </c>
      <c r="VO70" s="157" t="s">
        <v>82</v>
      </c>
      <c r="VP70" s="157">
        <v>71</v>
      </c>
      <c r="VQ70" s="157">
        <v>46</v>
      </c>
      <c r="VR70" s="157">
        <v>7</v>
      </c>
      <c r="VS70" s="157">
        <v>18</v>
      </c>
      <c r="VT70" s="158">
        <f t="shared" si="194"/>
        <v>0.647887323943662</v>
      </c>
      <c r="VV70" s="157" t="s">
        <v>82</v>
      </c>
      <c r="VW70" s="157">
        <v>71</v>
      </c>
      <c r="VX70" s="157">
        <v>46</v>
      </c>
      <c r="VY70" s="157">
        <v>7</v>
      </c>
      <c r="VZ70" s="157">
        <v>18</v>
      </c>
      <c r="WA70" s="158">
        <f t="shared" si="195"/>
        <v>0.647887323943662</v>
      </c>
      <c r="WC70" s="157" t="s">
        <v>82</v>
      </c>
      <c r="WD70" s="157">
        <v>71</v>
      </c>
      <c r="WE70" s="157">
        <v>46</v>
      </c>
      <c r="WF70" s="157">
        <v>7</v>
      </c>
      <c r="WG70" s="157">
        <v>18</v>
      </c>
      <c r="WH70" s="158">
        <f t="shared" si="196"/>
        <v>0.647887323943662</v>
      </c>
      <c r="WI70" s="132">
        <f t="shared" si="142"/>
        <v>0</v>
      </c>
      <c r="WK70" s="157" t="s">
        <v>82</v>
      </c>
      <c r="WL70" s="157">
        <v>71</v>
      </c>
      <c r="WM70" s="157">
        <v>46</v>
      </c>
      <c r="WN70" s="157">
        <v>7</v>
      </c>
      <c r="WO70" s="157">
        <v>18</v>
      </c>
      <c r="WP70" s="158">
        <f t="shared" si="197"/>
        <v>0.647887323943662</v>
      </c>
      <c r="WQ70" s="132">
        <f t="shared" si="198"/>
        <v>0</v>
      </c>
      <c r="WS70" s="157" t="s">
        <v>82</v>
      </c>
      <c r="WT70" s="157">
        <v>71</v>
      </c>
      <c r="WU70" s="157">
        <v>46</v>
      </c>
      <c r="WV70" s="157">
        <v>7</v>
      </c>
      <c r="WW70" s="157">
        <v>18</v>
      </c>
      <c r="WX70" s="158">
        <f t="shared" si="199"/>
        <v>0.647887323943662</v>
      </c>
      <c r="WY70" s="132">
        <f t="shared" si="200"/>
        <v>0</v>
      </c>
      <c r="XA70" s="157" t="s">
        <v>82</v>
      </c>
      <c r="XB70" s="157">
        <v>71</v>
      </c>
      <c r="XC70" s="157">
        <v>46</v>
      </c>
      <c r="XD70" s="157">
        <v>7</v>
      </c>
      <c r="XE70" s="157">
        <v>18</v>
      </c>
      <c r="XF70" s="158">
        <f t="shared" si="201"/>
        <v>0.647887323943662</v>
      </c>
      <c r="XG70" s="132">
        <f t="shared" si="202"/>
        <v>0</v>
      </c>
      <c r="XI70" s="157" t="s">
        <v>82</v>
      </c>
      <c r="XJ70" s="157">
        <v>71</v>
      </c>
      <c r="XK70" s="157">
        <v>46</v>
      </c>
      <c r="XL70" s="157">
        <v>7</v>
      </c>
      <c r="XM70" s="157">
        <v>18</v>
      </c>
      <c r="XN70" s="158">
        <f t="shared" si="203"/>
        <v>0.647887323943662</v>
      </c>
      <c r="XO70" s="132">
        <f t="shared" si="204"/>
        <v>0</v>
      </c>
      <c r="XQ70" s="157" t="s">
        <v>82</v>
      </c>
      <c r="XR70" s="157">
        <v>71</v>
      </c>
      <c r="XS70" s="157">
        <v>46</v>
      </c>
      <c r="XT70" s="157">
        <v>7</v>
      </c>
      <c r="XU70" s="157">
        <v>18</v>
      </c>
      <c r="XV70" s="158">
        <f t="shared" si="205"/>
        <v>0.647887323943662</v>
      </c>
      <c r="XW70" s="132">
        <f t="shared" si="206"/>
        <v>0</v>
      </c>
      <c r="XY70" s="157" t="s">
        <v>82</v>
      </c>
      <c r="XZ70" s="157">
        <v>71</v>
      </c>
      <c r="YA70" s="157">
        <v>46</v>
      </c>
      <c r="YB70" s="157">
        <v>7</v>
      </c>
      <c r="YC70" s="157">
        <v>18</v>
      </c>
      <c r="YD70" s="158">
        <f t="shared" si="207"/>
        <v>0.647887323943662</v>
      </c>
      <c r="YE70" s="132">
        <f t="shared" si="208"/>
        <v>0</v>
      </c>
      <c r="YG70" s="157" t="s">
        <v>82</v>
      </c>
      <c r="YH70" s="157">
        <v>71</v>
      </c>
      <c r="YI70" s="157">
        <v>46</v>
      </c>
      <c r="YJ70" s="157">
        <v>7</v>
      </c>
      <c r="YK70" s="157">
        <v>18</v>
      </c>
      <c r="YL70" s="158">
        <f t="shared" si="209"/>
        <v>0.647887323943662</v>
      </c>
      <c r="YM70" s="132">
        <f t="shared" si="210"/>
        <v>0</v>
      </c>
      <c r="YO70" s="157" t="s">
        <v>82</v>
      </c>
      <c r="YP70" s="157">
        <v>71</v>
      </c>
      <c r="YQ70" s="157">
        <v>46</v>
      </c>
      <c r="YR70" s="157">
        <v>7</v>
      </c>
      <c r="YS70" s="157">
        <v>18</v>
      </c>
      <c r="YT70" s="158">
        <f t="shared" si="211"/>
        <v>0.647887323943662</v>
      </c>
      <c r="YU70" s="132">
        <f t="shared" si="212"/>
        <v>0</v>
      </c>
      <c r="YW70" s="157" t="s">
        <v>82</v>
      </c>
      <c r="YX70" s="157">
        <v>71</v>
      </c>
      <c r="YY70" s="157">
        <v>46</v>
      </c>
      <c r="YZ70" s="157">
        <v>7</v>
      </c>
      <c r="ZA70" s="157">
        <v>18</v>
      </c>
      <c r="ZB70" s="158">
        <f t="shared" si="213"/>
        <v>0.647887323943662</v>
      </c>
      <c r="ZD70" s="157" t="s">
        <v>82</v>
      </c>
      <c r="ZE70" s="157">
        <v>71</v>
      </c>
      <c r="ZF70" s="157">
        <v>46</v>
      </c>
      <c r="ZG70" s="157">
        <v>7</v>
      </c>
      <c r="ZH70" s="157">
        <v>18</v>
      </c>
      <c r="ZI70" s="158">
        <f t="shared" si="214"/>
        <v>0.647887323943662</v>
      </c>
      <c r="ZJ70" s="132">
        <f t="shared" si="215"/>
        <v>-17.352112676056336</v>
      </c>
      <c r="ZL70" s="121" t="s">
        <v>82</v>
      </c>
      <c r="ZM70" s="121">
        <v>71</v>
      </c>
      <c r="ZN70" s="121">
        <v>45</v>
      </c>
      <c r="ZO70" s="121">
        <v>8</v>
      </c>
      <c r="ZP70" s="121">
        <v>18</v>
      </c>
      <c r="ZQ70" s="132">
        <v>0.63</v>
      </c>
      <c r="ZS70" s="157" t="s">
        <v>82</v>
      </c>
      <c r="ZT70" s="157">
        <v>71</v>
      </c>
      <c r="ZU70" s="157">
        <v>46</v>
      </c>
      <c r="ZV70" s="157">
        <v>7</v>
      </c>
      <c r="ZW70" s="157">
        <v>18</v>
      </c>
      <c r="ZX70" s="158">
        <v>0.65</v>
      </c>
      <c r="ZZ70" s="199" t="s">
        <v>82</v>
      </c>
      <c r="AAA70" s="199">
        <v>71</v>
      </c>
      <c r="AAB70" s="199">
        <v>45</v>
      </c>
      <c r="AAC70" s="199">
        <v>8</v>
      </c>
      <c r="AAD70" s="199">
        <v>18</v>
      </c>
      <c r="AAE70" s="200">
        <v>0.63</v>
      </c>
      <c r="AAG70" s="157" t="s">
        <v>82</v>
      </c>
      <c r="AAH70" s="157">
        <v>71</v>
      </c>
      <c r="AAI70" s="157">
        <v>46</v>
      </c>
      <c r="AAJ70" s="157">
        <v>7</v>
      </c>
      <c r="AAK70" s="157">
        <v>18</v>
      </c>
      <c r="AAL70" s="158">
        <v>0.65</v>
      </c>
      <c r="AAN70" s="157" t="s">
        <v>82</v>
      </c>
      <c r="AAO70" s="157">
        <v>71</v>
      </c>
      <c r="AAP70" s="157">
        <v>46</v>
      </c>
      <c r="AAQ70" s="157">
        <v>7</v>
      </c>
      <c r="AAR70" s="157">
        <v>18</v>
      </c>
      <c r="AAS70" s="158">
        <v>0.65</v>
      </c>
      <c r="AAU70" s="157" t="s">
        <v>82</v>
      </c>
      <c r="AAV70" s="157">
        <v>71</v>
      </c>
      <c r="AAW70" s="157">
        <v>46</v>
      </c>
      <c r="AAX70" s="157">
        <v>7</v>
      </c>
      <c r="AAY70" s="157">
        <v>18</v>
      </c>
      <c r="AAZ70" s="158">
        <v>0.65</v>
      </c>
    </row>
    <row r="71" spans="1:728" ht="16.5" thickBot="1">
      <c r="D71" s="18">
        <f>SUM(D3:D70)</f>
        <v>7001</v>
      </c>
      <c r="E71" s="18">
        <f>SUM(E3:E70)</f>
        <v>6257</v>
      </c>
      <c r="H71" s="19">
        <f>E71/D71</f>
        <v>0.89372946721896873</v>
      </c>
      <c r="J71" s="58"/>
      <c r="K71" s="58">
        <f>SUM(K3:K70)</f>
        <v>7438</v>
      </c>
      <c r="L71" s="58">
        <f>SUM(L3:L70)</f>
        <v>6691</v>
      </c>
      <c r="M71" s="58"/>
      <c r="N71" s="58"/>
      <c r="O71" s="59">
        <f>L71/K71</f>
        <v>0.89956977682172623</v>
      </c>
      <c r="P71" s="59"/>
      <c r="S71" s="18">
        <f>SUM(S3:S70)</f>
        <v>7438</v>
      </c>
      <c r="T71" s="18">
        <f>SUM(T3:T70)</f>
        <v>6690</v>
      </c>
      <c r="W71" s="19">
        <f>T71/S71</f>
        <v>0.89943533207851578</v>
      </c>
      <c r="AA71" s="18">
        <f>SUM(AA3:AA70)</f>
        <v>7435</v>
      </c>
      <c r="AB71" s="18">
        <f>SUM(AB3:AB70)</f>
        <v>6813</v>
      </c>
      <c r="AE71" s="19">
        <f>AB71/AA71</f>
        <v>0.91634162743779424</v>
      </c>
      <c r="BR71" s="18">
        <f>SUM(BR3:BR70)</f>
        <v>7401</v>
      </c>
      <c r="BS71" s="18">
        <f>SUM(BS3:BS70)</f>
        <v>6338</v>
      </c>
      <c r="BV71" s="19">
        <f>BS71/BR71</f>
        <v>0.85637076070801244</v>
      </c>
      <c r="BY71" s="40" t="s">
        <v>133</v>
      </c>
      <c r="BZ71" s="40">
        <v>5</v>
      </c>
      <c r="CA71" s="41">
        <v>3</v>
      </c>
      <c r="CB71" s="42">
        <v>2</v>
      </c>
      <c r="CC71" s="40">
        <v>0</v>
      </c>
      <c r="CD71" s="48">
        <v>0.6</v>
      </c>
      <c r="CG71" s="2" t="s">
        <v>133</v>
      </c>
      <c r="CH71" s="2">
        <v>5</v>
      </c>
      <c r="CI71" s="2">
        <v>5</v>
      </c>
      <c r="CJ71" s="2">
        <v>0</v>
      </c>
      <c r="CK71" s="2">
        <v>0</v>
      </c>
      <c r="CL71" s="4">
        <v>1</v>
      </c>
      <c r="CM71" s="19">
        <f t="shared" si="129"/>
        <v>0.4</v>
      </c>
      <c r="CO71" s="2" t="s">
        <v>133</v>
      </c>
      <c r="CP71" s="2">
        <v>5</v>
      </c>
      <c r="CQ71" s="2">
        <v>5</v>
      </c>
      <c r="CR71" s="2">
        <v>0</v>
      </c>
      <c r="CS71" s="2">
        <v>0</v>
      </c>
      <c r="CT71" s="4">
        <v>1</v>
      </c>
      <c r="CU71" s="19">
        <f t="shared" si="130"/>
        <v>0</v>
      </c>
      <c r="CW71" s="2" t="s">
        <v>133</v>
      </c>
      <c r="CX71" s="2">
        <v>5</v>
      </c>
      <c r="CY71" s="2">
        <v>5</v>
      </c>
      <c r="CZ71" s="2">
        <v>0</v>
      </c>
      <c r="DA71" s="2">
        <v>0</v>
      </c>
      <c r="DB71" s="4">
        <v>1</v>
      </c>
      <c r="DC71" s="19">
        <f t="shared" si="131"/>
        <v>0</v>
      </c>
      <c r="DE71" s="7" t="s">
        <v>133</v>
      </c>
      <c r="DF71" s="2">
        <v>5</v>
      </c>
      <c r="DG71" s="2">
        <v>4</v>
      </c>
      <c r="DH71" s="2">
        <v>1</v>
      </c>
      <c r="DI71" s="2">
        <v>0</v>
      </c>
      <c r="DJ71" s="4">
        <v>0.8</v>
      </c>
      <c r="DK71" s="19">
        <f t="shared" si="132"/>
        <v>-0.19999999999999996</v>
      </c>
      <c r="DM71" s="2" t="s">
        <v>133</v>
      </c>
      <c r="DN71" s="2">
        <v>5</v>
      </c>
      <c r="DO71" s="2">
        <v>5</v>
      </c>
      <c r="DP71" s="2">
        <v>0</v>
      </c>
      <c r="DQ71" s="2">
        <v>0</v>
      </c>
      <c r="DR71" s="4">
        <v>1</v>
      </c>
      <c r="DS71" s="19">
        <f t="shared" si="133"/>
        <v>0.19999999999999996</v>
      </c>
      <c r="DU71" s="2" t="s">
        <v>133</v>
      </c>
      <c r="DV71" s="2">
        <v>5</v>
      </c>
      <c r="DW71" s="2">
        <v>5</v>
      </c>
      <c r="DX71" s="2">
        <v>0</v>
      </c>
      <c r="DY71" s="2">
        <v>0</v>
      </c>
      <c r="DZ71" s="4">
        <v>1</v>
      </c>
      <c r="EA71" s="19">
        <f t="shared" si="134"/>
        <v>0</v>
      </c>
      <c r="EC71" s="7" t="s">
        <v>133</v>
      </c>
      <c r="ED71" s="2">
        <v>5</v>
      </c>
      <c r="EE71" s="2">
        <v>5</v>
      </c>
      <c r="EF71" s="2">
        <v>0</v>
      </c>
      <c r="EG71" s="2">
        <v>0</v>
      </c>
      <c r="EH71" s="4">
        <v>1</v>
      </c>
      <c r="EI71" s="19">
        <f t="shared" si="135"/>
        <v>0</v>
      </c>
      <c r="EJ71" s="18" t="s">
        <v>119</v>
      </c>
      <c r="EK71" s="7" t="s">
        <v>133</v>
      </c>
      <c r="EL71" s="2">
        <v>5</v>
      </c>
      <c r="EM71" s="2">
        <v>5</v>
      </c>
      <c r="EN71" s="2">
        <v>0</v>
      </c>
      <c r="EO71" s="2">
        <v>0</v>
      </c>
      <c r="EP71" s="4">
        <v>1</v>
      </c>
      <c r="EQ71" s="19">
        <f t="shared" si="136"/>
        <v>0</v>
      </c>
      <c r="ES71" s="2" t="s">
        <v>133</v>
      </c>
      <c r="ET71" s="2">
        <v>5</v>
      </c>
      <c r="EU71" s="2">
        <v>5</v>
      </c>
      <c r="EV71" s="2">
        <v>0</v>
      </c>
      <c r="EW71" s="2">
        <v>0</v>
      </c>
      <c r="EX71" s="4">
        <v>1</v>
      </c>
      <c r="EY71" s="19">
        <f t="shared" si="137"/>
        <v>0</v>
      </c>
      <c r="FA71" s="2" t="s">
        <v>133</v>
      </c>
      <c r="FB71" s="2">
        <v>5</v>
      </c>
      <c r="FC71" s="2">
        <v>5</v>
      </c>
      <c r="FD71" s="2">
        <v>0</v>
      </c>
      <c r="FE71" s="2">
        <v>0</v>
      </c>
      <c r="FF71" s="4">
        <v>1</v>
      </c>
      <c r="FG71" s="19">
        <f t="shared" si="138"/>
        <v>0</v>
      </c>
      <c r="FI71" s="2" t="s">
        <v>133</v>
      </c>
      <c r="FJ71" s="2">
        <v>5</v>
      </c>
      <c r="FK71" s="2">
        <v>5</v>
      </c>
      <c r="FL71" s="2">
        <v>0</v>
      </c>
      <c r="FM71" s="2">
        <v>0</v>
      </c>
      <c r="FN71" s="4">
        <v>1</v>
      </c>
      <c r="FO71" s="19">
        <f t="shared" si="139"/>
        <v>0</v>
      </c>
      <c r="FQ71" s="2" t="s">
        <v>133</v>
      </c>
      <c r="FR71" s="2">
        <v>5</v>
      </c>
      <c r="FS71" s="2">
        <v>5</v>
      </c>
      <c r="FT71" s="2">
        <v>0</v>
      </c>
      <c r="FU71" s="2">
        <v>0</v>
      </c>
      <c r="FV71" s="4">
        <v>1</v>
      </c>
      <c r="FW71" s="19">
        <f t="shared" si="140"/>
        <v>0</v>
      </c>
      <c r="FY71" s="2" t="s">
        <v>133</v>
      </c>
      <c r="FZ71" s="1">
        <v>5</v>
      </c>
      <c r="GA71" s="1">
        <v>5</v>
      </c>
      <c r="GB71" s="1">
        <v>0</v>
      </c>
      <c r="GC71" s="1">
        <v>0</v>
      </c>
      <c r="GD71" s="3">
        <v>1</v>
      </c>
      <c r="GE71" s="19">
        <f t="shared" si="143"/>
        <v>0</v>
      </c>
      <c r="GG71" s="2" t="s">
        <v>133</v>
      </c>
      <c r="GH71" s="2">
        <v>5</v>
      </c>
      <c r="GI71" s="2">
        <v>5</v>
      </c>
      <c r="GJ71" s="2">
        <v>0</v>
      </c>
      <c r="GK71" s="2">
        <v>0</v>
      </c>
      <c r="GL71" s="4">
        <v>1</v>
      </c>
      <c r="GM71" s="19">
        <f>GL71-GD71</f>
        <v>0</v>
      </c>
      <c r="GO71" s="2" t="s">
        <v>133</v>
      </c>
      <c r="GP71" s="1">
        <v>5</v>
      </c>
      <c r="GQ71" s="1">
        <v>5</v>
      </c>
      <c r="GR71" s="1">
        <v>0</v>
      </c>
      <c r="GS71" s="1">
        <v>0</v>
      </c>
      <c r="GT71" s="3">
        <v>1</v>
      </c>
      <c r="GW71" s="2" t="s">
        <v>133</v>
      </c>
      <c r="GX71" s="2">
        <v>5</v>
      </c>
      <c r="GY71" s="2">
        <v>5</v>
      </c>
      <c r="GZ71" s="2">
        <v>0</v>
      </c>
      <c r="HA71" s="2">
        <v>0</v>
      </c>
      <c r="HB71" s="4">
        <v>1</v>
      </c>
      <c r="HC71" s="19">
        <f t="shared" si="144"/>
        <v>0</v>
      </c>
      <c r="HE71" s="2" t="s">
        <v>133</v>
      </c>
      <c r="HF71" s="1">
        <v>5</v>
      </c>
      <c r="HG71" s="1">
        <v>5</v>
      </c>
      <c r="HH71" s="1">
        <v>0</v>
      </c>
      <c r="HI71" s="1">
        <v>0</v>
      </c>
      <c r="HJ71" s="3">
        <v>1</v>
      </c>
      <c r="HK71" s="19">
        <f>HJ71-HB71</f>
        <v>0</v>
      </c>
      <c r="HM71" s="2" t="s">
        <v>86</v>
      </c>
      <c r="HN71" s="2">
        <v>555</v>
      </c>
      <c r="HO71" s="2">
        <v>553</v>
      </c>
      <c r="HP71" s="2">
        <v>2</v>
      </c>
      <c r="HQ71" s="2">
        <v>0</v>
      </c>
      <c r="HR71" s="28">
        <f>HO71/HN71</f>
        <v>0.99639639639639643</v>
      </c>
      <c r="HS71" s="19">
        <f t="shared" si="141"/>
        <v>0.99639639639639643</v>
      </c>
      <c r="HT71" s="18" t="s">
        <v>119</v>
      </c>
      <c r="HU71" s="2" t="s">
        <v>86</v>
      </c>
      <c r="HV71" s="1">
        <v>555</v>
      </c>
      <c r="HW71" s="1">
        <v>553</v>
      </c>
      <c r="HX71" s="1">
        <v>2</v>
      </c>
      <c r="HY71" s="1">
        <v>0</v>
      </c>
      <c r="HZ71" s="106">
        <f>HW71/HV71</f>
        <v>0.99639639639639643</v>
      </c>
      <c r="IA71" s="19">
        <f t="shared" si="145"/>
        <v>0</v>
      </c>
      <c r="IC71" s="2" t="s">
        <v>86</v>
      </c>
      <c r="ID71" s="11">
        <v>555</v>
      </c>
      <c r="IE71" s="11">
        <v>553</v>
      </c>
      <c r="IF71" s="11">
        <v>2</v>
      </c>
      <c r="IG71" s="11">
        <v>0</v>
      </c>
      <c r="IH71" s="80">
        <f>IE71/ID71</f>
        <v>0.99639639639639643</v>
      </c>
      <c r="II71" s="19">
        <f t="shared" si="146"/>
        <v>0</v>
      </c>
      <c r="IJ71" s="18" t="s">
        <v>119</v>
      </c>
      <c r="IK71" s="2" t="s">
        <v>86</v>
      </c>
      <c r="IL71" s="2">
        <v>555</v>
      </c>
      <c r="IM71" s="2">
        <v>553</v>
      </c>
      <c r="IN71" s="2">
        <v>2</v>
      </c>
      <c r="IO71" s="2">
        <v>0</v>
      </c>
      <c r="IP71" s="4">
        <v>1</v>
      </c>
      <c r="IQ71" s="19">
        <f t="shared" si="147"/>
        <v>3.6036036036035668E-3</v>
      </c>
      <c r="IS71" s="2" t="s">
        <v>86</v>
      </c>
      <c r="IT71" s="2">
        <v>555</v>
      </c>
      <c r="IU71" s="2">
        <v>553</v>
      </c>
      <c r="IV71" s="2">
        <v>2</v>
      </c>
      <c r="IW71" s="2">
        <v>0</v>
      </c>
      <c r="IX71" s="4">
        <v>1</v>
      </c>
      <c r="IY71" s="19">
        <f t="shared" si="148"/>
        <v>0</v>
      </c>
      <c r="JA71" s="2" t="s">
        <v>86</v>
      </c>
      <c r="JB71" s="2">
        <v>555</v>
      </c>
      <c r="JC71" s="2">
        <v>553</v>
      </c>
      <c r="JD71" s="2">
        <v>2</v>
      </c>
      <c r="JE71" s="2">
        <v>0</v>
      </c>
      <c r="JF71" s="4">
        <v>1</v>
      </c>
      <c r="JG71" s="19">
        <f t="shared" si="149"/>
        <v>0</v>
      </c>
      <c r="JI71" s="2" t="s">
        <v>86</v>
      </c>
      <c r="JJ71" s="2">
        <v>555</v>
      </c>
      <c r="JK71" s="2">
        <v>553</v>
      </c>
      <c r="JL71" s="2">
        <v>2</v>
      </c>
      <c r="JM71" s="2">
        <v>0</v>
      </c>
      <c r="JN71" s="4">
        <v>1</v>
      </c>
      <c r="JO71" s="19">
        <f t="shared" si="150"/>
        <v>0</v>
      </c>
      <c r="JQ71" s="2" t="s">
        <v>86</v>
      </c>
      <c r="JR71" s="2">
        <v>555</v>
      </c>
      <c r="JS71" s="2">
        <v>553</v>
      </c>
      <c r="JT71" s="2">
        <v>2</v>
      </c>
      <c r="JU71" s="2">
        <v>0</v>
      </c>
      <c r="JV71" s="4">
        <v>1</v>
      </c>
      <c r="JW71" s="19">
        <f t="shared" si="151"/>
        <v>0</v>
      </c>
      <c r="JY71" s="2" t="s">
        <v>86</v>
      </c>
      <c r="JZ71" s="2">
        <v>555</v>
      </c>
      <c r="KA71" s="2">
        <v>553</v>
      </c>
      <c r="KB71" s="2">
        <v>2</v>
      </c>
      <c r="KC71" s="2">
        <v>0</v>
      </c>
      <c r="KD71" s="4">
        <v>1</v>
      </c>
      <c r="KE71" s="19">
        <f t="shared" si="152"/>
        <v>0</v>
      </c>
      <c r="KG71" s="2" t="s">
        <v>86</v>
      </c>
      <c r="KH71" s="2">
        <v>555</v>
      </c>
      <c r="KI71" s="2">
        <v>553</v>
      </c>
      <c r="KJ71" s="2">
        <v>2</v>
      </c>
      <c r="KK71" s="2">
        <v>0</v>
      </c>
      <c r="KL71" s="4">
        <v>1</v>
      </c>
      <c r="KM71" s="19">
        <f t="shared" si="153"/>
        <v>0</v>
      </c>
      <c r="KO71" s="2" t="s">
        <v>86</v>
      </c>
      <c r="KP71" s="2">
        <v>555</v>
      </c>
      <c r="KQ71" s="2">
        <v>553</v>
      </c>
      <c r="KR71" s="2">
        <v>2</v>
      </c>
      <c r="KS71" s="2">
        <v>0</v>
      </c>
      <c r="KT71" s="4">
        <v>1</v>
      </c>
      <c r="KU71" s="19">
        <f t="shared" si="154"/>
        <v>0</v>
      </c>
      <c r="KW71" s="2" t="s">
        <v>86</v>
      </c>
      <c r="KX71" s="2">
        <v>555</v>
      </c>
      <c r="KY71" s="2">
        <v>553</v>
      </c>
      <c r="KZ71" s="2">
        <v>2</v>
      </c>
      <c r="LA71" s="2">
        <v>0</v>
      </c>
      <c r="LB71" s="4">
        <v>1</v>
      </c>
      <c r="LC71" s="19">
        <f t="shared" si="155"/>
        <v>0</v>
      </c>
      <c r="LE71" s="2" t="s">
        <v>86</v>
      </c>
      <c r="LF71" s="2">
        <v>555</v>
      </c>
      <c r="LG71" s="2">
        <v>553</v>
      </c>
      <c r="LH71" s="2">
        <v>2</v>
      </c>
      <c r="LI71" s="2">
        <v>0</v>
      </c>
      <c r="LJ71" s="4">
        <v>1</v>
      </c>
      <c r="LK71" s="19">
        <f t="shared" si="156"/>
        <v>0</v>
      </c>
      <c r="LM71" s="2" t="s">
        <v>86</v>
      </c>
      <c r="LN71" s="2">
        <v>555</v>
      </c>
      <c r="LO71" s="2">
        <v>553</v>
      </c>
      <c r="LP71" s="2">
        <v>2</v>
      </c>
      <c r="LQ71" s="2">
        <v>0</v>
      </c>
      <c r="LR71" s="4">
        <v>1</v>
      </c>
      <c r="LS71" s="19">
        <f t="shared" si="157"/>
        <v>0</v>
      </c>
      <c r="LU71" s="2" t="s">
        <v>86</v>
      </c>
      <c r="LV71" s="2">
        <v>555</v>
      </c>
      <c r="LW71" s="2">
        <v>553</v>
      </c>
      <c r="LX71" s="2">
        <v>2</v>
      </c>
      <c r="LY71" s="2">
        <v>0</v>
      </c>
      <c r="LZ71" s="4">
        <v>1</v>
      </c>
      <c r="MA71" s="19">
        <f t="shared" si="158"/>
        <v>0</v>
      </c>
      <c r="MC71" s="2" t="s">
        <v>86</v>
      </c>
      <c r="MD71" s="2">
        <v>555</v>
      </c>
      <c r="ME71" s="2">
        <v>553</v>
      </c>
      <c r="MF71" s="2">
        <v>2</v>
      </c>
      <c r="MG71" s="2">
        <v>0</v>
      </c>
      <c r="MH71" s="4">
        <f t="shared" si="159"/>
        <v>0.99639639639639643</v>
      </c>
      <c r="MI71" s="19">
        <f t="shared" si="160"/>
        <v>-3.6036036036035668E-3</v>
      </c>
      <c r="MK71" s="2" t="s">
        <v>86</v>
      </c>
      <c r="ML71" s="2">
        <v>555</v>
      </c>
      <c r="MM71" s="2">
        <v>553</v>
      </c>
      <c r="MN71" s="2">
        <v>2</v>
      </c>
      <c r="MO71" s="2">
        <v>0</v>
      </c>
      <c r="MP71" s="4">
        <v>1</v>
      </c>
      <c r="MQ71" s="19">
        <f t="shared" si="161"/>
        <v>3.6036036036035668E-3</v>
      </c>
      <c r="MS71" s="2" t="s">
        <v>86</v>
      </c>
      <c r="MT71" s="2">
        <v>555</v>
      </c>
      <c r="MU71" s="2">
        <v>553</v>
      </c>
      <c r="MV71" s="2">
        <v>2</v>
      </c>
      <c r="MW71" s="2">
        <v>0</v>
      </c>
      <c r="MX71" s="4">
        <v>1</v>
      </c>
      <c r="MY71" s="19">
        <f t="shared" si="162"/>
        <v>0</v>
      </c>
      <c r="NA71" s="2" t="s">
        <v>86</v>
      </c>
      <c r="NB71" s="2">
        <v>555</v>
      </c>
      <c r="NC71" s="2">
        <v>553</v>
      </c>
      <c r="ND71" s="2">
        <v>2</v>
      </c>
      <c r="NE71" s="2">
        <v>0</v>
      </c>
      <c r="NF71" s="4">
        <v>1</v>
      </c>
      <c r="NG71" s="19">
        <f t="shared" si="163"/>
        <v>0</v>
      </c>
      <c r="NI71" s="2" t="s">
        <v>86</v>
      </c>
      <c r="NJ71" s="2">
        <v>555</v>
      </c>
      <c r="NK71" s="2">
        <v>553</v>
      </c>
      <c r="NL71" s="2">
        <v>2</v>
      </c>
      <c r="NM71" s="2">
        <v>0</v>
      </c>
      <c r="NN71" s="4">
        <v>1</v>
      </c>
      <c r="NO71" s="19">
        <f t="shared" si="164"/>
        <v>0</v>
      </c>
      <c r="NQ71" s="2" t="s">
        <v>86</v>
      </c>
      <c r="NR71" s="2">
        <v>555</v>
      </c>
      <c r="NS71" s="2">
        <v>553</v>
      </c>
      <c r="NT71" s="2">
        <v>2</v>
      </c>
      <c r="NU71" s="2">
        <v>0</v>
      </c>
      <c r="NV71" s="4">
        <v>1</v>
      </c>
      <c r="NW71" s="19">
        <f t="shared" si="165"/>
        <v>0</v>
      </c>
      <c r="NY71" s="2" t="s">
        <v>86</v>
      </c>
      <c r="NZ71" s="2">
        <v>555</v>
      </c>
      <c r="OA71" s="2">
        <v>553</v>
      </c>
      <c r="OB71" s="2">
        <v>2</v>
      </c>
      <c r="OC71" s="2">
        <v>0</v>
      </c>
      <c r="OD71" s="4">
        <v>1</v>
      </c>
      <c r="OE71" s="19">
        <f t="shared" si="166"/>
        <v>0</v>
      </c>
      <c r="OG71" s="2" t="s">
        <v>86</v>
      </c>
      <c r="OH71" s="2">
        <v>555</v>
      </c>
      <c r="OI71" s="2">
        <v>553</v>
      </c>
      <c r="OJ71" s="2">
        <v>2</v>
      </c>
      <c r="OK71" s="2">
        <v>0</v>
      </c>
      <c r="OL71" s="4">
        <v>1</v>
      </c>
      <c r="OM71" s="19">
        <f t="shared" si="128"/>
        <v>0</v>
      </c>
      <c r="OO71" s="2" t="s">
        <v>86</v>
      </c>
      <c r="OP71" s="2">
        <v>555</v>
      </c>
      <c r="OQ71" s="2">
        <v>553</v>
      </c>
      <c r="OR71" s="2">
        <v>2</v>
      </c>
      <c r="OS71" s="2">
        <v>0</v>
      </c>
      <c r="OT71" s="4">
        <f t="shared" si="167"/>
        <v>0.99639639639639643</v>
      </c>
      <c r="OU71" s="19">
        <f t="shared" si="168"/>
        <v>-3.6036036036035668E-3</v>
      </c>
      <c r="OW71" s="129" t="s">
        <v>86</v>
      </c>
      <c r="OX71" s="129">
        <v>555</v>
      </c>
      <c r="OY71" s="129">
        <v>553</v>
      </c>
      <c r="OZ71" s="129">
        <v>2</v>
      </c>
      <c r="PA71" s="129">
        <v>0</v>
      </c>
      <c r="PB71" s="135">
        <v>1</v>
      </c>
      <c r="PC71" s="132">
        <v>0</v>
      </c>
      <c r="PD71" s="129"/>
      <c r="PE71" s="129" t="s">
        <v>86</v>
      </c>
      <c r="PF71" s="129">
        <v>555</v>
      </c>
      <c r="PG71" s="129">
        <v>553</v>
      </c>
      <c r="PH71" s="129">
        <v>2</v>
      </c>
      <c r="PI71" s="129">
        <v>0</v>
      </c>
      <c r="PJ71" s="135">
        <v>1</v>
      </c>
      <c r="PK71" s="132">
        <v>0</v>
      </c>
      <c r="PM71" s="156" t="s">
        <v>86</v>
      </c>
      <c r="PN71" s="156">
        <v>555</v>
      </c>
      <c r="PO71" s="156">
        <v>553</v>
      </c>
      <c r="PP71" s="156">
        <v>2</v>
      </c>
      <c r="PQ71" s="156">
        <v>0</v>
      </c>
      <c r="PR71" s="162">
        <v>1</v>
      </c>
      <c r="PS71" s="132">
        <f t="shared" si="169"/>
        <v>0</v>
      </c>
      <c r="PT71" s="121"/>
      <c r="PU71" s="156" t="s">
        <v>86</v>
      </c>
      <c r="PV71" s="156">
        <v>160</v>
      </c>
      <c r="PW71" s="156">
        <v>0</v>
      </c>
      <c r="PX71" s="156">
        <v>0</v>
      </c>
      <c r="PY71" s="156">
        <v>160</v>
      </c>
      <c r="PZ71" s="162">
        <v>0.97</v>
      </c>
      <c r="QA71" s="132">
        <f t="shared" si="170"/>
        <v>-3.0000000000000027E-2</v>
      </c>
      <c r="QB71" s="121" t="s">
        <v>119</v>
      </c>
      <c r="QC71" s="156" t="s">
        <v>86</v>
      </c>
      <c r="QD71" s="156">
        <v>160</v>
      </c>
      <c r="QE71" s="156">
        <v>0</v>
      </c>
      <c r="QF71" s="156">
        <v>0</v>
      </c>
      <c r="QG71" s="156">
        <v>160</v>
      </c>
      <c r="QH71" s="162">
        <v>0</v>
      </c>
      <c r="QI71" s="132">
        <f>QH71-PZ71</f>
        <v>-0.97</v>
      </c>
      <c r="QJ71" s="121"/>
      <c r="QK71" s="156" t="s">
        <v>86</v>
      </c>
      <c r="QL71" s="156">
        <v>480</v>
      </c>
      <c r="QM71" s="156">
        <v>0</v>
      </c>
      <c r="QN71" s="156">
        <v>0</v>
      </c>
      <c r="QO71" s="156">
        <v>480</v>
      </c>
      <c r="QP71" s="162">
        <v>0</v>
      </c>
      <c r="QQ71" s="132">
        <f t="shared" si="171"/>
        <v>0</v>
      </c>
      <c r="QR71" s="121"/>
      <c r="QS71" s="156" t="s">
        <v>86</v>
      </c>
      <c r="QT71" s="156">
        <v>160</v>
      </c>
      <c r="QU71" s="156">
        <v>0</v>
      </c>
      <c r="QV71" s="156">
        <v>0</v>
      </c>
      <c r="QW71" s="156">
        <v>160</v>
      </c>
      <c r="QX71" s="162">
        <v>0</v>
      </c>
      <c r="QY71" s="158">
        <f t="shared" si="172"/>
        <v>0</v>
      </c>
      <c r="QZ71" s="121"/>
      <c r="RA71" s="156" t="s">
        <v>86</v>
      </c>
      <c r="RB71" s="156">
        <v>480</v>
      </c>
      <c r="RC71" s="156">
        <v>0</v>
      </c>
      <c r="RD71" s="156">
        <v>0</v>
      </c>
      <c r="RE71" s="156">
        <v>480</v>
      </c>
      <c r="RF71" s="162">
        <v>0</v>
      </c>
      <c r="RG71" s="132">
        <f t="shared" si="173"/>
        <v>0</v>
      </c>
      <c r="RH71" s="121"/>
      <c r="RI71" s="121"/>
      <c r="RJ71" s="156" t="s">
        <v>86</v>
      </c>
      <c r="RK71" s="156">
        <v>160</v>
      </c>
      <c r="RL71" s="156">
        <v>0</v>
      </c>
      <c r="RM71" s="156">
        <v>0</v>
      </c>
      <c r="RN71" s="156">
        <v>160</v>
      </c>
      <c r="RO71" s="162">
        <f t="shared" si="174"/>
        <v>0</v>
      </c>
      <c r="RP71" s="132">
        <f t="shared" si="175"/>
        <v>0</v>
      </c>
      <c r="RQ71" s="121"/>
      <c r="RR71" s="121"/>
      <c r="RS71" s="121"/>
      <c r="RT71" s="121"/>
      <c r="RU71" s="121"/>
      <c r="RV71" s="121"/>
      <c r="RW71" s="132"/>
      <c r="RX71" s="121"/>
      <c r="RY71" s="121"/>
      <c r="RZ71" s="121"/>
      <c r="SA71" s="121"/>
      <c r="SB71" s="121"/>
      <c r="SC71" s="121"/>
      <c r="SD71" s="132"/>
      <c r="SE71" s="121"/>
      <c r="SF71" s="121"/>
      <c r="SG71" s="121"/>
      <c r="SH71" s="121"/>
      <c r="SI71" s="121"/>
      <c r="SJ71" s="121"/>
      <c r="SK71" s="121"/>
      <c r="SL71" s="121"/>
      <c r="SM71" s="121"/>
      <c r="SN71" s="121"/>
      <c r="SO71" s="121"/>
      <c r="SP71" s="121"/>
      <c r="SQ71" s="121"/>
      <c r="SR71" s="121"/>
      <c r="SU71" s="157" t="s">
        <v>86</v>
      </c>
      <c r="SV71" s="157">
        <v>2137</v>
      </c>
      <c r="SW71" s="157">
        <v>40</v>
      </c>
      <c r="SX71" s="157">
        <v>149</v>
      </c>
      <c r="SY71" s="157">
        <v>1948</v>
      </c>
      <c r="SZ71" s="158">
        <f t="shared" si="176"/>
        <v>1.8717828731867104E-2</v>
      </c>
      <c r="TA71" s="132">
        <f t="shared" si="177"/>
        <v>1.8717828731867104E-2</v>
      </c>
      <c r="TC71" s="157" t="s">
        <v>86</v>
      </c>
      <c r="TD71" s="157">
        <v>1497</v>
      </c>
      <c r="TE71" s="157">
        <v>40</v>
      </c>
      <c r="TF71" s="157">
        <v>149</v>
      </c>
      <c r="TG71" s="157">
        <v>1308</v>
      </c>
      <c r="TH71" s="158">
        <f t="shared" si="178"/>
        <v>2.6720106880427523E-2</v>
      </c>
      <c r="TI71" s="132">
        <f t="shared" si="179"/>
        <v>8.002278148560419E-3</v>
      </c>
      <c r="TK71" s="157" t="s">
        <v>86</v>
      </c>
      <c r="TL71" s="157">
        <v>2137</v>
      </c>
      <c r="TM71" s="157">
        <v>40</v>
      </c>
      <c r="TN71" s="157">
        <v>149</v>
      </c>
      <c r="TO71" s="157">
        <v>1948</v>
      </c>
      <c r="TP71" s="158">
        <f t="shared" si="180"/>
        <v>1.8717828731867104E-2</v>
      </c>
      <c r="TQ71" s="132">
        <f t="shared" si="181"/>
        <v>-8.002278148560419E-3</v>
      </c>
      <c r="TS71" s="157" t="s">
        <v>86</v>
      </c>
      <c r="TT71" s="157">
        <v>1497</v>
      </c>
      <c r="TU71" s="157">
        <v>1369</v>
      </c>
      <c r="TV71" s="157">
        <v>128</v>
      </c>
      <c r="TW71" s="157">
        <v>0</v>
      </c>
      <c r="TX71" s="158">
        <f t="shared" si="182"/>
        <v>0.91449565798263188</v>
      </c>
      <c r="TY71" s="132">
        <f t="shared" si="183"/>
        <v>0.89577782925076477</v>
      </c>
      <c r="UA71" s="157" t="s">
        <v>86</v>
      </c>
      <c r="UB71" s="157">
        <v>1497</v>
      </c>
      <c r="UC71" s="157">
        <v>1369</v>
      </c>
      <c r="UD71" s="157">
        <v>128</v>
      </c>
      <c r="UE71" s="157">
        <v>0</v>
      </c>
      <c r="UF71" s="158">
        <f t="shared" si="184"/>
        <v>0.91449565798263188</v>
      </c>
      <c r="UG71" s="132">
        <f t="shared" si="185"/>
        <v>0</v>
      </c>
      <c r="UH71" s="132"/>
      <c r="UI71" s="157" t="s">
        <v>86</v>
      </c>
      <c r="UJ71" s="157">
        <v>1497</v>
      </c>
      <c r="UK71" s="157">
        <v>1369</v>
      </c>
      <c r="UL71" s="157">
        <v>128</v>
      </c>
      <c r="UM71" s="157">
        <v>0</v>
      </c>
      <c r="UN71" s="158">
        <f t="shared" si="186"/>
        <v>0.91449565798263188</v>
      </c>
      <c r="UO71" s="132">
        <f t="shared" si="187"/>
        <v>0</v>
      </c>
      <c r="UQ71" s="157" t="s">
        <v>86</v>
      </c>
      <c r="UR71" s="157">
        <v>1497</v>
      </c>
      <c r="US71" s="157">
        <v>1369</v>
      </c>
      <c r="UT71" s="157">
        <v>128</v>
      </c>
      <c r="UU71" s="157">
        <v>0</v>
      </c>
      <c r="UV71" s="158">
        <f t="shared" si="188"/>
        <v>0.91449565798263188</v>
      </c>
      <c r="UW71" s="132">
        <f t="shared" si="189"/>
        <v>0</v>
      </c>
      <c r="UY71" s="157" t="s">
        <v>86</v>
      </c>
      <c r="UZ71" s="157">
        <v>1497</v>
      </c>
      <c r="VA71" s="157">
        <v>1369</v>
      </c>
      <c r="VB71" s="157">
        <v>128</v>
      </c>
      <c r="VC71" s="157">
        <v>0</v>
      </c>
      <c r="VD71" s="158">
        <f t="shared" si="190"/>
        <v>0.91449565798263188</v>
      </c>
      <c r="VE71" s="132">
        <f t="shared" si="191"/>
        <v>0</v>
      </c>
      <c r="VG71" s="157" t="s">
        <v>86</v>
      </c>
      <c r="VH71" s="157">
        <v>1497</v>
      </c>
      <c r="VI71" s="157">
        <v>1369</v>
      </c>
      <c r="VJ71" s="157">
        <v>128</v>
      </c>
      <c r="VK71" s="157">
        <v>0</v>
      </c>
      <c r="VL71" s="158">
        <f t="shared" si="192"/>
        <v>0.91449565798263188</v>
      </c>
      <c r="VM71" s="132">
        <f t="shared" si="193"/>
        <v>0</v>
      </c>
      <c r="VO71" s="157" t="s">
        <v>86</v>
      </c>
      <c r="VP71" s="157">
        <v>1497</v>
      </c>
      <c r="VQ71" s="157">
        <v>1369</v>
      </c>
      <c r="VR71" s="157">
        <v>128</v>
      </c>
      <c r="VS71" s="157">
        <v>0</v>
      </c>
      <c r="VT71" s="158">
        <f t="shared" si="194"/>
        <v>0.91449565798263188</v>
      </c>
      <c r="VV71" s="157" t="s">
        <v>86</v>
      </c>
      <c r="VW71" s="157">
        <v>1497</v>
      </c>
      <c r="VX71" s="157">
        <v>1369</v>
      </c>
      <c r="VY71" s="157">
        <v>128</v>
      </c>
      <c r="VZ71" s="157">
        <v>0</v>
      </c>
      <c r="WA71" s="158">
        <f t="shared" si="195"/>
        <v>0.91449565798263188</v>
      </c>
      <c r="WC71" s="157" t="s">
        <v>86</v>
      </c>
      <c r="WD71" s="157">
        <v>1497</v>
      </c>
      <c r="WE71" s="157">
        <v>1369</v>
      </c>
      <c r="WF71" s="157">
        <v>128</v>
      </c>
      <c r="WG71" s="157">
        <v>0</v>
      </c>
      <c r="WH71" s="158">
        <f t="shared" si="196"/>
        <v>0.91449565798263188</v>
      </c>
      <c r="WI71" s="132">
        <f t="shared" si="142"/>
        <v>0</v>
      </c>
      <c r="WK71" s="157" t="s">
        <v>86</v>
      </c>
      <c r="WL71" s="157">
        <v>1497</v>
      </c>
      <c r="WM71" s="157">
        <v>1369</v>
      </c>
      <c r="WN71" s="157">
        <v>128</v>
      </c>
      <c r="WO71" s="157">
        <v>0</v>
      </c>
      <c r="WP71" s="158">
        <f t="shared" si="197"/>
        <v>0.91449565798263188</v>
      </c>
      <c r="WQ71" s="132">
        <f t="shared" si="198"/>
        <v>0</v>
      </c>
      <c r="WS71" s="157" t="s">
        <v>86</v>
      </c>
      <c r="WT71" s="157">
        <v>1497</v>
      </c>
      <c r="WU71" s="157">
        <v>1369</v>
      </c>
      <c r="WV71" s="157">
        <v>128</v>
      </c>
      <c r="WW71" s="157">
        <v>0</v>
      </c>
      <c r="WX71" s="158">
        <f t="shared" si="199"/>
        <v>0.91449565798263188</v>
      </c>
      <c r="WY71" s="132">
        <f t="shared" si="200"/>
        <v>0</v>
      </c>
      <c r="XA71" s="157" t="s">
        <v>86</v>
      </c>
      <c r="XB71" s="157">
        <v>1497</v>
      </c>
      <c r="XC71" s="157">
        <v>1369</v>
      </c>
      <c r="XD71" s="157">
        <v>128</v>
      </c>
      <c r="XE71" s="157">
        <v>0</v>
      </c>
      <c r="XF71" s="158">
        <f t="shared" si="201"/>
        <v>0.91449565798263188</v>
      </c>
      <c r="XG71" s="132">
        <f t="shared" si="202"/>
        <v>0</v>
      </c>
      <c r="XI71" s="157" t="s">
        <v>86</v>
      </c>
      <c r="XJ71" s="157">
        <v>1497</v>
      </c>
      <c r="XK71" s="157">
        <v>1369</v>
      </c>
      <c r="XL71" s="157">
        <v>128</v>
      </c>
      <c r="XM71" s="157">
        <v>0</v>
      </c>
      <c r="XN71" s="158">
        <f t="shared" si="203"/>
        <v>0.91449565798263188</v>
      </c>
      <c r="XO71" s="132">
        <f t="shared" si="204"/>
        <v>0</v>
      </c>
      <c r="XQ71" s="157" t="s">
        <v>86</v>
      </c>
      <c r="XR71" s="157">
        <v>1497</v>
      </c>
      <c r="XS71" s="157">
        <v>1369</v>
      </c>
      <c r="XT71" s="157">
        <v>128</v>
      </c>
      <c r="XU71" s="157">
        <v>0</v>
      </c>
      <c r="XV71" s="158">
        <f t="shared" si="205"/>
        <v>0.91449565798263188</v>
      </c>
      <c r="XW71" s="132">
        <f t="shared" si="206"/>
        <v>0</v>
      </c>
      <c r="XY71" s="157" t="s">
        <v>86</v>
      </c>
      <c r="XZ71" s="157">
        <v>1497</v>
      </c>
      <c r="YA71" s="157">
        <v>1369</v>
      </c>
      <c r="YB71" s="157">
        <v>128</v>
      </c>
      <c r="YC71" s="157">
        <v>0</v>
      </c>
      <c r="YD71" s="158">
        <f t="shared" si="207"/>
        <v>0.91449565798263188</v>
      </c>
      <c r="YE71" s="132">
        <f t="shared" si="208"/>
        <v>0</v>
      </c>
      <c r="YG71" s="157" t="s">
        <v>86</v>
      </c>
      <c r="YH71" s="157">
        <v>1649</v>
      </c>
      <c r="YI71" s="157">
        <v>1361</v>
      </c>
      <c r="YJ71" s="157">
        <v>137</v>
      </c>
      <c r="YK71" s="157">
        <v>151</v>
      </c>
      <c r="YL71" s="158">
        <f t="shared" si="209"/>
        <v>0.82534869617950268</v>
      </c>
      <c r="YM71" s="132">
        <f t="shared" si="210"/>
        <v>-8.9146961803129199E-2</v>
      </c>
      <c r="YO71" s="157" t="s">
        <v>86</v>
      </c>
      <c r="YP71" s="157">
        <v>1649</v>
      </c>
      <c r="YQ71" s="157">
        <v>1361</v>
      </c>
      <c r="YR71" s="157">
        <v>137</v>
      </c>
      <c r="YS71" s="157">
        <v>151</v>
      </c>
      <c r="YT71" s="158">
        <f t="shared" si="211"/>
        <v>0.82534869617950268</v>
      </c>
      <c r="YU71" s="132">
        <f t="shared" si="212"/>
        <v>0</v>
      </c>
      <c r="YW71" s="157" t="s">
        <v>86</v>
      </c>
      <c r="YX71" s="157">
        <v>1649</v>
      </c>
      <c r="YY71" s="157">
        <v>1361</v>
      </c>
      <c r="YZ71" s="157">
        <v>137</v>
      </c>
      <c r="ZA71" s="157">
        <v>151</v>
      </c>
      <c r="ZB71" s="158">
        <f t="shared" si="213"/>
        <v>0.82534869617950268</v>
      </c>
      <c r="ZD71" s="157" t="s">
        <v>86</v>
      </c>
      <c r="ZE71" s="157">
        <v>1649</v>
      </c>
      <c r="ZF71" s="157">
        <v>1361</v>
      </c>
      <c r="ZG71" s="157">
        <v>137</v>
      </c>
      <c r="ZH71" s="157">
        <v>151</v>
      </c>
      <c r="ZI71" s="158">
        <f t="shared" si="214"/>
        <v>0.82534869617950268</v>
      </c>
      <c r="ZJ71" s="132">
        <f t="shared" si="215"/>
        <v>-150.1746513038205</v>
      </c>
      <c r="ZL71" s="121" t="s">
        <v>86</v>
      </c>
      <c r="ZM71" s="121">
        <v>168</v>
      </c>
      <c r="ZN71" s="121">
        <v>0</v>
      </c>
      <c r="ZO71" s="121">
        <v>0</v>
      </c>
      <c r="ZP71" s="121">
        <v>168</v>
      </c>
      <c r="ZQ71" s="132">
        <v>0</v>
      </c>
      <c r="ZS71" s="157" t="s">
        <v>86</v>
      </c>
      <c r="ZT71" s="157">
        <v>168</v>
      </c>
      <c r="ZU71" s="157">
        <v>0</v>
      </c>
      <c r="ZV71" s="157">
        <v>0</v>
      </c>
      <c r="ZW71" s="157">
        <v>168</v>
      </c>
      <c r="ZX71" s="158">
        <v>0</v>
      </c>
      <c r="ZZ71" s="199" t="s">
        <v>86</v>
      </c>
      <c r="AAA71" s="199">
        <v>1649</v>
      </c>
      <c r="AAB71" s="199">
        <v>1479</v>
      </c>
      <c r="AAC71" s="199">
        <v>131</v>
      </c>
      <c r="AAD71" s="199">
        <v>39</v>
      </c>
      <c r="AAE71" s="200">
        <v>0.9</v>
      </c>
      <c r="AAG71" s="157" t="s">
        <v>86</v>
      </c>
      <c r="AAH71" s="157">
        <v>1649</v>
      </c>
      <c r="AAI71" s="157">
        <v>1485</v>
      </c>
      <c r="AAJ71" s="157">
        <v>131</v>
      </c>
      <c r="AAK71" s="157">
        <v>33</v>
      </c>
      <c r="AAL71" s="158">
        <v>0.9</v>
      </c>
      <c r="AAN71" s="157" t="s">
        <v>86</v>
      </c>
      <c r="AAO71" s="157">
        <v>168</v>
      </c>
      <c r="AAP71" s="157">
        <v>0</v>
      </c>
      <c r="AAQ71" s="157">
        <v>0</v>
      </c>
      <c r="AAR71" s="157">
        <v>168</v>
      </c>
      <c r="AAS71" s="158">
        <v>0</v>
      </c>
      <c r="AAU71" s="157" t="s">
        <v>86</v>
      </c>
      <c r="AAV71" s="157">
        <v>1649</v>
      </c>
      <c r="AAW71" s="157">
        <v>1485</v>
      </c>
      <c r="AAX71" s="157">
        <v>131</v>
      </c>
      <c r="AAY71" s="157">
        <v>33</v>
      </c>
      <c r="AAZ71" s="158">
        <v>0.9</v>
      </c>
    </row>
    <row r="72" spans="1:728" ht="16.5" thickBot="1">
      <c r="BY72" s="18" t="s">
        <v>128</v>
      </c>
      <c r="BZ72" s="18">
        <v>5</v>
      </c>
      <c r="CA72" s="18">
        <v>5</v>
      </c>
      <c r="CB72" s="18">
        <v>0</v>
      </c>
      <c r="CC72" s="18">
        <v>0</v>
      </c>
      <c r="CD72" s="19">
        <v>1</v>
      </c>
      <c r="CE72" s="19">
        <f>CD72-BV70</f>
        <v>0</v>
      </c>
      <c r="CG72" s="2" t="s">
        <v>128</v>
      </c>
      <c r="CH72" s="2">
        <v>5</v>
      </c>
      <c r="CI72" s="2">
        <v>5</v>
      </c>
      <c r="CJ72" s="2">
        <v>0</v>
      </c>
      <c r="CK72" s="2">
        <v>0</v>
      </c>
      <c r="CL72" s="4">
        <v>1</v>
      </c>
      <c r="CM72" s="19">
        <f t="shared" si="129"/>
        <v>0</v>
      </c>
      <c r="CO72" s="2" t="s">
        <v>128</v>
      </c>
      <c r="CP72" s="2">
        <v>5</v>
      </c>
      <c r="CQ72" s="2">
        <v>5</v>
      </c>
      <c r="CR72" s="2">
        <v>0</v>
      </c>
      <c r="CS72" s="2">
        <v>0</v>
      </c>
      <c r="CT72" s="4">
        <v>1</v>
      </c>
      <c r="CU72" s="19">
        <f t="shared" si="130"/>
        <v>0</v>
      </c>
      <c r="CW72" s="2" t="s">
        <v>128</v>
      </c>
      <c r="CX72" s="2">
        <v>5</v>
      </c>
      <c r="CY72" s="2">
        <v>5</v>
      </c>
      <c r="CZ72" s="2">
        <v>0</v>
      </c>
      <c r="DA72" s="2">
        <v>0</v>
      </c>
      <c r="DB72" s="4">
        <v>1</v>
      </c>
      <c r="DC72" s="19">
        <f t="shared" si="131"/>
        <v>0</v>
      </c>
      <c r="DE72" s="2" t="s">
        <v>128</v>
      </c>
      <c r="DF72" s="2">
        <v>5</v>
      </c>
      <c r="DG72" s="2">
        <v>5</v>
      </c>
      <c r="DH72" s="2">
        <v>0</v>
      </c>
      <c r="DI72" s="2">
        <v>0</v>
      </c>
      <c r="DJ72" s="4">
        <v>1</v>
      </c>
      <c r="DK72" s="19">
        <f t="shared" si="132"/>
        <v>0</v>
      </c>
      <c r="DM72" s="2" t="s">
        <v>128</v>
      </c>
      <c r="DN72" s="2">
        <v>5</v>
      </c>
      <c r="DO72" s="2">
        <v>5</v>
      </c>
      <c r="DP72" s="2">
        <v>0</v>
      </c>
      <c r="DQ72" s="2">
        <v>0</v>
      </c>
      <c r="DR72" s="4">
        <v>1</v>
      </c>
      <c r="DS72" s="19">
        <f t="shared" si="133"/>
        <v>0</v>
      </c>
      <c r="DU72" s="2" t="s">
        <v>128</v>
      </c>
      <c r="DV72" s="2">
        <v>5</v>
      </c>
      <c r="DW72" s="2">
        <v>5</v>
      </c>
      <c r="DX72" s="2">
        <v>0</v>
      </c>
      <c r="DY72" s="2">
        <v>0</v>
      </c>
      <c r="DZ72" s="4">
        <v>1</v>
      </c>
      <c r="EA72" s="19">
        <f t="shared" si="134"/>
        <v>0</v>
      </c>
      <c r="EC72" s="7" t="s">
        <v>128</v>
      </c>
      <c r="ED72" s="2">
        <v>5</v>
      </c>
      <c r="EE72" s="2">
        <v>5</v>
      </c>
      <c r="EF72" s="2">
        <v>0</v>
      </c>
      <c r="EG72" s="2">
        <v>0</v>
      </c>
      <c r="EH72" s="4">
        <v>1</v>
      </c>
      <c r="EI72" s="19">
        <f t="shared" si="135"/>
        <v>0</v>
      </c>
      <c r="EJ72" s="18" t="s">
        <v>119</v>
      </c>
      <c r="EK72" s="2" t="s">
        <v>128</v>
      </c>
      <c r="EL72" s="2">
        <v>5</v>
      </c>
      <c r="EM72" s="2">
        <v>5</v>
      </c>
      <c r="EN72" s="2">
        <v>0</v>
      </c>
      <c r="EO72" s="2">
        <v>0</v>
      </c>
      <c r="EP72" s="4">
        <v>1</v>
      </c>
      <c r="EQ72" s="19">
        <f t="shared" si="136"/>
        <v>0</v>
      </c>
      <c r="ES72" s="2" t="s">
        <v>128</v>
      </c>
      <c r="ET72" s="2">
        <v>5</v>
      </c>
      <c r="EU72" s="2">
        <v>5</v>
      </c>
      <c r="EV72" s="2">
        <v>0</v>
      </c>
      <c r="EW72" s="2">
        <v>0</v>
      </c>
      <c r="EX72" s="4">
        <v>1</v>
      </c>
      <c r="EY72" s="19">
        <f t="shared" si="137"/>
        <v>0</v>
      </c>
      <c r="FA72" s="2" t="s">
        <v>128</v>
      </c>
      <c r="FB72" s="2">
        <v>5</v>
      </c>
      <c r="FC72" s="2">
        <v>5</v>
      </c>
      <c r="FD72" s="2">
        <v>0</v>
      </c>
      <c r="FE72" s="2">
        <v>0</v>
      </c>
      <c r="FF72" s="4">
        <v>1</v>
      </c>
      <c r="FG72" s="19">
        <f t="shared" si="138"/>
        <v>0</v>
      </c>
      <c r="FI72" s="2" t="s">
        <v>128</v>
      </c>
      <c r="FJ72" s="2">
        <v>5</v>
      </c>
      <c r="FK72" s="2">
        <v>5</v>
      </c>
      <c r="FL72" s="2">
        <v>0</v>
      </c>
      <c r="FM72" s="2">
        <v>0</v>
      </c>
      <c r="FN72" s="4">
        <v>1</v>
      </c>
      <c r="FO72" s="19">
        <f t="shared" si="139"/>
        <v>0</v>
      </c>
      <c r="FQ72" s="2" t="s">
        <v>128</v>
      </c>
      <c r="FR72" s="1">
        <v>5</v>
      </c>
      <c r="FS72" s="1">
        <v>5</v>
      </c>
      <c r="FT72" s="1">
        <v>0</v>
      </c>
      <c r="FU72" s="1">
        <v>0</v>
      </c>
      <c r="FV72" s="3">
        <v>1</v>
      </c>
      <c r="FW72" s="19">
        <f t="shared" si="140"/>
        <v>0</v>
      </c>
      <c r="FY72" s="2" t="s">
        <v>128</v>
      </c>
      <c r="FZ72" s="1">
        <v>5</v>
      </c>
      <c r="GA72" s="1">
        <v>5</v>
      </c>
      <c r="GB72" s="1">
        <v>0</v>
      </c>
      <c r="GC72" s="1">
        <v>0</v>
      </c>
      <c r="GD72" s="3">
        <v>1</v>
      </c>
      <c r="GE72" s="19">
        <f t="shared" si="143"/>
        <v>0</v>
      </c>
      <c r="GG72" s="2" t="s">
        <v>128</v>
      </c>
      <c r="GH72" s="1">
        <v>5</v>
      </c>
      <c r="GI72" s="1">
        <v>5</v>
      </c>
      <c r="GJ72" s="1">
        <v>0</v>
      </c>
      <c r="GK72" s="1">
        <v>0</v>
      </c>
      <c r="GL72" s="3">
        <v>1</v>
      </c>
      <c r="GM72" s="19">
        <f>GL72-GD72</f>
        <v>0</v>
      </c>
      <c r="GO72" s="2" t="s">
        <v>128</v>
      </c>
      <c r="GP72" s="1">
        <v>5</v>
      </c>
      <c r="GQ72" s="1">
        <v>5</v>
      </c>
      <c r="GR72" s="1">
        <v>0</v>
      </c>
      <c r="GS72" s="1">
        <v>0</v>
      </c>
      <c r="GT72" s="3">
        <v>1</v>
      </c>
      <c r="GW72" s="2" t="s">
        <v>128</v>
      </c>
      <c r="GX72" s="2">
        <v>5</v>
      </c>
      <c r="GY72" s="2">
        <v>5</v>
      </c>
      <c r="GZ72" s="2">
        <v>0</v>
      </c>
      <c r="HA72" s="2">
        <v>0</v>
      </c>
      <c r="HB72" s="4">
        <v>1</v>
      </c>
      <c r="HC72" s="19">
        <f t="shared" si="144"/>
        <v>0</v>
      </c>
      <c r="HE72" s="2" t="s">
        <v>128</v>
      </c>
      <c r="HF72" s="75">
        <v>5</v>
      </c>
      <c r="HG72" s="75">
        <v>5</v>
      </c>
      <c r="HH72" s="75">
        <v>0</v>
      </c>
      <c r="HI72" s="75">
        <v>0</v>
      </c>
      <c r="HJ72" s="76">
        <v>1</v>
      </c>
      <c r="HM72" s="2" t="s">
        <v>83</v>
      </c>
      <c r="HN72" s="2">
        <v>22</v>
      </c>
      <c r="HO72" s="2">
        <v>21</v>
      </c>
      <c r="HP72" s="2">
        <v>1</v>
      </c>
      <c r="HQ72" s="2">
        <v>0</v>
      </c>
      <c r="HR72" s="4">
        <v>0.95</v>
      </c>
      <c r="HS72" s="19">
        <f t="shared" si="141"/>
        <v>0</v>
      </c>
      <c r="HU72" s="2" t="s">
        <v>83</v>
      </c>
      <c r="HV72" s="2">
        <v>22</v>
      </c>
      <c r="HW72" s="2">
        <v>21</v>
      </c>
      <c r="HX72" s="2">
        <v>1</v>
      </c>
      <c r="HY72" s="2">
        <v>0</v>
      </c>
      <c r="HZ72" s="4">
        <v>0.95</v>
      </c>
      <c r="IA72" s="19">
        <f t="shared" si="145"/>
        <v>0</v>
      </c>
      <c r="IC72" s="2" t="s">
        <v>83</v>
      </c>
      <c r="ID72" s="2">
        <v>22</v>
      </c>
      <c r="IE72" s="2">
        <v>21</v>
      </c>
      <c r="IF72" s="2">
        <v>1</v>
      </c>
      <c r="IG72" s="2">
        <v>0</v>
      </c>
      <c r="IH72" s="4">
        <v>0.95</v>
      </c>
      <c r="II72" s="19">
        <f t="shared" si="146"/>
        <v>0</v>
      </c>
      <c r="IK72" s="2" t="s">
        <v>83</v>
      </c>
      <c r="IL72" s="2">
        <v>22</v>
      </c>
      <c r="IM72" s="2">
        <v>21</v>
      </c>
      <c r="IN72" s="2">
        <v>1</v>
      </c>
      <c r="IO72" s="2">
        <v>0</v>
      </c>
      <c r="IP72" s="4">
        <v>0.95</v>
      </c>
      <c r="IQ72" s="19">
        <f t="shared" si="147"/>
        <v>0</v>
      </c>
      <c r="IS72" s="2" t="s">
        <v>83</v>
      </c>
      <c r="IT72" s="2">
        <v>22</v>
      </c>
      <c r="IU72" s="2">
        <v>21</v>
      </c>
      <c r="IV72" s="2">
        <v>1</v>
      </c>
      <c r="IW72" s="2">
        <v>0</v>
      </c>
      <c r="IX72" s="4">
        <v>0.95</v>
      </c>
      <c r="IY72" s="19">
        <f t="shared" si="148"/>
        <v>0</v>
      </c>
      <c r="JA72" s="2" t="s">
        <v>83</v>
      </c>
      <c r="JB72" s="2">
        <v>22</v>
      </c>
      <c r="JC72" s="2">
        <v>21</v>
      </c>
      <c r="JD72" s="2">
        <v>1</v>
      </c>
      <c r="JE72" s="2">
        <v>0</v>
      </c>
      <c r="JF72" s="4">
        <v>0.95</v>
      </c>
      <c r="JG72" s="19">
        <f t="shared" si="149"/>
        <v>0</v>
      </c>
      <c r="JI72" s="2" t="s">
        <v>83</v>
      </c>
      <c r="JJ72" s="2">
        <v>22</v>
      </c>
      <c r="JK72" s="2">
        <v>21</v>
      </c>
      <c r="JL72" s="2">
        <v>1</v>
      </c>
      <c r="JM72" s="2">
        <v>0</v>
      </c>
      <c r="JN72" s="4">
        <v>0.95</v>
      </c>
      <c r="JO72" s="19">
        <f t="shared" si="150"/>
        <v>0</v>
      </c>
      <c r="JQ72" s="2" t="s">
        <v>83</v>
      </c>
      <c r="JR72" s="2">
        <v>22</v>
      </c>
      <c r="JS72" s="2">
        <v>21</v>
      </c>
      <c r="JT72" s="2">
        <v>1</v>
      </c>
      <c r="JU72" s="2">
        <v>0</v>
      </c>
      <c r="JV72" s="4">
        <v>0.95</v>
      </c>
      <c r="JW72" s="19">
        <f t="shared" si="151"/>
        <v>0</v>
      </c>
      <c r="JY72" s="2" t="s">
        <v>83</v>
      </c>
      <c r="JZ72" s="2">
        <v>22</v>
      </c>
      <c r="KA72" s="2">
        <v>21</v>
      </c>
      <c r="KB72" s="2">
        <v>1</v>
      </c>
      <c r="KC72" s="2">
        <v>0</v>
      </c>
      <c r="KD72" s="4">
        <v>0.95</v>
      </c>
      <c r="KE72" s="19">
        <f t="shared" si="152"/>
        <v>0</v>
      </c>
      <c r="KG72" s="2" t="s">
        <v>83</v>
      </c>
      <c r="KH72" s="2">
        <v>22</v>
      </c>
      <c r="KI72" s="2">
        <v>21</v>
      </c>
      <c r="KJ72" s="2">
        <v>1</v>
      </c>
      <c r="KK72" s="2">
        <v>0</v>
      </c>
      <c r="KL72" s="4">
        <v>0.95</v>
      </c>
      <c r="KM72" s="19">
        <f t="shared" si="153"/>
        <v>0</v>
      </c>
      <c r="KO72" s="2" t="s">
        <v>83</v>
      </c>
      <c r="KP72" s="2">
        <v>22</v>
      </c>
      <c r="KQ72" s="2">
        <v>21</v>
      </c>
      <c r="KR72" s="2">
        <v>1</v>
      </c>
      <c r="KS72" s="2">
        <v>0</v>
      </c>
      <c r="KT72" s="4">
        <v>0.95</v>
      </c>
      <c r="KU72" s="19">
        <f t="shared" si="154"/>
        <v>0</v>
      </c>
      <c r="KW72" s="2" t="s">
        <v>83</v>
      </c>
      <c r="KX72" s="2">
        <v>22</v>
      </c>
      <c r="KY72" s="2">
        <v>21</v>
      </c>
      <c r="KZ72" s="2">
        <v>1</v>
      </c>
      <c r="LA72" s="2">
        <v>0</v>
      </c>
      <c r="LB72" s="4">
        <v>0.95</v>
      </c>
      <c r="LC72" s="19">
        <f t="shared" si="155"/>
        <v>0</v>
      </c>
      <c r="LE72" s="2" t="s">
        <v>83</v>
      </c>
      <c r="LF72" s="2">
        <v>22</v>
      </c>
      <c r="LG72" s="2">
        <v>21</v>
      </c>
      <c r="LH72" s="2">
        <v>1</v>
      </c>
      <c r="LI72" s="2">
        <v>0</v>
      </c>
      <c r="LJ72" s="4">
        <v>0.95</v>
      </c>
      <c r="LK72" s="19">
        <f t="shared" si="156"/>
        <v>0</v>
      </c>
      <c r="LM72" s="2" t="s">
        <v>83</v>
      </c>
      <c r="LN72" s="2">
        <v>22</v>
      </c>
      <c r="LO72" s="2">
        <v>21</v>
      </c>
      <c r="LP72" s="2">
        <v>1</v>
      </c>
      <c r="LQ72" s="2">
        <v>0</v>
      </c>
      <c r="LR72" s="4">
        <v>0.95</v>
      </c>
      <c r="LS72" s="19">
        <f t="shared" si="157"/>
        <v>0</v>
      </c>
      <c r="LU72" s="2" t="s">
        <v>83</v>
      </c>
      <c r="LV72" s="2">
        <v>22</v>
      </c>
      <c r="LW72" s="2">
        <v>21</v>
      </c>
      <c r="LX72" s="2">
        <v>1</v>
      </c>
      <c r="LY72" s="2">
        <v>0</v>
      </c>
      <c r="LZ72" s="4">
        <v>0.95</v>
      </c>
      <c r="MA72" s="19">
        <f t="shared" si="158"/>
        <v>0</v>
      </c>
      <c r="MC72" s="2" t="s">
        <v>83</v>
      </c>
      <c r="MD72" s="2">
        <v>22</v>
      </c>
      <c r="ME72" s="2">
        <v>21</v>
      </c>
      <c r="MF72" s="2">
        <v>1</v>
      </c>
      <c r="MG72" s="2">
        <v>0</v>
      </c>
      <c r="MH72" s="4">
        <f t="shared" si="159"/>
        <v>0.95454545454545459</v>
      </c>
      <c r="MI72" s="19">
        <f t="shared" si="160"/>
        <v>4.5454545454546302E-3</v>
      </c>
      <c r="MK72" s="2" t="s">
        <v>83</v>
      </c>
      <c r="ML72" s="2">
        <v>22</v>
      </c>
      <c r="MM72" s="2">
        <v>21</v>
      </c>
      <c r="MN72" s="2">
        <v>1</v>
      </c>
      <c r="MO72" s="2">
        <v>0</v>
      </c>
      <c r="MP72" s="4">
        <v>0.95</v>
      </c>
      <c r="MQ72" s="19">
        <f t="shared" si="161"/>
        <v>-4.5454545454546302E-3</v>
      </c>
      <c r="MS72" s="2" t="s">
        <v>83</v>
      </c>
      <c r="MT72" s="2">
        <v>22</v>
      </c>
      <c r="MU72" s="2">
        <v>21</v>
      </c>
      <c r="MV72" s="2">
        <v>1</v>
      </c>
      <c r="MW72" s="2">
        <v>0</v>
      </c>
      <c r="MX72" s="4">
        <v>0.95</v>
      </c>
      <c r="MY72" s="19">
        <f t="shared" si="162"/>
        <v>0</v>
      </c>
      <c r="NA72" s="2" t="s">
        <v>83</v>
      </c>
      <c r="NB72" s="2">
        <v>22</v>
      </c>
      <c r="NC72" s="2">
        <v>21</v>
      </c>
      <c r="ND72" s="2">
        <v>1</v>
      </c>
      <c r="NE72" s="2">
        <v>0</v>
      </c>
      <c r="NF72" s="4">
        <v>0.95</v>
      </c>
      <c r="NG72" s="19">
        <f t="shared" si="163"/>
        <v>0</v>
      </c>
      <c r="NI72" s="2" t="s">
        <v>83</v>
      </c>
      <c r="NJ72" s="2">
        <v>22</v>
      </c>
      <c r="NK72" s="2">
        <v>21</v>
      </c>
      <c r="NL72" s="2">
        <v>1</v>
      </c>
      <c r="NM72" s="2">
        <v>0</v>
      </c>
      <c r="NN72" s="4">
        <v>0.95</v>
      </c>
      <c r="NO72" s="19">
        <f t="shared" si="164"/>
        <v>0</v>
      </c>
      <c r="NQ72" s="2" t="s">
        <v>83</v>
      </c>
      <c r="NR72" s="2">
        <v>22</v>
      </c>
      <c r="NS72" s="2">
        <v>21</v>
      </c>
      <c r="NT72" s="2">
        <v>1</v>
      </c>
      <c r="NU72" s="2">
        <v>0</v>
      </c>
      <c r="NV72" s="4">
        <v>0.95</v>
      </c>
      <c r="NW72" s="19">
        <f t="shared" si="165"/>
        <v>0</v>
      </c>
      <c r="NY72" s="2" t="s">
        <v>83</v>
      </c>
      <c r="NZ72" s="2">
        <v>22</v>
      </c>
      <c r="OA72" s="2">
        <v>21</v>
      </c>
      <c r="OB72" s="2">
        <v>1</v>
      </c>
      <c r="OC72" s="2">
        <v>0</v>
      </c>
      <c r="OD72" s="4">
        <v>0.95</v>
      </c>
      <c r="OE72" s="19">
        <f t="shared" si="166"/>
        <v>0</v>
      </c>
      <c r="OG72" s="2" t="s">
        <v>83</v>
      </c>
      <c r="OH72" s="2">
        <v>22</v>
      </c>
      <c r="OI72" s="2">
        <v>21</v>
      </c>
      <c r="OJ72" s="2">
        <v>1</v>
      </c>
      <c r="OK72" s="2">
        <v>0</v>
      </c>
      <c r="OL72" s="4">
        <v>0.95</v>
      </c>
      <c r="OM72" s="19">
        <f t="shared" si="128"/>
        <v>0</v>
      </c>
      <c r="OO72" s="2" t="s">
        <v>83</v>
      </c>
      <c r="OP72" s="2">
        <v>22</v>
      </c>
      <c r="OQ72" s="2">
        <v>21</v>
      </c>
      <c r="OR72" s="2">
        <v>1</v>
      </c>
      <c r="OS72" s="2">
        <v>0</v>
      </c>
      <c r="OT72" s="4">
        <f t="shared" si="167"/>
        <v>0.95454545454545459</v>
      </c>
      <c r="OU72" s="19">
        <f t="shared" si="168"/>
        <v>4.5454545454546302E-3</v>
      </c>
      <c r="OW72" s="129" t="s">
        <v>83</v>
      </c>
      <c r="OX72" s="129">
        <v>22</v>
      </c>
      <c r="OY72" s="129">
        <v>21</v>
      </c>
      <c r="OZ72" s="129">
        <v>1</v>
      </c>
      <c r="PA72" s="129">
        <v>0</v>
      </c>
      <c r="PB72" s="135">
        <v>0.95</v>
      </c>
      <c r="PC72" s="132">
        <v>0</v>
      </c>
      <c r="PD72" s="129"/>
      <c r="PE72" s="129" t="s">
        <v>83</v>
      </c>
      <c r="PF72" s="129">
        <v>22</v>
      </c>
      <c r="PG72" s="129">
        <v>21</v>
      </c>
      <c r="PH72" s="129">
        <v>1</v>
      </c>
      <c r="PI72" s="129">
        <v>0</v>
      </c>
      <c r="PJ72" s="135">
        <v>0.95</v>
      </c>
      <c r="PK72" s="132">
        <v>0</v>
      </c>
      <c r="PM72" s="156" t="s">
        <v>83</v>
      </c>
      <c r="PN72" s="156">
        <v>22</v>
      </c>
      <c r="PO72" s="156">
        <v>21</v>
      </c>
      <c r="PP72" s="156">
        <v>1</v>
      </c>
      <c r="PQ72" s="156">
        <v>0</v>
      </c>
      <c r="PR72" s="162">
        <v>0.95</v>
      </c>
      <c r="PS72" s="132">
        <f t="shared" si="169"/>
        <v>0</v>
      </c>
      <c r="PT72" s="121"/>
      <c r="PU72" s="156" t="s">
        <v>83</v>
      </c>
      <c r="PV72" s="156">
        <v>22</v>
      </c>
      <c r="PW72" s="156">
        <v>21</v>
      </c>
      <c r="PX72" s="156">
        <v>1</v>
      </c>
      <c r="PY72" s="156">
        <v>0</v>
      </c>
      <c r="PZ72" s="162">
        <v>0.97</v>
      </c>
      <c r="QA72" s="132">
        <f t="shared" si="170"/>
        <v>2.0000000000000018E-2</v>
      </c>
      <c r="QB72" s="121"/>
      <c r="QC72" s="156" t="s">
        <v>83</v>
      </c>
      <c r="QD72" s="156">
        <v>22</v>
      </c>
      <c r="QE72" s="156">
        <v>21</v>
      </c>
      <c r="QF72" s="156">
        <v>1</v>
      </c>
      <c r="QG72" s="156">
        <v>0</v>
      </c>
      <c r="QH72" s="162">
        <v>0.95</v>
      </c>
      <c r="QI72" s="132">
        <f>QH72-PZ72</f>
        <v>-2.0000000000000018E-2</v>
      </c>
      <c r="QJ72" s="121"/>
      <c r="QK72" s="156" t="s">
        <v>83</v>
      </c>
      <c r="QL72" s="156">
        <v>22</v>
      </c>
      <c r="QM72" s="156">
        <v>21</v>
      </c>
      <c r="QN72" s="156">
        <v>1</v>
      </c>
      <c r="QO72" s="156">
        <v>0</v>
      </c>
      <c r="QP72" s="162">
        <v>0.95</v>
      </c>
      <c r="QQ72" s="132">
        <f t="shared" si="171"/>
        <v>0</v>
      </c>
      <c r="QR72" s="121"/>
      <c r="QS72" s="156" t="s">
        <v>83</v>
      </c>
      <c r="QT72" s="156">
        <v>22</v>
      </c>
      <c r="QU72" s="156">
        <v>21</v>
      </c>
      <c r="QV72" s="156">
        <v>1</v>
      </c>
      <c r="QW72" s="156">
        <v>0</v>
      </c>
      <c r="QX72" s="162">
        <v>0.95</v>
      </c>
      <c r="QY72" s="158">
        <f t="shared" si="172"/>
        <v>0</v>
      </c>
      <c r="QZ72" s="121"/>
      <c r="RA72" s="156" t="s">
        <v>83</v>
      </c>
      <c r="RB72" s="156">
        <v>22</v>
      </c>
      <c r="RC72" s="156">
        <v>21</v>
      </c>
      <c r="RD72" s="156">
        <v>1</v>
      </c>
      <c r="RE72" s="156">
        <v>0</v>
      </c>
      <c r="RF72" s="162">
        <v>0.95</v>
      </c>
      <c r="RG72" s="132">
        <f t="shared" si="173"/>
        <v>0</v>
      </c>
      <c r="RH72" s="121"/>
      <c r="RI72" s="121"/>
      <c r="RJ72" s="156" t="s">
        <v>83</v>
      </c>
      <c r="RK72" s="156">
        <v>22</v>
      </c>
      <c r="RL72" s="156">
        <v>21</v>
      </c>
      <c r="RM72" s="156">
        <v>1</v>
      </c>
      <c r="RN72" s="156">
        <v>0</v>
      </c>
      <c r="RO72" s="162">
        <f t="shared" si="174"/>
        <v>0.95454545454545459</v>
      </c>
      <c r="RP72" s="132">
        <f t="shared" si="175"/>
        <v>4.5454545454546302E-3</v>
      </c>
      <c r="RQ72" s="121"/>
      <c r="RR72" s="121"/>
      <c r="RS72" s="121"/>
      <c r="RT72" s="121"/>
      <c r="RU72" s="121"/>
      <c r="RV72" s="121"/>
      <c r="RW72" s="132"/>
      <c r="RX72" s="121"/>
      <c r="RY72" s="121"/>
      <c r="RZ72" s="121"/>
      <c r="SA72" s="121"/>
      <c r="SB72" s="121"/>
      <c r="SC72" s="121"/>
      <c r="SD72" s="132"/>
      <c r="SE72" s="121"/>
      <c r="SF72" s="121"/>
      <c r="SG72" s="121"/>
      <c r="SH72" s="121"/>
      <c r="SI72" s="121"/>
      <c r="SJ72" s="121"/>
      <c r="SK72" s="121"/>
      <c r="SL72" s="121"/>
      <c r="SM72" s="121"/>
      <c r="SN72" s="121"/>
      <c r="SO72" s="121"/>
      <c r="SP72" s="121"/>
      <c r="SQ72" s="121"/>
      <c r="SR72" s="121"/>
      <c r="SU72" s="157" t="s">
        <v>83</v>
      </c>
      <c r="SV72" s="157">
        <v>22</v>
      </c>
      <c r="SW72" s="157">
        <v>21</v>
      </c>
      <c r="SX72" s="157">
        <v>1</v>
      </c>
      <c r="SY72" s="157">
        <v>0</v>
      </c>
      <c r="SZ72" s="158">
        <f t="shared" si="176"/>
        <v>0.95454545454545459</v>
      </c>
      <c r="TA72" s="132">
        <f t="shared" si="177"/>
        <v>0</v>
      </c>
      <c r="TC72" s="157" t="s">
        <v>83</v>
      </c>
      <c r="TD72" s="157">
        <v>22</v>
      </c>
      <c r="TE72" s="157">
        <v>21</v>
      </c>
      <c r="TF72" s="157">
        <v>1</v>
      </c>
      <c r="TG72" s="157">
        <v>0</v>
      </c>
      <c r="TH72" s="158">
        <f t="shared" si="178"/>
        <v>0.95454545454545459</v>
      </c>
      <c r="TI72" s="132">
        <f t="shared" si="179"/>
        <v>0</v>
      </c>
      <c r="TK72" s="157" t="s">
        <v>83</v>
      </c>
      <c r="TL72" s="157">
        <v>22</v>
      </c>
      <c r="TM72" s="157">
        <v>21</v>
      </c>
      <c r="TN72" s="157">
        <v>1</v>
      </c>
      <c r="TO72" s="157">
        <v>0</v>
      </c>
      <c r="TP72" s="158">
        <f t="shared" si="180"/>
        <v>0.95454545454545459</v>
      </c>
      <c r="TQ72" s="132">
        <f t="shared" si="181"/>
        <v>0</v>
      </c>
      <c r="TS72" s="157" t="s">
        <v>83</v>
      </c>
      <c r="TT72" s="157">
        <v>22</v>
      </c>
      <c r="TU72" s="157">
        <v>21</v>
      </c>
      <c r="TV72" s="157">
        <v>1</v>
      </c>
      <c r="TW72" s="157">
        <v>0</v>
      </c>
      <c r="TX72" s="158">
        <f t="shared" si="182"/>
        <v>0.95454545454545459</v>
      </c>
      <c r="TY72" s="132">
        <f t="shared" si="183"/>
        <v>0</v>
      </c>
      <c r="UA72" s="157" t="s">
        <v>83</v>
      </c>
      <c r="UB72" s="157">
        <v>22</v>
      </c>
      <c r="UC72" s="157">
        <v>21</v>
      </c>
      <c r="UD72" s="157">
        <v>1</v>
      </c>
      <c r="UE72" s="157">
        <v>0</v>
      </c>
      <c r="UF72" s="158">
        <f t="shared" si="184"/>
        <v>0.95454545454545459</v>
      </c>
      <c r="UG72" s="132">
        <f t="shared" si="185"/>
        <v>0</v>
      </c>
      <c r="UH72" s="132"/>
      <c r="UI72" s="157" t="s">
        <v>83</v>
      </c>
      <c r="UJ72" s="157">
        <v>22</v>
      </c>
      <c r="UK72" s="157">
        <v>21</v>
      </c>
      <c r="UL72" s="157">
        <v>1</v>
      </c>
      <c r="UM72" s="157">
        <v>0</v>
      </c>
      <c r="UN72" s="158">
        <f t="shared" si="186"/>
        <v>0.95454545454545459</v>
      </c>
      <c r="UO72" s="132">
        <f t="shared" si="187"/>
        <v>0</v>
      </c>
      <c r="UQ72" s="157" t="s">
        <v>83</v>
      </c>
      <c r="UR72" s="157">
        <v>22</v>
      </c>
      <c r="US72" s="157">
        <v>21</v>
      </c>
      <c r="UT72" s="157">
        <v>1</v>
      </c>
      <c r="UU72" s="157">
        <v>0</v>
      </c>
      <c r="UV72" s="158">
        <f t="shared" si="188"/>
        <v>0.95454545454545459</v>
      </c>
      <c r="UW72" s="132">
        <f t="shared" si="189"/>
        <v>0</v>
      </c>
      <c r="UY72" s="157" t="s">
        <v>83</v>
      </c>
      <c r="UZ72" s="157">
        <v>22</v>
      </c>
      <c r="VA72" s="157">
        <v>21</v>
      </c>
      <c r="VB72" s="157">
        <v>1</v>
      </c>
      <c r="VC72" s="157">
        <v>0</v>
      </c>
      <c r="VD72" s="158">
        <f t="shared" si="190"/>
        <v>0.95454545454545459</v>
      </c>
      <c r="VE72" s="132">
        <f t="shared" si="191"/>
        <v>0</v>
      </c>
      <c r="VG72" s="157" t="s">
        <v>83</v>
      </c>
      <c r="VH72" s="157">
        <v>22</v>
      </c>
      <c r="VI72" s="157">
        <v>21</v>
      </c>
      <c r="VJ72" s="157">
        <v>1</v>
      </c>
      <c r="VK72" s="157">
        <v>0</v>
      </c>
      <c r="VL72" s="158">
        <f t="shared" si="192"/>
        <v>0.95454545454545459</v>
      </c>
      <c r="VM72" s="132">
        <f t="shared" si="193"/>
        <v>0</v>
      </c>
      <c r="VO72" s="157" t="s">
        <v>83</v>
      </c>
      <c r="VP72" s="157">
        <v>22</v>
      </c>
      <c r="VQ72" s="157">
        <v>21</v>
      </c>
      <c r="VR72" s="157">
        <v>1</v>
      </c>
      <c r="VS72" s="157">
        <v>0</v>
      </c>
      <c r="VT72" s="158">
        <f t="shared" si="194"/>
        <v>0.95454545454545459</v>
      </c>
      <c r="VV72" s="157" t="s">
        <v>83</v>
      </c>
      <c r="VW72" s="157">
        <v>22</v>
      </c>
      <c r="VX72" s="157">
        <v>21</v>
      </c>
      <c r="VY72" s="157">
        <v>1</v>
      </c>
      <c r="VZ72" s="157">
        <v>0</v>
      </c>
      <c r="WA72" s="158">
        <f t="shared" si="195"/>
        <v>0.95454545454545459</v>
      </c>
      <c r="WC72" s="157" t="s">
        <v>83</v>
      </c>
      <c r="WD72" s="157">
        <v>22</v>
      </c>
      <c r="WE72" s="157">
        <v>21</v>
      </c>
      <c r="WF72" s="157">
        <v>1</v>
      </c>
      <c r="WG72" s="157">
        <v>0</v>
      </c>
      <c r="WH72" s="158">
        <f t="shared" si="196"/>
        <v>0.95454545454545459</v>
      </c>
      <c r="WI72" s="132">
        <f t="shared" si="142"/>
        <v>0</v>
      </c>
      <c r="WK72" s="157" t="s">
        <v>83</v>
      </c>
      <c r="WL72" s="157">
        <v>22</v>
      </c>
      <c r="WM72" s="157">
        <v>21</v>
      </c>
      <c r="WN72" s="157">
        <v>1</v>
      </c>
      <c r="WO72" s="157">
        <v>0</v>
      </c>
      <c r="WP72" s="158">
        <f t="shared" si="197"/>
        <v>0.95454545454545459</v>
      </c>
      <c r="WQ72" s="132">
        <f t="shared" si="198"/>
        <v>0</v>
      </c>
      <c r="WS72" s="157" t="s">
        <v>83</v>
      </c>
      <c r="WT72" s="157">
        <v>22</v>
      </c>
      <c r="WU72" s="157">
        <v>21</v>
      </c>
      <c r="WV72" s="157">
        <v>1</v>
      </c>
      <c r="WW72" s="157">
        <v>0</v>
      </c>
      <c r="WX72" s="158">
        <f t="shared" si="199"/>
        <v>0.95454545454545459</v>
      </c>
      <c r="WY72" s="132">
        <f t="shared" si="200"/>
        <v>0</v>
      </c>
      <c r="XA72" s="157" t="s">
        <v>83</v>
      </c>
      <c r="XB72" s="157">
        <v>22</v>
      </c>
      <c r="XC72" s="157">
        <v>21</v>
      </c>
      <c r="XD72" s="157">
        <v>1</v>
      </c>
      <c r="XE72" s="157">
        <v>0</v>
      </c>
      <c r="XF72" s="158">
        <f t="shared" si="201"/>
        <v>0.95454545454545459</v>
      </c>
      <c r="XG72" s="132">
        <f t="shared" si="202"/>
        <v>0</v>
      </c>
      <c r="XI72" s="157" t="s">
        <v>83</v>
      </c>
      <c r="XJ72" s="157">
        <v>22</v>
      </c>
      <c r="XK72" s="157">
        <v>21</v>
      </c>
      <c r="XL72" s="157">
        <v>1</v>
      </c>
      <c r="XM72" s="157">
        <v>0</v>
      </c>
      <c r="XN72" s="158">
        <f t="shared" si="203"/>
        <v>0.95454545454545459</v>
      </c>
      <c r="XO72" s="132">
        <f t="shared" si="204"/>
        <v>0</v>
      </c>
      <c r="XQ72" s="157" t="s">
        <v>83</v>
      </c>
      <c r="XR72" s="157">
        <v>22</v>
      </c>
      <c r="XS72" s="157">
        <v>21</v>
      </c>
      <c r="XT72" s="157">
        <v>1</v>
      </c>
      <c r="XU72" s="157">
        <v>0</v>
      </c>
      <c r="XV72" s="158">
        <f t="shared" si="205"/>
        <v>0.95454545454545459</v>
      </c>
      <c r="XW72" s="132">
        <f t="shared" si="206"/>
        <v>0</v>
      </c>
      <c r="XY72" s="157" t="s">
        <v>83</v>
      </c>
      <c r="XZ72" s="157">
        <v>22</v>
      </c>
      <c r="YA72" s="157">
        <v>21</v>
      </c>
      <c r="YB72" s="157">
        <v>1</v>
      </c>
      <c r="YC72" s="157">
        <v>0</v>
      </c>
      <c r="YD72" s="158">
        <f t="shared" si="207"/>
        <v>0.95454545454545459</v>
      </c>
      <c r="YE72" s="132">
        <f t="shared" si="208"/>
        <v>0</v>
      </c>
      <c r="YG72" s="157" t="s">
        <v>83</v>
      </c>
      <c r="YH72" s="157">
        <v>22</v>
      </c>
      <c r="YI72" s="157">
        <v>21</v>
      </c>
      <c r="YJ72" s="157">
        <v>1</v>
      </c>
      <c r="YK72" s="157">
        <v>0</v>
      </c>
      <c r="YL72" s="158">
        <f t="shared" si="209"/>
        <v>0.95454545454545459</v>
      </c>
      <c r="YM72" s="132">
        <f t="shared" si="210"/>
        <v>0</v>
      </c>
      <c r="YO72" s="157" t="s">
        <v>83</v>
      </c>
      <c r="YP72" s="157">
        <v>22</v>
      </c>
      <c r="YQ72" s="157">
        <v>21</v>
      </c>
      <c r="YR72" s="157">
        <v>1</v>
      </c>
      <c r="YS72" s="157">
        <v>0</v>
      </c>
      <c r="YT72" s="158">
        <f t="shared" si="211"/>
        <v>0.95454545454545459</v>
      </c>
      <c r="YU72" s="132">
        <f t="shared" si="212"/>
        <v>0</v>
      </c>
      <c r="YW72" s="157" t="s">
        <v>83</v>
      </c>
      <c r="YX72" s="157">
        <v>22</v>
      </c>
      <c r="YY72" s="157">
        <v>21</v>
      </c>
      <c r="YZ72" s="157">
        <v>1</v>
      </c>
      <c r="ZA72" s="157">
        <v>0</v>
      </c>
      <c r="ZB72" s="158">
        <f t="shared" si="213"/>
        <v>0.95454545454545459</v>
      </c>
      <c r="ZD72" s="157" t="s">
        <v>83</v>
      </c>
      <c r="ZE72" s="157">
        <v>22</v>
      </c>
      <c r="ZF72" s="157">
        <v>21</v>
      </c>
      <c r="ZG72" s="157">
        <v>1</v>
      </c>
      <c r="ZH72" s="157">
        <v>0</v>
      </c>
      <c r="ZI72" s="158">
        <f t="shared" si="214"/>
        <v>0.95454545454545459</v>
      </c>
      <c r="ZJ72" s="132">
        <f t="shared" si="215"/>
        <v>0.95454545454545459</v>
      </c>
      <c r="ZL72" s="121" t="s">
        <v>83</v>
      </c>
      <c r="ZM72" s="121">
        <v>22</v>
      </c>
      <c r="ZN72" s="121">
        <v>21</v>
      </c>
      <c r="ZO72" s="121">
        <v>1</v>
      </c>
      <c r="ZP72" s="121">
        <v>0</v>
      </c>
      <c r="ZQ72" s="132">
        <v>0.95</v>
      </c>
      <c r="ZS72" s="157" t="s">
        <v>83</v>
      </c>
      <c r="ZT72" s="157">
        <v>22</v>
      </c>
      <c r="ZU72" s="157">
        <v>21</v>
      </c>
      <c r="ZV72" s="157">
        <v>1</v>
      </c>
      <c r="ZW72" s="157">
        <v>0</v>
      </c>
      <c r="ZX72" s="158">
        <v>0.95</v>
      </c>
      <c r="ZZ72" s="199" t="s">
        <v>83</v>
      </c>
      <c r="AAA72" s="199">
        <v>22</v>
      </c>
      <c r="AAB72" s="199">
        <v>21</v>
      </c>
      <c r="AAC72" s="199">
        <v>1</v>
      </c>
      <c r="AAD72" s="199">
        <v>0</v>
      </c>
      <c r="AAE72" s="200">
        <v>0.95</v>
      </c>
      <c r="AAG72" s="157" t="s">
        <v>83</v>
      </c>
      <c r="AAH72" s="157">
        <v>22</v>
      </c>
      <c r="AAI72" s="157">
        <v>21</v>
      </c>
      <c r="AAJ72" s="157">
        <v>1</v>
      </c>
      <c r="AAK72" s="157">
        <v>0</v>
      </c>
      <c r="AAL72" s="158">
        <v>0.95</v>
      </c>
      <c r="AAN72" s="157" t="s">
        <v>83</v>
      </c>
      <c r="AAO72" s="157">
        <v>22</v>
      </c>
      <c r="AAP72" s="157">
        <v>21</v>
      </c>
      <c r="AAQ72" s="157">
        <v>1</v>
      </c>
      <c r="AAR72" s="157">
        <v>0</v>
      </c>
      <c r="AAS72" s="158">
        <v>0.95</v>
      </c>
      <c r="AAU72" s="157" t="s">
        <v>83</v>
      </c>
      <c r="AAV72" s="157">
        <v>22</v>
      </c>
      <c r="AAW72" s="157">
        <v>21</v>
      </c>
      <c r="AAX72" s="157">
        <v>1</v>
      </c>
      <c r="AAY72" s="157">
        <v>0</v>
      </c>
      <c r="AAZ72" s="158">
        <v>0.95</v>
      </c>
    </row>
    <row r="73" spans="1:728" ht="16.5" thickBot="1">
      <c r="BY73" s="40" t="s">
        <v>134</v>
      </c>
      <c r="BZ73" s="40">
        <v>3</v>
      </c>
      <c r="CA73" s="41">
        <v>1</v>
      </c>
      <c r="CB73" s="42">
        <v>2</v>
      </c>
      <c r="CC73" s="40">
        <v>0</v>
      </c>
      <c r="CD73" s="48">
        <v>0.33</v>
      </c>
      <c r="CG73" s="2" t="s">
        <v>134</v>
      </c>
      <c r="CH73" s="2">
        <v>3</v>
      </c>
      <c r="CI73" s="2">
        <v>1</v>
      </c>
      <c r="CJ73" s="2">
        <v>2</v>
      </c>
      <c r="CK73" s="2">
        <v>0</v>
      </c>
      <c r="CL73" s="4">
        <v>0.33</v>
      </c>
      <c r="CM73" s="19">
        <f t="shared" si="129"/>
        <v>0</v>
      </c>
      <c r="CO73" s="2" t="s">
        <v>134</v>
      </c>
      <c r="CP73" s="2">
        <v>3</v>
      </c>
      <c r="CQ73" s="2">
        <v>1</v>
      </c>
      <c r="CR73" s="2">
        <v>2</v>
      </c>
      <c r="CS73" s="2">
        <v>0</v>
      </c>
      <c r="CT73" s="4">
        <v>0.33</v>
      </c>
      <c r="CU73" s="19">
        <f t="shared" si="130"/>
        <v>0</v>
      </c>
      <c r="CW73" s="2" t="s">
        <v>134</v>
      </c>
      <c r="CX73" s="2">
        <v>3</v>
      </c>
      <c r="CY73" s="2">
        <v>1</v>
      </c>
      <c r="CZ73" s="2">
        <v>2</v>
      </c>
      <c r="DA73" s="2">
        <v>0</v>
      </c>
      <c r="DB73" s="4">
        <v>0.33</v>
      </c>
      <c r="DC73" s="19">
        <f t="shared" si="131"/>
        <v>0</v>
      </c>
      <c r="DE73" s="2" t="s">
        <v>134</v>
      </c>
      <c r="DF73" s="2">
        <v>3</v>
      </c>
      <c r="DG73" s="2">
        <v>1</v>
      </c>
      <c r="DH73" s="2">
        <v>2</v>
      </c>
      <c r="DI73" s="2">
        <v>0</v>
      </c>
      <c r="DJ73" s="4">
        <v>0.33</v>
      </c>
      <c r="DK73" s="19">
        <f t="shared" si="132"/>
        <v>0</v>
      </c>
      <c r="DM73" s="2" t="s">
        <v>134</v>
      </c>
      <c r="DN73" s="2">
        <v>3</v>
      </c>
      <c r="DO73" s="2">
        <v>3</v>
      </c>
      <c r="DP73" s="2">
        <v>0</v>
      </c>
      <c r="DQ73" s="2">
        <v>0</v>
      </c>
      <c r="DR73" s="4">
        <v>1</v>
      </c>
      <c r="DS73" s="19">
        <f t="shared" si="133"/>
        <v>0.66999999999999993</v>
      </c>
      <c r="DU73" s="2" t="s">
        <v>134</v>
      </c>
      <c r="DV73" s="2">
        <v>3</v>
      </c>
      <c r="DW73" s="2">
        <v>3</v>
      </c>
      <c r="DX73" s="2">
        <v>0</v>
      </c>
      <c r="DY73" s="2">
        <v>0</v>
      </c>
      <c r="DZ73" s="4">
        <v>1</v>
      </c>
      <c r="EA73" s="19">
        <f t="shared" si="134"/>
        <v>0</v>
      </c>
      <c r="EC73" s="2" t="s">
        <v>134</v>
      </c>
      <c r="ED73" s="2">
        <v>3</v>
      </c>
      <c r="EE73" s="2">
        <v>3</v>
      </c>
      <c r="EF73" s="2">
        <v>0</v>
      </c>
      <c r="EG73" s="2">
        <v>0</v>
      </c>
      <c r="EH73" s="4">
        <v>1</v>
      </c>
      <c r="EI73" s="19">
        <f t="shared" si="135"/>
        <v>0</v>
      </c>
      <c r="EK73" s="2" t="s">
        <v>134</v>
      </c>
      <c r="EL73" s="2">
        <v>3</v>
      </c>
      <c r="EM73" s="2">
        <v>3</v>
      </c>
      <c r="EN73" s="2">
        <v>0</v>
      </c>
      <c r="EO73" s="2">
        <v>0</v>
      </c>
      <c r="EP73" s="4">
        <v>1</v>
      </c>
      <c r="EQ73" s="19">
        <f t="shared" si="136"/>
        <v>0</v>
      </c>
      <c r="ES73" s="2" t="s">
        <v>134</v>
      </c>
      <c r="ET73" s="2">
        <v>3</v>
      </c>
      <c r="EU73" s="2">
        <v>3</v>
      </c>
      <c r="EV73" s="2">
        <v>0</v>
      </c>
      <c r="EW73" s="2">
        <v>0</v>
      </c>
      <c r="EX73" s="4">
        <v>1</v>
      </c>
      <c r="EY73" s="19">
        <f t="shared" si="137"/>
        <v>0</v>
      </c>
      <c r="FA73" s="2" t="s">
        <v>134</v>
      </c>
      <c r="FB73" s="25" t="s">
        <v>100</v>
      </c>
      <c r="FC73" s="25" t="s">
        <v>100</v>
      </c>
      <c r="FD73" s="25" t="s">
        <v>100</v>
      </c>
      <c r="FE73" s="25" t="s">
        <v>100</v>
      </c>
      <c r="FF73" s="25" t="s">
        <v>100</v>
      </c>
      <c r="FG73" s="25" t="s">
        <v>100</v>
      </c>
      <c r="FI73" s="2" t="s">
        <v>134</v>
      </c>
      <c r="FJ73" s="25" t="s">
        <v>100</v>
      </c>
      <c r="FK73" s="25" t="s">
        <v>100</v>
      </c>
      <c r="FL73" s="25" t="s">
        <v>100</v>
      </c>
      <c r="FM73" s="25" t="s">
        <v>100</v>
      </c>
      <c r="FN73" s="25" t="s">
        <v>100</v>
      </c>
      <c r="FO73" s="25" t="s">
        <v>100</v>
      </c>
      <c r="FQ73" s="2" t="s">
        <v>134</v>
      </c>
      <c r="FR73" s="25" t="s">
        <v>100</v>
      </c>
      <c r="FS73" s="25" t="s">
        <v>100</v>
      </c>
      <c r="FT73" s="25" t="s">
        <v>100</v>
      </c>
      <c r="FU73" s="25" t="s">
        <v>100</v>
      </c>
      <c r="FV73" s="25" t="s">
        <v>100</v>
      </c>
      <c r="FW73" s="25" t="s">
        <v>100</v>
      </c>
      <c r="FY73" s="2" t="s">
        <v>134</v>
      </c>
      <c r="FZ73" s="25">
        <v>3</v>
      </c>
      <c r="GA73" s="25">
        <v>2</v>
      </c>
      <c r="GB73" s="25">
        <v>1</v>
      </c>
      <c r="GC73" s="25">
        <v>0</v>
      </c>
      <c r="GD73" s="26">
        <f>GA73/FZ73</f>
        <v>0.66666666666666663</v>
      </c>
      <c r="GE73" s="19"/>
      <c r="GG73" s="2" t="s">
        <v>134</v>
      </c>
      <c r="GH73" s="25">
        <v>3</v>
      </c>
      <c r="GI73" s="25">
        <v>2</v>
      </c>
      <c r="GJ73" s="25">
        <v>1</v>
      </c>
      <c r="GK73" s="25">
        <v>0</v>
      </c>
      <c r="GL73" s="26">
        <f>GI73/GH73</f>
        <v>0.66666666666666663</v>
      </c>
      <c r="GO73" s="2" t="s">
        <v>134</v>
      </c>
      <c r="GP73" s="104">
        <v>3</v>
      </c>
      <c r="GQ73" s="104">
        <v>2</v>
      </c>
      <c r="GR73" s="104">
        <v>1</v>
      </c>
      <c r="GS73" s="104">
        <v>0</v>
      </c>
      <c r="GT73" s="105">
        <f>GQ73/GP73</f>
        <v>0.66666666666666663</v>
      </c>
      <c r="GW73" s="2" t="s">
        <v>134</v>
      </c>
      <c r="GX73" s="2">
        <v>3</v>
      </c>
      <c r="GY73" s="2">
        <v>2</v>
      </c>
      <c r="GZ73" s="2">
        <v>1</v>
      </c>
      <c r="HA73" s="2">
        <v>0</v>
      </c>
      <c r="HB73" s="4">
        <v>0.67</v>
      </c>
      <c r="HC73" s="19">
        <f t="shared" si="144"/>
        <v>3.3333333333334103E-3</v>
      </c>
      <c r="HE73" s="2" t="s">
        <v>134</v>
      </c>
      <c r="HF73" s="1">
        <v>3</v>
      </c>
      <c r="HG73" s="1">
        <v>2</v>
      </c>
      <c r="HH73" s="1">
        <v>1</v>
      </c>
      <c r="HI73" s="1">
        <v>0</v>
      </c>
      <c r="HJ73" s="3">
        <v>0.67</v>
      </c>
      <c r="HM73" s="2" t="s">
        <v>84</v>
      </c>
      <c r="HN73" s="2">
        <v>143</v>
      </c>
      <c r="HO73" s="2">
        <v>113</v>
      </c>
      <c r="HP73" s="2">
        <v>16</v>
      </c>
      <c r="HQ73" s="2">
        <v>14</v>
      </c>
      <c r="HR73" s="4">
        <v>0.79</v>
      </c>
      <c r="HS73" s="19">
        <f t="shared" si="141"/>
        <v>0</v>
      </c>
      <c r="HU73" s="2" t="s">
        <v>84</v>
      </c>
      <c r="HV73" s="2">
        <v>143</v>
      </c>
      <c r="HW73" s="2">
        <v>113</v>
      </c>
      <c r="HX73" s="2">
        <v>16</v>
      </c>
      <c r="HY73" s="2">
        <v>14</v>
      </c>
      <c r="HZ73" s="4">
        <v>0.79</v>
      </c>
      <c r="IA73" s="19">
        <f t="shared" si="145"/>
        <v>0</v>
      </c>
      <c r="IC73" s="2" t="s">
        <v>84</v>
      </c>
      <c r="ID73" s="2">
        <v>143</v>
      </c>
      <c r="IE73" s="2">
        <v>113</v>
      </c>
      <c r="IF73" s="2">
        <v>16</v>
      </c>
      <c r="IG73" s="2">
        <v>14</v>
      </c>
      <c r="IH73" s="4">
        <v>0.79</v>
      </c>
      <c r="II73" s="19">
        <f t="shared" si="146"/>
        <v>0</v>
      </c>
      <c r="IK73" s="2" t="s">
        <v>84</v>
      </c>
      <c r="IL73" s="2">
        <v>143</v>
      </c>
      <c r="IM73" s="2">
        <v>113</v>
      </c>
      <c r="IN73" s="2">
        <v>16</v>
      </c>
      <c r="IO73" s="2">
        <v>14</v>
      </c>
      <c r="IP73" s="4">
        <v>0.79</v>
      </c>
      <c r="IQ73" s="19">
        <f t="shared" si="147"/>
        <v>0</v>
      </c>
      <c r="IS73" s="2" t="s">
        <v>84</v>
      </c>
      <c r="IT73" s="2">
        <v>143</v>
      </c>
      <c r="IU73" s="2">
        <v>113</v>
      </c>
      <c r="IV73" s="2">
        <v>16</v>
      </c>
      <c r="IW73" s="2">
        <v>14</v>
      </c>
      <c r="IX73" s="4">
        <v>0.79</v>
      </c>
      <c r="IY73" s="19">
        <f t="shared" si="148"/>
        <v>0</v>
      </c>
      <c r="JA73" s="2" t="s">
        <v>84</v>
      </c>
      <c r="JB73" s="2">
        <v>135</v>
      </c>
      <c r="JC73" s="2">
        <v>114</v>
      </c>
      <c r="JD73" s="2">
        <v>9</v>
      </c>
      <c r="JE73" s="2">
        <v>12</v>
      </c>
      <c r="JF73" s="4">
        <v>0.84</v>
      </c>
      <c r="JG73" s="19">
        <f t="shared" si="149"/>
        <v>4.9999999999999933E-2</v>
      </c>
      <c r="JI73" s="2" t="s">
        <v>84</v>
      </c>
      <c r="JJ73" s="2">
        <v>135</v>
      </c>
      <c r="JK73" s="2">
        <v>114</v>
      </c>
      <c r="JL73" s="2">
        <v>9</v>
      </c>
      <c r="JM73" s="2">
        <v>12</v>
      </c>
      <c r="JN73" s="4">
        <v>0.84</v>
      </c>
      <c r="JO73" s="19">
        <f t="shared" si="150"/>
        <v>0</v>
      </c>
      <c r="JQ73" s="2" t="s">
        <v>84</v>
      </c>
      <c r="JR73" s="2">
        <v>135</v>
      </c>
      <c r="JS73" s="2">
        <v>114</v>
      </c>
      <c r="JT73" s="2">
        <v>9</v>
      </c>
      <c r="JU73" s="2">
        <v>12</v>
      </c>
      <c r="JV73" s="4">
        <v>0.84</v>
      </c>
      <c r="JW73" s="19">
        <f t="shared" si="151"/>
        <v>0</v>
      </c>
      <c r="JY73" s="2" t="s">
        <v>84</v>
      </c>
      <c r="JZ73" s="2">
        <v>135</v>
      </c>
      <c r="KA73" s="2">
        <v>114</v>
      </c>
      <c r="KB73" s="2">
        <v>9</v>
      </c>
      <c r="KC73" s="2">
        <v>12</v>
      </c>
      <c r="KD73" s="4">
        <v>0.84</v>
      </c>
      <c r="KE73" s="19">
        <f t="shared" si="152"/>
        <v>0</v>
      </c>
      <c r="KG73" s="2" t="s">
        <v>84</v>
      </c>
      <c r="KH73" s="2">
        <v>135</v>
      </c>
      <c r="KI73" s="2">
        <v>114</v>
      </c>
      <c r="KJ73" s="2">
        <v>9</v>
      </c>
      <c r="KK73" s="2">
        <v>12</v>
      </c>
      <c r="KL73" s="4">
        <v>0.84</v>
      </c>
      <c r="KM73" s="19">
        <f t="shared" si="153"/>
        <v>0</v>
      </c>
      <c r="KO73" s="2" t="s">
        <v>84</v>
      </c>
      <c r="KP73" s="2">
        <v>135</v>
      </c>
      <c r="KQ73" s="2">
        <v>114</v>
      </c>
      <c r="KR73" s="2">
        <v>9</v>
      </c>
      <c r="KS73" s="2">
        <v>12</v>
      </c>
      <c r="KT73" s="4">
        <v>0.84</v>
      </c>
      <c r="KU73" s="19">
        <f t="shared" si="154"/>
        <v>0</v>
      </c>
      <c r="KW73" s="2" t="s">
        <v>84</v>
      </c>
      <c r="KX73" s="2">
        <v>135</v>
      </c>
      <c r="KY73" s="2">
        <v>114</v>
      </c>
      <c r="KZ73" s="2">
        <v>9</v>
      </c>
      <c r="LA73" s="2">
        <v>12</v>
      </c>
      <c r="LB73" s="4">
        <v>0.84</v>
      </c>
      <c r="LC73" s="19">
        <f t="shared" si="155"/>
        <v>0</v>
      </c>
      <c r="LE73" s="2" t="s">
        <v>84</v>
      </c>
      <c r="LF73" s="2">
        <v>135</v>
      </c>
      <c r="LG73" s="2">
        <v>114</v>
      </c>
      <c r="LH73" s="2">
        <v>9</v>
      </c>
      <c r="LI73" s="2">
        <v>12</v>
      </c>
      <c r="LJ73" s="4">
        <v>0.84</v>
      </c>
      <c r="LK73" s="19">
        <f t="shared" si="156"/>
        <v>0</v>
      </c>
      <c r="LM73" s="2" t="s">
        <v>84</v>
      </c>
      <c r="LN73" s="2">
        <v>135</v>
      </c>
      <c r="LO73" s="2">
        <v>114</v>
      </c>
      <c r="LP73" s="2">
        <v>9</v>
      </c>
      <c r="LQ73" s="7">
        <v>12</v>
      </c>
      <c r="LR73" s="4">
        <f>LO73/LN73</f>
        <v>0.84444444444444444</v>
      </c>
      <c r="LS73" s="19">
        <f t="shared" si="157"/>
        <v>4.4444444444444731E-3</v>
      </c>
      <c r="LT73" s="18" t="s">
        <v>119</v>
      </c>
      <c r="LU73" s="2" t="s">
        <v>84</v>
      </c>
      <c r="LV73" s="2">
        <v>135</v>
      </c>
      <c r="LW73" s="2">
        <v>112</v>
      </c>
      <c r="LX73" s="2">
        <v>9</v>
      </c>
      <c r="LY73" s="7">
        <v>14</v>
      </c>
      <c r="LZ73" s="4">
        <v>0.83</v>
      </c>
      <c r="MA73" s="19">
        <f t="shared" si="158"/>
        <v>-1.4444444444444482E-2</v>
      </c>
      <c r="MC73" s="2" t="s">
        <v>84</v>
      </c>
      <c r="MD73" s="2">
        <v>135</v>
      </c>
      <c r="ME73" s="2">
        <v>112</v>
      </c>
      <c r="MF73" s="2">
        <v>9</v>
      </c>
      <c r="MG73" s="85">
        <v>14</v>
      </c>
      <c r="MH73" s="4">
        <f t="shared" si="159"/>
        <v>0.82962962962962961</v>
      </c>
      <c r="MI73" s="19">
        <f t="shared" si="160"/>
        <v>-3.7037037037035425E-4</v>
      </c>
      <c r="MK73" s="2" t="s">
        <v>84</v>
      </c>
      <c r="ML73" s="2">
        <v>135</v>
      </c>
      <c r="MM73" s="2">
        <v>112</v>
      </c>
      <c r="MN73" s="2">
        <v>9</v>
      </c>
      <c r="MO73" s="2">
        <v>14</v>
      </c>
      <c r="MP73" s="4">
        <v>0.83</v>
      </c>
      <c r="MQ73" s="19">
        <f t="shared" si="161"/>
        <v>3.7037037037035425E-4</v>
      </c>
      <c r="MS73" s="2" t="s">
        <v>84</v>
      </c>
      <c r="MT73" s="2">
        <v>135</v>
      </c>
      <c r="MU73" s="2">
        <v>112</v>
      </c>
      <c r="MV73" s="2">
        <v>9</v>
      </c>
      <c r="MW73" s="2">
        <v>14</v>
      </c>
      <c r="MX73" s="4">
        <v>0.83</v>
      </c>
      <c r="MY73" s="19">
        <f t="shared" si="162"/>
        <v>0</v>
      </c>
      <c r="NA73" s="2" t="s">
        <v>84</v>
      </c>
      <c r="NB73" s="2">
        <v>135</v>
      </c>
      <c r="NC73" s="2">
        <v>112</v>
      </c>
      <c r="ND73" s="2">
        <v>9</v>
      </c>
      <c r="NE73" s="2">
        <v>14</v>
      </c>
      <c r="NF73" s="4">
        <v>0.83</v>
      </c>
      <c r="NG73" s="19">
        <f t="shared" si="163"/>
        <v>0</v>
      </c>
      <c r="NI73" s="2" t="s">
        <v>84</v>
      </c>
      <c r="NJ73" s="2">
        <v>135</v>
      </c>
      <c r="NK73" s="2">
        <v>113</v>
      </c>
      <c r="NL73" s="2">
        <v>9</v>
      </c>
      <c r="NM73" s="2">
        <v>13</v>
      </c>
      <c r="NN73" s="4">
        <v>0.84</v>
      </c>
      <c r="NO73" s="19">
        <f t="shared" si="164"/>
        <v>1.0000000000000009E-2</v>
      </c>
      <c r="NQ73" s="2" t="s">
        <v>84</v>
      </c>
      <c r="NR73" s="2">
        <v>135</v>
      </c>
      <c r="NS73" s="2">
        <v>112</v>
      </c>
      <c r="NT73" s="2">
        <v>9</v>
      </c>
      <c r="NU73" s="2">
        <v>14</v>
      </c>
      <c r="NV73" s="4">
        <v>0.83</v>
      </c>
      <c r="NW73" s="19">
        <f t="shared" si="165"/>
        <v>-1.0000000000000009E-2</v>
      </c>
      <c r="NX73" s="18" t="s">
        <v>119</v>
      </c>
      <c r="NY73" s="2" t="s">
        <v>84</v>
      </c>
      <c r="NZ73" s="2">
        <v>135</v>
      </c>
      <c r="OA73" s="2">
        <v>110</v>
      </c>
      <c r="OB73" s="7">
        <v>11</v>
      </c>
      <c r="OC73" s="2">
        <v>14</v>
      </c>
      <c r="OD73" s="4">
        <v>0.81</v>
      </c>
      <c r="OE73" s="19">
        <f t="shared" si="166"/>
        <v>-1.9999999999999907E-2</v>
      </c>
      <c r="OF73" s="18" t="s">
        <v>243</v>
      </c>
      <c r="OG73" s="2" t="s">
        <v>84</v>
      </c>
      <c r="OH73" s="2">
        <v>135</v>
      </c>
      <c r="OI73" s="2">
        <v>112</v>
      </c>
      <c r="OJ73" s="2">
        <v>9</v>
      </c>
      <c r="OK73" s="2">
        <v>14</v>
      </c>
      <c r="OL73" s="4">
        <v>0.83</v>
      </c>
      <c r="OM73" s="19">
        <f t="shared" si="128"/>
        <v>1.9999999999999907E-2</v>
      </c>
      <c r="OO73" s="2" t="s">
        <v>84</v>
      </c>
      <c r="OP73" s="2">
        <v>135</v>
      </c>
      <c r="OQ73" s="2">
        <v>113</v>
      </c>
      <c r="OR73" s="2">
        <v>8</v>
      </c>
      <c r="OS73" s="2">
        <v>14</v>
      </c>
      <c r="OT73" s="4">
        <f t="shared" si="167"/>
        <v>0.83703703703703702</v>
      </c>
      <c r="OU73" s="19">
        <f t="shared" si="168"/>
        <v>7.0370370370370638E-3</v>
      </c>
      <c r="OW73" s="129" t="s">
        <v>84</v>
      </c>
      <c r="OX73" s="129">
        <v>135</v>
      </c>
      <c r="OY73" s="129">
        <v>112</v>
      </c>
      <c r="OZ73" s="129">
        <v>9</v>
      </c>
      <c r="PA73" s="129">
        <v>14</v>
      </c>
      <c r="PB73" s="135">
        <v>0.83</v>
      </c>
      <c r="PC73" s="132">
        <v>0</v>
      </c>
      <c r="PD73" s="129"/>
      <c r="PE73" s="129" t="s">
        <v>84</v>
      </c>
      <c r="PF73" s="129">
        <v>135</v>
      </c>
      <c r="PG73" s="129">
        <v>113</v>
      </c>
      <c r="PH73" s="129">
        <v>9</v>
      </c>
      <c r="PI73" s="129">
        <v>13</v>
      </c>
      <c r="PJ73" s="135">
        <v>0.84</v>
      </c>
      <c r="PK73" s="132">
        <v>1.0000000000000009E-2</v>
      </c>
      <c r="PM73" s="156" t="s">
        <v>84</v>
      </c>
      <c r="PN73" s="156">
        <v>135</v>
      </c>
      <c r="PO73" s="156">
        <v>113</v>
      </c>
      <c r="PP73" s="156">
        <v>9</v>
      </c>
      <c r="PQ73" s="156">
        <v>13</v>
      </c>
      <c r="PR73" s="162">
        <v>0.84</v>
      </c>
      <c r="PS73" s="132">
        <f t="shared" si="169"/>
        <v>0</v>
      </c>
      <c r="PT73" s="121"/>
      <c r="PU73" s="156" t="s">
        <v>84</v>
      </c>
      <c r="PV73" s="156">
        <v>134</v>
      </c>
      <c r="PW73" s="156">
        <v>113</v>
      </c>
      <c r="PX73" s="156">
        <v>10</v>
      </c>
      <c r="PY73" s="156">
        <v>11</v>
      </c>
      <c r="PZ73" s="162">
        <v>0.97</v>
      </c>
      <c r="QA73" s="132">
        <f t="shared" si="170"/>
        <v>0.13</v>
      </c>
      <c r="QB73" s="121"/>
      <c r="QC73" s="156" t="s">
        <v>84</v>
      </c>
      <c r="QD73" s="156">
        <v>134</v>
      </c>
      <c r="QE73" s="156">
        <v>113</v>
      </c>
      <c r="QF73" s="156">
        <v>10</v>
      </c>
      <c r="QG73" s="156">
        <v>11</v>
      </c>
      <c r="QH73" s="162">
        <v>0.84</v>
      </c>
      <c r="QI73" s="132">
        <f>QH73-PZ73</f>
        <v>-0.13</v>
      </c>
      <c r="QJ73" s="121"/>
      <c r="QK73" s="156" t="s">
        <v>84</v>
      </c>
      <c r="QL73" s="156">
        <v>134</v>
      </c>
      <c r="QM73" s="156">
        <v>113</v>
      </c>
      <c r="QN73" s="156">
        <v>10</v>
      </c>
      <c r="QO73" s="156">
        <v>11</v>
      </c>
      <c r="QP73" s="162">
        <v>0.84</v>
      </c>
      <c r="QQ73" s="132">
        <f t="shared" si="171"/>
        <v>0</v>
      </c>
      <c r="QR73" s="121"/>
      <c r="QS73" s="156" t="s">
        <v>84</v>
      </c>
      <c r="QT73" s="156">
        <v>134</v>
      </c>
      <c r="QU73" s="156">
        <v>109</v>
      </c>
      <c r="QV73" s="156">
        <v>12</v>
      </c>
      <c r="QW73" s="156">
        <v>13</v>
      </c>
      <c r="QX73" s="162">
        <v>0.81</v>
      </c>
      <c r="QY73" s="158">
        <f t="shared" si="172"/>
        <v>-2.9999999999999916E-2</v>
      </c>
      <c r="QZ73" s="121"/>
      <c r="RA73" s="156" t="s">
        <v>84</v>
      </c>
      <c r="RB73" s="156">
        <v>134</v>
      </c>
      <c r="RC73" s="156">
        <v>111</v>
      </c>
      <c r="RD73" s="156">
        <v>10</v>
      </c>
      <c r="RE73" s="156">
        <v>13</v>
      </c>
      <c r="RF73" s="162">
        <v>0.83</v>
      </c>
      <c r="RG73" s="132">
        <f t="shared" si="173"/>
        <v>1.9999999999999907E-2</v>
      </c>
      <c r="RH73" s="121">
        <v>-2</v>
      </c>
      <c r="RI73" s="121"/>
      <c r="RJ73" s="156" t="s">
        <v>84</v>
      </c>
      <c r="RK73" s="156">
        <v>134</v>
      </c>
      <c r="RL73" s="156">
        <v>112</v>
      </c>
      <c r="RM73" s="156">
        <v>9</v>
      </c>
      <c r="RN73" s="156">
        <v>13</v>
      </c>
      <c r="RO73" s="162">
        <f t="shared" si="174"/>
        <v>0.83582089552238803</v>
      </c>
      <c r="RP73" s="132">
        <f t="shared" si="175"/>
        <v>5.8208955223880698E-3</v>
      </c>
      <c r="RQ73" s="121"/>
      <c r="RR73" s="121"/>
      <c r="RS73" s="121"/>
      <c r="RT73" s="121"/>
      <c r="RU73" s="121"/>
      <c r="RV73" s="121"/>
      <c r="RW73" s="132"/>
      <c r="RX73" s="121"/>
      <c r="RY73" s="121"/>
      <c r="RZ73" s="121"/>
      <c r="SA73" s="121"/>
      <c r="SB73" s="121"/>
      <c r="SC73" s="121"/>
      <c r="SD73" s="132"/>
      <c r="SE73" s="121"/>
      <c r="SF73" s="121"/>
      <c r="SG73" s="121"/>
      <c r="SH73" s="121"/>
      <c r="SI73" s="121"/>
      <c r="SJ73" s="121"/>
      <c r="SK73" s="121"/>
      <c r="SL73" s="121"/>
      <c r="SM73" s="121"/>
      <c r="SN73" s="121"/>
      <c r="SO73" s="121"/>
      <c r="SP73" s="121"/>
      <c r="SQ73" s="121"/>
      <c r="SR73" s="121"/>
      <c r="SU73" s="157" t="s">
        <v>84</v>
      </c>
      <c r="SV73" s="157">
        <v>134</v>
      </c>
      <c r="SW73" s="157">
        <v>108</v>
      </c>
      <c r="SX73" s="157">
        <v>13</v>
      </c>
      <c r="SY73" s="157">
        <v>13</v>
      </c>
      <c r="SZ73" s="158">
        <f t="shared" si="176"/>
        <v>0.80597014925373134</v>
      </c>
      <c r="TA73" s="132">
        <f t="shared" si="177"/>
        <v>-2.9850746268656692E-2</v>
      </c>
      <c r="TC73" s="157" t="s">
        <v>84</v>
      </c>
      <c r="TD73" s="157">
        <v>134</v>
      </c>
      <c r="TE73" s="157">
        <v>106</v>
      </c>
      <c r="TF73" s="157">
        <v>13</v>
      </c>
      <c r="TG73" s="157">
        <v>15</v>
      </c>
      <c r="TH73" s="158">
        <f t="shared" si="178"/>
        <v>0.79104477611940294</v>
      </c>
      <c r="TI73" s="132">
        <f t="shared" si="179"/>
        <v>-1.4925373134328401E-2</v>
      </c>
      <c r="TK73" s="157" t="s">
        <v>84</v>
      </c>
      <c r="TL73" s="157">
        <v>134</v>
      </c>
      <c r="TM73" s="157">
        <v>109</v>
      </c>
      <c r="TN73" s="157">
        <v>13</v>
      </c>
      <c r="TO73" s="157">
        <v>12</v>
      </c>
      <c r="TP73" s="158">
        <f t="shared" si="180"/>
        <v>0.81343283582089554</v>
      </c>
      <c r="TQ73" s="132">
        <f t="shared" si="181"/>
        <v>2.2388059701492602E-2</v>
      </c>
      <c r="TS73" s="157" t="s">
        <v>84</v>
      </c>
      <c r="TT73" s="157">
        <v>134</v>
      </c>
      <c r="TU73" s="157">
        <v>112</v>
      </c>
      <c r="TV73" s="157">
        <v>13</v>
      </c>
      <c r="TW73" s="157">
        <v>9</v>
      </c>
      <c r="TX73" s="158">
        <f t="shared" si="182"/>
        <v>0.83582089552238803</v>
      </c>
      <c r="TY73" s="132">
        <f t="shared" si="183"/>
        <v>2.2388059701492491E-2</v>
      </c>
      <c r="UA73" s="157" t="s">
        <v>84</v>
      </c>
      <c r="UB73" s="157">
        <v>134</v>
      </c>
      <c r="UC73" s="157">
        <v>110</v>
      </c>
      <c r="UD73" s="157">
        <v>13</v>
      </c>
      <c r="UE73" s="157">
        <v>11</v>
      </c>
      <c r="UF73" s="158">
        <f t="shared" si="184"/>
        <v>0.82089552238805974</v>
      </c>
      <c r="UG73" s="132">
        <f t="shared" si="185"/>
        <v>-1.492537313432829E-2</v>
      </c>
      <c r="UH73" s="132"/>
      <c r="UI73" s="157" t="s">
        <v>84</v>
      </c>
      <c r="UJ73" s="157">
        <v>134</v>
      </c>
      <c r="UK73" s="157">
        <v>112</v>
      </c>
      <c r="UL73" s="157">
        <v>13</v>
      </c>
      <c r="UM73" s="157">
        <v>9</v>
      </c>
      <c r="UN73" s="158">
        <f>UK73/UJ73</f>
        <v>0.83582089552238803</v>
      </c>
      <c r="UO73" s="132">
        <f t="shared" si="187"/>
        <v>1.492537313432829E-2</v>
      </c>
      <c r="UQ73" s="157" t="s">
        <v>84</v>
      </c>
      <c r="UR73" s="157">
        <v>134</v>
      </c>
      <c r="US73" s="157">
        <v>112</v>
      </c>
      <c r="UT73" s="157">
        <v>13</v>
      </c>
      <c r="UU73" s="157">
        <v>9</v>
      </c>
      <c r="UV73" s="158">
        <f t="shared" si="188"/>
        <v>0.83582089552238803</v>
      </c>
      <c r="UW73" s="132">
        <f t="shared" si="189"/>
        <v>0</v>
      </c>
      <c r="UY73" s="157" t="s">
        <v>84</v>
      </c>
      <c r="UZ73" s="157">
        <v>134</v>
      </c>
      <c r="VA73" s="157">
        <v>112</v>
      </c>
      <c r="VB73" s="157">
        <v>13</v>
      </c>
      <c r="VC73" s="157">
        <v>9</v>
      </c>
      <c r="VD73" s="158">
        <f t="shared" si="190"/>
        <v>0.83582089552238803</v>
      </c>
      <c r="VE73" s="132">
        <f t="shared" si="191"/>
        <v>0</v>
      </c>
      <c r="VG73" s="157" t="s">
        <v>84</v>
      </c>
      <c r="VH73" s="157">
        <v>134</v>
      </c>
      <c r="VI73" s="157">
        <v>112</v>
      </c>
      <c r="VJ73" s="157">
        <v>13</v>
      </c>
      <c r="VK73" s="157">
        <v>9</v>
      </c>
      <c r="VL73" s="158">
        <f t="shared" si="192"/>
        <v>0.83582089552238803</v>
      </c>
      <c r="VM73" s="132">
        <f t="shared" si="193"/>
        <v>0</v>
      </c>
      <c r="VO73" s="157" t="s">
        <v>84</v>
      </c>
      <c r="VP73" s="157">
        <v>134</v>
      </c>
      <c r="VQ73" s="157">
        <v>112</v>
      </c>
      <c r="VR73" s="157">
        <v>13</v>
      </c>
      <c r="VS73" s="157">
        <v>9</v>
      </c>
      <c r="VT73" s="158">
        <f t="shared" si="194"/>
        <v>0.83582089552238803</v>
      </c>
      <c r="VV73" s="157" t="s">
        <v>84</v>
      </c>
      <c r="VW73" s="157">
        <v>134</v>
      </c>
      <c r="VX73" s="157">
        <v>112</v>
      </c>
      <c r="VY73" s="157">
        <v>13</v>
      </c>
      <c r="VZ73" s="157">
        <v>9</v>
      </c>
      <c r="WA73" s="158">
        <f t="shared" si="195"/>
        <v>0.83582089552238803</v>
      </c>
      <c r="WC73" s="157" t="s">
        <v>84</v>
      </c>
      <c r="WD73" s="157">
        <v>134</v>
      </c>
      <c r="WE73" s="157">
        <v>112</v>
      </c>
      <c r="WF73" s="157">
        <v>13</v>
      </c>
      <c r="WG73" s="157">
        <v>9</v>
      </c>
      <c r="WH73" s="158">
        <f t="shared" si="196"/>
        <v>0.83582089552238803</v>
      </c>
      <c r="WI73" s="132">
        <f t="shared" si="142"/>
        <v>0</v>
      </c>
      <c r="WK73" s="157" t="s">
        <v>84</v>
      </c>
      <c r="WL73" s="157">
        <v>134</v>
      </c>
      <c r="WM73" s="157">
        <v>112</v>
      </c>
      <c r="WN73" s="157">
        <v>13</v>
      </c>
      <c r="WO73" s="157">
        <v>9</v>
      </c>
      <c r="WP73" s="158">
        <f t="shared" si="197"/>
        <v>0.83582089552238803</v>
      </c>
      <c r="WQ73" s="132">
        <f t="shared" si="198"/>
        <v>0</v>
      </c>
      <c r="WS73" s="157" t="s">
        <v>84</v>
      </c>
      <c r="WT73" s="157">
        <v>134</v>
      </c>
      <c r="WU73" s="157">
        <v>112</v>
      </c>
      <c r="WV73" s="157">
        <v>13</v>
      </c>
      <c r="WW73" s="157">
        <v>9</v>
      </c>
      <c r="WX73" s="158">
        <f t="shared" si="199"/>
        <v>0.83582089552238803</v>
      </c>
      <c r="WY73" s="132">
        <f t="shared" si="200"/>
        <v>0</v>
      </c>
      <c r="XA73" s="157" t="s">
        <v>84</v>
      </c>
      <c r="XB73" s="157">
        <v>134</v>
      </c>
      <c r="XC73" s="157">
        <v>112</v>
      </c>
      <c r="XD73" s="157">
        <v>13</v>
      </c>
      <c r="XE73" s="157">
        <v>9</v>
      </c>
      <c r="XF73" s="158">
        <f t="shared" si="201"/>
        <v>0.83582089552238803</v>
      </c>
      <c r="XG73" s="132">
        <f t="shared" si="202"/>
        <v>0</v>
      </c>
      <c r="XI73" s="157" t="s">
        <v>84</v>
      </c>
      <c r="XJ73" s="157">
        <v>134</v>
      </c>
      <c r="XK73" s="157">
        <v>112</v>
      </c>
      <c r="XL73" s="157">
        <v>13</v>
      </c>
      <c r="XM73" s="157">
        <v>9</v>
      </c>
      <c r="XN73" s="158">
        <f t="shared" si="203"/>
        <v>0.83582089552238803</v>
      </c>
      <c r="XO73" s="132">
        <f t="shared" si="204"/>
        <v>0</v>
      </c>
      <c r="XQ73" s="157" t="s">
        <v>84</v>
      </c>
      <c r="XR73" s="157">
        <v>134</v>
      </c>
      <c r="XS73" s="157">
        <v>112</v>
      </c>
      <c r="XT73" s="157">
        <v>13</v>
      </c>
      <c r="XU73" s="157">
        <v>9</v>
      </c>
      <c r="XV73" s="158">
        <f t="shared" si="205"/>
        <v>0.83582089552238803</v>
      </c>
      <c r="XW73" s="132">
        <f t="shared" si="206"/>
        <v>0</v>
      </c>
      <c r="XY73" s="157" t="s">
        <v>84</v>
      </c>
      <c r="XZ73" s="157">
        <v>134</v>
      </c>
      <c r="YA73" s="157">
        <v>112</v>
      </c>
      <c r="YB73" s="157">
        <v>13</v>
      </c>
      <c r="YC73" s="157">
        <v>9</v>
      </c>
      <c r="YD73" s="158">
        <f t="shared" si="207"/>
        <v>0.83582089552238803</v>
      </c>
      <c r="YE73" s="132">
        <f t="shared" si="208"/>
        <v>0</v>
      </c>
      <c r="YG73" s="157" t="s">
        <v>84</v>
      </c>
      <c r="YH73" s="157">
        <v>134</v>
      </c>
      <c r="YI73" s="157">
        <v>112</v>
      </c>
      <c r="YJ73" s="157">
        <v>13</v>
      </c>
      <c r="YK73" s="157">
        <v>9</v>
      </c>
      <c r="YL73" s="158">
        <f t="shared" si="209"/>
        <v>0.83582089552238803</v>
      </c>
      <c r="YM73" s="132">
        <f t="shared" si="210"/>
        <v>0</v>
      </c>
      <c r="YO73" s="157" t="s">
        <v>84</v>
      </c>
      <c r="YP73" s="157">
        <v>134</v>
      </c>
      <c r="YQ73" s="157">
        <v>112</v>
      </c>
      <c r="YR73" s="157">
        <v>13</v>
      </c>
      <c r="YS73" s="157">
        <v>9</v>
      </c>
      <c r="YT73" s="158">
        <f t="shared" si="211"/>
        <v>0.83582089552238803</v>
      </c>
      <c r="YU73" s="132">
        <f t="shared" si="212"/>
        <v>0</v>
      </c>
      <c r="YW73" s="157" t="s">
        <v>84</v>
      </c>
      <c r="YX73" s="157">
        <v>134</v>
      </c>
      <c r="YY73" s="157">
        <v>112</v>
      </c>
      <c r="YZ73" s="157">
        <v>13</v>
      </c>
      <c r="ZA73" s="157">
        <v>9</v>
      </c>
      <c r="ZB73" s="158">
        <f t="shared" si="213"/>
        <v>0.83582089552238803</v>
      </c>
      <c r="ZD73" s="157" t="s">
        <v>84</v>
      </c>
      <c r="ZE73" s="157">
        <v>134</v>
      </c>
      <c r="ZF73" s="157">
        <v>112</v>
      </c>
      <c r="ZG73" s="157">
        <v>13</v>
      </c>
      <c r="ZH73" s="157">
        <v>9</v>
      </c>
      <c r="ZI73" s="158">
        <f t="shared" si="214"/>
        <v>0.83582089552238803</v>
      </c>
      <c r="ZJ73" s="132">
        <f t="shared" si="215"/>
        <v>-8.1641791044776113</v>
      </c>
      <c r="ZL73" s="121" t="s">
        <v>84</v>
      </c>
      <c r="ZM73" s="121">
        <v>134</v>
      </c>
      <c r="ZN73" s="121">
        <v>112</v>
      </c>
      <c r="ZO73" s="121">
        <v>13</v>
      </c>
      <c r="ZP73" s="121">
        <v>9</v>
      </c>
      <c r="ZQ73" s="132">
        <v>0.84</v>
      </c>
      <c r="ZS73" s="157" t="s">
        <v>84</v>
      </c>
      <c r="ZT73" s="157">
        <v>134</v>
      </c>
      <c r="ZU73" s="157">
        <v>112</v>
      </c>
      <c r="ZV73" s="157">
        <v>13</v>
      </c>
      <c r="ZW73" s="157">
        <v>9</v>
      </c>
      <c r="ZX73" s="158">
        <v>0.84</v>
      </c>
      <c r="ZZ73" s="199" t="s">
        <v>84</v>
      </c>
      <c r="AAA73" s="199">
        <v>134</v>
      </c>
      <c r="AAB73" s="199">
        <v>112</v>
      </c>
      <c r="AAC73" s="199">
        <v>13</v>
      </c>
      <c r="AAD73" s="199">
        <v>9</v>
      </c>
      <c r="AAE73" s="200">
        <v>0.84</v>
      </c>
      <c r="AAG73" s="157" t="s">
        <v>84</v>
      </c>
      <c r="AAH73" s="157">
        <v>134</v>
      </c>
      <c r="AAI73" s="157">
        <v>112</v>
      </c>
      <c r="AAJ73" s="157">
        <v>13</v>
      </c>
      <c r="AAK73" s="157">
        <v>9</v>
      </c>
      <c r="AAL73" s="158">
        <v>0.84</v>
      </c>
      <c r="AAN73" s="157" t="s">
        <v>84</v>
      </c>
      <c r="AAO73" s="157">
        <v>134</v>
      </c>
      <c r="AAP73" s="157">
        <v>112</v>
      </c>
      <c r="AAQ73" s="157">
        <v>13</v>
      </c>
      <c r="AAR73" s="157">
        <v>9</v>
      </c>
      <c r="AAS73" s="158">
        <v>0.84</v>
      </c>
      <c r="AAU73" s="157" t="s">
        <v>84</v>
      </c>
      <c r="AAV73" s="157">
        <v>134</v>
      </c>
      <c r="AAW73" s="157">
        <v>112</v>
      </c>
      <c r="AAX73" s="157">
        <v>13</v>
      </c>
      <c r="AAY73" s="157">
        <v>9</v>
      </c>
      <c r="AAZ73" s="158">
        <v>0.84</v>
      </c>
    </row>
    <row r="74" spans="1:728" ht="15">
      <c r="BY74" s="60"/>
      <c r="BZ74" s="60"/>
      <c r="CA74" s="61"/>
      <c r="CB74" s="62"/>
      <c r="CC74" s="60"/>
      <c r="CD74" s="63"/>
      <c r="CG74" s="2"/>
      <c r="CH74" s="2"/>
      <c r="CI74" s="2"/>
      <c r="CJ74" s="2"/>
      <c r="CK74" s="2"/>
      <c r="CL74" s="4"/>
      <c r="CM74" s="19"/>
      <c r="CO74" s="2"/>
      <c r="CP74" s="2"/>
      <c r="CQ74" s="2"/>
      <c r="CR74" s="2"/>
      <c r="CS74" s="2"/>
      <c r="CT74" s="4"/>
      <c r="CU74" s="19"/>
      <c r="CW74" s="2"/>
      <c r="CX74" s="2"/>
      <c r="CY74" s="2"/>
      <c r="CZ74" s="2"/>
      <c r="DA74" s="2"/>
      <c r="DB74" s="4"/>
      <c r="DC74" s="19"/>
      <c r="DE74" s="2" t="s">
        <v>141</v>
      </c>
      <c r="DF74" s="2">
        <v>265</v>
      </c>
      <c r="DG74" s="2">
        <v>265</v>
      </c>
      <c r="DH74" s="2">
        <v>0</v>
      </c>
      <c r="DI74" s="2">
        <v>0</v>
      </c>
      <c r="DJ74" s="4">
        <v>1</v>
      </c>
      <c r="DK74" s="19"/>
      <c r="DM74" s="18" t="s">
        <v>144</v>
      </c>
      <c r="DN74" s="18">
        <v>265</v>
      </c>
      <c r="DO74" s="18">
        <v>265</v>
      </c>
      <c r="DP74" s="18">
        <v>0</v>
      </c>
      <c r="DQ74" s="18">
        <v>0</v>
      </c>
      <c r="DR74" s="19">
        <v>1</v>
      </c>
      <c r="DS74" s="19">
        <f t="shared" si="133"/>
        <v>0</v>
      </c>
      <c r="DU74" s="72" t="s">
        <v>144</v>
      </c>
      <c r="DV74" s="58">
        <v>265</v>
      </c>
      <c r="DW74" s="58">
        <v>179</v>
      </c>
      <c r="DX74" s="58">
        <v>86</v>
      </c>
      <c r="DY74" s="58">
        <v>0</v>
      </c>
      <c r="DZ74" s="59">
        <v>0.68</v>
      </c>
      <c r="EA74" s="59">
        <f t="shared" si="134"/>
        <v>-0.31999999999999995</v>
      </c>
      <c r="EB74" s="58"/>
      <c r="EC74" s="72" t="s">
        <v>144</v>
      </c>
      <c r="ED74" s="18">
        <v>265</v>
      </c>
      <c r="EE74" s="18">
        <v>11</v>
      </c>
      <c r="EF74" s="18">
        <v>254</v>
      </c>
      <c r="EG74" s="18">
        <v>0</v>
      </c>
      <c r="EH74" s="19">
        <v>0.04</v>
      </c>
      <c r="EI74" s="19">
        <f t="shared" si="135"/>
        <v>-0.64</v>
      </c>
      <c r="EK74" s="72" t="s">
        <v>144</v>
      </c>
      <c r="EL74" s="39">
        <v>265</v>
      </c>
      <c r="EM74" s="39">
        <v>11</v>
      </c>
      <c r="EN74" s="39">
        <v>254</v>
      </c>
      <c r="EO74" s="39">
        <v>0</v>
      </c>
      <c r="EP74" s="23">
        <v>0.04</v>
      </c>
      <c r="EQ74" s="23">
        <f t="shared" si="136"/>
        <v>0</v>
      </c>
      <c r="ES74" s="72" t="s">
        <v>144</v>
      </c>
      <c r="ET74" s="18">
        <v>265</v>
      </c>
      <c r="EU74" s="18">
        <v>7</v>
      </c>
      <c r="EV74" s="18">
        <v>258</v>
      </c>
      <c r="EW74" s="18">
        <v>0</v>
      </c>
      <c r="EX74" s="19">
        <v>0.03</v>
      </c>
      <c r="EY74" s="19">
        <f t="shared" si="137"/>
        <v>-1.0000000000000002E-2</v>
      </c>
      <c r="FA74" s="72" t="s">
        <v>144</v>
      </c>
      <c r="FB74" s="18">
        <v>265</v>
      </c>
      <c r="FC74" s="18">
        <v>13</v>
      </c>
      <c r="FD74" s="18">
        <v>252</v>
      </c>
      <c r="FE74" s="18">
        <v>0</v>
      </c>
      <c r="FF74" s="19">
        <v>0.05</v>
      </c>
      <c r="FG74" s="19">
        <f>FF74-EX74</f>
        <v>2.0000000000000004E-2</v>
      </c>
      <c r="FI74" s="72" t="s">
        <v>144</v>
      </c>
      <c r="FJ74" s="18">
        <v>265</v>
      </c>
      <c r="FK74" s="18">
        <v>15</v>
      </c>
      <c r="FL74" s="18">
        <v>250</v>
      </c>
      <c r="FM74" s="18">
        <v>0</v>
      </c>
      <c r="FN74" s="19">
        <f>FK74/FJ74</f>
        <v>5.6603773584905662E-2</v>
      </c>
      <c r="FO74" s="19">
        <f>FN74-FF74</f>
        <v>6.6037735849056589E-3</v>
      </c>
      <c r="FQ74" s="72" t="s">
        <v>144</v>
      </c>
      <c r="FR74" s="18">
        <v>265</v>
      </c>
      <c r="FS74" s="18">
        <v>265</v>
      </c>
      <c r="FT74" s="18">
        <v>0</v>
      </c>
      <c r="FU74" s="18">
        <v>0</v>
      </c>
      <c r="FV74" s="19">
        <v>1</v>
      </c>
      <c r="FY74" s="72" t="s">
        <v>144</v>
      </c>
      <c r="FZ74" s="18">
        <v>265</v>
      </c>
      <c r="GA74" s="18">
        <v>265</v>
      </c>
      <c r="GB74" s="18">
        <v>0</v>
      </c>
      <c r="GC74" s="18">
        <v>0</v>
      </c>
      <c r="GD74" s="19">
        <v>1</v>
      </c>
      <c r="GE74" s="19">
        <f t="shared" si="143"/>
        <v>0</v>
      </c>
      <c r="GG74" s="72" t="s">
        <v>144</v>
      </c>
      <c r="GH74" s="39">
        <v>265</v>
      </c>
      <c r="GI74" s="39">
        <v>265</v>
      </c>
      <c r="GJ74" s="39">
        <v>0</v>
      </c>
      <c r="GK74" s="39">
        <v>0</v>
      </c>
      <c r="GL74" s="23">
        <v>1</v>
      </c>
      <c r="GO74" s="72" t="s">
        <v>144</v>
      </c>
      <c r="GP74" s="39">
        <v>265</v>
      </c>
      <c r="GQ74" s="39">
        <v>265</v>
      </c>
      <c r="GR74" s="39">
        <v>0</v>
      </c>
      <c r="GS74" s="39">
        <v>0</v>
      </c>
      <c r="GT74" s="23">
        <v>1</v>
      </c>
      <c r="HM74" s="2" t="s">
        <v>133</v>
      </c>
      <c r="HN74" s="2">
        <v>5</v>
      </c>
      <c r="HO74" s="2">
        <v>5</v>
      </c>
      <c r="HP74" s="2">
        <v>0</v>
      </c>
      <c r="HQ74" s="2">
        <v>0</v>
      </c>
      <c r="HR74" s="4">
        <v>1</v>
      </c>
      <c r="HS74" s="19">
        <f>HR74-HJ71</f>
        <v>0</v>
      </c>
      <c r="HV74" s="18">
        <f>SUM(HV3:HV73)</f>
        <v>7653</v>
      </c>
      <c r="HW74" s="18">
        <f>SUM(HW3:HW73)</f>
        <v>6977</v>
      </c>
      <c r="HZ74" s="19">
        <f>HW74/HV74</f>
        <v>0.91166862668234683</v>
      </c>
      <c r="ID74" s="18">
        <f>SUM(ID3:ID73)</f>
        <v>7653</v>
      </c>
      <c r="IE74" s="18">
        <f>SUM(IE3:IE73)</f>
        <v>6976</v>
      </c>
      <c r="IH74" s="19">
        <f>IE74/ID74</f>
        <v>0.9115379589703384</v>
      </c>
      <c r="IL74" s="18">
        <f>SUM(IL3:IL73)</f>
        <v>7653</v>
      </c>
      <c r="IM74" s="18">
        <f>SUM(IM3:IM73)</f>
        <v>6977</v>
      </c>
      <c r="IP74" s="19">
        <f>IM74/IL74</f>
        <v>0.91166862668234683</v>
      </c>
      <c r="IT74" s="18">
        <f>SUM(IT3:IT73)</f>
        <v>7653</v>
      </c>
      <c r="IU74" s="18">
        <f>SUM(IU3:IU73)</f>
        <v>6978</v>
      </c>
      <c r="IX74" s="19">
        <f>IU74/IT74</f>
        <v>0.91179929439435514</v>
      </c>
      <c r="JB74" s="18">
        <f>SUM(JB3:JB73)</f>
        <v>7650</v>
      </c>
      <c r="JC74" s="18">
        <f>SUM(JC3:JC73)</f>
        <v>6984</v>
      </c>
      <c r="JF74" s="19">
        <f>JC74/JB74</f>
        <v>0.91294117647058826</v>
      </c>
      <c r="JJ74" s="18">
        <f>SUM(JJ3:JJ73)</f>
        <v>7650</v>
      </c>
      <c r="JK74" s="18">
        <f>SUM(JK3:JK73)</f>
        <v>6983</v>
      </c>
      <c r="JN74" s="19">
        <f>JK74/JJ74</f>
        <v>0.91281045751633982</v>
      </c>
      <c r="JR74" s="18">
        <f>SUM(JR3:JR73)</f>
        <v>7650</v>
      </c>
      <c r="JS74" s="18">
        <f>SUM(JS3:JS73)</f>
        <v>6986</v>
      </c>
      <c r="JV74" s="19">
        <f>JS74/JR74</f>
        <v>0.91320261437908501</v>
      </c>
      <c r="JZ74" s="18">
        <f>SUM(JZ3:JZ73)</f>
        <v>7650</v>
      </c>
      <c r="KA74" s="18">
        <f>SUM(KA3:KA73)</f>
        <v>6986</v>
      </c>
      <c r="KD74" s="19">
        <f>KA74/JZ74</f>
        <v>0.91320261437908501</v>
      </c>
      <c r="KH74" s="18">
        <f>SUM(KH3:KH73)</f>
        <v>7650</v>
      </c>
      <c r="KI74" s="18">
        <f>SUM(KI3:KI73)</f>
        <v>6987</v>
      </c>
      <c r="KL74" s="19">
        <f>KI74/KH74</f>
        <v>0.91333333333333333</v>
      </c>
      <c r="KP74" s="18">
        <f>SUM(KP3:KP73)</f>
        <v>7981</v>
      </c>
      <c r="KQ74" s="18">
        <f>SUM(KQ3:KQ73)</f>
        <v>7240</v>
      </c>
      <c r="KT74" s="19">
        <f>KQ74/KP74</f>
        <v>0.90715449191830599</v>
      </c>
      <c r="KX74" s="18">
        <f>SUM(KX3:KX73)</f>
        <v>7981</v>
      </c>
      <c r="KY74" s="18">
        <f>SUM(KY3:KY73)</f>
        <v>7330</v>
      </c>
      <c r="LB74" s="19">
        <f>KY74/KX74</f>
        <v>0.91843127427640647</v>
      </c>
      <c r="LF74" s="18">
        <f>SUM(LF3:LF73)</f>
        <v>7981</v>
      </c>
      <c r="LG74" s="18">
        <f>SUM(LG3:LG73)</f>
        <v>7330</v>
      </c>
      <c r="LJ74" s="19">
        <f>LG74/LF74</f>
        <v>0.91843127427640647</v>
      </c>
      <c r="LN74" s="18">
        <f>SUM(LN3:LN73)</f>
        <v>7981</v>
      </c>
      <c r="LO74" s="18">
        <f>SUM(LO3:LO73)</f>
        <v>7341</v>
      </c>
      <c r="LR74" s="19">
        <f>LO74/LN74</f>
        <v>0.91980954767572987</v>
      </c>
      <c r="LV74" s="18">
        <f>SUM(LV3:LV73)</f>
        <v>9768</v>
      </c>
      <c r="LW74" s="18">
        <f>SUM(LW3:LW73)</f>
        <v>7448</v>
      </c>
      <c r="LZ74" s="19">
        <f>LW74/LV74</f>
        <v>0.76248976248976252</v>
      </c>
      <c r="MD74" s="18">
        <f>SUM(MD3:MD73)</f>
        <v>9861</v>
      </c>
      <c r="ME74" s="18">
        <f>SUM(ME3:ME73)</f>
        <v>8384</v>
      </c>
      <c r="MH74" s="4">
        <f t="shared" si="159"/>
        <v>0.85021803062569723</v>
      </c>
      <c r="NN74" s="19"/>
      <c r="NV74" s="19"/>
      <c r="OD74" s="19"/>
      <c r="OP74" s="18">
        <f>SUM(OP3:OP73)</f>
        <v>9892</v>
      </c>
      <c r="OQ74" s="18">
        <f>SUM(OQ3:OQ73)</f>
        <v>9097</v>
      </c>
      <c r="OT74" s="4">
        <f t="shared" si="167"/>
        <v>0.91963202587949855</v>
      </c>
      <c r="OW74" s="129"/>
      <c r="OX74" s="129"/>
      <c r="OY74" s="129"/>
      <c r="OZ74" s="129"/>
      <c r="PA74" s="129"/>
      <c r="PB74" s="129"/>
      <c r="PC74" s="129"/>
      <c r="PD74" s="129"/>
      <c r="PE74" s="129"/>
      <c r="PF74" s="129"/>
      <c r="PG74" s="129"/>
      <c r="PH74" s="129"/>
      <c r="PI74" s="129"/>
      <c r="PJ74" s="129"/>
      <c r="PK74" s="129"/>
      <c r="PM74" s="121"/>
      <c r="PN74" s="121"/>
      <c r="PO74" s="121"/>
      <c r="PP74" s="121"/>
      <c r="PQ74" s="121"/>
      <c r="PR74" s="132"/>
      <c r="PS74" s="121"/>
      <c r="PT74" s="121"/>
      <c r="PU74" s="121"/>
      <c r="PV74" s="121"/>
      <c r="PW74" s="121"/>
      <c r="PX74" s="121"/>
      <c r="PY74" s="121"/>
      <c r="QA74" s="121"/>
      <c r="QB74" s="121"/>
      <c r="QC74" s="121"/>
      <c r="QD74" s="121"/>
      <c r="QE74" s="121"/>
      <c r="QF74" s="121"/>
      <c r="QG74" s="121"/>
      <c r="QH74" s="132"/>
      <c r="QI74" s="121"/>
      <c r="QJ74" s="121"/>
      <c r="QK74" s="121"/>
      <c r="QL74" s="121"/>
      <c r="QM74" s="121"/>
      <c r="QN74" s="121"/>
      <c r="QO74" s="121"/>
      <c r="QQ74" s="121"/>
      <c r="QR74" s="121"/>
      <c r="QS74" s="121"/>
      <c r="QT74" s="121"/>
      <c r="QU74" s="121"/>
      <c r="QV74" s="121"/>
      <c r="QW74" s="121"/>
      <c r="QX74" s="121"/>
      <c r="QY74" s="121"/>
      <c r="QZ74" s="121"/>
      <c r="RA74" s="121"/>
      <c r="RB74" s="121">
        <f>SUM(RB3:RB73)</f>
        <v>10057</v>
      </c>
      <c r="RC74" s="121">
        <f>SUM(RC3:RC73)</f>
        <v>8556</v>
      </c>
      <c r="RD74" s="121">
        <f>SUM(RD3:RD73)</f>
        <v>627</v>
      </c>
      <c r="RE74" s="121">
        <f>SUM(RE3:RE73)</f>
        <v>914</v>
      </c>
      <c r="RF74" s="132"/>
      <c r="RG74" s="121"/>
      <c r="RH74" s="121">
        <f>SUM(RH3:RH73)</f>
        <v>-43</v>
      </c>
      <c r="RI74" s="121"/>
      <c r="RJ74" s="121"/>
      <c r="RK74" s="121"/>
      <c r="RL74" s="121"/>
      <c r="RM74" s="121"/>
      <c r="RN74" s="121"/>
      <c r="RO74" s="132"/>
      <c r="RP74" s="121"/>
      <c r="RQ74" s="121"/>
      <c r="RR74" s="121"/>
      <c r="RS74" s="121"/>
      <c r="RT74" s="121"/>
      <c r="RU74" s="121"/>
      <c r="RV74" s="121"/>
      <c r="RW74" s="132"/>
      <c r="RX74" s="121"/>
      <c r="RY74" s="121"/>
      <c r="RZ74" s="121"/>
      <c r="SA74" s="121"/>
      <c r="SB74" s="121"/>
      <c r="SC74" s="121"/>
      <c r="SD74" s="132"/>
      <c r="SE74" s="121"/>
      <c r="SF74" s="121"/>
      <c r="SG74" s="121"/>
      <c r="SH74" s="121"/>
      <c r="SI74" s="121"/>
      <c r="SJ74" s="121"/>
      <c r="SK74" s="121"/>
      <c r="SL74" s="121"/>
      <c r="SM74" s="121"/>
      <c r="SN74" s="121"/>
      <c r="SO74" s="121"/>
      <c r="SP74" s="121"/>
      <c r="SQ74" s="121"/>
      <c r="SR74" s="121"/>
      <c r="TH74" s="158"/>
      <c r="TT74" s="18">
        <f>SUM(TT3:TT73)</f>
        <v>11064</v>
      </c>
      <c r="TU74" s="18">
        <f>SUM(TU3:TU73)</f>
        <v>9925</v>
      </c>
      <c r="TX74" s="158">
        <f t="shared" si="182"/>
        <v>0.89705350686912511</v>
      </c>
      <c r="UB74" s="18">
        <f>SUM(UB3:UB73)</f>
        <v>11064</v>
      </c>
      <c r="UC74" s="18">
        <f>SUM(UC3:UC73)</f>
        <v>9922</v>
      </c>
      <c r="UF74" s="132">
        <f>UC74/UB74</f>
        <v>0.89678235719450472</v>
      </c>
      <c r="UJ74" s="121">
        <f>SUM(UJ3:UJ73)</f>
        <v>11064</v>
      </c>
      <c r="UK74" s="121">
        <f>SUM(UK3:UK73)</f>
        <v>9966</v>
      </c>
      <c r="UN74" s="132">
        <f>UK74/UJ74</f>
        <v>0.90075921908893708</v>
      </c>
      <c r="UR74" s="121">
        <f>SUM(UR3:UR73)</f>
        <v>11064</v>
      </c>
      <c r="US74" s="121">
        <f>SUM(US3:US73)</f>
        <v>9972</v>
      </c>
      <c r="UV74" s="132">
        <f>US74/UR74</f>
        <v>0.90130151843817785</v>
      </c>
      <c r="UZ74" s="121">
        <f>SUM(UZ3:UZ73)</f>
        <v>11064</v>
      </c>
      <c r="VA74" s="121">
        <f>SUM(VA3:VA73)</f>
        <v>9972</v>
      </c>
      <c r="VD74" s="132">
        <f>VA74/UZ74</f>
        <v>0.90130151843817785</v>
      </c>
      <c r="VH74" s="121">
        <f>SUM(VH3:VH73)</f>
        <v>11064</v>
      </c>
      <c r="VI74" s="121">
        <f>SUM(VI3:VI73)</f>
        <v>9976</v>
      </c>
      <c r="VL74" s="132">
        <f>VI74/VH74</f>
        <v>0.90166305133767177</v>
      </c>
      <c r="VP74" s="121">
        <f>SUM(VP3:VP73)</f>
        <v>11064</v>
      </c>
      <c r="VQ74" s="121">
        <f>SUM(VQ3:VQ73)</f>
        <v>9976</v>
      </c>
      <c r="VT74" s="132">
        <f>VQ74/VP74</f>
        <v>0.90166305133767177</v>
      </c>
      <c r="VU74" s="132"/>
      <c r="VW74" s="121">
        <f>SUM(VW3:VW73)</f>
        <v>11064</v>
      </c>
      <c r="VX74" s="121">
        <f>SUM(VX3:VX73)</f>
        <v>9975</v>
      </c>
      <c r="WA74" s="132">
        <f>VX74/VW74</f>
        <v>0.90157266811279824</v>
      </c>
      <c r="WD74" s="121">
        <f>SUM(WD3:WD73)</f>
        <v>11064</v>
      </c>
      <c r="WE74" s="121">
        <f>SUM(WE3:WE73)</f>
        <v>9977</v>
      </c>
      <c r="WH74" s="132">
        <f>WE74/WD74</f>
        <v>0.9017534345625452</v>
      </c>
      <c r="WL74" s="121">
        <f>SUM(WL3:WL73)</f>
        <v>11064</v>
      </c>
      <c r="WM74" s="121">
        <f>SUM(WM3:WM73)</f>
        <v>9977</v>
      </c>
      <c r="WP74" s="132">
        <f>WM74/WL74</f>
        <v>0.9017534345625452</v>
      </c>
      <c r="WT74" s="121">
        <f>SUM(WT3:WT73)</f>
        <v>11064</v>
      </c>
      <c r="WU74" s="121">
        <f>SUM(WU3:WU73)</f>
        <v>9976</v>
      </c>
      <c r="WX74" s="132">
        <f>WU74/WT74</f>
        <v>0.90166305133767177</v>
      </c>
      <c r="XB74" s="121">
        <f>SUM(XB3:XB73)</f>
        <v>11087</v>
      </c>
      <c r="XC74" s="121">
        <f>SUM(XC3:XC73)</f>
        <v>9987</v>
      </c>
      <c r="XF74" s="132">
        <f>XC74/XB74</f>
        <v>0.90078470280508705</v>
      </c>
      <c r="XJ74" s="121">
        <f>SUM(XJ3:XJ73)</f>
        <v>11087</v>
      </c>
      <c r="XK74" s="121">
        <f>SUM(XK3:XK73)</f>
        <v>9986</v>
      </c>
      <c r="XN74" s="132">
        <f>XK74/XJ74</f>
        <v>0.90069450708036436</v>
      </c>
      <c r="XR74" s="121">
        <f>SUM(XR3:XR73)</f>
        <v>11087</v>
      </c>
      <c r="XS74" s="121">
        <f>SUM(XS3:XS73)</f>
        <v>9987</v>
      </c>
      <c r="XV74" s="132">
        <f>XS74/XR74</f>
        <v>0.90078470280508705</v>
      </c>
      <c r="XZ74" s="121">
        <f>SUM(XZ3:XZ73)</f>
        <v>11087</v>
      </c>
      <c r="YA74" s="121">
        <f>SUM(YA3:YA73)</f>
        <v>9986</v>
      </c>
      <c r="YD74" s="132">
        <f>YA74/XZ74</f>
        <v>0.90069450708036436</v>
      </c>
      <c r="YH74" s="121">
        <f>SUM(YH3:YH73)</f>
        <v>11280</v>
      </c>
      <c r="YI74" s="121">
        <f>SUM(YI3:YI73)</f>
        <v>10018</v>
      </c>
      <c r="YL74" s="132">
        <f>YI74/YH74</f>
        <v>0.88812056737588652</v>
      </c>
      <c r="YP74" s="121">
        <f>SUM(YP3:YP73)</f>
        <v>11280</v>
      </c>
      <c r="YQ74" s="121">
        <f>SUM(YQ3:YQ73)</f>
        <v>10020</v>
      </c>
      <c r="YT74" s="132">
        <f>YQ74/YP74</f>
        <v>0.88829787234042556</v>
      </c>
      <c r="YX74" s="121">
        <f>SUM(YX3:YX73)</f>
        <v>11280</v>
      </c>
      <c r="YY74" s="121">
        <f>SUM(YY3:YY73)</f>
        <v>10020</v>
      </c>
      <c r="ZB74" s="132">
        <f>YY74/YX74</f>
        <v>0.88829787234042556</v>
      </c>
      <c r="ZE74" s="121">
        <f>SUM(ZE3:ZE73)</f>
        <v>11280</v>
      </c>
      <c r="ZF74" s="121">
        <f>SUM(ZF3:ZF73)</f>
        <v>10020</v>
      </c>
      <c r="ZI74" s="132">
        <f>ZF74/ZE74</f>
        <v>0.88829787234042556</v>
      </c>
    </row>
    <row r="75" spans="1:728" ht="15">
      <c r="BY75" s="60"/>
      <c r="BZ75" s="60"/>
      <c r="CA75" s="61"/>
      <c r="CB75" s="62"/>
      <c r="CC75" s="60"/>
      <c r="CD75" s="63"/>
      <c r="CG75" s="2"/>
      <c r="CH75" s="2"/>
      <c r="CI75" s="2"/>
      <c r="CJ75" s="2"/>
      <c r="CK75" s="2"/>
      <c r="CL75" s="4"/>
      <c r="CM75" s="19"/>
      <c r="CO75" s="2"/>
      <c r="CP75" s="2"/>
      <c r="CQ75" s="2"/>
      <c r="CR75" s="2"/>
      <c r="CS75" s="2"/>
      <c r="CT75" s="4"/>
      <c r="CU75" s="19"/>
      <c r="CW75" s="2"/>
      <c r="CX75" s="2"/>
      <c r="CY75" s="2"/>
      <c r="CZ75" s="2"/>
      <c r="DA75" s="2"/>
      <c r="DB75" s="4"/>
      <c r="DC75" s="19"/>
      <c r="DE75" s="2" t="s">
        <v>142</v>
      </c>
      <c r="DF75" s="2">
        <v>262</v>
      </c>
      <c r="DG75" s="2">
        <v>162</v>
      </c>
      <c r="DH75" s="2">
        <v>100</v>
      </c>
      <c r="DI75" s="2"/>
      <c r="DJ75" s="4">
        <v>0.62</v>
      </c>
      <c r="DK75" s="19"/>
      <c r="DM75" s="18" t="s">
        <v>145</v>
      </c>
      <c r="DN75" s="18">
        <v>262</v>
      </c>
      <c r="DO75" s="18">
        <v>262</v>
      </c>
      <c r="DP75" s="18">
        <v>0</v>
      </c>
      <c r="DQ75" s="18">
        <v>0</v>
      </c>
      <c r="DR75" s="19">
        <v>1</v>
      </c>
      <c r="DS75" s="19">
        <f t="shared" si="133"/>
        <v>0.38</v>
      </c>
      <c r="DU75" s="58" t="s">
        <v>145</v>
      </c>
      <c r="DV75" s="58">
        <v>262</v>
      </c>
      <c r="DW75" s="58">
        <v>105</v>
      </c>
      <c r="DX75" s="58">
        <v>157</v>
      </c>
      <c r="DY75" s="58">
        <v>0</v>
      </c>
      <c r="DZ75" s="59">
        <v>0.4</v>
      </c>
      <c r="EA75" s="59">
        <f t="shared" si="134"/>
        <v>-0.6</v>
      </c>
      <c r="EB75" s="58"/>
      <c r="EC75" s="58" t="s">
        <v>145</v>
      </c>
      <c r="ED75" s="18">
        <v>262</v>
      </c>
      <c r="EE75" s="18">
        <v>131</v>
      </c>
      <c r="EF75" s="18">
        <v>131</v>
      </c>
      <c r="EG75" s="18">
        <v>0</v>
      </c>
      <c r="EH75" s="19">
        <v>0.5</v>
      </c>
      <c r="EI75" s="19">
        <f t="shared" si="135"/>
        <v>9.9999999999999978E-2</v>
      </c>
      <c r="EK75" s="58" t="s">
        <v>145</v>
      </c>
      <c r="EL75" s="39">
        <v>262</v>
      </c>
      <c r="EM75" s="39">
        <v>131</v>
      </c>
      <c r="EN75" s="39">
        <v>131</v>
      </c>
      <c r="EO75" s="39">
        <v>0</v>
      </c>
      <c r="EP75" s="23">
        <v>0.5</v>
      </c>
      <c r="EQ75" s="23">
        <f t="shared" si="136"/>
        <v>0</v>
      </c>
      <c r="ES75" s="58" t="s">
        <v>145</v>
      </c>
      <c r="ET75" s="18">
        <v>262</v>
      </c>
      <c r="EU75" s="18">
        <v>106</v>
      </c>
      <c r="EV75" s="18">
        <v>156</v>
      </c>
      <c r="EW75" s="18">
        <v>0</v>
      </c>
      <c r="EX75" s="19">
        <v>0.4</v>
      </c>
      <c r="EY75" s="19">
        <f t="shared" si="137"/>
        <v>-9.9999999999999978E-2</v>
      </c>
      <c r="FA75" s="58" t="s">
        <v>145</v>
      </c>
      <c r="FB75" s="18">
        <v>283</v>
      </c>
      <c r="FC75" s="18">
        <v>116</v>
      </c>
      <c r="FD75" s="18">
        <v>167</v>
      </c>
      <c r="FE75" s="18">
        <v>0</v>
      </c>
      <c r="FF75" s="19">
        <v>0.41</v>
      </c>
      <c r="FG75" s="19">
        <f>FF75-EX75</f>
        <v>9.9999999999999534E-3</v>
      </c>
      <c r="FI75" s="58" t="s">
        <v>145</v>
      </c>
      <c r="FJ75" s="18">
        <v>262</v>
      </c>
      <c r="FK75" s="18">
        <v>162</v>
      </c>
      <c r="FL75" s="18">
        <v>100</v>
      </c>
      <c r="FM75" s="18">
        <v>0</v>
      </c>
      <c r="FN75" s="19">
        <f>FK75/FJ75</f>
        <v>0.61832061068702293</v>
      </c>
      <c r="FO75" s="19">
        <f>FN75-FF75</f>
        <v>0.20832061068702296</v>
      </c>
      <c r="FQ75" s="58" t="s">
        <v>145</v>
      </c>
      <c r="FR75" s="18">
        <v>262</v>
      </c>
      <c r="FS75" s="18">
        <v>262</v>
      </c>
      <c r="FT75" s="18">
        <v>0</v>
      </c>
      <c r="FU75" s="18">
        <v>0</v>
      </c>
      <c r="FV75" s="19">
        <v>1</v>
      </c>
      <c r="FY75" s="58" t="s">
        <v>145</v>
      </c>
      <c r="FZ75" s="18">
        <v>262</v>
      </c>
      <c r="GA75" s="18">
        <v>262</v>
      </c>
      <c r="GB75" s="18">
        <v>0</v>
      </c>
      <c r="GC75" s="18">
        <v>0</v>
      </c>
      <c r="GD75" s="19">
        <v>1</v>
      </c>
      <c r="GE75" s="19">
        <f t="shared" si="143"/>
        <v>0</v>
      </c>
      <c r="GG75" s="58" t="s">
        <v>145</v>
      </c>
      <c r="GH75" s="39">
        <v>262</v>
      </c>
      <c r="GI75" s="39">
        <v>262</v>
      </c>
      <c r="GJ75" s="39">
        <v>0</v>
      </c>
      <c r="GK75" s="39">
        <v>0</v>
      </c>
      <c r="GL75" s="23">
        <v>1</v>
      </c>
      <c r="GO75" s="58" t="s">
        <v>145</v>
      </c>
      <c r="GP75" s="39">
        <v>262</v>
      </c>
      <c r="GQ75" s="39">
        <v>262</v>
      </c>
      <c r="GR75" s="39">
        <v>0</v>
      </c>
      <c r="GS75" s="39">
        <v>0</v>
      </c>
      <c r="GT75" s="23">
        <v>1</v>
      </c>
      <c r="HM75" s="2" t="s">
        <v>144</v>
      </c>
      <c r="HN75" s="2">
        <v>265</v>
      </c>
      <c r="HO75" s="2">
        <v>265</v>
      </c>
      <c r="HP75" s="2">
        <v>0</v>
      </c>
      <c r="HQ75" s="2">
        <v>0</v>
      </c>
      <c r="HR75" s="4">
        <v>1</v>
      </c>
      <c r="NN75" s="19"/>
      <c r="NV75" s="19"/>
      <c r="OD75" s="19"/>
      <c r="OW75" s="129"/>
      <c r="OX75" s="129"/>
      <c r="OY75" s="129"/>
      <c r="OZ75" s="129"/>
      <c r="PA75" s="129"/>
      <c r="PB75" s="129"/>
      <c r="PC75" s="129"/>
      <c r="PD75" s="129"/>
      <c r="PE75" s="129"/>
      <c r="PF75" s="129"/>
      <c r="PG75" s="129"/>
      <c r="PH75" s="129"/>
      <c r="PI75" s="129"/>
      <c r="PJ75" s="129"/>
      <c r="PK75" s="129"/>
      <c r="PM75" s="121"/>
      <c r="PN75" s="121"/>
      <c r="PO75" s="121"/>
      <c r="PP75" s="121"/>
      <c r="PQ75" s="121"/>
      <c r="PR75" s="132"/>
      <c r="PS75" s="121"/>
      <c r="PT75" s="121"/>
      <c r="PU75" s="121"/>
      <c r="PV75" s="121"/>
      <c r="PW75" s="121"/>
      <c r="PX75" s="121"/>
      <c r="PY75" s="121"/>
      <c r="QA75" s="121"/>
      <c r="QB75" s="121"/>
      <c r="QC75" s="121"/>
      <c r="QD75" s="121"/>
      <c r="QE75" s="121"/>
      <c r="QF75" s="121"/>
      <c r="QG75" s="121"/>
      <c r="QH75" s="132"/>
      <c r="QI75" s="121"/>
      <c r="QJ75" s="121"/>
      <c r="QK75" s="121"/>
      <c r="QL75" s="121"/>
      <c r="QM75" s="121"/>
      <c r="QN75" s="121"/>
      <c r="QO75" s="121"/>
      <c r="QQ75" s="121"/>
      <c r="QR75" s="121"/>
      <c r="QS75" s="121"/>
      <c r="QT75" s="121"/>
      <c r="QU75" s="121"/>
      <c r="QV75" s="121"/>
      <c r="QW75" s="121"/>
      <c r="QX75" s="121"/>
      <c r="QY75" s="121"/>
      <c r="QZ75" s="121"/>
      <c r="RA75" s="121"/>
      <c r="RB75" s="121"/>
      <c r="RC75" s="121">
        <v>43</v>
      </c>
      <c r="RD75" s="121"/>
      <c r="RE75" s="121"/>
      <c r="RF75" s="132"/>
      <c r="RG75" s="121"/>
      <c r="RH75" s="121"/>
      <c r="RI75" s="121"/>
      <c r="RJ75" s="121"/>
      <c r="RK75" s="121"/>
      <c r="RL75" s="121"/>
      <c r="RM75" s="121"/>
      <c r="RN75" s="121"/>
      <c r="RO75" s="132"/>
      <c r="RP75" s="121"/>
      <c r="RQ75" s="121"/>
      <c r="RR75" s="121"/>
      <c r="RS75" s="121"/>
      <c r="RT75" s="121"/>
      <c r="RU75" s="121"/>
      <c r="RV75" s="121"/>
      <c r="RW75" s="132"/>
      <c r="RX75" s="121"/>
      <c r="RY75" s="121"/>
      <c r="RZ75" s="121"/>
      <c r="SA75" s="121"/>
      <c r="SB75" s="121"/>
      <c r="SC75" s="121"/>
      <c r="SD75" s="132"/>
      <c r="SE75" s="121"/>
      <c r="SF75" s="121"/>
      <c r="SG75" s="121"/>
      <c r="SH75" s="121"/>
      <c r="SI75" s="121"/>
      <c r="SJ75" s="121"/>
      <c r="SK75" s="121"/>
      <c r="SL75" s="121"/>
      <c r="SM75" s="121"/>
      <c r="SN75" s="121"/>
      <c r="SO75" s="121"/>
      <c r="SP75" s="121"/>
      <c r="SQ75" s="121"/>
      <c r="SR75" s="121"/>
    </row>
    <row r="76" spans="1:728" ht="15">
      <c r="BZ76" s="18">
        <f>SUM(BZ3:BZ73)</f>
        <v>7413</v>
      </c>
      <c r="CA76" s="18">
        <f>SUM(CA3:CA73)</f>
        <v>6352</v>
      </c>
      <c r="CD76" s="19">
        <f>CA76/BZ76</f>
        <v>0.85687306083906656</v>
      </c>
      <c r="CH76" s="18">
        <f>SUM(CH3:CH73)</f>
        <v>7413</v>
      </c>
      <c r="CI76" s="18">
        <f>SUM(CI3:CI73)</f>
        <v>6354</v>
      </c>
      <c r="CL76" s="19">
        <f>CI76/CH76</f>
        <v>0.8571428571428571</v>
      </c>
      <c r="CP76" s="18">
        <f>SUM(CP3:CP73)</f>
        <v>7413</v>
      </c>
      <c r="CQ76" s="18">
        <f>SUM(CQ3:CQ73)</f>
        <v>6359</v>
      </c>
      <c r="CT76" s="19">
        <f>CQ76/CP76</f>
        <v>0.85781734790233377</v>
      </c>
      <c r="CX76" s="18">
        <f>SUM(CX3:CX73)</f>
        <v>7413</v>
      </c>
      <c r="CY76" s="18">
        <f>SUM(CY3:CY73)</f>
        <v>6849</v>
      </c>
      <c r="DB76" s="19">
        <f>CY76/CX76</f>
        <v>0.92391744233104012</v>
      </c>
      <c r="DF76" s="18">
        <f>SUM(DF3:DF75)</f>
        <v>7940</v>
      </c>
      <c r="DG76" s="18">
        <f>SUM(DG3:DG75)</f>
        <v>7251</v>
      </c>
      <c r="DJ76" s="19">
        <f>DG76/DF76</f>
        <v>0.91322418136020156</v>
      </c>
      <c r="DN76" s="18">
        <f>SUM(DN3:DN75)</f>
        <v>7935</v>
      </c>
      <c r="DO76" s="18">
        <f>SUM(DO3:DO75)</f>
        <v>7363</v>
      </c>
      <c r="DR76" s="19">
        <f>DO76/DN76</f>
        <v>0.92791430371770633</v>
      </c>
      <c r="DV76" s="18">
        <f>SUM(DV3:DV75)</f>
        <v>7935</v>
      </c>
      <c r="DW76" s="18">
        <f>SUM(DW3:DW75)</f>
        <v>7119</v>
      </c>
      <c r="DZ76" s="19">
        <f>DW76/DV76</f>
        <v>0.89716446124763705</v>
      </c>
      <c r="ED76" s="18">
        <f>SUM(ED3:ED75)</f>
        <v>7935</v>
      </c>
      <c r="EE76" s="18">
        <f>SUM(EE3:EE75)</f>
        <v>6976</v>
      </c>
      <c r="EH76" s="19">
        <f>EE76/ED76</f>
        <v>0.87914303717706366</v>
      </c>
      <c r="EL76" s="18">
        <f>SUM(EL3:EL75)</f>
        <v>7935</v>
      </c>
      <c r="EM76" s="18">
        <f>SUM(EM3:EM75)</f>
        <v>6978</v>
      </c>
      <c r="EP76" s="19">
        <f>EM76/EL76</f>
        <v>0.8793950850661626</v>
      </c>
      <c r="ET76" s="18">
        <f>SUM(ET3:ET75)</f>
        <v>7997</v>
      </c>
      <c r="EU76" s="18">
        <f>SUM(EU3:EU75)</f>
        <v>7038</v>
      </c>
      <c r="EX76" s="19">
        <f>EU76/ET76</f>
        <v>0.88008003001125423</v>
      </c>
      <c r="FB76" s="18">
        <f>SUM(FB3:FB75)</f>
        <v>8015</v>
      </c>
      <c r="FC76" s="18">
        <f>SUM(FC3:FC75)</f>
        <v>7046</v>
      </c>
      <c r="FF76" s="19">
        <f>FC76/FB76</f>
        <v>0.87910168434185898</v>
      </c>
      <c r="FJ76" s="18">
        <f>SUM(FJ3:FJ75)</f>
        <v>7994</v>
      </c>
      <c r="FK76" s="18">
        <f>SUM(FK3:FK75)</f>
        <v>7099</v>
      </c>
      <c r="FN76" s="19">
        <f>FK76/FJ76</f>
        <v>0.88804103077307983</v>
      </c>
      <c r="FR76" s="18">
        <f>SUM(FR3:FR75)</f>
        <v>7994</v>
      </c>
      <c r="FS76" s="18">
        <f>SUM(FS3:FS75)</f>
        <v>7448</v>
      </c>
      <c r="FV76" s="19">
        <f>FS76/FR76</f>
        <v>0.93169877408056045</v>
      </c>
      <c r="FZ76" s="18">
        <f>SUM(FZ3:FZ75)</f>
        <v>7994</v>
      </c>
      <c r="GA76" s="18">
        <f>SUM(GA3:GA75)</f>
        <v>7448</v>
      </c>
      <c r="GD76" s="19">
        <f>GA76/FZ76</f>
        <v>0.93169877408056045</v>
      </c>
      <c r="GH76" s="18">
        <f>SUM(GH3:GH75)</f>
        <v>7994</v>
      </c>
      <c r="GI76" s="18">
        <f>SUM(GI3:GI75)</f>
        <v>6866</v>
      </c>
      <c r="GL76" s="19">
        <f>GI76/GH76</f>
        <v>0.85889417062797102</v>
      </c>
      <c r="GP76" s="18">
        <f>SUM(GP3:GP75)</f>
        <v>7994</v>
      </c>
      <c r="GQ76" s="18">
        <f>SUM(GQ3:GQ75)</f>
        <v>6867</v>
      </c>
      <c r="GT76" s="19">
        <f>GQ76/GP76</f>
        <v>0.85901926444833621</v>
      </c>
      <c r="GX76" s="18">
        <f>SUM(GX3:GX75)</f>
        <v>7467</v>
      </c>
      <c r="GY76" s="18">
        <f>SUM(GY3:GY75)</f>
        <v>6240</v>
      </c>
      <c r="HB76" s="19">
        <f>GY76/GX76</f>
        <v>0.83567697870630775</v>
      </c>
      <c r="HF76" s="18">
        <f>SUM(HF3:HF75)</f>
        <v>7467</v>
      </c>
      <c r="HG76" s="18">
        <f>SUM(HG3:HG75)</f>
        <v>6246</v>
      </c>
      <c r="HJ76" s="19">
        <f>HG76/HF76</f>
        <v>0.83648051426275616</v>
      </c>
      <c r="HM76" s="2" t="s">
        <v>128</v>
      </c>
      <c r="HN76" s="2">
        <v>5</v>
      </c>
      <c r="HO76" s="2">
        <v>5</v>
      </c>
      <c r="HP76" s="2">
        <v>0</v>
      </c>
      <c r="HQ76" s="2">
        <v>0</v>
      </c>
      <c r="HR76" s="4">
        <v>1</v>
      </c>
      <c r="HS76" s="19">
        <f>HR76-HJ72</f>
        <v>0</v>
      </c>
      <c r="NN76" s="19"/>
      <c r="NV76" s="19"/>
      <c r="OD76" s="19"/>
      <c r="OW76" s="129"/>
      <c r="OX76" s="129"/>
      <c r="OY76" s="129"/>
      <c r="OZ76" s="129"/>
      <c r="PA76" s="129"/>
      <c r="PB76" s="129"/>
      <c r="PC76" s="129"/>
      <c r="PD76" s="129"/>
      <c r="PE76" s="129"/>
      <c r="PF76" s="129"/>
      <c r="PG76" s="129"/>
      <c r="PH76" s="129"/>
      <c r="PI76" s="129"/>
      <c r="PJ76" s="129"/>
      <c r="PK76" s="129"/>
      <c r="PM76" s="121"/>
      <c r="PN76" s="121"/>
      <c r="PO76" s="121"/>
      <c r="PP76" s="121"/>
      <c r="PQ76" s="121"/>
      <c r="PR76" s="132"/>
      <c r="PS76" s="121"/>
      <c r="PT76" s="121"/>
      <c r="PU76" s="121"/>
      <c r="PV76" s="121"/>
      <c r="PW76" s="121"/>
      <c r="PX76" s="121"/>
      <c r="PY76" s="121"/>
      <c r="QA76" s="121"/>
      <c r="QB76" s="121"/>
      <c r="QC76" s="121"/>
      <c r="QD76" s="121"/>
      <c r="QE76" s="121"/>
      <c r="QF76" s="121"/>
      <c r="QG76" s="121"/>
      <c r="QH76" s="132"/>
      <c r="QI76" s="121"/>
      <c r="QJ76" s="121"/>
      <c r="QK76" s="121"/>
      <c r="QL76" s="121"/>
      <c r="QM76" s="121"/>
      <c r="QN76" s="121"/>
      <c r="QO76" s="121"/>
      <c r="QQ76" s="121"/>
      <c r="QR76" s="121"/>
      <c r="QS76" s="121"/>
      <c r="QT76" s="121"/>
      <c r="QU76" s="121"/>
      <c r="QV76" s="121"/>
      <c r="QW76" s="121"/>
      <c r="QX76" s="121"/>
      <c r="QY76" s="121"/>
      <c r="QZ76" s="121"/>
      <c r="RA76" s="121"/>
      <c r="RB76" s="121"/>
      <c r="RC76" s="121">
        <f>SUM(RC74:RC75)</f>
        <v>8599</v>
      </c>
      <c r="RD76" s="121"/>
      <c r="RE76" s="121"/>
      <c r="RF76" s="132"/>
      <c r="RG76" s="121"/>
      <c r="RH76" s="121"/>
      <c r="RI76" s="121"/>
      <c r="RJ76" s="121"/>
      <c r="RK76" s="121"/>
      <c r="RL76" s="121"/>
      <c r="RM76" s="121"/>
      <c r="RN76" s="121"/>
      <c r="RO76" s="132"/>
      <c r="RP76" s="121"/>
      <c r="RQ76" s="121"/>
      <c r="RR76" s="121"/>
      <c r="RS76" s="121"/>
      <c r="RT76" s="121"/>
      <c r="RU76" s="121"/>
      <c r="RV76" s="121"/>
      <c r="RW76" s="132"/>
      <c r="RX76" s="121"/>
      <c r="RY76" s="121"/>
      <c r="RZ76" s="121"/>
      <c r="SA76" s="121"/>
      <c r="SB76" s="121"/>
      <c r="SC76" s="121"/>
      <c r="SD76" s="132"/>
      <c r="SE76" s="121"/>
      <c r="SF76" s="121"/>
      <c r="SG76" s="121"/>
      <c r="SH76" s="121"/>
      <c r="SI76" s="121"/>
      <c r="SJ76" s="121"/>
      <c r="SK76" s="121"/>
      <c r="SL76" s="121"/>
      <c r="SM76" s="121"/>
      <c r="SN76" s="121"/>
      <c r="SO76" s="121"/>
      <c r="SP76" s="121"/>
      <c r="SQ76" s="121"/>
      <c r="SR76" s="121"/>
    </row>
    <row r="77" spans="1:728" ht="15">
      <c r="HM77" s="2" t="s">
        <v>145</v>
      </c>
      <c r="HN77" s="2">
        <v>262</v>
      </c>
      <c r="HO77" s="2">
        <v>262</v>
      </c>
      <c r="HP77" s="2">
        <v>0</v>
      </c>
      <c r="HQ77" s="2">
        <v>0</v>
      </c>
      <c r="HR77" s="4">
        <v>1</v>
      </c>
      <c r="NN77" s="19"/>
      <c r="NV77" s="19"/>
      <c r="OD77" s="19"/>
      <c r="OW77" s="129"/>
      <c r="OX77" s="129"/>
      <c r="OY77" s="129"/>
      <c r="OZ77" s="129"/>
      <c r="PA77" s="129"/>
      <c r="PB77" s="129"/>
      <c r="PC77" s="129"/>
      <c r="PD77" s="129"/>
      <c r="PE77" s="129"/>
      <c r="PF77" s="129"/>
      <c r="PG77" s="129"/>
      <c r="PH77" s="129"/>
      <c r="PI77" s="129"/>
      <c r="PJ77" s="129"/>
      <c r="PK77" s="129"/>
      <c r="PM77" s="121"/>
      <c r="PN77" s="121"/>
      <c r="PO77" s="121"/>
      <c r="PP77" s="121"/>
      <c r="PQ77" s="121"/>
      <c r="PR77" s="132"/>
      <c r="PS77" s="121"/>
      <c r="PT77" s="121"/>
      <c r="PU77" s="121"/>
      <c r="PV77" s="121"/>
      <c r="PW77" s="121"/>
      <c r="PX77" s="121"/>
      <c r="PY77" s="121"/>
      <c r="QA77" s="121"/>
      <c r="QB77" s="121"/>
      <c r="QC77" s="121"/>
      <c r="QD77" s="121"/>
      <c r="QE77" s="121"/>
      <c r="QF77" s="121"/>
      <c r="QG77" s="121"/>
      <c r="QH77" s="132"/>
      <c r="QI77" s="121"/>
      <c r="QJ77" s="121"/>
      <c r="QK77" s="121"/>
      <c r="QL77" s="121"/>
      <c r="QM77" s="121"/>
      <c r="QN77" s="121"/>
      <c r="QO77" s="121"/>
      <c r="QQ77" s="121"/>
      <c r="QR77" s="121"/>
      <c r="QS77" s="121"/>
      <c r="QT77" s="121"/>
      <c r="QU77" s="121"/>
      <c r="QV77" s="121"/>
      <c r="QW77" s="121"/>
      <c r="QX77" s="121"/>
      <c r="QY77" s="121"/>
      <c r="QZ77" s="121"/>
      <c r="RA77" s="121"/>
      <c r="RB77" s="121"/>
      <c r="RC77" s="121"/>
      <c r="RD77" s="121"/>
      <c r="RE77" s="121"/>
      <c r="RF77" s="132"/>
      <c r="RG77" s="121"/>
      <c r="RH77" s="121"/>
      <c r="RI77" s="121"/>
      <c r="RJ77" s="121"/>
      <c r="RK77" s="121"/>
      <c r="RL77" s="121"/>
      <c r="RM77" s="121"/>
      <c r="RN77" s="121"/>
      <c r="RO77" s="132"/>
      <c r="RP77" s="121"/>
      <c r="RQ77" s="121"/>
      <c r="RR77" s="121"/>
      <c r="RS77" s="121"/>
      <c r="RT77" s="121"/>
      <c r="RU77" s="121"/>
      <c r="RV77" s="121"/>
      <c r="RW77" s="132"/>
      <c r="RX77" s="121"/>
      <c r="RY77" s="121"/>
      <c r="RZ77" s="121"/>
      <c r="SA77" s="121"/>
      <c r="SB77" s="121"/>
      <c r="SC77" s="121"/>
      <c r="SD77" s="132"/>
      <c r="SE77" s="121"/>
      <c r="SF77" s="121"/>
      <c r="SG77" s="121"/>
      <c r="SH77" s="121"/>
      <c r="SI77" s="121"/>
      <c r="SJ77" s="121"/>
      <c r="SK77" s="121"/>
      <c r="SL77" s="121"/>
      <c r="SM77" s="121"/>
      <c r="SN77" s="121"/>
      <c r="SO77" s="121"/>
      <c r="SP77" s="121"/>
      <c r="SQ77" s="121"/>
      <c r="SR77" s="121"/>
    </row>
    <row r="78" spans="1:728" ht="15">
      <c r="HM78" s="2" t="s">
        <v>134</v>
      </c>
      <c r="HN78" s="2">
        <v>3</v>
      </c>
      <c r="HO78" s="2">
        <v>2</v>
      </c>
      <c r="HP78" s="2">
        <v>1</v>
      </c>
      <c r="HQ78" s="2">
        <v>0</v>
      </c>
      <c r="HR78" s="4">
        <v>0.67</v>
      </c>
      <c r="HS78" s="19">
        <f>HR78-HJ73</f>
        <v>0</v>
      </c>
      <c r="NN78" s="19"/>
      <c r="NV78" s="19"/>
      <c r="OD78" s="19"/>
      <c r="OW78" s="129"/>
      <c r="OX78" s="129"/>
      <c r="OY78" s="129"/>
      <c r="OZ78" s="129"/>
      <c r="PA78" s="129"/>
      <c r="PB78" s="129"/>
      <c r="PC78" s="129"/>
      <c r="PD78" s="129"/>
      <c r="PE78" s="129"/>
      <c r="PF78" s="129"/>
      <c r="PG78" s="129"/>
      <c r="PH78" s="129"/>
      <c r="PI78" s="129"/>
      <c r="PJ78" s="129"/>
      <c r="PK78" s="129"/>
      <c r="PM78" s="121"/>
      <c r="PN78" s="121"/>
      <c r="PO78" s="121"/>
      <c r="PP78" s="121"/>
      <c r="PQ78" s="121"/>
      <c r="PR78" s="132"/>
      <c r="PS78" s="121"/>
      <c r="PT78" s="121"/>
      <c r="PU78" s="121"/>
      <c r="PV78" s="121"/>
      <c r="PW78" s="121"/>
      <c r="PX78" s="121"/>
      <c r="PY78" s="121"/>
      <c r="QA78" s="121"/>
      <c r="QB78" s="121"/>
      <c r="QC78" s="121"/>
      <c r="QD78" s="121"/>
      <c r="QE78" s="121"/>
      <c r="QF78" s="121"/>
      <c r="QG78" s="121"/>
      <c r="QH78" s="132"/>
      <c r="QI78" s="121"/>
      <c r="QJ78" s="121"/>
      <c r="QK78" s="121"/>
      <c r="QL78" s="121"/>
      <c r="QM78" s="121"/>
      <c r="QN78" s="121"/>
      <c r="QO78" s="121"/>
      <c r="QQ78" s="121"/>
      <c r="QR78" s="121"/>
      <c r="QS78" s="121"/>
      <c r="QT78" s="121"/>
      <c r="QU78" s="121"/>
      <c r="QV78" s="121"/>
      <c r="QW78" s="121"/>
      <c r="QX78" s="132"/>
      <c r="QY78" s="121"/>
      <c r="QZ78" s="121"/>
      <c r="RA78" s="121"/>
      <c r="RB78" s="121"/>
      <c r="RC78" s="121"/>
      <c r="RD78" s="121"/>
      <c r="RE78" s="121"/>
      <c r="RF78" s="132"/>
      <c r="RG78" s="121"/>
      <c r="RH78" s="121"/>
      <c r="RI78" s="121"/>
      <c r="RJ78" s="121"/>
      <c r="RK78" s="121"/>
      <c r="RL78" s="121"/>
      <c r="RM78" s="121"/>
      <c r="RN78" s="121"/>
      <c r="RO78" s="132"/>
      <c r="RP78" s="121"/>
      <c r="RQ78" s="121"/>
      <c r="RR78" s="121"/>
      <c r="RS78" s="121"/>
      <c r="RT78" s="121"/>
      <c r="RU78" s="121"/>
      <c r="RV78" s="121"/>
      <c r="RW78" s="132"/>
      <c r="RX78" s="121"/>
      <c r="RY78" s="121"/>
      <c r="RZ78" s="121"/>
      <c r="SA78" s="121"/>
      <c r="SB78" s="121"/>
      <c r="SC78" s="121"/>
      <c r="SD78" s="132"/>
      <c r="SE78" s="121"/>
      <c r="SF78" s="121"/>
      <c r="SG78" s="121"/>
      <c r="SH78" s="121"/>
      <c r="SI78" s="121"/>
      <c r="SJ78" s="121"/>
      <c r="SK78" s="121"/>
      <c r="SL78" s="121"/>
      <c r="SM78" s="121"/>
      <c r="SN78" s="121"/>
      <c r="SO78" s="121"/>
      <c r="SP78" s="121"/>
      <c r="SQ78" s="121"/>
      <c r="SR78" s="121"/>
      <c r="VG78" s="157"/>
      <c r="VO78" s="157"/>
      <c r="VV78" s="157"/>
      <c r="WC78" s="157"/>
      <c r="WK78" s="157"/>
      <c r="WS78" s="157"/>
      <c r="XA78" s="157"/>
      <c r="XI78" s="157"/>
      <c r="XQ78" s="157"/>
      <c r="XY78" s="157"/>
      <c r="YG78" s="157"/>
      <c r="YO78" s="157"/>
      <c r="YW78" s="157"/>
      <c r="ZD78" s="157"/>
    </row>
    <row r="79" spans="1:728" ht="15">
      <c r="HN79" s="18">
        <f>SUM(HN3:HN78)</f>
        <v>8193</v>
      </c>
      <c r="HO79" s="18">
        <f>SUM(HO3:HO78)</f>
        <v>7512</v>
      </c>
      <c r="HR79" s="19">
        <f>HO79/HN79</f>
        <v>0.91688026363969244</v>
      </c>
      <c r="HU79" s="2"/>
      <c r="HV79" s="2"/>
      <c r="HW79" s="2"/>
      <c r="HX79" s="2"/>
      <c r="HY79" s="2"/>
      <c r="IS79" s="2"/>
      <c r="IT79" s="2"/>
      <c r="IU79" s="2"/>
      <c r="IV79" s="2"/>
      <c r="IW79" s="2"/>
      <c r="IX79" s="4"/>
      <c r="JA79" s="2"/>
      <c r="JB79" s="2"/>
      <c r="JC79" s="2"/>
      <c r="JD79" s="2"/>
      <c r="JE79" s="2"/>
      <c r="JF79" s="4"/>
      <c r="JI79" s="2"/>
      <c r="JJ79" s="2"/>
      <c r="JK79" s="2"/>
      <c r="JL79" s="2"/>
      <c r="JM79" s="2"/>
      <c r="JN79" s="4"/>
      <c r="JQ79" s="2"/>
      <c r="JR79" s="2"/>
      <c r="JS79" s="2"/>
      <c r="JT79" s="2"/>
      <c r="JU79" s="2"/>
      <c r="JV79" s="4"/>
      <c r="JY79" s="2"/>
      <c r="JZ79" s="2"/>
      <c r="KA79" s="2"/>
      <c r="KB79" s="2"/>
      <c r="KC79" s="2"/>
      <c r="KD79" s="4"/>
      <c r="KG79" s="2"/>
      <c r="KH79" s="2"/>
      <c r="KI79" s="2"/>
      <c r="KJ79" s="2"/>
      <c r="KK79" s="2"/>
      <c r="KL79" s="4"/>
      <c r="KO79" s="2"/>
      <c r="KP79" s="2"/>
      <c r="KQ79" s="2"/>
      <c r="KR79" s="2"/>
      <c r="KS79" s="2"/>
      <c r="KT79" s="4"/>
      <c r="KW79" s="2"/>
      <c r="KX79" s="2"/>
      <c r="KY79" s="2"/>
      <c r="KZ79" s="2"/>
      <c r="LA79" s="2"/>
      <c r="LB79" s="4"/>
      <c r="LE79" s="2"/>
      <c r="LF79" s="2"/>
      <c r="LG79" s="2"/>
      <c r="LH79" s="2"/>
      <c r="LI79" s="2"/>
      <c r="LJ79" s="4"/>
      <c r="LM79" s="2"/>
      <c r="LN79" s="2"/>
      <c r="LO79" s="2"/>
      <c r="LP79" s="2"/>
      <c r="LQ79" s="2"/>
      <c r="LR79" s="4"/>
      <c r="LU79" s="2"/>
      <c r="LV79" s="2"/>
      <c r="LW79" s="2"/>
      <c r="LX79" s="2"/>
      <c r="LY79" s="2"/>
      <c r="LZ79" s="4"/>
      <c r="MC79" s="2"/>
      <c r="MD79" s="2"/>
      <c r="ME79" s="2"/>
      <c r="MF79" s="2"/>
      <c r="MG79" s="2"/>
      <c r="MH79" s="4"/>
      <c r="NN79" s="19"/>
      <c r="NQ79"/>
      <c r="NR79"/>
      <c r="NS79"/>
      <c r="NT79"/>
      <c r="NU79"/>
      <c r="NV79"/>
      <c r="OD79" s="19"/>
      <c r="OG79" s="2"/>
      <c r="OH79" s="2"/>
      <c r="OI79" s="2"/>
      <c r="OJ79" s="2"/>
      <c r="OK79" s="2"/>
      <c r="OL79" s="4"/>
      <c r="OO79" s="2"/>
      <c r="OP79" s="2"/>
      <c r="OQ79" s="2"/>
      <c r="OR79" s="2"/>
      <c r="OS79" s="2"/>
      <c r="OT79" s="4"/>
      <c r="OW79" s="129" t="s">
        <v>0</v>
      </c>
      <c r="OX79" s="129" t="s">
        <v>1</v>
      </c>
      <c r="OY79" s="129" t="s">
        <v>2</v>
      </c>
      <c r="OZ79" s="129" t="s">
        <v>3</v>
      </c>
      <c r="PA79" s="129" t="s">
        <v>4</v>
      </c>
      <c r="PB79" s="129" t="s">
        <v>5</v>
      </c>
      <c r="PC79" s="129"/>
      <c r="PD79" s="129"/>
      <c r="PE79" s="129" t="s">
        <v>0</v>
      </c>
      <c r="PF79" s="129" t="s">
        <v>1</v>
      </c>
      <c r="PG79" s="129" t="s">
        <v>2</v>
      </c>
      <c r="PH79" s="129" t="s">
        <v>3</v>
      </c>
      <c r="PI79" s="129" t="s">
        <v>4</v>
      </c>
      <c r="PJ79" s="135" t="s">
        <v>5</v>
      </c>
      <c r="PK79" s="129"/>
      <c r="PM79" s="156" t="s">
        <v>0</v>
      </c>
      <c r="PN79" s="156" t="s">
        <v>1</v>
      </c>
      <c r="PO79" s="156" t="s">
        <v>2</v>
      </c>
      <c r="PP79" s="156" t="s">
        <v>3</v>
      </c>
      <c r="PQ79" s="156" t="s">
        <v>4</v>
      </c>
      <c r="PR79" s="162" t="s">
        <v>5</v>
      </c>
      <c r="PS79" s="121"/>
      <c r="PT79" s="121"/>
      <c r="PU79" s="157" t="s">
        <v>0</v>
      </c>
      <c r="PV79" s="157" t="s">
        <v>1</v>
      </c>
      <c r="PW79" s="157" t="s">
        <v>2</v>
      </c>
      <c r="PX79" s="157" t="s">
        <v>3</v>
      </c>
      <c r="PY79" s="157" t="s">
        <v>4</v>
      </c>
      <c r="PZ79" s="158" t="s">
        <v>5</v>
      </c>
      <c r="QA79" s="121"/>
      <c r="QB79" s="121"/>
      <c r="QC79" s="156" t="s">
        <v>0</v>
      </c>
      <c r="QD79" s="156" t="s">
        <v>1</v>
      </c>
      <c r="QE79" s="156" t="s">
        <v>2</v>
      </c>
      <c r="QF79" s="156" t="s">
        <v>3</v>
      </c>
      <c r="QG79" s="156" t="s">
        <v>4</v>
      </c>
      <c r="QH79" s="156" t="s">
        <v>5</v>
      </c>
      <c r="QI79" s="121"/>
      <c r="QJ79" s="121"/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Q79" s="121"/>
      <c r="QR79" s="121"/>
      <c r="QS79" s="156" t="s">
        <v>0</v>
      </c>
      <c r="QT79" s="156" t="s">
        <v>1</v>
      </c>
      <c r="QU79" s="156" t="s">
        <v>2</v>
      </c>
      <c r="QV79" s="156" t="s">
        <v>3</v>
      </c>
      <c r="QW79" s="156" t="s">
        <v>4</v>
      </c>
      <c r="QX79" s="162" t="s">
        <v>5</v>
      </c>
      <c r="QY79" s="121"/>
      <c r="QZ79" s="121"/>
      <c r="RA79" s="121"/>
      <c r="RB79" s="121"/>
      <c r="RC79" s="121"/>
      <c r="RD79" s="121"/>
      <c r="RE79" s="121"/>
      <c r="RF79" s="132"/>
      <c r="RG79" s="121"/>
      <c r="RH79" s="121"/>
      <c r="RI79" s="121"/>
      <c r="RJ79" s="121"/>
      <c r="RK79" s="121"/>
      <c r="RL79" s="121"/>
      <c r="RM79" s="121"/>
      <c r="RN79" s="121"/>
      <c r="RO79" s="132"/>
      <c r="RP79" s="121"/>
      <c r="RQ79" s="121"/>
      <c r="RR79" s="156" t="s">
        <v>0</v>
      </c>
      <c r="RS79" s="156" t="s">
        <v>1</v>
      </c>
      <c r="RT79" s="156" t="s">
        <v>2</v>
      </c>
      <c r="RU79" s="156" t="s">
        <v>3</v>
      </c>
      <c r="RV79" s="156" t="s">
        <v>4</v>
      </c>
      <c r="RW79" s="162" t="s">
        <v>5</v>
      </c>
      <c r="RX79" s="121"/>
      <c r="RY79" s="156" t="s">
        <v>0</v>
      </c>
      <c r="RZ79" s="156" t="s">
        <v>1</v>
      </c>
      <c r="SA79" s="156" t="s">
        <v>2</v>
      </c>
      <c r="SB79" s="156" t="s">
        <v>3</v>
      </c>
      <c r="SC79" s="156" t="s">
        <v>4</v>
      </c>
      <c r="SD79" s="162" t="s">
        <v>5</v>
      </c>
      <c r="SE79" s="121"/>
      <c r="SF79" s="156" t="s">
        <v>0</v>
      </c>
      <c r="SG79" s="156" t="s">
        <v>1</v>
      </c>
      <c r="SH79" s="156" t="s">
        <v>2</v>
      </c>
      <c r="SI79" s="156" t="s">
        <v>3</v>
      </c>
      <c r="SJ79" s="156" t="s">
        <v>4</v>
      </c>
      <c r="SK79" s="162" t="s">
        <v>5</v>
      </c>
      <c r="SL79" s="121"/>
      <c r="SM79" s="156" t="s">
        <v>0</v>
      </c>
      <c r="SN79" s="156" t="s">
        <v>1</v>
      </c>
      <c r="SO79" s="156" t="s">
        <v>2</v>
      </c>
      <c r="SP79" s="156" t="s">
        <v>3</v>
      </c>
      <c r="SQ79" s="156" t="s">
        <v>4</v>
      </c>
      <c r="SR79" s="162" t="s">
        <v>5</v>
      </c>
      <c r="SU79" s="157" t="s">
        <v>0</v>
      </c>
      <c r="SV79" s="157" t="s">
        <v>1</v>
      </c>
      <c r="SW79" s="157" t="s">
        <v>2</v>
      </c>
      <c r="SX79" s="157" t="s">
        <v>3</v>
      </c>
      <c r="SY79" s="157" t="s">
        <v>4</v>
      </c>
      <c r="SZ79" s="158" t="s">
        <v>5</v>
      </c>
      <c r="TC79" s="157" t="s">
        <v>0</v>
      </c>
      <c r="TD79" s="157" t="s">
        <v>1</v>
      </c>
      <c r="TE79" s="157" t="s">
        <v>2</v>
      </c>
      <c r="TF79" s="157" t="s">
        <v>3</v>
      </c>
      <c r="TG79" s="157" t="s">
        <v>4</v>
      </c>
      <c r="TH79" s="158" t="s">
        <v>5</v>
      </c>
      <c r="TK79" s="157" t="s">
        <v>0</v>
      </c>
      <c r="TL79" s="157" t="s">
        <v>1</v>
      </c>
      <c r="TM79" s="157" t="s">
        <v>2</v>
      </c>
      <c r="TN79" s="157" t="s">
        <v>3</v>
      </c>
      <c r="TO79" s="157" t="s">
        <v>4</v>
      </c>
      <c r="TP79" s="158" t="s">
        <v>5</v>
      </c>
      <c r="TS79" s="157" t="s">
        <v>0</v>
      </c>
      <c r="TT79" s="157" t="s">
        <v>1</v>
      </c>
      <c r="TU79" s="157" t="s">
        <v>2</v>
      </c>
      <c r="TV79" s="157" t="s">
        <v>3</v>
      </c>
      <c r="TW79" s="157" t="s">
        <v>4</v>
      </c>
      <c r="TX79" s="158" t="s">
        <v>5</v>
      </c>
      <c r="UA79" s="157" t="s">
        <v>0</v>
      </c>
      <c r="UB79" s="157" t="s">
        <v>1</v>
      </c>
      <c r="UC79" s="157" t="s">
        <v>2</v>
      </c>
      <c r="UD79" s="157" t="s">
        <v>3</v>
      </c>
      <c r="UE79" s="157" t="s">
        <v>4</v>
      </c>
      <c r="UF79" s="158" t="s">
        <v>5</v>
      </c>
      <c r="UI79" s="157" t="s">
        <v>0</v>
      </c>
      <c r="UJ79" s="157" t="s">
        <v>1</v>
      </c>
      <c r="UK79" s="157" t="s">
        <v>2</v>
      </c>
      <c r="UL79" s="157" t="s">
        <v>3</v>
      </c>
      <c r="UM79" s="157" t="s">
        <v>4</v>
      </c>
      <c r="UN79" s="158" t="s">
        <v>5</v>
      </c>
      <c r="UQ79" s="157"/>
      <c r="UY79" s="157" t="s">
        <v>0</v>
      </c>
      <c r="UZ79" s="157" t="s">
        <v>1</v>
      </c>
      <c r="VA79" s="157" t="s">
        <v>2</v>
      </c>
      <c r="VB79" s="157" t="s">
        <v>3</v>
      </c>
      <c r="VC79" s="157" t="s">
        <v>4</v>
      </c>
      <c r="VD79" s="158" t="s">
        <v>5</v>
      </c>
      <c r="VG79" s="157" t="s">
        <v>0</v>
      </c>
      <c r="VH79" s="157" t="s">
        <v>1</v>
      </c>
      <c r="VI79" s="157" t="s">
        <v>2</v>
      </c>
      <c r="VJ79" s="157" t="s">
        <v>3</v>
      </c>
      <c r="VK79" s="157" t="s">
        <v>4</v>
      </c>
      <c r="VL79" s="158" t="s">
        <v>5</v>
      </c>
      <c r="VO79" s="157" t="s">
        <v>0</v>
      </c>
      <c r="VP79" s="157" t="s">
        <v>1</v>
      </c>
      <c r="VQ79" s="157" t="s">
        <v>2</v>
      </c>
      <c r="VR79" s="157" t="s">
        <v>3</v>
      </c>
      <c r="VS79" s="157" t="s">
        <v>4</v>
      </c>
      <c r="VT79" s="158" t="s">
        <v>5</v>
      </c>
      <c r="VV79" s="157" t="s">
        <v>0</v>
      </c>
      <c r="VW79" s="157" t="s">
        <v>1</v>
      </c>
      <c r="VX79" s="157" t="s">
        <v>2</v>
      </c>
      <c r="VY79" s="157" t="s">
        <v>3</v>
      </c>
      <c r="VZ79" s="157" t="s">
        <v>4</v>
      </c>
      <c r="WA79" s="158" t="s">
        <v>5</v>
      </c>
      <c r="WC79" s="157" t="s">
        <v>0</v>
      </c>
      <c r="WD79" s="157" t="s">
        <v>1</v>
      </c>
      <c r="WE79" s="157" t="s">
        <v>2</v>
      </c>
      <c r="WF79" s="157" t="s">
        <v>3</v>
      </c>
      <c r="WG79" s="157" t="s">
        <v>4</v>
      </c>
      <c r="WH79" s="158" t="s">
        <v>5</v>
      </c>
      <c r="WK79" s="157" t="s">
        <v>0</v>
      </c>
      <c r="WL79" s="157" t="s">
        <v>1</v>
      </c>
      <c r="WM79" s="157" t="s">
        <v>2</v>
      </c>
      <c r="WN79" s="157" t="s">
        <v>3</v>
      </c>
      <c r="WO79" s="157" t="s">
        <v>4</v>
      </c>
      <c r="WP79" s="158" t="s">
        <v>5</v>
      </c>
      <c r="WS79" s="157" t="s">
        <v>0</v>
      </c>
      <c r="WT79" s="157" t="s">
        <v>1</v>
      </c>
      <c r="WU79" s="157" t="s">
        <v>2</v>
      </c>
      <c r="WV79" s="157" t="s">
        <v>3</v>
      </c>
      <c r="WW79" s="157" t="s">
        <v>4</v>
      </c>
      <c r="WX79" s="158" t="s">
        <v>5</v>
      </c>
      <c r="XA79" s="157" t="s">
        <v>0</v>
      </c>
      <c r="XB79" s="157" t="s">
        <v>1</v>
      </c>
      <c r="XC79" s="157" t="s">
        <v>2</v>
      </c>
      <c r="XD79" s="157" t="s">
        <v>3</v>
      </c>
      <c r="XE79" s="157" t="s">
        <v>4</v>
      </c>
      <c r="XF79" s="158" t="s">
        <v>5</v>
      </c>
      <c r="XI79" s="157" t="s">
        <v>0</v>
      </c>
      <c r="XJ79" s="157" t="s">
        <v>1</v>
      </c>
      <c r="XK79" s="157" t="s">
        <v>2</v>
      </c>
      <c r="XL79" s="157" t="s">
        <v>3</v>
      </c>
      <c r="XM79" s="157" t="s">
        <v>4</v>
      </c>
      <c r="XN79" s="158" t="s">
        <v>5</v>
      </c>
      <c r="XQ79" s="157" t="s">
        <v>0</v>
      </c>
      <c r="XR79" s="157" t="s">
        <v>1</v>
      </c>
      <c r="XS79" s="157" t="s">
        <v>2</v>
      </c>
      <c r="XT79" s="157" t="s">
        <v>3</v>
      </c>
      <c r="XU79" s="157" t="s">
        <v>4</v>
      </c>
      <c r="XV79" s="158" t="s">
        <v>5</v>
      </c>
      <c r="XY79" s="157" t="s">
        <v>0</v>
      </c>
      <c r="XZ79" s="157" t="s">
        <v>1</v>
      </c>
      <c r="YA79" s="157" t="s">
        <v>2</v>
      </c>
      <c r="YB79" s="157" t="s">
        <v>3</v>
      </c>
      <c r="YC79" s="157" t="s">
        <v>4</v>
      </c>
      <c r="YD79" s="158" t="s">
        <v>5</v>
      </c>
      <c r="YG79" s="157" t="s">
        <v>0</v>
      </c>
      <c r="YH79" s="157" t="s">
        <v>1</v>
      </c>
      <c r="YI79" s="157" t="s">
        <v>2</v>
      </c>
      <c r="YJ79" s="157" t="s">
        <v>3</v>
      </c>
      <c r="YK79" s="157" t="s">
        <v>4</v>
      </c>
      <c r="YL79" s="158" t="s">
        <v>5</v>
      </c>
      <c r="YO79" s="157" t="s">
        <v>0</v>
      </c>
      <c r="YP79" s="157" t="s">
        <v>1</v>
      </c>
      <c r="YQ79" s="157" t="s">
        <v>2</v>
      </c>
      <c r="YR79" s="157" t="s">
        <v>3</v>
      </c>
      <c r="YS79" s="157" t="s">
        <v>4</v>
      </c>
      <c r="YT79" s="158" t="s">
        <v>5</v>
      </c>
      <c r="YW79" s="157" t="s">
        <v>0</v>
      </c>
      <c r="YX79" s="157" t="s">
        <v>1</v>
      </c>
      <c r="YY79" s="157" t="s">
        <v>2</v>
      </c>
      <c r="YZ79" s="157" t="s">
        <v>3</v>
      </c>
      <c r="ZA79" s="157" t="s">
        <v>4</v>
      </c>
      <c r="ZB79" s="158" t="s">
        <v>5</v>
      </c>
      <c r="ZD79" s="157" t="s">
        <v>0</v>
      </c>
      <c r="ZE79" s="157" t="s">
        <v>1</v>
      </c>
      <c r="ZF79" s="157" t="s">
        <v>2</v>
      </c>
      <c r="ZG79" s="157" t="s">
        <v>3</v>
      </c>
      <c r="ZH79" s="157" t="s">
        <v>4</v>
      </c>
      <c r="ZI79" s="158" t="s">
        <v>5</v>
      </c>
      <c r="ZL79" s="157" t="s">
        <v>0</v>
      </c>
      <c r="ZM79" s="157" t="s">
        <v>1</v>
      </c>
      <c r="ZN79" s="157" t="s">
        <v>2</v>
      </c>
      <c r="ZO79" s="157" t="s">
        <v>3</v>
      </c>
      <c r="ZP79" s="157" t="s">
        <v>4</v>
      </c>
      <c r="ZQ79" s="158" t="s">
        <v>5</v>
      </c>
      <c r="ZS79" s="157" t="s">
        <v>0</v>
      </c>
      <c r="ZT79" s="157" t="s">
        <v>1</v>
      </c>
      <c r="ZU79" s="157" t="s">
        <v>2</v>
      </c>
      <c r="ZV79" s="157" t="s">
        <v>3</v>
      </c>
      <c r="ZW79" s="157" t="s">
        <v>4</v>
      </c>
      <c r="ZX79" s="158" t="s">
        <v>5</v>
      </c>
      <c r="ZZ79" s="157" t="s">
        <v>0</v>
      </c>
      <c r="AAA79" s="157" t="s">
        <v>1</v>
      </c>
      <c r="AAB79" s="157" t="s">
        <v>2</v>
      </c>
      <c r="AAC79" s="157" t="s">
        <v>3</v>
      </c>
      <c r="AAD79" s="157" t="s">
        <v>4</v>
      </c>
      <c r="AAE79" s="158" t="s">
        <v>5</v>
      </c>
      <c r="AAN79" s="157" t="s">
        <v>0</v>
      </c>
      <c r="AAO79" s="157" t="s">
        <v>1</v>
      </c>
      <c r="AAP79" s="157" t="s">
        <v>2</v>
      </c>
      <c r="AAQ79" s="157" t="s">
        <v>3</v>
      </c>
      <c r="AAR79" s="157" t="s">
        <v>4</v>
      </c>
      <c r="AAS79" s="158" t="s">
        <v>5</v>
      </c>
      <c r="AAU79" s="157" t="s">
        <v>0</v>
      </c>
      <c r="AAV79" s="157" t="s">
        <v>1</v>
      </c>
      <c r="AAW79" s="157" t="s">
        <v>2</v>
      </c>
      <c r="AAX79" s="157" t="s">
        <v>3</v>
      </c>
      <c r="AAY79" s="157" t="s">
        <v>4</v>
      </c>
      <c r="AAZ79" s="158" t="s">
        <v>5</v>
      </c>
    </row>
    <row r="80" spans="1:728" ht="15">
      <c r="Z80" s="51"/>
      <c r="AA80" s="51"/>
      <c r="AB80" s="52"/>
      <c r="AC80" s="53"/>
      <c r="AD80" s="51"/>
      <c r="AE80" s="54"/>
      <c r="AF80" s="56"/>
      <c r="AG80" s="52"/>
      <c r="HU80" s="2" t="s">
        <v>133</v>
      </c>
      <c r="HV80" s="2">
        <v>5</v>
      </c>
      <c r="HW80" s="2">
        <v>5</v>
      </c>
      <c r="HX80" s="2">
        <v>0</v>
      </c>
      <c r="HY80" s="2">
        <v>0</v>
      </c>
      <c r="HZ80" s="19">
        <v>1</v>
      </c>
      <c r="IC80" s="2" t="s">
        <v>133</v>
      </c>
      <c r="ID80" s="2">
        <v>5</v>
      </c>
      <c r="IE80" s="2">
        <v>5</v>
      </c>
      <c r="IF80" s="2">
        <v>0</v>
      </c>
      <c r="IG80" s="2">
        <v>0</v>
      </c>
      <c r="IH80" s="19">
        <v>1</v>
      </c>
      <c r="IK80" s="2" t="s">
        <v>133</v>
      </c>
      <c r="IL80" s="2">
        <v>5</v>
      </c>
      <c r="IM80" s="2">
        <v>5</v>
      </c>
      <c r="IN80" s="2">
        <v>0</v>
      </c>
      <c r="IO80" s="2">
        <v>0</v>
      </c>
      <c r="IP80" s="19">
        <v>1</v>
      </c>
      <c r="IQ80" s="19">
        <f>IP80-IH80</f>
        <v>0</v>
      </c>
      <c r="IS80" s="2" t="s">
        <v>133</v>
      </c>
      <c r="IT80" s="2">
        <v>5</v>
      </c>
      <c r="IU80" s="2">
        <v>5</v>
      </c>
      <c r="IV80" s="2">
        <v>0</v>
      </c>
      <c r="IW80" s="2">
        <v>0</v>
      </c>
      <c r="IX80" s="4">
        <v>1</v>
      </c>
      <c r="IY80" s="19">
        <f>IX80-IP80</f>
        <v>0</v>
      </c>
      <c r="JA80" s="2" t="s">
        <v>133</v>
      </c>
      <c r="JB80" s="2">
        <v>5</v>
      </c>
      <c r="JC80" s="2">
        <v>5</v>
      </c>
      <c r="JD80" s="2">
        <v>0</v>
      </c>
      <c r="JE80" s="2">
        <v>0</v>
      </c>
      <c r="JF80" s="4">
        <v>1</v>
      </c>
      <c r="JG80" s="19">
        <f>JF80-IX80</f>
        <v>0</v>
      </c>
      <c r="JI80" s="2" t="s">
        <v>133</v>
      </c>
      <c r="JJ80" s="2">
        <v>5</v>
      </c>
      <c r="JK80" s="2">
        <v>5</v>
      </c>
      <c r="JL80" s="2">
        <v>0</v>
      </c>
      <c r="JM80" s="2">
        <v>0</v>
      </c>
      <c r="JN80" s="4">
        <v>1</v>
      </c>
      <c r="JO80" s="19">
        <f>JN80-JF80</f>
        <v>0</v>
      </c>
      <c r="JQ80" s="2" t="s">
        <v>133</v>
      </c>
      <c r="JR80" s="2">
        <v>5</v>
      </c>
      <c r="JS80" s="2">
        <v>5</v>
      </c>
      <c r="JT80" s="2">
        <v>0</v>
      </c>
      <c r="JU80" s="2">
        <v>0</v>
      </c>
      <c r="JV80" s="4">
        <v>1</v>
      </c>
      <c r="JW80" s="19">
        <f>JV80-JN80</f>
        <v>0</v>
      </c>
      <c r="JY80" s="2" t="s">
        <v>133</v>
      </c>
      <c r="JZ80" s="2">
        <v>5</v>
      </c>
      <c r="KA80" s="2">
        <v>5</v>
      </c>
      <c r="KB80" s="2">
        <v>0</v>
      </c>
      <c r="KC80" s="2">
        <v>0</v>
      </c>
      <c r="KD80" s="4">
        <v>1</v>
      </c>
      <c r="KE80" s="19">
        <f>KD80-JV80</f>
        <v>0</v>
      </c>
      <c r="KG80" s="2" t="s">
        <v>133</v>
      </c>
      <c r="KH80" s="2">
        <v>5</v>
      </c>
      <c r="KI80" s="2">
        <v>5</v>
      </c>
      <c r="KJ80" s="2">
        <v>0</v>
      </c>
      <c r="KK80" s="2">
        <v>0</v>
      </c>
      <c r="KL80" s="4">
        <v>1</v>
      </c>
      <c r="KM80" s="19">
        <f>KL80-KD80</f>
        <v>0</v>
      </c>
      <c r="KO80" s="2" t="s">
        <v>133</v>
      </c>
      <c r="KP80" s="2">
        <v>5</v>
      </c>
      <c r="KQ80" s="2">
        <v>4</v>
      </c>
      <c r="KR80" s="7">
        <v>1</v>
      </c>
      <c r="KS80" s="2">
        <v>0</v>
      </c>
      <c r="KT80" s="4">
        <v>0.8</v>
      </c>
      <c r="KU80" s="19">
        <f>KT80-KL80</f>
        <v>-0.19999999999999996</v>
      </c>
      <c r="KW80" s="2" t="s">
        <v>133</v>
      </c>
      <c r="KX80" s="2">
        <v>5</v>
      </c>
      <c r="KY80" s="2">
        <v>5</v>
      </c>
      <c r="KZ80" s="2">
        <v>0</v>
      </c>
      <c r="LA80" s="2">
        <v>0</v>
      </c>
      <c r="LB80" s="4">
        <v>1</v>
      </c>
      <c r="LC80" s="19">
        <f>LB80-KT80</f>
        <v>0.19999999999999996</v>
      </c>
      <c r="LE80" s="2" t="s">
        <v>133</v>
      </c>
      <c r="LF80" s="2">
        <v>5</v>
      </c>
      <c r="LG80" s="2">
        <v>5</v>
      </c>
      <c r="LH80" s="2">
        <v>0</v>
      </c>
      <c r="LI80" s="2">
        <v>0</v>
      </c>
      <c r="LJ80" s="4">
        <v>1</v>
      </c>
      <c r="LK80" s="19">
        <f>LJ80-LB80</f>
        <v>0</v>
      </c>
      <c r="LM80" s="2" t="s">
        <v>133</v>
      </c>
      <c r="LN80" s="2">
        <v>5</v>
      </c>
      <c r="LO80" s="2">
        <v>5</v>
      </c>
      <c r="LP80" s="2">
        <v>0</v>
      </c>
      <c r="LQ80" s="2">
        <v>0</v>
      </c>
      <c r="LR80" s="4">
        <v>1</v>
      </c>
      <c r="LS80" s="19">
        <f>LR80-LJ80</f>
        <v>0</v>
      </c>
      <c r="LU80" s="2" t="s">
        <v>133</v>
      </c>
      <c r="LV80" s="2">
        <v>5</v>
      </c>
      <c r="LW80" s="2">
        <v>5</v>
      </c>
      <c r="LX80" s="2">
        <v>0</v>
      </c>
      <c r="LY80" s="2">
        <v>0</v>
      </c>
      <c r="LZ80" s="4">
        <v>1</v>
      </c>
      <c r="MA80" s="19">
        <f>LZ80-LR80</f>
        <v>0</v>
      </c>
      <c r="MC80" s="2" t="s">
        <v>133</v>
      </c>
      <c r="MD80" s="2">
        <v>5</v>
      </c>
      <c r="ME80" s="2">
        <v>5</v>
      </c>
      <c r="MF80" s="2">
        <v>0</v>
      </c>
      <c r="MG80" s="2">
        <v>0</v>
      </c>
      <c r="MH80" s="4">
        <v>1</v>
      </c>
      <c r="MI80" s="19">
        <f>MH80-LZ80</f>
        <v>0</v>
      </c>
      <c r="MK80" s="2" t="s">
        <v>133</v>
      </c>
      <c r="ML80" s="2">
        <v>5</v>
      </c>
      <c r="MM80" s="2">
        <v>5</v>
      </c>
      <c r="MN80" s="2">
        <v>0</v>
      </c>
      <c r="MO80" s="2">
        <v>0</v>
      </c>
      <c r="MP80" s="4">
        <v>1</v>
      </c>
      <c r="MQ80" s="19">
        <f>MP80-MH80</f>
        <v>0</v>
      </c>
      <c r="MS80" s="2" t="s">
        <v>133</v>
      </c>
      <c r="MT80" s="2">
        <v>5</v>
      </c>
      <c r="MU80" s="2">
        <v>5</v>
      </c>
      <c r="MV80" s="2">
        <v>0</v>
      </c>
      <c r="MW80" s="2">
        <v>0</v>
      </c>
      <c r="MX80" s="4">
        <v>1</v>
      </c>
      <c r="MY80" s="19">
        <f>MX80-MP80</f>
        <v>0</v>
      </c>
      <c r="NA80" s="2" t="s">
        <v>133</v>
      </c>
      <c r="NB80" s="2">
        <v>5</v>
      </c>
      <c r="NC80" s="2">
        <v>5</v>
      </c>
      <c r="ND80" s="2">
        <v>0</v>
      </c>
      <c r="NE80" s="2">
        <v>0</v>
      </c>
      <c r="NF80" s="4">
        <v>1</v>
      </c>
      <c r="NG80" s="19">
        <f>NF80-MX80</f>
        <v>0</v>
      </c>
      <c r="NI80" s="2" t="s">
        <v>133</v>
      </c>
      <c r="NJ80" s="2">
        <v>5</v>
      </c>
      <c r="NK80" s="2">
        <v>5</v>
      </c>
      <c r="NL80" s="2">
        <v>0</v>
      </c>
      <c r="NM80" s="2">
        <v>0</v>
      </c>
      <c r="NN80" s="4">
        <v>1</v>
      </c>
      <c r="NO80" s="19">
        <f>NN80-NF80</f>
        <v>0</v>
      </c>
      <c r="NQ80" t="s">
        <v>133</v>
      </c>
      <c r="NR80" s="2">
        <v>5</v>
      </c>
      <c r="NS80" s="2">
        <v>5</v>
      </c>
      <c r="NT80" s="2">
        <v>0</v>
      </c>
      <c r="NU80" s="2">
        <v>0</v>
      </c>
      <c r="NV80" s="4">
        <v>1</v>
      </c>
      <c r="NW80" s="19">
        <f>NV80-NN80</f>
        <v>0</v>
      </c>
      <c r="NY80" t="s">
        <v>133</v>
      </c>
      <c r="NZ80" s="2">
        <v>5</v>
      </c>
      <c r="OA80" s="2">
        <v>5</v>
      </c>
      <c r="OB80" s="2">
        <v>0</v>
      </c>
      <c r="OC80" s="2">
        <v>0</v>
      </c>
      <c r="OD80" s="4">
        <v>1</v>
      </c>
      <c r="OE80" s="19">
        <f>OD80-NV80</f>
        <v>0</v>
      </c>
      <c r="OG80" s="2" t="s">
        <v>133</v>
      </c>
      <c r="OH80" s="2">
        <v>5</v>
      </c>
      <c r="OI80" s="2">
        <v>5</v>
      </c>
      <c r="OJ80" s="2">
        <v>0</v>
      </c>
      <c r="OK80" s="2">
        <v>0</v>
      </c>
      <c r="OL80" s="4">
        <v>1</v>
      </c>
      <c r="OM80" s="19">
        <f>OL80-OD80</f>
        <v>0</v>
      </c>
      <c r="OO80" s="2" t="s">
        <v>133</v>
      </c>
      <c r="OP80" s="2">
        <v>5</v>
      </c>
      <c r="OQ80" s="2">
        <v>5</v>
      </c>
      <c r="OR80" s="2">
        <v>0</v>
      </c>
      <c r="OS80" s="2">
        <v>0</v>
      </c>
      <c r="OT80" s="4">
        <v>1</v>
      </c>
      <c r="OW80" s="129" t="s">
        <v>133</v>
      </c>
      <c r="OX80" s="129">
        <v>5</v>
      </c>
      <c r="OY80" s="129">
        <v>5</v>
      </c>
      <c r="OZ80" s="129">
        <v>0</v>
      </c>
      <c r="PA80" s="129">
        <v>0</v>
      </c>
      <c r="PB80" s="131">
        <v>1</v>
      </c>
      <c r="PC80" s="129"/>
      <c r="PD80" s="129"/>
      <c r="PE80" s="129" t="s">
        <v>133</v>
      </c>
      <c r="PF80" s="129">
        <v>5</v>
      </c>
      <c r="PG80" s="129">
        <v>5</v>
      </c>
      <c r="PH80" s="129">
        <v>0</v>
      </c>
      <c r="PI80" s="129">
        <v>0</v>
      </c>
      <c r="PJ80" s="131">
        <v>1</v>
      </c>
      <c r="PK80" s="129"/>
      <c r="PM80" s="156" t="s">
        <v>133</v>
      </c>
      <c r="PN80" s="156">
        <v>5</v>
      </c>
      <c r="PO80" s="156">
        <v>5</v>
      </c>
      <c r="PP80" s="156">
        <v>0</v>
      </c>
      <c r="PQ80" s="156">
        <v>0</v>
      </c>
      <c r="PR80" s="158">
        <v>1</v>
      </c>
      <c r="PS80" s="121"/>
      <c r="PT80" s="121"/>
      <c r="PU80" s="157" t="s">
        <v>133</v>
      </c>
      <c r="PV80" s="157">
        <v>5</v>
      </c>
      <c r="PW80" s="157">
        <v>5</v>
      </c>
      <c r="PX80" s="157">
        <v>0</v>
      </c>
      <c r="PY80" s="157">
        <v>0</v>
      </c>
      <c r="PZ80" s="158">
        <v>1</v>
      </c>
      <c r="QA80" s="121"/>
      <c r="QB80" s="121"/>
      <c r="QC80" s="156" t="s">
        <v>133</v>
      </c>
      <c r="QD80" s="156">
        <v>5</v>
      </c>
      <c r="QE80" s="156">
        <v>5</v>
      </c>
      <c r="QF80" s="156">
        <v>0</v>
      </c>
      <c r="QG80" s="156">
        <v>0</v>
      </c>
      <c r="QH80" s="158">
        <v>1</v>
      </c>
      <c r="QI80" s="121"/>
      <c r="QJ80" s="121"/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Q80" s="121"/>
      <c r="QR80" s="121"/>
      <c r="QS80" s="156" t="s">
        <v>133</v>
      </c>
      <c r="QT80" s="156">
        <v>5</v>
      </c>
      <c r="QU80" s="156">
        <v>5</v>
      </c>
      <c r="QV80" s="156">
        <v>0</v>
      </c>
      <c r="QW80" s="156">
        <v>0</v>
      </c>
      <c r="QX80" s="162">
        <v>1</v>
      </c>
      <c r="QY80" s="121"/>
      <c r="QZ80" s="121"/>
      <c r="RA80" s="121"/>
      <c r="RB80" s="121"/>
      <c r="RC80" s="121"/>
      <c r="RD80" s="121"/>
      <c r="RE80" s="121"/>
      <c r="RF80" s="132"/>
      <c r="RG80" s="121"/>
      <c r="RH80" s="121"/>
      <c r="RI80" s="121"/>
      <c r="RJ80" s="121"/>
      <c r="RK80" s="121"/>
      <c r="RL80" s="121"/>
      <c r="RM80" s="121"/>
      <c r="RN80" s="121"/>
      <c r="RO80" s="132"/>
      <c r="RP80" s="121"/>
      <c r="RQ80" s="121"/>
      <c r="RR80" s="156" t="s">
        <v>133</v>
      </c>
      <c r="RS80" s="156">
        <v>5</v>
      </c>
      <c r="RT80" s="156">
        <v>5</v>
      </c>
      <c r="RU80" s="156">
        <v>0</v>
      </c>
      <c r="RV80" s="156">
        <v>0</v>
      </c>
      <c r="RW80" s="162">
        <v>1</v>
      </c>
      <c r="RX80" s="121"/>
      <c r="RY80" s="156" t="s">
        <v>133</v>
      </c>
      <c r="RZ80" s="156">
        <v>5</v>
      </c>
      <c r="SA80" s="156">
        <v>5</v>
      </c>
      <c r="SB80" s="156">
        <v>0</v>
      </c>
      <c r="SC80" s="156">
        <v>0</v>
      </c>
      <c r="SD80" s="162">
        <v>1</v>
      </c>
      <c r="SE80" s="121"/>
      <c r="SF80" s="156" t="s">
        <v>133</v>
      </c>
      <c r="SG80" s="156">
        <v>5</v>
      </c>
      <c r="SH80" s="156">
        <v>5</v>
      </c>
      <c r="SI80" s="156">
        <v>0</v>
      </c>
      <c r="SJ80" s="156">
        <v>0</v>
      </c>
      <c r="SK80" s="162">
        <v>1</v>
      </c>
      <c r="SL80" s="121"/>
      <c r="SM80" s="156" t="s">
        <v>133</v>
      </c>
      <c r="SN80" s="156">
        <v>5</v>
      </c>
      <c r="SO80" s="156">
        <v>5</v>
      </c>
      <c r="SP80" s="156">
        <v>0</v>
      </c>
      <c r="SQ80" s="156">
        <v>0</v>
      </c>
      <c r="SR80" s="162">
        <v>1</v>
      </c>
      <c r="SU80" s="157" t="s">
        <v>133</v>
      </c>
      <c r="SV80" s="157">
        <v>5</v>
      </c>
      <c r="SW80" s="157">
        <v>5</v>
      </c>
      <c r="SX80" s="157">
        <v>0</v>
      </c>
      <c r="SY80" s="157">
        <v>0</v>
      </c>
      <c r="SZ80" s="158">
        <v>1</v>
      </c>
      <c r="TC80" s="157" t="s">
        <v>133</v>
      </c>
      <c r="TD80" s="157">
        <v>5</v>
      </c>
      <c r="TE80" s="157">
        <v>5</v>
      </c>
      <c r="TF80" s="157">
        <v>0</v>
      </c>
      <c r="TG80" s="157">
        <v>0</v>
      </c>
      <c r="TH80" s="158">
        <v>1</v>
      </c>
      <c r="TK80" s="157" t="s">
        <v>133</v>
      </c>
      <c r="TL80" s="157">
        <v>5</v>
      </c>
      <c r="TM80" s="157">
        <v>5</v>
      </c>
      <c r="TN80" s="157">
        <v>0</v>
      </c>
      <c r="TO80" s="157">
        <v>0</v>
      </c>
      <c r="TP80" s="158">
        <v>1</v>
      </c>
      <c r="TS80" s="157" t="s">
        <v>133</v>
      </c>
      <c r="TT80" s="157">
        <v>5</v>
      </c>
      <c r="TU80" s="157">
        <v>5</v>
      </c>
      <c r="TV80" s="157">
        <v>0</v>
      </c>
      <c r="TW80" s="157">
        <v>0</v>
      </c>
      <c r="TX80" s="158">
        <v>1</v>
      </c>
      <c r="UA80" s="157" t="s">
        <v>133</v>
      </c>
      <c r="UB80" s="157">
        <v>5</v>
      </c>
      <c r="UC80" s="157">
        <v>5</v>
      </c>
      <c r="UD80" s="157">
        <v>0</v>
      </c>
      <c r="UE80" s="157">
        <v>0</v>
      </c>
      <c r="UF80" s="158">
        <v>1</v>
      </c>
      <c r="UI80" s="157" t="s">
        <v>133</v>
      </c>
      <c r="UJ80" s="157">
        <v>5</v>
      </c>
      <c r="UK80" s="157">
        <v>5</v>
      </c>
      <c r="UL80" s="157">
        <v>0</v>
      </c>
      <c r="UM80" s="157">
        <v>0</v>
      </c>
      <c r="UN80" s="158">
        <v>1</v>
      </c>
      <c r="UQ80" s="157"/>
      <c r="UY80" s="157" t="s">
        <v>133</v>
      </c>
      <c r="UZ80" s="157">
        <v>5</v>
      </c>
      <c r="VA80" s="157">
        <v>5</v>
      </c>
      <c r="VB80" s="157">
        <v>0</v>
      </c>
      <c r="VC80" s="157">
        <v>0</v>
      </c>
      <c r="VD80" s="158">
        <v>1</v>
      </c>
      <c r="VG80" s="157" t="s">
        <v>133</v>
      </c>
      <c r="VH80" s="157">
        <v>5</v>
      </c>
      <c r="VI80" s="157">
        <v>5</v>
      </c>
      <c r="VJ80" s="157">
        <v>0</v>
      </c>
      <c r="VK80" s="157">
        <v>0</v>
      </c>
      <c r="VL80" s="158">
        <v>1</v>
      </c>
      <c r="VO80" s="157" t="s">
        <v>133</v>
      </c>
      <c r="VP80" s="157">
        <v>5</v>
      </c>
      <c r="VQ80" s="157">
        <v>5</v>
      </c>
      <c r="VR80" s="157">
        <v>0</v>
      </c>
      <c r="VS80" s="157">
        <v>0</v>
      </c>
      <c r="VT80" s="158">
        <v>1</v>
      </c>
      <c r="VV80" s="157" t="s">
        <v>133</v>
      </c>
      <c r="VW80" s="157">
        <v>5</v>
      </c>
      <c r="VX80" s="157">
        <v>5</v>
      </c>
      <c r="VY80" s="157">
        <v>0</v>
      </c>
      <c r="VZ80" s="157">
        <v>0</v>
      </c>
      <c r="WA80" s="158">
        <v>1</v>
      </c>
      <c r="WC80" s="157" t="s">
        <v>133</v>
      </c>
      <c r="WD80" s="157">
        <v>5</v>
      </c>
      <c r="WE80" s="157">
        <v>5</v>
      </c>
      <c r="WF80" s="157">
        <v>0</v>
      </c>
      <c r="WG80" s="157">
        <v>0</v>
      </c>
      <c r="WH80" s="158">
        <v>1</v>
      </c>
      <c r="WK80" s="157" t="s">
        <v>133</v>
      </c>
      <c r="WL80" s="157">
        <v>5</v>
      </c>
      <c r="WM80" s="157">
        <v>5</v>
      </c>
      <c r="WN80" s="157">
        <v>0</v>
      </c>
      <c r="WO80" s="157">
        <v>0</v>
      </c>
      <c r="WP80" s="158">
        <v>1</v>
      </c>
      <c r="WS80" s="157" t="s">
        <v>133</v>
      </c>
      <c r="WT80" s="157">
        <v>5</v>
      </c>
      <c r="WU80" s="157">
        <v>5</v>
      </c>
      <c r="WV80" s="157">
        <v>0</v>
      </c>
      <c r="WW80" s="157">
        <v>0</v>
      </c>
      <c r="WX80" s="158">
        <v>1</v>
      </c>
      <c r="XA80" s="157" t="s">
        <v>133</v>
      </c>
      <c r="XB80" s="157">
        <v>5</v>
      </c>
      <c r="XC80" s="157">
        <v>5</v>
      </c>
      <c r="XD80" s="157">
        <v>0</v>
      </c>
      <c r="XE80" s="157">
        <v>0</v>
      </c>
      <c r="XF80" s="158">
        <v>1</v>
      </c>
      <c r="XI80" s="157" t="s">
        <v>133</v>
      </c>
      <c r="XJ80" s="157">
        <v>5</v>
      </c>
      <c r="XK80" s="157">
        <v>5</v>
      </c>
      <c r="XL80" s="157">
        <v>0</v>
      </c>
      <c r="XM80" s="157">
        <v>0</v>
      </c>
      <c r="XN80" s="158">
        <v>1</v>
      </c>
      <c r="XQ80" s="157" t="s">
        <v>133</v>
      </c>
      <c r="XR80" s="157">
        <v>5</v>
      </c>
      <c r="XS80" s="157">
        <v>5</v>
      </c>
      <c r="XT80" s="157">
        <v>0</v>
      </c>
      <c r="XU80" s="157">
        <v>0</v>
      </c>
      <c r="XV80" s="158">
        <v>1</v>
      </c>
      <c r="XY80" s="157" t="s">
        <v>133</v>
      </c>
      <c r="XZ80" s="157">
        <v>5</v>
      </c>
      <c r="YA80" s="157">
        <v>5</v>
      </c>
      <c r="YB80" s="157">
        <v>0</v>
      </c>
      <c r="YC80" s="157">
        <v>0</v>
      </c>
      <c r="YD80" s="158">
        <v>1</v>
      </c>
      <c r="YG80" s="157" t="s">
        <v>133</v>
      </c>
      <c r="YH80" s="157">
        <v>5</v>
      </c>
      <c r="YI80" s="157">
        <v>5</v>
      </c>
      <c r="YJ80" s="157">
        <v>0</v>
      </c>
      <c r="YK80" s="157">
        <v>0</v>
      </c>
      <c r="YL80" s="158">
        <v>1</v>
      </c>
      <c r="YO80" s="157" t="s">
        <v>133</v>
      </c>
      <c r="YP80" s="157">
        <v>5</v>
      </c>
      <c r="YQ80" s="157">
        <v>5</v>
      </c>
      <c r="YR80" s="157">
        <v>0</v>
      </c>
      <c r="YS80" s="157">
        <v>0</v>
      </c>
      <c r="YT80" s="158">
        <v>1</v>
      </c>
      <c r="YW80" s="157" t="s">
        <v>133</v>
      </c>
      <c r="YX80" s="157">
        <v>5</v>
      </c>
      <c r="YY80" s="157">
        <v>5</v>
      </c>
      <c r="YZ80" s="157">
        <v>0</v>
      </c>
      <c r="ZA80" s="157">
        <v>0</v>
      </c>
      <c r="ZB80" s="158">
        <v>1</v>
      </c>
      <c r="ZD80" s="157" t="s">
        <v>133</v>
      </c>
      <c r="ZE80" s="157">
        <v>5</v>
      </c>
      <c r="ZF80" s="157">
        <v>5</v>
      </c>
      <c r="ZG80" s="157">
        <v>0</v>
      </c>
      <c r="ZH80" s="157">
        <v>0</v>
      </c>
      <c r="ZI80" s="158">
        <v>1</v>
      </c>
      <c r="ZL80" s="157" t="s">
        <v>133</v>
      </c>
      <c r="ZM80" s="157">
        <v>5</v>
      </c>
      <c r="ZN80" s="157">
        <v>5</v>
      </c>
      <c r="ZO80" s="157">
        <v>0</v>
      </c>
      <c r="ZP80" s="157">
        <v>0</v>
      </c>
      <c r="ZQ80" s="158">
        <v>1</v>
      </c>
      <c r="ZS80" s="157" t="s">
        <v>133</v>
      </c>
      <c r="ZT80" s="157">
        <v>5</v>
      </c>
      <c r="ZU80" s="157">
        <v>5</v>
      </c>
      <c r="ZV80" s="157">
        <v>0</v>
      </c>
      <c r="ZW80" s="157">
        <v>0</v>
      </c>
      <c r="ZX80" s="158">
        <v>1</v>
      </c>
      <c r="ZZ80" s="157" t="s">
        <v>133</v>
      </c>
      <c r="AAA80" s="157">
        <v>5</v>
      </c>
      <c r="AAB80" s="157">
        <v>5</v>
      </c>
      <c r="AAC80" s="157">
        <v>0</v>
      </c>
      <c r="AAD80" s="157">
        <v>0</v>
      </c>
      <c r="AAE80" s="158">
        <v>1</v>
      </c>
      <c r="AAN80" s="157" t="s">
        <v>133</v>
      </c>
      <c r="AAO80" s="157">
        <v>5</v>
      </c>
      <c r="AAP80" s="157">
        <v>5</v>
      </c>
      <c r="AAQ80" s="157">
        <v>0</v>
      </c>
      <c r="AAR80" s="157">
        <v>0</v>
      </c>
      <c r="AAS80" s="158">
        <v>1</v>
      </c>
      <c r="AAU80" s="157" t="s">
        <v>133</v>
      </c>
      <c r="AAV80" s="157">
        <v>5</v>
      </c>
      <c r="AAW80" s="157">
        <v>3</v>
      </c>
      <c r="AAX80" s="157">
        <v>2</v>
      </c>
      <c r="AAY80" s="157">
        <v>0</v>
      </c>
      <c r="AAZ80" s="158">
        <v>0.6</v>
      </c>
    </row>
    <row r="81" spans="10:728" ht="15">
      <c r="Z81" s="51"/>
      <c r="AA81" s="51"/>
      <c r="AB81" s="52"/>
      <c r="AC81" s="53"/>
      <c r="AD81" s="51"/>
      <c r="AE81" s="54"/>
      <c r="AF81" s="56"/>
      <c r="AG81" s="52"/>
      <c r="HU81" s="2" t="s">
        <v>144</v>
      </c>
      <c r="HV81" s="2">
        <v>265</v>
      </c>
      <c r="HW81" s="2">
        <v>265</v>
      </c>
      <c r="HX81" s="2">
        <v>0</v>
      </c>
      <c r="HY81" s="2">
        <v>0</v>
      </c>
      <c r="HZ81" s="19">
        <v>1</v>
      </c>
      <c r="IC81" s="2" t="s">
        <v>144</v>
      </c>
      <c r="ID81" s="2">
        <v>265</v>
      </c>
      <c r="IE81" s="2">
        <v>265</v>
      </c>
      <c r="IF81" s="2">
        <v>0</v>
      </c>
      <c r="IG81" s="2">
        <v>0</v>
      </c>
      <c r="IH81" s="19">
        <v>1</v>
      </c>
      <c r="IK81" s="2" t="s">
        <v>144</v>
      </c>
      <c r="IL81" s="2">
        <v>265</v>
      </c>
      <c r="IM81" s="2">
        <v>265</v>
      </c>
      <c r="IN81" s="2">
        <v>0</v>
      </c>
      <c r="IO81" s="2">
        <v>0</v>
      </c>
      <c r="IP81" s="19">
        <v>1</v>
      </c>
      <c r="IQ81" s="19">
        <f>IP81-IH81</f>
        <v>0</v>
      </c>
      <c r="IS81" s="2" t="s">
        <v>144</v>
      </c>
      <c r="IT81" s="2">
        <v>265</v>
      </c>
      <c r="IU81" s="2">
        <v>265</v>
      </c>
      <c r="IV81" s="2">
        <v>0</v>
      </c>
      <c r="IW81" s="2">
        <v>0</v>
      </c>
      <c r="IX81" s="4">
        <v>1</v>
      </c>
      <c r="IY81" s="19">
        <f>IX81-IP81</f>
        <v>0</v>
      </c>
      <c r="JA81" s="2" t="s">
        <v>144</v>
      </c>
      <c r="JB81" s="2">
        <v>265</v>
      </c>
      <c r="JC81" s="2">
        <v>265</v>
      </c>
      <c r="JD81" s="2">
        <v>0</v>
      </c>
      <c r="JE81" s="2">
        <v>0</v>
      </c>
      <c r="JF81" s="4">
        <v>1</v>
      </c>
      <c r="JG81" s="19">
        <f>JF81-IX81</f>
        <v>0</v>
      </c>
      <c r="JI81" s="2" t="s">
        <v>144</v>
      </c>
      <c r="JJ81" s="2">
        <v>265</v>
      </c>
      <c r="JK81" s="2">
        <v>265</v>
      </c>
      <c r="JL81" s="2">
        <v>0</v>
      </c>
      <c r="JM81" s="2">
        <v>0</v>
      </c>
      <c r="JN81" s="4">
        <v>1</v>
      </c>
      <c r="JO81" s="19">
        <f>JN81-JF81</f>
        <v>0</v>
      </c>
      <c r="JQ81" s="2" t="s">
        <v>144</v>
      </c>
      <c r="JR81" s="2">
        <v>265</v>
      </c>
      <c r="JS81" s="2">
        <v>265</v>
      </c>
      <c r="JT81" s="2">
        <v>0</v>
      </c>
      <c r="JU81" s="2">
        <v>0</v>
      </c>
      <c r="JV81" s="4">
        <v>1</v>
      </c>
      <c r="JW81" s="19">
        <f>JV81-JN81</f>
        <v>0</v>
      </c>
      <c r="JY81" s="2" t="s">
        <v>144</v>
      </c>
      <c r="JZ81" s="2">
        <v>265</v>
      </c>
      <c r="KA81" s="2">
        <v>265</v>
      </c>
      <c r="KB81" s="2">
        <v>0</v>
      </c>
      <c r="KC81" s="2">
        <v>0</v>
      </c>
      <c r="KD81" s="4">
        <v>1</v>
      </c>
      <c r="KE81" s="19">
        <f>KD81-JV81</f>
        <v>0</v>
      </c>
      <c r="KG81" s="2" t="s">
        <v>144</v>
      </c>
      <c r="KH81" s="2">
        <v>265</v>
      </c>
      <c r="KI81" s="2">
        <v>265</v>
      </c>
      <c r="KJ81" s="2">
        <v>0</v>
      </c>
      <c r="KK81" s="2">
        <v>0</v>
      </c>
      <c r="KL81" s="4">
        <v>1</v>
      </c>
      <c r="KM81" s="19">
        <f>KL81-KD81</f>
        <v>0</v>
      </c>
      <c r="KO81" s="2" t="s">
        <v>144</v>
      </c>
      <c r="KP81" s="2">
        <v>1</v>
      </c>
      <c r="KQ81" s="2">
        <v>0</v>
      </c>
      <c r="KR81" s="2">
        <v>0</v>
      </c>
      <c r="KS81" s="7">
        <v>1</v>
      </c>
      <c r="KT81" s="4">
        <v>0</v>
      </c>
      <c r="KU81" s="19">
        <f>KT81-KL81</f>
        <v>-1</v>
      </c>
      <c r="KW81" s="2" t="s">
        <v>144</v>
      </c>
      <c r="KX81" s="2">
        <v>265</v>
      </c>
      <c r="KY81" s="2">
        <v>265</v>
      </c>
      <c r="KZ81" s="2">
        <v>0</v>
      </c>
      <c r="LA81" s="2">
        <v>0</v>
      </c>
      <c r="LB81" s="4">
        <v>1</v>
      </c>
      <c r="LC81" s="19">
        <f>LB81-KT81</f>
        <v>1</v>
      </c>
      <c r="LE81" s="2" t="s">
        <v>144</v>
      </c>
      <c r="LF81" s="2">
        <v>265</v>
      </c>
      <c r="LG81" s="2">
        <v>265</v>
      </c>
      <c r="LH81" s="2">
        <v>0</v>
      </c>
      <c r="LI81" s="2">
        <v>0</v>
      </c>
      <c r="LJ81" s="4">
        <v>1</v>
      </c>
      <c r="LK81" s="19">
        <f>LJ81-LB81</f>
        <v>0</v>
      </c>
      <c r="LM81" s="2" t="s">
        <v>144</v>
      </c>
      <c r="LN81" s="2">
        <v>265</v>
      </c>
      <c r="LO81" s="2">
        <v>265</v>
      </c>
      <c r="LP81" s="2">
        <v>0</v>
      </c>
      <c r="LQ81" s="2">
        <v>0</v>
      </c>
      <c r="LR81" s="4">
        <v>1</v>
      </c>
      <c r="LS81" s="19">
        <f>LR81-LJ81</f>
        <v>0</v>
      </c>
      <c r="LU81" s="2" t="s">
        <v>144</v>
      </c>
      <c r="LV81" s="2">
        <v>265</v>
      </c>
      <c r="LW81" s="2">
        <v>265</v>
      </c>
      <c r="LX81" s="2">
        <v>0</v>
      </c>
      <c r="LY81" s="2">
        <v>0</v>
      </c>
      <c r="LZ81" s="4">
        <v>1</v>
      </c>
      <c r="MA81" s="19">
        <f>LZ81-LR81</f>
        <v>0</v>
      </c>
      <c r="MC81" s="2" t="s">
        <v>144</v>
      </c>
      <c r="MD81" s="2">
        <v>265</v>
      </c>
      <c r="ME81" s="2">
        <v>265</v>
      </c>
      <c r="MF81" s="2">
        <v>0</v>
      </c>
      <c r="MG81" s="2">
        <v>0</v>
      </c>
      <c r="MH81" s="4">
        <v>1</v>
      </c>
      <c r="MI81" s="19">
        <f>MH81-LZ81</f>
        <v>0</v>
      </c>
      <c r="MK81" s="2" t="s">
        <v>144</v>
      </c>
      <c r="ML81" s="2">
        <v>265</v>
      </c>
      <c r="MM81" s="2">
        <v>265</v>
      </c>
      <c r="MN81" s="2">
        <v>0</v>
      </c>
      <c r="MO81" s="2">
        <v>0</v>
      </c>
      <c r="MP81" s="4">
        <v>1</v>
      </c>
      <c r="MQ81" s="19">
        <f>MP81-MH81</f>
        <v>0</v>
      </c>
      <c r="MS81" s="2" t="s">
        <v>144</v>
      </c>
      <c r="MT81" s="2">
        <v>265</v>
      </c>
      <c r="MU81" s="2">
        <v>265</v>
      </c>
      <c r="MV81" s="2">
        <v>0</v>
      </c>
      <c r="MW81" s="2">
        <v>0</v>
      </c>
      <c r="MX81" s="4">
        <v>1</v>
      </c>
      <c r="MY81" s="19">
        <f>MX81-MP81</f>
        <v>0</v>
      </c>
      <c r="NA81" s="2" t="s">
        <v>144</v>
      </c>
      <c r="NB81" s="2">
        <v>265</v>
      </c>
      <c r="NC81" s="2">
        <v>265</v>
      </c>
      <c r="ND81" s="2">
        <v>0</v>
      </c>
      <c r="NE81" s="2">
        <v>0</v>
      </c>
      <c r="NF81" s="4">
        <v>1</v>
      </c>
      <c r="NG81" s="19">
        <f>NF81-MX81</f>
        <v>0</v>
      </c>
      <c r="NI81" s="2" t="s">
        <v>144</v>
      </c>
      <c r="NJ81" s="2">
        <v>265</v>
      </c>
      <c r="NK81" s="2">
        <v>265</v>
      </c>
      <c r="NL81" s="2">
        <v>0</v>
      </c>
      <c r="NM81" s="2">
        <v>0</v>
      </c>
      <c r="NN81" s="4">
        <v>1</v>
      </c>
      <c r="NO81" s="19">
        <f>NN81-NF81</f>
        <v>0</v>
      </c>
      <c r="NQ81" t="s">
        <v>144</v>
      </c>
      <c r="NR81" s="2">
        <v>265</v>
      </c>
      <c r="NS81" s="2">
        <v>265</v>
      </c>
      <c r="NT81" s="2">
        <v>0</v>
      </c>
      <c r="NU81" s="2">
        <v>0</v>
      </c>
      <c r="NV81" s="4">
        <v>1</v>
      </c>
      <c r="NW81" s="19">
        <f>NV81-NN81</f>
        <v>0</v>
      </c>
      <c r="NY81" t="s">
        <v>144</v>
      </c>
      <c r="NZ81" s="2">
        <v>265</v>
      </c>
      <c r="OA81" s="2">
        <v>265</v>
      </c>
      <c r="OB81" s="2">
        <v>0</v>
      </c>
      <c r="OC81" s="2">
        <v>0</v>
      </c>
      <c r="OD81" s="4">
        <v>1</v>
      </c>
      <c r="OE81" s="19">
        <f>OD81-NV81</f>
        <v>0</v>
      </c>
      <c r="OG81" s="2" t="s">
        <v>144</v>
      </c>
      <c r="OH81" s="2">
        <v>265</v>
      </c>
      <c r="OI81" s="2">
        <v>265</v>
      </c>
      <c r="OJ81" s="2">
        <v>0</v>
      </c>
      <c r="OK81" s="2">
        <v>0</v>
      </c>
      <c r="OL81" s="4">
        <v>1</v>
      </c>
      <c r="OM81" s="19">
        <f>OL81-OD81</f>
        <v>0</v>
      </c>
      <c r="OO81" s="2" t="s">
        <v>144</v>
      </c>
      <c r="OP81" s="2">
        <v>265</v>
      </c>
      <c r="OQ81" s="2">
        <v>265</v>
      </c>
      <c r="OR81" s="2">
        <v>0</v>
      </c>
      <c r="OS81" s="2">
        <v>0</v>
      </c>
      <c r="OT81" s="4">
        <v>1</v>
      </c>
      <c r="OW81" s="129" t="s">
        <v>144</v>
      </c>
      <c r="OX81" s="129">
        <v>265</v>
      </c>
      <c r="OY81" s="129">
        <v>265</v>
      </c>
      <c r="OZ81" s="129">
        <v>0</v>
      </c>
      <c r="PA81" s="129">
        <v>0</v>
      </c>
      <c r="PB81" s="131">
        <v>1</v>
      </c>
      <c r="PC81" s="129"/>
      <c r="PD81" s="129"/>
      <c r="PE81" s="129" t="s">
        <v>144</v>
      </c>
      <c r="PF81" s="129">
        <v>265</v>
      </c>
      <c r="PG81" s="129">
        <v>265</v>
      </c>
      <c r="PH81" s="129">
        <v>0</v>
      </c>
      <c r="PI81" s="129">
        <v>0</v>
      </c>
      <c r="PJ81" s="131">
        <v>1</v>
      </c>
      <c r="PK81" s="121"/>
      <c r="PM81" s="156" t="s">
        <v>144</v>
      </c>
      <c r="PN81" s="156">
        <v>265</v>
      </c>
      <c r="PO81" s="156">
        <v>265</v>
      </c>
      <c r="PP81" s="156">
        <v>0</v>
      </c>
      <c r="PQ81" s="156">
        <v>0</v>
      </c>
      <c r="PR81" s="158">
        <v>1</v>
      </c>
      <c r="PS81" s="121"/>
      <c r="PT81" s="121"/>
      <c r="PU81" s="157" t="s">
        <v>144</v>
      </c>
      <c r="PV81" s="157">
        <v>265</v>
      </c>
      <c r="PW81" s="157">
        <v>265</v>
      </c>
      <c r="PX81" s="157">
        <v>0</v>
      </c>
      <c r="PY81" s="157">
        <v>0</v>
      </c>
      <c r="PZ81" s="158">
        <v>1</v>
      </c>
      <c r="QA81" s="121"/>
      <c r="QB81" s="121"/>
      <c r="QC81" s="156" t="s">
        <v>144</v>
      </c>
      <c r="QD81" s="156">
        <v>265</v>
      </c>
      <c r="QE81" s="156">
        <v>265</v>
      </c>
      <c r="QF81" s="156">
        <v>0</v>
      </c>
      <c r="QG81" s="156">
        <v>0</v>
      </c>
      <c r="QH81" s="158">
        <v>1</v>
      </c>
      <c r="QI81" s="121"/>
      <c r="QJ81" s="121"/>
      <c r="QK81" s="157" t="s">
        <v>144</v>
      </c>
      <c r="QL81" s="157">
        <v>265</v>
      </c>
      <c r="QM81" s="157">
        <v>0</v>
      </c>
      <c r="QN81" s="157">
        <v>0</v>
      </c>
      <c r="QO81" s="157">
        <v>265</v>
      </c>
      <c r="QP81" s="158">
        <v>0</v>
      </c>
      <c r="QQ81" s="121"/>
      <c r="QR81" s="121"/>
      <c r="QS81" s="156" t="s">
        <v>144</v>
      </c>
      <c r="QT81" s="156">
        <v>265</v>
      </c>
      <c r="QU81" s="156">
        <v>265</v>
      </c>
      <c r="QV81" s="156">
        <v>0</v>
      </c>
      <c r="QW81" s="156">
        <v>0</v>
      </c>
      <c r="QX81" s="162">
        <v>1</v>
      </c>
      <c r="QY81" s="121"/>
      <c r="QZ81" s="121"/>
      <c r="RA81" s="121"/>
      <c r="RB81" s="121"/>
      <c r="RC81" s="121"/>
      <c r="RD81" s="121"/>
      <c r="RE81" s="121"/>
      <c r="RF81" s="132"/>
      <c r="RG81" s="121"/>
      <c r="RH81" s="121"/>
      <c r="RI81" s="121"/>
      <c r="RJ81" s="121"/>
      <c r="RK81" s="121"/>
      <c r="RL81" s="121"/>
      <c r="RM81" s="121"/>
      <c r="RN81" s="121"/>
      <c r="RO81" s="132"/>
      <c r="RP81" s="121"/>
      <c r="RQ81" s="121"/>
      <c r="RR81" s="156" t="s">
        <v>144</v>
      </c>
      <c r="RS81" s="156">
        <v>265</v>
      </c>
      <c r="RT81" s="156">
        <v>3</v>
      </c>
      <c r="RU81" s="156">
        <v>262</v>
      </c>
      <c r="RV81" s="156">
        <v>0</v>
      </c>
      <c r="RW81" s="162">
        <v>0.01</v>
      </c>
      <c r="RX81" s="121"/>
      <c r="RY81" s="156" t="s">
        <v>144</v>
      </c>
      <c r="RZ81" s="156">
        <v>265</v>
      </c>
      <c r="SA81" s="156">
        <v>3</v>
      </c>
      <c r="SB81" s="156">
        <v>262</v>
      </c>
      <c r="SC81" s="156">
        <v>0</v>
      </c>
      <c r="SD81" s="162">
        <v>0.01</v>
      </c>
      <c r="SE81" s="121"/>
      <c r="SF81" s="156" t="s">
        <v>144</v>
      </c>
      <c r="SG81" s="156">
        <v>265</v>
      </c>
      <c r="SH81" s="156">
        <v>3</v>
      </c>
      <c r="SI81" s="156">
        <v>262</v>
      </c>
      <c r="SJ81" s="156">
        <v>0</v>
      </c>
      <c r="SK81" s="162">
        <v>0.01</v>
      </c>
      <c r="SL81" s="121"/>
      <c r="SM81" s="156" t="s">
        <v>144</v>
      </c>
      <c r="SN81" s="156">
        <v>265</v>
      </c>
      <c r="SO81" s="156">
        <v>3</v>
      </c>
      <c r="SP81" s="156">
        <v>262</v>
      </c>
      <c r="SQ81" s="156">
        <v>0</v>
      </c>
      <c r="SR81" s="162">
        <v>0.01</v>
      </c>
      <c r="SU81" s="157" t="s">
        <v>144</v>
      </c>
      <c r="SV81" s="157">
        <v>265</v>
      </c>
      <c r="SW81" s="157">
        <v>265</v>
      </c>
      <c r="SX81" s="157">
        <v>0</v>
      </c>
      <c r="SY81" s="157">
        <v>0</v>
      </c>
      <c r="SZ81" s="158">
        <v>1</v>
      </c>
      <c r="TC81" s="157" t="s">
        <v>144</v>
      </c>
      <c r="TD81" s="157">
        <v>265</v>
      </c>
      <c r="TE81" s="157">
        <v>265</v>
      </c>
      <c r="TF81" s="157">
        <v>0</v>
      </c>
      <c r="TG81" s="157">
        <v>0</v>
      </c>
      <c r="TH81" s="158">
        <v>1</v>
      </c>
      <c r="TK81" s="157" t="s">
        <v>144</v>
      </c>
      <c r="TL81" s="157">
        <v>265</v>
      </c>
      <c r="TM81" s="157">
        <v>265</v>
      </c>
      <c r="TN81" s="157">
        <v>0</v>
      </c>
      <c r="TO81" s="157">
        <v>0</v>
      </c>
      <c r="TP81" s="158">
        <v>1</v>
      </c>
      <c r="TS81" s="157" t="s">
        <v>144</v>
      </c>
      <c r="TT81" s="157">
        <v>265</v>
      </c>
      <c r="TU81" s="157">
        <v>265</v>
      </c>
      <c r="TV81" s="157">
        <v>0</v>
      </c>
      <c r="TW81" s="157">
        <v>0</v>
      </c>
      <c r="TX81" s="158">
        <v>1</v>
      </c>
      <c r="UA81" s="157" t="s">
        <v>144</v>
      </c>
      <c r="UB81" s="157">
        <v>265</v>
      </c>
      <c r="UC81" s="157">
        <v>265</v>
      </c>
      <c r="UD81" s="157">
        <v>0</v>
      </c>
      <c r="UE81" s="157">
        <v>0</v>
      </c>
      <c r="UF81" s="158">
        <v>1</v>
      </c>
      <c r="UI81" s="157" t="s">
        <v>144</v>
      </c>
      <c r="UJ81" s="157">
        <v>265</v>
      </c>
      <c r="UK81" s="157">
        <v>265</v>
      </c>
      <c r="UL81" s="157">
        <v>0</v>
      </c>
      <c r="UM81" s="157">
        <v>0</v>
      </c>
      <c r="UN81" s="158">
        <v>1</v>
      </c>
      <c r="UQ81" s="157"/>
      <c r="UY81" s="157" t="s">
        <v>144</v>
      </c>
      <c r="UZ81" s="157">
        <v>265</v>
      </c>
      <c r="VA81" s="157">
        <v>265</v>
      </c>
      <c r="VB81" s="157">
        <v>0</v>
      </c>
      <c r="VC81" s="157">
        <v>0</v>
      </c>
      <c r="VD81" s="158">
        <v>1</v>
      </c>
      <c r="VG81" s="157" t="s">
        <v>144</v>
      </c>
      <c r="VH81" s="157">
        <v>265</v>
      </c>
      <c r="VI81" s="157">
        <v>265</v>
      </c>
      <c r="VJ81" s="157">
        <v>0</v>
      </c>
      <c r="VK81" s="157">
        <v>0</v>
      </c>
      <c r="VL81" s="158">
        <v>1</v>
      </c>
      <c r="VO81" s="157" t="s">
        <v>144</v>
      </c>
      <c r="VP81" s="157">
        <v>265</v>
      </c>
      <c r="VQ81" s="157">
        <v>265</v>
      </c>
      <c r="VR81" s="157">
        <v>0</v>
      </c>
      <c r="VS81" s="157">
        <v>0</v>
      </c>
      <c r="VT81" s="158">
        <v>1</v>
      </c>
      <c r="VV81" s="157" t="s">
        <v>144</v>
      </c>
      <c r="VW81" s="157">
        <v>265</v>
      </c>
      <c r="VX81" s="157">
        <v>264</v>
      </c>
      <c r="VY81" s="157">
        <v>1</v>
      </c>
      <c r="VZ81" s="157">
        <v>0</v>
      </c>
      <c r="WA81" s="158">
        <v>1</v>
      </c>
      <c r="WC81" s="157" t="s">
        <v>144</v>
      </c>
      <c r="WD81" s="157">
        <v>265</v>
      </c>
      <c r="WE81" s="157">
        <v>265</v>
      </c>
      <c r="WF81" s="157">
        <v>0</v>
      </c>
      <c r="WG81" s="157">
        <v>0</v>
      </c>
      <c r="WH81" s="158">
        <v>1</v>
      </c>
      <c r="WK81" s="157" t="s">
        <v>144</v>
      </c>
      <c r="WL81" s="157">
        <v>265</v>
      </c>
      <c r="WM81" s="157">
        <v>265</v>
      </c>
      <c r="WN81" s="157">
        <v>0</v>
      </c>
      <c r="WO81" s="157">
        <v>0</v>
      </c>
      <c r="WP81" s="158">
        <v>1</v>
      </c>
      <c r="WS81" s="157" t="s">
        <v>144</v>
      </c>
      <c r="WT81" s="157">
        <v>265</v>
      </c>
      <c r="WU81" s="157">
        <v>265</v>
      </c>
      <c r="WV81" s="157">
        <v>0</v>
      </c>
      <c r="WW81" s="157">
        <v>0</v>
      </c>
      <c r="WX81" s="158">
        <v>1</v>
      </c>
      <c r="XA81" s="157" t="s">
        <v>144</v>
      </c>
      <c r="XB81" s="157">
        <v>265</v>
      </c>
      <c r="XC81" s="157">
        <v>265</v>
      </c>
      <c r="XD81" s="157">
        <v>0</v>
      </c>
      <c r="XE81" s="157">
        <v>0</v>
      </c>
      <c r="XF81" s="158">
        <v>1</v>
      </c>
      <c r="XI81" s="157" t="s">
        <v>144</v>
      </c>
      <c r="XJ81" s="157">
        <v>265</v>
      </c>
      <c r="XK81" s="157">
        <v>264</v>
      </c>
      <c r="XL81" s="157">
        <v>1</v>
      </c>
      <c r="XM81" s="157">
        <v>0</v>
      </c>
      <c r="XN81" s="158">
        <v>1</v>
      </c>
      <c r="XQ81" s="157" t="s">
        <v>144</v>
      </c>
      <c r="XR81" s="157">
        <v>265</v>
      </c>
      <c r="XS81" s="157">
        <v>265</v>
      </c>
      <c r="XT81" s="157">
        <v>0</v>
      </c>
      <c r="XU81" s="157">
        <v>0</v>
      </c>
      <c r="XV81" s="158">
        <v>1</v>
      </c>
      <c r="XY81" s="157" t="s">
        <v>144</v>
      </c>
      <c r="XZ81" s="157">
        <v>265</v>
      </c>
      <c r="YA81" s="157">
        <v>265</v>
      </c>
      <c r="YB81" s="157">
        <v>0</v>
      </c>
      <c r="YC81" s="157">
        <v>0</v>
      </c>
      <c r="YD81" s="158">
        <v>1</v>
      </c>
      <c r="YG81" s="157" t="s">
        <v>419</v>
      </c>
      <c r="YH81" s="157">
        <v>13</v>
      </c>
      <c r="YI81" s="157">
        <v>13</v>
      </c>
      <c r="YJ81" s="157">
        <v>0</v>
      </c>
      <c r="YK81" s="157">
        <v>0</v>
      </c>
      <c r="YL81" s="158">
        <v>1</v>
      </c>
      <c r="YO81" s="157" t="s">
        <v>419</v>
      </c>
      <c r="YP81" s="157">
        <v>13</v>
      </c>
      <c r="YQ81" s="157">
        <v>13</v>
      </c>
      <c r="YR81" s="157">
        <v>0</v>
      </c>
      <c r="YS81" s="157">
        <v>0</v>
      </c>
      <c r="YT81" s="158">
        <v>1</v>
      </c>
      <c r="YW81" s="157" t="s">
        <v>419</v>
      </c>
      <c r="YX81" s="157">
        <v>13</v>
      </c>
      <c r="YY81" s="157">
        <v>13</v>
      </c>
      <c r="YZ81" s="157">
        <v>0</v>
      </c>
      <c r="ZA81" s="157">
        <v>0</v>
      </c>
      <c r="ZB81" s="158">
        <v>1</v>
      </c>
      <c r="ZD81" s="157" t="s">
        <v>419</v>
      </c>
      <c r="ZE81" s="157">
        <v>13</v>
      </c>
      <c r="ZF81" s="157">
        <v>13</v>
      </c>
      <c r="ZG81" s="157">
        <v>0</v>
      </c>
      <c r="ZH81" s="157">
        <v>0</v>
      </c>
      <c r="ZI81" s="158">
        <v>1</v>
      </c>
      <c r="ZL81" s="157" t="s">
        <v>419</v>
      </c>
      <c r="ZM81" s="157">
        <v>13</v>
      </c>
      <c r="ZN81" s="157">
        <v>13</v>
      </c>
      <c r="ZO81" s="157">
        <v>0</v>
      </c>
      <c r="ZP81" s="157">
        <v>0</v>
      </c>
      <c r="ZQ81" s="158">
        <v>1</v>
      </c>
      <c r="ZS81" s="157" t="s">
        <v>419</v>
      </c>
      <c r="ZT81" s="157">
        <v>13</v>
      </c>
      <c r="ZU81" s="157">
        <v>13</v>
      </c>
      <c r="ZV81" s="157">
        <v>0</v>
      </c>
      <c r="ZW81" s="157">
        <v>0</v>
      </c>
      <c r="ZX81" s="158">
        <v>1</v>
      </c>
      <c r="ZZ81" s="157" t="s">
        <v>419</v>
      </c>
      <c r="AAA81" s="157">
        <v>13</v>
      </c>
      <c r="AAB81" s="157">
        <v>13</v>
      </c>
      <c r="AAC81" s="157">
        <v>0</v>
      </c>
      <c r="AAD81" s="157">
        <v>0</v>
      </c>
      <c r="AAE81" s="158">
        <v>1</v>
      </c>
      <c r="AAN81" s="157" t="s">
        <v>419</v>
      </c>
      <c r="AAO81" s="157">
        <v>13</v>
      </c>
      <c r="AAP81" s="157">
        <v>13</v>
      </c>
      <c r="AAQ81" s="157">
        <v>0</v>
      </c>
      <c r="AAR81" s="157">
        <v>0</v>
      </c>
      <c r="AAS81" s="158">
        <v>1</v>
      </c>
      <c r="AAU81" s="157" t="s">
        <v>419</v>
      </c>
      <c r="AAV81" s="157">
        <v>13</v>
      </c>
      <c r="AAW81" s="157">
        <v>13</v>
      </c>
      <c r="AAX81" s="157">
        <v>0</v>
      </c>
      <c r="AAY81" s="157">
        <v>0</v>
      </c>
      <c r="AAZ81" s="158">
        <v>1</v>
      </c>
    </row>
    <row r="82" spans="10:728" ht="15">
      <c r="Z82" s="51"/>
      <c r="AA82" s="51"/>
      <c r="AB82" s="52"/>
      <c r="AC82" s="53"/>
      <c r="AD82" s="51"/>
      <c r="AE82" s="54"/>
      <c r="AF82" s="56"/>
      <c r="AG82" s="52"/>
      <c r="HU82" s="2" t="s">
        <v>128</v>
      </c>
      <c r="HV82" s="2">
        <v>5</v>
      </c>
      <c r="HW82" s="2">
        <v>5</v>
      </c>
      <c r="HX82" s="2">
        <v>0</v>
      </c>
      <c r="HY82" s="2">
        <v>0</v>
      </c>
      <c r="HZ82" s="19">
        <v>1</v>
      </c>
      <c r="IC82" s="2" t="s">
        <v>128</v>
      </c>
      <c r="ID82" s="2">
        <v>5</v>
      </c>
      <c r="IE82" s="2">
        <v>5</v>
      </c>
      <c r="IF82" s="2">
        <v>0</v>
      </c>
      <c r="IG82" s="2">
        <v>0</v>
      </c>
      <c r="IH82" s="19">
        <v>1</v>
      </c>
      <c r="IK82" s="2" t="s">
        <v>128</v>
      </c>
      <c r="IL82" s="2">
        <v>5</v>
      </c>
      <c r="IM82" s="2">
        <v>5</v>
      </c>
      <c r="IN82" s="2">
        <v>0</v>
      </c>
      <c r="IO82" s="2">
        <v>0</v>
      </c>
      <c r="IP82" s="19">
        <v>1</v>
      </c>
      <c r="IQ82" s="19">
        <f>IP82-IH82</f>
        <v>0</v>
      </c>
      <c r="IS82" s="2" t="s">
        <v>128</v>
      </c>
      <c r="IT82" s="2">
        <v>5</v>
      </c>
      <c r="IU82" s="2">
        <v>5</v>
      </c>
      <c r="IV82" s="2">
        <v>0</v>
      </c>
      <c r="IW82" s="2">
        <v>0</v>
      </c>
      <c r="IX82" s="4">
        <v>1</v>
      </c>
      <c r="IY82" s="19">
        <f>IX82-IP82</f>
        <v>0</v>
      </c>
      <c r="JA82" s="2" t="s">
        <v>128</v>
      </c>
      <c r="JB82" s="2">
        <v>5</v>
      </c>
      <c r="JC82" s="2">
        <v>5</v>
      </c>
      <c r="JD82" s="2">
        <v>0</v>
      </c>
      <c r="JE82" s="2">
        <v>0</v>
      </c>
      <c r="JF82" s="4">
        <v>1</v>
      </c>
      <c r="JG82" s="19">
        <f>JF82-IX82</f>
        <v>0</v>
      </c>
      <c r="JI82" s="2" t="s">
        <v>128</v>
      </c>
      <c r="JJ82" s="2">
        <v>5</v>
      </c>
      <c r="JK82" s="2">
        <v>5</v>
      </c>
      <c r="JL82" s="2">
        <v>0</v>
      </c>
      <c r="JM82" s="2">
        <v>0</v>
      </c>
      <c r="JN82" s="4">
        <v>1</v>
      </c>
      <c r="JO82" s="19">
        <f>JN82-JF82</f>
        <v>0</v>
      </c>
      <c r="JQ82" s="2" t="s">
        <v>128</v>
      </c>
      <c r="JR82" s="2">
        <v>5</v>
      </c>
      <c r="JS82" s="2">
        <v>5</v>
      </c>
      <c r="JT82" s="2">
        <v>0</v>
      </c>
      <c r="JU82" s="2">
        <v>0</v>
      </c>
      <c r="JV82" s="4">
        <v>1</v>
      </c>
      <c r="JW82" s="19">
        <f>JV82-JN82</f>
        <v>0</v>
      </c>
      <c r="JY82" s="2" t="s">
        <v>128</v>
      </c>
      <c r="JZ82" s="2">
        <v>5</v>
      </c>
      <c r="KA82" s="2">
        <v>5</v>
      </c>
      <c r="KB82" s="2">
        <v>0</v>
      </c>
      <c r="KC82" s="2">
        <v>0</v>
      </c>
      <c r="KD82" s="4">
        <v>1</v>
      </c>
      <c r="KE82" s="19">
        <f>KD82-JV82</f>
        <v>0</v>
      </c>
      <c r="KG82" s="2" t="s">
        <v>128</v>
      </c>
      <c r="KH82" s="2">
        <v>5</v>
      </c>
      <c r="KI82" s="2">
        <v>5</v>
      </c>
      <c r="KJ82" s="2">
        <v>0</v>
      </c>
      <c r="KK82" s="2">
        <v>0</v>
      </c>
      <c r="KL82" s="4">
        <v>1</v>
      </c>
      <c r="KM82" s="19">
        <f>KL82-KD82</f>
        <v>0</v>
      </c>
      <c r="KO82" s="2" t="s">
        <v>128</v>
      </c>
      <c r="KP82" s="2">
        <v>5</v>
      </c>
      <c r="KQ82" s="2">
        <v>5</v>
      </c>
      <c r="KR82" s="2">
        <v>0</v>
      </c>
      <c r="KS82" s="2">
        <v>0</v>
      </c>
      <c r="KT82" s="4">
        <v>1</v>
      </c>
      <c r="KU82" s="19">
        <f>KT82-KL82</f>
        <v>0</v>
      </c>
      <c r="KW82" s="2" t="s">
        <v>128</v>
      </c>
      <c r="KX82" s="2">
        <v>5</v>
      </c>
      <c r="KY82" s="2">
        <v>5</v>
      </c>
      <c r="KZ82" s="2">
        <v>0</v>
      </c>
      <c r="LA82" s="2">
        <v>0</v>
      </c>
      <c r="LB82" s="4">
        <v>1</v>
      </c>
      <c r="LC82" s="19">
        <f>LB82-KT82</f>
        <v>0</v>
      </c>
      <c r="LE82" s="2" t="s">
        <v>128</v>
      </c>
      <c r="LF82" s="2">
        <v>5</v>
      </c>
      <c r="LG82" s="2">
        <v>5</v>
      </c>
      <c r="LH82" s="2">
        <v>0</v>
      </c>
      <c r="LI82" s="2">
        <v>0</v>
      </c>
      <c r="LJ82" s="4">
        <v>1</v>
      </c>
      <c r="LK82" s="19">
        <f>LJ82-LB82</f>
        <v>0</v>
      </c>
      <c r="LM82" s="2" t="s">
        <v>128</v>
      </c>
      <c r="LN82" s="2">
        <v>5</v>
      </c>
      <c r="LO82" s="2">
        <v>5</v>
      </c>
      <c r="LP82" s="2">
        <v>0</v>
      </c>
      <c r="LQ82" s="2">
        <v>0</v>
      </c>
      <c r="LR82" s="4">
        <v>1</v>
      </c>
      <c r="LS82" s="19">
        <f>LR82-LJ82</f>
        <v>0</v>
      </c>
      <c r="LU82" s="2" t="s">
        <v>128</v>
      </c>
      <c r="LV82" s="2">
        <v>5</v>
      </c>
      <c r="LW82" s="2">
        <v>5</v>
      </c>
      <c r="LX82" s="2">
        <v>0</v>
      </c>
      <c r="LY82" s="2">
        <v>0</v>
      </c>
      <c r="LZ82" s="4">
        <v>1</v>
      </c>
      <c r="MA82" s="19">
        <f>LZ82-LR82</f>
        <v>0</v>
      </c>
      <c r="MC82" s="2" t="s">
        <v>128</v>
      </c>
      <c r="MD82" s="2">
        <v>5</v>
      </c>
      <c r="ME82" s="2">
        <v>5</v>
      </c>
      <c r="MF82" s="2">
        <v>0</v>
      </c>
      <c r="MG82" s="2">
        <v>0</v>
      </c>
      <c r="MH82" s="4">
        <v>1</v>
      </c>
      <c r="MI82" s="19">
        <f>MH82-LZ82</f>
        <v>0</v>
      </c>
      <c r="MK82" s="2" t="s">
        <v>128</v>
      </c>
      <c r="ML82" s="2">
        <v>5</v>
      </c>
      <c r="MM82" s="2">
        <v>5</v>
      </c>
      <c r="MN82" s="2">
        <v>0</v>
      </c>
      <c r="MO82" s="2">
        <v>0</v>
      </c>
      <c r="MP82" s="4">
        <v>1</v>
      </c>
      <c r="MQ82" s="19">
        <f>MP82-MH82</f>
        <v>0</v>
      </c>
      <c r="MS82" s="2" t="s">
        <v>128</v>
      </c>
      <c r="MT82" s="2">
        <v>5</v>
      </c>
      <c r="MU82" s="2">
        <v>5</v>
      </c>
      <c r="MV82" s="2">
        <v>0</v>
      </c>
      <c r="MW82" s="2">
        <v>0</v>
      </c>
      <c r="MX82" s="4">
        <v>1</v>
      </c>
      <c r="MY82" s="19">
        <f>MX82-MP82</f>
        <v>0</v>
      </c>
      <c r="NA82" s="2" t="s">
        <v>128</v>
      </c>
      <c r="NB82" s="2">
        <v>5</v>
      </c>
      <c r="NC82" s="2">
        <v>5</v>
      </c>
      <c r="ND82" s="2">
        <v>0</v>
      </c>
      <c r="NE82" s="2">
        <v>0</v>
      </c>
      <c r="NF82" s="4">
        <v>1</v>
      </c>
      <c r="NG82" s="19">
        <f>NF82-MX82</f>
        <v>0</v>
      </c>
      <c r="NI82" s="2" t="s">
        <v>128</v>
      </c>
      <c r="NJ82" s="2">
        <v>5</v>
      </c>
      <c r="NK82" s="2">
        <v>5</v>
      </c>
      <c r="NL82" s="2">
        <v>0</v>
      </c>
      <c r="NM82" s="2">
        <v>0</v>
      </c>
      <c r="NN82" s="4">
        <v>1</v>
      </c>
      <c r="NO82" s="19">
        <f>NN82-NF82</f>
        <v>0</v>
      </c>
      <c r="NQ82" t="s">
        <v>128</v>
      </c>
      <c r="NR82" s="2">
        <v>5</v>
      </c>
      <c r="NS82" s="2">
        <v>5</v>
      </c>
      <c r="NT82" s="2">
        <v>0</v>
      </c>
      <c r="NU82" s="2">
        <v>0</v>
      </c>
      <c r="NV82" s="4">
        <v>1</v>
      </c>
      <c r="NW82" s="19">
        <f>NV82-NN82</f>
        <v>0</v>
      </c>
      <c r="NY82" t="s">
        <v>128</v>
      </c>
      <c r="NZ82" s="2">
        <v>5</v>
      </c>
      <c r="OA82" s="2">
        <v>5</v>
      </c>
      <c r="OB82" s="2">
        <v>0</v>
      </c>
      <c r="OC82" s="2">
        <v>0</v>
      </c>
      <c r="OD82" s="4">
        <v>1</v>
      </c>
      <c r="OE82" s="19">
        <f>OD82-NV82</f>
        <v>0</v>
      </c>
      <c r="OG82" s="2" t="s">
        <v>128</v>
      </c>
      <c r="OH82" s="2">
        <v>5</v>
      </c>
      <c r="OI82" s="2">
        <v>5</v>
      </c>
      <c r="OJ82" s="2">
        <v>0</v>
      </c>
      <c r="OK82" s="2">
        <v>0</v>
      </c>
      <c r="OL82" s="4">
        <v>1</v>
      </c>
      <c r="OM82" s="19">
        <f>OL82-OD82</f>
        <v>0</v>
      </c>
      <c r="OO82" s="2" t="s">
        <v>128</v>
      </c>
      <c r="OP82" s="2">
        <v>5</v>
      </c>
      <c r="OQ82" s="2">
        <v>5</v>
      </c>
      <c r="OR82" s="2">
        <v>0</v>
      </c>
      <c r="OS82" s="2">
        <v>0</v>
      </c>
      <c r="OT82" s="4">
        <v>1</v>
      </c>
      <c r="OW82" s="129" t="s">
        <v>128</v>
      </c>
      <c r="OX82" s="129">
        <v>5</v>
      </c>
      <c r="OY82" s="129">
        <v>5</v>
      </c>
      <c r="OZ82" s="129">
        <v>0</v>
      </c>
      <c r="PA82" s="129">
        <v>0</v>
      </c>
      <c r="PB82" s="131">
        <v>1</v>
      </c>
      <c r="PC82" s="129"/>
      <c r="PD82" s="129"/>
      <c r="PE82" s="129" t="s">
        <v>128</v>
      </c>
      <c r="PF82" s="129">
        <v>5</v>
      </c>
      <c r="PG82" s="129">
        <v>5</v>
      </c>
      <c r="PH82" s="129">
        <v>0</v>
      </c>
      <c r="PI82" s="129">
        <v>0</v>
      </c>
      <c r="PJ82" s="131">
        <v>1</v>
      </c>
      <c r="PK82" s="121"/>
      <c r="PM82" s="156" t="s">
        <v>128</v>
      </c>
      <c r="PN82" s="156">
        <v>5</v>
      </c>
      <c r="PO82" s="156">
        <v>5</v>
      </c>
      <c r="PP82" s="156">
        <v>0</v>
      </c>
      <c r="PQ82" s="156">
        <v>0</v>
      </c>
      <c r="PR82" s="158">
        <v>1</v>
      </c>
      <c r="PS82" s="121"/>
      <c r="PT82" s="121"/>
      <c r="PU82" s="157" t="s">
        <v>128</v>
      </c>
      <c r="PV82" s="157">
        <v>5</v>
      </c>
      <c r="PW82" s="157">
        <v>5</v>
      </c>
      <c r="PX82" s="157">
        <v>0</v>
      </c>
      <c r="PY82" s="157">
        <v>0</v>
      </c>
      <c r="PZ82" s="158">
        <v>1</v>
      </c>
      <c r="QA82" s="121"/>
      <c r="QB82" s="121"/>
      <c r="QC82" s="156" t="s">
        <v>128</v>
      </c>
      <c r="QD82" s="156">
        <v>5</v>
      </c>
      <c r="QE82" s="156">
        <v>5</v>
      </c>
      <c r="QF82" s="156">
        <v>0</v>
      </c>
      <c r="QG82" s="156">
        <v>0</v>
      </c>
      <c r="QH82" s="158">
        <v>1</v>
      </c>
      <c r="QI82" s="121"/>
      <c r="QJ82" s="121"/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Q82" s="121"/>
      <c r="QR82" s="121"/>
      <c r="QS82" s="156" t="s">
        <v>128</v>
      </c>
      <c r="QT82" s="156">
        <v>5</v>
      </c>
      <c r="QU82" s="156">
        <v>5</v>
      </c>
      <c r="QV82" s="156">
        <v>0</v>
      </c>
      <c r="QW82" s="156">
        <v>0</v>
      </c>
      <c r="QX82" s="162">
        <v>1</v>
      </c>
      <c r="QY82" s="121"/>
      <c r="QZ82" s="121"/>
      <c r="RA82" s="121"/>
      <c r="RB82" s="121"/>
      <c r="RC82" s="121"/>
      <c r="RD82" s="121"/>
      <c r="RE82" s="121"/>
      <c r="RF82" s="132"/>
      <c r="RG82" s="121"/>
      <c r="RH82" s="121"/>
      <c r="RI82" s="121"/>
      <c r="RJ82" s="121"/>
      <c r="RK82" s="121"/>
      <c r="RL82" s="121"/>
      <c r="RM82" s="121"/>
      <c r="RN82" s="121"/>
      <c r="RO82" s="132"/>
      <c r="RP82" s="121"/>
      <c r="RQ82" s="121"/>
      <c r="RR82" s="156" t="s">
        <v>128</v>
      </c>
      <c r="RS82" s="156">
        <v>5</v>
      </c>
      <c r="RT82" s="156">
        <v>5</v>
      </c>
      <c r="RU82" s="156">
        <v>0</v>
      </c>
      <c r="RV82" s="156">
        <v>0</v>
      </c>
      <c r="RW82" s="162">
        <v>1</v>
      </c>
      <c r="RX82" s="121"/>
      <c r="RY82" s="156" t="s">
        <v>128</v>
      </c>
      <c r="RZ82" s="156">
        <v>5</v>
      </c>
      <c r="SA82" s="156">
        <v>5</v>
      </c>
      <c r="SB82" s="156">
        <v>0</v>
      </c>
      <c r="SC82" s="156">
        <v>0</v>
      </c>
      <c r="SD82" s="162">
        <v>1</v>
      </c>
      <c r="SE82" s="121"/>
      <c r="SF82" s="156" t="s">
        <v>128</v>
      </c>
      <c r="SG82" s="156">
        <v>5</v>
      </c>
      <c r="SH82" s="156">
        <v>5</v>
      </c>
      <c r="SI82" s="156">
        <v>0</v>
      </c>
      <c r="SJ82" s="156">
        <v>0</v>
      </c>
      <c r="SK82" s="162">
        <v>1</v>
      </c>
      <c r="SL82" s="121"/>
      <c r="SM82" s="156" t="s">
        <v>128</v>
      </c>
      <c r="SN82" s="156">
        <v>5</v>
      </c>
      <c r="SO82" s="156">
        <v>5</v>
      </c>
      <c r="SP82" s="156">
        <v>0</v>
      </c>
      <c r="SQ82" s="156">
        <v>0</v>
      </c>
      <c r="SR82" s="162">
        <v>1</v>
      </c>
      <c r="SU82" s="157" t="s">
        <v>128</v>
      </c>
      <c r="SV82" s="157">
        <v>5</v>
      </c>
      <c r="SW82" s="157">
        <v>5</v>
      </c>
      <c r="SX82" s="157">
        <v>0</v>
      </c>
      <c r="SY82" s="157">
        <v>0</v>
      </c>
      <c r="SZ82" s="158">
        <v>1</v>
      </c>
      <c r="TC82" s="157" t="s">
        <v>128</v>
      </c>
      <c r="TD82" s="157">
        <v>5</v>
      </c>
      <c r="TE82" s="157">
        <v>5</v>
      </c>
      <c r="TF82" s="157">
        <v>0</v>
      </c>
      <c r="TG82" s="157">
        <v>0</v>
      </c>
      <c r="TH82" s="158">
        <v>1</v>
      </c>
      <c r="TK82" s="157" t="s">
        <v>128</v>
      </c>
      <c r="TL82" s="157">
        <v>5</v>
      </c>
      <c r="TM82" s="157">
        <v>5</v>
      </c>
      <c r="TN82" s="157">
        <v>0</v>
      </c>
      <c r="TO82" s="157">
        <v>0</v>
      </c>
      <c r="TP82" s="158">
        <v>1</v>
      </c>
      <c r="TS82" s="157" t="s">
        <v>128</v>
      </c>
      <c r="TT82" s="157">
        <v>5</v>
      </c>
      <c r="TU82" s="157">
        <v>5</v>
      </c>
      <c r="TV82" s="157">
        <v>0</v>
      </c>
      <c r="TW82" s="157">
        <v>0</v>
      </c>
      <c r="TX82" s="158">
        <v>1</v>
      </c>
      <c r="UA82" s="157" t="s">
        <v>128</v>
      </c>
      <c r="UB82" s="157">
        <v>5</v>
      </c>
      <c r="UC82" s="157">
        <v>5</v>
      </c>
      <c r="UD82" s="157">
        <v>0</v>
      </c>
      <c r="UE82" s="157">
        <v>0</v>
      </c>
      <c r="UF82" s="158">
        <v>1</v>
      </c>
      <c r="UI82" s="157" t="s">
        <v>128</v>
      </c>
      <c r="UJ82" s="157">
        <v>5</v>
      </c>
      <c r="UK82" s="157">
        <v>5</v>
      </c>
      <c r="UL82" s="157">
        <v>0</v>
      </c>
      <c r="UM82" s="157">
        <v>0</v>
      </c>
      <c r="UN82" s="158">
        <v>1</v>
      </c>
      <c r="UQ82" s="157"/>
      <c r="UY82" s="157" t="s">
        <v>128</v>
      </c>
      <c r="UZ82" s="157">
        <v>5</v>
      </c>
      <c r="VA82" s="157">
        <v>5</v>
      </c>
      <c r="VB82" s="157">
        <v>0</v>
      </c>
      <c r="VC82" s="157">
        <v>0</v>
      </c>
      <c r="VD82" s="158">
        <v>1</v>
      </c>
      <c r="VG82" s="157" t="s">
        <v>128</v>
      </c>
      <c r="VH82" s="157">
        <v>5</v>
      </c>
      <c r="VI82" s="157">
        <v>5</v>
      </c>
      <c r="VJ82" s="157">
        <v>0</v>
      </c>
      <c r="VK82" s="157">
        <v>0</v>
      </c>
      <c r="VL82" s="158">
        <v>1</v>
      </c>
      <c r="VO82" s="157" t="s">
        <v>128</v>
      </c>
      <c r="VP82" s="157">
        <v>5</v>
      </c>
      <c r="VQ82" s="157">
        <v>5</v>
      </c>
      <c r="VR82" s="157">
        <v>0</v>
      </c>
      <c r="VS82" s="157">
        <v>0</v>
      </c>
      <c r="VT82" s="158">
        <v>1</v>
      </c>
      <c r="VV82" s="157" t="s">
        <v>128</v>
      </c>
      <c r="VW82" s="157">
        <v>5</v>
      </c>
      <c r="VX82" s="157">
        <v>5</v>
      </c>
      <c r="VY82" s="157">
        <v>0</v>
      </c>
      <c r="VZ82" s="157">
        <v>0</v>
      </c>
      <c r="WA82" s="158">
        <v>1</v>
      </c>
      <c r="WC82" s="157" t="s">
        <v>128</v>
      </c>
      <c r="WD82" s="157">
        <v>5</v>
      </c>
      <c r="WE82" s="157">
        <v>5</v>
      </c>
      <c r="WF82" s="157">
        <v>0</v>
      </c>
      <c r="WG82" s="157">
        <v>0</v>
      </c>
      <c r="WH82" s="158">
        <v>1</v>
      </c>
      <c r="WK82" s="157" t="s">
        <v>128</v>
      </c>
      <c r="WL82" s="157">
        <v>5</v>
      </c>
      <c r="WM82" s="157">
        <v>5</v>
      </c>
      <c r="WN82" s="157">
        <v>0</v>
      </c>
      <c r="WO82" s="157">
        <v>0</v>
      </c>
      <c r="WP82" s="158">
        <v>1</v>
      </c>
      <c r="WS82" s="157" t="s">
        <v>128</v>
      </c>
      <c r="WT82" s="157">
        <v>5</v>
      </c>
      <c r="WU82" s="157">
        <v>5</v>
      </c>
      <c r="WV82" s="157">
        <v>0</v>
      </c>
      <c r="WW82" s="157">
        <v>0</v>
      </c>
      <c r="WX82" s="158">
        <v>1</v>
      </c>
      <c r="XA82" s="157" t="s">
        <v>128</v>
      </c>
      <c r="XB82" s="157">
        <v>5</v>
      </c>
      <c r="XC82" s="157">
        <v>5</v>
      </c>
      <c r="XD82" s="157">
        <v>0</v>
      </c>
      <c r="XE82" s="157">
        <v>0</v>
      </c>
      <c r="XF82" s="158">
        <v>1</v>
      </c>
      <c r="XI82" s="157" t="s">
        <v>128</v>
      </c>
      <c r="XJ82" s="157">
        <v>5</v>
      </c>
      <c r="XK82" s="157">
        <v>5</v>
      </c>
      <c r="XL82" s="157">
        <v>0</v>
      </c>
      <c r="XM82" s="157">
        <v>0</v>
      </c>
      <c r="XN82" s="158">
        <v>1</v>
      </c>
      <c r="XQ82" s="157" t="s">
        <v>128</v>
      </c>
      <c r="XR82" s="157">
        <v>5</v>
      </c>
      <c r="XS82" s="157">
        <v>5</v>
      </c>
      <c r="XT82" s="157">
        <v>0</v>
      </c>
      <c r="XU82" s="157">
        <v>0</v>
      </c>
      <c r="XV82" s="158">
        <v>1</v>
      </c>
      <c r="XY82" s="157" t="s">
        <v>128</v>
      </c>
      <c r="XZ82" s="157">
        <v>5</v>
      </c>
      <c r="YA82" s="157">
        <v>5</v>
      </c>
      <c r="YB82" s="157">
        <v>0</v>
      </c>
      <c r="YC82" s="157">
        <v>0</v>
      </c>
      <c r="YD82" s="158">
        <v>1</v>
      </c>
      <c r="YG82" s="157" t="s">
        <v>144</v>
      </c>
      <c r="YH82" s="157">
        <v>266</v>
      </c>
      <c r="YI82" s="157">
        <v>264</v>
      </c>
      <c r="YJ82" s="157">
        <v>2</v>
      </c>
      <c r="YK82" s="157">
        <v>0</v>
      </c>
      <c r="YL82" s="158">
        <v>0.99</v>
      </c>
      <c r="YO82" s="157" t="s">
        <v>144</v>
      </c>
      <c r="YP82" s="157">
        <v>266</v>
      </c>
      <c r="YQ82" s="157">
        <v>155</v>
      </c>
      <c r="YR82" s="157">
        <v>111</v>
      </c>
      <c r="YS82" s="157">
        <v>0</v>
      </c>
      <c r="YT82" s="158">
        <v>0.57999999999999996</v>
      </c>
      <c r="YW82" s="157" t="s">
        <v>144</v>
      </c>
      <c r="YX82" s="157">
        <v>266</v>
      </c>
      <c r="YY82" s="157">
        <v>265</v>
      </c>
      <c r="YZ82" s="157">
        <v>1</v>
      </c>
      <c r="ZA82" s="157">
        <v>0</v>
      </c>
      <c r="ZB82" s="158">
        <v>1</v>
      </c>
      <c r="ZD82" s="157" t="s">
        <v>144</v>
      </c>
      <c r="ZE82" s="157">
        <v>266</v>
      </c>
      <c r="ZF82" s="157">
        <v>265</v>
      </c>
      <c r="ZG82" s="157">
        <v>1</v>
      </c>
      <c r="ZH82" s="157">
        <v>0</v>
      </c>
      <c r="ZI82" s="158">
        <v>1</v>
      </c>
      <c r="ZL82" s="157" t="s">
        <v>144</v>
      </c>
      <c r="ZM82" s="157">
        <v>266</v>
      </c>
      <c r="ZN82" s="157">
        <v>265</v>
      </c>
      <c r="ZO82" s="157">
        <v>1</v>
      </c>
      <c r="ZP82" s="157">
        <v>0</v>
      </c>
      <c r="ZQ82" s="158">
        <v>1</v>
      </c>
      <c r="ZS82" s="157" t="s">
        <v>144</v>
      </c>
      <c r="ZT82" s="157">
        <v>266</v>
      </c>
      <c r="ZU82" s="157">
        <v>265</v>
      </c>
      <c r="ZV82" s="157">
        <v>1</v>
      </c>
      <c r="ZW82" s="157">
        <v>0</v>
      </c>
      <c r="ZX82" s="158">
        <v>1</v>
      </c>
      <c r="ZZ82" s="157" t="s">
        <v>144</v>
      </c>
      <c r="AAA82" s="157">
        <v>266</v>
      </c>
      <c r="AAB82" s="157">
        <v>265</v>
      </c>
      <c r="AAC82" s="157">
        <v>1</v>
      </c>
      <c r="AAD82" s="157">
        <v>0</v>
      </c>
      <c r="AAE82" s="158">
        <v>1</v>
      </c>
      <c r="AAN82" s="157" t="s">
        <v>144</v>
      </c>
      <c r="AAO82" s="157">
        <v>266</v>
      </c>
      <c r="AAP82" s="157">
        <v>243</v>
      </c>
      <c r="AAQ82" s="157">
        <v>23</v>
      </c>
      <c r="AAR82" s="157">
        <v>0</v>
      </c>
      <c r="AAS82" s="158">
        <v>0.91</v>
      </c>
      <c r="AAU82" s="157" t="s">
        <v>144</v>
      </c>
      <c r="AAV82" s="157">
        <v>266</v>
      </c>
      <c r="AAW82" s="157">
        <v>264</v>
      </c>
      <c r="AAX82" s="157">
        <v>2</v>
      </c>
      <c r="AAY82" s="157">
        <v>0</v>
      </c>
      <c r="AAZ82" s="158">
        <v>0.99</v>
      </c>
    </row>
    <row r="83" spans="10:728" ht="15">
      <c r="Z83" s="51"/>
      <c r="AA83" s="51"/>
      <c r="AB83" s="52"/>
      <c r="AC83" s="53"/>
      <c r="AD83" s="51"/>
      <c r="AE83" s="54"/>
      <c r="AF83" s="56"/>
      <c r="AG83" s="52"/>
      <c r="DU83" s="2"/>
      <c r="DV83" s="2"/>
      <c r="DW83" s="2"/>
      <c r="DX83" s="2"/>
      <c r="DY83" s="2"/>
      <c r="DZ83" s="2"/>
      <c r="HU83" s="2" t="s">
        <v>145</v>
      </c>
      <c r="HV83" s="2">
        <v>262</v>
      </c>
      <c r="HW83" s="2">
        <v>262</v>
      </c>
      <c r="HX83" s="2">
        <v>0</v>
      </c>
      <c r="HY83" s="2">
        <v>0</v>
      </c>
      <c r="HZ83" s="19">
        <v>1</v>
      </c>
      <c r="IC83" s="2" t="s">
        <v>145</v>
      </c>
      <c r="ID83" s="2">
        <v>262</v>
      </c>
      <c r="IE83" s="2">
        <v>262</v>
      </c>
      <c r="IF83" s="2">
        <v>0</v>
      </c>
      <c r="IG83" s="2">
        <v>0</v>
      </c>
      <c r="IH83" s="19">
        <v>1</v>
      </c>
      <c r="IK83" s="2" t="s">
        <v>145</v>
      </c>
      <c r="IL83" s="2">
        <v>262</v>
      </c>
      <c r="IM83" s="2">
        <v>262</v>
      </c>
      <c r="IN83" s="2">
        <v>0</v>
      </c>
      <c r="IO83" s="2">
        <v>0</v>
      </c>
      <c r="IP83" s="19">
        <v>1</v>
      </c>
      <c r="IQ83" s="19">
        <f>IP83-IH83</f>
        <v>0</v>
      </c>
      <c r="IS83" s="2" t="s">
        <v>145</v>
      </c>
      <c r="IT83" s="2">
        <v>262</v>
      </c>
      <c r="IU83" s="2">
        <v>262</v>
      </c>
      <c r="IV83" s="2">
        <v>0</v>
      </c>
      <c r="IW83" s="2">
        <v>0</v>
      </c>
      <c r="IX83" s="4">
        <v>1</v>
      </c>
      <c r="IY83" s="19">
        <f>IX83-IP83</f>
        <v>0</v>
      </c>
      <c r="JA83" s="2" t="s">
        <v>145</v>
      </c>
      <c r="JB83" s="2">
        <v>262</v>
      </c>
      <c r="JC83" s="2">
        <v>262</v>
      </c>
      <c r="JD83" s="2">
        <v>0</v>
      </c>
      <c r="JE83" s="2">
        <v>0</v>
      </c>
      <c r="JF83" s="4">
        <v>1</v>
      </c>
      <c r="JG83" s="19">
        <f>JF83-IX83</f>
        <v>0</v>
      </c>
      <c r="JI83" s="2" t="s">
        <v>145</v>
      </c>
      <c r="JJ83" s="2">
        <v>262</v>
      </c>
      <c r="JK83" s="2">
        <v>262</v>
      </c>
      <c r="JL83" s="2">
        <v>0</v>
      </c>
      <c r="JM83" s="2">
        <v>0</v>
      </c>
      <c r="JN83" s="4">
        <v>1</v>
      </c>
      <c r="JO83" s="19">
        <f>JN83-JF83</f>
        <v>0</v>
      </c>
      <c r="JQ83" s="2" t="s">
        <v>145</v>
      </c>
      <c r="JR83" s="2">
        <v>262</v>
      </c>
      <c r="JS83" s="2">
        <v>262</v>
      </c>
      <c r="JT83" s="2">
        <v>0</v>
      </c>
      <c r="JU83" s="2">
        <v>0</v>
      </c>
      <c r="JV83" s="4">
        <v>1</v>
      </c>
      <c r="JW83" s="19">
        <f>JV83-JN83</f>
        <v>0</v>
      </c>
      <c r="JY83" s="2" t="s">
        <v>145</v>
      </c>
      <c r="JZ83" s="2">
        <v>262</v>
      </c>
      <c r="KA83" s="2">
        <v>262</v>
      </c>
      <c r="KB83" s="2">
        <v>0</v>
      </c>
      <c r="KC83" s="2">
        <v>0</v>
      </c>
      <c r="KD83" s="4">
        <v>1</v>
      </c>
      <c r="KE83" s="19">
        <f>KD83-JV83</f>
        <v>0</v>
      </c>
      <c r="KG83" s="2" t="s">
        <v>145</v>
      </c>
      <c r="KH83" s="2">
        <v>262</v>
      </c>
      <c r="KI83" s="2">
        <v>262</v>
      </c>
      <c r="KJ83" s="2">
        <v>0</v>
      </c>
      <c r="KK83" s="2">
        <v>0</v>
      </c>
      <c r="KL83" s="4">
        <v>1</v>
      </c>
      <c r="KM83" s="19">
        <f>KL83-KD83</f>
        <v>0</v>
      </c>
      <c r="KO83" s="2" t="s">
        <v>145</v>
      </c>
      <c r="KP83" s="2">
        <v>265</v>
      </c>
      <c r="KQ83" s="2">
        <v>265</v>
      </c>
      <c r="KR83" s="2">
        <v>0</v>
      </c>
      <c r="KS83" s="2">
        <v>0</v>
      </c>
      <c r="KT83" s="4">
        <v>1</v>
      </c>
      <c r="KU83" s="19">
        <f>KT83-KL83</f>
        <v>0</v>
      </c>
      <c r="KW83" s="2" t="s">
        <v>145</v>
      </c>
      <c r="KX83" s="2">
        <v>262</v>
      </c>
      <c r="KY83" s="2">
        <v>262</v>
      </c>
      <c r="KZ83" s="2">
        <v>0</v>
      </c>
      <c r="LA83" s="2">
        <v>0</v>
      </c>
      <c r="LB83" s="4">
        <v>1</v>
      </c>
      <c r="LC83" s="19">
        <f>LB83-KT83</f>
        <v>0</v>
      </c>
      <c r="LE83" s="2" t="s">
        <v>145</v>
      </c>
      <c r="LF83" s="2">
        <v>262</v>
      </c>
      <c r="LG83" s="2">
        <v>262</v>
      </c>
      <c r="LH83" s="2">
        <v>0</v>
      </c>
      <c r="LI83" s="2">
        <v>0</v>
      </c>
      <c r="LJ83" s="4">
        <v>1</v>
      </c>
      <c r="LK83" s="19">
        <f>LJ83-LB83</f>
        <v>0</v>
      </c>
      <c r="LM83" s="2" t="s">
        <v>145</v>
      </c>
      <c r="LN83" s="2">
        <v>262</v>
      </c>
      <c r="LO83" s="2">
        <v>262</v>
      </c>
      <c r="LP83" s="2">
        <v>0</v>
      </c>
      <c r="LQ83" s="2">
        <v>0</v>
      </c>
      <c r="LR83" s="4">
        <v>1</v>
      </c>
      <c r="LS83" s="19">
        <f>LR83-LJ83</f>
        <v>0</v>
      </c>
      <c r="LU83" s="2" t="s">
        <v>145</v>
      </c>
      <c r="LV83" s="2">
        <v>262</v>
      </c>
      <c r="LW83" s="2">
        <v>262</v>
      </c>
      <c r="LX83" s="2">
        <v>0</v>
      </c>
      <c r="LY83" s="2">
        <v>0</v>
      </c>
      <c r="LZ83" s="4">
        <v>1</v>
      </c>
      <c r="MA83" s="19">
        <f>LZ83-LR83</f>
        <v>0</v>
      </c>
      <c r="MC83" s="2" t="s">
        <v>145</v>
      </c>
      <c r="MD83" s="2">
        <v>262</v>
      </c>
      <c r="ME83" s="2">
        <v>262</v>
      </c>
      <c r="MF83" s="2">
        <v>0</v>
      </c>
      <c r="MG83" s="2">
        <v>0</v>
      </c>
      <c r="MH83" s="4">
        <v>1</v>
      </c>
      <c r="MI83" s="19">
        <f>MH83-LZ83</f>
        <v>0</v>
      </c>
      <c r="MK83" s="2" t="s">
        <v>145</v>
      </c>
      <c r="ML83" s="2">
        <v>262</v>
      </c>
      <c r="MM83" s="2">
        <v>262</v>
      </c>
      <c r="MN83" s="2">
        <v>0</v>
      </c>
      <c r="MO83" s="2">
        <v>0</v>
      </c>
      <c r="MP83" s="4">
        <v>1</v>
      </c>
      <c r="MQ83" s="19">
        <f>MP83-MH83</f>
        <v>0</v>
      </c>
      <c r="MS83" s="2" t="s">
        <v>145</v>
      </c>
      <c r="MT83" s="2">
        <v>262</v>
      </c>
      <c r="MU83" s="2">
        <v>262</v>
      </c>
      <c r="MV83" s="2">
        <v>0</v>
      </c>
      <c r="MW83" s="2">
        <v>0</v>
      </c>
      <c r="MX83" s="4">
        <v>1</v>
      </c>
      <c r="MY83" s="19">
        <f>MX83-MP83</f>
        <v>0</v>
      </c>
      <c r="NA83" s="2" t="s">
        <v>145</v>
      </c>
      <c r="NB83" s="2">
        <v>262</v>
      </c>
      <c r="NC83" s="2">
        <v>262</v>
      </c>
      <c r="ND83" s="2">
        <v>0</v>
      </c>
      <c r="NE83" s="2">
        <v>0</v>
      </c>
      <c r="NF83" s="4">
        <v>1</v>
      </c>
      <c r="NG83" s="19">
        <f>NF83-MX83</f>
        <v>0</v>
      </c>
      <c r="NI83" s="2" t="s">
        <v>145</v>
      </c>
      <c r="NJ83" s="2">
        <v>262</v>
      </c>
      <c r="NK83" s="2">
        <v>262</v>
      </c>
      <c r="NL83" s="2">
        <v>0</v>
      </c>
      <c r="NM83" s="2">
        <v>0</v>
      </c>
      <c r="NN83" s="4">
        <v>1</v>
      </c>
      <c r="NO83" s="19">
        <f>NN83-NF83</f>
        <v>0</v>
      </c>
      <c r="NQ83" t="s">
        <v>145</v>
      </c>
      <c r="NR83" s="2">
        <v>262</v>
      </c>
      <c r="NS83" s="2">
        <v>262</v>
      </c>
      <c r="NT83" s="2">
        <v>0</v>
      </c>
      <c r="NU83" s="2">
        <v>0</v>
      </c>
      <c r="NV83" s="4">
        <v>1</v>
      </c>
      <c r="NW83" s="19">
        <f>NV83-NN83</f>
        <v>0</v>
      </c>
      <c r="NY83" t="s">
        <v>145</v>
      </c>
      <c r="NZ83" s="2">
        <v>262</v>
      </c>
      <c r="OA83" s="2">
        <v>262</v>
      </c>
      <c r="OB83" s="2">
        <v>0</v>
      </c>
      <c r="OC83" s="2">
        <v>0</v>
      </c>
      <c r="OD83" s="4">
        <v>1</v>
      </c>
      <c r="OE83" s="19">
        <f>OD83-NV83</f>
        <v>0</v>
      </c>
      <c r="OG83" s="2" t="s">
        <v>145</v>
      </c>
      <c r="OH83" s="2">
        <v>262</v>
      </c>
      <c r="OI83" s="2">
        <v>262</v>
      </c>
      <c r="OJ83" s="2">
        <v>0</v>
      </c>
      <c r="OK83" s="2">
        <v>0</v>
      </c>
      <c r="OL83" s="4">
        <v>1</v>
      </c>
      <c r="OM83" s="19">
        <f>OL83-OD83</f>
        <v>0</v>
      </c>
      <c r="OO83" s="2" t="s">
        <v>145</v>
      </c>
      <c r="OP83" s="2">
        <v>262</v>
      </c>
      <c r="OQ83" s="2">
        <v>262</v>
      </c>
      <c r="OR83" s="2">
        <v>0</v>
      </c>
      <c r="OS83" s="2">
        <v>0</v>
      </c>
      <c r="OT83" s="4">
        <v>1</v>
      </c>
      <c r="OW83" s="129" t="s">
        <v>145</v>
      </c>
      <c r="OX83" s="129">
        <v>262</v>
      </c>
      <c r="OY83" s="129">
        <v>262</v>
      </c>
      <c r="OZ83" s="129">
        <v>0</v>
      </c>
      <c r="PA83" s="129">
        <v>0</v>
      </c>
      <c r="PB83" s="131">
        <v>1</v>
      </c>
      <c r="PC83" s="129"/>
      <c r="PD83" s="129"/>
      <c r="PE83" s="129" t="s">
        <v>145</v>
      </c>
      <c r="PF83" s="129">
        <v>262</v>
      </c>
      <c r="PG83" s="129">
        <v>262</v>
      </c>
      <c r="PH83" s="129">
        <v>0</v>
      </c>
      <c r="PI83" s="129">
        <v>0</v>
      </c>
      <c r="PJ83" s="131">
        <v>1</v>
      </c>
      <c r="PK83" s="121"/>
      <c r="PM83" s="156" t="s">
        <v>145</v>
      </c>
      <c r="PN83" s="156">
        <v>262</v>
      </c>
      <c r="PO83" s="156">
        <v>262</v>
      </c>
      <c r="PP83" s="156">
        <v>0</v>
      </c>
      <c r="PQ83" s="156">
        <v>0</v>
      </c>
      <c r="PR83" s="158">
        <v>1</v>
      </c>
      <c r="PS83" s="121"/>
      <c r="PT83" s="121"/>
      <c r="PU83" s="157" t="s">
        <v>145</v>
      </c>
      <c r="PV83" s="157">
        <v>262</v>
      </c>
      <c r="PW83" s="157">
        <v>262</v>
      </c>
      <c r="PX83" s="157">
        <v>0</v>
      </c>
      <c r="PY83" s="157">
        <v>0</v>
      </c>
      <c r="PZ83" s="158">
        <v>1</v>
      </c>
      <c r="QA83" s="121"/>
      <c r="QB83" s="121"/>
      <c r="QC83" s="156" t="s">
        <v>145</v>
      </c>
      <c r="QD83" s="156">
        <v>262</v>
      </c>
      <c r="QE83" s="156">
        <v>262</v>
      </c>
      <c r="QF83" s="156">
        <v>0</v>
      </c>
      <c r="QG83" s="156">
        <v>0</v>
      </c>
      <c r="QH83" s="158">
        <v>1</v>
      </c>
      <c r="QI83" s="121"/>
      <c r="QJ83" s="121"/>
      <c r="QK83" s="157" t="s">
        <v>145</v>
      </c>
      <c r="QL83" s="157">
        <v>262</v>
      </c>
      <c r="QM83" s="157">
        <v>0</v>
      </c>
      <c r="QN83" s="157">
        <v>0</v>
      </c>
      <c r="QO83" s="157">
        <v>262</v>
      </c>
      <c r="QP83" s="158">
        <v>0</v>
      </c>
      <c r="QQ83" s="121"/>
      <c r="QR83" s="121"/>
      <c r="QS83" s="156" t="s">
        <v>145</v>
      </c>
      <c r="QT83" s="156">
        <v>262</v>
      </c>
      <c r="QU83" s="156">
        <v>262</v>
      </c>
      <c r="QV83" s="156">
        <v>0</v>
      </c>
      <c r="QW83" s="156">
        <v>0</v>
      </c>
      <c r="QX83" s="162">
        <v>1</v>
      </c>
      <c r="QY83" s="121"/>
      <c r="QZ83" s="121"/>
      <c r="RA83" s="121"/>
      <c r="RB83" s="121"/>
      <c r="RC83" s="121"/>
      <c r="RD83" s="121"/>
      <c r="RE83" s="121"/>
      <c r="RF83" s="132"/>
      <c r="RG83" s="121"/>
      <c r="RH83" s="121"/>
      <c r="RI83" s="121"/>
      <c r="RJ83" s="121"/>
      <c r="RK83" s="121"/>
      <c r="RL83" s="121"/>
      <c r="RM83" s="121"/>
      <c r="RN83" s="121"/>
      <c r="RO83" s="132"/>
      <c r="RP83" s="121"/>
      <c r="RQ83" s="121"/>
      <c r="RR83" s="156" t="s">
        <v>145</v>
      </c>
      <c r="RS83" s="156">
        <v>262</v>
      </c>
      <c r="RT83" s="156">
        <v>152</v>
      </c>
      <c r="RU83" s="156">
        <v>110</v>
      </c>
      <c r="RV83" s="156">
        <v>0</v>
      </c>
      <c r="RW83" s="162">
        <v>0.57999999999999996</v>
      </c>
      <c r="RX83" s="121"/>
      <c r="RY83" s="156" t="s">
        <v>145</v>
      </c>
      <c r="RZ83" s="156">
        <v>262</v>
      </c>
      <c r="SA83" s="156">
        <v>152</v>
      </c>
      <c r="SB83" s="156">
        <v>110</v>
      </c>
      <c r="SC83" s="156">
        <v>0</v>
      </c>
      <c r="SD83" s="162">
        <v>0.57999999999999996</v>
      </c>
      <c r="SE83" s="121"/>
      <c r="SF83" s="156" t="s">
        <v>145</v>
      </c>
      <c r="SG83" s="156">
        <v>262</v>
      </c>
      <c r="SH83" s="156">
        <v>152</v>
      </c>
      <c r="SI83" s="156">
        <v>110</v>
      </c>
      <c r="SJ83" s="156">
        <v>0</v>
      </c>
      <c r="SK83" s="162">
        <v>0.57999999999999996</v>
      </c>
      <c r="SL83" s="121"/>
      <c r="SM83" s="156" t="s">
        <v>145</v>
      </c>
      <c r="SN83" s="156">
        <v>262</v>
      </c>
      <c r="SO83" s="156">
        <v>152</v>
      </c>
      <c r="SP83" s="156">
        <v>110</v>
      </c>
      <c r="SQ83" s="156">
        <v>0</v>
      </c>
      <c r="SR83" s="162">
        <v>0.57999999999999996</v>
      </c>
      <c r="SU83" s="157" t="s">
        <v>145</v>
      </c>
      <c r="SV83" s="157">
        <v>262</v>
      </c>
      <c r="SW83" s="157">
        <v>262</v>
      </c>
      <c r="SX83" s="157">
        <v>0</v>
      </c>
      <c r="SY83" s="157">
        <v>0</v>
      </c>
      <c r="SZ83" s="158">
        <v>1</v>
      </c>
      <c r="TC83" s="157" t="s">
        <v>145</v>
      </c>
      <c r="TD83" s="157">
        <v>262</v>
      </c>
      <c r="TE83" s="157">
        <v>262</v>
      </c>
      <c r="TF83" s="157">
        <v>0</v>
      </c>
      <c r="TG83" s="157">
        <v>0</v>
      </c>
      <c r="TH83" s="158">
        <v>1</v>
      </c>
      <c r="TK83" s="157" t="s">
        <v>145</v>
      </c>
      <c r="TL83" s="157">
        <v>262</v>
      </c>
      <c r="TM83" s="157">
        <v>262</v>
      </c>
      <c r="TN83" s="157">
        <v>0</v>
      </c>
      <c r="TO83" s="157">
        <v>0</v>
      </c>
      <c r="TP83" s="158">
        <v>1</v>
      </c>
      <c r="TS83" s="157" t="s">
        <v>145</v>
      </c>
      <c r="TT83" s="157">
        <v>262</v>
      </c>
      <c r="TU83" s="157">
        <v>262</v>
      </c>
      <c r="TV83" s="157">
        <v>0</v>
      </c>
      <c r="TW83" s="157">
        <v>0</v>
      </c>
      <c r="TX83" s="158">
        <v>1</v>
      </c>
      <c r="UA83" s="157" t="s">
        <v>145</v>
      </c>
      <c r="UB83" s="157">
        <v>262</v>
      </c>
      <c r="UC83" s="157">
        <v>262</v>
      </c>
      <c r="UD83" s="157">
        <v>0</v>
      </c>
      <c r="UE83" s="157">
        <v>0</v>
      </c>
      <c r="UF83" s="158">
        <v>1</v>
      </c>
      <c r="UI83" s="157" t="s">
        <v>145</v>
      </c>
      <c r="UJ83" s="157">
        <v>262</v>
      </c>
      <c r="UK83" s="157">
        <v>262</v>
      </c>
      <c r="UL83" s="157">
        <v>0</v>
      </c>
      <c r="UM83" s="157">
        <v>0</v>
      </c>
      <c r="UN83" s="158">
        <v>1</v>
      </c>
      <c r="UQ83" s="157"/>
      <c r="UY83" s="157" t="s">
        <v>145</v>
      </c>
      <c r="UZ83" s="157">
        <v>262</v>
      </c>
      <c r="VA83" s="157">
        <v>262</v>
      </c>
      <c r="VB83" s="157">
        <v>0</v>
      </c>
      <c r="VC83" s="157">
        <v>0</v>
      </c>
      <c r="VD83" s="158">
        <v>1</v>
      </c>
      <c r="VG83" s="157" t="s">
        <v>396</v>
      </c>
      <c r="VH83" s="157">
        <v>46</v>
      </c>
      <c r="VI83" s="157">
        <v>42</v>
      </c>
      <c r="VJ83" s="157">
        <v>4</v>
      </c>
      <c r="VK83" s="157">
        <v>0</v>
      </c>
      <c r="VL83" s="158">
        <v>0.91</v>
      </c>
      <c r="VO83" s="157" t="s">
        <v>396</v>
      </c>
      <c r="VP83" s="157">
        <v>46</v>
      </c>
      <c r="VQ83" s="157">
        <v>42</v>
      </c>
      <c r="VR83" s="157">
        <v>4</v>
      </c>
      <c r="VS83" s="157">
        <v>0</v>
      </c>
      <c r="VT83" s="158">
        <v>0.91</v>
      </c>
      <c r="VV83" s="157" t="s">
        <v>396</v>
      </c>
      <c r="VW83" s="157">
        <v>46</v>
      </c>
      <c r="VX83" s="157">
        <v>42</v>
      </c>
      <c r="VY83" s="157">
        <v>4</v>
      </c>
      <c r="VZ83" s="157">
        <v>0</v>
      </c>
      <c r="WA83" s="158">
        <v>0.91</v>
      </c>
      <c r="WC83" s="157" t="s">
        <v>396</v>
      </c>
      <c r="WD83" s="157">
        <v>46</v>
      </c>
      <c r="WE83" s="157">
        <v>42</v>
      </c>
      <c r="WF83" s="157">
        <v>4</v>
      </c>
      <c r="WG83" s="157">
        <v>0</v>
      </c>
      <c r="WH83" s="158">
        <v>0.91</v>
      </c>
      <c r="WK83" s="157" t="s">
        <v>396</v>
      </c>
      <c r="WL83" s="157">
        <v>46</v>
      </c>
      <c r="WM83" s="157">
        <v>42</v>
      </c>
      <c r="WN83" s="157">
        <v>4</v>
      </c>
      <c r="WO83" s="157">
        <v>0</v>
      </c>
      <c r="WP83" s="158">
        <v>0.91</v>
      </c>
      <c r="WS83" s="157" t="s">
        <v>396</v>
      </c>
      <c r="WT83" s="157">
        <v>46</v>
      </c>
      <c r="WU83" s="157">
        <v>42</v>
      </c>
      <c r="WV83" s="157">
        <v>4</v>
      </c>
      <c r="WW83" s="157">
        <v>0</v>
      </c>
      <c r="WX83" s="158">
        <v>0.91</v>
      </c>
      <c r="XA83" s="157" t="s">
        <v>396</v>
      </c>
      <c r="XB83" s="157">
        <v>46</v>
      </c>
      <c r="XC83" s="157">
        <v>46</v>
      </c>
      <c r="XD83" s="157">
        <v>0</v>
      </c>
      <c r="XE83" s="157">
        <v>0</v>
      </c>
      <c r="XF83" s="158">
        <v>1</v>
      </c>
      <c r="XI83" s="157" t="s">
        <v>396</v>
      </c>
      <c r="XJ83" s="157">
        <v>46</v>
      </c>
      <c r="XK83" s="157">
        <v>46</v>
      </c>
      <c r="XL83" s="157">
        <v>0</v>
      </c>
      <c r="XM83" s="157">
        <v>0</v>
      </c>
      <c r="XN83" s="158">
        <v>1</v>
      </c>
      <c r="XQ83" s="157" t="s">
        <v>396</v>
      </c>
      <c r="XR83" s="157">
        <v>46</v>
      </c>
      <c r="XS83" s="157">
        <v>46</v>
      </c>
      <c r="XT83" s="157">
        <v>0</v>
      </c>
      <c r="XU83" s="157">
        <v>0</v>
      </c>
      <c r="XV83" s="158">
        <v>1</v>
      </c>
      <c r="XY83" s="157" t="s">
        <v>396</v>
      </c>
      <c r="XZ83" s="157">
        <v>46</v>
      </c>
      <c r="YA83" s="157">
        <v>46</v>
      </c>
      <c r="YB83" s="157">
        <v>0</v>
      </c>
      <c r="YC83" s="157">
        <v>0</v>
      </c>
      <c r="YD83" s="158">
        <v>1</v>
      </c>
      <c r="YG83" s="157" t="s">
        <v>128</v>
      </c>
      <c r="YH83" s="157">
        <v>5</v>
      </c>
      <c r="YI83" s="157">
        <v>5</v>
      </c>
      <c r="YJ83" s="157">
        <v>0</v>
      </c>
      <c r="YK83" s="157">
        <v>0</v>
      </c>
      <c r="YL83" s="158">
        <v>1</v>
      </c>
      <c r="YO83" s="157" t="s">
        <v>128</v>
      </c>
      <c r="YP83" s="157">
        <v>5</v>
      </c>
      <c r="YQ83" s="157">
        <v>5</v>
      </c>
      <c r="YR83" s="157">
        <v>0</v>
      </c>
      <c r="YS83" s="157">
        <v>0</v>
      </c>
      <c r="YT83" s="158">
        <v>1</v>
      </c>
      <c r="YW83" s="157" t="s">
        <v>128</v>
      </c>
      <c r="YX83" s="157">
        <v>5</v>
      </c>
      <c r="YY83" s="157">
        <v>5</v>
      </c>
      <c r="YZ83" s="157">
        <v>0</v>
      </c>
      <c r="ZA83" s="157">
        <v>0</v>
      </c>
      <c r="ZB83" s="158">
        <v>1</v>
      </c>
      <c r="ZD83" s="157" t="s">
        <v>128</v>
      </c>
      <c r="ZE83" s="157">
        <v>5</v>
      </c>
      <c r="ZF83" s="157">
        <v>5</v>
      </c>
      <c r="ZG83" s="157">
        <v>0</v>
      </c>
      <c r="ZH83" s="157">
        <v>0</v>
      </c>
      <c r="ZI83" s="158">
        <v>1</v>
      </c>
      <c r="ZL83" s="157" t="s">
        <v>128</v>
      </c>
      <c r="ZM83" s="157">
        <v>5</v>
      </c>
      <c r="ZN83" s="157">
        <v>5</v>
      </c>
      <c r="ZO83" s="157">
        <v>0</v>
      </c>
      <c r="ZP83" s="157">
        <v>0</v>
      </c>
      <c r="ZQ83" s="158">
        <v>1</v>
      </c>
      <c r="ZS83" s="157" t="s">
        <v>128</v>
      </c>
      <c r="ZT83" s="157">
        <v>5</v>
      </c>
      <c r="ZU83" s="157">
        <v>5</v>
      </c>
      <c r="ZV83" s="157">
        <v>0</v>
      </c>
      <c r="ZW83" s="157">
        <v>0</v>
      </c>
      <c r="ZX83" s="158">
        <v>1</v>
      </c>
      <c r="ZZ83" s="157" t="s">
        <v>128</v>
      </c>
      <c r="AAA83" s="157">
        <v>5</v>
      </c>
      <c r="AAB83" s="157">
        <v>5</v>
      </c>
      <c r="AAC83" s="157">
        <v>0</v>
      </c>
      <c r="AAD83" s="157">
        <v>0</v>
      </c>
      <c r="AAE83" s="158">
        <v>1</v>
      </c>
      <c r="AAN83" s="157" t="s">
        <v>128</v>
      </c>
      <c r="AAO83" s="157">
        <v>5</v>
      </c>
      <c r="AAP83" s="157">
        <v>5</v>
      </c>
      <c r="AAQ83" s="157">
        <v>0</v>
      </c>
      <c r="AAR83" s="157">
        <v>0</v>
      </c>
      <c r="AAS83" s="158">
        <v>1</v>
      </c>
      <c r="AAU83" s="157" t="s">
        <v>128</v>
      </c>
      <c r="AAV83" s="157">
        <v>5</v>
      </c>
      <c r="AAW83" s="157">
        <v>5</v>
      </c>
      <c r="AAX83" s="157">
        <v>0</v>
      </c>
      <c r="AAY83" s="157">
        <v>0</v>
      </c>
      <c r="AAZ83" s="158">
        <v>1</v>
      </c>
    </row>
    <row r="84" spans="10:728" ht="15">
      <c r="Z84" s="51"/>
      <c r="AA84" s="51"/>
      <c r="AB84" s="52"/>
      <c r="AC84" s="53"/>
      <c r="AD84" s="51"/>
      <c r="AE84" s="55"/>
      <c r="AF84" s="56"/>
      <c r="AG84" s="52"/>
      <c r="DU84" s="2"/>
      <c r="DV84" s="2"/>
      <c r="DW84" s="2"/>
      <c r="DX84" s="2"/>
      <c r="DY84" s="2"/>
      <c r="DZ84" s="2"/>
      <c r="HU84" s="2" t="s">
        <v>134</v>
      </c>
      <c r="HV84" s="2">
        <v>3</v>
      </c>
      <c r="HW84" s="2">
        <v>2</v>
      </c>
      <c r="HX84" s="2">
        <v>1</v>
      </c>
      <c r="HY84" s="2">
        <v>0</v>
      </c>
      <c r="HZ84" s="19">
        <v>0.67</v>
      </c>
      <c r="IC84" s="2" t="s">
        <v>134</v>
      </c>
      <c r="ID84" s="2">
        <v>3</v>
      </c>
      <c r="IE84" s="2">
        <v>2</v>
      </c>
      <c r="IF84" s="2">
        <v>1</v>
      </c>
      <c r="IG84" s="2">
        <v>0</v>
      </c>
      <c r="IH84" s="19">
        <v>0.67</v>
      </c>
      <c r="IK84" s="2" t="s">
        <v>134</v>
      </c>
      <c r="IL84" s="2">
        <v>3</v>
      </c>
      <c r="IM84" s="2">
        <v>2</v>
      </c>
      <c r="IN84" s="2">
        <v>1</v>
      </c>
      <c r="IO84" s="2">
        <v>0</v>
      </c>
      <c r="IP84" s="19">
        <v>0.67</v>
      </c>
      <c r="IQ84" s="19">
        <f>IP84-IH84</f>
        <v>0</v>
      </c>
      <c r="IS84" s="2" t="s">
        <v>134</v>
      </c>
      <c r="IT84" s="2">
        <v>3</v>
      </c>
      <c r="IU84" s="2">
        <v>2</v>
      </c>
      <c r="IV84" s="2">
        <v>1</v>
      </c>
      <c r="IW84" s="2">
        <v>0</v>
      </c>
      <c r="IX84" s="4">
        <v>0.67</v>
      </c>
      <c r="IY84" s="19">
        <f>IX84-IP84</f>
        <v>0</v>
      </c>
      <c r="JA84" s="2" t="s">
        <v>134</v>
      </c>
      <c r="JB84" s="2">
        <v>3</v>
      </c>
      <c r="JC84" s="2">
        <v>3</v>
      </c>
      <c r="JD84" s="2">
        <v>0</v>
      </c>
      <c r="JE84" s="2">
        <v>0</v>
      </c>
      <c r="JF84" s="4">
        <v>1</v>
      </c>
      <c r="JG84" s="19">
        <f>JF84-IX84</f>
        <v>0.32999999999999996</v>
      </c>
      <c r="JI84" s="2" t="s">
        <v>134</v>
      </c>
      <c r="JJ84" s="2">
        <v>3</v>
      </c>
      <c r="JK84" s="2">
        <v>3</v>
      </c>
      <c r="JL84" s="2">
        <v>0</v>
      </c>
      <c r="JM84" s="2">
        <v>0</v>
      </c>
      <c r="JN84" s="4">
        <v>1</v>
      </c>
      <c r="JO84" s="19">
        <f>JN84-JF84</f>
        <v>0</v>
      </c>
      <c r="JQ84" s="2" t="s">
        <v>134</v>
      </c>
      <c r="JR84" s="2">
        <v>3</v>
      </c>
      <c r="JS84" s="2">
        <v>3</v>
      </c>
      <c r="JT84" s="2">
        <v>0</v>
      </c>
      <c r="JU84" s="2">
        <v>0</v>
      </c>
      <c r="JV84" s="4">
        <v>1</v>
      </c>
      <c r="JW84" s="19">
        <f>JV84-JN84</f>
        <v>0</v>
      </c>
      <c r="JY84" s="2" t="s">
        <v>134</v>
      </c>
      <c r="JZ84" s="2">
        <v>3</v>
      </c>
      <c r="KA84" s="2">
        <v>3</v>
      </c>
      <c r="KB84" s="2">
        <v>0</v>
      </c>
      <c r="KC84" s="2">
        <v>0</v>
      </c>
      <c r="KD84" s="4">
        <v>1</v>
      </c>
      <c r="KE84" s="19">
        <f>KD84-JV84</f>
        <v>0</v>
      </c>
      <c r="KG84" s="2" t="s">
        <v>134</v>
      </c>
      <c r="KH84" s="2">
        <v>3</v>
      </c>
      <c r="KI84" s="2">
        <v>3</v>
      </c>
      <c r="KJ84" s="2">
        <v>0</v>
      </c>
      <c r="KK84" s="2">
        <v>0</v>
      </c>
      <c r="KL84" s="4">
        <v>1</v>
      </c>
      <c r="KM84" s="19">
        <f>KL84-KD84</f>
        <v>0</v>
      </c>
      <c r="KO84" s="2" t="s">
        <v>134</v>
      </c>
      <c r="KP84" s="2">
        <v>3</v>
      </c>
      <c r="KQ84" s="2">
        <v>3</v>
      </c>
      <c r="KR84" s="2">
        <v>0</v>
      </c>
      <c r="KS84" s="2">
        <v>0</v>
      </c>
      <c r="KT84" s="4">
        <v>1</v>
      </c>
      <c r="KU84" s="19">
        <f>KT84-KL84</f>
        <v>0</v>
      </c>
      <c r="KW84" s="2" t="s">
        <v>134</v>
      </c>
      <c r="KX84" s="2">
        <v>3</v>
      </c>
      <c r="KY84" s="2">
        <v>3</v>
      </c>
      <c r="KZ84" s="2">
        <v>0</v>
      </c>
      <c r="LA84" s="2">
        <v>0</v>
      </c>
      <c r="LB84" s="4">
        <v>1</v>
      </c>
      <c r="LC84" s="19">
        <f>LB84-KT84</f>
        <v>0</v>
      </c>
      <c r="LE84" s="2" t="s">
        <v>134</v>
      </c>
      <c r="LF84" s="2">
        <v>3</v>
      </c>
      <c r="LG84" s="2">
        <v>3</v>
      </c>
      <c r="LH84" s="2">
        <v>0</v>
      </c>
      <c r="LI84" s="2">
        <v>0</v>
      </c>
      <c r="LJ84" s="4">
        <v>1</v>
      </c>
      <c r="LK84" s="19">
        <f>LJ84-LB84</f>
        <v>0</v>
      </c>
      <c r="LM84" s="2" t="s">
        <v>134</v>
      </c>
      <c r="LN84" s="2">
        <v>3</v>
      </c>
      <c r="LO84" s="2">
        <v>3</v>
      </c>
      <c r="LP84" s="2">
        <v>0</v>
      </c>
      <c r="LQ84" s="2">
        <v>0</v>
      </c>
      <c r="LR84" s="4">
        <v>1</v>
      </c>
      <c r="LS84" s="19">
        <f>LR84-LJ84</f>
        <v>0</v>
      </c>
      <c r="LU84" s="2" t="s">
        <v>134</v>
      </c>
      <c r="LV84" s="2">
        <v>3</v>
      </c>
      <c r="LW84" s="2">
        <v>3</v>
      </c>
      <c r="LX84" s="2">
        <v>0</v>
      </c>
      <c r="LY84" s="2">
        <v>0</v>
      </c>
      <c r="LZ84" s="4">
        <v>1</v>
      </c>
      <c r="MA84" s="19">
        <f>LZ84-LR84</f>
        <v>0</v>
      </c>
      <c r="MC84" s="2" t="s">
        <v>134</v>
      </c>
      <c r="MD84" s="2">
        <v>3</v>
      </c>
      <c r="ME84" s="2">
        <v>3</v>
      </c>
      <c r="MF84" s="2">
        <v>0</v>
      </c>
      <c r="MG84" s="2">
        <v>0</v>
      </c>
      <c r="MH84" s="4">
        <v>1</v>
      </c>
      <c r="MI84" s="19">
        <f>MH84-LZ84</f>
        <v>0</v>
      </c>
      <c r="MK84" s="2" t="s">
        <v>134</v>
      </c>
      <c r="ML84" s="2">
        <v>3</v>
      </c>
      <c r="MM84" s="2">
        <v>3</v>
      </c>
      <c r="MN84" s="2">
        <v>0</v>
      </c>
      <c r="MO84" s="2">
        <v>0</v>
      </c>
      <c r="MP84" s="4">
        <v>1</v>
      </c>
      <c r="MQ84" s="19">
        <f>MP84-MH84</f>
        <v>0</v>
      </c>
      <c r="MS84" s="2" t="s">
        <v>134</v>
      </c>
      <c r="MT84" s="2">
        <v>3</v>
      </c>
      <c r="MU84" s="2">
        <v>3</v>
      </c>
      <c r="MV84" s="2">
        <v>0</v>
      </c>
      <c r="MW84" s="2">
        <v>0</v>
      </c>
      <c r="MX84" s="4">
        <v>1</v>
      </c>
      <c r="MY84" s="19">
        <f>MX84-MP84</f>
        <v>0</v>
      </c>
      <c r="NA84" s="2" t="s">
        <v>134</v>
      </c>
      <c r="NB84" s="2">
        <v>3</v>
      </c>
      <c r="NC84" s="2">
        <v>3</v>
      </c>
      <c r="ND84" s="2">
        <v>0</v>
      </c>
      <c r="NE84" s="2">
        <v>0</v>
      </c>
      <c r="NF84" s="4">
        <v>1</v>
      </c>
      <c r="NG84" s="19">
        <f>NF84-MX84</f>
        <v>0</v>
      </c>
      <c r="NI84" s="2" t="s">
        <v>134</v>
      </c>
      <c r="NJ84" s="2">
        <v>3</v>
      </c>
      <c r="NK84" s="2">
        <v>3</v>
      </c>
      <c r="NL84" s="2">
        <v>0</v>
      </c>
      <c r="NM84" s="2">
        <v>0</v>
      </c>
      <c r="NN84" s="4">
        <v>1</v>
      </c>
      <c r="NO84" s="19">
        <f>NN84-NF84</f>
        <v>0</v>
      </c>
      <c r="NQ84" t="s">
        <v>134</v>
      </c>
      <c r="NR84" s="2">
        <v>3</v>
      </c>
      <c r="NS84" s="2">
        <v>3</v>
      </c>
      <c r="NT84" s="2">
        <v>0</v>
      </c>
      <c r="NU84" s="2">
        <v>0</v>
      </c>
      <c r="NV84" s="4">
        <v>1</v>
      </c>
      <c r="NW84" s="19">
        <f>NV84-NN84</f>
        <v>0</v>
      </c>
      <c r="NY84" t="s">
        <v>134</v>
      </c>
      <c r="NZ84" s="2">
        <v>3</v>
      </c>
      <c r="OA84" s="2">
        <v>3</v>
      </c>
      <c r="OB84" s="2">
        <v>0</v>
      </c>
      <c r="OC84" s="2">
        <v>0</v>
      </c>
      <c r="OD84" s="4">
        <v>1</v>
      </c>
      <c r="OE84" s="19">
        <f>OD84-NV84</f>
        <v>0</v>
      </c>
      <c r="OG84" s="2" t="s">
        <v>134</v>
      </c>
      <c r="OH84" s="2">
        <v>3</v>
      </c>
      <c r="OI84" s="2">
        <v>3</v>
      </c>
      <c r="OJ84" s="2">
        <v>0</v>
      </c>
      <c r="OK84" s="2">
        <v>0</v>
      </c>
      <c r="OL84" s="4">
        <v>1</v>
      </c>
      <c r="OM84" s="19">
        <f>OL84-OD84</f>
        <v>0</v>
      </c>
      <c r="OO84" s="2" t="s">
        <v>134</v>
      </c>
      <c r="OP84" s="2">
        <v>3</v>
      </c>
      <c r="OQ84" s="2">
        <v>3</v>
      </c>
      <c r="OR84" s="2">
        <v>0</v>
      </c>
      <c r="OS84" s="2">
        <v>0</v>
      </c>
      <c r="OT84" s="4">
        <v>1</v>
      </c>
      <c r="OW84" s="129" t="s">
        <v>134</v>
      </c>
      <c r="OX84" s="129">
        <v>3</v>
      </c>
      <c r="OY84" s="129">
        <v>3</v>
      </c>
      <c r="OZ84" s="129">
        <v>0</v>
      </c>
      <c r="PA84" s="129">
        <v>0</v>
      </c>
      <c r="PB84" s="131">
        <v>1</v>
      </c>
      <c r="PC84" s="129"/>
      <c r="PD84" s="129"/>
      <c r="PE84" s="129" t="s">
        <v>134</v>
      </c>
      <c r="PF84" s="129">
        <v>3</v>
      </c>
      <c r="PG84" s="129">
        <v>3</v>
      </c>
      <c r="PH84" s="129">
        <v>0</v>
      </c>
      <c r="PI84" s="129">
        <v>0</v>
      </c>
      <c r="PJ84" s="131">
        <v>1</v>
      </c>
      <c r="PK84" s="121"/>
      <c r="PM84" s="156" t="s">
        <v>134</v>
      </c>
      <c r="PN84" s="156">
        <v>3</v>
      </c>
      <c r="PO84" s="156">
        <v>3</v>
      </c>
      <c r="PP84" s="156">
        <v>0</v>
      </c>
      <c r="PQ84" s="156">
        <v>0</v>
      </c>
      <c r="PR84" s="158">
        <v>1</v>
      </c>
      <c r="PS84" s="121"/>
      <c r="PT84" s="121"/>
      <c r="PU84" s="157" t="s">
        <v>279</v>
      </c>
      <c r="PV84" s="157">
        <v>3</v>
      </c>
      <c r="PW84" s="157">
        <v>3</v>
      </c>
      <c r="PX84" s="157">
        <v>0</v>
      </c>
      <c r="PY84" s="157">
        <v>0</v>
      </c>
      <c r="PZ84" s="158">
        <v>1</v>
      </c>
      <c r="QA84" s="121"/>
      <c r="QB84" s="121"/>
      <c r="QC84" s="156" t="s">
        <v>279</v>
      </c>
      <c r="QD84" s="156">
        <v>3</v>
      </c>
      <c r="QE84" s="156">
        <v>3</v>
      </c>
      <c r="QF84" s="156">
        <v>0</v>
      </c>
      <c r="QG84" s="156">
        <v>0</v>
      </c>
      <c r="QH84" s="158">
        <v>1</v>
      </c>
      <c r="QI84" s="121"/>
      <c r="QJ84" s="121"/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Q84" s="121"/>
      <c r="QR84" s="121"/>
      <c r="QS84" s="156" t="s">
        <v>279</v>
      </c>
      <c r="QT84" s="156">
        <v>3</v>
      </c>
      <c r="QU84" s="156">
        <v>3</v>
      </c>
      <c r="QV84" s="156">
        <v>0</v>
      </c>
      <c r="QW84" s="156">
        <v>0</v>
      </c>
      <c r="QX84" s="162">
        <v>1</v>
      </c>
      <c r="QY84" s="121"/>
      <c r="QZ84" s="121"/>
      <c r="RA84" s="121"/>
      <c r="RB84" s="121"/>
      <c r="RC84" s="121"/>
      <c r="RD84" s="121"/>
      <c r="RE84" s="121"/>
      <c r="RF84" s="132"/>
      <c r="RG84" s="121"/>
      <c r="RH84" s="121"/>
      <c r="RI84" s="121"/>
      <c r="RJ84" s="121"/>
      <c r="RK84" s="121"/>
      <c r="RL84" s="121"/>
      <c r="RM84" s="121"/>
      <c r="RN84" s="121"/>
      <c r="RO84" s="132"/>
      <c r="RP84" s="121"/>
      <c r="RQ84" s="121"/>
      <c r="RR84" s="156" t="s">
        <v>279</v>
      </c>
      <c r="RS84" s="156">
        <v>3</v>
      </c>
      <c r="RT84" s="156">
        <v>3</v>
      </c>
      <c r="RU84" s="156">
        <v>0</v>
      </c>
      <c r="RV84" s="156">
        <v>0</v>
      </c>
      <c r="RW84" s="162">
        <v>1</v>
      </c>
      <c r="RX84" s="121"/>
      <c r="RY84" s="156" t="s">
        <v>279</v>
      </c>
      <c r="RZ84" s="156">
        <v>3</v>
      </c>
      <c r="SA84" s="156">
        <v>3</v>
      </c>
      <c r="SB84" s="156">
        <v>0</v>
      </c>
      <c r="SC84" s="156">
        <v>0</v>
      </c>
      <c r="SD84" s="162">
        <v>1</v>
      </c>
      <c r="SE84" s="121"/>
      <c r="SF84" s="156" t="s">
        <v>279</v>
      </c>
      <c r="SG84" s="156">
        <v>3</v>
      </c>
      <c r="SH84" s="156">
        <v>3</v>
      </c>
      <c r="SI84" s="156">
        <v>0</v>
      </c>
      <c r="SJ84" s="156">
        <v>0</v>
      </c>
      <c r="SK84" s="162">
        <v>1</v>
      </c>
      <c r="SL84" s="121"/>
      <c r="SM84" s="156" t="s">
        <v>279</v>
      </c>
      <c r="SN84" s="156">
        <v>3</v>
      </c>
      <c r="SO84" s="156">
        <v>3</v>
      </c>
      <c r="SP84" s="156">
        <v>0</v>
      </c>
      <c r="SQ84" s="156">
        <v>0</v>
      </c>
      <c r="SR84" s="162">
        <v>1</v>
      </c>
      <c r="SU84" s="157" t="s">
        <v>279</v>
      </c>
      <c r="SV84" s="157">
        <v>3</v>
      </c>
      <c r="SW84" s="157">
        <v>3</v>
      </c>
      <c r="SX84" s="157">
        <v>0</v>
      </c>
      <c r="SY84" s="157">
        <v>0</v>
      </c>
      <c r="SZ84" s="158">
        <v>1</v>
      </c>
      <c r="TC84" s="157" t="s">
        <v>279</v>
      </c>
      <c r="TD84" s="157">
        <v>3</v>
      </c>
      <c r="TE84" s="157">
        <v>3</v>
      </c>
      <c r="TF84" s="157">
        <v>0</v>
      </c>
      <c r="TG84" s="157">
        <v>0</v>
      </c>
      <c r="TH84" s="158">
        <v>1</v>
      </c>
      <c r="TK84" s="157" t="s">
        <v>279</v>
      </c>
      <c r="TL84" s="157">
        <v>3</v>
      </c>
      <c r="TM84" s="157">
        <v>3</v>
      </c>
      <c r="TN84" s="157">
        <v>0</v>
      </c>
      <c r="TO84" s="157">
        <v>0</v>
      </c>
      <c r="TP84" s="158">
        <v>1</v>
      </c>
      <c r="TS84" s="157" t="s">
        <v>279</v>
      </c>
      <c r="TT84" s="157">
        <v>3</v>
      </c>
      <c r="TU84" s="157">
        <v>3</v>
      </c>
      <c r="TV84" s="157">
        <v>0</v>
      </c>
      <c r="TW84" s="157">
        <v>0</v>
      </c>
      <c r="TX84" s="158">
        <v>1</v>
      </c>
      <c r="UA84" s="157" t="s">
        <v>279</v>
      </c>
      <c r="UB84" s="157">
        <v>3</v>
      </c>
      <c r="UC84" s="157">
        <v>3</v>
      </c>
      <c r="UD84" s="157">
        <v>0</v>
      </c>
      <c r="UE84" s="157">
        <v>0</v>
      </c>
      <c r="UF84" s="158">
        <v>1</v>
      </c>
      <c r="UI84" s="157" t="s">
        <v>279</v>
      </c>
      <c r="UJ84" s="157">
        <v>3</v>
      </c>
      <c r="UK84" s="157">
        <v>3</v>
      </c>
      <c r="UL84" s="157">
        <v>0</v>
      </c>
      <c r="UM84" s="157">
        <v>0</v>
      </c>
      <c r="UN84" s="158">
        <v>1</v>
      </c>
      <c r="UQ84" s="157"/>
      <c r="UY84" s="157" t="s">
        <v>279</v>
      </c>
      <c r="UZ84" s="157">
        <v>3</v>
      </c>
      <c r="VA84" s="157">
        <v>3</v>
      </c>
      <c r="VB84" s="157">
        <v>0</v>
      </c>
      <c r="VC84" s="157">
        <v>0</v>
      </c>
      <c r="VD84" s="158">
        <v>1</v>
      </c>
      <c r="VG84" s="157" t="s">
        <v>145</v>
      </c>
      <c r="VH84" s="157">
        <v>262</v>
      </c>
      <c r="VI84" s="157">
        <v>262</v>
      </c>
      <c r="VJ84" s="157">
        <v>0</v>
      </c>
      <c r="VK84" s="157">
        <v>0</v>
      </c>
      <c r="VL84" s="158">
        <v>1</v>
      </c>
      <c r="VO84" s="157" t="s">
        <v>145</v>
      </c>
      <c r="VP84" s="157">
        <v>262</v>
      </c>
      <c r="VQ84" s="157">
        <v>262</v>
      </c>
      <c r="VR84" s="157">
        <v>0</v>
      </c>
      <c r="VS84" s="157">
        <v>0</v>
      </c>
      <c r="VT84" s="158">
        <v>1</v>
      </c>
      <c r="VV84" s="157" t="s">
        <v>145</v>
      </c>
      <c r="VW84" s="157">
        <v>262</v>
      </c>
      <c r="VX84" s="157">
        <v>261</v>
      </c>
      <c r="VY84" s="157">
        <v>1</v>
      </c>
      <c r="VZ84" s="157">
        <v>0</v>
      </c>
      <c r="WA84" s="158">
        <v>1</v>
      </c>
      <c r="WC84" s="157" t="s">
        <v>145</v>
      </c>
      <c r="WD84" s="157">
        <v>262</v>
      </c>
      <c r="WE84" s="157">
        <v>262</v>
      </c>
      <c r="WF84" s="157">
        <v>0</v>
      </c>
      <c r="WG84" s="157">
        <v>0</v>
      </c>
      <c r="WH84" s="158">
        <v>1</v>
      </c>
      <c r="WK84" s="157" t="s">
        <v>145</v>
      </c>
      <c r="WL84" s="157">
        <v>262</v>
      </c>
      <c r="WM84" s="157">
        <v>262</v>
      </c>
      <c r="WN84" s="157">
        <v>0</v>
      </c>
      <c r="WO84" s="157">
        <v>0</v>
      </c>
      <c r="WP84" s="158">
        <v>1</v>
      </c>
      <c r="WS84" s="157" t="s">
        <v>145</v>
      </c>
      <c r="WT84" s="157">
        <v>262</v>
      </c>
      <c r="WU84" s="157">
        <v>262</v>
      </c>
      <c r="WV84" s="157">
        <v>0</v>
      </c>
      <c r="WW84" s="157">
        <v>0</v>
      </c>
      <c r="WX84" s="158">
        <v>1</v>
      </c>
      <c r="XA84" s="157" t="s">
        <v>145</v>
      </c>
      <c r="XB84" s="157">
        <v>262</v>
      </c>
      <c r="XC84" s="157">
        <v>262</v>
      </c>
      <c r="XD84" s="157">
        <v>0</v>
      </c>
      <c r="XE84" s="157">
        <v>0</v>
      </c>
      <c r="XF84" s="158">
        <v>1</v>
      </c>
      <c r="XI84" s="157" t="s">
        <v>145</v>
      </c>
      <c r="XJ84" s="157">
        <v>262</v>
      </c>
      <c r="XK84" s="157">
        <v>262</v>
      </c>
      <c r="XL84" s="157">
        <v>0</v>
      </c>
      <c r="XM84" s="157">
        <v>0</v>
      </c>
      <c r="XN84" s="158">
        <v>1</v>
      </c>
      <c r="XQ84" s="157" t="s">
        <v>145</v>
      </c>
      <c r="XR84" s="157">
        <v>262</v>
      </c>
      <c r="XS84" s="157">
        <v>262</v>
      </c>
      <c r="XT84" s="157">
        <v>0</v>
      </c>
      <c r="XU84" s="157">
        <v>0</v>
      </c>
      <c r="XV84" s="158">
        <v>1</v>
      </c>
      <c r="XY84" s="157" t="s">
        <v>145</v>
      </c>
      <c r="XZ84" s="157">
        <v>262</v>
      </c>
      <c r="YA84" s="157">
        <v>262</v>
      </c>
      <c r="YB84" s="157">
        <v>0</v>
      </c>
      <c r="YC84" s="157">
        <v>0</v>
      </c>
      <c r="YD84" s="158">
        <v>1</v>
      </c>
      <c r="YG84" s="157" t="s">
        <v>396</v>
      </c>
      <c r="YH84" s="157">
        <v>49</v>
      </c>
      <c r="YI84" s="157">
        <v>48</v>
      </c>
      <c r="YJ84" s="157">
        <v>1</v>
      </c>
      <c r="YK84" s="157">
        <v>0</v>
      </c>
      <c r="YL84" s="158">
        <v>0.98</v>
      </c>
      <c r="YO84" s="157" t="s">
        <v>396</v>
      </c>
      <c r="YP84" s="157">
        <v>49</v>
      </c>
      <c r="YQ84" s="157">
        <v>48</v>
      </c>
      <c r="YR84" s="157">
        <v>1</v>
      </c>
      <c r="YS84" s="157">
        <v>0</v>
      </c>
      <c r="YT84" s="158">
        <v>0.98</v>
      </c>
      <c r="YW84" s="157" t="s">
        <v>396</v>
      </c>
      <c r="YX84" s="157">
        <v>49</v>
      </c>
      <c r="YY84" s="157">
        <v>48</v>
      </c>
      <c r="YZ84" s="157">
        <v>1</v>
      </c>
      <c r="ZA84" s="157">
        <v>0</v>
      </c>
      <c r="ZB84" s="158">
        <v>0.98</v>
      </c>
      <c r="ZD84" s="157" t="s">
        <v>396</v>
      </c>
      <c r="ZE84" s="157">
        <v>49</v>
      </c>
      <c r="ZF84" s="157">
        <v>48</v>
      </c>
      <c r="ZG84" s="157">
        <v>1</v>
      </c>
      <c r="ZH84" s="157">
        <v>0</v>
      </c>
      <c r="ZI84" s="158">
        <v>0.98</v>
      </c>
      <c r="ZL84" s="157" t="s">
        <v>396</v>
      </c>
      <c r="ZM84" s="157">
        <v>49</v>
      </c>
      <c r="ZN84" s="157">
        <v>48</v>
      </c>
      <c r="ZO84" s="157">
        <v>1</v>
      </c>
      <c r="ZP84" s="157">
        <v>0</v>
      </c>
      <c r="ZQ84" s="158">
        <v>0.98</v>
      </c>
      <c r="ZS84" s="157" t="s">
        <v>396</v>
      </c>
      <c r="ZT84" s="157">
        <v>49</v>
      </c>
      <c r="ZU84" s="157">
        <v>48</v>
      </c>
      <c r="ZV84" s="157">
        <v>1</v>
      </c>
      <c r="ZW84" s="157">
        <v>0</v>
      </c>
      <c r="ZX84" s="158">
        <v>0.98</v>
      </c>
      <c r="ZZ84" s="157" t="s">
        <v>396</v>
      </c>
      <c r="AAA84" s="157">
        <v>50</v>
      </c>
      <c r="AAB84" s="157">
        <v>48</v>
      </c>
      <c r="AAC84" s="157">
        <v>1</v>
      </c>
      <c r="AAD84" s="157">
        <v>1</v>
      </c>
      <c r="AAE84" s="158">
        <v>0.96</v>
      </c>
      <c r="AAN84" s="157" t="s">
        <v>396</v>
      </c>
      <c r="AAO84" s="157">
        <v>50</v>
      </c>
      <c r="AAP84" s="157">
        <v>45</v>
      </c>
      <c r="AAQ84" s="157">
        <v>4</v>
      </c>
      <c r="AAR84" s="157">
        <v>1</v>
      </c>
      <c r="AAS84" s="158">
        <v>0.9</v>
      </c>
      <c r="AAU84" s="157" t="s">
        <v>396</v>
      </c>
      <c r="AAV84" s="157">
        <v>50</v>
      </c>
      <c r="AAW84" s="157">
        <v>48</v>
      </c>
      <c r="AAX84" s="157">
        <v>1</v>
      </c>
      <c r="AAY84" s="157">
        <v>1</v>
      </c>
      <c r="AAZ84" s="158">
        <v>0.96</v>
      </c>
    </row>
    <row r="85" spans="10:728" ht="15">
      <c r="J85" s="18" t="s">
        <v>23</v>
      </c>
      <c r="K85" s="49">
        <v>541</v>
      </c>
      <c r="L85" s="18">
        <v>0</v>
      </c>
      <c r="M85" s="18">
        <v>0</v>
      </c>
      <c r="N85" s="18">
        <v>541</v>
      </c>
      <c r="O85" s="19">
        <v>0</v>
      </c>
      <c r="P85" s="19">
        <v>-0.99</v>
      </c>
      <c r="R85" s="18" t="s">
        <v>84</v>
      </c>
      <c r="S85" s="18">
        <v>143</v>
      </c>
      <c r="T85" s="18">
        <v>112</v>
      </c>
      <c r="U85" s="18">
        <v>17</v>
      </c>
      <c r="V85" s="18">
        <v>14</v>
      </c>
      <c r="W85" s="19">
        <v>0.78</v>
      </c>
      <c r="Z85" s="51"/>
      <c r="AA85" s="51"/>
      <c r="AB85" s="52"/>
      <c r="AC85" s="53"/>
      <c r="AD85" s="51"/>
      <c r="AE85" s="54"/>
      <c r="AF85" s="56"/>
      <c r="AG85" s="52"/>
      <c r="CG85" s="17" t="s">
        <v>59</v>
      </c>
      <c r="CH85" s="2">
        <v>23</v>
      </c>
      <c r="CI85" s="2">
        <v>0</v>
      </c>
      <c r="CJ85" s="2">
        <v>0</v>
      </c>
      <c r="CK85" s="2">
        <v>23</v>
      </c>
      <c r="CL85" s="4">
        <v>0</v>
      </c>
      <c r="CM85" s="19"/>
      <c r="CW85" s="2" t="s">
        <v>30</v>
      </c>
      <c r="CX85" s="2">
        <v>25</v>
      </c>
      <c r="CY85" s="2">
        <v>21</v>
      </c>
      <c r="CZ85" s="2">
        <v>4</v>
      </c>
      <c r="DA85" s="2">
        <v>0</v>
      </c>
      <c r="DB85" s="4">
        <v>0.84</v>
      </c>
      <c r="DC85" s="19"/>
      <c r="DE85" s="7" t="s">
        <v>55</v>
      </c>
      <c r="DF85" s="2">
        <v>74</v>
      </c>
      <c r="DG85" s="2">
        <v>18</v>
      </c>
      <c r="DH85" s="2">
        <v>0</v>
      </c>
      <c r="DI85" s="2">
        <v>56</v>
      </c>
      <c r="DJ85" s="4">
        <v>0.24</v>
      </c>
      <c r="DU85" s="2"/>
      <c r="DV85" s="2"/>
      <c r="DW85" s="2"/>
      <c r="DX85" s="2"/>
      <c r="DY85" s="2"/>
      <c r="DZ85" s="2"/>
      <c r="EC85" s="7" t="s">
        <v>67</v>
      </c>
      <c r="ED85" s="2">
        <v>50</v>
      </c>
      <c r="EE85" s="2">
        <v>5</v>
      </c>
      <c r="EF85" s="2">
        <v>0</v>
      </c>
      <c r="EG85" s="2">
        <v>45</v>
      </c>
      <c r="EH85" s="4">
        <v>0.1</v>
      </c>
      <c r="EK85" s="7" t="s">
        <v>133</v>
      </c>
      <c r="EL85" s="2">
        <v>5</v>
      </c>
      <c r="EM85" s="2">
        <v>4</v>
      </c>
      <c r="EN85" s="2">
        <v>1</v>
      </c>
      <c r="EO85" s="2">
        <v>0</v>
      </c>
      <c r="EP85" s="4">
        <v>0.8</v>
      </c>
      <c r="FI85" s="6" t="s">
        <v>36</v>
      </c>
      <c r="FJ85" s="66">
        <v>14</v>
      </c>
      <c r="FK85" s="2">
        <v>0</v>
      </c>
      <c r="FL85" s="2">
        <v>0</v>
      </c>
      <c r="FM85" s="2">
        <v>14</v>
      </c>
      <c r="FN85" s="4">
        <v>0</v>
      </c>
      <c r="HM85" s="2" t="s">
        <v>86</v>
      </c>
      <c r="HN85" s="2">
        <v>555</v>
      </c>
      <c r="HO85" s="2">
        <v>0</v>
      </c>
      <c r="HP85" s="2">
        <v>0</v>
      </c>
      <c r="HQ85" s="2">
        <v>555</v>
      </c>
      <c r="HR85" s="28">
        <v>0</v>
      </c>
      <c r="HV85" s="18">
        <f>SUM(HV80:HV84)</f>
        <v>540</v>
      </c>
      <c r="HW85" s="18">
        <f>SUM(HW80:HW84)</f>
        <v>539</v>
      </c>
      <c r="HZ85" s="19">
        <f>HW85/HV85</f>
        <v>0.99814814814814812</v>
      </c>
      <c r="ID85" s="18">
        <f>SUM(ID80:ID84)</f>
        <v>540</v>
      </c>
      <c r="IE85" s="18">
        <f>SUM(IE80:IE84)</f>
        <v>539</v>
      </c>
      <c r="IH85" s="19">
        <f>IE85/ID85</f>
        <v>0.99814814814814812</v>
      </c>
      <c r="IL85" s="18">
        <f>SUM(IL80:IL84)</f>
        <v>540</v>
      </c>
      <c r="IM85" s="18">
        <f>SUM(IM80:IM84)</f>
        <v>539</v>
      </c>
      <c r="IQ85" s="19">
        <f>IM85/IL85</f>
        <v>0.99814814814814812</v>
      </c>
      <c r="IT85" s="18">
        <f>SUM(IT80:IT84)</f>
        <v>540</v>
      </c>
      <c r="IU85" s="18">
        <f>SUM(IU80:IU84)</f>
        <v>539</v>
      </c>
      <c r="IX85" s="19">
        <f>IU85/IT85</f>
        <v>0.99814814814814812</v>
      </c>
      <c r="JB85" s="18">
        <f>SUM(JB80:JB84)</f>
        <v>540</v>
      </c>
      <c r="JC85" s="18">
        <f>SUM(JC80:JC84)</f>
        <v>540</v>
      </c>
      <c r="JF85" s="19">
        <f>JC85/JB85</f>
        <v>1</v>
      </c>
      <c r="JJ85" s="18">
        <f>SUM(JJ80:JJ84)</f>
        <v>540</v>
      </c>
      <c r="JK85" s="18">
        <f>SUM(JK80:JK84)</f>
        <v>540</v>
      </c>
      <c r="JN85" s="19">
        <f>JK85/JJ85</f>
        <v>1</v>
      </c>
      <c r="JR85" s="18">
        <f>SUM(JR80:JR84)</f>
        <v>540</v>
      </c>
      <c r="JS85" s="18">
        <f>SUM(JS80:JS84)</f>
        <v>540</v>
      </c>
      <c r="JV85" s="19">
        <f>JS85/JR85</f>
        <v>1</v>
      </c>
      <c r="JZ85" s="18">
        <f>SUM(JZ80:JZ84)</f>
        <v>540</v>
      </c>
      <c r="KA85" s="18">
        <f>SUM(KA80:KA84)</f>
        <v>540</v>
      </c>
      <c r="KD85" s="19">
        <f>KA85/JZ85</f>
        <v>1</v>
      </c>
      <c r="KH85" s="18">
        <f>SUM(KH80:KH84)</f>
        <v>540</v>
      </c>
      <c r="KI85" s="18">
        <f>SUM(KI80:KI84)</f>
        <v>540</v>
      </c>
      <c r="KL85" s="19">
        <f>KI85/KH85</f>
        <v>1</v>
      </c>
      <c r="KP85" s="18">
        <f>SUM(KP80:KP84)</f>
        <v>279</v>
      </c>
      <c r="KQ85" s="18">
        <f>SUM(KQ80:KQ84)</f>
        <v>277</v>
      </c>
      <c r="KT85" s="19">
        <f>KQ85/KP85</f>
        <v>0.99283154121863804</v>
      </c>
      <c r="KX85" s="18">
        <f>SUM(KX80:KX84)</f>
        <v>540</v>
      </c>
      <c r="KY85" s="18">
        <f>SUM(KY80:KY84)</f>
        <v>540</v>
      </c>
      <c r="LB85" s="19">
        <f>KY85/KX85</f>
        <v>1</v>
      </c>
      <c r="LF85" s="18">
        <f>SUM(LF80:LF84)</f>
        <v>540</v>
      </c>
      <c r="LG85" s="18">
        <f>SUM(LG80:LG84)</f>
        <v>540</v>
      </c>
      <c r="LJ85" s="19">
        <f>LG85/LF85</f>
        <v>1</v>
      </c>
      <c r="LN85" s="18">
        <f>SUM(LN80:LN84)</f>
        <v>540</v>
      </c>
      <c r="LO85" s="18">
        <f>SUM(LO80:LO84)</f>
        <v>540</v>
      </c>
      <c r="LR85" s="19">
        <f>LO85/LN85</f>
        <v>1</v>
      </c>
      <c r="LV85" s="18">
        <f>SUM(LV80:LV84)</f>
        <v>540</v>
      </c>
      <c r="LW85" s="18">
        <f>SUM(LW80:LW84)</f>
        <v>540</v>
      </c>
      <c r="LZ85" s="19">
        <f>LW85/LV85</f>
        <v>1</v>
      </c>
      <c r="MD85" s="18">
        <f>SUM(MD80:MD84)</f>
        <v>540</v>
      </c>
      <c r="ME85" s="18">
        <f>SUM(ME80:ME84)</f>
        <v>540</v>
      </c>
      <c r="MH85" s="19">
        <f>ME85/MD85</f>
        <v>1</v>
      </c>
      <c r="ML85" s="18">
        <f>SUM(ML80:ML84)</f>
        <v>540</v>
      </c>
      <c r="MM85" s="18">
        <f>SUM(MM80:MM84)</f>
        <v>540</v>
      </c>
      <c r="MP85" s="19">
        <f>MM85/ML85</f>
        <v>1</v>
      </c>
      <c r="MT85" s="18">
        <f>SUM(MT80:MT84)</f>
        <v>540</v>
      </c>
      <c r="MU85" s="18">
        <f>SUM(MU80:MU84)</f>
        <v>540</v>
      </c>
      <c r="MX85" s="19">
        <f>MU85/MT85</f>
        <v>1</v>
      </c>
      <c r="NB85" s="18">
        <f>SUM(NB80:NB84)</f>
        <v>540</v>
      </c>
      <c r="NC85" s="18">
        <f>SUM(NC80:NC84)</f>
        <v>540</v>
      </c>
      <c r="NF85" s="19">
        <f>NC85/NB85</f>
        <v>1</v>
      </c>
      <c r="NJ85" s="18">
        <f>SUM(NJ80:NJ84)</f>
        <v>540</v>
      </c>
      <c r="NK85" s="18">
        <f>SUM(NK80:NK84)</f>
        <v>540</v>
      </c>
      <c r="NN85" s="19">
        <f>NK85/NJ85</f>
        <v>1</v>
      </c>
      <c r="NR85" s="18">
        <f>SUM(NR80:NR84)</f>
        <v>540</v>
      </c>
      <c r="NS85" s="18">
        <f>SUM(NS80:NS84)</f>
        <v>540</v>
      </c>
      <c r="NV85" s="19">
        <f>NS85/NR85</f>
        <v>1</v>
      </c>
      <c r="NZ85" s="18">
        <f>SUM(NZ80:NZ84)</f>
        <v>540</v>
      </c>
      <c r="OA85" s="18">
        <f>SUM(OA80:OA84)</f>
        <v>540</v>
      </c>
      <c r="OD85" s="19">
        <f>OA85/NZ85</f>
        <v>1</v>
      </c>
      <c r="OH85" s="18">
        <f>SUM(OH80:OH84)</f>
        <v>540</v>
      </c>
      <c r="OI85" s="18">
        <f>SUM(OI80:OI84)</f>
        <v>540</v>
      </c>
      <c r="OL85" s="19">
        <f>OI85/OH85</f>
        <v>1</v>
      </c>
      <c r="OP85" s="18">
        <f>SUM(OP80:OP84)</f>
        <v>540</v>
      </c>
      <c r="OQ85" s="18">
        <f>SUM(OQ80:OQ84)</f>
        <v>540</v>
      </c>
      <c r="OT85" s="19">
        <f>OQ85/OP85</f>
        <v>1</v>
      </c>
      <c r="OW85" s="129"/>
      <c r="OX85" s="129"/>
      <c r="OY85" s="129"/>
      <c r="OZ85" s="129"/>
      <c r="PA85" s="129"/>
      <c r="PB85" s="129"/>
      <c r="PC85" s="129"/>
      <c r="PD85" s="129"/>
      <c r="PE85" s="129"/>
      <c r="PF85" s="129"/>
      <c r="PG85" s="129"/>
      <c r="PH85" s="129"/>
      <c r="PI85" s="129"/>
      <c r="PJ85" s="129"/>
      <c r="PK85" s="121"/>
      <c r="QC85" s="121"/>
      <c r="QD85" s="121"/>
      <c r="QE85" s="121"/>
      <c r="QF85" s="121"/>
      <c r="QG85" s="121"/>
      <c r="QH85" s="132"/>
      <c r="QI85" s="121"/>
      <c r="QJ85" s="121"/>
      <c r="QK85" s="157" t="s">
        <v>289</v>
      </c>
      <c r="QL85" s="157">
        <v>111</v>
      </c>
      <c r="QM85" s="157">
        <v>98</v>
      </c>
      <c r="QN85" s="157">
        <v>13</v>
      </c>
      <c r="QO85" s="157">
        <v>0</v>
      </c>
      <c r="QP85" s="158">
        <v>0.88</v>
      </c>
      <c r="QQ85" s="121"/>
      <c r="QR85" s="121"/>
      <c r="QS85" s="121"/>
      <c r="QT85" s="121"/>
      <c r="QU85" s="121"/>
      <c r="QV85" s="121"/>
      <c r="QW85" s="121"/>
      <c r="QX85" s="121"/>
      <c r="QY85" s="121"/>
      <c r="QZ85" s="121"/>
      <c r="RA85" s="121"/>
      <c r="RB85" s="121"/>
      <c r="RC85" s="121"/>
      <c r="RD85" s="121"/>
      <c r="RE85" s="121"/>
      <c r="RF85" s="132"/>
      <c r="RG85" s="121"/>
      <c r="RH85" s="121"/>
      <c r="RI85" s="121"/>
      <c r="RJ85" s="121"/>
      <c r="RK85" s="121"/>
      <c r="RL85" s="121"/>
      <c r="RM85" s="121"/>
      <c r="RN85" s="121"/>
      <c r="RO85" s="132"/>
      <c r="RP85" s="121"/>
      <c r="RQ85" s="121"/>
      <c r="RR85" s="121"/>
      <c r="RS85" s="121"/>
      <c r="RT85" s="121"/>
      <c r="RU85" s="121"/>
      <c r="RV85" s="121"/>
      <c r="RW85" s="132"/>
      <c r="RX85" s="121"/>
      <c r="RY85" s="121"/>
      <c r="RZ85" s="121"/>
      <c r="SA85" s="121"/>
      <c r="SB85" s="121"/>
      <c r="SC85" s="121"/>
      <c r="SD85" s="132"/>
      <c r="SE85" s="121"/>
      <c r="SF85" s="121"/>
      <c r="SG85" s="121"/>
      <c r="SH85" s="121"/>
      <c r="SI85" s="121"/>
      <c r="SJ85" s="121"/>
      <c r="SK85" s="121"/>
      <c r="SL85" s="121"/>
      <c r="SM85" s="121"/>
      <c r="SN85" s="121"/>
      <c r="SO85" s="121"/>
      <c r="SP85" s="121"/>
      <c r="SQ85" s="121"/>
      <c r="SR85" s="121"/>
      <c r="TL85" s="18">
        <f>SUM(TL80:TL84)</f>
        <v>540</v>
      </c>
      <c r="VG85" s="157" t="s">
        <v>279</v>
      </c>
      <c r="VH85" s="157">
        <v>3</v>
      </c>
      <c r="VI85" s="157">
        <v>3</v>
      </c>
      <c r="VJ85" s="157">
        <v>0</v>
      </c>
      <c r="VK85" s="157">
        <v>0</v>
      </c>
      <c r="VL85" s="158">
        <v>1</v>
      </c>
      <c r="VO85" s="157" t="s">
        <v>279</v>
      </c>
      <c r="VP85" s="157">
        <v>3</v>
      </c>
      <c r="VQ85" s="157">
        <v>3</v>
      </c>
      <c r="VR85" s="157">
        <v>0</v>
      </c>
      <c r="VS85" s="157">
        <v>0</v>
      </c>
      <c r="VT85" s="158">
        <v>1</v>
      </c>
      <c r="VV85" s="157" t="s">
        <v>279</v>
      </c>
      <c r="VW85" s="157">
        <v>3</v>
      </c>
      <c r="VX85" s="157">
        <v>3</v>
      </c>
      <c r="VY85" s="157">
        <v>0</v>
      </c>
      <c r="VZ85" s="157">
        <v>0</v>
      </c>
      <c r="WA85" s="158">
        <v>1</v>
      </c>
      <c r="WC85" s="157" t="s">
        <v>279</v>
      </c>
      <c r="WD85" s="157">
        <v>3</v>
      </c>
      <c r="WE85" s="157">
        <v>3</v>
      </c>
      <c r="WF85" s="157">
        <v>0</v>
      </c>
      <c r="WG85" s="157">
        <v>0</v>
      </c>
      <c r="WH85" s="158">
        <v>1</v>
      </c>
      <c r="WK85" s="157" t="s">
        <v>279</v>
      </c>
      <c r="WL85" s="157">
        <v>3</v>
      </c>
      <c r="WM85" s="157">
        <v>3</v>
      </c>
      <c r="WN85" s="157">
        <v>0</v>
      </c>
      <c r="WO85" s="157">
        <v>0</v>
      </c>
      <c r="WP85" s="158">
        <v>1</v>
      </c>
      <c r="WS85" s="157" t="s">
        <v>279</v>
      </c>
      <c r="WT85" s="157">
        <v>3</v>
      </c>
      <c r="WU85" s="157">
        <v>3</v>
      </c>
      <c r="WV85" s="157">
        <v>0</v>
      </c>
      <c r="WW85" s="157">
        <v>0</v>
      </c>
      <c r="WX85" s="158">
        <v>1</v>
      </c>
      <c r="XA85" s="157" t="s">
        <v>279</v>
      </c>
      <c r="XB85" s="157">
        <v>3</v>
      </c>
      <c r="XC85" s="157">
        <v>3</v>
      </c>
      <c r="XD85" s="157">
        <v>0</v>
      </c>
      <c r="XE85" s="157">
        <v>0</v>
      </c>
      <c r="XF85" s="158">
        <v>1</v>
      </c>
      <c r="XI85" s="157" t="s">
        <v>279</v>
      </c>
      <c r="XJ85" s="157">
        <v>3</v>
      </c>
      <c r="XK85" s="157">
        <v>3</v>
      </c>
      <c r="XL85" s="157">
        <v>0</v>
      </c>
      <c r="XM85" s="157">
        <v>0</v>
      </c>
      <c r="XN85" s="158">
        <v>1</v>
      </c>
      <c r="XQ85" s="157" t="s">
        <v>279</v>
      </c>
      <c r="XR85" s="157">
        <v>3</v>
      </c>
      <c r="XS85" s="157">
        <v>3</v>
      </c>
      <c r="XT85" s="157">
        <v>0</v>
      </c>
      <c r="XU85" s="157">
        <v>0</v>
      </c>
      <c r="XV85" s="158">
        <v>1</v>
      </c>
      <c r="XY85" s="157" t="s">
        <v>279</v>
      </c>
      <c r="XZ85" s="157">
        <v>3</v>
      </c>
      <c r="YA85" s="157">
        <v>3</v>
      </c>
      <c r="YB85" s="157">
        <v>0</v>
      </c>
      <c r="YC85" s="157">
        <v>0</v>
      </c>
      <c r="YD85" s="158">
        <v>1</v>
      </c>
      <c r="YG85" s="157" t="s">
        <v>145</v>
      </c>
      <c r="YH85" s="157">
        <v>262</v>
      </c>
      <c r="YI85" s="157">
        <v>262</v>
      </c>
      <c r="YJ85" s="157">
        <v>0</v>
      </c>
      <c r="YK85" s="157">
        <v>0</v>
      </c>
      <c r="YL85" s="158">
        <v>1</v>
      </c>
      <c r="YO85" s="157" t="s">
        <v>145</v>
      </c>
      <c r="YP85" s="157">
        <v>262</v>
      </c>
      <c r="YQ85" s="157">
        <v>262</v>
      </c>
      <c r="YR85" s="157">
        <v>0</v>
      </c>
      <c r="YS85" s="157">
        <v>0</v>
      </c>
      <c r="YT85" s="158">
        <v>1</v>
      </c>
      <c r="YW85" s="157" t="s">
        <v>145</v>
      </c>
      <c r="YX85" s="157">
        <v>262</v>
      </c>
      <c r="YY85" s="157">
        <v>262</v>
      </c>
      <c r="YZ85" s="157">
        <v>0</v>
      </c>
      <c r="ZA85" s="157">
        <v>0</v>
      </c>
      <c r="ZB85" s="158">
        <v>1</v>
      </c>
      <c r="ZD85" s="157" t="s">
        <v>145</v>
      </c>
      <c r="ZE85" s="157">
        <v>262</v>
      </c>
      <c r="ZF85" s="157">
        <v>262</v>
      </c>
      <c r="ZG85" s="157">
        <v>0</v>
      </c>
      <c r="ZH85" s="157">
        <v>0</v>
      </c>
      <c r="ZI85" s="158">
        <v>1</v>
      </c>
      <c r="ZL85" s="157" t="s">
        <v>145</v>
      </c>
      <c r="ZM85" s="157">
        <v>262</v>
      </c>
      <c r="ZN85" s="157">
        <v>262</v>
      </c>
      <c r="ZO85" s="157">
        <v>0</v>
      </c>
      <c r="ZP85" s="157">
        <v>0</v>
      </c>
      <c r="ZQ85" s="158">
        <v>1</v>
      </c>
      <c r="ZS85" s="157" t="s">
        <v>145</v>
      </c>
      <c r="ZT85" s="157">
        <v>262</v>
      </c>
      <c r="ZU85" s="157">
        <v>262</v>
      </c>
      <c r="ZV85" s="157">
        <v>0</v>
      </c>
      <c r="ZW85" s="157">
        <v>0</v>
      </c>
      <c r="ZX85" s="158">
        <v>1</v>
      </c>
      <c r="ZZ85" s="157" t="s">
        <v>145</v>
      </c>
      <c r="AAA85" s="157">
        <v>262</v>
      </c>
      <c r="AAB85" s="157">
        <v>262</v>
      </c>
      <c r="AAC85" s="157">
        <v>0</v>
      </c>
      <c r="AAD85" s="157">
        <v>0</v>
      </c>
      <c r="AAE85" s="158">
        <v>1</v>
      </c>
      <c r="AAN85" s="157" t="s">
        <v>145</v>
      </c>
      <c r="AAO85" s="157">
        <v>262</v>
      </c>
      <c r="AAP85" s="157">
        <v>262</v>
      </c>
      <c r="AAQ85" s="157">
        <v>0</v>
      </c>
      <c r="AAR85" s="157">
        <v>0</v>
      </c>
      <c r="AAS85" s="158">
        <v>1</v>
      </c>
      <c r="AAU85" s="157" t="s">
        <v>145</v>
      </c>
      <c r="AAV85" s="157">
        <v>262</v>
      </c>
      <c r="AAW85" s="157">
        <v>262</v>
      </c>
      <c r="AAX85" s="157">
        <v>0</v>
      </c>
      <c r="AAY85" s="157">
        <v>0</v>
      </c>
      <c r="AAZ85" s="158">
        <v>1</v>
      </c>
    </row>
    <row r="86" spans="10:728">
      <c r="J86" s="43" t="s">
        <v>57</v>
      </c>
      <c r="K86" s="49">
        <v>56</v>
      </c>
      <c r="L86" s="18">
        <v>0</v>
      </c>
      <c r="M86" s="18">
        <v>0</v>
      </c>
      <c r="N86" s="18">
        <v>56</v>
      </c>
      <c r="O86" s="19">
        <v>0</v>
      </c>
      <c r="P86" s="19">
        <v>-0.78</v>
      </c>
      <c r="Z86" s="51"/>
      <c r="AA86" s="51"/>
      <c r="AB86" s="52"/>
      <c r="AC86" s="53"/>
      <c r="AD86" s="51"/>
      <c r="AE86" s="54"/>
      <c r="AF86" s="56"/>
      <c r="AG86" s="52"/>
      <c r="DE86" s="7" t="s">
        <v>133</v>
      </c>
      <c r="DF86" s="2">
        <v>5</v>
      </c>
      <c r="DG86" s="2">
        <v>4</v>
      </c>
      <c r="DH86" s="2">
        <v>1</v>
      </c>
      <c r="DI86" s="2">
        <v>0</v>
      </c>
      <c r="DJ86" s="4">
        <v>0.8</v>
      </c>
      <c r="DU86" s="2"/>
      <c r="DV86" s="2"/>
      <c r="DW86" s="2"/>
      <c r="DX86" s="2"/>
      <c r="DY86" s="2"/>
      <c r="DZ86" s="2"/>
      <c r="EC86" s="7" t="s">
        <v>133</v>
      </c>
      <c r="ED86" s="2">
        <v>5</v>
      </c>
      <c r="EE86" s="2">
        <v>3</v>
      </c>
      <c r="EF86" s="2">
        <v>2</v>
      </c>
      <c r="EG86" s="2">
        <v>0</v>
      </c>
      <c r="EH86" s="4">
        <v>0.6</v>
      </c>
      <c r="NV86" s="19"/>
      <c r="QS86" s="121"/>
      <c r="QT86" s="121"/>
      <c r="QU86" s="121"/>
      <c r="QV86" s="121"/>
      <c r="QW86" s="121"/>
      <c r="QX86" s="121"/>
      <c r="QY86" s="121"/>
      <c r="QZ86" s="121"/>
      <c r="RA86" s="121"/>
      <c r="RB86" s="121"/>
      <c r="RC86" s="121"/>
      <c r="RD86" s="121"/>
      <c r="RE86" s="121"/>
      <c r="RF86" s="132"/>
      <c r="RG86" s="121"/>
      <c r="RH86" s="121"/>
      <c r="RI86" s="121"/>
      <c r="RJ86" s="121"/>
      <c r="RK86" s="121"/>
      <c r="RL86" s="121"/>
      <c r="RM86" s="121"/>
      <c r="RN86" s="121"/>
      <c r="RO86" s="132"/>
      <c r="RP86" s="121"/>
      <c r="RQ86" s="121"/>
      <c r="RR86" s="121"/>
      <c r="RS86" s="121"/>
      <c r="RT86" s="121"/>
      <c r="RU86" s="121"/>
      <c r="RV86" s="121"/>
      <c r="RW86" s="132"/>
      <c r="RX86" s="121"/>
      <c r="RY86" s="121"/>
      <c r="RZ86" s="121"/>
      <c r="SA86" s="121"/>
      <c r="SB86" s="121"/>
      <c r="SC86" s="121"/>
      <c r="SD86" s="132"/>
      <c r="SE86" s="121"/>
      <c r="SF86" s="121"/>
      <c r="SG86" s="121"/>
      <c r="SH86" s="121"/>
      <c r="SI86" s="121"/>
      <c r="SJ86" s="121"/>
      <c r="SK86" s="121"/>
      <c r="SL86" s="121"/>
      <c r="SM86" s="121"/>
      <c r="SN86" s="121"/>
      <c r="SO86" s="121"/>
      <c r="SP86" s="121"/>
      <c r="SQ86" s="121"/>
      <c r="SR86" s="121"/>
      <c r="VG86" s="157"/>
      <c r="VO86" s="157"/>
      <c r="VV86" s="157"/>
      <c r="WC86" s="157"/>
      <c r="WK86" s="157"/>
      <c r="WS86" s="157"/>
      <c r="XA86" s="157"/>
      <c r="XI86" s="157"/>
      <c r="XQ86" s="157"/>
      <c r="XY86" s="157"/>
      <c r="YG86" s="157" t="s">
        <v>420</v>
      </c>
      <c r="YH86" s="157">
        <v>4</v>
      </c>
      <c r="YI86" s="157">
        <v>4</v>
      </c>
      <c r="YJ86" s="157">
        <v>0</v>
      </c>
      <c r="YK86" s="157">
        <v>0</v>
      </c>
      <c r="YL86" s="158">
        <v>1</v>
      </c>
      <c r="YO86" s="157" t="s">
        <v>420</v>
      </c>
      <c r="YP86" s="157">
        <v>4</v>
      </c>
      <c r="YQ86" s="157">
        <v>4</v>
      </c>
      <c r="YR86" s="157">
        <v>0</v>
      </c>
      <c r="YS86" s="157">
        <v>0</v>
      </c>
      <c r="YT86" s="158">
        <v>1</v>
      </c>
      <c r="YW86" s="157" t="s">
        <v>420</v>
      </c>
      <c r="YX86" s="157">
        <v>4</v>
      </c>
      <c r="YY86" s="157">
        <v>4</v>
      </c>
      <c r="YZ86" s="157">
        <v>0</v>
      </c>
      <c r="ZA86" s="157">
        <v>0</v>
      </c>
      <c r="ZB86" s="158">
        <v>1</v>
      </c>
      <c r="ZD86" s="157" t="s">
        <v>420</v>
      </c>
      <c r="ZE86" s="157">
        <v>4</v>
      </c>
      <c r="ZF86" s="157">
        <v>4</v>
      </c>
      <c r="ZG86" s="157">
        <v>0</v>
      </c>
      <c r="ZH86" s="157">
        <v>0</v>
      </c>
      <c r="ZI86" s="158">
        <v>1</v>
      </c>
      <c r="ZL86" s="157" t="s">
        <v>420</v>
      </c>
      <c r="ZM86" s="157">
        <v>4</v>
      </c>
      <c r="ZN86" s="157">
        <v>4</v>
      </c>
      <c r="ZO86" s="157">
        <v>0</v>
      </c>
      <c r="ZP86" s="157">
        <v>0</v>
      </c>
      <c r="ZQ86" s="158">
        <v>1</v>
      </c>
      <c r="ZS86" s="157" t="s">
        <v>420</v>
      </c>
      <c r="ZT86" s="157">
        <v>4</v>
      </c>
      <c r="ZU86" s="157">
        <v>4</v>
      </c>
      <c r="ZV86" s="157">
        <v>0</v>
      </c>
      <c r="ZW86" s="157">
        <v>0</v>
      </c>
      <c r="ZX86" s="158">
        <v>1</v>
      </c>
      <c r="ZZ86" s="157" t="s">
        <v>420</v>
      </c>
      <c r="AAA86" s="157">
        <v>4</v>
      </c>
      <c r="AAB86" s="157">
        <v>4</v>
      </c>
      <c r="AAC86" s="157">
        <v>0</v>
      </c>
      <c r="AAD86" s="157">
        <v>0</v>
      </c>
      <c r="AAE86" s="158">
        <v>1</v>
      </c>
      <c r="AAN86" s="157" t="s">
        <v>420</v>
      </c>
      <c r="AAO86" s="157">
        <v>4</v>
      </c>
      <c r="AAP86" s="157">
        <v>4</v>
      </c>
      <c r="AAQ86" s="157">
        <v>0</v>
      </c>
      <c r="AAR86" s="157">
        <v>0</v>
      </c>
      <c r="AAS86" s="158">
        <v>1</v>
      </c>
      <c r="AAU86" s="157" t="s">
        <v>420</v>
      </c>
      <c r="AAV86" s="157">
        <v>4</v>
      </c>
      <c r="AAW86" s="157">
        <v>4</v>
      </c>
      <c r="AAX86" s="157">
        <v>0</v>
      </c>
      <c r="AAY86" s="157">
        <v>0</v>
      </c>
      <c r="AAZ86" s="158">
        <v>1</v>
      </c>
    </row>
    <row r="87" spans="10:728">
      <c r="J87" s="49" t="s">
        <v>67</v>
      </c>
      <c r="K87" s="18">
        <v>50</v>
      </c>
      <c r="L87" s="18">
        <v>43</v>
      </c>
      <c r="M87" s="18">
        <v>5</v>
      </c>
      <c r="N87" s="18">
        <v>2</v>
      </c>
      <c r="O87" s="19">
        <v>0.86</v>
      </c>
      <c r="P87" s="19">
        <v>-2.0000000000000018E-2</v>
      </c>
      <c r="Z87" s="51"/>
      <c r="AA87" s="51"/>
      <c r="AB87" s="52"/>
      <c r="AC87" s="53"/>
      <c r="AD87" s="51"/>
      <c r="AE87" s="55"/>
      <c r="AF87" s="56"/>
      <c r="AG87" s="52"/>
      <c r="DE87" s="2" t="s">
        <v>82</v>
      </c>
      <c r="DF87" s="2">
        <v>71</v>
      </c>
      <c r="DG87" s="2">
        <v>33</v>
      </c>
      <c r="DH87" s="2">
        <v>10</v>
      </c>
      <c r="DI87" s="2">
        <v>28</v>
      </c>
      <c r="DJ87" s="4">
        <v>0.46</v>
      </c>
      <c r="DU87" s="2"/>
      <c r="DV87" s="2"/>
      <c r="DW87" s="2"/>
      <c r="DX87" s="2"/>
      <c r="DY87" s="2"/>
      <c r="DZ87" s="2"/>
      <c r="EC87" s="7" t="s">
        <v>128</v>
      </c>
      <c r="ED87" s="2">
        <v>5</v>
      </c>
      <c r="EE87" s="2">
        <v>4</v>
      </c>
      <c r="EF87" s="2">
        <v>1</v>
      </c>
      <c r="EG87" s="2">
        <v>0</v>
      </c>
      <c r="EH87" s="4">
        <v>0.8</v>
      </c>
      <c r="SU87" s="157" t="s">
        <v>289</v>
      </c>
      <c r="SV87" s="157">
        <v>111</v>
      </c>
      <c r="SW87" s="157">
        <v>98</v>
      </c>
      <c r="SX87" s="157">
        <v>13</v>
      </c>
      <c r="SY87" s="157">
        <v>0</v>
      </c>
      <c r="SZ87" s="158">
        <v>0.88</v>
      </c>
      <c r="TC87" s="157" t="s">
        <v>289</v>
      </c>
      <c r="TD87" s="157">
        <v>111</v>
      </c>
      <c r="TE87" s="157">
        <v>98</v>
      </c>
      <c r="TF87" s="157">
        <v>13</v>
      </c>
      <c r="TG87" s="157">
        <v>0</v>
      </c>
      <c r="TH87" s="158">
        <v>0.88</v>
      </c>
      <c r="TK87" s="157" t="s">
        <v>289</v>
      </c>
      <c r="TL87" s="157">
        <v>10</v>
      </c>
      <c r="TM87" s="157">
        <v>0</v>
      </c>
      <c r="TN87" s="157">
        <v>0</v>
      </c>
      <c r="TO87" s="157">
        <v>10</v>
      </c>
      <c r="TP87" s="158">
        <v>0</v>
      </c>
      <c r="TS87" s="157" t="s">
        <v>289</v>
      </c>
      <c r="TT87" s="157">
        <v>111</v>
      </c>
      <c r="TU87" s="157">
        <v>98</v>
      </c>
      <c r="TV87" s="157">
        <v>13</v>
      </c>
      <c r="TW87" s="157">
        <v>0</v>
      </c>
      <c r="TX87" s="158">
        <v>0.88</v>
      </c>
      <c r="UA87" s="157" t="s">
        <v>289</v>
      </c>
      <c r="UB87" s="157">
        <v>10</v>
      </c>
      <c r="UC87" s="157">
        <v>0</v>
      </c>
      <c r="UD87" s="157">
        <v>0</v>
      </c>
      <c r="UE87" s="157">
        <v>10</v>
      </c>
      <c r="UF87" s="158">
        <v>0</v>
      </c>
      <c r="UI87" s="157" t="s">
        <v>289</v>
      </c>
      <c r="UJ87" s="157">
        <v>10</v>
      </c>
      <c r="UK87" s="157">
        <v>0</v>
      </c>
      <c r="UL87" s="157">
        <v>0</v>
      </c>
      <c r="UM87" s="157">
        <v>10</v>
      </c>
      <c r="UN87" s="158">
        <v>0</v>
      </c>
      <c r="UQ87" s="157"/>
      <c r="UY87" s="157" t="s">
        <v>289</v>
      </c>
      <c r="UZ87" s="157">
        <v>10</v>
      </c>
      <c r="VA87" s="157">
        <v>0</v>
      </c>
      <c r="VB87" s="157">
        <v>0</v>
      </c>
      <c r="VC87" s="157">
        <v>10</v>
      </c>
      <c r="VD87" s="158">
        <v>0</v>
      </c>
      <c r="VG87" s="157" t="s">
        <v>289</v>
      </c>
      <c r="VH87" s="157">
        <v>111</v>
      </c>
      <c r="VI87" s="157">
        <v>98</v>
      </c>
      <c r="VJ87" s="157">
        <v>13</v>
      </c>
      <c r="VK87" s="157">
        <v>0</v>
      </c>
      <c r="VL87" s="158">
        <v>0.88</v>
      </c>
      <c r="VO87" s="157" t="s">
        <v>289</v>
      </c>
      <c r="VP87" s="157">
        <v>111</v>
      </c>
      <c r="VQ87" s="157">
        <v>98</v>
      </c>
      <c r="VR87" s="157">
        <v>13</v>
      </c>
      <c r="VS87" s="157">
        <v>0</v>
      </c>
      <c r="VT87" s="158">
        <v>0.88</v>
      </c>
      <c r="VV87" s="157" t="s">
        <v>289</v>
      </c>
      <c r="VW87" s="157">
        <v>111</v>
      </c>
      <c r="VX87" s="157">
        <v>96</v>
      </c>
      <c r="VY87" s="157">
        <v>15</v>
      </c>
      <c r="VZ87" s="157">
        <v>0</v>
      </c>
      <c r="WA87" s="158">
        <v>0.86</v>
      </c>
      <c r="WC87" s="157" t="s">
        <v>289</v>
      </c>
      <c r="WD87" s="157">
        <v>111</v>
      </c>
      <c r="WE87" s="157">
        <v>98</v>
      </c>
      <c r="WF87" s="157">
        <v>13</v>
      </c>
      <c r="WG87" s="157">
        <v>0</v>
      </c>
      <c r="WH87" s="158">
        <v>0.88</v>
      </c>
      <c r="WK87" s="157" t="s">
        <v>289</v>
      </c>
      <c r="WL87" s="157">
        <v>111</v>
      </c>
      <c r="WM87" s="157">
        <v>98</v>
      </c>
      <c r="WN87" s="157">
        <v>13</v>
      </c>
      <c r="WO87" s="157">
        <v>0</v>
      </c>
      <c r="WP87" s="158">
        <v>0.88</v>
      </c>
      <c r="WS87" s="157" t="s">
        <v>289</v>
      </c>
      <c r="WT87" s="157">
        <v>111</v>
      </c>
      <c r="WU87" s="157">
        <v>98</v>
      </c>
      <c r="WV87" s="157">
        <v>13</v>
      </c>
      <c r="WW87" s="157">
        <v>0</v>
      </c>
      <c r="WX87" s="158">
        <v>0.88</v>
      </c>
      <c r="XA87" s="157" t="s">
        <v>289</v>
      </c>
      <c r="XB87" s="157">
        <v>111</v>
      </c>
      <c r="XC87" s="157">
        <v>98</v>
      </c>
      <c r="XD87" s="157">
        <v>13</v>
      </c>
      <c r="XE87" s="157">
        <v>0</v>
      </c>
      <c r="XF87" s="158">
        <v>0.88</v>
      </c>
      <c r="XI87" s="157" t="s">
        <v>289</v>
      </c>
      <c r="XJ87" s="157">
        <v>10</v>
      </c>
      <c r="XK87" s="157">
        <v>0</v>
      </c>
      <c r="XL87" s="157">
        <v>0</v>
      </c>
      <c r="XM87" s="157">
        <v>10</v>
      </c>
      <c r="XN87" s="158">
        <v>0</v>
      </c>
      <c r="XQ87" s="157" t="s">
        <v>289</v>
      </c>
      <c r="XR87" s="157">
        <v>111</v>
      </c>
      <c r="XS87" s="157">
        <v>98</v>
      </c>
      <c r="XT87" s="157">
        <v>13</v>
      </c>
      <c r="XU87" s="157">
        <v>0</v>
      </c>
      <c r="XV87" s="158">
        <v>0.88</v>
      </c>
      <c r="XY87" s="157" t="s">
        <v>289</v>
      </c>
      <c r="XZ87" s="157">
        <v>10</v>
      </c>
      <c r="YA87" s="157">
        <v>0</v>
      </c>
      <c r="YB87" s="157">
        <v>0</v>
      </c>
      <c r="YC87" s="157">
        <v>10</v>
      </c>
      <c r="YD87" s="158">
        <v>0</v>
      </c>
      <c r="YG87" s="157" t="s">
        <v>279</v>
      </c>
      <c r="YH87" s="157">
        <v>3</v>
      </c>
      <c r="YI87" s="157">
        <v>3</v>
      </c>
      <c r="YJ87" s="157">
        <v>0</v>
      </c>
      <c r="YK87" s="157">
        <v>0</v>
      </c>
      <c r="YL87" s="158">
        <v>1</v>
      </c>
      <c r="YO87" s="157" t="s">
        <v>279</v>
      </c>
      <c r="YP87" s="157">
        <v>3</v>
      </c>
      <c r="YQ87" s="157">
        <v>3</v>
      </c>
      <c r="YR87" s="157">
        <v>0</v>
      </c>
      <c r="YS87" s="157">
        <v>0</v>
      </c>
      <c r="YT87" s="158">
        <v>1</v>
      </c>
      <c r="YW87" s="157" t="s">
        <v>279</v>
      </c>
      <c r="YX87" s="157">
        <v>3</v>
      </c>
      <c r="YY87" s="157">
        <v>3</v>
      </c>
      <c r="YZ87" s="157">
        <v>0</v>
      </c>
      <c r="ZA87" s="157">
        <v>0</v>
      </c>
      <c r="ZB87" s="158">
        <v>1</v>
      </c>
      <c r="ZD87" s="157" t="s">
        <v>279</v>
      </c>
      <c r="ZE87" s="157">
        <v>3</v>
      </c>
      <c r="ZF87" s="157">
        <v>3</v>
      </c>
      <c r="ZG87" s="157">
        <v>0</v>
      </c>
      <c r="ZH87" s="157">
        <v>0</v>
      </c>
      <c r="ZI87" s="158">
        <v>1</v>
      </c>
      <c r="ZL87" s="157" t="s">
        <v>279</v>
      </c>
      <c r="ZM87" s="157">
        <v>3</v>
      </c>
      <c r="ZN87" s="157">
        <v>3</v>
      </c>
      <c r="ZO87" s="157">
        <v>0</v>
      </c>
      <c r="ZP87" s="157">
        <v>0</v>
      </c>
      <c r="ZQ87" s="158">
        <v>1</v>
      </c>
      <c r="ZS87" s="157" t="s">
        <v>279</v>
      </c>
      <c r="ZT87" s="157">
        <v>3</v>
      </c>
      <c r="ZU87" s="157">
        <v>3</v>
      </c>
      <c r="ZV87" s="157">
        <v>0</v>
      </c>
      <c r="ZW87" s="157">
        <v>0</v>
      </c>
      <c r="ZX87" s="158">
        <v>1</v>
      </c>
      <c r="ZZ87" s="157" t="s">
        <v>279</v>
      </c>
      <c r="AAA87" s="157">
        <v>3</v>
      </c>
      <c r="AAB87" s="157">
        <v>3</v>
      </c>
      <c r="AAC87" s="157">
        <v>0</v>
      </c>
      <c r="AAD87" s="157">
        <v>0</v>
      </c>
      <c r="AAE87" s="158">
        <v>1</v>
      </c>
      <c r="AAN87" s="157" t="s">
        <v>279</v>
      </c>
      <c r="AAO87" s="157">
        <v>3</v>
      </c>
      <c r="AAP87" s="157">
        <v>3</v>
      </c>
      <c r="AAQ87" s="157">
        <v>0</v>
      </c>
      <c r="AAR87" s="157">
        <v>0</v>
      </c>
      <c r="AAS87" s="158">
        <v>1</v>
      </c>
      <c r="AAU87" s="157" t="s">
        <v>279</v>
      </c>
      <c r="AAV87" s="157">
        <v>3</v>
      </c>
      <c r="AAW87" s="157">
        <v>3</v>
      </c>
      <c r="AAX87" s="157">
        <v>0</v>
      </c>
      <c r="AAY87" s="157">
        <v>0</v>
      </c>
      <c r="AAZ87" s="158">
        <v>1</v>
      </c>
    </row>
    <row r="88" spans="10:728">
      <c r="J88" s="43" t="s">
        <v>70</v>
      </c>
      <c r="K88" s="49">
        <v>270</v>
      </c>
      <c r="L88" s="18">
        <v>0</v>
      </c>
      <c r="M88" s="18">
        <v>0</v>
      </c>
      <c r="N88" s="18">
        <v>270</v>
      </c>
      <c r="O88" s="19">
        <v>0</v>
      </c>
      <c r="P88" s="19">
        <v>-0.81</v>
      </c>
      <c r="DU88" s="2"/>
      <c r="DV88" s="2"/>
      <c r="DW88" s="2"/>
      <c r="DX88" s="2"/>
      <c r="DY88" s="2"/>
      <c r="DZ88" s="2"/>
      <c r="VG88" s="157"/>
      <c r="VO88" s="157"/>
      <c r="VV88" s="157"/>
      <c r="WC88" s="157"/>
      <c r="WK88" s="157"/>
      <c r="WS88" s="157"/>
      <c r="XA88" s="157"/>
      <c r="XI88" s="157"/>
      <c r="XQ88" s="157"/>
      <c r="XY88" s="157"/>
      <c r="YG88" s="157"/>
      <c r="YH88" s="157">
        <f>SUM(YH80:YH87)</f>
        <v>607</v>
      </c>
      <c r="YI88" s="157">
        <f>SUM(YI80:YI87)</f>
        <v>604</v>
      </c>
      <c r="YL88" s="158">
        <f>YI88/YH88</f>
        <v>0.99505766062602963</v>
      </c>
      <c r="YO88" s="157"/>
      <c r="YW88" s="157"/>
      <c r="ZD88" s="157"/>
    </row>
    <row r="89" spans="10:728">
      <c r="J89" s="18" t="s">
        <v>73</v>
      </c>
      <c r="K89" s="49">
        <v>234</v>
      </c>
      <c r="L89" s="18">
        <v>152</v>
      </c>
      <c r="M89" s="18">
        <v>2</v>
      </c>
      <c r="N89" s="50">
        <v>80</v>
      </c>
      <c r="O89" s="19">
        <v>0.64</v>
      </c>
      <c r="P89" s="19">
        <v>-0.26</v>
      </c>
      <c r="DU89" s="2"/>
      <c r="DV89" s="2"/>
      <c r="DW89" s="2"/>
      <c r="DX89" s="2"/>
      <c r="DY89" s="2"/>
      <c r="DZ89" s="2"/>
      <c r="RQ89" s="157"/>
      <c r="RR89" s="157">
        <v>10</v>
      </c>
      <c r="RS89" s="157">
        <v>0</v>
      </c>
      <c r="RT89" s="157">
        <v>0</v>
      </c>
      <c r="RU89" s="157">
        <v>10</v>
      </c>
      <c r="RV89" s="157">
        <v>0</v>
      </c>
    </row>
    <row r="90" spans="10:728">
      <c r="J90" s="49" t="s">
        <v>80</v>
      </c>
      <c r="K90" s="18">
        <v>20</v>
      </c>
      <c r="L90" s="18">
        <v>19</v>
      </c>
      <c r="M90" s="18">
        <v>1</v>
      </c>
      <c r="N90" s="18">
        <v>0</v>
      </c>
      <c r="O90" s="19">
        <v>0.95</v>
      </c>
      <c r="P90" s="19">
        <v>-5.0000000000000044E-2</v>
      </c>
      <c r="KW90" s="7" t="s">
        <v>25</v>
      </c>
      <c r="KX90" s="7">
        <v>838</v>
      </c>
      <c r="KY90" s="7">
        <v>822</v>
      </c>
      <c r="KZ90" s="7">
        <v>10</v>
      </c>
      <c r="LA90" s="7">
        <v>6</v>
      </c>
      <c r="LB90" s="28">
        <v>0.98</v>
      </c>
      <c r="LE90" s="2" t="s">
        <v>25</v>
      </c>
      <c r="LF90" s="2">
        <v>838</v>
      </c>
      <c r="LG90" s="2">
        <v>822</v>
      </c>
      <c r="LH90" s="2">
        <v>10</v>
      </c>
      <c r="LI90" s="2">
        <v>6</v>
      </c>
      <c r="LJ90" s="4">
        <v>0.98</v>
      </c>
      <c r="YG90" s="121" t="s">
        <v>289</v>
      </c>
      <c r="YH90" s="157">
        <v>111</v>
      </c>
      <c r="YI90" s="157">
        <v>98</v>
      </c>
      <c r="YJ90" s="157">
        <v>13</v>
      </c>
      <c r="YK90" s="157">
        <v>0</v>
      </c>
      <c r="YL90" s="158">
        <v>0.88</v>
      </c>
      <c r="YO90" s="121" t="s">
        <v>289</v>
      </c>
      <c r="YP90" s="157">
        <v>10</v>
      </c>
      <c r="YQ90" s="157">
        <v>0</v>
      </c>
      <c r="YR90" s="157">
        <v>0</v>
      </c>
      <c r="YS90" s="157">
        <v>10</v>
      </c>
      <c r="YT90" s="158">
        <v>0</v>
      </c>
      <c r="YW90" s="121" t="s">
        <v>289</v>
      </c>
      <c r="YX90" s="157">
        <v>10</v>
      </c>
      <c r="YY90" s="157">
        <v>0</v>
      </c>
      <c r="YZ90" s="157">
        <v>0</v>
      </c>
      <c r="ZA90" s="157">
        <v>10</v>
      </c>
      <c r="ZB90" s="158">
        <v>0</v>
      </c>
    </row>
    <row r="91" spans="10:728">
      <c r="HE91" s="18" t="s">
        <v>182</v>
      </c>
      <c r="HF91" s="18">
        <f>SUM(HF3:HF70)</f>
        <v>7454</v>
      </c>
      <c r="HG91" s="18">
        <f>SUM(HG3:HG70)</f>
        <v>6234</v>
      </c>
      <c r="HJ91" s="19">
        <f>HG91/HF91</f>
        <v>0.83632948752347736</v>
      </c>
      <c r="HM91" s="18" t="s">
        <v>182</v>
      </c>
      <c r="HN91" s="18">
        <f>SUM(HN3:HN73)</f>
        <v>7653</v>
      </c>
      <c r="HO91" s="18">
        <f>SUM(HO3:HO73)</f>
        <v>6973</v>
      </c>
      <c r="HR91" s="19">
        <f>HO91/HN91</f>
        <v>0.91114595583431335</v>
      </c>
      <c r="KW91" s="7" t="s">
        <v>51</v>
      </c>
      <c r="KX91" s="7">
        <v>45</v>
      </c>
      <c r="KY91" s="7">
        <v>40</v>
      </c>
      <c r="KZ91" s="7">
        <v>5</v>
      </c>
      <c r="LA91" s="7">
        <v>0</v>
      </c>
      <c r="LB91" s="28">
        <v>0.89</v>
      </c>
      <c r="LE91" s="2" t="s">
        <v>51</v>
      </c>
      <c r="LF91" s="2">
        <v>45</v>
      </c>
      <c r="LG91" s="2">
        <v>40</v>
      </c>
      <c r="LH91" s="2">
        <v>5</v>
      </c>
      <c r="LI91" s="2">
        <v>0</v>
      </c>
      <c r="LJ91" s="4">
        <v>0.89</v>
      </c>
      <c r="VG91" s="157"/>
      <c r="VO91" s="157"/>
      <c r="VV91" s="157"/>
      <c r="WC91" s="157"/>
      <c r="WK91" s="157"/>
      <c r="WS91" s="157"/>
      <c r="XA91" s="157"/>
      <c r="XI91" s="157"/>
      <c r="XQ91" s="157"/>
      <c r="XY91" s="157"/>
      <c r="YG91" s="157"/>
      <c r="YO91" s="157"/>
      <c r="YW91" s="157"/>
      <c r="ZD91" s="157"/>
    </row>
    <row r="92" spans="10:728">
      <c r="HE92" s="18" t="s">
        <v>183</v>
      </c>
      <c r="HF92" s="18">
        <f>SUM(HF71:HF73)</f>
        <v>13</v>
      </c>
      <c r="HG92" s="18">
        <f>SUM(HG71:HG73)</f>
        <v>12</v>
      </c>
      <c r="HJ92" s="19">
        <f>HG92/HF92</f>
        <v>0.92307692307692313</v>
      </c>
      <c r="HM92" s="18" t="s">
        <v>183</v>
      </c>
      <c r="HN92" s="18">
        <f>SUM(HN74:HN78)</f>
        <v>540</v>
      </c>
      <c r="HO92" s="18">
        <f>SUM(HO74:HO78)</f>
        <v>539</v>
      </c>
      <c r="HR92" s="19">
        <f>HO92/HN92</f>
        <v>0.99814814814814812</v>
      </c>
      <c r="KW92" s="2" t="s">
        <v>73</v>
      </c>
      <c r="KX92" s="2">
        <v>281</v>
      </c>
      <c r="KY92" s="2">
        <v>214</v>
      </c>
      <c r="KZ92" s="2">
        <v>18</v>
      </c>
      <c r="LA92" s="2">
        <v>49</v>
      </c>
      <c r="LB92" s="4">
        <v>0.76</v>
      </c>
      <c r="LE92" s="2" t="s">
        <v>56</v>
      </c>
      <c r="LF92" s="2">
        <v>152</v>
      </c>
      <c r="LG92" s="2">
        <v>110</v>
      </c>
      <c r="LH92" s="2">
        <v>0</v>
      </c>
      <c r="LI92" s="7">
        <v>42</v>
      </c>
      <c r="LJ92" s="4">
        <v>0.72</v>
      </c>
    </row>
    <row r="93" spans="10:728" ht="15">
      <c r="KW93" s="2" t="s">
        <v>56</v>
      </c>
      <c r="KX93" s="2">
        <v>152</v>
      </c>
      <c r="KY93" s="2">
        <v>110</v>
      </c>
      <c r="KZ93" s="2">
        <v>0</v>
      </c>
      <c r="LA93" s="2">
        <v>42</v>
      </c>
      <c r="LB93" s="4">
        <v>0.72</v>
      </c>
      <c r="LE93" s="2" t="s">
        <v>57</v>
      </c>
      <c r="LF93" s="2">
        <v>56</v>
      </c>
      <c r="LG93" s="2">
        <v>44</v>
      </c>
      <c r="LH93" s="2">
        <v>11</v>
      </c>
      <c r="LI93" s="2">
        <v>1</v>
      </c>
      <c r="LJ93" s="4">
        <v>0.79</v>
      </c>
      <c r="LM93" s="2" t="s">
        <v>179</v>
      </c>
      <c r="LN93" s="2">
        <v>144</v>
      </c>
      <c r="LO93" s="2">
        <v>133</v>
      </c>
      <c r="LP93" s="2">
        <v>8</v>
      </c>
      <c r="LQ93" s="7">
        <v>3</v>
      </c>
      <c r="LR93" s="4">
        <v>0.92</v>
      </c>
      <c r="VO93" s="157" t="s">
        <v>69</v>
      </c>
      <c r="VP93" s="157">
        <v>176</v>
      </c>
      <c r="VQ93" s="157">
        <v>171</v>
      </c>
      <c r="VR93" s="157">
        <v>2</v>
      </c>
      <c r="VS93" s="157">
        <v>3</v>
      </c>
      <c r="VV93" s="157" t="s">
        <v>270</v>
      </c>
      <c r="VW93" s="157">
        <v>144</v>
      </c>
      <c r="VX93" s="157">
        <v>129</v>
      </c>
      <c r="VY93" s="157">
        <v>7</v>
      </c>
      <c r="VZ93" s="157">
        <v>8</v>
      </c>
      <c r="WC93" s="157" t="s">
        <v>270</v>
      </c>
      <c r="WD93" s="157">
        <v>144</v>
      </c>
      <c r="WE93" s="157">
        <v>129</v>
      </c>
      <c r="WF93" s="157">
        <v>8</v>
      </c>
      <c r="WG93" s="157">
        <v>7</v>
      </c>
      <c r="WK93" s="157" t="s">
        <v>72</v>
      </c>
      <c r="WL93" s="157">
        <v>85</v>
      </c>
      <c r="WM93" s="157">
        <v>53</v>
      </c>
      <c r="WN93" s="157">
        <v>2</v>
      </c>
      <c r="WO93" s="157">
        <v>30</v>
      </c>
      <c r="WS93" s="157" t="s">
        <v>69</v>
      </c>
      <c r="WT93" s="157">
        <v>176</v>
      </c>
      <c r="WU93" s="157">
        <v>171</v>
      </c>
      <c r="WV93" s="157">
        <v>2</v>
      </c>
      <c r="WW93" s="157">
        <v>3</v>
      </c>
      <c r="XA93" s="157" t="s">
        <v>69</v>
      </c>
      <c r="XB93" s="157">
        <v>176</v>
      </c>
      <c r="XC93" s="157">
        <v>172</v>
      </c>
      <c r="XD93" s="157">
        <v>2</v>
      </c>
      <c r="XE93" s="157">
        <v>2</v>
      </c>
      <c r="XI93" s="157" t="s">
        <v>30</v>
      </c>
      <c r="XJ93" s="157">
        <v>36</v>
      </c>
      <c r="XK93" s="157">
        <v>32</v>
      </c>
      <c r="XL93" s="157">
        <v>4</v>
      </c>
      <c r="XM93" s="157">
        <v>0</v>
      </c>
      <c r="XQ93" s="157" t="s">
        <v>69</v>
      </c>
      <c r="XR93" s="157">
        <v>176</v>
      </c>
      <c r="XS93" s="157">
        <v>169</v>
      </c>
      <c r="XT93" s="157">
        <v>2</v>
      </c>
      <c r="XU93" s="157">
        <v>5</v>
      </c>
      <c r="XY93" s="157" t="s">
        <v>270</v>
      </c>
      <c r="XZ93" s="156">
        <v>144</v>
      </c>
      <c r="YA93" s="156">
        <v>126</v>
      </c>
      <c r="YB93" s="156">
        <v>6</v>
      </c>
      <c r="YC93" s="156">
        <v>12</v>
      </c>
      <c r="YG93" s="157" t="s">
        <v>69</v>
      </c>
      <c r="YH93" s="157">
        <v>176</v>
      </c>
      <c r="YI93" s="157">
        <v>169</v>
      </c>
      <c r="YJ93" s="157">
        <v>2</v>
      </c>
      <c r="YK93" s="157">
        <v>5</v>
      </c>
      <c r="YO93" s="163" t="s">
        <v>71</v>
      </c>
      <c r="YP93" s="156">
        <v>194</v>
      </c>
      <c r="YQ93" s="156">
        <v>186</v>
      </c>
      <c r="YR93" s="157">
        <v>7</v>
      </c>
      <c r="YS93" s="157">
        <v>1</v>
      </c>
      <c r="YW93" s="157" t="s">
        <v>70</v>
      </c>
      <c r="YX93" s="157">
        <v>270</v>
      </c>
      <c r="YY93" s="157">
        <v>223</v>
      </c>
      <c r="YZ93" s="157">
        <v>7</v>
      </c>
      <c r="ZA93" s="157">
        <v>40</v>
      </c>
      <c r="ZD93" s="157" t="s">
        <v>69</v>
      </c>
      <c r="ZE93" s="157">
        <v>176</v>
      </c>
      <c r="ZF93" s="157">
        <v>172</v>
      </c>
      <c r="ZG93" s="157">
        <v>2</v>
      </c>
      <c r="ZH93" s="157">
        <v>2</v>
      </c>
    </row>
    <row r="94" spans="10:728" ht="15">
      <c r="LE94" s="2" t="s">
        <v>73</v>
      </c>
      <c r="LF94" s="2">
        <v>281</v>
      </c>
      <c r="LG94" s="2">
        <v>214</v>
      </c>
      <c r="LH94" s="2">
        <v>18</v>
      </c>
      <c r="LI94" s="2">
        <v>49</v>
      </c>
      <c r="LJ94" s="4">
        <v>0.76</v>
      </c>
      <c r="LM94" s="2" t="s">
        <v>80</v>
      </c>
      <c r="LN94" s="2">
        <v>20</v>
      </c>
      <c r="LO94" s="2">
        <v>19</v>
      </c>
      <c r="LP94" s="7">
        <v>1</v>
      </c>
      <c r="LQ94" s="2">
        <v>0</v>
      </c>
      <c r="LR94" s="4">
        <v>0.95</v>
      </c>
      <c r="MC94" s="65" t="s">
        <v>25</v>
      </c>
      <c r="MD94" s="2">
        <v>847</v>
      </c>
      <c r="ME94" s="2">
        <v>0</v>
      </c>
      <c r="MF94" s="2">
        <v>0</v>
      </c>
      <c r="MG94" s="7">
        <v>847</v>
      </c>
      <c r="MH94" s="4">
        <v>0</v>
      </c>
      <c r="MI94" s="19">
        <f>MH94-LZ94</f>
        <v>0</v>
      </c>
      <c r="MK94" s="65" t="s">
        <v>25</v>
      </c>
      <c r="ML94" s="2">
        <v>847</v>
      </c>
      <c r="MM94" s="2">
        <v>0</v>
      </c>
      <c r="MN94" s="2">
        <v>0</v>
      </c>
      <c r="MO94" s="7">
        <v>847</v>
      </c>
      <c r="MP94" s="4">
        <v>0</v>
      </c>
      <c r="UI94" s="157" t="s">
        <v>84</v>
      </c>
      <c r="UJ94" s="157">
        <v>134</v>
      </c>
      <c r="UK94" s="157">
        <v>109</v>
      </c>
      <c r="UL94" s="157">
        <v>13</v>
      </c>
      <c r="UM94" s="157">
        <v>12</v>
      </c>
      <c r="UQ94" s="157" t="s">
        <v>270</v>
      </c>
      <c r="UR94" s="157">
        <v>144</v>
      </c>
      <c r="US94" s="157">
        <v>129</v>
      </c>
      <c r="UT94" s="157">
        <v>7</v>
      </c>
      <c r="UU94" s="157">
        <v>8</v>
      </c>
      <c r="UY94" s="157" t="s">
        <v>270</v>
      </c>
      <c r="UZ94" s="157">
        <v>144</v>
      </c>
      <c r="VA94" s="157">
        <v>128</v>
      </c>
      <c r="VB94" s="157">
        <v>7</v>
      </c>
      <c r="VC94" s="157">
        <v>9</v>
      </c>
      <c r="VG94" s="157" t="s">
        <v>270</v>
      </c>
      <c r="VH94" s="157">
        <v>144</v>
      </c>
      <c r="VI94" s="157">
        <v>130</v>
      </c>
      <c r="VJ94" s="157">
        <v>7</v>
      </c>
      <c r="VK94" s="157">
        <v>7</v>
      </c>
      <c r="VO94" s="157" t="s">
        <v>72</v>
      </c>
      <c r="VP94" s="157">
        <v>85</v>
      </c>
      <c r="VQ94" s="157">
        <v>53</v>
      </c>
      <c r="VR94" s="157">
        <v>2</v>
      </c>
      <c r="VS94" s="157">
        <v>30</v>
      </c>
      <c r="VV94" s="157" t="s">
        <v>84</v>
      </c>
      <c r="VW94" s="157">
        <v>134</v>
      </c>
      <c r="VX94" s="157">
        <v>111</v>
      </c>
      <c r="VY94" s="157">
        <v>13</v>
      </c>
      <c r="VZ94" s="157">
        <v>10</v>
      </c>
      <c r="WC94" s="157" t="s">
        <v>84</v>
      </c>
      <c r="WD94" s="157">
        <v>134</v>
      </c>
      <c r="WE94" s="157">
        <v>110</v>
      </c>
      <c r="WF94" s="157">
        <v>13</v>
      </c>
      <c r="WG94" s="157">
        <v>11</v>
      </c>
      <c r="WK94" s="157" t="s">
        <v>270</v>
      </c>
      <c r="WL94" s="156">
        <v>144</v>
      </c>
      <c r="WM94" s="156">
        <v>128</v>
      </c>
      <c r="WN94" s="156">
        <v>7</v>
      </c>
      <c r="WO94" s="156">
        <v>9</v>
      </c>
      <c r="WS94" s="157" t="s">
        <v>72</v>
      </c>
      <c r="WT94" s="157">
        <v>85</v>
      </c>
      <c r="WU94" s="157">
        <v>53</v>
      </c>
      <c r="WV94" s="157">
        <v>2</v>
      </c>
      <c r="WW94" s="157">
        <v>30</v>
      </c>
      <c r="XA94" s="157" t="s">
        <v>72</v>
      </c>
      <c r="XB94" s="157">
        <v>85</v>
      </c>
      <c r="XC94" s="157">
        <v>53</v>
      </c>
      <c r="XD94" s="157">
        <v>2</v>
      </c>
      <c r="XE94" s="157">
        <v>30</v>
      </c>
      <c r="XI94" s="157" t="s">
        <v>69</v>
      </c>
      <c r="XJ94" s="157">
        <v>176</v>
      </c>
      <c r="XK94" s="157">
        <v>171</v>
      </c>
      <c r="XL94" s="157">
        <v>2</v>
      </c>
      <c r="XM94" s="157">
        <v>3</v>
      </c>
      <c r="XQ94" s="157" t="s">
        <v>72</v>
      </c>
      <c r="XR94" s="157">
        <v>85</v>
      </c>
      <c r="XS94" s="157">
        <v>53</v>
      </c>
      <c r="XT94" s="157">
        <v>2</v>
      </c>
      <c r="XU94" s="157">
        <v>30</v>
      </c>
      <c r="XY94" s="157" t="s">
        <v>84</v>
      </c>
      <c r="XZ94" s="157">
        <v>134</v>
      </c>
      <c r="YA94" s="157">
        <v>107</v>
      </c>
      <c r="YB94" s="157">
        <v>15</v>
      </c>
      <c r="YC94" s="157">
        <v>12</v>
      </c>
      <c r="YG94" s="157" t="s">
        <v>70</v>
      </c>
      <c r="YH94" s="157">
        <v>270</v>
      </c>
      <c r="YI94" s="157">
        <v>223</v>
      </c>
      <c r="YJ94" s="157">
        <v>7</v>
      </c>
      <c r="YK94" s="157">
        <v>40</v>
      </c>
      <c r="YO94" s="157" t="s">
        <v>35</v>
      </c>
      <c r="YP94" s="157">
        <v>48</v>
      </c>
      <c r="YQ94" s="157">
        <v>21</v>
      </c>
      <c r="YR94" s="157">
        <v>21</v>
      </c>
      <c r="YS94" s="157">
        <v>6</v>
      </c>
      <c r="YW94" s="157" t="s">
        <v>72</v>
      </c>
      <c r="YX94" s="157">
        <v>85</v>
      </c>
      <c r="YY94" s="157">
        <v>53</v>
      </c>
      <c r="YZ94" s="157">
        <v>2</v>
      </c>
      <c r="ZA94" s="157">
        <v>30</v>
      </c>
      <c r="ZD94" s="157" t="s">
        <v>70</v>
      </c>
      <c r="ZE94" s="157">
        <v>270</v>
      </c>
      <c r="ZF94" s="157">
        <v>223</v>
      </c>
      <c r="ZG94" s="157">
        <v>7</v>
      </c>
      <c r="ZH94" s="157">
        <v>40</v>
      </c>
    </row>
    <row r="95" spans="10:728" ht="15">
      <c r="IC95" s="2" t="s">
        <v>86</v>
      </c>
      <c r="ID95" s="2">
        <v>555</v>
      </c>
      <c r="IE95" s="2">
        <v>0</v>
      </c>
      <c r="IF95" s="2">
        <v>0</v>
      </c>
      <c r="IG95" s="2">
        <v>555</v>
      </c>
      <c r="IH95" s="4">
        <v>0</v>
      </c>
      <c r="IK95" s="2" t="s">
        <v>82</v>
      </c>
      <c r="IL95" s="2">
        <v>71</v>
      </c>
      <c r="IM95" s="2">
        <v>33</v>
      </c>
      <c r="IN95" s="7">
        <v>10</v>
      </c>
      <c r="IO95" s="2">
        <v>28</v>
      </c>
      <c r="IP95" s="4">
        <v>0.46</v>
      </c>
      <c r="IS95" s="2" t="s">
        <v>82</v>
      </c>
      <c r="IT95" s="2">
        <v>71</v>
      </c>
      <c r="IU95" s="2">
        <v>33</v>
      </c>
      <c r="IV95" s="7">
        <v>10</v>
      </c>
      <c r="IW95" s="2">
        <v>28</v>
      </c>
      <c r="IX95" s="19">
        <v>0.46</v>
      </c>
      <c r="LE95" s="2" t="s">
        <v>179</v>
      </c>
      <c r="LF95" s="2">
        <v>144</v>
      </c>
      <c r="LG95" s="2">
        <v>132</v>
      </c>
      <c r="LH95" s="2">
        <v>8</v>
      </c>
      <c r="LI95" s="7">
        <v>4</v>
      </c>
      <c r="LJ95" s="4">
        <v>0.92</v>
      </c>
      <c r="LM95" s="2" t="s">
        <v>84</v>
      </c>
      <c r="LN95" s="2">
        <v>135</v>
      </c>
      <c r="LO95" s="2">
        <v>112</v>
      </c>
      <c r="LP95" s="2">
        <v>9</v>
      </c>
      <c r="LQ95" s="7">
        <v>14</v>
      </c>
      <c r="LR95" s="4">
        <v>0.83</v>
      </c>
      <c r="MC95" s="2" t="s">
        <v>51</v>
      </c>
      <c r="MD95" s="2">
        <v>59</v>
      </c>
      <c r="ME95" s="2">
        <v>0</v>
      </c>
      <c r="MF95" s="2">
        <v>0</v>
      </c>
      <c r="MG95" s="7">
        <v>59</v>
      </c>
      <c r="MH95" s="4">
        <f>ME95/MD95</f>
        <v>0</v>
      </c>
      <c r="MK95" s="2" t="s">
        <v>51</v>
      </c>
      <c r="ML95" s="2">
        <v>59</v>
      </c>
      <c r="MM95" s="2">
        <v>0</v>
      </c>
      <c r="MN95" s="2">
        <v>0</v>
      </c>
      <c r="MO95" s="2">
        <v>59</v>
      </c>
      <c r="MP95" s="4">
        <v>0</v>
      </c>
      <c r="UQ95" s="157" t="s">
        <v>82</v>
      </c>
      <c r="UR95" s="157">
        <v>71</v>
      </c>
      <c r="US95" s="157">
        <v>45</v>
      </c>
      <c r="UT95" s="157">
        <v>8</v>
      </c>
      <c r="UU95" s="157">
        <v>18</v>
      </c>
      <c r="UY95" s="157" t="s">
        <v>84</v>
      </c>
      <c r="UZ95" s="157">
        <v>134</v>
      </c>
      <c r="VA95" s="157">
        <v>110</v>
      </c>
      <c r="VB95" s="157">
        <v>13</v>
      </c>
      <c r="VC95" s="157">
        <v>11</v>
      </c>
      <c r="VG95" s="157" t="s">
        <v>84</v>
      </c>
      <c r="VH95" s="157">
        <v>134</v>
      </c>
      <c r="VI95" s="157">
        <v>110</v>
      </c>
      <c r="VJ95" s="157">
        <v>13</v>
      </c>
      <c r="VK95" s="157">
        <v>11</v>
      </c>
      <c r="VO95" s="157" t="s">
        <v>73</v>
      </c>
      <c r="VP95" s="157">
        <v>291</v>
      </c>
      <c r="VQ95" s="157">
        <v>262</v>
      </c>
      <c r="VR95" s="157">
        <v>27</v>
      </c>
      <c r="VS95" s="157">
        <v>2</v>
      </c>
      <c r="WK95" s="157" t="s">
        <v>84</v>
      </c>
      <c r="WL95" s="157">
        <v>134</v>
      </c>
      <c r="WM95" s="157">
        <v>109</v>
      </c>
      <c r="WN95" s="157">
        <v>13</v>
      </c>
      <c r="WO95" s="157">
        <v>12</v>
      </c>
      <c r="WS95" s="157" t="s">
        <v>270</v>
      </c>
      <c r="WT95" s="156">
        <v>144</v>
      </c>
      <c r="WU95" s="156">
        <v>124</v>
      </c>
      <c r="WV95" s="156">
        <v>5</v>
      </c>
      <c r="WW95" s="156">
        <v>15</v>
      </c>
      <c r="XA95" s="157" t="s">
        <v>270</v>
      </c>
      <c r="XB95" s="156">
        <v>144</v>
      </c>
      <c r="XC95" s="156">
        <v>126</v>
      </c>
      <c r="XD95" s="156">
        <v>6</v>
      </c>
      <c r="XE95" s="156">
        <v>12</v>
      </c>
      <c r="XI95" s="157" t="s">
        <v>72</v>
      </c>
      <c r="XJ95" s="157">
        <v>85</v>
      </c>
      <c r="XK95" s="157">
        <v>53</v>
      </c>
      <c r="XL95" s="157">
        <v>2</v>
      </c>
      <c r="XM95" s="157">
        <v>30</v>
      </c>
      <c r="XQ95" s="157" t="s">
        <v>270</v>
      </c>
      <c r="XR95" s="156">
        <v>144</v>
      </c>
      <c r="XS95" s="156">
        <v>127</v>
      </c>
      <c r="XT95" s="156">
        <v>8</v>
      </c>
      <c r="XU95" s="156">
        <v>9</v>
      </c>
      <c r="XY95" s="157"/>
      <c r="XZ95" s="156"/>
      <c r="YA95" s="156"/>
      <c r="YB95" s="156"/>
      <c r="YC95" s="156"/>
      <c r="YG95" s="157" t="s">
        <v>72</v>
      </c>
      <c r="YH95" s="157">
        <v>85</v>
      </c>
      <c r="YI95" s="157">
        <v>53</v>
      </c>
      <c r="YJ95" s="157">
        <v>2</v>
      </c>
      <c r="YK95" s="157">
        <v>30</v>
      </c>
      <c r="YO95" s="157" t="s">
        <v>69</v>
      </c>
      <c r="YP95" s="157">
        <v>176</v>
      </c>
      <c r="YQ95" s="157">
        <v>172</v>
      </c>
      <c r="YR95" s="157">
        <v>3</v>
      </c>
      <c r="YS95" s="157">
        <v>1</v>
      </c>
      <c r="YW95" s="157" t="s">
        <v>270</v>
      </c>
      <c r="YX95" s="156">
        <v>144</v>
      </c>
      <c r="YY95" s="156">
        <v>125</v>
      </c>
      <c r="YZ95" s="156">
        <v>7</v>
      </c>
      <c r="ZA95" s="156">
        <v>12</v>
      </c>
      <c r="ZD95" s="163" t="s">
        <v>71</v>
      </c>
      <c r="ZE95" s="156">
        <v>194</v>
      </c>
      <c r="ZF95" s="156">
        <v>186</v>
      </c>
      <c r="ZG95" s="157">
        <v>7</v>
      </c>
      <c r="ZH95" s="157">
        <v>1</v>
      </c>
    </row>
    <row r="96" spans="10:728" ht="15">
      <c r="MC96" s="2" t="s">
        <v>57</v>
      </c>
      <c r="MD96" s="2">
        <v>67</v>
      </c>
      <c r="ME96" s="2">
        <v>0</v>
      </c>
      <c r="MF96" s="2">
        <v>0</v>
      </c>
      <c r="MG96" s="7">
        <v>67</v>
      </c>
      <c r="MH96" s="4">
        <f>ME96/MD96</f>
        <v>0</v>
      </c>
      <c r="MK96" s="2" t="s">
        <v>57</v>
      </c>
      <c r="ML96" s="2">
        <v>67</v>
      </c>
      <c r="MM96" s="2">
        <v>0</v>
      </c>
      <c r="MN96" s="2">
        <v>0</v>
      </c>
      <c r="MO96" s="2">
        <v>67</v>
      </c>
      <c r="MP96" s="4">
        <v>0</v>
      </c>
      <c r="UQ96" s="157" t="s">
        <v>84</v>
      </c>
      <c r="UR96" s="157">
        <v>134</v>
      </c>
      <c r="US96" s="157">
        <v>111</v>
      </c>
      <c r="UT96" s="157">
        <v>13</v>
      </c>
      <c r="UU96" s="157">
        <v>10</v>
      </c>
      <c r="VO96" s="157" t="s">
        <v>270</v>
      </c>
      <c r="VP96" s="157">
        <v>144</v>
      </c>
      <c r="VQ96" s="157">
        <v>128</v>
      </c>
      <c r="VR96" s="157">
        <v>6</v>
      </c>
      <c r="VS96" s="157">
        <v>10</v>
      </c>
      <c r="WS96" s="157" t="s">
        <v>84</v>
      </c>
      <c r="WT96" s="157">
        <v>134</v>
      </c>
      <c r="WU96" s="157">
        <v>109</v>
      </c>
      <c r="WV96" s="157">
        <v>13</v>
      </c>
      <c r="WW96" s="157">
        <v>12</v>
      </c>
      <c r="XA96" s="157" t="s">
        <v>84</v>
      </c>
      <c r="XB96" s="157">
        <v>134</v>
      </c>
      <c r="XC96" s="157">
        <v>110</v>
      </c>
      <c r="XD96" s="157">
        <v>13</v>
      </c>
      <c r="XE96" s="157">
        <v>11</v>
      </c>
      <c r="XI96" s="157" t="s">
        <v>270</v>
      </c>
      <c r="XJ96" s="156">
        <v>144</v>
      </c>
      <c r="XK96" s="156">
        <v>129</v>
      </c>
      <c r="XL96" s="156">
        <v>7</v>
      </c>
      <c r="XM96" s="156">
        <v>8</v>
      </c>
      <c r="XQ96" s="157" t="s">
        <v>84</v>
      </c>
      <c r="XR96" s="157">
        <v>134</v>
      </c>
      <c r="XS96" s="157">
        <v>106</v>
      </c>
      <c r="XT96" s="157">
        <v>15</v>
      </c>
      <c r="XU96" s="157">
        <v>13</v>
      </c>
      <c r="XY96" s="157"/>
      <c r="YG96" s="157" t="s">
        <v>270</v>
      </c>
      <c r="YH96" s="156">
        <v>144</v>
      </c>
      <c r="YI96" s="156">
        <v>126</v>
      </c>
      <c r="YJ96" s="156">
        <v>7</v>
      </c>
      <c r="YK96" s="156">
        <v>11</v>
      </c>
      <c r="YO96" s="157" t="s">
        <v>270</v>
      </c>
      <c r="YP96" s="156">
        <v>144</v>
      </c>
      <c r="YQ96" s="156">
        <v>127</v>
      </c>
      <c r="YR96" s="156">
        <v>3</v>
      </c>
      <c r="YS96" s="156">
        <v>14</v>
      </c>
      <c r="YW96" s="157" t="s">
        <v>84</v>
      </c>
      <c r="YX96" s="157">
        <v>134</v>
      </c>
      <c r="YY96" s="157">
        <v>108</v>
      </c>
      <c r="YZ96" s="157">
        <v>13</v>
      </c>
      <c r="ZA96" s="157">
        <v>13</v>
      </c>
      <c r="ZD96" s="157" t="s">
        <v>270</v>
      </c>
      <c r="ZE96" s="156">
        <v>144</v>
      </c>
      <c r="ZF96" s="156">
        <v>125</v>
      </c>
      <c r="ZG96" s="156">
        <v>5</v>
      </c>
      <c r="ZH96" s="156">
        <v>14</v>
      </c>
    </row>
    <row r="97" spans="349:684">
      <c r="MK97" s="2" t="s">
        <v>68</v>
      </c>
      <c r="ML97" s="2">
        <v>1595</v>
      </c>
      <c r="MM97" s="2">
        <v>899</v>
      </c>
      <c r="MN97" s="2">
        <v>0</v>
      </c>
      <c r="MO97" s="2">
        <v>696</v>
      </c>
      <c r="MP97" s="4">
        <v>0.56000000000000005</v>
      </c>
      <c r="VO97" s="157" t="s">
        <v>82</v>
      </c>
      <c r="VP97" s="157">
        <v>71</v>
      </c>
      <c r="VQ97" s="157">
        <v>45</v>
      </c>
      <c r="VR97" s="157">
        <v>8</v>
      </c>
      <c r="VS97" s="157">
        <v>18</v>
      </c>
      <c r="XI97" s="157" t="s">
        <v>82</v>
      </c>
      <c r="XJ97" s="157">
        <v>71</v>
      </c>
      <c r="XK97" s="157">
        <v>45</v>
      </c>
      <c r="XL97" s="157">
        <v>8</v>
      </c>
      <c r="XM97" s="157">
        <v>18</v>
      </c>
      <c r="XQ97" s="157"/>
      <c r="XY97" s="157"/>
      <c r="YG97" s="157" t="s">
        <v>86</v>
      </c>
      <c r="YH97" s="157">
        <v>1649</v>
      </c>
      <c r="YI97" s="157">
        <v>1361</v>
      </c>
      <c r="YJ97" s="157">
        <v>137</v>
      </c>
      <c r="YK97" s="157">
        <v>151</v>
      </c>
      <c r="YO97" s="157" t="s">
        <v>84</v>
      </c>
      <c r="YP97" s="157">
        <v>134</v>
      </c>
      <c r="YQ97" s="157">
        <v>111</v>
      </c>
      <c r="YR97" s="157">
        <v>13</v>
      </c>
      <c r="YS97" s="157">
        <v>10</v>
      </c>
      <c r="YW97" s="157" t="s">
        <v>69</v>
      </c>
      <c r="YX97" s="157">
        <v>176</v>
      </c>
      <c r="YY97" s="157">
        <v>173</v>
      </c>
      <c r="YZ97" s="157">
        <v>2</v>
      </c>
      <c r="ZA97" s="157">
        <v>1</v>
      </c>
      <c r="ZD97" s="157" t="s">
        <v>84</v>
      </c>
      <c r="ZE97" s="157">
        <v>134</v>
      </c>
      <c r="ZF97" s="157">
        <v>110</v>
      </c>
      <c r="ZG97" s="157">
        <v>13</v>
      </c>
      <c r="ZH97" s="157">
        <v>11</v>
      </c>
    </row>
    <row r="98" spans="349:684" ht="15">
      <c r="VO98" s="157" t="s">
        <v>84</v>
      </c>
      <c r="VP98" s="157">
        <v>134</v>
      </c>
      <c r="VQ98" s="157">
        <v>108</v>
      </c>
      <c r="VR98" s="157">
        <v>13</v>
      </c>
      <c r="VS98" s="157">
        <v>13</v>
      </c>
      <c r="XI98" s="157" t="s">
        <v>84</v>
      </c>
      <c r="XJ98" s="157">
        <v>134</v>
      </c>
      <c r="XK98" s="157">
        <v>108</v>
      </c>
      <c r="XL98" s="157">
        <v>15</v>
      </c>
      <c r="XM98" s="157">
        <v>11</v>
      </c>
      <c r="XQ98" s="157"/>
      <c r="XY98" s="157"/>
      <c r="YG98" s="157" t="s">
        <v>84</v>
      </c>
      <c r="YH98" s="157">
        <v>134</v>
      </c>
      <c r="YI98" s="157">
        <v>108</v>
      </c>
      <c r="YJ98" s="157">
        <v>13</v>
      </c>
      <c r="YK98" s="157">
        <v>13</v>
      </c>
      <c r="YO98" s="157" t="s">
        <v>73</v>
      </c>
      <c r="YP98" s="157">
        <v>291</v>
      </c>
      <c r="YQ98" s="157">
        <v>262</v>
      </c>
      <c r="YR98" s="157">
        <v>27</v>
      </c>
      <c r="YS98" s="157">
        <v>2</v>
      </c>
      <c r="YW98" s="163" t="s">
        <v>71</v>
      </c>
      <c r="YX98" s="156">
        <v>194</v>
      </c>
      <c r="YY98" s="156">
        <v>186</v>
      </c>
      <c r="YZ98" s="157">
        <v>7</v>
      </c>
      <c r="ZA98" s="157">
        <v>1</v>
      </c>
      <c r="ZD98" s="163"/>
      <c r="ZE98" s="156"/>
      <c r="ZF98" s="156"/>
    </row>
    <row r="99" spans="349:684">
      <c r="YO99" s="157" t="s">
        <v>266</v>
      </c>
      <c r="YP99" s="157">
        <v>160</v>
      </c>
      <c r="YQ99" s="157">
        <v>32</v>
      </c>
      <c r="YR99" s="157">
        <v>47</v>
      </c>
      <c r="YS99" s="157">
        <v>81</v>
      </c>
      <c r="YW99" s="157" t="s">
        <v>35</v>
      </c>
      <c r="YX99" s="157">
        <v>48</v>
      </c>
      <c r="YY99" s="157">
        <v>21</v>
      </c>
      <c r="YZ99" s="157">
        <v>21</v>
      </c>
      <c r="ZA99" s="157">
        <v>6</v>
      </c>
      <c r="ZD99" s="157"/>
    </row>
  </sheetData>
  <autoFilter ref="NG1:NG96"/>
  <mergeCells count="20">
    <mergeCell ref="SF1:SG1"/>
    <mergeCell ref="SM1:SN1"/>
    <mergeCell ref="QS1:QT1"/>
    <mergeCell ref="RA1:RB1"/>
    <mergeCell ref="RJ1:RK1"/>
    <mergeCell ref="RR1:RS1"/>
    <mergeCell ref="RY1:RZ1"/>
    <mergeCell ref="QC1:QD1"/>
    <mergeCell ref="QK1:QL1"/>
    <mergeCell ref="PM1:PN1"/>
    <mergeCell ref="PU1:PV1"/>
    <mergeCell ref="PE1:PF1"/>
    <mergeCell ref="OW1:OX1"/>
    <mergeCell ref="OG1:OH1"/>
    <mergeCell ref="NY1:NZ1"/>
    <mergeCell ref="MK1:ML1"/>
    <mergeCell ref="MS1:MT1"/>
    <mergeCell ref="NA1:NB1"/>
    <mergeCell ref="NI1:NJ1"/>
    <mergeCell ref="NQ1:NR1"/>
  </mergeCells>
  <phoneticPr fontId="11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M100"/>
  <sheetViews>
    <sheetView topLeftCell="PM1" workbookViewId="0">
      <selection activeCell="QC8" sqref="QC8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133" width="9.140625" style="2"/>
    <col min="134" max="134" width="9.140625" style="4"/>
    <col min="135" max="181" width="9.140625" style="2"/>
    <col min="182" max="182" width="9.140625" style="158"/>
    <col min="183" max="216" width="9.140625" style="2"/>
    <col min="217" max="221" width="0" style="2" hidden="1" customWidth="1"/>
    <col min="222" max="222" width="0" style="158" hidden="1" customWidth="1"/>
    <col min="223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69" width="9.140625" style="2"/>
    <col min="270" max="274" width="0" style="2" hidden="1" customWidth="1"/>
    <col min="275" max="275" width="0" style="158" hidden="1" customWidth="1"/>
    <col min="276" max="276" width="0" style="2" hidden="1" customWidth="1"/>
    <col min="277" max="282" width="9.140625" style="2"/>
    <col min="283" max="283" width="9.140625" style="158"/>
    <col min="284" max="285" width="9.140625" style="2"/>
    <col min="286" max="290" width="9.140625" style="157"/>
    <col min="291" max="291" width="9.140625" style="158"/>
    <col min="292" max="298" width="9.140625" style="157"/>
    <col min="299" max="299" width="9.140625" style="158"/>
    <col min="300" max="306" width="9.140625" style="157"/>
    <col min="307" max="307" width="9.140625" style="158"/>
    <col min="308" max="314" width="9.140625" style="157"/>
    <col min="315" max="315" width="9.140625" style="158"/>
    <col min="316" max="322" width="9.140625" style="157"/>
    <col min="323" max="323" width="9.140625" style="158"/>
    <col min="324" max="330" width="9.140625" style="157"/>
    <col min="331" max="331" width="9.140625" style="158"/>
    <col min="332" max="338" width="9.140625" style="157"/>
    <col min="339" max="339" width="9.140625" style="158"/>
    <col min="340" max="341" width="9.140625" style="157"/>
    <col min="342" max="342" width="9.140625" style="157" customWidth="1"/>
    <col min="343" max="346" width="9.140625" style="157"/>
    <col min="347" max="347" width="9.140625" style="158"/>
    <col min="348" max="349" width="9.140625" style="157"/>
    <col min="350" max="350" width="9.140625" style="157" customWidth="1"/>
    <col min="351" max="354" width="9.140625" style="157"/>
    <col min="355" max="355" width="9.140625" style="158"/>
    <col min="356" max="357" width="9.140625" style="157"/>
    <col min="358" max="358" width="9.140625" style="157" customWidth="1"/>
    <col min="359" max="362" width="9.140625" style="157"/>
    <col min="363" max="363" width="9.140625" style="158"/>
    <col min="364" max="365" width="9.140625" style="157"/>
    <col min="366" max="366" width="9.140625" style="157" customWidth="1"/>
    <col min="367" max="370" width="9.140625" style="157"/>
    <col min="371" max="371" width="9.140625" style="158"/>
    <col min="372" max="373" width="9.140625" style="157"/>
    <col min="374" max="374" width="9.140625" style="157" customWidth="1"/>
    <col min="375" max="378" width="9.140625" style="157"/>
    <col min="379" max="379" width="9.140625" style="158"/>
    <col min="380" max="381" width="9.140625" style="157"/>
    <col min="382" max="382" width="9.140625" style="157" customWidth="1"/>
    <col min="383" max="386" width="9.140625" style="157"/>
    <col min="387" max="387" width="9.140625" style="158"/>
    <col min="388" max="389" width="9.140625" style="157"/>
    <col min="390" max="390" width="9.140625" style="157" customWidth="1"/>
    <col min="391" max="394" width="9.140625" style="157"/>
    <col min="395" max="395" width="9.140625" style="158"/>
    <col min="396" max="397" width="9.140625" style="157"/>
    <col min="398" max="398" width="9.140625" style="157" customWidth="1"/>
    <col min="399" max="402" width="9.140625" style="157"/>
    <col min="403" max="403" width="9.140625" style="158"/>
    <col min="404" max="405" width="9.140625" style="157"/>
    <col min="406" max="406" width="9.140625" style="157" customWidth="1"/>
    <col min="407" max="410" width="9.140625" style="157"/>
    <col min="411" max="411" width="9.140625" style="158"/>
    <col min="412" max="412" width="9.140625" style="157"/>
    <col min="413" max="413" width="9.140625" style="2"/>
    <col min="414" max="414" width="9.140625" style="157" customWidth="1"/>
    <col min="415" max="418" width="9.140625" style="157"/>
    <col min="419" max="419" width="9.140625" style="158"/>
    <col min="420" max="420" width="9.140625" style="157"/>
    <col min="421" max="421" width="9.140625" style="2"/>
    <col min="422" max="422" width="23.5703125" style="2" customWidth="1"/>
    <col min="423" max="423" width="10.42578125" style="2" bestFit="1" customWidth="1"/>
    <col min="424" max="424" width="8" style="2" customWidth="1"/>
    <col min="425" max="425" width="7.42578125" style="2" customWidth="1"/>
    <col min="426" max="426" width="9.140625" style="2"/>
    <col min="427" max="427" width="6.85546875" style="158" customWidth="1"/>
    <col min="428" max="433" width="9.140625" style="2"/>
    <col min="434" max="434" width="9.140625" style="158"/>
    <col min="435" max="440" width="9.140625" style="2"/>
    <col min="441" max="441" width="9.140625" style="158"/>
    <col min="442" max="442" width="9.140625" style="2"/>
    <col min="443" max="447" width="9.140625" style="157"/>
    <col min="448" max="448" width="9.140625" style="158"/>
    <col min="449" max="449" width="9.140625" style="157"/>
    <col min="450" max="454" width="9.140625" style="2"/>
    <col min="455" max="455" width="9.140625" style="158"/>
    <col min="456" max="16384" width="9.140625" style="2"/>
  </cols>
  <sheetData>
    <row r="1" spans="1:455" ht="1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195</v>
      </c>
      <c r="Y1" s="2" t="s">
        <v>196</v>
      </c>
      <c r="AG1" s="2" t="s">
        <v>197</v>
      </c>
      <c r="AO1" s="2" t="s">
        <v>199</v>
      </c>
      <c r="AW1" s="2" t="s">
        <v>200</v>
      </c>
      <c r="BE1" s="2" t="s">
        <v>201</v>
      </c>
      <c r="BM1" s="2" t="s">
        <v>202</v>
      </c>
      <c r="BU1" s="202" t="s">
        <v>209</v>
      </c>
      <c r="BV1" s="202"/>
      <c r="CC1" s="202" t="s">
        <v>215</v>
      </c>
      <c r="CD1" s="202"/>
      <c r="CK1" s="202" t="s">
        <v>220</v>
      </c>
      <c r="CL1" s="202"/>
      <c r="CP1" s="4"/>
      <c r="CS1" s="202" t="s">
        <v>230</v>
      </c>
      <c r="CT1" s="202"/>
      <c r="CX1" s="4"/>
      <c r="DA1" s="202" t="s">
        <v>237</v>
      </c>
      <c r="DB1" s="202"/>
      <c r="DF1" s="4"/>
      <c r="DI1" s="202" t="s">
        <v>244</v>
      </c>
      <c r="DJ1" s="202"/>
      <c r="DN1" s="4"/>
      <c r="DQ1" s="202" t="s">
        <v>255</v>
      </c>
      <c r="DR1" s="202"/>
      <c r="DV1" s="4"/>
      <c r="DY1" s="2" t="s">
        <v>259</v>
      </c>
      <c r="EG1" s="202" t="s">
        <v>276</v>
      </c>
      <c r="EH1" s="202"/>
      <c r="EI1" s="138"/>
      <c r="EJ1" s="138"/>
      <c r="EK1" s="138"/>
      <c r="EL1" s="138"/>
      <c r="EM1" s="138"/>
      <c r="EN1" s="138"/>
      <c r="EO1" s="202" t="s">
        <v>273</v>
      </c>
      <c r="EP1" s="202"/>
      <c r="EQ1" s="138"/>
      <c r="ER1" s="138"/>
      <c r="ES1" s="138"/>
      <c r="ET1" s="138"/>
      <c r="EU1" s="138"/>
      <c r="EV1" s="130"/>
      <c r="EW1" s="202" t="s">
        <v>278</v>
      </c>
      <c r="EX1" s="202"/>
      <c r="EY1" s="157"/>
      <c r="EZ1" s="157"/>
      <c r="FA1" s="157"/>
      <c r="FB1" s="158"/>
      <c r="FC1" s="157"/>
      <c r="FD1" s="157"/>
      <c r="FE1" s="202" t="s">
        <v>271</v>
      </c>
      <c r="FF1" s="202"/>
      <c r="FG1" s="157"/>
      <c r="FH1" s="157"/>
      <c r="FI1" s="157"/>
      <c r="FJ1" s="158"/>
      <c r="FK1" s="157"/>
      <c r="FL1" s="157"/>
      <c r="FM1" s="206" t="s">
        <v>282</v>
      </c>
      <c r="FN1" s="206"/>
      <c r="FO1" s="156"/>
      <c r="FP1" s="156"/>
      <c r="FQ1" s="156"/>
      <c r="FR1" s="162"/>
      <c r="FS1" s="157"/>
      <c r="FT1" s="157"/>
      <c r="FU1" s="202" t="s">
        <v>286</v>
      </c>
      <c r="FV1" s="202"/>
      <c r="FW1" s="157"/>
      <c r="FX1" s="157"/>
      <c r="FY1" s="157"/>
      <c r="GA1" s="157"/>
      <c r="GB1" s="157"/>
      <c r="GC1" s="202" t="s">
        <v>288</v>
      </c>
      <c r="GD1" s="202"/>
      <c r="GE1" s="157"/>
      <c r="GF1" s="157"/>
      <c r="GG1" s="157"/>
      <c r="GH1" s="158"/>
      <c r="GI1" s="157"/>
      <c r="GJ1" s="157"/>
      <c r="GK1" s="202" t="s">
        <v>288</v>
      </c>
      <c r="GL1" s="202"/>
      <c r="GM1" s="157"/>
      <c r="GN1" s="157"/>
      <c r="GO1" s="157"/>
      <c r="GP1" s="158"/>
      <c r="GQ1" s="157"/>
      <c r="GR1" s="157"/>
      <c r="GS1" s="202" t="s">
        <v>313</v>
      </c>
      <c r="GT1" s="202"/>
      <c r="GU1" s="157"/>
      <c r="GV1" s="157"/>
      <c r="GW1" s="157"/>
      <c r="GX1" s="158"/>
      <c r="GY1" s="157"/>
      <c r="GZ1" s="157"/>
      <c r="HA1" s="202" t="s">
        <v>315</v>
      </c>
      <c r="HB1" s="202"/>
      <c r="HC1" s="157"/>
      <c r="HD1" s="157"/>
      <c r="HE1" s="157"/>
      <c r="HF1" s="158"/>
      <c r="HG1" s="157"/>
      <c r="HH1" s="157"/>
      <c r="HI1" s="202" t="s">
        <v>316</v>
      </c>
      <c r="HJ1" s="202"/>
      <c r="HK1" s="157"/>
      <c r="HL1" s="157"/>
      <c r="HM1" s="157"/>
      <c r="HO1" s="157"/>
      <c r="HP1" s="202" t="s">
        <v>307</v>
      </c>
      <c r="HQ1" s="202"/>
      <c r="HR1" s="157"/>
      <c r="HS1" s="157"/>
      <c r="HT1" s="157"/>
      <c r="HU1" s="158"/>
      <c r="HV1" s="157"/>
      <c r="HW1" s="202" t="s">
        <v>312</v>
      </c>
      <c r="HX1" s="202"/>
      <c r="HY1" s="157"/>
      <c r="HZ1" s="157"/>
      <c r="IA1" s="157"/>
      <c r="IB1" s="158"/>
      <c r="IC1" s="157"/>
      <c r="ID1" s="202" t="s">
        <v>317</v>
      </c>
      <c r="IE1" s="202"/>
      <c r="IF1" s="157"/>
      <c r="IG1" s="157"/>
      <c r="IH1" s="157"/>
      <c r="II1" s="158"/>
      <c r="IL1" s="2" t="s">
        <v>330</v>
      </c>
      <c r="IT1" s="2" t="s">
        <v>331</v>
      </c>
      <c r="JB1" s="2" t="s">
        <v>353</v>
      </c>
      <c r="JJ1" s="2" t="s">
        <v>365</v>
      </c>
      <c r="JR1" s="2" t="s">
        <v>369</v>
      </c>
      <c r="JZ1" s="157" t="s">
        <v>445</v>
      </c>
      <c r="KH1" s="157" t="s">
        <v>446</v>
      </c>
      <c r="KP1" s="157" t="s">
        <v>447</v>
      </c>
      <c r="KX1" s="157" t="s">
        <v>448</v>
      </c>
      <c r="LF1" s="157" t="s">
        <v>449</v>
      </c>
      <c r="LN1" s="157" t="s">
        <v>408</v>
      </c>
      <c r="LV1" s="157" t="s">
        <v>409</v>
      </c>
      <c r="MD1" s="157" t="s">
        <v>410</v>
      </c>
      <c r="ML1" s="157" t="s">
        <v>411</v>
      </c>
      <c r="MT1" s="157" t="s">
        <v>412</v>
      </c>
      <c r="NB1" s="157" t="s">
        <v>413</v>
      </c>
      <c r="NJ1" s="157" t="s">
        <v>414</v>
      </c>
      <c r="NR1" s="157" t="s">
        <v>415</v>
      </c>
      <c r="NZ1" s="157" t="s">
        <v>416</v>
      </c>
      <c r="OH1" s="157" t="s">
        <v>417</v>
      </c>
      <c r="OP1" s="157" t="s">
        <v>418</v>
      </c>
      <c r="OX1" s="157" t="s">
        <v>451</v>
      </c>
      <c r="PF1" s="2" t="s">
        <v>464</v>
      </c>
      <c r="PM1" s="2" t="s">
        <v>465</v>
      </c>
      <c r="PT1" s="2" t="s">
        <v>471</v>
      </c>
      <c r="QA1" s="157" t="s">
        <v>488</v>
      </c>
      <c r="QH1" s="2" t="s">
        <v>484</v>
      </c>
    </row>
    <row r="2" spans="1:455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139" t="s">
        <v>0</v>
      </c>
      <c r="EH2" s="139" t="s">
        <v>1</v>
      </c>
      <c r="EI2" s="139" t="s">
        <v>2</v>
      </c>
      <c r="EJ2" s="139" t="s">
        <v>3</v>
      </c>
      <c r="EK2" s="139" t="s">
        <v>4</v>
      </c>
      <c r="EL2" s="140" t="s">
        <v>5</v>
      </c>
      <c r="EM2" s="138"/>
      <c r="EN2" s="138"/>
      <c r="EO2" s="138" t="s">
        <v>0</v>
      </c>
      <c r="EP2" s="138" t="s">
        <v>1</v>
      </c>
      <c r="EQ2" s="138" t="s">
        <v>2</v>
      </c>
      <c r="ER2" s="138" t="s">
        <v>3</v>
      </c>
      <c r="ES2" s="138" t="s">
        <v>4</v>
      </c>
      <c r="ET2" s="143" t="s">
        <v>5</v>
      </c>
      <c r="EU2" s="138"/>
      <c r="EV2" s="130"/>
      <c r="EW2" s="156" t="s">
        <v>0</v>
      </c>
      <c r="EX2" s="156" t="s">
        <v>1</v>
      </c>
      <c r="EY2" s="156" t="s">
        <v>2</v>
      </c>
      <c r="EZ2" s="156" t="s">
        <v>3</v>
      </c>
      <c r="FA2" s="156" t="s">
        <v>4</v>
      </c>
      <c r="FB2" s="162" t="s">
        <v>5</v>
      </c>
      <c r="FC2" s="157"/>
      <c r="FD2" s="157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s="157" t="s">
        <v>0</v>
      </c>
      <c r="JK2" s="157" t="s">
        <v>1</v>
      </c>
      <c r="JL2" s="157" t="s">
        <v>2</v>
      </c>
      <c r="JM2" s="157" t="s">
        <v>3</v>
      </c>
      <c r="JN2" s="157" t="s">
        <v>4</v>
      </c>
      <c r="JO2" s="158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M2" s="157" t="s">
        <v>0</v>
      </c>
      <c r="PN2" s="157" t="s">
        <v>1</v>
      </c>
      <c r="PO2" s="157" t="s">
        <v>2</v>
      </c>
      <c r="PP2" s="157" t="s">
        <v>3</v>
      </c>
      <c r="PQ2" s="157" t="s">
        <v>4</v>
      </c>
      <c r="PR2" s="158" t="s">
        <v>5</v>
      </c>
      <c r="PT2" s="157" t="s">
        <v>0</v>
      </c>
      <c r="PU2" s="157" t="s">
        <v>1</v>
      </c>
      <c r="PV2" s="157" t="s">
        <v>2</v>
      </c>
      <c r="PW2" s="157" t="s">
        <v>3</v>
      </c>
      <c r="PX2" s="157" t="s">
        <v>4</v>
      </c>
      <c r="PY2" s="158" t="s">
        <v>5</v>
      </c>
      <c r="QA2" s="157" t="s">
        <v>0</v>
      </c>
      <c r="QB2" s="157" t="s">
        <v>1</v>
      </c>
      <c r="QC2" s="157" t="s">
        <v>2</v>
      </c>
      <c r="QD2" s="157" t="s">
        <v>3</v>
      </c>
      <c r="QE2" s="157" t="s">
        <v>4</v>
      </c>
      <c r="QF2" s="158" t="s">
        <v>5</v>
      </c>
      <c r="QH2" s="157" t="s">
        <v>0</v>
      </c>
      <c r="QI2" s="157" t="s">
        <v>1</v>
      </c>
      <c r="QJ2" s="157" t="s">
        <v>2</v>
      </c>
      <c r="QK2" s="157" t="s">
        <v>3</v>
      </c>
      <c r="QL2" s="157" t="s">
        <v>4</v>
      </c>
      <c r="QM2" s="158" t="s">
        <v>5</v>
      </c>
    </row>
    <row r="3" spans="1:455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17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 t="shared" ref="DO3:DO34" si="0">DN3-DF4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139" t="s">
        <v>17</v>
      </c>
      <c r="EH3" s="139">
        <v>34</v>
      </c>
      <c r="EI3" s="139">
        <v>34</v>
      </c>
      <c r="EJ3" s="139">
        <v>0</v>
      </c>
      <c r="EK3" s="139">
        <v>0</v>
      </c>
      <c r="EL3" s="140">
        <v>1</v>
      </c>
      <c r="EM3" s="140">
        <v>0</v>
      </c>
      <c r="EN3" s="138"/>
      <c r="EO3" s="138" t="s">
        <v>17</v>
      </c>
      <c r="EP3" s="138">
        <v>34</v>
      </c>
      <c r="EQ3" s="138">
        <v>34</v>
      </c>
      <c r="ER3" s="138">
        <v>0</v>
      </c>
      <c r="ES3" s="138">
        <v>0</v>
      </c>
      <c r="ET3" s="143">
        <v>1</v>
      </c>
      <c r="EU3" s="140">
        <v>0</v>
      </c>
      <c r="EV3" s="130"/>
      <c r="EW3" s="156" t="s">
        <v>17</v>
      </c>
      <c r="EX3" s="156">
        <v>34</v>
      </c>
      <c r="EY3" s="156">
        <v>34</v>
      </c>
      <c r="EZ3" s="156">
        <v>0</v>
      </c>
      <c r="FA3" s="156">
        <v>0</v>
      </c>
      <c r="FB3" s="162">
        <v>1</v>
      </c>
      <c r="FC3" s="158">
        <f>FB3-ET3</f>
        <v>0</v>
      </c>
      <c r="FD3" s="157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s="157" t="s">
        <v>17</v>
      </c>
      <c r="JK3" s="157">
        <v>34</v>
      </c>
      <c r="JL3" s="157">
        <v>0</v>
      </c>
      <c r="JM3" s="157">
        <v>0</v>
      </c>
      <c r="JN3" s="157">
        <v>34</v>
      </c>
      <c r="JO3" s="158">
        <v>0</v>
      </c>
      <c r="JP3" s="158">
        <f>JO3-JG3</f>
        <v>-1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JW3-JG3</f>
        <v>0</v>
      </c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v>1</v>
      </c>
      <c r="PM3" s="157" t="s">
        <v>17</v>
      </c>
      <c r="PN3" s="157">
        <v>34</v>
      </c>
      <c r="PO3" s="157">
        <v>34</v>
      </c>
      <c r="PP3" s="157">
        <v>0</v>
      </c>
      <c r="PQ3" s="157">
        <v>0</v>
      </c>
      <c r="PR3" s="158">
        <v>1</v>
      </c>
      <c r="PT3" s="157" t="s">
        <v>17</v>
      </c>
      <c r="PU3" s="157">
        <v>34</v>
      </c>
      <c r="PV3" s="157">
        <v>34</v>
      </c>
      <c r="PW3" s="157">
        <v>0</v>
      </c>
      <c r="PX3" s="157">
        <v>0</v>
      </c>
      <c r="PY3" s="158">
        <v>1</v>
      </c>
      <c r="QA3" s="157" t="s">
        <v>17</v>
      </c>
      <c r="QB3" s="157">
        <v>34</v>
      </c>
      <c r="QC3" s="157">
        <v>34</v>
      </c>
      <c r="QD3" s="157">
        <v>0</v>
      </c>
      <c r="QE3" s="157">
        <v>0</v>
      </c>
      <c r="QF3" s="158">
        <v>1</v>
      </c>
      <c r="QH3" s="157" t="s">
        <v>17</v>
      </c>
      <c r="QI3" s="157">
        <v>34</v>
      </c>
      <c r="QJ3" s="157">
        <v>34</v>
      </c>
      <c r="QK3" s="157">
        <v>0</v>
      </c>
      <c r="QL3" s="157">
        <v>0</v>
      </c>
      <c r="QM3" s="158">
        <v>1</v>
      </c>
    </row>
    <row r="4" spans="1:455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1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2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3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4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5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6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7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8">BR4-BJ4</f>
        <v>0</v>
      </c>
      <c r="BU4" s="65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9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10">CH4-BZ4</f>
        <v>0</v>
      </c>
      <c r="CK4" s="114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1">CP4-CH4</f>
        <v>0</v>
      </c>
      <c r="CS4" s="114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2">CX4-CP4</f>
        <v>0</v>
      </c>
      <c r="DA4" s="2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si="0"/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3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4">ED4-DV4</f>
        <v>0</v>
      </c>
      <c r="EG4" s="142" t="s">
        <v>18</v>
      </c>
      <c r="EH4" s="139">
        <v>32</v>
      </c>
      <c r="EI4" s="139">
        <v>32</v>
      </c>
      <c r="EJ4" s="139">
        <v>0</v>
      </c>
      <c r="EK4" s="139">
        <v>0</v>
      </c>
      <c r="EL4" s="140">
        <v>1</v>
      </c>
      <c r="EM4" s="140">
        <v>0</v>
      </c>
      <c r="EN4" s="138"/>
      <c r="EO4" s="144" t="s">
        <v>18</v>
      </c>
      <c r="EP4" s="139">
        <v>32</v>
      </c>
      <c r="EQ4" s="139">
        <v>32</v>
      </c>
      <c r="ER4" s="139">
        <v>0</v>
      </c>
      <c r="ES4" s="139">
        <v>0</v>
      </c>
      <c r="ET4" s="140">
        <v>1</v>
      </c>
      <c r="EU4" s="140">
        <v>0</v>
      </c>
      <c r="EV4" s="130"/>
      <c r="EW4" s="163" t="s">
        <v>18</v>
      </c>
      <c r="EX4" s="157">
        <v>32</v>
      </c>
      <c r="EY4" s="157">
        <v>32</v>
      </c>
      <c r="EZ4" s="157">
        <v>0</v>
      </c>
      <c r="FA4" s="157">
        <v>0</v>
      </c>
      <c r="FB4" s="158">
        <v>1</v>
      </c>
      <c r="FC4" s="158">
        <f t="shared" ref="FC4:FC67" si="15">FB4-ET4</f>
        <v>0</v>
      </c>
      <c r="FD4" s="157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6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7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67" si="18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62">
        <f>GE4/GD4</f>
        <v>1</v>
      </c>
      <c r="GI4" s="158">
        <f t="shared" ref="GI4:GI67" si="19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62">
        <f>GM4/GL4</f>
        <v>1</v>
      </c>
      <c r="GQ4" s="158">
        <f t="shared" ref="GQ4:GQ67" si="20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62">
        <f>GU4/GT4</f>
        <v>1</v>
      </c>
      <c r="GY4" s="158">
        <f t="shared" ref="GY4:GY67" si="21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62">
        <f>HC4/HB4</f>
        <v>1</v>
      </c>
      <c r="HG4" s="158">
        <f t="shared" ref="HG4:HG67" si="22">HF4-GX4</f>
        <v>0</v>
      </c>
      <c r="HH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3">IN4/IM4</f>
        <v>1</v>
      </c>
      <c r="IR4" s="158">
        <f t="shared" ref="IR4:IR67" si="24">IQ4-HF4</f>
        <v>0</v>
      </c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5">IV4/IU4</f>
        <v>1</v>
      </c>
      <c r="IZ4" s="158">
        <f t="shared" ref="IZ4:IZ67" si="26">IY4-IQ4</f>
        <v>0</v>
      </c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7">JD4/JC4</f>
        <v>1</v>
      </c>
      <c r="JH4" s="158">
        <f t="shared" ref="JH4:JH67" si="28">JG4-IY4</f>
        <v>0</v>
      </c>
      <c r="JJ4" s="157" t="s">
        <v>18</v>
      </c>
      <c r="JK4" s="157">
        <v>44</v>
      </c>
      <c r="JL4" s="157">
        <v>0</v>
      </c>
      <c r="JM4" s="157">
        <v>0</v>
      </c>
      <c r="JN4" s="157">
        <v>44</v>
      </c>
      <c r="JO4" s="158">
        <v>0</v>
      </c>
      <c r="JP4" s="158">
        <f t="shared" ref="JP4:JP67" si="29">JO4-JG4</f>
        <v>-1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0">JT4/JS4</f>
        <v>1</v>
      </c>
      <c r="JX4" s="158">
        <f t="shared" ref="JX4:JX67" si="31">JW4-JG4</f>
        <v>0</v>
      </c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2">KB4/KA4</f>
        <v>1</v>
      </c>
      <c r="KF4" s="158">
        <f t="shared" ref="KF4:KF67" si="33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4">KJ4/KI4</f>
        <v>1</v>
      </c>
      <c r="KN4" s="158">
        <f t="shared" ref="KN4:KN67" si="35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6">KR4/KQ4</f>
        <v>1</v>
      </c>
      <c r="KV4" s="158">
        <f t="shared" ref="KV4:KV67" si="37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38">KZ4/KY4</f>
        <v>1</v>
      </c>
      <c r="LD4" s="158">
        <f t="shared" ref="LD4:LD67" si="39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0">LH4/LG4</f>
        <v>1</v>
      </c>
      <c r="LL4" s="158">
        <f t="shared" ref="LL4:LL67" si="41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2">LP4/LO4</f>
        <v>1</v>
      </c>
      <c r="LT4" s="158">
        <f t="shared" ref="LT4:LT67" si="43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4">LX4/LW4</f>
        <v>1</v>
      </c>
      <c r="MB4" s="158">
        <f t="shared" ref="MB4:MB67" si="45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6">MF4/ME4</f>
        <v>1</v>
      </c>
      <c r="MJ4" s="158">
        <f t="shared" ref="MJ4:MJ67" si="47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48">MN4/MM4</f>
        <v>1</v>
      </c>
      <c r="MR4" s="158">
        <f t="shared" ref="MR4:MR67" si="49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0">MV4/MU4</f>
        <v>1</v>
      </c>
      <c r="MZ4" s="158">
        <f t="shared" ref="MZ4:MZ67" si="51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2">ND4/NC4</f>
        <v>1</v>
      </c>
      <c r="NH4" s="158">
        <f t="shared" ref="NH4:NH67" si="53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4">NL4/NK4</f>
        <v>1</v>
      </c>
      <c r="NP4" s="158">
        <f t="shared" ref="NP4:NP67" si="55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6">NT4/NS4</f>
        <v>1</v>
      </c>
      <c r="NX4" s="158">
        <f t="shared" ref="NX4:NX67" si="57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58">OB4/OA4</f>
        <v>1</v>
      </c>
      <c r="OF4" s="158">
        <f t="shared" ref="OF4:OF67" si="59">OE4-NW4</f>
        <v>0</v>
      </c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0">OJ4/OI4</f>
        <v>1</v>
      </c>
      <c r="ON4" s="158">
        <f t="shared" ref="ON4:ON67" si="61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2">OR4/OQ4</f>
        <v>1</v>
      </c>
      <c r="OV4" s="158">
        <f t="shared" ref="OV4:OV67" si="63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4">OZ4/OY4</f>
        <v>1</v>
      </c>
      <c r="PD4" s="158">
        <f t="shared" ref="PD4:PD67" si="65">PC4-OU4</f>
        <v>0</v>
      </c>
      <c r="PF4" s="157" t="s">
        <v>18</v>
      </c>
      <c r="PG4" s="157">
        <v>44</v>
      </c>
      <c r="PH4" s="157">
        <v>32</v>
      </c>
      <c r="PI4" s="157">
        <v>0</v>
      </c>
      <c r="PJ4" s="157">
        <v>12</v>
      </c>
      <c r="PK4" s="158">
        <v>0.73</v>
      </c>
      <c r="PM4" s="157" t="s">
        <v>18</v>
      </c>
      <c r="PN4" s="157">
        <v>44</v>
      </c>
      <c r="PO4" s="157">
        <v>32</v>
      </c>
      <c r="PP4" s="157">
        <v>0</v>
      </c>
      <c r="PQ4" s="157">
        <v>12</v>
      </c>
      <c r="PR4" s="158">
        <v>0.73</v>
      </c>
      <c r="PT4" s="157" t="s">
        <v>18</v>
      </c>
      <c r="PU4" s="157">
        <v>44</v>
      </c>
      <c r="PV4" s="157">
        <v>32</v>
      </c>
      <c r="PW4" s="157">
        <v>0</v>
      </c>
      <c r="PX4" s="157">
        <v>12</v>
      </c>
      <c r="PY4" s="158">
        <v>0.73</v>
      </c>
      <c r="QA4" s="157" t="s">
        <v>18</v>
      </c>
      <c r="QB4" s="157">
        <v>44</v>
      </c>
      <c r="QC4" s="157">
        <v>32</v>
      </c>
      <c r="QD4" s="157">
        <v>0</v>
      </c>
      <c r="QE4" s="157">
        <v>12</v>
      </c>
      <c r="QF4" s="158">
        <v>0.73</v>
      </c>
      <c r="QH4" s="157" t="s">
        <v>18</v>
      </c>
      <c r="QI4" s="157">
        <v>44</v>
      </c>
      <c r="QJ4" s="157">
        <v>32</v>
      </c>
      <c r="QK4" s="157">
        <v>0</v>
      </c>
      <c r="QL4" s="157">
        <v>12</v>
      </c>
      <c r="QM4" s="158">
        <v>0.73</v>
      </c>
    </row>
    <row r="5" spans="1:455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1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2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3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4"/>
        <v>0</v>
      </c>
      <c r="AO5" s="2" t="s">
        <v>19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5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6"/>
        <v>0</v>
      </c>
      <c r="BE5" s="2" t="s">
        <v>19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4">
        <f t="shared" si="7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66">BO5/BN5</f>
        <v>1</v>
      </c>
      <c r="BS5" s="4">
        <f t="shared" si="8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10"/>
        <v>0</v>
      </c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1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2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0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3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f t="shared" ref="ED5:ED67" si="67">EA5/DZ5</f>
        <v>1</v>
      </c>
      <c r="EE5" s="4">
        <f t="shared" si="14"/>
        <v>0</v>
      </c>
      <c r="EG5" s="139" t="s">
        <v>19</v>
      </c>
      <c r="EH5" s="139">
        <v>26</v>
      </c>
      <c r="EI5" s="139">
        <v>26</v>
      </c>
      <c r="EJ5" s="139">
        <v>0</v>
      </c>
      <c r="EK5" s="139">
        <v>0</v>
      </c>
      <c r="EL5" s="140">
        <v>1</v>
      </c>
      <c r="EM5" s="140">
        <v>0</v>
      </c>
      <c r="EN5" s="138"/>
      <c r="EO5" s="138" t="s">
        <v>19</v>
      </c>
      <c r="EP5" s="138">
        <v>26</v>
      </c>
      <c r="EQ5" s="138">
        <v>26</v>
      </c>
      <c r="ER5" s="138">
        <v>0</v>
      </c>
      <c r="ES5" s="138">
        <v>0</v>
      </c>
      <c r="ET5" s="143">
        <v>1</v>
      </c>
      <c r="EU5" s="140">
        <v>0</v>
      </c>
      <c r="EV5" s="130"/>
      <c r="EW5" s="156" t="s">
        <v>19</v>
      </c>
      <c r="EX5" s="156">
        <v>26</v>
      </c>
      <c r="EY5" s="156">
        <v>26</v>
      </c>
      <c r="EZ5" s="156">
        <v>0</v>
      </c>
      <c r="FA5" s="156">
        <v>0</v>
      </c>
      <c r="FB5" s="162">
        <v>1</v>
      </c>
      <c r="FC5" s="158">
        <f t="shared" si="15"/>
        <v>0</v>
      </c>
      <c r="FD5" s="157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6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7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8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19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0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1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2"/>
        <v>0</v>
      </c>
      <c r="HH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3"/>
        <v>1</v>
      </c>
      <c r="IR5" s="158">
        <f t="shared" si="24"/>
        <v>0</v>
      </c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5"/>
        <v>1</v>
      </c>
      <c r="IZ5" s="158">
        <f t="shared" si="26"/>
        <v>0</v>
      </c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7"/>
        <v>1</v>
      </c>
      <c r="JH5" s="158">
        <f t="shared" si="28"/>
        <v>0</v>
      </c>
      <c r="JJ5" s="157" t="s">
        <v>19</v>
      </c>
      <c r="JK5" s="157">
        <v>26</v>
      </c>
      <c r="JL5" s="157">
        <v>26</v>
      </c>
      <c r="JM5" s="157">
        <v>0</v>
      </c>
      <c r="JN5" s="157">
        <v>0</v>
      </c>
      <c r="JO5" s="158">
        <v>1</v>
      </c>
      <c r="JP5" s="158">
        <f t="shared" si="29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0"/>
        <v>1</v>
      </c>
      <c r="JX5" s="158">
        <f t="shared" si="31"/>
        <v>0</v>
      </c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2"/>
        <v>1</v>
      </c>
      <c r="KF5" s="158">
        <f t="shared" si="33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4"/>
        <v>1</v>
      </c>
      <c r="KN5" s="158">
        <f t="shared" si="35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6"/>
        <v>1</v>
      </c>
      <c r="KV5" s="158">
        <f t="shared" si="37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38"/>
        <v>1</v>
      </c>
      <c r="LD5" s="158">
        <f t="shared" si="39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0"/>
        <v>1</v>
      </c>
      <c r="LL5" s="158">
        <f t="shared" si="41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2"/>
        <v>1</v>
      </c>
      <c r="LT5" s="158">
        <f t="shared" si="43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4"/>
        <v>1</v>
      </c>
      <c r="MB5" s="158">
        <f t="shared" si="45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6"/>
        <v>1</v>
      </c>
      <c r="MJ5" s="158">
        <f t="shared" si="47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48"/>
        <v>1</v>
      </c>
      <c r="MR5" s="158">
        <f t="shared" si="49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0"/>
        <v>1</v>
      </c>
      <c r="MZ5" s="158">
        <f t="shared" si="51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2"/>
        <v>1</v>
      </c>
      <c r="NH5" s="158">
        <f t="shared" si="53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4"/>
        <v>1</v>
      </c>
      <c r="NP5" s="158">
        <f t="shared" si="55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6"/>
        <v>1</v>
      </c>
      <c r="NX5" s="158">
        <f t="shared" si="57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58"/>
        <v>1</v>
      </c>
      <c r="OF5" s="158">
        <f t="shared" si="59"/>
        <v>0</v>
      </c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0"/>
        <v>1</v>
      </c>
      <c r="ON5" s="158">
        <f t="shared" si="61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2"/>
        <v>1</v>
      </c>
      <c r="OV5" s="158">
        <f t="shared" si="63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4"/>
        <v>1</v>
      </c>
      <c r="PD5" s="158">
        <f t="shared" si="65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v>1</v>
      </c>
      <c r="PM5" s="157" t="s">
        <v>19</v>
      </c>
      <c r="PN5" s="157">
        <v>26</v>
      </c>
      <c r="PO5" s="157">
        <v>26</v>
      </c>
      <c r="PP5" s="157">
        <v>0</v>
      </c>
      <c r="PQ5" s="157">
        <v>0</v>
      </c>
      <c r="PR5" s="158">
        <v>1</v>
      </c>
      <c r="PT5" s="157" t="s">
        <v>19</v>
      </c>
      <c r="PU5" s="157">
        <v>26</v>
      </c>
      <c r="PV5" s="157">
        <v>26</v>
      </c>
      <c r="PW5" s="157">
        <v>0</v>
      </c>
      <c r="PX5" s="157">
        <v>0</v>
      </c>
      <c r="PY5" s="158">
        <v>1</v>
      </c>
      <c r="QA5" s="157" t="s">
        <v>19</v>
      </c>
      <c r="QB5" s="157">
        <v>26</v>
      </c>
      <c r="QC5" s="157">
        <v>26</v>
      </c>
      <c r="QD5" s="157">
        <v>0</v>
      </c>
      <c r="QE5" s="157">
        <v>0</v>
      </c>
      <c r="QF5" s="158">
        <v>1</v>
      </c>
      <c r="QH5" s="157" t="s">
        <v>19</v>
      </c>
      <c r="QI5" s="157">
        <v>26</v>
      </c>
      <c r="QJ5" s="157">
        <v>26</v>
      </c>
      <c r="QK5" s="157">
        <v>0</v>
      </c>
      <c r="QL5" s="157">
        <v>0</v>
      </c>
      <c r="QM5" s="158">
        <v>1</v>
      </c>
    </row>
    <row r="6" spans="1:455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1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2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3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4"/>
        <v>0</v>
      </c>
      <c r="AO6" s="2" t="s">
        <v>20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5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6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7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f t="shared" si="66"/>
        <v>1</v>
      </c>
      <c r="BS6" s="4">
        <f t="shared" si="8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10"/>
        <v>0</v>
      </c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1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2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0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3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f t="shared" si="67"/>
        <v>1</v>
      </c>
      <c r="EE6" s="4">
        <f t="shared" si="14"/>
        <v>0</v>
      </c>
      <c r="EG6" s="139" t="s">
        <v>20</v>
      </c>
      <c r="EH6" s="139">
        <v>11</v>
      </c>
      <c r="EI6" s="139">
        <v>11</v>
      </c>
      <c r="EJ6" s="139">
        <v>0</v>
      </c>
      <c r="EK6" s="139">
        <v>0</v>
      </c>
      <c r="EL6" s="140">
        <v>1</v>
      </c>
      <c r="EM6" s="140">
        <v>0</v>
      </c>
      <c r="EN6" s="138"/>
      <c r="EO6" s="138" t="s">
        <v>20</v>
      </c>
      <c r="EP6" s="138">
        <v>11</v>
      </c>
      <c r="EQ6" s="138">
        <v>11</v>
      </c>
      <c r="ER6" s="138">
        <v>0</v>
      </c>
      <c r="ES6" s="138">
        <v>0</v>
      </c>
      <c r="ET6" s="143">
        <v>1</v>
      </c>
      <c r="EU6" s="140">
        <v>0</v>
      </c>
      <c r="EV6" s="130"/>
      <c r="EW6" s="156" t="s">
        <v>20</v>
      </c>
      <c r="EX6" s="156">
        <v>11</v>
      </c>
      <c r="EY6" s="156">
        <v>11</v>
      </c>
      <c r="EZ6" s="156">
        <v>0</v>
      </c>
      <c r="FA6" s="156">
        <v>0</v>
      </c>
      <c r="FB6" s="162">
        <v>1</v>
      </c>
      <c r="FC6" s="158">
        <f t="shared" si="15"/>
        <v>0</v>
      </c>
      <c r="FD6" s="157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6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7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8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19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0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1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2"/>
        <v>0</v>
      </c>
      <c r="HH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3"/>
        <v>1</v>
      </c>
      <c r="IR6" s="158">
        <f t="shared" si="24"/>
        <v>0</v>
      </c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5"/>
        <v>1</v>
      </c>
      <c r="IZ6" s="158">
        <f t="shared" si="26"/>
        <v>0</v>
      </c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7"/>
        <v>1</v>
      </c>
      <c r="JH6" s="158">
        <f t="shared" si="28"/>
        <v>0</v>
      </c>
      <c r="JJ6" s="157" t="s">
        <v>20</v>
      </c>
      <c r="JK6" s="157">
        <v>11</v>
      </c>
      <c r="JL6" s="157">
        <v>0</v>
      </c>
      <c r="JM6" s="157">
        <v>0</v>
      </c>
      <c r="JN6" s="157">
        <v>11</v>
      </c>
      <c r="JO6" s="158">
        <v>0</v>
      </c>
      <c r="JP6" s="158">
        <f t="shared" si="29"/>
        <v>-1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0"/>
        <v>1</v>
      </c>
      <c r="JX6" s="158">
        <f t="shared" si="31"/>
        <v>0</v>
      </c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2"/>
        <v>1</v>
      </c>
      <c r="KF6" s="158">
        <f t="shared" si="33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4"/>
        <v>1</v>
      </c>
      <c r="KN6" s="158">
        <f t="shared" si="35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6"/>
        <v>1</v>
      </c>
      <c r="KV6" s="158">
        <f t="shared" si="37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38"/>
        <v>1</v>
      </c>
      <c r="LD6" s="158">
        <f t="shared" si="39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0"/>
        <v>1</v>
      </c>
      <c r="LL6" s="158">
        <f t="shared" si="41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2"/>
        <v>1</v>
      </c>
      <c r="LT6" s="158">
        <f t="shared" si="43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4"/>
        <v>1</v>
      </c>
      <c r="MB6" s="158">
        <f t="shared" si="45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6"/>
        <v>1</v>
      </c>
      <c r="MJ6" s="158">
        <f t="shared" si="47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48"/>
        <v>1</v>
      </c>
      <c r="MR6" s="158">
        <f t="shared" si="49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0"/>
        <v>1</v>
      </c>
      <c r="MZ6" s="158">
        <f t="shared" si="51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2"/>
        <v>1</v>
      </c>
      <c r="NH6" s="158">
        <f t="shared" si="53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4"/>
        <v>1</v>
      </c>
      <c r="NP6" s="158">
        <f t="shared" si="55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6"/>
        <v>1</v>
      </c>
      <c r="NX6" s="158">
        <f t="shared" si="57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58"/>
        <v>1</v>
      </c>
      <c r="OF6" s="158">
        <f t="shared" si="59"/>
        <v>0</v>
      </c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0"/>
        <v>1</v>
      </c>
      <c r="ON6" s="158">
        <f t="shared" si="61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2"/>
        <v>1</v>
      </c>
      <c r="OV6" s="158">
        <f t="shared" si="63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4"/>
        <v>1</v>
      </c>
      <c r="PD6" s="158">
        <f t="shared" si="65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v>1</v>
      </c>
      <c r="PM6" s="157" t="s">
        <v>20</v>
      </c>
      <c r="PN6" s="157">
        <v>11</v>
      </c>
      <c r="PO6" s="157">
        <v>11</v>
      </c>
      <c r="PP6" s="157">
        <v>0</v>
      </c>
      <c r="PQ6" s="157">
        <v>0</v>
      </c>
      <c r="PR6" s="158">
        <v>1</v>
      </c>
      <c r="PT6" s="157" t="s">
        <v>20</v>
      </c>
      <c r="PU6" s="157">
        <v>11</v>
      </c>
      <c r="PV6" s="157">
        <v>11</v>
      </c>
      <c r="PW6" s="157">
        <v>0</v>
      </c>
      <c r="PX6" s="157">
        <v>0</v>
      </c>
      <c r="PY6" s="158">
        <v>1</v>
      </c>
      <c r="QA6" s="157" t="s">
        <v>20</v>
      </c>
      <c r="QB6" s="157">
        <v>11</v>
      </c>
      <c r="QC6" s="157">
        <v>11</v>
      </c>
      <c r="QD6" s="157">
        <v>0</v>
      </c>
      <c r="QE6" s="157">
        <v>0</v>
      </c>
      <c r="QF6" s="158">
        <v>1</v>
      </c>
      <c r="QH6" s="157" t="s">
        <v>20</v>
      </c>
      <c r="QI6" s="157">
        <v>11</v>
      </c>
      <c r="QJ6" s="157">
        <v>11</v>
      </c>
      <c r="QK6" s="157">
        <v>0</v>
      </c>
      <c r="QL6" s="157">
        <v>0</v>
      </c>
      <c r="QM6" s="158">
        <v>1</v>
      </c>
    </row>
    <row r="7" spans="1:455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1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2"/>
        <v>0</v>
      </c>
      <c r="Y7" s="2" t="s">
        <v>21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3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4"/>
        <v>0</v>
      </c>
      <c r="AO7" s="2" t="s">
        <v>21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5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6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7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f t="shared" si="66"/>
        <v>1</v>
      </c>
      <c r="BS7" s="4">
        <f t="shared" si="8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10"/>
        <v>0</v>
      </c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1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2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0"/>
        <v>0.13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3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f t="shared" si="67"/>
        <v>1</v>
      </c>
      <c r="EE7" s="4">
        <f t="shared" si="14"/>
        <v>0</v>
      </c>
      <c r="EG7" s="139" t="s">
        <v>21</v>
      </c>
      <c r="EH7" s="139">
        <v>36</v>
      </c>
      <c r="EI7" s="139">
        <v>36</v>
      </c>
      <c r="EJ7" s="139">
        <v>0</v>
      </c>
      <c r="EK7" s="139">
        <v>0</v>
      </c>
      <c r="EL7" s="140">
        <v>1</v>
      </c>
      <c r="EM7" s="140">
        <v>0</v>
      </c>
      <c r="EN7" s="138"/>
      <c r="EO7" s="138" t="s">
        <v>21</v>
      </c>
      <c r="EP7" s="138">
        <v>36</v>
      </c>
      <c r="EQ7" s="138">
        <v>36</v>
      </c>
      <c r="ER7" s="138">
        <v>0</v>
      </c>
      <c r="ES7" s="138">
        <v>0</v>
      </c>
      <c r="ET7" s="143">
        <v>1</v>
      </c>
      <c r="EU7" s="140">
        <v>0</v>
      </c>
      <c r="EV7" s="130"/>
      <c r="EW7" s="156" t="s">
        <v>21</v>
      </c>
      <c r="EX7" s="156">
        <v>36</v>
      </c>
      <c r="EY7" s="156">
        <v>36</v>
      </c>
      <c r="EZ7" s="156">
        <v>0</v>
      </c>
      <c r="FA7" s="156">
        <v>0</v>
      </c>
      <c r="FB7" s="162">
        <v>1</v>
      </c>
      <c r="FC7" s="158">
        <f t="shared" si="15"/>
        <v>0</v>
      </c>
      <c r="FD7" s="157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6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7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8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19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0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1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2"/>
        <v>0</v>
      </c>
      <c r="HH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3"/>
        <v>1</v>
      </c>
      <c r="IR7" s="158">
        <f t="shared" si="24"/>
        <v>0</v>
      </c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5"/>
        <v>1</v>
      </c>
      <c r="IZ7" s="158">
        <f t="shared" si="26"/>
        <v>0</v>
      </c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7"/>
        <v>1</v>
      </c>
      <c r="JH7" s="158">
        <f t="shared" si="28"/>
        <v>0</v>
      </c>
      <c r="JJ7" s="157" t="s">
        <v>21</v>
      </c>
      <c r="JK7" s="157">
        <v>36</v>
      </c>
      <c r="JL7" s="157">
        <v>0</v>
      </c>
      <c r="JM7" s="157">
        <v>0</v>
      </c>
      <c r="JN7" s="157">
        <v>36</v>
      </c>
      <c r="JO7" s="158">
        <v>0</v>
      </c>
      <c r="JP7" s="158">
        <f t="shared" si="29"/>
        <v>-1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0"/>
        <v>1</v>
      </c>
      <c r="JX7" s="158">
        <f t="shared" si="31"/>
        <v>0</v>
      </c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2"/>
        <v>1</v>
      </c>
      <c r="KF7" s="158">
        <f t="shared" si="33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4"/>
        <v>1</v>
      </c>
      <c r="KN7" s="158">
        <f t="shared" si="35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6"/>
        <v>1</v>
      </c>
      <c r="KV7" s="158">
        <f t="shared" si="37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38"/>
        <v>1</v>
      </c>
      <c r="LD7" s="158">
        <f t="shared" si="39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0"/>
        <v>1</v>
      </c>
      <c r="LL7" s="158">
        <f t="shared" si="41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2"/>
        <v>1</v>
      </c>
      <c r="LT7" s="158">
        <f t="shared" si="43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4"/>
        <v>1</v>
      </c>
      <c r="MB7" s="158">
        <f t="shared" si="45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6"/>
        <v>1</v>
      </c>
      <c r="MJ7" s="158">
        <f t="shared" si="47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48"/>
        <v>1</v>
      </c>
      <c r="MR7" s="158">
        <f t="shared" si="49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0"/>
        <v>1</v>
      </c>
      <c r="MZ7" s="158">
        <f t="shared" si="51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2"/>
        <v>1</v>
      </c>
      <c r="NH7" s="158">
        <f t="shared" si="53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4"/>
        <v>1</v>
      </c>
      <c r="NP7" s="158">
        <f t="shared" si="55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6"/>
        <v>1</v>
      </c>
      <c r="NX7" s="158">
        <f t="shared" si="57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58"/>
        <v>1</v>
      </c>
      <c r="OF7" s="158">
        <f t="shared" si="59"/>
        <v>0</v>
      </c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0"/>
        <v>1</v>
      </c>
      <c r="ON7" s="158">
        <f t="shared" si="61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2"/>
        <v>1</v>
      </c>
      <c r="OV7" s="158">
        <f t="shared" si="63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4"/>
        <v>1</v>
      </c>
      <c r="PD7" s="158">
        <f t="shared" si="65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v>1</v>
      </c>
      <c r="PM7" s="157" t="s">
        <v>21</v>
      </c>
      <c r="PN7" s="157">
        <v>36</v>
      </c>
      <c r="PO7" s="157">
        <v>36</v>
      </c>
      <c r="PP7" s="157">
        <v>0</v>
      </c>
      <c r="PQ7" s="157">
        <v>0</v>
      </c>
      <c r="PR7" s="158">
        <v>1</v>
      </c>
      <c r="PT7" s="157" t="s">
        <v>21</v>
      </c>
      <c r="PU7" s="157">
        <v>36</v>
      </c>
      <c r="PV7" s="157">
        <v>36</v>
      </c>
      <c r="PW7" s="157">
        <v>0</v>
      </c>
      <c r="PX7" s="157">
        <v>0</v>
      </c>
      <c r="PY7" s="158">
        <v>1</v>
      </c>
      <c r="QA7" s="157" t="s">
        <v>21</v>
      </c>
      <c r="QB7" s="157">
        <v>36</v>
      </c>
      <c r="QC7" s="157">
        <v>36</v>
      </c>
      <c r="QD7" s="157">
        <v>0</v>
      </c>
      <c r="QE7" s="157">
        <v>0</v>
      </c>
      <c r="QF7" s="158">
        <v>1</v>
      </c>
      <c r="QH7" s="157" t="s">
        <v>21</v>
      </c>
      <c r="QI7" s="157">
        <v>36</v>
      </c>
      <c r="QJ7" s="157">
        <v>36</v>
      </c>
      <c r="QK7" s="157">
        <v>0</v>
      </c>
      <c r="QL7" s="157">
        <v>0</v>
      </c>
      <c r="QM7" s="158">
        <v>1</v>
      </c>
    </row>
    <row r="8" spans="1:455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1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2"/>
        <v>0</v>
      </c>
      <c r="Y8" s="2" t="s">
        <v>22</v>
      </c>
      <c r="Z8" s="2">
        <v>290</v>
      </c>
      <c r="AA8" s="2">
        <v>251</v>
      </c>
      <c r="AB8" s="7">
        <v>32</v>
      </c>
      <c r="AC8" s="7">
        <v>7</v>
      </c>
      <c r="AD8" s="4">
        <v>0.87</v>
      </c>
      <c r="AE8" s="4">
        <f t="shared" si="3"/>
        <v>2.0000000000000018E-2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4"/>
        <v>0</v>
      </c>
      <c r="AO8" s="2" t="s">
        <v>22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5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6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7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f t="shared" si="66"/>
        <v>0.8655172413793103</v>
      </c>
      <c r="BS8" s="4">
        <f t="shared" si="8"/>
        <v>-4.4827586206896974E-3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10"/>
        <v>0</v>
      </c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1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2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0"/>
        <v>-0.13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3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f t="shared" si="67"/>
        <v>0.8655172413793103</v>
      </c>
      <c r="EE8" s="4">
        <f t="shared" si="14"/>
        <v>-4.4827586206896974E-3</v>
      </c>
      <c r="EG8" s="139" t="s">
        <v>22</v>
      </c>
      <c r="EH8" s="139">
        <v>290</v>
      </c>
      <c r="EI8" s="139">
        <v>251</v>
      </c>
      <c r="EJ8" s="139">
        <v>32</v>
      </c>
      <c r="EK8" s="139">
        <v>7</v>
      </c>
      <c r="EL8" s="140">
        <v>0.87</v>
      </c>
      <c r="EM8" s="140">
        <v>0</v>
      </c>
      <c r="EN8" s="138"/>
      <c r="EO8" s="138" t="s">
        <v>22</v>
      </c>
      <c r="EP8" s="138">
        <v>290</v>
      </c>
      <c r="EQ8" s="138">
        <v>251</v>
      </c>
      <c r="ER8" s="138">
        <v>32</v>
      </c>
      <c r="ES8" s="138">
        <v>7</v>
      </c>
      <c r="ET8" s="143">
        <v>0.87</v>
      </c>
      <c r="EU8" s="140">
        <v>0</v>
      </c>
      <c r="EV8" s="130"/>
      <c r="EW8" s="156" t="s">
        <v>22</v>
      </c>
      <c r="EX8" s="156">
        <v>290</v>
      </c>
      <c r="EY8" s="156">
        <v>251</v>
      </c>
      <c r="EZ8" s="156">
        <v>32</v>
      </c>
      <c r="FA8" s="156">
        <v>7</v>
      </c>
      <c r="FB8" s="162">
        <v>0.87</v>
      </c>
      <c r="FC8" s="158">
        <f t="shared" si="15"/>
        <v>0</v>
      </c>
      <c r="FD8" s="157"/>
      <c r="FE8" s="156" t="s">
        <v>22</v>
      </c>
      <c r="FF8" s="169">
        <v>348</v>
      </c>
      <c r="FG8" s="156">
        <v>260</v>
      </c>
      <c r="FH8" s="156">
        <v>56</v>
      </c>
      <c r="FI8" s="156">
        <v>32</v>
      </c>
      <c r="FJ8" s="162">
        <v>0.75</v>
      </c>
      <c r="FK8" s="158">
        <f t="shared" si="16"/>
        <v>-0.12</v>
      </c>
      <c r="FL8" s="157" t="s">
        <v>119</v>
      </c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7"/>
        <v>0</v>
      </c>
      <c r="FT8" s="157"/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8"/>
        <v>0</v>
      </c>
      <c r="GB8" s="157"/>
      <c r="GC8" s="156" t="s">
        <v>22</v>
      </c>
      <c r="GD8" s="156">
        <v>348</v>
      </c>
      <c r="GE8" s="156">
        <v>257</v>
      </c>
      <c r="GF8" s="156">
        <v>58</v>
      </c>
      <c r="GG8" s="156">
        <v>33</v>
      </c>
      <c r="GH8" s="162">
        <v>0.74</v>
      </c>
      <c r="GI8" s="158">
        <f t="shared" si="19"/>
        <v>-1.0000000000000009E-2</v>
      </c>
      <c r="GJ8" s="157" t="s">
        <v>119</v>
      </c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0"/>
        <v>0</v>
      </c>
      <c r="GR8" s="157" t="s">
        <v>119</v>
      </c>
      <c r="GS8" s="156" t="s">
        <v>22</v>
      </c>
      <c r="GT8" s="156">
        <v>348</v>
      </c>
      <c r="GU8" s="156">
        <v>257</v>
      </c>
      <c r="GV8" s="156">
        <v>58</v>
      </c>
      <c r="GW8" s="156">
        <v>33</v>
      </c>
      <c r="GX8" s="162">
        <v>0.74</v>
      </c>
      <c r="GY8" s="158">
        <f t="shared" si="21"/>
        <v>0</v>
      </c>
      <c r="GZ8" s="157"/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2"/>
        <v>0</v>
      </c>
      <c r="HH8" s="157"/>
      <c r="HI8" s="157"/>
      <c r="HJ8" s="157"/>
      <c r="HK8" s="157"/>
      <c r="HL8" s="157"/>
      <c r="HM8" s="157"/>
      <c r="HO8" s="157"/>
      <c r="HP8" s="157"/>
      <c r="HQ8" s="157"/>
      <c r="HR8" s="157"/>
      <c r="HS8" s="157"/>
      <c r="HT8" s="157"/>
      <c r="HU8" s="158"/>
      <c r="HV8" s="157"/>
      <c r="HW8" s="157"/>
      <c r="HX8" s="157"/>
      <c r="HY8" s="157"/>
      <c r="HZ8" s="157"/>
      <c r="IA8" s="157"/>
      <c r="IB8" s="157"/>
      <c r="IC8" s="157"/>
      <c r="ID8" s="157"/>
      <c r="IE8" s="157"/>
      <c r="IF8" s="157"/>
      <c r="IG8" s="157"/>
      <c r="IH8" s="157"/>
      <c r="II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3"/>
        <v>0.7385057471264368</v>
      </c>
      <c r="IR8" s="158">
        <f t="shared" si="24"/>
        <v>-1.4942528735631955E-3</v>
      </c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5"/>
        <v>0.7385057471264368</v>
      </c>
      <c r="IZ8" s="158">
        <f t="shared" si="26"/>
        <v>0</v>
      </c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7"/>
        <v>0.7385057471264368</v>
      </c>
      <c r="JH8" s="158">
        <f t="shared" si="28"/>
        <v>0</v>
      </c>
      <c r="JJ8" s="157" t="s">
        <v>22</v>
      </c>
      <c r="JK8" s="157">
        <v>348</v>
      </c>
      <c r="JL8" s="157">
        <v>0</v>
      </c>
      <c r="JM8" s="157">
        <v>0</v>
      </c>
      <c r="JN8" s="157">
        <v>348</v>
      </c>
      <c r="JO8" s="158">
        <v>0</v>
      </c>
      <c r="JP8" s="158">
        <f t="shared" si="29"/>
        <v>-0.7385057471264368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0"/>
        <v>0.74425287356321834</v>
      </c>
      <c r="JX8" s="158">
        <f t="shared" si="31"/>
        <v>5.7471264367815467E-3</v>
      </c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2"/>
        <v>0.74855491329479773</v>
      </c>
      <c r="KF8" s="158">
        <f t="shared" si="33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4"/>
        <v>0.74855491329479773</v>
      </c>
      <c r="KN8" s="158">
        <f t="shared" si="35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6"/>
        <v>0.74855491329479773</v>
      </c>
      <c r="KV8" s="158">
        <f t="shared" si="37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38"/>
        <v>0.74855491329479773</v>
      </c>
      <c r="LD8" s="158">
        <f t="shared" si="39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0"/>
        <v>0.74855491329479773</v>
      </c>
      <c r="LL8" s="158">
        <f t="shared" si="41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2"/>
        <v>0.74855491329479773</v>
      </c>
      <c r="LT8" s="158">
        <f t="shared" si="43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4"/>
        <v>0.74855491329479773</v>
      </c>
      <c r="MB8" s="158">
        <f t="shared" si="45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6"/>
        <v>0.74855491329479773</v>
      </c>
      <c r="MJ8" s="158">
        <f t="shared" si="47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48"/>
        <v>0.74855491329479773</v>
      </c>
      <c r="MR8" s="158">
        <f t="shared" si="49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0"/>
        <v>0.74855491329479773</v>
      </c>
      <c r="MZ8" s="158">
        <f t="shared" si="51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2"/>
        <v>0.74855491329479773</v>
      </c>
      <c r="NH8" s="158">
        <f t="shared" si="53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4"/>
        <v>0.74855491329479773</v>
      </c>
      <c r="NP8" s="158">
        <f t="shared" si="55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6"/>
        <v>0.74855491329479773</v>
      </c>
      <c r="NX8" s="158">
        <f t="shared" si="57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58"/>
        <v>0.75144508670520227</v>
      </c>
      <c r="OF8" s="158">
        <f t="shared" si="59"/>
        <v>2.8901734104045396E-3</v>
      </c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0"/>
        <v>0.75144508670520227</v>
      </c>
      <c r="ON8" s="158">
        <f t="shared" si="61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2"/>
        <v>0.75144508670520227</v>
      </c>
      <c r="OV8" s="158">
        <f t="shared" si="63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4"/>
        <v>0.75144508670520227</v>
      </c>
      <c r="PD8" s="158">
        <f t="shared" si="65"/>
        <v>0</v>
      </c>
      <c r="PF8" s="157" t="s">
        <v>22</v>
      </c>
      <c r="PG8" s="157">
        <v>348</v>
      </c>
      <c r="PH8" s="157">
        <v>261</v>
      </c>
      <c r="PI8" s="157">
        <v>52</v>
      </c>
      <c r="PJ8" s="157">
        <v>35</v>
      </c>
      <c r="PK8" s="158">
        <v>0.75</v>
      </c>
      <c r="PM8" s="157" t="s">
        <v>22</v>
      </c>
      <c r="PN8" s="157">
        <v>348</v>
      </c>
      <c r="PO8" s="157">
        <v>261</v>
      </c>
      <c r="PP8" s="157">
        <v>52</v>
      </c>
      <c r="PQ8" s="157">
        <v>35</v>
      </c>
      <c r="PR8" s="158">
        <v>0.75</v>
      </c>
      <c r="PT8" s="157" t="s">
        <v>22</v>
      </c>
      <c r="PU8" s="157">
        <v>348</v>
      </c>
      <c r="PV8" s="157">
        <v>261</v>
      </c>
      <c r="PW8" s="157">
        <v>52</v>
      </c>
      <c r="PX8" s="157">
        <v>35</v>
      </c>
      <c r="PY8" s="158">
        <v>0.75</v>
      </c>
      <c r="QA8" s="157" t="s">
        <v>22</v>
      </c>
      <c r="QB8" s="157">
        <v>348</v>
      </c>
      <c r="QC8" s="157">
        <v>261</v>
      </c>
      <c r="QD8" s="157">
        <v>52</v>
      </c>
      <c r="QE8" s="157">
        <v>35</v>
      </c>
      <c r="QF8" s="158">
        <v>0.75</v>
      </c>
      <c r="QH8" s="157" t="s">
        <v>22</v>
      </c>
      <c r="QI8" s="157">
        <v>348</v>
      </c>
      <c r="QJ8" s="157">
        <v>261</v>
      </c>
      <c r="QK8" s="157">
        <v>52</v>
      </c>
      <c r="QL8" s="157">
        <v>35</v>
      </c>
      <c r="QM8" s="158">
        <v>0.75</v>
      </c>
    </row>
    <row r="9" spans="1:455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1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2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3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4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5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6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7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8"/>
        <v>0</v>
      </c>
      <c r="BU9" s="65" t="s">
        <v>211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9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10"/>
        <v>0</v>
      </c>
      <c r="CK9" s="114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1"/>
        <v>0</v>
      </c>
      <c r="CS9" s="114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2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0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3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4"/>
        <v>0</v>
      </c>
      <c r="EG9" s="142" t="s">
        <v>23</v>
      </c>
      <c r="EH9" s="139">
        <v>538</v>
      </c>
      <c r="EI9" s="139">
        <v>538</v>
      </c>
      <c r="EJ9" s="139">
        <v>0</v>
      </c>
      <c r="EK9" s="139">
        <v>0</v>
      </c>
      <c r="EL9" s="140">
        <v>1</v>
      </c>
      <c r="EM9" s="140">
        <v>0</v>
      </c>
      <c r="EN9" s="138"/>
      <c r="EO9" s="144" t="s">
        <v>23</v>
      </c>
      <c r="EP9" s="139">
        <v>538</v>
      </c>
      <c r="EQ9" s="139">
        <v>538</v>
      </c>
      <c r="ER9" s="139">
        <v>0</v>
      </c>
      <c r="ES9" s="139">
        <v>0</v>
      </c>
      <c r="ET9" s="140">
        <v>1</v>
      </c>
      <c r="EU9" s="140">
        <v>0</v>
      </c>
      <c r="EV9" s="130"/>
      <c r="EW9" s="163" t="s">
        <v>23</v>
      </c>
      <c r="EX9" s="157">
        <v>538</v>
      </c>
      <c r="EY9" s="157">
        <v>538</v>
      </c>
      <c r="EZ9" s="157">
        <v>0</v>
      </c>
      <c r="FA9" s="157">
        <v>0</v>
      </c>
      <c r="FB9" s="158">
        <v>1</v>
      </c>
      <c r="FC9" s="158">
        <f t="shared" si="15"/>
        <v>0</v>
      </c>
      <c r="FD9" s="157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6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7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8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19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0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1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2"/>
        <v>0</v>
      </c>
      <c r="HH9" s="157"/>
      <c r="HI9" s="157"/>
      <c r="HJ9" s="157"/>
      <c r="HK9" s="157"/>
      <c r="HL9" s="157"/>
      <c r="HM9" s="157"/>
      <c r="HO9" s="157"/>
      <c r="HP9" s="157"/>
      <c r="HQ9" s="157"/>
      <c r="HR9" s="157"/>
      <c r="HS9" s="157"/>
      <c r="HT9" s="157"/>
      <c r="HU9" s="158"/>
      <c r="HV9" s="157"/>
      <c r="HW9" s="157"/>
      <c r="HX9" s="157"/>
      <c r="HY9" s="157"/>
      <c r="HZ9" s="157"/>
      <c r="IA9" s="157"/>
      <c r="IB9" s="157"/>
      <c r="IC9" s="157"/>
      <c r="ID9" s="157"/>
      <c r="IE9" s="157"/>
      <c r="IF9" s="157"/>
      <c r="IG9" s="157"/>
      <c r="IH9" s="157"/>
      <c r="II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3"/>
        <v>1</v>
      </c>
      <c r="IR9" s="158">
        <f t="shared" si="24"/>
        <v>0</v>
      </c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5"/>
        <v>1</v>
      </c>
      <c r="IZ9" s="158">
        <f t="shared" si="26"/>
        <v>0</v>
      </c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7"/>
        <v>1</v>
      </c>
      <c r="JH9" s="158">
        <f t="shared" si="28"/>
        <v>0</v>
      </c>
      <c r="JJ9" s="157" t="s">
        <v>23</v>
      </c>
      <c r="JK9" s="157">
        <v>594</v>
      </c>
      <c r="JL9" s="157">
        <v>0</v>
      </c>
      <c r="JM9" s="157">
        <v>0</v>
      </c>
      <c r="JN9" s="157">
        <v>594</v>
      </c>
      <c r="JO9" s="158">
        <v>0</v>
      </c>
      <c r="JP9" s="158">
        <f t="shared" si="29"/>
        <v>-1</v>
      </c>
      <c r="JR9" s="163" t="s">
        <v>23</v>
      </c>
      <c r="JS9" s="157">
        <v>538</v>
      </c>
      <c r="JT9" s="157">
        <v>538</v>
      </c>
      <c r="JU9" s="157">
        <v>0</v>
      </c>
      <c r="JV9" s="157">
        <v>0</v>
      </c>
      <c r="JW9" s="158">
        <f t="shared" si="30"/>
        <v>1</v>
      </c>
      <c r="JX9" s="158">
        <f t="shared" si="31"/>
        <v>0</v>
      </c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2"/>
        <v>1</v>
      </c>
      <c r="KF9" s="158">
        <f t="shared" si="33"/>
        <v>0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4"/>
        <v>1</v>
      </c>
      <c r="KN9" s="158">
        <f t="shared" si="35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6"/>
        <v>1</v>
      </c>
      <c r="KV9" s="158">
        <f t="shared" si="37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38"/>
        <v>1</v>
      </c>
      <c r="LD9" s="158">
        <f t="shared" si="39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0"/>
        <v>1</v>
      </c>
      <c r="LL9" s="158">
        <f t="shared" si="41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2"/>
        <v>1</v>
      </c>
      <c r="LT9" s="158">
        <f t="shared" si="43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4"/>
        <v>1</v>
      </c>
      <c r="MB9" s="158">
        <f t="shared" si="45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6"/>
        <v>1</v>
      </c>
      <c r="MJ9" s="158">
        <f t="shared" si="47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48"/>
        <v>1</v>
      </c>
      <c r="MR9" s="158">
        <f t="shared" si="49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0"/>
        <v>1</v>
      </c>
      <c r="MZ9" s="158">
        <f t="shared" si="51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2"/>
        <v>1</v>
      </c>
      <c r="NH9" s="158">
        <f t="shared" si="53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4"/>
        <v>1</v>
      </c>
      <c r="NP9" s="158">
        <f t="shared" si="55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6"/>
        <v>1</v>
      </c>
      <c r="NX9" s="158">
        <f t="shared" si="57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58"/>
        <v>1</v>
      </c>
      <c r="OF9" s="158">
        <f t="shared" si="59"/>
        <v>0</v>
      </c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0"/>
        <v>1</v>
      </c>
      <c r="ON9" s="158">
        <f t="shared" si="61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2"/>
        <v>1</v>
      </c>
      <c r="OV9" s="158">
        <f t="shared" si="63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4"/>
        <v>1</v>
      </c>
      <c r="PD9" s="158">
        <f t="shared" si="65"/>
        <v>0</v>
      </c>
      <c r="PF9" s="157" t="s">
        <v>23</v>
      </c>
      <c r="PG9" s="157">
        <v>594</v>
      </c>
      <c r="PH9" s="157">
        <v>538</v>
      </c>
      <c r="PI9" s="157">
        <v>0</v>
      </c>
      <c r="PJ9" s="157">
        <v>56</v>
      </c>
      <c r="PK9" s="158">
        <v>0.91</v>
      </c>
      <c r="PM9" s="157" t="s">
        <v>23</v>
      </c>
      <c r="PN9" s="157">
        <v>594</v>
      </c>
      <c r="PO9" s="157">
        <v>538</v>
      </c>
      <c r="PP9" s="157">
        <v>0</v>
      </c>
      <c r="PQ9" s="157">
        <v>56</v>
      </c>
      <c r="PR9" s="158">
        <v>0.91</v>
      </c>
      <c r="PT9" s="157" t="s">
        <v>23</v>
      </c>
      <c r="PU9" s="157">
        <v>594</v>
      </c>
      <c r="PV9" s="157">
        <v>538</v>
      </c>
      <c r="PW9" s="157">
        <v>0</v>
      </c>
      <c r="PX9" s="157">
        <v>56</v>
      </c>
      <c r="PY9" s="158">
        <v>0.91</v>
      </c>
      <c r="QA9" s="157" t="s">
        <v>23</v>
      </c>
      <c r="QB9" s="157">
        <v>594</v>
      </c>
      <c r="QC9" s="157">
        <v>538</v>
      </c>
      <c r="QD9" s="157">
        <v>0</v>
      </c>
      <c r="QE9" s="157">
        <v>56</v>
      </c>
      <c r="QF9" s="158">
        <v>0.91</v>
      </c>
      <c r="QH9" s="157" t="s">
        <v>23</v>
      </c>
      <c r="QI9" s="157">
        <v>594</v>
      </c>
      <c r="QJ9" s="157">
        <v>538</v>
      </c>
      <c r="QK9" s="157">
        <v>0</v>
      </c>
      <c r="QL9" s="157">
        <v>56</v>
      </c>
      <c r="QM9" s="158">
        <v>0.91</v>
      </c>
    </row>
    <row r="10" spans="1:455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1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2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3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4"/>
        <v>0</v>
      </c>
      <c r="AO10" s="2" t="s">
        <v>24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5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6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7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f t="shared" si="66"/>
        <v>1</v>
      </c>
      <c r="BS10" s="4">
        <f t="shared" si="8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10"/>
        <v>0</v>
      </c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1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2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0"/>
        <v>1.2987012987012991E-2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3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f t="shared" si="67"/>
        <v>1</v>
      </c>
      <c r="EE10" s="4">
        <f t="shared" si="14"/>
        <v>0</v>
      </c>
      <c r="EG10" s="139" t="s">
        <v>24</v>
      </c>
      <c r="EH10" s="139">
        <v>3</v>
      </c>
      <c r="EI10" s="139">
        <v>3</v>
      </c>
      <c r="EJ10" s="139">
        <v>0</v>
      </c>
      <c r="EK10" s="139">
        <v>0</v>
      </c>
      <c r="EL10" s="140">
        <v>1</v>
      </c>
      <c r="EM10" s="140">
        <v>0</v>
      </c>
      <c r="EN10" s="138"/>
      <c r="EO10" s="138" t="s">
        <v>24</v>
      </c>
      <c r="EP10" s="138">
        <v>3</v>
      </c>
      <c r="EQ10" s="138">
        <v>3</v>
      </c>
      <c r="ER10" s="138">
        <v>0</v>
      </c>
      <c r="ES10" s="138">
        <v>0</v>
      </c>
      <c r="ET10" s="143">
        <v>1</v>
      </c>
      <c r="EU10" s="140">
        <v>0</v>
      </c>
      <c r="EV10" s="130"/>
      <c r="EW10" s="156" t="s">
        <v>24</v>
      </c>
      <c r="EX10" s="156">
        <v>3</v>
      </c>
      <c r="EY10" s="156">
        <v>3</v>
      </c>
      <c r="EZ10" s="156">
        <v>0</v>
      </c>
      <c r="FA10" s="156">
        <v>0</v>
      </c>
      <c r="FB10" s="162">
        <v>1</v>
      </c>
      <c r="FC10" s="158">
        <f t="shared" si="15"/>
        <v>0</v>
      </c>
      <c r="FD10" s="157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6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7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8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19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0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1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2"/>
        <v>0</v>
      </c>
      <c r="HH10" s="157"/>
      <c r="HI10" s="157"/>
      <c r="HJ10" s="157"/>
      <c r="HK10" s="157"/>
      <c r="HL10" s="157"/>
      <c r="HM10" s="157"/>
      <c r="HO10" s="157"/>
      <c r="HP10" s="157"/>
      <c r="HQ10" s="157"/>
      <c r="HR10" s="157"/>
      <c r="HS10" s="157"/>
      <c r="HT10" s="157"/>
      <c r="HU10" s="158"/>
      <c r="HV10" s="157"/>
      <c r="HW10" s="157"/>
      <c r="HX10" s="157"/>
      <c r="HY10" s="157"/>
      <c r="HZ10" s="157"/>
      <c r="IA10" s="157"/>
      <c r="IB10" s="157"/>
      <c r="IC10" s="157"/>
      <c r="ID10" s="157"/>
      <c r="IE10" s="157"/>
      <c r="IF10" s="157"/>
      <c r="IG10" s="157"/>
      <c r="IH10" s="157"/>
      <c r="II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3"/>
        <v>1</v>
      </c>
      <c r="IR10" s="158">
        <f t="shared" si="24"/>
        <v>0</v>
      </c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5"/>
        <v>1</v>
      </c>
      <c r="IZ10" s="158">
        <f t="shared" si="26"/>
        <v>0</v>
      </c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7"/>
        <v>1</v>
      </c>
      <c r="JH10" s="158">
        <f t="shared" si="28"/>
        <v>0</v>
      </c>
      <c r="JJ10" s="157" t="s">
        <v>24</v>
      </c>
      <c r="JK10" s="157">
        <v>3</v>
      </c>
      <c r="JL10" s="157">
        <v>3</v>
      </c>
      <c r="JM10" s="157">
        <v>0</v>
      </c>
      <c r="JN10" s="157">
        <v>0</v>
      </c>
      <c r="JO10" s="158">
        <v>1</v>
      </c>
      <c r="JP10" s="158">
        <f t="shared" si="29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0"/>
        <v>1</v>
      </c>
      <c r="JX10" s="158">
        <f t="shared" si="31"/>
        <v>0</v>
      </c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2"/>
        <v>1</v>
      </c>
      <c r="KF10" s="158">
        <f t="shared" si="33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4"/>
        <v>1</v>
      </c>
      <c r="KN10" s="158">
        <f t="shared" si="35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6"/>
        <v>1</v>
      </c>
      <c r="KV10" s="158">
        <f t="shared" si="37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38"/>
        <v>1</v>
      </c>
      <c r="LD10" s="158">
        <f t="shared" si="39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0"/>
        <v>1</v>
      </c>
      <c r="LL10" s="158">
        <f t="shared" si="41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2"/>
        <v>1</v>
      </c>
      <c r="LT10" s="158">
        <f t="shared" si="43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4"/>
        <v>1</v>
      </c>
      <c r="MB10" s="158">
        <f t="shared" si="45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6"/>
        <v>1</v>
      </c>
      <c r="MJ10" s="158">
        <f t="shared" si="47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48"/>
        <v>1</v>
      </c>
      <c r="MR10" s="158">
        <f t="shared" si="49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0"/>
        <v>1</v>
      </c>
      <c r="MZ10" s="158">
        <f t="shared" si="51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2"/>
        <v>1</v>
      </c>
      <c r="NH10" s="158">
        <f t="shared" si="53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4"/>
        <v>1</v>
      </c>
      <c r="NP10" s="158">
        <f t="shared" si="55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6"/>
        <v>1</v>
      </c>
      <c r="NX10" s="158">
        <f t="shared" si="57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58"/>
        <v>1</v>
      </c>
      <c r="OF10" s="158">
        <f t="shared" si="59"/>
        <v>0</v>
      </c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0"/>
        <v>1</v>
      </c>
      <c r="ON10" s="158">
        <f t="shared" si="61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2"/>
        <v>1</v>
      </c>
      <c r="OV10" s="158">
        <f t="shared" si="63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4"/>
        <v>1</v>
      </c>
      <c r="PD10" s="158">
        <f t="shared" si="65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v>1</v>
      </c>
      <c r="PM10" s="157" t="s">
        <v>24</v>
      </c>
      <c r="PN10" s="157">
        <v>3</v>
      </c>
      <c r="PO10" s="157">
        <v>3</v>
      </c>
      <c r="PP10" s="157">
        <v>0</v>
      </c>
      <c r="PQ10" s="157">
        <v>0</v>
      </c>
      <c r="PR10" s="158">
        <v>1</v>
      </c>
      <c r="PT10" s="157" t="s">
        <v>24</v>
      </c>
      <c r="PU10" s="157">
        <v>3</v>
      </c>
      <c r="PV10" s="157">
        <v>3</v>
      </c>
      <c r="PW10" s="157">
        <v>0</v>
      </c>
      <c r="PX10" s="157">
        <v>0</v>
      </c>
      <c r="PY10" s="158">
        <v>1</v>
      </c>
      <c r="QA10" s="157" t="s">
        <v>24</v>
      </c>
      <c r="QB10" s="157">
        <v>3</v>
      </c>
      <c r="QC10" s="157">
        <v>3</v>
      </c>
      <c r="QD10" s="157">
        <v>0</v>
      </c>
      <c r="QE10" s="157">
        <v>0</v>
      </c>
      <c r="QF10" s="158">
        <v>1</v>
      </c>
      <c r="QH10" s="157" t="s">
        <v>24</v>
      </c>
      <c r="QI10" s="157">
        <v>3</v>
      </c>
      <c r="QJ10" s="157">
        <v>3</v>
      </c>
      <c r="QK10" s="157">
        <v>0</v>
      </c>
      <c r="QL10" s="157">
        <v>0</v>
      </c>
      <c r="QM10" s="158">
        <v>1</v>
      </c>
    </row>
    <row r="11" spans="1:455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1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2"/>
        <v>0</v>
      </c>
      <c r="AE11" s="4"/>
      <c r="AG11" s="2" t="s">
        <v>25</v>
      </c>
      <c r="AM11" s="4"/>
      <c r="AN11" s="2" t="s">
        <v>198</v>
      </c>
      <c r="AU11" s="4"/>
      <c r="BC11" s="4"/>
      <c r="BE11" s="65" t="s">
        <v>25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4">
        <f t="shared" si="7"/>
        <v>0.98701298701298701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8"/>
        <v>0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10"/>
        <v>0</v>
      </c>
      <c r="CK11" s="114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1"/>
        <v>0</v>
      </c>
      <c r="CS11" s="114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2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v>0.98701298701298701</v>
      </c>
      <c r="DG11" s="4"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0"/>
        <v>-1.2987012987012991E-2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3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4"/>
        <v>0</v>
      </c>
      <c r="EG11" s="142" t="s">
        <v>25</v>
      </c>
      <c r="EH11" s="139">
        <v>847</v>
      </c>
      <c r="EI11" s="139">
        <v>836</v>
      </c>
      <c r="EJ11" s="139">
        <v>11</v>
      </c>
      <c r="EK11" s="139">
        <v>0</v>
      </c>
      <c r="EL11" s="140">
        <v>0.98701298701298701</v>
      </c>
      <c r="EM11" s="140">
        <v>0</v>
      </c>
      <c r="EN11" s="138"/>
      <c r="EO11" s="144" t="s">
        <v>25</v>
      </c>
      <c r="EP11" s="139">
        <v>847</v>
      </c>
      <c r="EQ11" s="139">
        <v>836</v>
      </c>
      <c r="ER11" s="139">
        <v>11</v>
      </c>
      <c r="ES11" s="139">
        <v>0</v>
      </c>
      <c r="ET11" s="140">
        <v>0.98701298701298701</v>
      </c>
      <c r="EU11" s="140">
        <v>0</v>
      </c>
      <c r="EV11" s="130"/>
      <c r="EW11" s="163" t="s">
        <v>25</v>
      </c>
      <c r="EX11" s="157">
        <v>847</v>
      </c>
      <c r="EY11" s="157">
        <v>836</v>
      </c>
      <c r="EZ11" s="157">
        <v>11</v>
      </c>
      <c r="FA11" s="157">
        <v>0</v>
      </c>
      <c r="FB11" s="158">
        <f>EY11/EX11</f>
        <v>0.98701298701298701</v>
      </c>
      <c r="FC11" s="158">
        <f t="shared" si="15"/>
        <v>0</v>
      </c>
      <c r="FD11" s="157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6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7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8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19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0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1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2"/>
        <v>0</v>
      </c>
      <c r="HH11" s="157"/>
      <c r="HI11" s="157"/>
      <c r="HJ11" s="157"/>
      <c r="HK11" s="157"/>
      <c r="HL11" s="157"/>
      <c r="HM11" s="157"/>
      <c r="HO11" s="157"/>
      <c r="HP11" s="157"/>
      <c r="HQ11" s="157"/>
      <c r="HR11" s="157"/>
      <c r="HS11" s="157"/>
      <c r="HT11" s="157"/>
      <c r="HU11" s="158"/>
      <c r="HV11" s="157"/>
      <c r="HW11" s="157"/>
      <c r="HX11" s="157"/>
      <c r="HY11" s="157"/>
      <c r="HZ11" s="157"/>
      <c r="IA11" s="157"/>
      <c r="IB11" s="157"/>
      <c r="IC11" s="157"/>
      <c r="ID11" s="157"/>
      <c r="IE11" s="157"/>
      <c r="IF11" s="157"/>
      <c r="IG11" s="157"/>
      <c r="IH11" s="157"/>
      <c r="II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3"/>
        <v>0.98701298701298701</v>
      </c>
      <c r="IR11" s="158">
        <f t="shared" si="24"/>
        <v>0</v>
      </c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5"/>
        <v>0.98701298701298701</v>
      </c>
      <c r="IZ11" s="158">
        <f t="shared" si="26"/>
        <v>0</v>
      </c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7"/>
        <v>0.98701298701298701</v>
      </c>
      <c r="JH11" s="158">
        <f t="shared" si="28"/>
        <v>0</v>
      </c>
      <c r="JJ11" s="157" t="s">
        <v>25</v>
      </c>
      <c r="JK11" s="157">
        <v>853</v>
      </c>
      <c r="JL11" s="157">
        <v>836</v>
      </c>
      <c r="JM11" s="157">
        <v>11</v>
      </c>
      <c r="JN11" s="157">
        <v>6</v>
      </c>
      <c r="JO11" s="158">
        <v>0.98</v>
      </c>
      <c r="JP11" s="158">
        <f t="shared" si="29"/>
        <v>-7.0129870129870264E-3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0"/>
        <v>0.98701298701298701</v>
      </c>
      <c r="JX11" s="158">
        <f t="shared" si="31"/>
        <v>0</v>
      </c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2"/>
        <v>0.98701298701298701</v>
      </c>
      <c r="KF11" s="158">
        <f t="shared" si="33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4"/>
        <v>0.98701298701298701</v>
      </c>
      <c r="KN11" s="158">
        <f t="shared" si="35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6"/>
        <v>0.98701298701298701</v>
      </c>
      <c r="KV11" s="158">
        <f t="shared" si="37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38"/>
        <v>0.98701298701298701</v>
      </c>
      <c r="LD11" s="158">
        <f t="shared" si="39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0"/>
        <v>0.98701298701298701</v>
      </c>
      <c r="LL11" s="158">
        <f t="shared" si="41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2"/>
        <v>0.98701298701298701</v>
      </c>
      <c r="LT11" s="158">
        <f t="shared" si="43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4"/>
        <v>0.98701298701298701</v>
      </c>
      <c r="MB11" s="158">
        <f t="shared" si="45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6"/>
        <v>0.98701298701298701</v>
      </c>
      <c r="MJ11" s="158">
        <f t="shared" si="47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48"/>
        <v>0.98701298701298701</v>
      </c>
      <c r="MR11" s="158">
        <f t="shared" si="49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0"/>
        <v>0.98716452742123684</v>
      </c>
      <c r="MZ11" s="158">
        <f t="shared" si="51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2"/>
        <v>0.98716452742123684</v>
      </c>
      <c r="NH11" s="158">
        <f t="shared" si="53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4"/>
        <v>0.98716452742123684</v>
      </c>
      <c r="NP11" s="158">
        <f t="shared" si="55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6"/>
        <v>0.98716452742123684</v>
      </c>
      <c r="NX11" s="158">
        <f t="shared" si="57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58"/>
        <v>0.98716452742123684</v>
      </c>
      <c r="OF11" s="158">
        <f t="shared" si="59"/>
        <v>0</v>
      </c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0"/>
        <v>0.98716452742123684</v>
      </c>
      <c r="ON11" s="158">
        <f t="shared" si="61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2"/>
        <v>0.98716452742123684</v>
      </c>
      <c r="OV11" s="158">
        <f t="shared" si="63"/>
        <v>0</v>
      </c>
      <c r="OX11" s="163" t="s">
        <v>25</v>
      </c>
      <c r="OY11" s="157">
        <v>857</v>
      </c>
      <c r="OZ11" s="157">
        <v>846</v>
      </c>
      <c r="PA11" s="157">
        <v>11</v>
      </c>
      <c r="PB11" s="157">
        <v>0</v>
      </c>
      <c r="PC11" s="158">
        <f t="shared" si="64"/>
        <v>0.98716452742123684</v>
      </c>
      <c r="PD11" s="158">
        <f t="shared" si="65"/>
        <v>0</v>
      </c>
      <c r="PF11" s="157" t="s">
        <v>25</v>
      </c>
      <c r="PG11" s="157">
        <v>863</v>
      </c>
      <c r="PH11" s="157">
        <v>836</v>
      </c>
      <c r="PI11" s="157">
        <v>11</v>
      </c>
      <c r="PJ11" s="157">
        <v>16</v>
      </c>
      <c r="PK11" s="158">
        <v>0.97</v>
      </c>
      <c r="PM11" s="157" t="s">
        <v>25</v>
      </c>
      <c r="PN11" s="157">
        <v>863</v>
      </c>
      <c r="PO11" s="157">
        <v>836</v>
      </c>
      <c r="PP11" s="157">
        <v>11</v>
      </c>
      <c r="PQ11" s="157">
        <v>16</v>
      </c>
      <c r="PR11" s="158">
        <v>0.97</v>
      </c>
      <c r="PT11" s="157" t="s">
        <v>25</v>
      </c>
      <c r="PU11" s="157">
        <v>863</v>
      </c>
      <c r="PV11" s="157">
        <v>836</v>
      </c>
      <c r="PW11" s="157">
        <v>11</v>
      </c>
      <c r="PX11" s="157">
        <v>16</v>
      </c>
      <c r="PY11" s="158">
        <v>0.97</v>
      </c>
      <c r="QA11" s="157" t="s">
        <v>25</v>
      </c>
      <c r="QB11" s="157">
        <v>863</v>
      </c>
      <c r="QC11" s="157">
        <v>836</v>
      </c>
      <c r="QD11" s="157">
        <v>11</v>
      </c>
      <c r="QE11" s="157">
        <v>16</v>
      </c>
      <c r="QF11" s="158">
        <v>0.97</v>
      </c>
      <c r="QH11" s="157" t="s">
        <v>25</v>
      </c>
      <c r="QI11" s="157">
        <v>863</v>
      </c>
      <c r="QJ11" s="157">
        <v>836</v>
      </c>
      <c r="QK11" s="157">
        <v>11</v>
      </c>
      <c r="QL11" s="157">
        <v>16</v>
      </c>
      <c r="QM11" s="158">
        <v>0.97</v>
      </c>
    </row>
    <row r="12" spans="1:455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1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2"/>
        <v>0</v>
      </c>
      <c r="AE12" s="4"/>
      <c r="AM12" s="4"/>
      <c r="AU12" s="4"/>
      <c r="BC12" s="4"/>
      <c r="BE12" s="65" t="s">
        <v>27</v>
      </c>
      <c r="BF12" s="2">
        <v>46</v>
      </c>
      <c r="BG12" s="2">
        <v>46</v>
      </c>
      <c r="BH12" s="2">
        <v>0</v>
      </c>
      <c r="BI12" s="2">
        <v>0</v>
      </c>
      <c r="BJ12" s="4">
        <f>BG12/BF12</f>
        <v>1</v>
      </c>
      <c r="BK12" s="4">
        <f t="shared" si="7"/>
        <v>1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8"/>
        <v>0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9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10"/>
        <v>0</v>
      </c>
      <c r="CK12" s="114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1"/>
        <v>0</v>
      </c>
      <c r="CS12" s="114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2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v>1</v>
      </c>
      <c r="DG12" s="4"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0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3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4"/>
        <v>0</v>
      </c>
      <c r="EG12" s="142" t="s">
        <v>27</v>
      </c>
      <c r="EH12" s="139">
        <v>46</v>
      </c>
      <c r="EI12" s="139">
        <v>46</v>
      </c>
      <c r="EJ12" s="139">
        <v>0</v>
      </c>
      <c r="EK12" s="139">
        <v>0</v>
      </c>
      <c r="EL12" s="140">
        <v>1</v>
      </c>
      <c r="EM12" s="140">
        <v>0</v>
      </c>
      <c r="EN12" s="138"/>
      <c r="EO12" s="144" t="s">
        <v>27</v>
      </c>
      <c r="EP12" s="139">
        <v>46</v>
      </c>
      <c r="EQ12" s="139">
        <v>46</v>
      </c>
      <c r="ER12" s="139">
        <v>0</v>
      </c>
      <c r="ES12" s="139">
        <v>0</v>
      </c>
      <c r="ET12" s="140">
        <v>1</v>
      </c>
      <c r="EU12" s="140">
        <v>0</v>
      </c>
      <c r="EV12" s="130"/>
      <c r="EW12" s="163" t="s">
        <v>27</v>
      </c>
      <c r="EX12" s="157">
        <v>46</v>
      </c>
      <c r="EY12" s="157">
        <v>46</v>
      </c>
      <c r="EZ12" s="157">
        <v>0</v>
      </c>
      <c r="FA12" s="157">
        <v>0</v>
      </c>
      <c r="FB12" s="158">
        <f>EY12/EX12</f>
        <v>1</v>
      </c>
      <c r="FC12" s="158">
        <f t="shared" si="15"/>
        <v>0</v>
      </c>
      <c r="FD12" s="157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6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7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8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19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0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1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2"/>
        <v>0</v>
      </c>
      <c r="HH12" s="157"/>
      <c r="HI12" s="157"/>
      <c r="HJ12" s="157"/>
      <c r="HK12" s="157"/>
      <c r="HL12" s="157"/>
      <c r="HM12" s="157"/>
      <c r="HO12" s="157"/>
      <c r="HP12" s="157"/>
      <c r="HQ12" s="157"/>
      <c r="HR12" s="157"/>
      <c r="HS12" s="157"/>
      <c r="HT12" s="157"/>
      <c r="HU12" s="158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3"/>
        <v>1</v>
      </c>
      <c r="IR12" s="158">
        <f t="shared" si="24"/>
        <v>0</v>
      </c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5"/>
        <v>1</v>
      </c>
      <c r="IZ12" s="158">
        <f t="shared" si="26"/>
        <v>0</v>
      </c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7"/>
        <v>1</v>
      </c>
      <c r="JH12" s="158">
        <f t="shared" si="28"/>
        <v>0</v>
      </c>
      <c r="JJ12" s="157" t="s">
        <v>27</v>
      </c>
      <c r="JK12" s="157">
        <v>61</v>
      </c>
      <c r="JL12" s="157">
        <v>0</v>
      </c>
      <c r="JM12" s="157">
        <v>0</v>
      </c>
      <c r="JN12" s="157">
        <v>61</v>
      </c>
      <c r="JO12" s="158">
        <v>0</v>
      </c>
      <c r="JP12" s="158">
        <f t="shared" si="29"/>
        <v>-1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0"/>
        <v>1</v>
      </c>
      <c r="JX12" s="158">
        <f t="shared" si="31"/>
        <v>0</v>
      </c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2"/>
        <v>1</v>
      </c>
      <c r="KF12" s="158">
        <f t="shared" si="33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4"/>
        <v>1</v>
      </c>
      <c r="KN12" s="158">
        <f t="shared" si="35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6"/>
        <v>1</v>
      </c>
      <c r="KV12" s="158">
        <f t="shared" si="37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38"/>
        <v>1</v>
      </c>
      <c r="LD12" s="158">
        <f t="shared" si="39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0"/>
        <v>1</v>
      </c>
      <c r="LL12" s="158">
        <f t="shared" si="41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2"/>
        <v>1</v>
      </c>
      <c r="LT12" s="158">
        <f t="shared" si="43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4"/>
        <v>1</v>
      </c>
      <c r="MB12" s="158">
        <f t="shared" si="45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6"/>
        <v>1</v>
      </c>
      <c r="MJ12" s="158">
        <f t="shared" si="47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48"/>
        <v>1</v>
      </c>
      <c r="MR12" s="158">
        <f t="shared" si="49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0"/>
        <v>1</v>
      </c>
      <c r="MZ12" s="158">
        <f t="shared" si="51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2"/>
        <v>1</v>
      </c>
      <c r="NH12" s="158">
        <f t="shared" si="53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4"/>
        <v>1</v>
      </c>
      <c r="NP12" s="158">
        <f t="shared" si="55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6"/>
        <v>1</v>
      </c>
      <c r="NX12" s="158">
        <f t="shared" si="57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58"/>
        <v>1</v>
      </c>
      <c r="OF12" s="158">
        <f t="shared" si="59"/>
        <v>0</v>
      </c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0"/>
        <v>1</v>
      </c>
      <c r="ON12" s="158">
        <f t="shared" si="61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2"/>
        <v>1</v>
      </c>
      <c r="OV12" s="158">
        <f t="shared" si="63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4"/>
        <v>1</v>
      </c>
      <c r="PD12" s="158">
        <f t="shared" si="65"/>
        <v>0</v>
      </c>
      <c r="PF12" s="157" t="s">
        <v>27</v>
      </c>
      <c r="PG12" s="157">
        <v>61</v>
      </c>
      <c r="PH12" s="157">
        <v>46</v>
      </c>
      <c r="PI12" s="157">
        <v>0</v>
      </c>
      <c r="PJ12" s="157">
        <v>15</v>
      </c>
      <c r="PK12" s="158">
        <v>0.75</v>
      </c>
      <c r="PM12" s="157" t="s">
        <v>27</v>
      </c>
      <c r="PN12" s="157">
        <v>61</v>
      </c>
      <c r="PO12" s="157">
        <v>46</v>
      </c>
      <c r="PP12" s="157">
        <v>0</v>
      </c>
      <c r="PQ12" s="157">
        <v>15</v>
      </c>
      <c r="PR12" s="158">
        <v>0.75</v>
      </c>
      <c r="PT12" s="157" t="s">
        <v>27</v>
      </c>
      <c r="PU12" s="157">
        <v>71</v>
      </c>
      <c r="PV12" s="157">
        <v>46</v>
      </c>
      <c r="PW12" s="157">
        <v>0</v>
      </c>
      <c r="PX12" s="157">
        <v>25</v>
      </c>
      <c r="PY12" s="158">
        <v>0.65</v>
      </c>
      <c r="QA12" s="157" t="s">
        <v>27</v>
      </c>
      <c r="QB12" s="157">
        <v>71</v>
      </c>
      <c r="QC12" s="157">
        <v>46</v>
      </c>
      <c r="QD12" s="157">
        <v>0</v>
      </c>
      <c r="QE12" s="157">
        <v>25</v>
      </c>
      <c r="QF12" s="158">
        <v>0.65</v>
      </c>
      <c r="QH12" s="157" t="s">
        <v>27</v>
      </c>
      <c r="QI12" s="157">
        <v>71</v>
      </c>
      <c r="QJ12" s="157">
        <v>46</v>
      </c>
      <c r="QK12" s="157">
        <v>0</v>
      </c>
      <c r="QL12" s="157">
        <v>25</v>
      </c>
      <c r="QM12" s="158">
        <v>0.65</v>
      </c>
    </row>
    <row r="13" spans="1:455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1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2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3"/>
        <v>0</v>
      </c>
      <c r="AG13" s="2" t="s">
        <v>28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4"/>
        <v>0</v>
      </c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5"/>
        <v>0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6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7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66"/>
        <v>1</v>
      </c>
      <c r="BS13" s="4">
        <f t="shared" si="8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10"/>
        <v>0</v>
      </c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1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2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0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3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f t="shared" si="67"/>
        <v>1</v>
      </c>
      <c r="EE13" s="4">
        <f t="shared" si="14"/>
        <v>0</v>
      </c>
      <c r="EG13" s="139" t="s">
        <v>28</v>
      </c>
      <c r="EH13" s="139">
        <v>10</v>
      </c>
      <c r="EI13" s="139">
        <v>10</v>
      </c>
      <c r="EJ13" s="139">
        <v>0</v>
      </c>
      <c r="EK13" s="139">
        <v>0</v>
      </c>
      <c r="EL13" s="140">
        <v>1</v>
      </c>
      <c r="EM13" s="140">
        <v>0</v>
      </c>
      <c r="EN13" s="138"/>
      <c r="EO13" s="138" t="s">
        <v>28</v>
      </c>
      <c r="EP13" s="138">
        <v>10</v>
      </c>
      <c r="EQ13" s="138">
        <v>10</v>
      </c>
      <c r="ER13" s="138">
        <v>0</v>
      </c>
      <c r="ES13" s="138">
        <v>0</v>
      </c>
      <c r="ET13" s="143">
        <v>1</v>
      </c>
      <c r="EU13" s="140">
        <v>0</v>
      </c>
      <c r="EV13" s="130"/>
      <c r="EW13" s="156" t="s">
        <v>28</v>
      </c>
      <c r="EX13" s="156">
        <v>10</v>
      </c>
      <c r="EY13" s="156">
        <v>10</v>
      </c>
      <c r="EZ13" s="156">
        <v>0</v>
      </c>
      <c r="FA13" s="156">
        <v>0</v>
      </c>
      <c r="FB13" s="162">
        <v>1</v>
      </c>
      <c r="FC13" s="158">
        <f t="shared" si="15"/>
        <v>0</v>
      </c>
      <c r="FD13" s="157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6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7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8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19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0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1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2"/>
        <v>0</v>
      </c>
      <c r="HH13" s="157"/>
      <c r="HI13" s="157"/>
      <c r="HJ13" s="157"/>
      <c r="HK13" s="157"/>
      <c r="HL13" s="157"/>
      <c r="HM13" s="157"/>
      <c r="HO13" s="157"/>
      <c r="HP13" s="157"/>
      <c r="HQ13" s="157"/>
      <c r="HR13" s="157"/>
      <c r="HS13" s="157"/>
      <c r="HT13" s="157"/>
      <c r="HU13" s="158"/>
      <c r="HV13" s="157"/>
      <c r="HW13" s="157"/>
      <c r="HX13" s="157"/>
      <c r="HY13" s="157"/>
      <c r="HZ13" s="157"/>
      <c r="IA13" s="157"/>
      <c r="IB13" s="157"/>
      <c r="IC13" s="157"/>
      <c r="ID13" s="157"/>
      <c r="IE13" s="157"/>
      <c r="IF13" s="157"/>
      <c r="IG13" s="157"/>
      <c r="IH13" s="157"/>
      <c r="II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3"/>
        <v>1</v>
      </c>
      <c r="IR13" s="158">
        <f t="shared" si="24"/>
        <v>0</v>
      </c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5"/>
        <v>1</v>
      </c>
      <c r="IZ13" s="158">
        <f t="shared" si="26"/>
        <v>0</v>
      </c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7"/>
        <v>1</v>
      </c>
      <c r="JH13" s="158">
        <f t="shared" si="28"/>
        <v>0</v>
      </c>
      <c r="JJ13" s="157" t="s">
        <v>28</v>
      </c>
      <c r="JK13" s="157">
        <v>10</v>
      </c>
      <c r="JL13" s="157">
        <v>10</v>
      </c>
      <c r="JM13" s="157">
        <v>0</v>
      </c>
      <c r="JN13" s="157">
        <v>0</v>
      </c>
      <c r="JO13" s="158">
        <v>1</v>
      </c>
      <c r="JP13" s="158">
        <f t="shared" si="29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0"/>
        <v>1</v>
      </c>
      <c r="JX13" s="158">
        <f t="shared" si="31"/>
        <v>0</v>
      </c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2"/>
        <v>1</v>
      </c>
      <c r="KF13" s="158">
        <f t="shared" si="33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4"/>
        <v>1</v>
      </c>
      <c r="KN13" s="158">
        <f t="shared" si="35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6"/>
        <v>1</v>
      </c>
      <c r="KV13" s="158">
        <f t="shared" si="37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38"/>
        <v>1</v>
      </c>
      <c r="LD13" s="158">
        <f t="shared" si="39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0"/>
        <v>1</v>
      </c>
      <c r="LL13" s="158">
        <f t="shared" si="41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2"/>
        <v>1</v>
      </c>
      <c r="LT13" s="158">
        <f t="shared" si="43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4"/>
        <v>1</v>
      </c>
      <c r="MB13" s="158">
        <f t="shared" si="45"/>
        <v>0</v>
      </c>
      <c r="MD13" s="157" t="s">
        <v>28</v>
      </c>
      <c r="ME13" s="157">
        <v>10</v>
      </c>
      <c r="MF13" s="157">
        <v>10</v>
      </c>
      <c r="MG13" s="157">
        <v>0</v>
      </c>
      <c r="MH13" s="157">
        <v>0</v>
      </c>
      <c r="MI13" s="158">
        <f t="shared" si="46"/>
        <v>1</v>
      </c>
      <c r="MJ13" s="158">
        <f t="shared" si="47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48"/>
        <v>1</v>
      </c>
      <c r="MR13" s="158">
        <f t="shared" si="49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0"/>
        <v>1</v>
      </c>
      <c r="MZ13" s="158">
        <f t="shared" si="51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2"/>
        <v>1</v>
      </c>
      <c r="NH13" s="158">
        <f t="shared" si="53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4"/>
        <v>1</v>
      </c>
      <c r="NP13" s="158">
        <f t="shared" si="55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6"/>
        <v>1</v>
      </c>
      <c r="NX13" s="158">
        <f t="shared" si="57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58"/>
        <v>1</v>
      </c>
      <c r="OF13" s="158">
        <f t="shared" si="59"/>
        <v>0</v>
      </c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0"/>
        <v>1</v>
      </c>
      <c r="ON13" s="158">
        <f t="shared" si="61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2"/>
        <v>1</v>
      </c>
      <c r="OV13" s="158">
        <f t="shared" si="63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4"/>
        <v>1</v>
      </c>
      <c r="PD13" s="158">
        <f t="shared" si="65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v>1</v>
      </c>
      <c r="PM13" s="157" t="s">
        <v>28</v>
      </c>
      <c r="PN13" s="157">
        <v>10</v>
      </c>
      <c r="PO13" s="157">
        <v>10</v>
      </c>
      <c r="PP13" s="157">
        <v>0</v>
      </c>
      <c r="PQ13" s="157">
        <v>0</v>
      </c>
      <c r="PR13" s="158">
        <v>1</v>
      </c>
      <c r="PT13" s="157" t="s">
        <v>28</v>
      </c>
      <c r="PU13" s="157">
        <v>10</v>
      </c>
      <c r="PV13" s="157">
        <v>10</v>
      </c>
      <c r="PW13" s="157">
        <v>0</v>
      </c>
      <c r="PX13" s="157">
        <v>0</v>
      </c>
      <c r="PY13" s="158">
        <v>1</v>
      </c>
      <c r="QA13" s="157" t="s">
        <v>28</v>
      </c>
      <c r="QB13" s="157">
        <v>10</v>
      </c>
      <c r="QC13" s="157">
        <v>10</v>
      </c>
      <c r="QD13" s="157">
        <v>0</v>
      </c>
      <c r="QE13" s="157">
        <v>0</v>
      </c>
      <c r="QF13" s="158">
        <v>1</v>
      </c>
      <c r="QH13" s="157" t="s">
        <v>28</v>
      </c>
      <c r="QI13" s="157">
        <v>10</v>
      </c>
      <c r="QJ13" s="157">
        <v>10</v>
      </c>
      <c r="QK13" s="157">
        <v>0</v>
      </c>
      <c r="QL13" s="157">
        <v>0</v>
      </c>
      <c r="QM13" s="158">
        <v>1</v>
      </c>
    </row>
    <row r="14" spans="1:455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1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2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3"/>
        <v>0</v>
      </c>
      <c r="AG14" s="77" t="s">
        <v>29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4"/>
        <v>0</v>
      </c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5"/>
        <v>0</v>
      </c>
      <c r="AW14" s="65" t="s">
        <v>29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6"/>
        <v>9.375E-2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7"/>
        <v>0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8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10"/>
        <v>0</v>
      </c>
      <c r="CK14" s="114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1"/>
        <v>0</v>
      </c>
      <c r="CS14" s="114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2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v>1</v>
      </c>
      <c r="DG14" s="4"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0"/>
        <v>0.25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3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4"/>
        <v>0</v>
      </c>
      <c r="EG14" s="142" t="s">
        <v>29</v>
      </c>
      <c r="EH14" s="139">
        <v>128</v>
      </c>
      <c r="EI14" s="139">
        <v>128</v>
      </c>
      <c r="EJ14" s="139">
        <v>0</v>
      </c>
      <c r="EK14" s="139">
        <v>0</v>
      </c>
      <c r="EL14" s="140">
        <v>1</v>
      </c>
      <c r="EM14" s="140">
        <v>0</v>
      </c>
      <c r="EN14" s="138"/>
      <c r="EO14" s="144" t="s">
        <v>29</v>
      </c>
      <c r="EP14" s="139">
        <v>128</v>
      </c>
      <c r="EQ14" s="139">
        <v>128</v>
      </c>
      <c r="ER14" s="139">
        <v>0</v>
      </c>
      <c r="ES14" s="139">
        <v>0</v>
      </c>
      <c r="ET14" s="140">
        <v>1</v>
      </c>
      <c r="EU14" s="140">
        <v>0</v>
      </c>
      <c r="EV14" s="130"/>
      <c r="EW14" s="163" t="s">
        <v>29</v>
      </c>
      <c r="EX14" s="157">
        <v>128</v>
      </c>
      <c r="EY14" s="157">
        <v>128</v>
      </c>
      <c r="EZ14" s="157">
        <v>0</v>
      </c>
      <c r="FA14" s="157">
        <v>0</v>
      </c>
      <c r="FB14" s="158">
        <f>EY14/EX14</f>
        <v>1</v>
      </c>
      <c r="FC14" s="158">
        <f t="shared" si="15"/>
        <v>0</v>
      </c>
      <c r="FD14" s="157"/>
      <c r="FE14" s="167" t="s">
        <v>29</v>
      </c>
      <c r="FF14" s="169">
        <v>163</v>
      </c>
      <c r="FG14" s="156">
        <v>128</v>
      </c>
      <c r="FH14" s="156">
        <v>0</v>
      </c>
      <c r="FI14" s="156">
        <v>35</v>
      </c>
      <c r="FJ14" s="162">
        <v>0.48</v>
      </c>
      <c r="FK14" s="158">
        <f t="shared" si="16"/>
        <v>-0.52</v>
      </c>
      <c r="FL14" s="157" t="s">
        <v>119</v>
      </c>
      <c r="FM14" s="156" t="s">
        <v>29</v>
      </c>
      <c r="FN14" s="156">
        <v>267</v>
      </c>
      <c r="FO14" s="156">
        <v>128</v>
      </c>
      <c r="FP14" s="156">
        <v>0</v>
      </c>
      <c r="FQ14" s="156">
        <v>139</v>
      </c>
      <c r="FR14" s="162">
        <v>0.48</v>
      </c>
      <c r="FS14" s="158">
        <f t="shared" si="17"/>
        <v>0</v>
      </c>
      <c r="FT14" s="157"/>
      <c r="FU14" s="156" t="s">
        <v>29</v>
      </c>
      <c r="FV14" s="156">
        <v>267</v>
      </c>
      <c r="FW14" s="156">
        <v>128</v>
      </c>
      <c r="FX14" s="156">
        <v>0</v>
      </c>
      <c r="FY14" s="156">
        <v>139</v>
      </c>
      <c r="FZ14" s="162">
        <v>0.48</v>
      </c>
      <c r="GA14" s="158">
        <f t="shared" si="18"/>
        <v>0</v>
      </c>
      <c r="GB14" s="157"/>
      <c r="GC14" s="156" t="s">
        <v>29</v>
      </c>
      <c r="GD14" s="156">
        <v>267</v>
      </c>
      <c r="GE14" s="156">
        <v>128</v>
      </c>
      <c r="GF14" s="156">
        <v>0</v>
      </c>
      <c r="GG14" s="156">
        <v>139</v>
      </c>
      <c r="GH14" s="162">
        <v>0.48</v>
      </c>
      <c r="GI14" s="158">
        <f t="shared" si="19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0.48</v>
      </c>
      <c r="GQ14" s="158">
        <f t="shared" si="20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62">
        <v>0.48</v>
      </c>
      <c r="GY14" s="158">
        <f t="shared" si="21"/>
        <v>0</v>
      </c>
      <c r="GZ14" s="157"/>
      <c r="HA14" s="163" t="s">
        <v>29</v>
      </c>
      <c r="HB14" s="156">
        <v>163</v>
      </c>
      <c r="HC14" s="156">
        <v>128</v>
      </c>
      <c r="HD14" s="156">
        <v>0</v>
      </c>
      <c r="HE14" s="156">
        <v>35</v>
      </c>
      <c r="HF14" s="162">
        <v>0.48</v>
      </c>
      <c r="HG14" s="158">
        <f t="shared" si="22"/>
        <v>0</v>
      </c>
      <c r="HH14" s="157"/>
      <c r="HI14" s="157"/>
      <c r="HJ14" s="157"/>
      <c r="HK14" s="157"/>
      <c r="HL14" s="157"/>
      <c r="HM14" s="157"/>
      <c r="HO14" s="157"/>
      <c r="HP14" s="157"/>
      <c r="HQ14" s="157"/>
      <c r="HR14" s="157"/>
      <c r="HS14" s="157"/>
      <c r="HT14" s="157"/>
      <c r="HU14" s="158"/>
      <c r="HV14" s="157"/>
      <c r="HW14" s="157"/>
      <c r="HX14" s="157"/>
      <c r="HY14" s="157"/>
      <c r="HZ14" s="157"/>
      <c r="IA14" s="157"/>
      <c r="IB14" s="157"/>
      <c r="IC14" s="157"/>
      <c r="ID14" s="157"/>
      <c r="IE14" s="157"/>
      <c r="IF14" s="157"/>
      <c r="IG14" s="157"/>
      <c r="IH14" s="157"/>
      <c r="II14" s="157"/>
      <c r="IL14" s="163" t="s">
        <v>29</v>
      </c>
      <c r="IM14" s="156">
        <v>163</v>
      </c>
      <c r="IN14" s="156">
        <v>128</v>
      </c>
      <c r="IO14" s="156">
        <v>0</v>
      </c>
      <c r="IP14" s="156">
        <v>35</v>
      </c>
      <c r="IQ14" s="158">
        <f t="shared" si="23"/>
        <v>0.78527607361963192</v>
      </c>
      <c r="IR14" s="158">
        <f t="shared" si="24"/>
        <v>0.30527607361963194</v>
      </c>
      <c r="IT14" s="163" t="s">
        <v>29</v>
      </c>
      <c r="IU14" s="156">
        <v>163</v>
      </c>
      <c r="IV14" s="156">
        <v>128</v>
      </c>
      <c r="IW14" s="156">
        <v>0</v>
      </c>
      <c r="IX14" s="156">
        <v>35</v>
      </c>
      <c r="IY14" s="158">
        <f t="shared" si="25"/>
        <v>0.78527607361963192</v>
      </c>
      <c r="IZ14" s="158">
        <f t="shared" si="26"/>
        <v>0</v>
      </c>
      <c r="JB14" s="163" t="s">
        <v>29</v>
      </c>
      <c r="JC14" s="156">
        <v>163</v>
      </c>
      <c r="JD14" s="156">
        <v>128</v>
      </c>
      <c r="JE14" s="156">
        <v>0</v>
      </c>
      <c r="JF14" s="156">
        <v>35</v>
      </c>
      <c r="JG14" s="158">
        <f t="shared" si="27"/>
        <v>0.78527607361963192</v>
      </c>
      <c r="JH14" s="158">
        <f t="shared" si="28"/>
        <v>0</v>
      </c>
      <c r="JJ14" s="157" t="s">
        <v>29</v>
      </c>
      <c r="JK14" s="157">
        <v>267</v>
      </c>
      <c r="JL14" s="157">
        <v>128</v>
      </c>
      <c r="JM14" s="157">
        <v>0</v>
      </c>
      <c r="JN14" s="157">
        <v>139</v>
      </c>
      <c r="JO14" s="158">
        <v>0.48</v>
      </c>
      <c r="JP14" s="158">
        <f t="shared" si="29"/>
        <v>-0.30527607361963194</v>
      </c>
      <c r="JR14" s="163" t="s">
        <v>29</v>
      </c>
      <c r="JS14" s="156">
        <v>163</v>
      </c>
      <c r="JT14" s="156">
        <v>128</v>
      </c>
      <c r="JU14" s="156">
        <v>0</v>
      </c>
      <c r="JV14" s="156">
        <v>35</v>
      </c>
      <c r="JW14" s="158">
        <f t="shared" si="30"/>
        <v>0.78527607361963192</v>
      </c>
      <c r="JX14" s="158">
        <f t="shared" si="31"/>
        <v>0</v>
      </c>
      <c r="JZ14" s="163" t="s">
        <v>29</v>
      </c>
      <c r="KA14" s="156">
        <v>163</v>
      </c>
      <c r="KB14" s="156">
        <v>128</v>
      </c>
      <c r="KC14" s="157">
        <v>0</v>
      </c>
      <c r="KD14" s="157">
        <v>35</v>
      </c>
      <c r="KE14" s="158">
        <f t="shared" si="32"/>
        <v>0.78527607361963192</v>
      </c>
      <c r="KF14" s="158">
        <f t="shared" si="33"/>
        <v>0</v>
      </c>
      <c r="KH14" s="163" t="s">
        <v>29</v>
      </c>
      <c r="KI14" s="156">
        <v>163</v>
      </c>
      <c r="KJ14" s="156">
        <v>128</v>
      </c>
      <c r="KK14" s="157">
        <v>0</v>
      </c>
      <c r="KL14" s="157">
        <v>35</v>
      </c>
      <c r="KM14" s="158">
        <f t="shared" si="34"/>
        <v>0.78527607361963192</v>
      </c>
      <c r="KN14" s="158">
        <f t="shared" si="35"/>
        <v>0</v>
      </c>
      <c r="KP14" s="163" t="s">
        <v>29</v>
      </c>
      <c r="KQ14" s="156">
        <v>163</v>
      </c>
      <c r="KR14" s="156">
        <v>128</v>
      </c>
      <c r="KS14" s="157">
        <v>0</v>
      </c>
      <c r="KT14" s="157">
        <v>35</v>
      </c>
      <c r="KU14" s="158">
        <f t="shared" si="36"/>
        <v>0.78527607361963192</v>
      </c>
      <c r="KV14" s="158">
        <f t="shared" si="37"/>
        <v>0</v>
      </c>
      <c r="KX14" s="163" t="s">
        <v>29</v>
      </c>
      <c r="KY14" s="156">
        <v>163</v>
      </c>
      <c r="KZ14" s="156">
        <v>128</v>
      </c>
      <c r="LA14" s="157">
        <v>0</v>
      </c>
      <c r="LB14" s="157">
        <v>35</v>
      </c>
      <c r="LC14" s="158">
        <f t="shared" si="38"/>
        <v>0.78527607361963192</v>
      </c>
      <c r="LD14" s="158">
        <f t="shared" si="39"/>
        <v>0</v>
      </c>
      <c r="LF14" s="163" t="s">
        <v>29</v>
      </c>
      <c r="LG14" s="156">
        <v>163</v>
      </c>
      <c r="LH14" s="156">
        <v>128</v>
      </c>
      <c r="LI14" s="157">
        <v>0</v>
      </c>
      <c r="LJ14" s="157">
        <v>35</v>
      </c>
      <c r="LK14" s="158">
        <f t="shared" si="40"/>
        <v>0.78527607361963192</v>
      </c>
      <c r="LL14" s="158">
        <f t="shared" si="41"/>
        <v>0</v>
      </c>
      <c r="LN14" s="163" t="s">
        <v>29</v>
      </c>
      <c r="LO14" s="156">
        <v>163</v>
      </c>
      <c r="LP14" s="156">
        <v>128</v>
      </c>
      <c r="LQ14" s="157">
        <v>0</v>
      </c>
      <c r="LR14" s="157">
        <v>35</v>
      </c>
      <c r="LS14" s="158">
        <f t="shared" si="42"/>
        <v>0.78527607361963192</v>
      </c>
      <c r="LT14" s="158">
        <f t="shared" si="43"/>
        <v>0</v>
      </c>
      <c r="LV14" s="163" t="s">
        <v>29</v>
      </c>
      <c r="LW14" s="156">
        <v>163</v>
      </c>
      <c r="LX14" s="156">
        <v>128</v>
      </c>
      <c r="LY14" s="157">
        <v>0</v>
      </c>
      <c r="LZ14" s="157">
        <v>35</v>
      </c>
      <c r="MA14" s="158">
        <f t="shared" si="44"/>
        <v>0.78527607361963192</v>
      </c>
      <c r="MB14" s="158">
        <f t="shared" si="45"/>
        <v>0</v>
      </c>
      <c r="MD14" s="163" t="s">
        <v>29</v>
      </c>
      <c r="ME14" s="156">
        <v>163</v>
      </c>
      <c r="MF14" s="156">
        <v>163</v>
      </c>
      <c r="MG14" s="157">
        <v>0</v>
      </c>
      <c r="MH14" s="156">
        <v>0</v>
      </c>
      <c r="MI14" s="158">
        <f t="shared" si="46"/>
        <v>1</v>
      </c>
      <c r="MJ14" s="158">
        <f t="shared" si="47"/>
        <v>0.21472392638036808</v>
      </c>
      <c r="ML14" s="163" t="s">
        <v>29</v>
      </c>
      <c r="MM14" s="156">
        <v>163</v>
      </c>
      <c r="MN14" s="156">
        <v>163</v>
      </c>
      <c r="MO14" s="157">
        <v>0</v>
      </c>
      <c r="MP14" s="156">
        <v>0</v>
      </c>
      <c r="MQ14" s="158">
        <f t="shared" si="48"/>
        <v>1</v>
      </c>
      <c r="MR14" s="158">
        <f t="shared" si="49"/>
        <v>0</v>
      </c>
      <c r="MT14" s="163" t="s">
        <v>29</v>
      </c>
      <c r="MU14" s="156">
        <v>163</v>
      </c>
      <c r="MV14" s="156">
        <v>163</v>
      </c>
      <c r="MW14" s="157">
        <v>0</v>
      </c>
      <c r="MX14" s="156">
        <v>0</v>
      </c>
      <c r="MY14" s="158">
        <f t="shared" si="50"/>
        <v>1</v>
      </c>
      <c r="MZ14" s="158">
        <f t="shared" si="51"/>
        <v>0</v>
      </c>
      <c r="NB14" s="163" t="s">
        <v>29</v>
      </c>
      <c r="NC14" s="156">
        <v>163</v>
      </c>
      <c r="ND14" s="156">
        <v>163</v>
      </c>
      <c r="NE14" s="157">
        <v>0</v>
      </c>
      <c r="NF14" s="156">
        <v>0</v>
      </c>
      <c r="NG14" s="158">
        <f t="shared" si="52"/>
        <v>1</v>
      </c>
      <c r="NH14" s="158">
        <f t="shared" si="53"/>
        <v>0</v>
      </c>
      <c r="NJ14" s="163" t="s">
        <v>29</v>
      </c>
      <c r="NK14" s="156">
        <v>163</v>
      </c>
      <c r="NL14" s="156">
        <v>163</v>
      </c>
      <c r="NM14" s="157">
        <v>0</v>
      </c>
      <c r="NN14" s="156">
        <v>0</v>
      </c>
      <c r="NO14" s="158">
        <f t="shared" si="54"/>
        <v>1</v>
      </c>
      <c r="NP14" s="158">
        <f t="shared" si="55"/>
        <v>0</v>
      </c>
      <c r="NR14" s="163" t="s">
        <v>29</v>
      </c>
      <c r="NS14" s="156">
        <v>163</v>
      </c>
      <c r="NT14" s="156">
        <v>163</v>
      </c>
      <c r="NU14" s="157">
        <v>0</v>
      </c>
      <c r="NV14" s="156">
        <v>0</v>
      </c>
      <c r="NW14" s="158">
        <f t="shared" si="56"/>
        <v>1</v>
      </c>
      <c r="NX14" s="158">
        <f t="shared" si="57"/>
        <v>0</v>
      </c>
      <c r="NZ14" s="163" t="s">
        <v>29</v>
      </c>
      <c r="OA14" s="156">
        <v>163</v>
      </c>
      <c r="OB14" s="156">
        <v>163</v>
      </c>
      <c r="OC14" s="157">
        <v>0</v>
      </c>
      <c r="OD14" s="156">
        <v>0</v>
      </c>
      <c r="OE14" s="158">
        <f t="shared" si="58"/>
        <v>1</v>
      </c>
      <c r="OF14" s="158">
        <f t="shared" si="59"/>
        <v>0</v>
      </c>
      <c r="OH14" s="163" t="s">
        <v>29</v>
      </c>
      <c r="OI14" s="156">
        <v>163</v>
      </c>
      <c r="OJ14" s="156">
        <v>163</v>
      </c>
      <c r="OK14" s="157">
        <v>0</v>
      </c>
      <c r="OL14" s="156">
        <v>0</v>
      </c>
      <c r="OM14" s="158">
        <f t="shared" si="60"/>
        <v>1</v>
      </c>
      <c r="ON14" s="158">
        <f t="shared" si="61"/>
        <v>0</v>
      </c>
      <c r="OP14" s="163" t="s">
        <v>29</v>
      </c>
      <c r="OQ14" s="156">
        <v>163</v>
      </c>
      <c r="OR14" s="156">
        <v>163</v>
      </c>
      <c r="OS14" s="157">
        <v>0</v>
      </c>
      <c r="OT14" s="156">
        <v>0</v>
      </c>
      <c r="OU14" s="158">
        <f t="shared" si="62"/>
        <v>1</v>
      </c>
      <c r="OV14" s="158">
        <f t="shared" si="63"/>
        <v>0</v>
      </c>
      <c r="OX14" s="163" t="s">
        <v>29</v>
      </c>
      <c r="OY14" s="156">
        <v>163</v>
      </c>
      <c r="OZ14" s="156">
        <v>128</v>
      </c>
      <c r="PA14" s="157">
        <v>0</v>
      </c>
      <c r="PB14" s="156">
        <v>35</v>
      </c>
      <c r="PC14" s="158">
        <f t="shared" si="64"/>
        <v>0.78527607361963192</v>
      </c>
      <c r="PD14" s="158">
        <f t="shared" si="65"/>
        <v>-0.21472392638036808</v>
      </c>
      <c r="PF14" s="157" t="s">
        <v>29</v>
      </c>
      <c r="PG14" s="157">
        <v>267</v>
      </c>
      <c r="PH14" s="157">
        <v>128</v>
      </c>
      <c r="PI14" s="157">
        <v>0</v>
      </c>
      <c r="PJ14" s="157">
        <v>139</v>
      </c>
      <c r="PK14" s="158">
        <v>0.48</v>
      </c>
      <c r="PM14" s="157" t="s">
        <v>29</v>
      </c>
      <c r="PN14" s="157">
        <v>267</v>
      </c>
      <c r="PO14" s="157">
        <v>128</v>
      </c>
      <c r="PP14" s="157">
        <v>0</v>
      </c>
      <c r="PQ14" s="157">
        <v>139</v>
      </c>
      <c r="PR14" s="158">
        <v>0.48</v>
      </c>
      <c r="PT14" s="157" t="s">
        <v>29</v>
      </c>
      <c r="PU14" s="157">
        <v>267</v>
      </c>
      <c r="PV14" s="157">
        <v>128</v>
      </c>
      <c r="PW14" s="157">
        <v>0</v>
      </c>
      <c r="PX14" s="157">
        <v>139</v>
      </c>
      <c r="PY14" s="158">
        <v>0.48</v>
      </c>
      <c r="QA14" s="157" t="s">
        <v>29</v>
      </c>
      <c r="QB14" s="157">
        <v>267</v>
      </c>
      <c r="QC14" s="157">
        <v>0</v>
      </c>
      <c r="QD14" s="157">
        <v>0</v>
      </c>
      <c r="QE14" s="157">
        <v>267</v>
      </c>
      <c r="QF14" s="158">
        <v>0</v>
      </c>
      <c r="QH14" s="157" t="s">
        <v>29</v>
      </c>
      <c r="QI14" s="157">
        <v>267</v>
      </c>
      <c r="QJ14" s="157">
        <v>128</v>
      </c>
      <c r="QK14" s="157">
        <v>0</v>
      </c>
      <c r="QL14" s="157">
        <v>139</v>
      </c>
      <c r="QM14" s="158">
        <v>0.48</v>
      </c>
    </row>
    <row r="15" spans="1:455" ht="15">
      <c r="A15" s="2" t="s">
        <v>30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1"/>
        <v>0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2"/>
        <v>0</v>
      </c>
      <c r="Y15" s="2" t="s">
        <v>30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3"/>
        <v>3.0000000000000027E-2</v>
      </c>
      <c r="AG15" s="2" t="s">
        <v>30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4"/>
        <v>0</v>
      </c>
      <c r="AO15" s="2" t="s">
        <v>30</v>
      </c>
      <c r="AP15" s="2">
        <v>36</v>
      </c>
      <c r="AQ15" s="2">
        <v>30</v>
      </c>
      <c r="AR15" s="2">
        <v>6</v>
      </c>
      <c r="AS15" s="2">
        <v>0</v>
      </c>
      <c r="AT15" s="4">
        <v>0.75</v>
      </c>
      <c r="AU15" s="4">
        <f t="shared" si="5"/>
        <v>0</v>
      </c>
      <c r="AW15" s="2" t="s">
        <v>30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6"/>
        <v>0</v>
      </c>
      <c r="BE15" s="2" t="s">
        <v>30</v>
      </c>
      <c r="BF15" s="2">
        <v>36</v>
      </c>
      <c r="BG15" s="2">
        <v>27</v>
      </c>
      <c r="BH15" s="2">
        <v>9</v>
      </c>
      <c r="BI15" s="2">
        <v>0</v>
      </c>
      <c r="BJ15" s="4">
        <v>0.75</v>
      </c>
      <c r="BK15" s="4">
        <f t="shared" si="7"/>
        <v>0</v>
      </c>
      <c r="BM15" s="2" t="s">
        <v>30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66"/>
        <v>0.75</v>
      </c>
      <c r="BS15" s="4">
        <f t="shared" si="8"/>
        <v>0</v>
      </c>
      <c r="BU15" s="2" t="s">
        <v>30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9"/>
        <v>0</v>
      </c>
      <c r="CC15" s="2" t="s">
        <v>30</v>
      </c>
      <c r="CD15" s="2">
        <v>36</v>
      </c>
      <c r="CE15" s="2">
        <v>27</v>
      </c>
      <c r="CF15" s="2">
        <v>9</v>
      </c>
      <c r="CG15" s="2">
        <v>0</v>
      </c>
      <c r="CH15" s="4">
        <v>0.75</v>
      </c>
      <c r="CI15" s="4">
        <f t="shared" si="10"/>
        <v>0</v>
      </c>
      <c r="CK15" s="2" t="s">
        <v>30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1"/>
        <v>0</v>
      </c>
      <c r="CS15" s="2" t="s">
        <v>30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2"/>
        <v>0</v>
      </c>
      <c r="DA15" s="2" t="s">
        <v>30</v>
      </c>
      <c r="DB15" s="2">
        <v>36</v>
      </c>
      <c r="DC15" s="2">
        <v>27</v>
      </c>
      <c r="DD15" s="2">
        <v>9</v>
      </c>
      <c r="DE15" s="2">
        <v>0</v>
      </c>
      <c r="DF15" s="4">
        <v>0.75</v>
      </c>
      <c r="DG15" s="4">
        <v>0</v>
      </c>
      <c r="DI15" s="2" t="s">
        <v>30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0"/>
        <v>-0.25</v>
      </c>
      <c r="DQ15" s="2" t="s">
        <v>30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3"/>
        <v>0</v>
      </c>
      <c r="DY15" s="2" t="s">
        <v>30</v>
      </c>
      <c r="DZ15" s="2">
        <v>36</v>
      </c>
      <c r="EA15" s="2">
        <v>27</v>
      </c>
      <c r="EB15" s="2">
        <v>9</v>
      </c>
      <c r="EC15" s="2">
        <v>0</v>
      </c>
      <c r="ED15" s="4">
        <f t="shared" si="67"/>
        <v>0.75</v>
      </c>
      <c r="EE15" s="4">
        <f t="shared" si="14"/>
        <v>0</v>
      </c>
      <c r="EG15" s="139" t="s">
        <v>30</v>
      </c>
      <c r="EH15" s="139">
        <v>36</v>
      </c>
      <c r="EI15" s="139">
        <v>27</v>
      </c>
      <c r="EJ15" s="139">
        <v>9</v>
      </c>
      <c r="EK15" s="139">
        <v>0</v>
      </c>
      <c r="EL15" s="140">
        <v>0.75</v>
      </c>
      <c r="EM15" s="140">
        <v>0</v>
      </c>
      <c r="EN15" s="138"/>
      <c r="EO15" s="138" t="s">
        <v>30</v>
      </c>
      <c r="EP15" s="138">
        <v>36</v>
      </c>
      <c r="EQ15" s="138">
        <v>27</v>
      </c>
      <c r="ER15" s="138">
        <v>9</v>
      </c>
      <c r="ES15" s="138">
        <v>0</v>
      </c>
      <c r="ET15" s="143">
        <v>0.75</v>
      </c>
      <c r="EU15" s="140">
        <v>0</v>
      </c>
      <c r="EV15" s="130"/>
      <c r="EW15" s="156" t="s">
        <v>30</v>
      </c>
      <c r="EX15" s="156">
        <v>36</v>
      </c>
      <c r="EY15" s="156">
        <v>27</v>
      </c>
      <c r="EZ15" s="156">
        <v>9</v>
      </c>
      <c r="FA15" s="156">
        <v>0</v>
      </c>
      <c r="FB15" s="162">
        <v>0.75</v>
      </c>
      <c r="FC15" s="158">
        <f t="shared" si="15"/>
        <v>0</v>
      </c>
      <c r="FD15" s="157"/>
      <c r="FE15" s="156" t="s">
        <v>30</v>
      </c>
      <c r="FF15" s="156">
        <v>36</v>
      </c>
      <c r="FG15" s="156">
        <v>27</v>
      </c>
      <c r="FH15" s="156">
        <v>9</v>
      </c>
      <c r="FI15" s="156">
        <v>0</v>
      </c>
      <c r="FJ15" s="162">
        <v>0.75</v>
      </c>
      <c r="FK15" s="158">
        <f t="shared" si="16"/>
        <v>0</v>
      </c>
      <c r="FL15" s="157"/>
      <c r="FM15" s="156" t="s">
        <v>30</v>
      </c>
      <c r="FN15" s="156">
        <v>36</v>
      </c>
      <c r="FO15" s="156">
        <v>27</v>
      </c>
      <c r="FP15" s="156">
        <v>9</v>
      </c>
      <c r="FQ15" s="156">
        <v>0</v>
      </c>
      <c r="FR15" s="162">
        <v>0.75</v>
      </c>
      <c r="FS15" s="158">
        <f t="shared" si="17"/>
        <v>0</v>
      </c>
      <c r="FT15" s="157"/>
      <c r="FU15" s="156" t="s">
        <v>30</v>
      </c>
      <c r="FV15" s="156">
        <v>36</v>
      </c>
      <c r="FW15" s="156">
        <v>27</v>
      </c>
      <c r="FX15" s="156">
        <v>9</v>
      </c>
      <c r="FY15" s="156">
        <v>0</v>
      </c>
      <c r="FZ15" s="162">
        <v>0.75</v>
      </c>
      <c r="GA15" s="158">
        <f t="shared" si="18"/>
        <v>0</v>
      </c>
      <c r="GB15" s="157"/>
      <c r="GC15" s="156" t="s">
        <v>30</v>
      </c>
      <c r="GD15" s="156">
        <v>36</v>
      </c>
      <c r="GE15" s="156">
        <v>27</v>
      </c>
      <c r="GF15" s="156">
        <v>9</v>
      </c>
      <c r="GG15" s="156">
        <v>0</v>
      </c>
      <c r="GH15" s="162">
        <v>0.75</v>
      </c>
      <c r="GI15" s="158">
        <f t="shared" si="19"/>
        <v>0</v>
      </c>
      <c r="GJ15" s="157"/>
      <c r="GK15" s="156" t="s">
        <v>30</v>
      </c>
      <c r="GL15" s="156">
        <v>36</v>
      </c>
      <c r="GM15" s="156">
        <v>27</v>
      </c>
      <c r="GN15" s="156">
        <v>9</v>
      </c>
      <c r="GO15" s="156">
        <v>0</v>
      </c>
      <c r="GP15" s="162">
        <v>0.75</v>
      </c>
      <c r="GQ15" s="158">
        <f t="shared" si="20"/>
        <v>0</v>
      </c>
      <c r="GR15" s="157"/>
      <c r="GS15" s="156" t="s">
        <v>30</v>
      </c>
      <c r="GT15" s="156">
        <v>36</v>
      </c>
      <c r="GU15" s="156">
        <v>27</v>
      </c>
      <c r="GV15" s="156">
        <v>9</v>
      </c>
      <c r="GW15" s="156">
        <v>0</v>
      </c>
      <c r="GX15" s="162">
        <v>0.75</v>
      </c>
      <c r="GY15" s="158">
        <f t="shared" si="21"/>
        <v>0</v>
      </c>
      <c r="GZ15" s="157"/>
      <c r="HA15" s="156" t="s">
        <v>30</v>
      </c>
      <c r="HB15" s="156">
        <v>36</v>
      </c>
      <c r="HC15" s="156">
        <v>27</v>
      </c>
      <c r="HD15" s="156">
        <v>9</v>
      </c>
      <c r="HE15" s="156">
        <v>0</v>
      </c>
      <c r="HF15" s="162">
        <v>0.75</v>
      </c>
      <c r="HG15" s="158">
        <f t="shared" si="22"/>
        <v>0</v>
      </c>
      <c r="HH15" s="157"/>
      <c r="HI15" s="157"/>
      <c r="HJ15" s="157"/>
      <c r="HK15" s="157"/>
      <c r="HL15" s="157"/>
      <c r="HM15" s="157"/>
      <c r="HO15" s="157"/>
      <c r="HP15" s="157"/>
      <c r="HQ15" s="157"/>
      <c r="HR15" s="157"/>
      <c r="HS15" s="157"/>
      <c r="HT15" s="157"/>
      <c r="HU15" s="158"/>
      <c r="HV15" s="157"/>
      <c r="HW15" s="157"/>
      <c r="HX15" s="157"/>
      <c r="HY15" s="157"/>
      <c r="HZ15" s="157"/>
      <c r="IA15" s="157"/>
      <c r="IB15" s="157"/>
      <c r="IC15" s="157"/>
      <c r="ID15" s="157"/>
      <c r="IE15" s="157"/>
      <c r="IF15" s="157"/>
      <c r="IG15" s="157"/>
      <c r="IH15" s="157"/>
      <c r="II15" s="157"/>
      <c r="IL15" s="157" t="s">
        <v>30</v>
      </c>
      <c r="IM15" s="157">
        <v>36</v>
      </c>
      <c r="IN15" s="157">
        <v>27</v>
      </c>
      <c r="IO15" s="157">
        <v>9</v>
      </c>
      <c r="IP15" s="157">
        <v>0</v>
      </c>
      <c r="IQ15" s="158">
        <f t="shared" si="23"/>
        <v>0.75</v>
      </c>
      <c r="IR15" s="158">
        <f t="shared" si="24"/>
        <v>0</v>
      </c>
      <c r="IT15" s="157" t="s">
        <v>30</v>
      </c>
      <c r="IU15" s="157">
        <v>36</v>
      </c>
      <c r="IV15" s="157">
        <v>27</v>
      </c>
      <c r="IW15" s="157">
        <v>9</v>
      </c>
      <c r="IX15" s="157">
        <v>0</v>
      </c>
      <c r="IY15" s="158">
        <f t="shared" si="25"/>
        <v>0.75</v>
      </c>
      <c r="IZ15" s="158">
        <f t="shared" si="26"/>
        <v>0</v>
      </c>
      <c r="JB15" s="157" t="s">
        <v>30</v>
      </c>
      <c r="JC15" s="157">
        <v>36</v>
      </c>
      <c r="JD15" s="157">
        <v>27</v>
      </c>
      <c r="JE15" s="157">
        <v>9</v>
      </c>
      <c r="JF15" s="157">
        <v>0</v>
      </c>
      <c r="JG15" s="158">
        <f t="shared" si="27"/>
        <v>0.75</v>
      </c>
      <c r="JH15" s="158">
        <f t="shared" si="28"/>
        <v>0</v>
      </c>
      <c r="JJ15" s="157" t="s">
        <v>30</v>
      </c>
      <c r="JK15" s="157">
        <v>36</v>
      </c>
      <c r="JL15" s="157">
        <v>0</v>
      </c>
      <c r="JM15" s="157">
        <v>0</v>
      </c>
      <c r="JN15" s="157">
        <v>36</v>
      </c>
      <c r="JO15" s="158">
        <v>0</v>
      </c>
      <c r="JP15" s="158">
        <f t="shared" si="29"/>
        <v>-0.75</v>
      </c>
      <c r="JR15" s="157" t="s">
        <v>30</v>
      </c>
      <c r="JS15" s="157">
        <v>36</v>
      </c>
      <c r="JT15" s="157">
        <v>27</v>
      </c>
      <c r="JU15" s="157">
        <v>9</v>
      </c>
      <c r="JV15" s="157">
        <v>0</v>
      </c>
      <c r="JW15" s="158">
        <f t="shared" si="30"/>
        <v>0.75</v>
      </c>
      <c r="JX15" s="158">
        <f t="shared" si="31"/>
        <v>0</v>
      </c>
      <c r="JZ15" s="157" t="s">
        <v>30</v>
      </c>
      <c r="KA15" s="157">
        <v>36</v>
      </c>
      <c r="KB15" s="157">
        <v>27</v>
      </c>
      <c r="KC15" s="157">
        <v>9</v>
      </c>
      <c r="KD15" s="157">
        <v>0</v>
      </c>
      <c r="KE15" s="158">
        <f t="shared" si="32"/>
        <v>0.75</v>
      </c>
      <c r="KF15" s="158">
        <f t="shared" si="33"/>
        <v>0</v>
      </c>
      <c r="KH15" s="157" t="s">
        <v>30</v>
      </c>
      <c r="KI15" s="157">
        <v>36</v>
      </c>
      <c r="KJ15" s="157">
        <v>27</v>
      </c>
      <c r="KK15" s="157">
        <v>9</v>
      </c>
      <c r="KL15" s="157">
        <v>0</v>
      </c>
      <c r="KM15" s="158">
        <f t="shared" si="34"/>
        <v>0.75</v>
      </c>
      <c r="KN15" s="158">
        <f t="shared" si="35"/>
        <v>0</v>
      </c>
      <c r="KP15" s="157" t="s">
        <v>30</v>
      </c>
      <c r="KQ15" s="157">
        <v>36</v>
      </c>
      <c r="KR15" s="157">
        <v>27</v>
      </c>
      <c r="KS15" s="157">
        <v>9</v>
      </c>
      <c r="KT15" s="157">
        <v>0</v>
      </c>
      <c r="KU15" s="158">
        <f t="shared" si="36"/>
        <v>0.75</v>
      </c>
      <c r="KV15" s="158">
        <f t="shared" si="37"/>
        <v>0</v>
      </c>
      <c r="KX15" s="157" t="s">
        <v>30</v>
      </c>
      <c r="KY15" s="157">
        <v>36</v>
      </c>
      <c r="KZ15" s="157">
        <v>27</v>
      </c>
      <c r="LA15" s="157">
        <v>9</v>
      </c>
      <c r="LB15" s="157">
        <v>0</v>
      </c>
      <c r="LC15" s="158">
        <f t="shared" si="38"/>
        <v>0.75</v>
      </c>
      <c r="LD15" s="158">
        <f t="shared" si="39"/>
        <v>0</v>
      </c>
      <c r="LF15" s="157" t="s">
        <v>30</v>
      </c>
      <c r="LG15" s="157">
        <v>36</v>
      </c>
      <c r="LH15" s="157">
        <v>27</v>
      </c>
      <c r="LI15" s="157">
        <v>9</v>
      </c>
      <c r="LJ15" s="157">
        <v>0</v>
      </c>
      <c r="LK15" s="158">
        <f t="shared" si="40"/>
        <v>0.75</v>
      </c>
      <c r="LL15" s="158">
        <f t="shared" si="41"/>
        <v>0</v>
      </c>
      <c r="LN15" s="157" t="s">
        <v>30</v>
      </c>
      <c r="LO15" s="157">
        <v>36</v>
      </c>
      <c r="LP15" s="157">
        <v>27</v>
      </c>
      <c r="LQ15" s="157">
        <v>9</v>
      </c>
      <c r="LR15" s="157">
        <v>0</v>
      </c>
      <c r="LS15" s="158">
        <f t="shared" si="42"/>
        <v>0.75</v>
      </c>
      <c r="LT15" s="158">
        <f t="shared" si="43"/>
        <v>0</v>
      </c>
      <c r="LV15" s="157" t="s">
        <v>30</v>
      </c>
      <c r="LW15" s="157">
        <v>36</v>
      </c>
      <c r="LX15" s="157">
        <v>27</v>
      </c>
      <c r="LY15" s="157">
        <v>9</v>
      </c>
      <c r="LZ15" s="157">
        <v>0</v>
      </c>
      <c r="MA15" s="158">
        <f t="shared" si="44"/>
        <v>0.75</v>
      </c>
      <c r="MB15" s="158">
        <f t="shared" si="45"/>
        <v>0</v>
      </c>
      <c r="MD15" s="157" t="s">
        <v>30</v>
      </c>
      <c r="ME15" s="157">
        <v>36</v>
      </c>
      <c r="MF15" s="157">
        <v>27</v>
      </c>
      <c r="MG15" s="157">
        <v>9</v>
      </c>
      <c r="MH15" s="157">
        <v>0</v>
      </c>
      <c r="MI15" s="158">
        <f t="shared" si="46"/>
        <v>0.75</v>
      </c>
      <c r="MJ15" s="158">
        <f t="shared" si="47"/>
        <v>0</v>
      </c>
      <c r="ML15" s="157" t="s">
        <v>30</v>
      </c>
      <c r="MM15" s="157">
        <v>36</v>
      </c>
      <c r="MN15" s="157">
        <v>27</v>
      </c>
      <c r="MO15" s="157">
        <v>9</v>
      </c>
      <c r="MP15" s="157">
        <v>0</v>
      </c>
      <c r="MQ15" s="158">
        <f t="shared" si="48"/>
        <v>0.75</v>
      </c>
      <c r="MR15" s="158">
        <f t="shared" si="49"/>
        <v>0</v>
      </c>
      <c r="MT15" s="157" t="s">
        <v>30</v>
      </c>
      <c r="MU15" s="157">
        <v>36</v>
      </c>
      <c r="MV15" s="157">
        <v>27</v>
      </c>
      <c r="MW15" s="157">
        <v>9</v>
      </c>
      <c r="MX15" s="157">
        <v>0</v>
      </c>
      <c r="MY15" s="158">
        <f t="shared" si="50"/>
        <v>0.75</v>
      </c>
      <c r="MZ15" s="158">
        <f t="shared" si="51"/>
        <v>0</v>
      </c>
      <c r="NB15" s="157" t="s">
        <v>30</v>
      </c>
      <c r="NC15" s="157">
        <v>36</v>
      </c>
      <c r="ND15" s="157">
        <v>27</v>
      </c>
      <c r="NE15" s="157">
        <v>9</v>
      </c>
      <c r="NF15" s="157">
        <v>0</v>
      </c>
      <c r="NG15" s="158">
        <f t="shared" si="52"/>
        <v>0.75</v>
      </c>
      <c r="NH15" s="158">
        <f t="shared" si="53"/>
        <v>0</v>
      </c>
      <c r="NJ15" s="157" t="s">
        <v>30</v>
      </c>
      <c r="NK15" s="157">
        <v>36</v>
      </c>
      <c r="NL15" s="157">
        <v>27</v>
      </c>
      <c r="NM15" s="157">
        <v>9</v>
      </c>
      <c r="NN15" s="157">
        <v>0</v>
      </c>
      <c r="NO15" s="158">
        <f t="shared" si="54"/>
        <v>0.75</v>
      </c>
      <c r="NP15" s="158">
        <f t="shared" si="55"/>
        <v>0</v>
      </c>
      <c r="NR15" s="157" t="s">
        <v>30</v>
      </c>
      <c r="NS15" s="157">
        <v>36</v>
      </c>
      <c r="NT15" s="157">
        <v>27</v>
      </c>
      <c r="NU15" s="157">
        <v>9</v>
      </c>
      <c r="NV15" s="157">
        <v>0</v>
      </c>
      <c r="NW15" s="158">
        <f t="shared" si="56"/>
        <v>0.75</v>
      </c>
      <c r="NX15" s="158">
        <f t="shared" si="57"/>
        <v>0</v>
      </c>
      <c r="NZ15" s="157" t="s">
        <v>30</v>
      </c>
      <c r="OA15" s="157">
        <v>36</v>
      </c>
      <c r="OB15" s="157">
        <v>27</v>
      </c>
      <c r="OC15" s="157">
        <v>9</v>
      </c>
      <c r="OD15" s="157">
        <v>0</v>
      </c>
      <c r="OE15" s="158">
        <f t="shared" si="58"/>
        <v>0.75</v>
      </c>
      <c r="OF15" s="158">
        <f t="shared" si="59"/>
        <v>0</v>
      </c>
      <c r="OH15" s="157" t="s">
        <v>30</v>
      </c>
      <c r="OI15" s="157">
        <v>36</v>
      </c>
      <c r="OJ15" s="157">
        <v>27</v>
      </c>
      <c r="OK15" s="157">
        <v>9</v>
      </c>
      <c r="OL15" s="157">
        <v>0</v>
      </c>
      <c r="OM15" s="158">
        <f t="shared" si="60"/>
        <v>0.75</v>
      </c>
      <c r="ON15" s="158">
        <f t="shared" si="61"/>
        <v>0</v>
      </c>
      <c r="OP15" s="157" t="s">
        <v>30</v>
      </c>
      <c r="OQ15" s="157">
        <v>36</v>
      </c>
      <c r="OR15" s="157">
        <v>27</v>
      </c>
      <c r="OS15" s="157">
        <v>9</v>
      </c>
      <c r="OT15" s="157">
        <v>0</v>
      </c>
      <c r="OU15" s="158">
        <f t="shared" si="62"/>
        <v>0.75</v>
      </c>
      <c r="OV15" s="158">
        <f t="shared" si="63"/>
        <v>0</v>
      </c>
      <c r="OX15" s="157" t="s">
        <v>30</v>
      </c>
      <c r="OY15" s="157">
        <v>36</v>
      </c>
      <c r="OZ15" s="157">
        <v>27</v>
      </c>
      <c r="PA15" s="157">
        <v>9</v>
      </c>
      <c r="PB15" s="157">
        <v>0</v>
      </c>
      <c r="PC15" s="158">
        <f t="shared" si="64"/>
        <v>0.75</v>
      </c>
      <c r="PD15" s="158">
        <f t="shared" si="65"/>
        <v>0</v>
      </c>
      <c r="PF15" s="157" t="s">
        <v>30</v>
      </c>
      <c r="PG15" s="157">
        <v>40</v>
      </c>
      <c r="PH15" s="157">
        <v>31</v>
      </c>
      <c r="PI15" s="157">
        <v>9</v>
      </c>
      <c r="PJ15" s="157">
        <v>0</v>
      </c>
      <c r="PK15" s="158">
        <v>0.78</v>
      </c>
      <c r="PM15" s="157" t="s">
        <v>30</v>
      </c>
      <c r="PN15" s="157">
        <v>40</v>
      </c>
      <c r="PO15" s="157">
        <v>31</v>
      </c>
      <c r="PP15" s="157">
        <v>9</v>
      </c>
      <c r="PQ15" s="157">
        <v>0</v>
      </c>
      <c r="PR15" s="158">
        <v>0.78</v>
      </c>
      <c r="PT15" s="157" t="s">
        <v>30</v>
      </c>
      <c r="PU15" s="157">
        <v>40</v>
      </c>
      <c r="PV15" s="157">
        <v>31</v>
      </c>
      <c r="PW15" s="157">
        <v>9</v>
      </c>
      <c r="PX15" s="157">
        <v>0</v>
      </c>
      <c r="PY15" s="158">
        <v>0.78</v>
      </c>
      <c r="QA15" s="157" t="s">
        <v>30</v>
      </c>
      <c r="QB15" s="157">
        <v>40</v>
      </c>
      <c r="QC15" s="157">
        <v>31</v>
      </c>
      <c r="QD15" s="157">
        <v>9</v>
      </c>
      <c r="QE15" s="157">
        <v>0</v>
      </c>
      <c r="QF15" s="158">
        <v>0.78</v>
      </c>
      <c r="QH15" s="157" t="s">
        <v>30</v>
      </c>
      <c r="QI15" s="157">
        <v>40</v>
      </c>
      <c r="QJ15" s="157">
        <v>31</v>
      </c>
      <c r="QK15" s="157">
        <v>9</v>
      </c>
      <c r="QL15" s="157">
        <v>0</v>
      </c>
      <c r="QM15" s="158">
        <v>0.78</v>
      </c>
    </row>
    <row r="16" spans="1:455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1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2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3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4"/>
        <v>0</v>
      </c>
      <c r="AO16" s="2" t="s">
        <v>31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5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6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7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f t="shared" si="66"/>
        <v>1</v>
      </c>
      <c r="BS16" s="4">
        <f t="shared" si="8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10"/>
        <v>0</v>
      </c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1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2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0"/>
        <v>2.0000000000000018E-2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3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f t="shared" si="67"/>
        <v>1</v>
      </c>
      <c r="EE16" s="4">
        <f t="shared" si="14"/>
        <v>0</v>
      </c>
      <c r="EG16" s="139" t="s">
        <v>31</v>
      </c>
      <c r="EH16" s="139">
        <v>6</v>
      </c>
      <c r="EI16" s="139">
        <v>6</v>
      </c>
      <c r="EJ16" s="139">
        <v>0</v>
      </c>
      <c r="EK16" s="139">
        <v>0</v>
      </c>
      <c r="EL16" s="140">
        <v>1</v>
      </c>
      <c r="EM16" s="140">
        <v>0</v>
      </c>
      <c r="EN16" s="138"/>
      <c r="EO16" s="138" t="s">
        <v>31</v>
      </c>
      <c r="EP16" s="138">
        <v>6</v>
      </c>
      <c r="EQ16" s="138">
        <v>6</v>
      </c>
      <c r="ER16" s="138">
        <v>0</v>
      </c>
      <c r="ES16" s="138">
        <v>0</v>
      </c>
      <c r="ET16" s="143">
        <v>1</v>
      </c>
      <c r="EU16" s="140">
        <v>0</v>
      </c>
      <c r="EV16" s="130"/>
      <c r="EW16" s="156" t="s">
        <v>31</v>
      </c>
      <c r="EX16" s="156">
        <v>6</v>
      </c>
      <c r="EY16" s="156">
        <v>6</v>
      </c>
      <c r="EZ16" s="156">
        <v>0</v>
      </c>
      <c r="FA16" s="156">
        <v>0</v>
      </c>
      <c r="FB16" s="162">
        <v>1</v>
      </c>
      <c r="FC16" s="158">
        <f t="shared" si="15"/>
        <v>0</v>
      </c>
      <c r="FD16" s="157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6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7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18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19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0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1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2"/>
        <v>0</v>
      </c>
      <c r="HH16" s="157"/>
      <c r="HI16" s="157"/>
      <c r="HJ16" s="157"/>
      <c r="HK16" s="157"/>
      <c r="HL16" s="157"/>
      <c r="HM16" s="157"/>
      <c r="HO16" s="157"/>
      <c r="HP16" s="157"/>
      <c r="HQ16" s="157"/>
      <c r="HR16" s="157"/>
      <c r="HS16" s="157"/>
      <c r="HT16" s="157"/>
      <c r="HU16" s="158"/>
      <c r="HV16" s="157"/>
      <c r="HW16" s="157"/>
      <c r="HX16" s="157"/>
      <c r="HY16" s="157"/>
      <c r="HZ16" s="157"/>
      <c r="IA16" s="157"/>
      <c r="IB16" s="157"/>
      <c r="IC16" s="157"/>
      <c r="ID16" s="157"/>
      <c r="IE16" s="157"/>
      <c r="IF16" s="157"/>
      <c r="IG16" s="157"/>
      <c r="IH16" s="157"/>
      <c r="II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3"/>
        <v>1</v>
      </c>
      <c r="IR16" s="158">
        <f t="shared" si="24"/>
        <v>0</v>
      </c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5"/>
        <v>1</v>
      </c>
      <c r="IZ16" s="158">
        <f t="shared" si="26"/>
        <v>0</v>
      </c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7"/>
        <v>1</v>
      </c>
      <c r="JH16" s="158">
        <f t="shared" si="28"/>
        <v>0</v>
      </c>
      <c r="JJ16" s="157" t="s">
        <v>31</v>
      </c>
      <c r="JK16" s="157">
        <v>6</v>
      </c>
      <c r="JL16" s="157">
        <v>0</v>
      </c>
      <c r="JM16" s="157">
        <v>0</v>
      </c>
      <c r="JN16" s="157">
        <v>6</v>
      </c>
      <c r="JO16" s="158">
        <v>0</v>
      </c>
      <c r="JP16" s="158">
        <f t="shared" si="29"/>
        <v>-1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0"/>
        <v>1</v>
      </c>
      <c r="JX16" s="158">
        <f t="shared" si="31"/>
        <v>0</v>
      </c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2"/>
        <v>1</v>
      </c>
      <c r="KF16" s="158">
        <f t="shared" si="33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4"/>
        <v>1</v>
      </c>
      <c r="KN16" s="158">
        <f t="shared" si="35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6"/>
        <v>1</v>
      </c>
      <c r="KV16" s="158">
        <f t="shared" si="37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38"/>
        <v>1</v>
      </c>
      <c r="LD16" s="158">
        <f t="shared" si="39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0"/>
        <v>1</v>
      </c>
      <c r="LL16" s="158">
        <f t="shared" si="41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2"/>
        <v>1</v>
      </c>
      <c r="LT16" s="158">
        <f t="shared" si="43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4"/>
        <v>1</v>
      </c>
      <c r="MB16" s="158">
        <f t="shared" si="45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6"/>
        <v>1</v>
      </c>
      <c r="MJ16" s="158">
        <f t="shared" si="47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48"/>
        <v>1</v>
      </c>
      <c r="MR16" s="158">
        <f t="shared" si="49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0"/>
        <v>1</v>
      </c>
      <c r="MZ16" s="158">
        <f t="shared" si="51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2"/>
        <v>1</v>
      </c>
      <c r="NH16" s="158">
        <f t="shared" si="53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4"/>
        <v>1</v>
      </c>
      <c r="NP16" s="158">
        <f t="shared" si="55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6"/>
        <v>1</v>
      </c>
      <c r="NX16" s="158">
        <f t="shared" si="57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58"/>
        <v>1</v>
      </c>
      <c r="OF16" s="158">
        <f t="shared" si="59"/>
        <v>0</v>
      </c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0"/>
        <v>1</v>
      </c>
      <c r="ON16" s="158">
        <f t="shared" si="61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2"/>
        <v>1</v>
      </c>
      <c r="OV16" s="158">
        <f t="shared" si="63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4"/>
        <v>1</v>
      </c>
      <c r="PD16" s="158">
        <f t="shared" si="65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v>1</v>
      </c>
      <c r="PM16" s="157" t="s">
        <v>31</v>
      </c>
      <c r="PN16" s="157">
        <v>6</v>
      </c>
      <c r="PO16" s="157">
        <v>6</v>
      </c>
      <c r="PP16" s="157">
        <v>0</v>
      </c>
      <c r="PQ16" s="157">
        <v>0</v>
      </c>
      <c r="PR16" s="158">
        <v>1</v>
      </c>
      <c r="PT16" s="157" t="s">
        <v>31</v>
      </c>
      <c r="PU16" s="157">
        <v>6</v>
      </c>
      <c r="PV16" s="157">
        <v>6</v>
      </c>
      <c r="PW16" s="157">
        <v>0</v>
      </c>
      <c r="PX16" s="157">
        <v>0</v>
      </c>
      <c r="PY16" s="158">
        <v>1</v>
      </c>
      <c r="QA16" s="157" t="s">
        <v>31</v>
      </c>
      <c r="QB16" s="157">
        <v>6</v>
      </c>
      <c r="QC16" s="157">
        <v>6</v>
      </c>
      <c r="QD16" s="157">
        <v>0</v>
      </c>
      <c r="QE16" s="157">
        <v>0</v>
      </c>
      <c r="QF16" s="158">
        <v>1</v>
      </c>
      <c r="QH16" s="157" t="s">
        <v>31</v>
      </c>
      <c r="QI16" s="157">
        <v>6</v>
      </c>
      <c r="QJ16" s="157">
        <v>6</v>
      </c>
      <c r="QK16" s="157">
        <v>0</v>
      </c>
      <c r="QL16" s="157">
        <v>0</v>
      </c>
      <c r="QM16" s="158">
        <v>1</v>
      </c>
    </row>
    <row r="17" spans="1:455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1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2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3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4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5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6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7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8"/>
        <v>0</v>
      </c>
      <c r="BU17" s="65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10"/>
        <v>0</v>
      </c>
      <c r="CK17" s="114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1"/>
        <v>0</v>
      </c>
      <c r="CS17" s="114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2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0"/>
        <v>-2.0000000000000018E-2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3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4"/>
        <v>0</v>
      </c>
      <c r="EG17" s="142" t="s">
        <v>32</v>
      </c>
      <c r="EH17" s="139">
        <v>628</v>
      </c>
      <c r="EI17" s="139">
        <v>618</v>
      </c>
      <c r="EJ17" s="139">
        <v>10</v>
      </c>
      <c r="EK17" s="139">
        <v>0</v>
      </c>
      <c r="EL17" s="140">
        <v>0.98</v>
      </c>
      <c r="EM17" s="140">
        <v>0</v>
      </c>
      <c r="EN17" s="138"/>
      <c r="EO17" s="144" t="s">
        <v>32</v>
      </c>
      <c r="EP17" s="139">
        <v>628</v>
      </c>
      <c r="EQ17" s="139">
        <v>618</v>
      </c>
      <c r="ER17" s="139">
        <v>10</v>
      </c>
      <c r="ES17" s="139">
        <v>0</v>
      </c>
      <c r="ET17" s="140">
        <v>0.98</v>
      </c>
      <c r="EU17" s="140">
        <v>0</v>
      </c>
      <c r="EV17" s="130"/>
      <c r="EW17" s="163" t="s">
        <v>32</v>
      </c>
      <c r="EX17" s="157">
        <v>628</v>
      </c>
      <c r="EY17" s="157">
        <v>618</v>
      </c>
      <c r="EZ17" s="157">
        <v>10</v>
      </c>
      <c r="FA17" s="157">
        <v>0</v>
      </c>
      <c r="FB17" s="158">
        <v>0.98</v>
      </c>
      <c r="FC17" s="158">
        <f t="shared" si="15"/>
        <v>0</v>
      </c>
      <c r="FD17" s="157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6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7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18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19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0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1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2"/>
        <v>0</v>
      </c>
      <c r="HH17" s="157"/>
      <c r="HI17" s="157"/>
      <c r="HJ17" s="157"/>
      <c r="HK17" s="157"/>
      <c r="HL17" s="157"/>
      <c r="HM17" s="157"/>
      <c r="HO17" s="157"/>
      <c r="HP17" s="157"/>
      <c r="HQ17" s="157"/>
      <c r="HR17" s="157"/>
      <c r="HS17" s="157"/>
      <c r="HT17" s="157"/>
      <c r="HU17" s="158"/>
      <c r="HV17" s="157"/>
      <c r="HW17" s="157"/>
      <c r="HX17" s="157"/>
      <c r="HY17" s="157"/>
      <c r="HZ17" s="157"/>
      <c r="IA17" s="157"/>
      <c r="IB17" s="157"/>
      <c r="IC17" s="157"/>
      <c r="ID17" s="157"/>
      <c r="IE17" s="157"/>
      <c r="IF17" s="157"/>
      <c r="IG17" s="157"/>
      <c r="IH17" s="157"/>
      <c r="II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3"/>
        <v>0.98407643312101911</v>
      </c>
      <c r="IR17" s="158">
        <f t="shared" si="24"/>
        <v>4.0764331210191296E-3</v>
      </c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5"/>
        <v>0.98407643312101911</v>
      </c>
      <c r="IZ17" s="158">
        <f t="shared" si="26"/>
        <v>0</v>
      </c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7"/>
        <v>0.98407643312101911</v>
      </c>
      <c r="JH17" s="158">
        <f t="shared" si="28"/>
        <v>0</v>
      </c>
      <c r="JJ17" s="157" t="s">
        <v>32</v>
      </c>
      <c r="JK17" s="157">
        <v>634</v>
      </c>
      <c r="JL17" s="157">
        <v>566</v>
      </c>
      <c r="JM17" s="157">
        <v>8</v>
      </c>
      <c r="JN17" s="157">
        <v>60</v>
      </c>
      <c r="JO17" s="158">
        <v>0.89</v>
      </c>
      <c r="JP17" s="158">
        <f t="shared" si="29"/>
        <v>-9.4076433121019098E-2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0"/>
        <v>0.98407643312101911</v>
      </c>
      <c r="JX17" s="158">
        <f t="shared" si="31"/>
        <v>0</v>
      </c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2"/>
        <v>0.98407643312101911</v>
      </c>
      <c r="KF17" s="158">
        <f t="shared" si="33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4"/>
        <v>0.98407643312101911</v>
      </c>
      <c r="KN17" s="158">
        <f t="shared" si="35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6"/>
        <v>0.98407643312101911</v>
      </c>
      <c r="KV17" s="158">
        <f t="shared" si="37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38"/>
        <v>0.98407643312101911</v>
      </c>
      <c r="LD17" s="158">
        <f t="shared" si="39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0"/>
        <v>0.98407643312101911</v>
      </c>
      <c r="LL17" s="158">
        <f t="shared" si="41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2"/>
        <v>0.98407643312101911</v>
      </c>
      <c r="LT17" s="158">
        <f t="shared" si="43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4"/>
        <v>0.98407643312101911</v>
      </c>
      <c r="MB17" s="158">
        <f t="shared" si="45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6"/>
        <v>0.98407643312101911</v>
      </c>
      <c r="MJ17" s="158">
        <f t="shared" si="47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48"/>
        <v>0.98407643312101911</v>
      </c>
      <c r="MR17" s="158">
        <f t="shared" si="49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0"/>
        <v>0.98407643312101911</v>
      </c>
      <c r="MZ17" s="158">
        <f t="shared" si="51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2"/>
        <v>0.98407643312101911</v>
      </c>
      <c r="NH17" s="158">
        <f t="shared" si="53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4"/>
        <v>0.98407643312101911</v>
      </c>
      <c r="NP17" s="158">
        <f t="shared" si="55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6"/>
        <v>0.98407643312101911</v>
      </c>
      <c r="NX17" s="158">
        <f t="shared" si="57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58"/>
        <v>0.98407643312101911</v>
      </c>
      <c r="OF17" s="158">
        <f t="shared" si="59"/>
        <v>0</v>
      </c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0"/>
        <v>0.98407643312101911</v>
      </c>
      <c r="ON17" s="158">
        <f t="shared" si="61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2"/>
        <v>0.98407643312101911</v>
      </c>
      <c r="OV17" s="158">
        <f t="shared" si="63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4"/>
        <v>0.98407643312101911</v>
      </c>
      <c r="PD17" s="158">
        <f t="shared" si="65"/>
        <v>0</v>
      </c>
      <c r="PF17" s="157" t="s">
        <v>32</v>
      </c>
      <c r="PG17" s="157">
        <v>636</v>
      </c>
      <c r="PH17" s="157">
        <v>618</v>
      </c>
      <c r="PI17" s="157">
        <v>10</v>
      </c>
      <c r="PJ17" s="157">
        <v>8</v>
      </c>
      <c r="PK17" s="158">
        <v>0.97</v>
      </c>
      <c r="PM17" s="157" t="s">
        <v>32</v>
      </c>
      <c r="PN17" s="157">
        <v>636</v>
      </c>
      <c r="PO17" s="157">
        <v>618</v>
      </c>
      <c r="PP17" s="157">
        <v>10</v>
      </c>
      <c r="PQ17" s="157">
        <v>8</v>
      </c>
      <c r="PR17" s="158">
        <v>0.97</v>
      </c>
      <c r="PT17" s="157" t="s">
        <v>32</v>
      </c>
      <c r="PU17" s="157">
        <v>636</v>
      </c>
      <c r="PV17" s="157">
        <v>618</v>
      </c>
      <c r="PW17" s="157">
        <v>10</v>
      </c>
      <c r="PX17" s="157">
        <v>8</v>
      </c>
      <c r="PY17" s="158">
        <v>0.97</v>
      </c>
      <c r="QA17" s="157" t="s">
        <v>32</v>
      </c>
      <c r="QB17" s="157">
        <v>636</v>
      </c>
      <c r="QC17" s="157">
        <v>618</v>
      </c>
      <c r="QD17" s="157">
        <v>10</v>
      </c>
      <c r="QE17" s="157">
        <v>8</v>
      </c>
      <c r="QF17" s="158">
        <v>0.97</v>
      </c>
      <c r="QH17" s="157" t="s">
        <v>32</v>
      </c>
      <c r="QI17" s="157">
        <v>636</v>
      </c>
      <c r="QJ17" s="157">
        <v>618</v>
      </c>
      <c r="QK17" s="157">
        <v>10</v>
      </c>
      <c r="QL17" s="157">
        <v>8</v>
      </c>
      <c r="QM17" s="158">
        <v>0.97</v>
      </c>
    </row>
    <row r="18" spans="1:455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1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2"/>
        <v>0</v>
      </c>
      <c r="Y18" s="2" t="s">
        <v>33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3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4"/>
        <v>0</v>
      </c>
      <c r="AO18" s="2" t="s">
        <v>33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5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6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7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66"/>
        <v>1</v>
      </c>
      <c r="BS18" s="4">
        <f t="shared" si="8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10"/>
        <v>0</v>
      </c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1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2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0"/>
        <v>0.98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3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f t="shared" si="67"/>
        <v>1</v>
      </c>
      <c r="EE18" s="4">
        <f t="shared" si="14"/>
        <v>0</v>
      </c>
      <c r="EG18" s="139" t="s">
        <v>33</v>
      </c>
      <c r="EH18" s="139">
        <v>109</v>
      </c>
      <c r="EI18" s="139">
        <v>109</v>
      </c>
      <c r="EJ18" s="139">
        <v>0</v>
      </c>
      <c r="EK18" s="139">
        <v>0</v>
      </c>
      <c r="EL18" s="140">
        <v>1</v>
      </c>
      <c r="EM18" s="140">
        <v>0</v>
      </c>
      <c r="EN18" s="138"/>
      <c r="EO18" s="138" t="s">
        <v>33</v>
      </c>
      <c r="EP18" s="138">
        <v>109</v>
      </c>
      <c r="EQ18" s="138">
        <v>109</v>
      </c>
      <c r="ER18" s="138">
        <v>0</v>
      </c>
      <c r="ES18" s="138">
        <v>0</v>
      </c>
      <c r="ET18" s="143">
        <v>1</v>
      </c>
      <c r="EU18" s="140">
        <v>0</v>
      </c>
      <c r="EV18" s="130"/>
      <c r="EW18" s="156" t="s">
        <v>33</v>
      </c>
      <c r="EX18" s="156">
        <v>109</v>
      </c>
      <c r="EY18" s="156">
        <v>109</v>
      </c>
      <c r="EZ18" s="156">
        <v>0</v>
      </c>
      <c r="FA18" s="156">
        <v>0</v>
      </c>
      <c r="FB18" s="162">
        <v>1</v>
      </c>
      <c r="FC18" s="158">
        <f t="shared" si="15"/>
        <v>0</v>
      </c>
      <c r="FD18" s="157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6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7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18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19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0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1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2"/>
        <v>0</v>
      </c>
      <c r="HH18" s="157"/>
      <c r="HI18" s="157"/>
      <c r="HJ18" s="157"/>
      <c r="HK18" s="157"/>
      <c r="HL18" s="157"/>
      <c r="HM18" s="157"/>
      <c r="HO18" s="157"/>
      <c r="HP18" s="157"/>
      <c r="HQ18" s="157"/>
      <c r="HR18" s="157"/>
      <c r="HS18" s="157"/>
      <c r="HT18" s="157"/>
      <c r="HU18" s="158"/>
      <c r="HV18" s="157"/>
      <c r="HW18" s="157"/>
      <c r="HX18" s="157"/>
      <c r="HY18" s="157"/>
      <c r="HZ18" s="157"/>
      <c r="IA18" s="157"/>
      <c r="IB18" s="157"/>
      <c r="IC18" s="157"/>
      <c r="ID18" s="157"/>
      <c r="IE18" s="157"/>
      <c r="IF18" s="157"/>
      <c r="IG18" s="157"/>
      <c r="IH18" s="157"/>
      <c r="II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3"/>
        <v>1</v>
      </c>
      <c r="IR18" s="158">
        <f t="shared" si="24"/>
        <v>0</v>
      </c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5"/>
        <v>1</v>
      </c>
      <c r="IZ18" s="158">
        <f t="shared" si="26"/>
        <v>0</v>
      </c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7"/>
        <v>1</v>
      </c>
      <c r="JH18" s="158">
        <f t="shared" si="28"/>
        <v>0</v>
      </c>
      <c r="JJ18" s="157" t="s">
        <v>33</v>
      </c>
      <c r="JK18" s="157">
        <v>109</v>
      </c>
      <c r="JL18" s="157">
        <v>109</v>
      </c>
      <c r="JM18" s="157">
        <v>0</v>
      </c>
      <c r="JN18" s="157">
        <v>0</v>
      </c>
      <c r="JO18" s="158">
        <v>1</v>
      </c>
      <c r="JP18" s="158">
        <f t="shared" si="29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0"/>
        <v>1</v>
      </c>
      <c r="JX18" s="158">
        <f t="shared" si="31"/>
        <v>0</v>
      </c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2"/>
        <v>1</v>
      </c>
      <c r="KF18" s="158">
        <f t="shared" si="33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4"/>
        <v>1</v>
      </c>
      <c r="KN18" s="158">
        <f t="shared" si="35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6"/>
        <v>1</v>
      </c>
      <c r="KV18" s="158">
        <f t="shared" si="37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38"/>
        <v>1</v>
      </c>
      <c r="LD18" s="158">
        <f t="shared" si="39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0"/>
        <v>1</v>
      </c>
      <c r="LL18" s="158">
        <f t="shared" si="41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2"/>
        <v>1</v>
      </c>
      <c r="LT18" s="158">
        <f t="shared" si="43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4"/>
        <v>1</v>
      </c>
      <c r="MB18" s="158">
        <f t="shared" si="45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6"/>
        <v>1</v>
      </c>
      <c r="MJ18" s="158">
        <f t="shared" si="47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48"/>
        <v>1</v>
      </c>
      <c r="MR18" s="158">
        <f t="shared" si="49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0"/>
        <v>1</v>
      </c>
      <c r="MZ18" s="158">
        <f t="shared" si="51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2"/>
        <v>1</v>
      </c>
      <c r="NH18" s="158">
        <f t="shared" si="53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4"/>
        <v>1</v>
      </c>
      <c r="NP18" s="158">
        <f t="shared" si="55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6"/>
        <v>1</v>
      </c>
      <c r="NX18" s="158">
        <f t="shared" si="57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58"/>
        <v>1</v>
      </c>
      <c r="OF18" s="158">
        <f t="shared" si="59"/>
        <v>0</v>
      </c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0"/>
        <v>1</v>
      </c>
      <c r="ON18" s="158">
        <f t="shared" si="61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2"/>
        <v>1</v>
      </c>
      <c r="OV18" s="158">
        <f t="shared" si="63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4"/>
        <v>1</v>
      </c>
      <c r="PD18" s="158">
        <f t="shared" si="65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v>1</v>
      </c>
      <c r="PM18" s="157" t="s">
        <v>33</v>
      </c>
      <c r="PN18" s="157">
        <v>109</v>
      </c>
      <c r="PO18" s="157">
        <v>109</v>
      </c>
      <c r="PP18" s="157">
        <v>0</v>
      </c>
      <c r="PQ18" s="157">
        <v>0</v>
      </c>
      <c r="PR18" s="158">
        <v>1</v>
      </c>
      <c r="PT18" s="157" t="s">
        <v>33</v>
      </c>
      <c r="PU18" s="157">
        <v>109</v>
      </c>
      <c r="PV18" s="157">
        <v>109</v>
      </c>
      <c r="PW18" s="157">
        <v>0</v>
      </c>
      <c r="PX18" s="157">
        <v>0</v>
      </c>
      <c r="PY18" s="158">
        <v>1</v>
      </c>
      <c r="QA18" s="157" t="s">
        <v>33</v>
      </c>
      <c r="QB18" s="157">
        <v>109</v>
      </c>
      <c r="QC18" s="157">
        <v>109</v>
      </c>
      <c r="QD18" s="157">
        <v>0</v>
      </c>
      <c r="QE18" s="157">
        <v>0</v>
      </c>
      <c r="QF18" s="158">
        <v>1</v>
      </c>
      <c r="QH18" s="157" t="s">
        <v>33</v>
      </c>
      <c r="QI18" s="157">
        <v>109</v>
      </c>
      <c r="QJ18" s="157">
        <v>109</v>
      </c>
      <c r="QK18" s="157">
        <v>0</v>
      </c>
      <c r="QL18" s="157">
        <v>0</v>
      </c>
      <c r="QM18" s="158">
        <v>1</v>
      </c>
    </row>
    <row r="19" spans="1:455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1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2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3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4"/>
        <v>0</v>
      </c>
      <c r="AO19" s="2" t="s">
        <v>34</v>
      </c>
      <c r="AP19" s="2">
        <v>54</v>
      </c>
      <c r="AQ19" s="2">
        <v>1</v>
      </c>
      <c r="AR19" s="2">
        <v>53</v>
      </c>
      <c r="AS19" s="2">
        <v>0</v>
      </c>
      <c r="AT19" s="4">
        <v>0.02</v>
      </c>
      <c r="AU19" s="4">
        <f t="shared" si="5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6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7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f t="shared" si="66"/>
        <v>1.8518518518518517E-2</v>
      </c>
      <c r="BS19" s="4">
        <f t="shared" si="8"/>
        <v>-1.4814814814814829E-3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v>0.02</v>
      </c>
      <c r="CA19" s="4">
        <f t="shared" si="9"/>
        <v>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10"/>
        <v>0</v>
      </c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1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2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0"/>
        <v>-0.42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3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f t="shared" si="67"/>
        <v>1.8518518518518517E-2</v>
      </c>
      <c r="EE19" s="4">
        <f t="shared" si="14"/>
        <v>-1.4814814814814829E-3</v>
      </c>
      <c r="EG19" s="139" t="s">
        <v>34</v>
      </c>
      <c r="EH19" s="139">
        <v>54</v>
      </c>
      <c r="EI19" s="139">
        <v>1</v>
      </c>
      <c r="EJ19" s="139">
        <v>53</v>
      </c>
      <c r="EK19" s="139">
        <v>0</v>
      </c>
      <c r="EL19" s="140">
        <v>0.02</v>
      </c>
      <c r="EM19" s="140">
        <v>0</v>
      </c>
      <c r="EN19" s="138"/>
      <c r="EO19" s="138" t="s">
        <v>34</v>
      </c>
      <c r="EP19" s="138">
        <v>54</v>
      </c>
      <c r="EQ19" s="138">
        <v>1</v>
      </c>
      <c r="ER19" s="138">
        <v>53</v>
      </c>
      <c r="ES19" s="138">
        <v>0</v>
      </c>
      <c r="ET19" s="143">
        <v>0.02</v>
      </c>
      <c r="EU19" s="140">
        <v>0</v>
      </c>
      <c r="EV19" s="130"/>
      <c r="EW19" s="156" t="s">
        <v>34</v>
      </c>
      <c r="EX19" s="156">
        <v>54</v>
      </c>
      <c r="EY19" s="156">
        <v>1</v>
      </c>
      <c r="EZ19" s="156">
        <v>53</v>
      </c>
      <c r="FA19" s="156">
        <v>0</v>
      </c>
      <c r="FB19" s="162">
        <v>0.02</v>
      </c>
      <c r="FC19" s="158">
        <f t="shared" si="15"/>
        <v>0</v>
      </c>
      <c r="FD19" s="157"/>
      <c r="FE19" s="156" t="s">
        <v>34</v>
      </c>
      <c r="FF19" s="156">
        <v>203</v>
      </c>
      <c r="FG19" s="156">
        <v>8</v>
      </c>
      <c r="FH19" s="156">
        <v>191</v>
      </c>
      <c r="FI19" s="156">
        <v>4</v>
      </c>
      <c r="FJ19" s="162">
        <v>0.04</v>
      </c>
      <c r="FK19" s="158">
        <f t="shared" si="16"/>
        <v>0.02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7"/>
        <v>0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18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19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0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1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2"/>
        <v>0</v>
      </c>
      <c r="HH19" s="157"/>
      <c r="HI19" s="157"/>
      <c r="HJ19" s="157"/>
      <c r="HK19" s="157"/>
      <c r="HL19" s="157"/>
      <c r="HM19" s="157"/>
      <c r="HO19" s="157"/>
      <c r="HP19" s="157"/>
      <c r="HQ19" s="157"/>
      <c r="HR19" s="157"/>
      <c r="HS19" s="157"/>
      <c r="HT19" s="157"/>
      <c r="HU19" s="158"/>
      <c r="HV19" s="157"/>
      <c r="HW19" s="157"/>
      <c r="HX19" s="157"/>
      <c r="HY19" s="157"/>
      <c r="HZ19" s="157"/>
      <c r="IA19" s="157"/>
      <c r="IB19" s="157"/>
      <c r="IC19" s="157"/>
      <c r="ID19" s="157"/>
      <c r="IE19" s="157"/>
      <c r="IF19" s="157"/>
      <c r="IG19" s="157"/>
      <c r="IH19" s="157"/>
      <c r="II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3"/>
        <v>3.9408866995073892E-2</v>
      </c>
      <c r="IR19" s="158">
        <f t="shared" si="24"/>
        <v>-5.9113300492610876E-4</v>
      </c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5"/>
        <v>3.9408866995073892E-2</v>
      </c>
      <c r="IZ19" s="158">
        <f t="shared" si="26"/>
        <v>0</v>
      </c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7"/>
        <v>3.9408866995073892E-2</v>
      </c>
      <c r="JH19" s="158">
        <f t="shared" si="28"/>
        <v>0</v>
      </c>
      <c r="JJ19" s="157" t="s">
        <v>34</v>
      </c>
      <c r="JK19" s="157">
        <v>203</v>
      </c>
      <c r="JL19" s="157">
        <v>8</v>
      </c>
      <c r="JM19" s="157">
        <v>191</v>
      </c>
      <c r="JN19" s="157">
        <v>4</v>
      </c>
      <c r="JO19" s="158">
        <v>0.04</v>
      </c>
      <c r="JP19" s="158">
        <f t="shared" si="29"/>
        <v>5.9113300492610876E-4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0"/>
        <v>3.9408866995073892E-2</v>
      </c>
      <c r="JX19" s="158">
        <f t="shared" si="31"/>
        <v>0</v>
      </c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2"/>
        <v>3.9408866995073892E-2</v>
      </c>
      <c r="KF19" s="158">
        <f t="shared" si="33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4"/>
        <v>3.9408866995073892E-2</v>
      </c>
      <c r="KN19" s="158">
        <f t="shared" si="35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6"/>
        <v>3.9408866995073892E-2</v>
      </c>
      <c r="KV19" s="158">
        <f t="shared" si="37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38"/>
        <v>3.9408866995073892E-2</v>
      </c>
      <c r="LD19" s="158">
        <f t="shared" si="39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0"/>
        <v>3.9408866995073892E-2</v>
      </c>
      <c r="LL19" s="158">
        <f t="shared" si="41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2"/>
        <v>3.9408866995073892E-2</v>
      </c>
      <c r="LT19" s="158">
        <f t="shared" si="43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4"/>
        <v>3.9408866995073892E-2</v>
      </c>
      <c r="MB19" s="158">
        <f t="shared" si="45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6"/>
        <v>3.9408866995073892E-2</v>
      </c>
      <c r="MJ19" s="158">
        <f t="shared" si="47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48"/>
        <v>3.9408866995073892E-2</v>
      </c>
      <c r="MR19" s="158">
        <f t="shared" si="49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0"/>
        <v>3.9408866995073892E-2</v>
      </c>
      <c r="MZ19" s="158">
        <f t="shared" si="51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2"/>
        <v>3.9408866995073892E-2</v>
      </c>
      <c r="NH19" s="158">
        <f t="shared" si="53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4"/>
        <v>3.9408866995073892E-2</v>
      </c>
      <c r="NP19" s="158">
        <f t="shared" si="55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6"/>
        <v>3.9408866995073892E-2</v>
      </c>
      <c r="NX19" s="158">
        <f t="shared" si="57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58"/>
        <v>3.9408866995073892E-2</v>
      </c>
      <c r="OF19" s="158">
        <f t="shared" si="59"/>
        <v>0</v>
      </c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0"/>
        <v>3.9408866995073892E-2</v>
      </c>
      <c r="ON19" s="158">
        <f t="shared" si="61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2"/>
        <v>3.9408866995073892E-2</v>
      </c>
      <c r="OV19" s="158">
        <f t="shared" si="63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4"/>
        <v>3.9408866995073892E-2</v>
      </c>
      <c r="PD19" s="158">
        <f t="shared" si="65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v>0.04</v>
      </c>
      <c r="PM19" s="157" t="s">
        <v>34</v>
      </c>
      <c r="PN19" s="157">
        <v>203</v>
      </c>
      <c r="PO19" s="157">
        <v>8</v>
      </c>
      <c r="PP19" s="157">
        <v>191</v>
      </c>
      <c r="PQ19" s="157">
        <v>4</v>
      </c>
      <c r="PR19" s="158">
        <v>0.04</v>
      </c>
      <c r="PT19" s="157" t="s">
        <v>34</v>
      </c>
      <c r="PU19" s="157">
        <v>203</v>
      </c>
      <c r="PV19" s="157">
        <v>8</v>
      </c>
      <c r="PW19" s="157">
        <v>191</v>
      </c>
      <c r="PX19" s="157">
        <v>4</v>
      </c>
      <c r="PY19" s="158">
        <v>0.04</v>
      </c>
      <c r="QA19" s="157" t="s">
        <v>34</v>
      </c>
      <c r="QB19" s="157">
        <v>203</v>
      </c>
      <c r="QC19" s="157">
        <v>8</v>
      </c>
      <c r="QD19" s="157">
        <v>191</v>
      </c>
      <c r="QE19" s="157">
        <v>4</v>
      </c>
      <c r="QF19" s="158">
        <v>0.04</v>
      </c>
      <c r="QH19" s="157" t="s">
        <v>34</v>
      </c>
      <c r="QI19" s="157">
        <v>203</v>
      </c>
      <c r="QJ19" s="157">
        <v>8</v>
      </c>
      <c r="QK19" s="157">
        <v>191</v>
      </c>
      <c r="QL19" s="157">
        <v>4</v>
      </c>
      <c r="QM19" s="158">
        <v>0.04</v>
      </c>
    </row>
    <row r="20" spans="1:455" ht="15">
      <c r="A20" s="2" t="s">
        <v>35</v>
      </c>
      <c r="B20" s="2">
        <v>30</v>
      </c>
      <c r="C20" s="2">
        <v>3</v>
      </c>
      <c r="D20" s="2">
        <v>21</v>
      </c>
      <c r="E20" s="2">
        <v>6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1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2"/>
        <v>0</v>
      </c>
      <c r="Y20" s="2" t="s">
        <v>35</v>
      </c>
      <c r="Z20" s="2">
        <v>48</v>
      </c>
      <c r="AA20" s="2">
        <v>21</v>
      </c>
      <c r="AB20" s="2">
        <v>21</v>
      </c>
      <c r="AC20" s="2">
        <v>6</v>
      </c>
      <c r="AD20" s="4">
        <v>0.44</v>
      </c>
      <c r="AE20" s="4">
        <f t="shared" si="3"/>
        <v>0.33999999999999997</v>
      </c>
      <c r="AG20" s="2" t="s">
        <v>35</v>
      </c>
      <c r="AH20" s="2">
        <v>48</v>
      </c>
      <c r="AI20" s="2">
        <v>21</v>
      </c>
      <c r="AJ20" s="2">
        <v>21</v>
      </c>
      <c r="AK20" s="2">
        <v>6</v>
      </c>
      <c r="AL20" s="4">
        <v>0.44</v>
      </c>
      <c r="AM20" s="4">
        <f t="shared" si="4"/>
        <v>0</v>
      </c>
      <c r="AO20" s="2" t="s">
        <v>35</v>
      </c>
      <c r="AP20" s="2">
        <v>48</v>
      </c>
      <c r="AQ20" s="2">
        <v>21</v>
      </c>
      <c r="AR20" s="2">
        <v>21</v>
      </c>
      <c r="AS20" s="2">
        <v>6</v>
      </c>
      <c r="AT20" s="4">
        <v>0.44</v>
      </c>
      <c r="AU20" s="4">
        <f t="shared" si="5"/>
        <v>0</v>
      </c>
      <c r="AW20" s="2" t="s">
        <v>35</v>
      </c>
      <c r="AX20" s="2">
        <v>48</v>
      </c>
      <c r="AY20" s="2">
        <v>21</v>
      </c>
      <c r="AZ20" s="2">
        <v>21</v>
      </c>
      <c r="BA20" s="2">
        <v>6</v>
      </c>
      <c r="BB20" s="4">
        <v>0.44</v>
      </c>
      <c r="BC20" s="4">
        <f t="shared" si="6"/>
        <v>0</v>
      </c>
      <c r="BE20" s="2" t="s">
        <v>35</v>
      </c>
      <c r="BF20" s="2">
        <v>48</v>
      </c>
      <c r="BG20" s="2">
        <v>21</v>
      </c>
      <c r="BH20" s="2">
        <v>21</v>
      </c>
      <c r="BI20" s="2">
        <v>6</v>
      </c>
      <c r="BJ20" s="4">
        <v>0.44</v>
      </c>
      <c r="BK20" s="4">
        <f t="shared" si="7"/>
        <v>0</v>
      </c>
      <c r="BM20" s="2" t="s">
        <v>35</v>
      </c>
      <c r="BN20" s="2">
        <v>48</v>
      </c>
      <c r="BO20" s="2">
        <v>21</v>
      </c>
      <c r="BP20" s="2">
        <v>21</v>
      </c>
      <c r="BQ20" s="2">
        <v>6</v>
      </c>
      <c r="BR20" s="4">
        <f t="shared" si="66"/>
        <v>0.4375</v>
      </c>
      <c r="BS20" s="4">
        <f t="shared" si="8"/>
        <v>-2.5000000000000022E-3</v>
      </c>
      <c r="BU20" s="2" t="s">
        <v>35</v>
      </c>
      <c r="BV20" s="2">
        <v>48</v>
      </c>
      <c r="BW20" s="2">
        <v>21</v>
      </c>
      <c r="BX20" s="2">
        <v>21</v>
      </c>
      <c r="BY20" s="2">
        <v>6</v>
      </c>
      <c r="BZ20" s="4">
        <v>0.44</v>
      </c>
      <c r="CA20" s="4">
        <f t="shared" si="9"/>
        <v>2.5000000000000022E-3</v>
      </c>
      <c r="CC20" s="2" t="s">
        <v>35</v>
      </c>
      <c r="CD20" s="2">
        <v>48</v>
      </c>
      <c r="CE20" s="2">
        <v>21</v>
      </c>
      <c r="CF20" s="2">
        <v>21</v>
      </c>
      <c r="CG20" s="2">
        <v>6</v>
      </c>
      <c r="CH20" s="4">
        <v>0.44</v>
      </c>
      <c r="CI20" s="4">
        <f t="shared" si="10"/>
        <v>0</v>
      </c>
      <c r="CK20" s="2" t="s">
        <v>35</v>
      </c>
      <c r="CL20" s="2">
        <v>48</v>
      </c>
      <c r="CM20" s="2">
        <v>20</v>
      </c>
      <c r="CN20" s="7">
        <v>22</v>
      </c>
      <c r="CO20" s="2">
        <v>6</v>
      </c>
      <c r="CP20" s="4">
        <v>0.42</v>
      </c>
      <c r="CQ20" s="4">
        <f t="shared" si="11"/>
        <v>-2.0000000000000018E-2</v>
      </c>
      <c r="CR20" s="2" t="s">
        <v>204</v>
      </c>
      <c r="CS20" s="2" t="s">
        <v>35</v>
      </c>
      <c r="CT20" s="2">
        <v>48</v>
      </c>
      <c r="CU20" s="2">
        <v>21</v>
      </c>
      <c r="CV20" s="2">
        <v>21</v>
      </c>
      <c r="CW20" s="2">
        <v>6</v>
      </c>
      <c r="CX20" s="4">
        <v>0.44</v>
      </c>
      <c r="CY20" s="4">
        <f t="shared" si="12"/>
        <v>2.0000000000000018E-2</v>
      </c>
      <c r="DA20" s="2" t="s">
        <v>35</v>
      </c>
      <c r="DB20" s="2">
        <v>48</v>
      </c>
      <c r="DC20" s="2">
        <v>21</v>
      </c>
      <c r="DD20" s="2">
        <v>21</v>
      </c>
      <c r="DE20" s="2">
        <v>6</v>
      </c>
      <c r="DF20" s="4">
        <v>0.44</v>
      </c>
      <c r="DG20" s="4">
        <v>0</v>
      </c>
      <c r="DI20" s="2" t="s">
        <v>35</v>
      </c>
      <c r="DJ20" s="2">
        <v>48</v>
      </c>
      <c r="DK20" s="2">
        <v>21</v>
      </c>
      <c r="DL20" s="2">
        <v>21</v>
      </c>
      <c r="DM20" s="2">
        <v>6</v>
      </c>
      <c r="DN20" s="4">
        <v>0.44</v>
      </c>
      <c r="DO20" s="4">
        <f t="shared" si="0"/>
        <v>8.6153846153846136E-2</v>
      </c>
      <c r="DQ20" s="2" t="s">
        <v>35</v>
      </c>
      <c r="DR20" s="2">
        <v>48</v>
      </c>
      <c r="DS20" s="2">
        <v>21</v>
      </c>
      <c r="DT20" s="2">
        <v>21</v>
      </c>
      <c r="DU20" s="2">
        <v>6</v>
      </c>
      <c r="DV20" s="4">
        <v>0.44</v>
      </c>
      <c r="DW20" s="4">
        <f t="shared" si="13"/>
        <v>0</v>
      </c>
      <c r="DY20" s="2" t="s">
        <v>35</v>
      </c>
      <c r="DZ20" s="2">
        <v>48</v>
      </c>
      <c r="EA20" s="2">
        <v>21</v>
      </c>
      <c r="EB20" s="2">
        <v>21</v>
      </c>
      <c r="EC20" s="2">
        <v>6</v>
      </c>
      <c r="ED20" s="4">
        <f t="shared" si="67"/>
        <v>0.4375</v>
      </c>
      <c r="EE20" s="4">
        <f t="shared" si="14"/>
        <v>-2.5000000000000022E-3</v>
      </c>
      <c r="EG20" s="139" t="s">
        <v>35</v>
      </c>
      <c r="EH20" s="139">
        <v>48</v>
      </c>
      <c r="EI20" s="139">
        <v>21</v>
      </c>
      <c r="EJ20" s="139">
        <v>21</v>
      </c>
      <c r="EK20" s="139">
        <v>6</v>
      </c>
      <c r="EL20" s="140">
        <v>0.44</v>
      </c>
      <c r="EM20" s="140">
        <v>0</v>
      </c>
      <c r="EN20" s="138"/>
      <c r="EO20" s="138" t="s">
        <v>35</v>
      </c>
      <c r="EP20" s="138">
        <v>48</v>
      </c>
      <c r="EQ20" s="138">
        <v>21</v>
      </c>
      <c r="ER20" s="138">
        <v>21</v>
      </c>
      <c r="ES20" s="138">
        <v>6</v>
      </c>
      <c r="ET20" s="143">
        <v>0.44</v>
      </c>
      <c r="EU20" s="140">
        <v>0</v>
      </c>
      <c r="EV20" s="130"/>
      <c r="EW20" s="156" t="s">
        <v>35</v>
      </c>
      <c r="EX20" s="156">
        <v>48</v>
      </c>
      <c r="EY20" s="156">
        <v>21</v>
      </c>
      <c r="EZ20" s="156">
        <v>21</v>
      </c>
      <c r="FA20" s="156">
        <v>6</v>
      </c>
      <c r="FB20" s="162">
        <v>0.44</v>
      </c>
      <c r="FC20" s="158">
        <f t="shared" si="15"/>
        <v>0</v>
      </c>
      <c r="FD20" s="157"/>
      <c r="FE20" s="156" t="s">
        <v>35</v>
      </c>
      <c r="FF20" s="156">
        <v>48</v>
      </c>
      <c r="FG20" s="156">
        <v>20</v>
      </c>
      <c r="FH20" s="156">
        <v>22</v>
      </c>
      <c r="FI20" s="156">
        <v>6</v>
      </c>
      <c r="FJ20" s="162">
        <v>0.42</v>
      </c>
      <c r="FK20" s="158">
        <f t="shared" si="16"/>
        <v>-2.0000000000000018E-2</v>
      </c>
      <c r="FL20" s="157" t="s">
        <v>119</v>
      </c>
      <c r="FM20" s="156" t="s">
        <v>35</v>
      </c>
      <c r="FN20" s="156">
        <v>48</v>
      </c>
      <c r="FO20" s="156">
        <v>21</v>
      </c>
      <c r="FP20" s="156">
        <v>21</v>
      </c>
      <c r="FQ20" s="156">
        <v>6</v>
      </c>
      <c r="FR20" s="162">
        <v>0.44</v>
      </c>
      <c r="FS20" s="158">
        <f t="shared" si="17"/>
        <v>2.0000000000000018E-2</v>
      </c>
      <c r="FT20" s="157"/>
      <c r="FU20" s="156" t="s">
        <v>35</v>
      </c>
      <c r="FV20" s="156">
        <v>48</v>
      </c>
      <c r="FW20" s="156">
        <v>21</v>
      </c>
      <c r="FX20" s="156">
        <v>21</v>
      </c>
      <c r="FY20" s="156">
        <v>6</v>
      </c>
      <c r="FZ20" s="162">
        <v>0.44</v>
      </c>
      <c r="GA20" s="158">
        <f t="shared" si="18"/>
        <v>0</v>
      </c>
      <c r="GB20" s="157"/>
      <c r="GC20" s="156" t="s">
        <v>35</v>
      </c>
      <c r="GD20" s="156">
        <v>48</v>
      </c>
      <c r="GE20" s="156">
        <v>21</v>
      </c>
      <c r="GF20" s="156">
        <v>21</v>
      </c>
      <c r="GG20" s="156">
        <v>6</v>
      </c>
      <c r="GH20" s="162">
        <v>0.44</v>
      </c>
      <c r="GI20" s="158">
        <f t="shared" si="19"/>
        <v>0</v>
      </c>
      <c r="GJ20" s="157"/>
      <c r="GK20" s="156" t="s">
        <v>35</v>
      </c>
      <c r="GL20" s="156">
        <v>48</v>
      </c>
      <c r="GM20" s="156">
        <v>21</v>
      </c>
      <c r="GN20" s="156">
        <v>21</v>
      </c>
      <c r="GO20" s="156">
        <v>6</v>
      </c>
      <c r="GP20" s="162">
        <v>0.44</v>
      </c>
      <c r="GQ20" s="158">
        <f t="shared" si="20"/>
        <v>0</v>
      </c>
      <c r="GR20" s="157"/>
      <c r="GS20" s="156" t="s">
        <v>35</v>
      </c>
      <c r="GT20" s="156">
        <v>48</v>
      </c>
      <c r="GU20" s="156">
        <v>21</v>
      </c>
      <c r="GV20" s="156">
        <v>21</v>
      </c>
      <c r="GW20" s="156">
        <v>6</v>
      </c>
      <c r="GX20" s="162">
        <v>0.44</v>
      </c>
      <c r="GY20" s="158">
        <f t="shared" si="21"/>
        <v>0</v>
      </c>
      <c r="GZ20" s="157"/>
      <c r="HA20" s="156" t="s">
        <v>35</v>
      </c>
      <c r="HB20" s="156">
        <v>48</v>
      </c>
      <c r="HC20" s="156">
        <v>21</v>
      </c>
      <c r="HD20" s="156">
        <v>21</v>
      </c>
      <c r="HE20" s="156">
        <v>6</v>
      </c>
      <c r="HF20" s="162">
        <v>0.44</v>
      </c>
      <c r="HG20" s="158">
        <f t="shared" si="22"/>
        <v>0</v>
      </c>
      <c r="HH20" s="157"/>
      <c r="HI20" s="157"/>
      <c r="HJ20" s="157"/>
      <c r="HK20" s="157"/>
      <c r="HL20" s="157"/>
      <c r="HM20" s="157"/>
      <c r="HO20" s="157"/>
      <c r="HP20" s="157"/>
      <c r="HQ20" s="157"/>
      <c r="HR20" s="157"/>
      <c r="HS20" s="157"/>
      <c r="HT20" s="157"/>
      <c r="HU20" s="158"/>
      <c r="HV20" s="157"/>
      <c r="HW20" s="157"/>
      <c r="HX20" s="157"/>
      <c r="HY20" s="157"/>
      <c r="HZ20" s="157"/>
      <c r="IA20" s="157"/>
      <c r="IB20" s="157"/>
      <c r="IC20" s="157"/>
      <c r="ID20" s="157"/>
      <c r="IE20" s="157"/>
      <c r="IF20" s="157"/>
      <c r="IG20" s="157"/>
      <c r="IH20" s="157"/>
      <c r="II20" s="157"/>
      <c r="IL20" s="157" t="s">
        <v>35</v>
      </c>
      <c r="IM20" s="157">
        <v>48</v>
      </c>
      <c r="IN20" s="157">
        <v>21</v>
      </c>
      <c r="IO20" s="157">
        <v>21</v>
      </c>
      <c r="IP20" s="157">
        <v>6</v>
      </c>
      <c r="IQ20" s="158">
        <f t="shared" si="23"/>
        <v>0.4375</v>
      </c>
      <c r="IR20" s="158">
        <f t="shared" si="24"/>
        <v>-2.5000000000000022E-3</v>
      </c>
      <c r="IT20" s="157" t="s">
        <v>35</v>
      </c>
      <c r="IU20" s="157">
        <v>48</v>
      </c>
      <c r="IV20" s="157">
        <v>21</v>
      </c>
      <c r="IW20" s="157">
        <v>21</v>
      </c>
      <c r="IX20" s="157">
        <v>6</v>
      </c>
      <c r="IY20" s="158">
        <f t="shared" si="25"/>
        <v>0.4375</v>
      </c>
      <c r="IZ20" s="158">
        <f t="shared" si="26"/>
        <v>0</v>
      </c>
      <c r="JB20" s="157" t="s">
        <v>35</v>
      </c>
      <c r="JC20" s="157">
        <v>48</v>
      </c>
      <c r="JD20" s="157">
        <v>21</v>
      </c>
      <c r="JE20" s="157">
        <v>21</v>
      </c>
      <c r="JF20" s="157">
        <v>6</v>
      </c>
      <c r="JG20" s="158">
        <f t="shared" si="27"/>
        <v>0.4375</v>
      </c>
      <c r="JH20" s="158">
        <f t="shared" si="28"/>
        <v>0</v>
      </c>
      <c r="JJ20" s="157" t="s">
        <v>35</v>
      </c>
      <c r="JK20" s="157">
        <v>48</v>
      </c>
      <c r="JL20" s="157">
        <v>0</v>
      </c>
      <c r="JM20" s="157">
        <v>0</v>
      </c>
      <c r="JN20" s="157">
        <v>48</v>
      </c>
      <c r="JO20" s="158">
        <v>0</v>
      </c>
      <c r="JP20" s="158">
        <f t="shared" si="29"/>
        <v>-0.4375</v>
      </c>
      <c r="JR20" s="157" t="s">
        <v>35</v>
      </c>
      <c r="JS20" s="157">
        <v>48</v>
      </c>
      <c r="JT20" s="157">
        <v>21</v>
      </c>
      <c r="JU20" s="157">
        <v>21</v>
      </c>
      <c r="JV20" s="157">
        <v>6</v>
      </c>
      <c r="JW20" s="158">
        <f t="shared" si="30"/>
        <v>0.4375</v>
      </c>
      <c r="JX20" s="158">
        <f t="shared" si="31"/>
        <v>0</v>
      </c>
      <c r="JZ20" s="157" t="s">
        <v>35</v>
      </c>
      <c r="KA20" s="157">
        <v>48</v>
      </c>
      <c r="KB20" s="157">
        <v>21</v>
      </c>
      <c r="KC20" s="157">
        <v>21</v>
      </c>
      <c r="KD20" s="157">
        <v>6</v>
      </c>
      <c r="KE20" s="158">
        <f t="shared" si="32"/>
        <v>0.4375</v>
      </c>
      <c r="KF20" s="158">
        <f t="shared" si="33"/>
        <v>0</v>
      </c>
      <c r="KH20" s="157" t="s">
        <v>35</v>
      </c>
      <c r="KI20" s="157">
        <v>48</v>
      </c>
      <c r="KJ20" s="157">
        <v>21</v>
      </c>
      <c r="KK20" s="157">
        <v>21</v>
      </c>
      <c r="KL20" s="157">
        <v>6</v>
      </c>
      <c r="KM20" s="158">
        <f t="shared" si="34"/>
        <v>0.4375</v>
      </c>
      <c r="KN20" s="158">
        <f t="shared" si="35"/>
        <v>0</v>
      </c>
      <c r="KP20" s="157" t="s">
        <v>35</v>
      </c>
      <c r="KQ20" s="157">
        <v>48</v>
      </c>
      <c r="KR20" s="157">
        <v>21</v>
      </c>
      <c r="KS20" s="157">
        <v>21</v>
      </c>
      <c r="KT20" s="157">
        <v>6</v>
      </c>
      <c r="KU20" s="158">
        <f t="shared" si="36"/>
        <v>0.4375</v>
      </c>
      <c r="KV20" s="158">
        <f t="shared" si="37"/>
        <v>0</v>
      </c>
      <c r="KX20" s="157" t="s">
        <v>35</v>
      </c>
      <c r="KY20" s="157">
        <v>48</v>
      </c>
      <c r="KZ20" s="157">
        <v>21</v>
      </c>
      <c r="LA20" s="157">
        <v>21</v>
      </c>
      <c r="LB20" s="157">
        <v>6</v>
      </c>
      <c r="LC20" s="158">
        <f t="shared" si="38"/>
        <v>0.4375</v>
      </c>
      <c r="LD20" s="158">
        <f t="shared" si="39"/>
        <v>0</v>
      </c>
      <c r="LF20" s="157" t="s">
        <v>35</v>
      </c>
      <c r="LG20" s="157">
        <v>48</v>
      </c>
      <c r="LH20" s="157">
        <v>21</v>
      </c>
      <c r="LI20" s="157">
        <v>21</v>
      </c>
      <c r="LJ20" s="157">
        <v>6</v>
      </c>
      <c r="LK20" s="158">
        <f t="shared" si="40"/>
        <v>0.4375</v>
      </c>
      <c r="LL20" s="158">
        <f t="shared" si="41"/>
        <v>0</v>
      </c>
      <c r="LN20" s="157" t="s">
        <v>35</v>
      </c>
      <c r="LO20" s="157">
        <v>48</v>
      </c>
      <c r="LP20" s="157">
        <v>21</v>
      </c>
      <c r="LQ20" s="157">
        <v>21</v>
      </c>
      <c r="LR20" s="157">
        <v>6</v>
      </c>
      <c r="LS20" s="158">
        <f t="shared" si="42"/>
        <v>0.4375</v>
      </c>
      <c r="LT20" s="158">
        <f t="shared" si="43"/>
        <v>0</v>
      </c>
      <c r="LV20" s="157" t="s">
        <v>35</v>
      </c>
      <c r="LW20" s="157">
        <v>48</v>
      </c>
      <c r="LX20" s="157">
        <v>21</v>
      </c>
      <c r="LY20" s="157">
        <v>21</v>
      </c>
      <c r="LZ20" s="157">
        <v>6</v>
      </c>
      <c r="MA20" s="158">
        <f t="shared" si="44"/>
        <v>0.4375</v>
      </c>
      <c r="MB20" s="158">
        <f t="shared" si="45"/>
        <v>0</v>
      </c>
      <c r="MD20" s="157" t="s">
        <v>35</v>
      </c>
      <c r="ME20" s="157">
        <v>48</v>
      </c>
      <c r="MF20" s="157">
        <v>21</v>
      </c>
      <c r="MG20" s="157">
        <v>21</v>
      </c>
      <c r="MH20" s="157">
        <v>6</v>
      </c>
      <c r="MI20" s="158">
        <f t="shared" si="46"/>
        <v>0.4375</v>
      </c>
      <c r="MJ20" s="158">
        <f t="shared" si="47"/>
        <v>0</v>
      </c>
      <c r="ML20" s="157" t="s">
        <v>35</v>
      </c>
      <c r="MM20" s="157">
        <v>48</v>
      </c>
      <c r="MN20" s="157">
        <v>21</v>
      </c>
      <c r="MO20" s="157">
        <v>21</v>
      </c>
      <c r="MP20" s="157">
        <v>6</v>
      </c>
      <c r="MQ20" s="158">
        <f t="shared" si="48"/>
        <v>0.4375</v>
      </c>
      <c r="MR20" s="158">
        <f t="shared" si="49"/>
        <v>0</v>
      </c>
      <c r="MT20" s="157" t="s">
        <v>35</v>
      </c>
      <c r="MU20" s="157">
        <v>48</v>
      </c>
      <c r="MV20" s="157">
        <v>21</v>
      </c>
      <c r="MW20" s="157">
        <v>21</v>
      </c>
      <c r="MX20" s="157">
        <v>6</v>
      </c>
      <c r="MY20" s="158">
        <f t="shared" si="50"/>
        <v>0.4375</v>
      </c>
      <c r="MZ20" s="158">
        <f t="shared" si="51"/>
        <v>0</v>
      </c>
      <c r="NB20" s="157" t="s">
        <v>35</v>
      </c>
      <c r="NC20" s="157">
        <v>48</v>
      </c>
      <c r="ND20" s="157">
        <v>21</v>
      </c>
      <c r="NE20" s="157">
        <v>21</v>
      </c>
      <c r="NF20" s="157">
        <v>6</v>
      </c>
      <c r="NG20" s="158">
        <f t="shared" si="52"/>
        <v>0.4375</v>
      </c>
      <c r="NH20" s="158">
        <f t="shared" si="53"/>
        <v>0</v>
      </c>
      <c r="NJ20" s="157" t="s">
        <v>35</v>
      </c>
      <c r="NK20" s="157">
        <v>48</v>
      </c>
      <c r="NL20" s="157">
        <v>21</v>
      </c>
      <c r="NM20" s="157">
        <v>21</v>
      </c>
      <c r="NN20" s="157">
        <v>6</v>
      </c>
      <c r="NO20" s="158">
        <f t="shared" si="54"/>
        <v>0.4375</v>
      </c>
      <c r="NP20" s="158">
        <f t="shared" si="55"/>
        <v>0</v>
      </c>
      <c r="NR20" s="157" t="s">
        <v>35</v>
      </c>
      <c r="NS20" s="157">
        <v>48</v>
      </c>
      <c r="NT20" s="157">
        <v>21</v>
      </c>
      <c r="NU20" s="157">
        <v>21</v>
      </c>
      <c r="NV20" s="157">
        <v>6</v>
      </c>
      <c r="NW20" s="158">
        <f t="shared" si="56"/>
        <v>0.4375</v>
      </c>
      <c r="NX20" s="158">
        <f t="shared" si="57"/>
        <v>0</v>
      </c>
      <c r="NZ20" s="157" t="s">
        <v>35</v>
      </c>
      <c r="OA20" s="157">
        <v>48</v>
      </c>
      <c r="OB20" s="157">
        <v>21</v>
      </c>
      <c r="OC20" s="157">
        <v>21</v>
      </c>
      <c r="OD20" s="157">
        <v>6</v>
      </c>
      <c r="OE20" s="158">
        <f t="shared" si="58"/>
        <v>0.4375</v>
      </c>
      <c r="OF20" s="158">
        <f t="shared" si="59"/>
        <v>0</v>
      </c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0"/>
        <v>0.4375</v>
      </c>
      <c r="ON20" s="158">
        <f t="shared" si="61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2"/>
        <v>0.4375</v>
      </c>
      <c r="OV20" s="158">
        <f t="shared" si="63"/>
        <v>0</v>
      </c>
      <c r="OX20" s="157" t="s">
        <v>35</v>
      </c>
      <c r="OY20" s="157">
        <v>48</v>
      </c>
      <c r="OZ20" s="157">
        <v>21</v>
      </c>
      <c r="PA20" s="157">
        <v>21</v>
      </c>
      <c r="PB20" s="157">
        <v>6</v>
      </c>
      <c r="PC20" s="158">
        <f t="shared" si="64"/>
        <v>0.4375</v>
      </c>
      <c r="PD20" s="158">
        <f t="shared" si="65"/>
        <v>0</v>
      </c>
      <c r="PF20" s="157" t="s">
        <v>35</v>
      </c>
      <c r="PG20" s="157">
        <v>48</v>
      </c>
      <c r="PH20" s="157">
        <v>21</v>
      </c>
      <c r="PI20" s="157">
        <v>20</v>
      </c>
      <c r="PJ20" s="157">
        <v>7</v>
      </c>
      <c r="PK20" s="158">
        <v>0.44</v>
      </c>
      <c r="PM20" s="157" t="s">
        <v>35</v>
      </c>
      <c r="PN20" s="157">
        <v>48</v>
      </c>
      <c r="PO20" s="157">
        <v>21</v>
      </c>
      <c r="PP20" s="157">
        <v>20</v>
      </c>
      <c r="PQ20" s="157">
        <v>7</v>
      </c>
      <c r="PR20" s="158">
        <v>0.44</v>
      </c>
      <c r="PT20" s="157" t="s">
        <v>35</v>
      </c>
      <c r="PU20" s="157">
        <v>48</v>
      </c>
      <c r="PV20" s="157">
        <v>21</v>
      </c>
      <c r="PW20" s="157">
        <v>20</v>
      </c>
      <c r="PX20" s="157">
        <v>7</v>
      </c>
      <c r="PY20" s="158">
        <v>0.44</v>
      </c>
      <c r="QA20" s="157" t="s">
        <v>35</v>
      </c>
      <c r="QB20" s="157">
        <v>48</v>
      </c>
      <c r="QC20" s="157">
        <v>21</v>
      </c>
      <c r="QD20" s="157">
        <v>20</v>
      </c>
      <c r="QE20" s="157">
        <v>7</v>
      </c>
      <c r="QF20" s="158">
        <v>0.44</v>
      </c>
      <c r="QH20" s="157" t="s">
        <v>35</v>
      </c>
      <c r="QI20" s="157">
        <v>48</v>
      </c>
      <c r="QJ20" s="157">
        <v>21</v>
      </c>
      <c r="QK20" s="157">
        <v>20</v>
      </c>
      <c r="QL20" s="157">
        <v>7</v>
      </c>
      <c r="QM20" s="158">
        <v>0.44</v>
      </c>
    </row>
    <row r="21" spans="1:455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1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2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3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4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5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6"/>
        <v>0</v>
      </c>
      <c r="BE21" s="65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f>BG21/BF21</f>
        <v>1</v>
      </c>
      <c r="BK21" s="4">
        <f t="shared" si="7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8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9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10"/>
        <v>0</v>
      </c>
      <c r="CK21" s="114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1"/>
        <v>0</v>
      </c>
      <c r="CS21" s="114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2"/>
        <v>0</v>
      </c>
      <c r="DA21" s="2" t="s">
        <v>36</v>
      </c>
      <c r="DB21" s="2">
        <v>65</v>
      </c>
      <c r="DC21" s="2">
        <v>23</v>
      </c>
      <c r="DD21" s="8">
        <v>2</v>
      </c>
      <c r="DE21" s="8">
        <v>40</v>
      </c>
      <c r="DF21" s="4">
        <v>0.35384615384615387</v>
      </c>
      <c r="DG21" s="4">
        <v>-0.64615384615384608</v>
      </c>
      <c r="DH21" s="2" t="s">
        <v>119</v>
      </c>
      <c r="DI21" s="2" t="s">
        <v>36</v>
      </c>
      <c r="DJ21" s="2">
        <v>65</v>
      </c>
      <c r="DK21" s="2">
        <v>23</v>
      </c>
      <c r="DL21" s="7">
        <v>2</v>
      </c>
      <c r="DM21" s="7">
        <v>40</v>
      </c>
      <c r="DN21" s="4">
        <v>0.35</v>
      </c>
      <c r="DO21" s="4">
        <f t="shared" si="0"/>
        <v>-0.65</v>
      </c>
      <c r="DP21" s="2" t="s">
        <v>243</v>
      </c>
      <c r="DQ21" s="65" t="s">
        <v>36</v>
      </c>
      <c r="DR21" s="2">
        <v>25</v>
      </c>
      <c r="DS21" s="2">
        <v>23</v>
      </c>
      <c r="DT21" s="8">
        <v>2</v>
      </c>
      <c r="DU21" s="8">
        <v>0</v>
      </c>
      <c r="DV21" s="4">
        <f>DS21/DR21</f>
        <v>0.92</v>
      </c>
      <c r="DW21" s="4">
        <f t="shared" si="13"/>
        <v>0.57000000000000006</v>
      </c>
      <c r="DX21" s="2" t="s">
        <v>198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f>EA21/DZ21</f>
        <v>0.92</v>
      </c>
      <c r="EE21" s="4">
        <f t="shared" si="14"/>
        <v>0</v>
      </c>
      <c r="EG21" s="139" t="s">
        <v>36</v>
      </c>
      <c r="EH21" s="139">
        <v>65</v>
      </c>
      <c r="EI21" s="139">
        <v>23</v>
      </c>
      <c r="EJ21" s="141">
        <v>2</v>
      </c>
      <c r="EK21" s="141">
        <v>40</v>
      </c>
      <c r="EL21" s="140">
        <v>0.35</v>
      </c>
      <c r="EM21" s="140">
        <v>0</v>
      </c>
      <c r="EN21" s="139" t="s">
        <v>119</v>
      </c>
      <c r="EO21" s="138" t="s">
        <v>36</v>
      </c>
      <c r="EP21" s="138">
        <v>65</v>
      </c>
      <c r="EQ21" s="138">
        <v>23</v>
      </c>
      <c r="ER21" s="146">
        <v>2</v>
      </c>
      <c r="ES21" s="146">
        <v>40</v>
      </c>
      <c r="ET21" s="143">
        <v>0.35</v>
      </c>
      <c r="EU21" s="140">
        <v>0</v>
      </c>
      <c r="EV21" s="130"/>
      <c r="EW21" s="167" t="s">
        <v>36</v>
      </c>
      <c r="EX21" s="156">
        <v>65</v>
      </c>
      <c r="EY21" s="156">
        <v>23</v>
      </c>
      <c r="EZ21" s="170">
        <v>2</v>
      </c>
      <c r="FA21" s="170">
        <v>40</v>
      </c>
      <c r="FB21" s="162">
        <v>0.35</v>
      </c>
      <c r="FC21" s="158">
        <f t="shared" si="15"/>
        <v>0</v>
      </c>
      <c r="FD21" s="157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6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7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18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19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0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1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2"/>
        <v>0</v>
      </c>
      <c r="HH21" s="157"/>
      <c r="HI21" s="157"/>
      <c r="HJ21" s="157"/>
      <c r="HK21" s="157"/>
      <c r="HL21" s="157"/>
      <c r="HM21" s="157"/>
      <c r="HO21" s="157"/>
      <c r="HP21" s="157"/>
      <c r="HQ21" s="157"/>
      <c r="HR21" s="157"/>
      <c r="HS21" s="157"/>
      <c r="HT21" s="157"/>
      <c r="HU21" s="158"/>
      <c r="HV21" s="157"/>
      <c r="HW21" s="157"/>
      <c r="HX21" s="157"/>
      <c r="HY21" s="157"/>
      <c r="HZ21" s="157"/>
      <c r="IA21" s="157"/>
      <c r="IB21" s="157"/>
      <c r="IC21" s="157"/>
      <c r="ID21" s="157"/>
      <c r="IE21" s="157"/>
      <c r="IF21" s="157"/>
      <c r="IG21" s="157"/>
      <c r="IH21" s="157"/>
      <c r="II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3"/>
        <v>0.92</v>
      </c>
      <c r="IR21" s="158">
        <f t="shared" si="24"/>
        <v>0.57000000000000006</v>
      </c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5"/>
        <v>0.88</v>
      </c>
      <c r="IZ21" s="158">
        <f t="shared" si="26"/>
        <v>-4.0000000000000036E-2</v>
      </c>
      <c r="JB21" s="163" t="s">
        <v>36</v>
      </c>
      <c r="JC21" s="156">
        <v>25</v>
      </c>
      <c r="JD21" s="156">
        <v>22</v>
      </c>
      <c r="JE21" s="170">
        <v>3</v>
      </c>
      <c r="JF21" s="156">
        <v>0</v>
      </c>
      <c r="JG21" s="158">
        <f t="shared" si="27"/>
        <v>0.88</v>
      </c>
      <c r="JH21" s="158">
        <f t="shared" si="28"/>
        <v>0</v>
      </c>
      <c r="JJ21" s="157" t="s">
        <v>36</v>
      </c>
      <c r="JK21" s="157">
        <v>65</v>
      </c>
      <c r="JL21" s="157">
        <v>0</v>
      </c>
      <c r="JM21" s="157">
        <v>0</v>
      </c>
      <c r="JN21" s="157">
        <v>65</v>
      </c>
      <c r="JO21" s="158">
        <v>0</v>
      </c>
      <c r="JP21" s="158">
        <f t="shared" si="29"/>
        <v>-0.88</v>
      </c>
      <c r="JR21" s="161" t="s">
        <v>36</v>
      </c>
      <c r="JS21" s="157">
        <v>25</v>
      </c>
      <c r="JT21" s="157">
        <v>6</v>
      </c>
      <c r="JU21" s="157">
        <v>0</v>
      </c>
      <c r="JV21" s="157">
        <v>19</v>
      </c>
      <c r="JW21" s="158">
        <f t="shared" si="30"/>
        <v>0.24</v>
      </c>
      <c r="JX21" s="158">
        <f t="shared" si="31"/>
        <v>-0.64</v>
      </c>
      <c r="JZ21" s="161" t="s">
        <v>36</v>
      </c>
      <c r="KA21" s="157">
        <v>25</v>
      </c>
      <c r="KB21" s="157">
        <v>22</v>
      </c>
      <c r="KC21" s="157">
        <v>3</v>
      </c>
      <c r="KD21" s="157">
        <v>0</v>
      </c>
      <c r="KE21" s="158">
        <f t="shared" si="32"/>
        <v>0.88</v>
      </c>
      <c r="KF21" s="158">
        <f t="shared" si="33"/>
        <v>0.64</v>
      </c>
      <c r="KH21" s="161" t="s">
        <v>36</v>
      </c>
      <c r="KI21" s="157">
        <v>25</v>
      </c>
      <c r="KJ21" s="157">
        <v>22</v>
      </c>
      <c r="KK21" s="157">
        <v>3</v>
      </c>
      <c r="KL21" s="157">
        <v>0</v>
      </c>
      <c r="KM21" s="158">
        <f t="shared" si="34"/>
        <v>0.88</v>
      </c>
      <c r="KN21" s="158">
        <f t="shared" si="35"/>
        <v>0</v>
      </c>
      <c r="KP21" s="161" t="s">
        <v>36</v>
      </c>
      <c r="KQ21" s="157">
        <v>25</v>
      </c>
      <c r="KR21" s="157">
        <v>22</v>
      </c>
      <c r="KS21" s="157">
        <v>3</v>
      </c>
      <c r="KT21" s="157">
        <v>0</v>
      </c>
      <c r="KU21" s="158">
        <f t="shared" si="36"/>
        <v>0.88</v>
      </c>
      <c r="KV21" s="158">
        <f t="shared" si="37"/>
        <v>0</v>
      </c>
      <c r="KX21" s="161" t="s">
        <v>36</v>
      </c>
      <c r="KY21" s="157">
        <v>25</v>
      </c>
      <c r="KZ21" s="157">
        <v>22</v>
      </c>
      <c r="LA21" s="157">
        <v>3</v>
      </c>
      <c r="LB21" s="157">
        <v>0</v>
      </c>
      <c r="LC21" s="158">
        <f t="shared" si="38"/>
        <v>0.88</v>
      </c>
      <c r="LD21" s="158">
        <f t="shared" si="39"/>
        <v>0</v>
      </c>
      <c r="LF21" s="161" t="s">
        <v>36</v>
      </c>
      <c r="LG21" s="157">
        <v>25</v>
      </c>
      <c r="LH21" s="157">
        <v>22</v>
      </c>
      <c r="LI21" s="157">
        <v>3</v>
      </c>
      <c r="LJ21" s="157">
        <v>0</v>
      </c>
      <c r="LK21" s="158">
        <f t="shared" si="40"/>
        <v>0.88</v>
      </c>
      <c r="LL21" s="158">
        <f t="shared" si="41"/>
        <v>0</v>
      </c>
      <c r="LN21" s="161" t="s">
        <v>36</v>
      </c>
      <c r="LO21" s="157">
        <v>25</v>
      </c>
      <c r="LP21" s="157">
        <v>22</v>
      </c>
      <c r="LQ21" s="157">
        <v>3</v>
      </c>
      <c r="LR21" s="157">
        <v>0</v>
      </c>
      <c r="LS21" s="158">
        <f t="shared" si="42"/>
        <v>0.88</v>
      </c>
      <c r="LT21" s="158">
        <f t="shared" si="43"/>
        <v>0</v>
      </c>
      <c r="LV21" s="161" t="s">
        <v>36</v>
      </c>
      <c r="LW21" s="157">
        <v>25</v>
      </c>
      <c r="LX21" s="157">
        <v>22</v>
      </c>
      <c r="LY21" s="157">
        <v>3</v>
      </c>
      <c r="LZ21" s="157">
        <v>0</v>
      </c>
      <c r="MA21" s="158">
        <f t="shared" si="44"/>
        <v>0.88</v>
      </c>
      <c r="MB21" s="158">
        <f t="shared" si="45"/>
        <v>0</v>
      </c>
      <c r="MD21" s="161" t="s">
        <v>36</v>
      </c>
      <c r="ME21" s="157">
        <v>25</v>
      </c>
      <c r="MF21" s="157">
        <v>22</v>
      </c>
      <c r="MG21" s="157">
        <v>3</v>
      </c>
      <c r="MH21" s="157">
        <v>0</v>
      </c>
      <c r="MI21" s="158">
        <f t="shared" si="46"/>
        <v>0.88</v>
      </c>
      <c r="MJ21" s="158">
        <f t="shared" si="47"/>
        <v>0</v>
      </c>
      <c r="ML21" s="161" t="s">
        <v>36</v>
      </c>
      <c r="MM21" s="157">
        <v>25</v>
      </c>
      <c r="MN21" s="157">
        <v>22</v>
      </c>
      <c r="MO21" s="157">
        <v>3</v>
      </c>
      <c r="MP21" s="157">
        <v>0</v>
      </c>
      <c r="MQ21" s="158">
        <f t="shared" si="48"/>
        <v>0.88</v>
      </c>
      <c r="MR21" s="158">
        <f t="shared" si="49"/>
        <v>0</v>
      </c>
      <c r="MT21" s="161" t="s">
        <v>36</v>
      </c>
      <c r="MU21" s="157">
        <v>25</v>
      </c>
      <c r="MV21" s="157">
        <v>22</v>
      </c>
      <c r="MW21" s="157">
        <v>3</v>
      </c>
      <c r="MX21" s="157">
        <v>0</v>
      </c>
      <c r="MY21" s="158">
        <f t="shared" si="50"/>
        <v>0.88</v>
      </c>
      <c r="MZ21" s="158">
        <f t="shared" si="51"/>
        <v>0</v>
      </c>
      <c r="NB21" s="161" t="s">
        <v>36</v>
      </c>
      <c r="NC21" s="157">
        <v>25</v>
      </c>
      <c r="ND21" s="157">
        <v>22</v>
      </c>
      <c r="NE21" s="157">
        <v>3</v>
      </c>
      <c r="NF21" s="157">
        <v>0</v>
      </c>
      <c r="NG21" s="158">
        <f t="shared" si="52"/>
        <v>0.88</v>
      </c>
      <c r="NH21" s="158">
        <f t="shared" si="53"/>
        <v>0</v>
      </c>
      <c r="NJ21" s="161" t="s">
        <v>36</v>
      </c>
      <c r="NK21" s="157">
        <v>25</v>
      </c>
      <c r="NL21" s="157">
        <v>22</v>
      </c>
      <c r="NM21" s="157">
        <v>3</v>
      </c>
      <c r="NN21" s="157">
        <v>0</v>
      </c>
      <c r="NO21" s="158">
        <f t="shared" si="54"/>
        <v>0.88</v>
      </c>
      <c r="NP21" s="158">
        <f t="shared" si="55"/>
        <v>0</v>
      </c>
      <c r="NR21" s="161" t="s">
        <v>36</v>
      </c>
      <c r="NS21" s="157">
        <v>25</v>
      </c>
      <c r="NT21" s="157">
        <v>22</v>
      </c>
      <c r="NU21" s="157">
        <v>3</v>
      </c>
      <c r="NV21" s="157">
        <v>0</v>
      </c>
      <c r="NW21" s="158">
        <f t="shared" si="56"/>
        <v>0.88</v>
      </c>
      <c r="NX21" s="158">
        <f t="shared" si="57"/>
        <v>0</v>
      </c>
      <c r="NZ21" s="161" t="s">
        <v>36</v>
      </c>
      <c r="OA21" s="157">
        <v>25</v>
      </c>
      <c r="OB21" s="157">
        <v>22</v>
      </c>
      <c r="OC21" s="157">
        <v>3</v>
      </c>
      <c r="OD21" s="157">
        <v>0</v>
      </c>
      <c r="OE21" s="158">
        <f t="shared" si="58"/>
        <v>0.88</v>
      </c>
      <c r="OF21" s="158">
        <f t="shared" si="59"/>
        <v>0</v>
      </c>
      <c r="OH21" s="161" t="s">
        <v>36</v>
      </c>
      <c r="OI21" s="157">
        <v>25</v>
      </c>
      <c r="OJ21" s="157">
        <v>22</v>
      </c>
      <c r="OK21" s="157">
        <v>3</v>
      </c>
      <c r="OL21" s="157">
        <v>0</v>
      </c>
      <c r="OM21" s="158">
        <f t="shared" si="60"/>
        <v>0.88</v>
      </c>
      <c r="ON21" s="158">
        <f t="shared" si="61"/>
        <v>0</v>
      </c>
      <c r="OP21" s="161" t="s">
        <v>36</v>
      </c>
      <c r="OQ21" s="157">
        <v>25</v>
      </c>
      <c r="OR21" s="157">
        <v>22</v>
      </c>
      <c r="OS21" s="157">
        <v>3</v>
      </c>
      <c r="OT21" s="157">
        <v>0</v>
      </c>
      <c r="OU21" s="158">
        <f t="shared" si="62"/>
        <v>0.88</v>
      </c>
      <c r="OV21" s="158">
        <f t="shared" si="63"/>
        <v>0</v>
      </c>
      <c r="OX21" s="161" t="s">
        <v>36</v>
      </c>
      <c r="OY21" s="157">
        <v>25</v>
      </c>
      <c r="OZ21" s="157">
        <v>22</v>
      </c>
      <c r="PA21" s="157">
        <v>3</v>
      </c>
      <c r="PB21" s="157">
        <v>0</v>
      </c>
      <c r="PC21" s="158">
        <f t="shared" si="64"/>
        <v>0.88</v>
      </c>
      <c r="PD21" s="158">
        <f t="shared" si="65"/>
        <v>0</v>
      </c>
      <c r="PF21" s="157" t="s">
        <v>36</v>
      </c>
      <c r="PG21" s="157">
        <v>67</v>
      </c>
      <c r="PH21" s="157">
        <v>22</v>
      </c>
      <c r="PI21" s="157">
        <v>3</v>
      </c>
      <c r="PJ21" s="157">
        <v>42</v>
      </c>
      <c r="PK21" s="158">
        <v>0.33</v>
      </c>
      <c r="PM21" s="157" t="s">
        <v>36</v>
      </c>
      <c r="PN21" s="157">
        <v>67</v>
      </c>
      <c r="PO21" s="157">
        <v>22</v>
      </c>
      <c r="PP21" s="157">
        <v>3</v>
      </c>
      <c r="PQ21" s="157">
        <v>42</v>
      </c>
      <c r="PR21" s="158">
        <v>0.33</v>
      </c>
      <c r="PT21" s="157" t="s">
        <v>36</v>
      </c>
      <c r="PU21" s="157">
        <v>67</v>
      </c>
      <c r="PV21" s="157">
        <v>22</v>
      </c>
      <c r="PW21" s="157">
        <v>3</v>
      </c>
      <c r="PX21" s="157">
        <v>42</v>
      </c>
      <c r="PY21" s="158">
        <v>0.33</v>
      </c>
      <c r="QA21" s="157" t="s">
        <v>36</v>
      </c>
      <c r="QB21" s="157">
        <v>67</v>
      </c>
      <c r="QC21" s="157">
        <v>22</v>
      </c>
      <c r="QD21" s="157">
        <v>3</v>
      </c>
      <c r="QE21" s="157">
        <v>42</v>
      </c>
      <c r="QF21" s="158">
        <v>0.33</v>
      </c>
      <c r="QH21" s="157" t="s">
        <v>36</v>
      </c>
      <c r="QI21" s="157">
        <v>67</v>
      </c>
      <c r="QJ21" s="157">
        <v>22</v>
      </c>
      <c r="QK21" s="157">
        <v>3</v>
      </c>
      <c r="QL21" s="157">
        <v>42</v>
      </c>
      <c r="QM21" s="158">
        <v>0.33</v>
      </c>
    </row>
    <row r="22" spans="1:455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1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2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3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4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5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6"/>
        <v>0</v>
      </c>
      <c r="BE22" s="65" t="s">
        <v>37</v>
      </c>
      <c r="BF22" s="2">
        <v>11</v>
      </c>
      <c r="BG22" s="2">
        <v>11</v>
      </c>
      <c r="BH22" s="2">
        <v>0</v>
      </c>
      <c r="BI22" s="2">
        <v>0</v>
      </c>
      <c r="BJ22" s="4">
        <f>BG22/BF22</f>
        <v>1</v>
      </c>
      <c r="BK22" s="4">
        <f t="shared" si="7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8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9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10"/>
        <v>0</v>
      </c>
      <c r="CK22" s="114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1"/>
        <v>0</v>
      </c>
      <c r="CS22" s="114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2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v>1</v>
      </c>
      <c r="DG22" s="4"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0"/>
        <v>1.0000000000000009E-2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3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f>EA22/DZ22</f>
        <v>1</v>
      </c>
      <c r="EE22" s="4">
        <f t="shared" si="14"/>
        <v>0</v>
      </c>
      <c r="EG22" s="145" t="s">
        <v>37</v>
      </c>
      <c r="EH22" s="139">
        <v>11</v>
      </c>
      <c r="EI22" s="139">
        <v>11</v>
      </c>
      <c r="EJ22" s="139">
        <v>0</v>
      </c>
      <c r="EK22" s="139">
        <v>0</v>
      </c>
      <c r="EL22" s="140">
        <v>1</v>
      </c>
      <c r="EM22" s="140">
        <v>0</v>
      </c>
      <c r="EN22" s="138"/>
      <c r="EO22" s="144" t="s">
        <v>37</v>
      </c>
      <c r="EP22" s="139">
        <v>11</v>
      </c>
      <c r="EQ22" s="139">
        <v>11</v>
      </c>
      <c r="ER22" s="139">
        <v>0</v>
      </c>
      <c r="ES22" s="139">
        <v>0</v>
      </c>
      <c r="ET22" s="140">
        <v>1</v>
      </c>
      <c r="EU22" s="140">
        <v>0</v>
      </c>
      <c r="EV22" s="130"/>
      <c r="EW22" s="163" t="s">
        <v>37</v>
      </c>
      <c r="EX22" s="157">
        <v>11</v>
      </c>
      <c r="EY22" s="157">
        <v>11</v>
      </c>
      <c r="EZ22" s="157">
        <v>0</v>
      </c>
      <c r="FA22" s="157">
        <v>0</v>
      </c>
      <c r="FB22" s="158">
        <f>EY22/EX22</f>
        <v>1</v>
      </c>
      <c r="FC22" s="158">
        <f t="shared" si="15"/>
        <v>0</v>
      </c>
      <c r="FD22" s="157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f>FG22/FF22</f>
        <v>1</v>
      </c>
      <c r="FK22" s="158">
        <f t="shared" si="16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f>FO22/FN22</f>
        <v>1</v>
      </c>
      <c r="FS22" s="158">
        <f t="shared" si="17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f>FW22/FV22</f>
        <v>1</v>
      </c>
      <c r="GA22" s="158">
        <f t="shared" si="18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f>GE22/GD22</f>
        <v>1</v>
      </c>
      <c r="GI22" s="158">
        <f t="shared" si="19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f>GM22/GL22</f>
        <v>1</v>
      </c>
      <c r="GQ22" s="158">
        <f t="shared" si="20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f>GU22/GT22</f>
        <v>1</v>
      </c>
      <c r="GY22" s="158">
        <f t="shared" si="21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f>HC22/HB22</f>
        <v>1</v>
      </c>
      <c r="HG22" s="158">
        <f t="shared" si="22"/>
        <v>0</v>
      </c>
      <c r="HH22" s="157"/>
      <c r="HI22" s="157"/>
      <c r="HJ22" s="157"/>
      <c r="HK22" s="157"/>
      <c r="HL22" s="157"/>
      <c r="HM22" s="157"/>
      <c r="HO22" s="157"/>
      <c r="HP22" s="157"/>
      <c r="HQ22" s="157"/>
      <c r="HR22" s="157"/>
      <c r="HS22" s="157"/>
      <c r="HT22" s="157"/>
      <c r="HU22" s="158"/>
      <c r="HV22" s="157"/>
      <c r="HW22" s="157"/>
      <c r="HX22" s="157"/>
      <c r="HY22" s="157"/>
      <c r="HZ22" s="157"/>
      <c r="IA22" s="157"/>
      <c r="IB22" s="157"/>
      <c r="IC22" s="157"/>
      <c r="ID22" s="157"/>
      <c r="IE22" s="157"/>
      <c r="IF22" s="157"/>
      <c r="IG22" s="157"/>
      <c r="IH22" s="157"/>
      <c r="II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3"/>
        <v>1</v>
      </c>
      <c r="IR22" s="158">
        <f t="shared" si="24"/>
        <v>0</v>
      </c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5"/>
        <v>1</v>
      </c>
      <c r="IZ22" s="158">
        <f t="shared" si="26"/>
        <v>0</v>
      </c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7"/>
        <v>1</v>
      </c>
      <c r="JH22" s="158">
        <f t="shared" si="28"/>
        <v>0</v>
      </c>
      <c r="JJ22" s="157" t="s">
        <v>37</v>
      </c>
      <c r="JK22" s="157">
        <v>81</v>
      </c>
      <c r="JL22" s="157">
        <v>11</v>
      </c>
      <c r="JM22" s="157">
        <v>0</v>
      </c>
      <c r="JN22" s="157">
        <v>70</v>
      </c>
      <c r="JO22" s="158">
        <v>0.14000000000000001</v>
      </c>
      <c r="JP22" s="158">
        <f t="shared" si="29"/>
        <v>-0.86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0"/>
        <v>1</v>
      </c>
      <c r="JX22" s="158">
        <f t="shared" si="31"/>
        <v>0</v>
      </c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2"/>
        <v>1</v>
      </c>
      <c r="KF22" s="158">
        <f t="shared" si="33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4"/>
        <v>1</v>
      </c>
      <c r="KN22" s="158">
        <f t="shared" si="35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6"/>
        <v>1</v>
      </c>
      <c r="KV22" s="158">
        <f t="shared" si="37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38"/>
        <v>1</v>
      </c>
      <c r="LD22" s="158">
        <f t="shared" si="39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0"/>
        <v>1</v>
      </c>
      <c r="LL22" s="158">
        <f t="shared" si="41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2"/>
        <v>1</v>
      </c>
      <c r="LT22" s="158">
        <f t="shared" si="43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4"/>
        <v>1</v>
      </c>
      <c r="MB22" s="158">
        <f t="shared" si="45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6"/>
        <v>1</v>
      </c>
      <c r="MJ22" s="158">
        <f t="shared" si="47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48"/>
        <v>1</v>
      </c>
      <c r="MR22" s="158">
        <f t="shared" si="49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0"/>
        <v>1</v>
      </c>
      <c r="MZ22" s="158">
        <f t="shared" si="51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2"/>
        <v>1</v>
      </c>
      <c r="NH22" s="158">
        <f t="shared" si="53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4"/>
        <v>1</v>
      </c>
      <c r="NP22" s="158">
        <f t="shared" si="55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6"/>
        <v>1</v>
      </c>
      <c r="NX22" s="158">
        <f t="shared" si="57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58"/>
        <v>1</v>
      </c>
      <c r="OF22" s="158">
        <f t="shared" si="59"/>
        <v>0</v>
      </c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0"/>
        <v>1</v>
      </c>
      <c r="ON22" s="158">
        <f t="shared" si="61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2"/>
        <v>1</v>
      </c>
      <c r="OV22" s="158">
        <f t="shared" si="63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4"/>
        <v>1</v>
      </c>
      <c r="PD22" s="158">
        <f t="shared" si="65"/>
        <v>0</v>
      </c>
      <c r="PF22" s="157" t="s">
        <v>37</v>
      </c>
      <c r="PG22" s="157">
        <v>81</v>
      </c>
      <c r="PH22" s="157">
        <v>11</v>
      </c>
      <c r="PI22" s="157">
        <v>0</v>
      </c>
      <c r="PJ22" s="157">
        <v>70</v>
      </c>
      <c r="PK22" s="158">
        <v>0.14000000000000001</v>
      </c>
      <c r="PM22" s="157" t="s">
        <v>37</v>
      </c>
      <c r="PN22" s="157">
        <v>81</v>
      </c>
      <c r="PO22" s="157">
        <v>11</v>
      </c>
      <c r="PP22" s="157">
        <v>0</v>
      </c>
      <c r="PQ22" s="157">
        <v>70</v>
      </c>
      <c r="PR22" s="158">
        <v>0.14000000000000001</v>
      </c>
      <c r="PT22" s="157" t="s">
        <v>37</v>
      </c>
      <c r="PU22" s="157">
        <v>81</v>
      </c>
      <c r="PV22" s="157">
        <v>11</v>
      </c>
      <c r="PW22" s="157">
        <v>0</v>
      </c>
      <c r="PX22" s="157">
        <v>70</v>
      </c>
      <c r="PY22" s="158">
        <v>0.14000000000000001</v>
      </c>
      <c r="QA22" s="157" t="s">
        <v>37</v>
      </c>
      <c r="QB22" s="157">
        <v>81</v>
      </c>
      <c r="QC22" s="157">
        <v>11</v>
      </c>
      <c r="QD22" s="157">
        <v>0</v>
      </c>
      <c r="QE22" s="157">
        <v>70</v>
      </c>
      <c r="QF22" s="158">
        <v>0.14000000000000001</v>
      </c>
      <c r="QH22" s="157" t="s">
        <v>37</v>
      </c>
      <c r="QI22" s="157">
        <v>81</v>
      </c>
      <c r="QJ22" s="157">
        <v>11</v>
      </c>
      <c r="QK22" s="157">
        <v>0</v>
      </c>
      <c r="QL22" s="157">
        <v>70</v>
      </c>
      <c r="QM22" s="158">
        <v>0.14000000000000001</v>
      </c>
    </row>
    <row r="23" spans="1:455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1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2"/>
        <v>0</v>
      </c>
      <c r="Y23" s="2" t="s">
        <v>38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3"/>
        <v>2.0000000000000018E-2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4"/>
        <v>0</v>
      </c>
      <c r="AO23" s="2" t="s">
        <v>38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5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6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7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66"/>
        <v>0.99319727891156462</v>
      </c>
      <c r="BS23" s="4">
        <f t="shared" si="8"/>
        <v>3.1972789115646272E-3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-3.1972789115646272E-3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10"/>
        <v>0</v>
      </c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1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2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0"/>
        <v>-1.0000000000000009E-2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3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f t="shared" si="67"/>
        <v>0.99319727891156462</v>
      </c>
      <c r="EE23" s="4">
        <f t="shared" si="14"/>
        <v>3.1972789115646272E-3</v>
      </c>
      <c r="EG23" s="139" t="s">
        <v>38</v>
      </c>
      <c r="EH23" s="139">
        <v>147</v>
      </c>
      <c r="EI23" s="139">
        <v>146</v>
      </c>
      <c r="EJ23" s="139">
        <v>1</v>
      </c>
      <c r="EK23" s="139">
        <v>0</v>
      </c>
      <c r="EL23" s="140">
        <v>0.99</v>
      </c>
      <c r="EM23" s="140">
        <v>0</v>
      </c>
      <c r="EN23" s="138"/>
      <c r="EO23" s="138" t="s">
        <v>38</v>
      </c>
      <c r="EP23" s="138">
        <v>147</v>
      </c>
      <c r="EQ23" s="138">
        <v>146</v>
      </c>
      <c r="ER23" s="138">
        <v>1</v>
      </c>
      <c r="ES23" s="138">
        <v>0</v>
      </c>
      <c r="ET23" s="143">
        <v>0.99</v>
      </c>
      <c r="EU23" s="140">
        <v>0</v>
      </c>
      <c r="EV23" s="130"/>
      <c r="EW23" s="156" t="s">
        <v>38</v>
      </c>
      <c r="EX23" s="156">
        <v>147</v>
      </c>
      <c r="EY23" s="156">
        <v>146</v>
      </c>
      <c r="EZ23" s="156">
        <v>1</v>
      </c>
      <c r="FA23" s="156">
        <v>0</v>
      </c>
      <c r="FB23" s="162">
        <v>0.99</v>
      </c>
      <c r="FC23" s="158">
        <f t="shared" si="15"/>
        <v>0</v>
      </c>
      <c r="FD23" s="157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6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7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18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19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0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1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2"/>
        <v>0</v>
      </c>
      <c r="HH23" s="157"/>
      <c r="HI23" s="157"/>
      <c r="HJ23" s="157"/>
      <c r="HK23" s="157"/>
      <c r="HL23" s="157"/>
      <c r="HM23" s="157"/>
      <c r="HO23" s="157"/>
      <c r="HP23" s="157"/>
      <c r="HQ23" s="157"/>
      <c r="HR23" s="157"/>
      <c r="HS23" s="157"/>
      <c r="HT23" s="157"/>
      <c r="HU23" s="158"/>
      <c r="HV23" s="157"/>
      <c r="HW23" s="157"/>
      <c r="HX23" s="157"/>
      <c r="HY23" s="157"/>
      <c r="HZ23" s="157"/>
      <c r="IA23" s="157"/>
      <c r="IB23" s="157"/>
      <c r="IC23" s="157"/>
      <c r="ID23" s="157"/>
      <c r="IE23" s="157"/>
      <c r="IF23" s="157"/>
      <c r="IG23" s="157"/>
      <c r="IH23" s="157"/>
      <c r="II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3"/>
        <v>0.99319727891156462</v>
      </c>
      <c r="IR23" s="158">
        <f t="shared" si="24"/>
        <v>3.1972789115646272E-3</v>
      </c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5"/>
        <v>0.99319727891156462</v>
      </c>
      <c r="IZ23" s="158">
        <f t="shared" si="26"/>
        <v>0</v>
      </c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7"/>
        <v>0.99319727891156462</v>
      </c>
      <c r="JH23" s="158">
        <f t="shared" si="28"/>
        <v>0</v>
      </c>
      <c r="JJ23" s="157" t="s">
        <v>38</v>
      </c>
      <c r="JK23" s="157">
        <v>147</v>
      </c>
      <c r="JL23" s="157">
        <v>146</v>
      </c>
      <c r="JM23" s="157">
        <v>1</v>
      </c>
      <c r="JN23" s="157">
        <v>0</v>
      </c>
      <c r="JO23" s="158">
        <v>0.99</v>
      </c>
      <c r="JP23" s="158">
        <f t="shared" si="29"/>
        <v>-3.1972789115646272E-3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0"/>
        <v>0.99319727891156462</v>
      </c>
      <c r="JX23" s="158">
        <f t="shared" si="31"/>
        <v>0</v>
      </c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2"/>
        <v>0.99319727891156462</v>
      </c>
      <c r="KF23" s="158">
        <f t="shared" si="33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4"/>
        <v>0.99319727891156462</v>
      </c>
      <c r="KN23" s="158">
        <f t="shared" si="35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6"/>
        <v>0.99319727891156462</v>
      </c>
      <c r="KV23" s="158">
        <f t="shared" si="37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38"/>
        <v>0.99319727891156462</v>
      </c>
      <c r="LD23" s="158">
        <f t="shared" si="39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0"/>
        <v>0.99319727891156462</v>
      </c>
      <c r="LL23" s="158">
        <f t="shared" si="41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2"/>
        <v>0.99319727891156462</v>
      </c>
      <c r="LT23" s="158">
        <f t="shared" si="43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4"/>
        <v>0.99319727891156462</v>
      </c>
      <c r="MB23" s="158">
        <f t="shared" si="45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6"/>
        <v>0.99319727891156462</v>
      </c>
      <c r="MJ23" s="158">
        <f t="shared" si="47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48"/>
        <v>0.99319727891156462</v>
      </c>
      <c r="MR23" s="158">
        <f t="shared" si="49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0"/>
        <v>0.99319727891156462</v>
      </c>
      <c r="MZ23" s="158">
        <f t="shared" si="51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2"/>
        <v>0.99319727891156462</v>
      </c>
      <c r="NH23" s="158">
        <f t="shared" si="53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4"/>
        <v>0.99319727891156462</v>
      </c>
      <c r="NP23" s="158">
        <f t="shared" si="55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6"/>
        <v>0.99319727891156462</v>
      </c>
      <c r="NX23" s="158">
        <f t="shared" si="57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58"/>
        <v>0.99319727891156462</v>
      </c>
      <c r="OF23" s="158">
        <f t="shared" si="59"/>
        <v>0</v>
      </c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0"/>
        <v>0.99319727891156462</v>
      </c>
      <c r="ON23" s="158">
        <f t="shared" si="61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2"/>
        <v>0.99319727891156462</v>
      </c>
      <c r="OV23" s="158">
        <f t="shared" si="63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4"/>
        <v>0.99319727891156462</v>
      </c>
      <c r="PD23" s="158">
        <f t="shared" si="65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v>0.99</v>
      </c>
      <c r="PM23" s="157" t="s">
        <v>38</v>
      </c>
      <c r="PN23" s="157">
        <v>147</v>
      </c>
      <c r="PO23" s="157">
        <v>146</v>
      </c>
      <c r="PP23" s="157">
        <v>1</v>
      </c>
      <c r="PQ23" s="157">
        <v>0</v>
      </c>
      <c r="PR23" s="158">
        <v>0.99</v>
      </c>
      <c r="PT23" s="157" t="s">
        <v>38</v>
      </c>
      <c r="PU23" s="157">
        <v>147</v>
      </c>
      <c r="PV23" s="157">
        <v>146</v>
      </c>
      <c r="PW23" s="157">
        <v>1</v>
      </c>
      <c r="PX23" s="157">
        <v>0</v>
      </c>
      <c r="PY23" s="158">
        <v>0.99</v>
      </c>
      <c r="QA23" s="157" t="s">
        <v>38</v>
      </c>
      <c r="QB23" s="157">
        <v>147</v>
      </c>
      <c r="QC23" s="157">
        <v>146</v>
      </c>
      <c r="QD23" s="157">
        <v>1</v>
      </c>
      <c r="QE23" s="157">
        <v>0</v>
      </c>
      <c r="QF23" s="158">
        <v>0.99</v>
      </c>
      <c r="QH23" s="157" t="s">
        <v>38</v>
      </c>
      <c r="QI23" s="157">
        <v>147</v>
      </c>
      <c r="QJ23" s="157">
        <v>146</v>
      </c>
      <c r="QK23" s="157">
        <v>1</v>
      </c>
      <c r="QL23" s="157">
        <v>0</v>
      </c>
      <c r="QM23" s="158">
        <v>0.99</v>
      </c>
    </row>
    <row r="24" spans="1:455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1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2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3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4"/>
        <v>0</v>
      </c>
      <c r="AO24" s="2" t="s">
        <v>39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5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6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7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66"/>
        <v>1</v>
      </c>
      <c r="BS24" s="4">
        <f t="shared" si="8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10"/>
        <v>0</v>
      </c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1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2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0"/>
        <v>0.51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3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f t="shared" si="67"/>
        <v>1</v>
      </c>
      <c r="EE24" s="4">
        <f t="shared" si="14"/>
        <v>0</v>
      </c>
      <c r="EG24" s="139" t="s">
        <v>39</v>
      </c>
      <c r="EH24" s="139">
        <v>12</v>
      </c>
      <c r="EI24" s="139">
        <v>12</v>
      </c>
      <c r="EJ24" s="139">
        <v>0</v>
      </c>
      <c r="EK24" s="139">
        <v>0</v>
      </c>
      <c r="EL24" s="140">
        <v>1</v>
      </c>
      <c r="EM24" s="140">
        <v>0</v>
      </c>
      <c r="EN24" s="138"/>
      <c r="EO24" s="138" t="s">
        <v>39</v>
      </c>
      <c r="EP24" s="138">
        <v>12</v>
      </c>
      <c r="EQ24" s="138">
        <v>12</v>
      </c>
      <c r="ER24" s="138">
        <v>0</v>
      </c>
      <c r="ES24" s="138">
        <v>0</v>
      </c>
      <c r="ET24" s="143">
        <v>1</v>
      </c>
      <c r="EU24" s="140">
        <v>0</v>
      </c>
      <c r="EV24" s="130"/>
      <c r="EW24" s="156" t="s">
        <v>39</v>
      </c>
      <c r="EX24" s="156">
        <v>12</v>
      </c>
      <c r="EY24" s="156">
        <v>12</v>
      </c>
      <c r="EZ24" s="156">
        <v>0</v>
      </c>
      <c r="FA24" s="156">
        <v>0</v>
      </c>
      <c r="FB24" s="162">
        <v>1</v>
      </c>
      <c r="FC24" s="158">
        <f t="shared" si="15"/>
        <v>0</v>
      </c>
      <c r="FD24" s="157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6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7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18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19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0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1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2"/>
        <v>0</v>
      </c>
      <c r="HH24" s="157"/>
      <c r="HI24" s="157"/>
      <c r="HJ24" s="157"/>
      <c r="HK24" s="157"/>
      <c r="HL24" s="157"/>
      <c r="HM24" s="157"/>
      <c r="HO24" s="157"/>
      <c r="HP24" s="157"/>
      <c r="HQ24" s="157"/>
      <c r="HR24" s="157"/>
      <c r="HS24" s="157"/>
      <c r="HT24" s="157"/>
      <c r="HU24" s="158"/>
      <c r="HV24" s="157"/>
      <c r="HW24" s="157"/>
      <c r="HX24" s="157"/>
      <c r="HY24" s="157"/>
      <c r="HZ24" s="157"/>
      <c r="IA24" s="157"/>
      <c r="IB24" s="157"/>
      <c r="IC24" s="157"/>
      <c r="ID24" s="157"/>
      <c r="IE24" s="157"/>
      <c r="IF24" s="157"/>
      <c r="IG24" s="157"/>
      <c r="IH24" s="157"/>
      <c r="II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3"/>
        <v>1</v>
      </c>
      <c r="IR24" s="158">
        <f t="shared" si="24"/>
        <v>0</v>
      </c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5"/>
        <v>1</v>
      </c>
      <c r="IZ24" s="158">
        <f t="shared" si="26"/>
        <v>0</v>
      </c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7"/>
        <v>1</v>
      </c>
      <c r="JH24" s="158">
        <f t="shared" si="28"/>
        <v>0</v>
      </c>
      <c r="JJ24" s="157" t="s">
        <v>39</v>
      </c>
      <c r="JK24" s="157">
        <v>12</v>
      </c>
      <c r="JL24" s="157">
        <v>0</v>
      </c>
      <c r="JM24" s="157">
        <v>0</v>
      </c>
      <c r="JN24" s="157">
        <v>12</v>
      </c>
      <c r="JO24" s="158">
        <v>0</v>
      </c>
      <c r="JP24" s="158">
        <f t="shared" si="29"/>
        <v>-1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0"/>
        <v>1</v>
      </c>
      <c r="JX24" s="158">
        <f t="shared" si="31"/>
        <v>0</v>
      </c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2"/>
        <v>1</v>
      </c>
      <c r="KF24" s="158">
        <f t="shared" si="33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4"/>
        <v>1</v>
      </c>
      <c r="KN24" s="158">
        <f t="shared" si="35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6"/>
        <v>1</v>
      </c>
      <c r="KV24" s="158">
        <f t="shared" si="37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38"/>
        <v>1</v>
      </c>
      <c r="LD24" s="158">
        <f t="shared" si="39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0"/>
        <v>1</v>
      </c>
      <c r="LL24" s="158">
        <f t="shared" si="41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2"/>
        <v>1</v>
      </c>
      <c r="LT24" s="158">
        <f t="shared" si="43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4"/>
        <v>1</v>
      </c>
      <c r="MB24" s="158">
        <f t="shared" si="45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6"/>
        <v>1</v>
      </c>
      <c r="MJ24" s="158">
        <f t="shared" si="47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48"/>
        <v>1</v>
      </c>
      <c r="MR24" s="158">
        <f t="shared" si="49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0"/>
        <v>1</v>
      </c>
      <c r="MZ24" s="158">
        <f t="shared" si="51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2"/>
        <v>1</v>
      </c>
      <c r="NH24" s="158">
        <f t="shared" si="53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4"/>
        <v>1</v>
      </c>
      <c r="NP24" s="158">
        <f t="shared" si="55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6"/>
        <v>1</v>
      </c>
      <c r="NX24" s="158">
        <f t="shared" si="57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58"/>
        <v>1</v>
      </c>
      <c r="OF24" s="158">
        <f t="shared" si="59"/>
        <v>0</v>
      </c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0"/>
        <v>1</v>
      </c>
      <c r="ON24" s="158">
        <f t="shared" si="61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2"/>
        <v>1</v>
      </c>
      <c r="OV24" s="158">
        <f t="shared" si="63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4"/>
        <v>1</v>
      </c>
      <c r="PD24" s="158">
        <f t="shared" si="65"/>
        <v>0</v>
      </c>
      <c r="PF24" s="157" t="s">
        <v>39</v>
      </c>
      <c r="PG24" s="157">
        <v>12</v>
      </c>
      <c r="PH24" s="157">
        <v>9</v>
      </c>
      <c r="PI24" s="157">
        <v>3</v>
      </c>
      <c r="PJ24" s="157">
        <v>0</v>
      </c>
      <c r="PK24" s="158">
        <v>0.75</v>
      </c>
      <c r="PM24" s="157" t="s">
        <v>39</v>
      </c>
      <c r="PN24" s="157">
        <v>12</v>
      </c>
      <c r="PO24" s="157">
        <v>9</v>
      </c>
      <c r="PP24" s="157">
        <v>3</v>
      </c>
      <c r="PQ24" s="157">
        <v>0</v>
      </c>
      <c r="PR24" s="158">
        <v>0.75</v>
      </c>
      <c r="PT24" s="157" t="s">
        <v>39</v>
      </c>
      <c r="PU24" s="157">
        <v>12</v>
      </c>
      <c r="PV24" s="157">
        <v>9</v>
      </c>
      <c r="PW24" s="157">
        <v>3</v>
      </c>
      <c r="PX24" s="157">
        <v>0</v>
      </c>
      <c r="PY24" s="158">
        <v>0.75</v>
      </c>
      <c r="QA24" s="157" t="s">
        <v>39</v>
      </c>
      <c r="QB24" s="157">
        <v>12</v>
      </c>
      <c r="QC24" s="157">
        <v>9</v>
      </c>
      <c r="QD24" s="157">
        <v>3</v>
      </c>
      <c r="QE24" s="157">
        <v>0</v>
      </c>
      <c r="QF24" s="158">
        <v>0.75</v>
      </c>
      <c r="QH24" s="157" t="s">
        <v>39</v>
      </c>
      <c r="QI24" s="157">
        <v>12</v>
      </c>
      <c r="QJ24" s="157">
        <v>9</v>
      </c>
      <c r="QK24" s="157">
        <v>3</v>
      </c>
      <c r="QL24" s="157">
        <v>0</v>
      </c>
      <c r="QM24" s="158">
        <v>0.75</v>
      </c>
    </row>
    <row r="25" spans="1:455" ht="15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1"/>
        <v>0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2"/>
        <v>0</v>
      </c>
      <c r="Y25" s="2" t="s">
        <v>40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3"/>
        <v>0</v>
      </c>
      <c r="AG25" s="2" t="s">
        <v>40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4"/>
        <v>0</v>
      </c>
      <c r="AO25" s="2" t="s">
        <v>40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5"/>
        <v>0</v>
      </c>
      <c r="AW25" s="2" t="s">
        <v>40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6"/>
        <v>0</v>
      </c>
      <c r="BE25" s="2" t="s">
        <v>40</v>
      </c>
      <c r="BF25" s="2">
        <v>211</v>
      </c>
      <c r="BG25" s="2">
        <v>104</v>
      </c>
      <c r="BH25" s="2">
        <v>0</v>
      </c>
      <c r="BI25" s="2">
        <v>107</v>
      </c>
      <c r="BJ25" s="4">
        <v>0.49</v>
      </c>
      <c r="BK25" s="4">
        <f t="shared" si="7"/>
        <v>0</v>
      </c>
      <c r="BM25" s="2" t="s">
        <v>40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66"/>
        <v>0.49289099526066349</v>
      </c>
      <c r="BS25" s="4">
        <f t="shared" si="8"/>
        <v>2.8909952606634981E-3</v>
      </c>
      <c r="BU25" s="2" t="s">
        <v>40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-2.8909952606634981E-3</v>
      </c>
      <c r="CC25" s="2" t="s">
        <v>40</v>
      </c>
      <c r="CD25" s="2">
        <v>211</v>
      </c>
      <c r="CE25" s="2">
        <v>104</v>
      </c>
      <c r="CF25" s="2">
        <v>0</v>
      </c>
      <c r="CG25" s="2">
        <v>107</v>
      </c>
      <c r="CH25" s="4">
        <v>0.49</v>
      </c>
      <c r="CI25" s="4">
        <f t="shared" si="10"/>
        <v>0</v>
      </c>
      <c r="CK25" s="2" t="s">
        <v>40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1"/>
        <v>0</v>
      </c>
      <c r="CS25" s="2" t="s">
        <v>40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2"/>
        <v>0</v>
      </c>
      <c r="DA25" s="2" t="s">
        <v>40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v>0</v>
      </c>
      <c r="DI25" s="2" t="s">
        <v>40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0"/>
        <v>-0.18000000000000005</v>
      </c>
      <c r="DQ25" s="2" t="s">
        <v>40</v>
      </c>
      <c r="DR25" s="2">
        <v>211</v>
      </c>
      <c r="DS25" s="2">
        <v>104</v>
      </c>
      <c r="DT25" s="2">
        <v>0</v>
      </c>
      <c r="DU25" s="2">
        <v>107</v>
      </c>
      <c r="DV25" s="4">
        <v>0.49</v>
      </c>
      <c r="DW25" s="4">
        <f t="shared" si="13"/>
        <v>0</v>
      </c>
      <c r="DY25" s="2" t="s">
        <v>40</v>
      </c>
      <c r="DZ25" s="2">
        <v>211</v>
      </c>
      <c r="EA25" s="2">
        <v>104</v>
      </c>
      <c r="EB25" s="2">
        <v>0</v>
      </c>
      <c r="EC25" s="2">
        <v>107</v>
      </c>
      <c r="ED25" s="4">
        <f t="shared" si="67"/>
        <v>0.49289099526066349</v>
      </c>
      <c r="EE25" s="4">
        <f t="shared" si="14"/>
        <v>2.8909952606634981E-3</v>
      </c>
      <c r="EG25" s="139" t="s">
        <v>40</v>
      </c>
      <c r="EH25" s="139">
        <v>211</v>
      </c>
      <c r="EI25" s="139">
        <v>104</v>
      </c>
      <c r="EJ25" s="139">
        <v>0</v>
      </c>
      <c r="EK25" s="139">
        <v>107</v>
      </c>
      <c r="EL25" s="140">
        <v>0.49</v>
      </c>
      <c r="EM25" s="140">
        <v>0</v>
      </c>
      <c r="EN25" s="138"/>
      <c r="EO25" s="138" t="s">
        <v>40</v>
      </c>
      <c r="EP25" s="138">
        <v>211</v>
      </c>
      <c r="EQ25" s="138">
        <v>104</v>
      </c>
      <c r="ER25" s="138">
        <v>0</v>
      </c>
      <c r="ES25" s="138">
        <v>107</v>
      </c>
      <c r="ET25" s="143">
        <v>0.49</v>
      </c>
      <c r="EU25" s="140">
        <v>0</v>
      </c>
      <c r="EV25" s="130"/>
      <c r="EW25" s="156" t="s">
        <v>40</v>
      </c>
      <c r="EX25" s="156">
        <v>211</v>
      </c>
      <c r="EY25" s="156">
        <v>104</v>
      </c>
      <c r="EZ25" s="156">
        <v>0</v>
      </c>
      <c r="FA25" s="156">
        <v>107</v>
      </c>
      <c r="FB25" s="162">
        <v>0.49</v>
      </c>
      <c r="FC25" s="158">
        <f t="shared" si="15"/>
        <v>0</v>
      </c>
      <c r="FD25" s="157"/>
      <c r="FE25" s="156" t="s">
        <v>40</v>
      </c>
      <c r="FF25" s="156">
        <v>211</v>
      </c>
      <c r="FG25" s="156">
        <v>104</v>
      </c>
      <c r="FH25" s="156">
        <v>0</v>
      </c>
      <c r="FI25" s="156">
        <v>107</v>
      </c>
      <c r="FJ25" s="162">
        <v>0.49</v>
      </c>
      <c r="FK25" s="158">
        <f t="shared" si="16"/>
        <v>0</v>
      </c>
      <c r="FL25" s="157"/>
      <c r="FM25" s="156" t="s">
        <v>40</v>
      </c>
      <c r="FN25" s="156">
        <v>211</v>
      </c>
      <c r="FO25" s="156">
        <v>104</v>
      </c>
      <c r="FP25" s="156">
        <v>0</v>
      </c>
      <c r="FQ25" s="156">
        <v>107</v>
      </c>
      <c r="FR25" s="162">
        <v>0.49</v>
      </c>
      <c r="FS25" s="158">
        <f t="shared" si="17"/>
        <v>0</v>
      </c>
      <c r="FT25" s="157"/>
      <c r="FU25" s="156" t="s">
        <v>40</v>
      </c>
      <c r="FV25" s="156">
        <v>211</v>
      </c>
      <c r="FW25" s="156">
        <v>104</v>
      </c>
      <c r="FX25" s="156">
        <v>0</v>
      </c>
      <c r="FY25" s="156">
        <v>107</v>
      </c>
      <c r="FZ25" s="162">
        <v>0.49</v>
      </c>
      <c r="GA25" s="158">
        <f t="shared" si="18"/>
        <v>0</v>
      </c>
      <c r="GB25" s="157"/>
      <c r="GC25" s="156" t="s">
        <v>40</v>
      </c>
      <c r="GD25" s="156">
        <v>211</v>
      </c>
      <c r="GE25" s="156">
        <v>104</v>
      </c>
      <c r="GF25" s="156">
        <v>0</v>
      </c>
      <c r="GG25" s="156">
        <v>107</v>
      </c>
      <c r="GH25" s="162">
        <v>0.49</v>
      </c>
      <c r="GI25" s="158">
        <f t="shared" si="19"/>
        <v>0</v>
      </c>
      <c r="GJ25" s="157"/>
      <c r="GK25" s="156" t="s">
        <v>40</v>
      </c>
      <c r="GL25" s="156">
        <v>211</v>
      </c>
      <c r="GM25" s="156">
        <v>104</v>
      </c>
      <c r="GN25" s="156">
        <v>0</v>
      </c>
      <c r="GO25" s="156">
        <v>107</v>
      </c>
      <c r="GP25" s="162">
        <v>0.49</v>
      </c>
      <c r="GQ25" s="158">
        <f t="shared" si="20"/>
        <v>0</v>
      </c>
      <c r="GR25" s="157"/>
      <c r="GS25" s="156" t="s">
        <v>40</v>
      </c>
      <c r="GT25" s="156">
        <v>211</v>
      </c>
      <c r="GU25" s="156">
        <v>104</v>
      </c>
      <c r="GV25" s="156">
        <v>0</v>
      </c>
      <c r="GW25" s="156">
        <v>107</v>
      </c>
      <c r="GX25" s="162">
        <v>0.49</v>
      </c>
      <c r="GY25" s="158">
        <f t="shared" si="21"/>
        <v>0</v>
      </c>
      <c r="GZ25" s="157"/>
      <c r="HA25" s="156" t="s">
        <v>40</v>
      </c>
      <c r="HB25" s="156">
        <v>211</v>
      </c>
      <c r="HC25" s="156">
        <v>104</v>
      </c>
      <c r="HD25" s="156">
        <v>0</v>
      </c>
      <c r="HE25" s="156">
        <v>107</v>
      </c>
      <c r="HF25" s="162">
        <v>0.49</v>
      </c>
      <c r="HG25" s="158">
        <f t="shared" si="22"/>
        <v>0</v>
      </c>
      <c r="HH25" s="157"/>
      <c r="HI25" s="157"/>
      <c r="HJ25" s="157"/>
      <c r="HK25" s="157"/>
      <c r="HL25" s="157"/>
      <c r="HM25" s="157"/>
      <c r="HO25" s="157"/>
      <c r="HP25" s="157"/>
      <c r="HQ25" s="157"/>
      <c r="HR25" s="157"/>
      <c r="HS25" s="157"/>
      <c r="HT25" s="157"/>
      <c r="HU25" s="158"/>
      <c r="HV25" s="157"/>
      <c r="HW25" s="157"/>
      <c r="HX25" s="157"/>
      <c r="HY25" s="157"/>
      <c r="HZ25" s="157"/>
      <c r="IA25" s="157"/>
      <c r="IB25" s="157"/>
      <c r="IC25" s="157"/>
      <c r="ID25" s="157"/>
      <c r="IE25" s="157"/>
      <c r="IF25" s="157"/>
      <c r="IG25" s="157"/>
      <c r="IH25" s="157"/>
      <c r="II25" s="157"/>
      <c r="IL25" s="157" t="s">
        <v>40</v>
      </c>
      <c r="IM25" s="157">
        <v>211</v>
      </c>
      <c r="IN25" s="157">
        <v>104</v>
      </c>
      <c r="IO25" s="157">
        <v>0</v>
      </c>
      <c r="IP25" s="157">
        <v>107</v>
      </c>
      <c r="IQ25" s="158">
        <f t="shared" si="23"/>
        <v>0.49289099526066349</v>
      </c>
      <c r="IR25" s="158">
        <f t="shared" si="24"/>
        <v>2.8909952606634981E-3</v>
      </c>
      <c r="IT25" s="157" t="s">
        <v>40</v>
      </c>
      <c r="IU25" s="157">
        <v>211</v>
      </c>
      <c r="IV25" s="157">
        <v>104</v>
      </c>
      <c r="IW25" s="157">
        <v>0</v>
      </c>
      <c r="IX25" s="157">
        <v>107</v>
      </c>
      <c r="IY25" s="158">
        <f t="shared" si="25"/>
        <v>0.49289099526066349</v>
      </c>
      <c r="IZ25" s="158">
        <f t="shared" si="26"/>
        <v>0</v>
      </c>
      <c r="JB25" s="157" t="s">
        <v>40</v>
      </c>
      <c r="JC25" s="157">
        <v>211</v>
      </c>
      <c r="JD25" s="157">
        <v>104</v>
      </c>
      <c r="JE25" s="157">
        <v>0</v>
      </c>
      <c r="JF25" s="157">
        <v>107</v>
      </c>
      <c r="JG25" s="158">
        <f t="shared" si="27"/>
        <v>0.49289099526066349</v>
      </c>
      <c r="JH25" s="158">
        <f t="shared" si="28"/>
        <v>0</v>
      </c>
      <c r="JJ25" s="157" t="s">
        <v>40</v>
      </c>
      <c r="JK25" s="157">
        <v>211</v>
      </c>
      <c r="JL25" s="157">
        <v>0</v>
      </c>
      <c r="JM25" s="157">
        <v>0</v>
      </c>
      <c r="JN25" s="157">
        <v>211</v>
      </c>
      <c r="JO25" s="158">
        <v>0</v>
      </c>
      <c r="JP25" s="158">
        <f t="shared" si="29"/>
        <v>-0.49289099526066349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0"/>
        <v>0.49289099526066349</v>
      </c>
      <c r="JX25" s="158">
        <f t="shared" si="31"/>
        <v>0</v>
      </c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2"/>
        <v>0.49289099526066349</v>
      </c>
      <c r="KF25" s="158">
        <f t="shared" si="33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4"/>
        <v>0.49289099526066349</v>
      </c>
      <c r="KN25" s="158">
        <f t="shared" si="35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6"/>
        <v>0.49289099526066349</v>
      </c>
      <c r="KV25" s="158">
        <f t="shared" si="37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38"/>
        <v>0.49289099526066349</v>
      </c>
      <c r="LD25" s="158">
        <f t="shared" si="39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0"/>
        <v>0.49289099526066349</v>
      </c>
      <c r="LL25" s="158">
        <f t="shared" si="41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2"/>
        <v>0.49289099526066349</v>
      </c>
      <c r="LT25" s="158">
        <f t="shared" si="43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4"/>
        <v>0.49289099526066349</v>
      </c>
      <c r="MB25" s="158">
        <f t="shared" si="45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6"/>
        <v>0.49289099526066349</v>
      </c>
      <c r="MJ25" s="158">
        <f t="shared" si="47"/>
        <v>0</v>
      </c>
      <c r="ML25" s="157" t="s">
        <v>40</v>
      </c>
      <c r="MM25" s="157">
        <v>211</v>
      </c>
      <c r="MN25" s="157">
        <v>104</v>
      </c>
      <c r="MO25" s="157">
        <v>0</v>
      </c>
      <c r="MP25" s="157">
        <v>107</v>
      </c>
      <c r="MQ25" s="158">
        <f t="shared" si="48"/>
        <v>0.49289099526066349</v>
      </c>
      <c r="MR25" s="158">
        <f t="shared" si="49"/>
        <v>0</v>
      </c>
      <c r="MT25" s="157" t="s">
        <v>40</v>
      </c>
      <c r="MU25" s="157">
        <v>211</v>
      </c>
      <c r="MV25" s="157">
        <v>104</v>
      </c>
      <c r="MW25" s="157">
        <v>0</v>
      </c>
      <c r="MX25" s="157">
        <v>107</v>
      </c>
      <c r="MY25" s="158">
        <f t="shared" si="50"/>
        <v>0.49289099526066349</v>
      </c>
      <c r="MZ25" s="158">
        <f t="shared" si="51"/>
        <v>0</v>
      </c>
      <c r="NB25" s="157" t="s">
        <v>40</v>
      </c>
      <c r="NC25" s="157">
        <v>211</v>
      </c>
      <c r="ND25" s="157">
        <v>104</v>
      </c>
      <c r="NE25" s="157">
        <v>0</v>
      </c>
      <c r="NF25" s="157">
        <v>107</v>
      </c>
      <c r="NG25" s="158">
        <f t="shared" si="52"/>
        <v>0.49289099526066349</v>
      </c>
      <c r="NH25" s="158">
        <f t="shared" si="53"/>
        <v>0</v>
      </c>
      <c r="NJ25" s="157" t="s">
        <v>40</v>
      </c>
      <c r="NK25" s="157">
        <v>211</v>
      </c>
      <c r="NL25" s="157">
        <v>104</v>
      </c>
      <c r="NM25" s="157">
        <v>0</v>
      </c>
      <c r="NN25" s="157">
        <v>107</v>
      </c>
      <c r="NO25" s="158">
        <f t="shared" si="54"/>
        <v>0.49289099526066349</v>
      </c>
      <c r="NP25" s="158">
        <f t="shared" si="55"/>
        <v>0</v>
      </c>
      <c r="NR25" s="157" t="s">
        <v>40</v>
      </c>
      <c r="NS25" s="157">
        <v>211</v>
      </c>
      <c r="NT25" s="157">
        <v>104</v>
      </c>
      <c r="NU25" s="157">
        <v>0</v>
      </c>
      <c r="NV25" s="157">
        <v>107</v>
      </c>
      <c r="NW25" s="158">
        <f t="shared" si="56"/>
        <v>0.49289099526066349</v>
      </c>
      <c r="NX25" s="158">
        <f t="shared" si="57"/>
        <v>0</v>
      </c>
      <c r="NZ25" s="157" t="s">
        <v>40</v>
      </c>
      <c r="OA25" s="157">
        <v>211</v>
      </c>
      <c r="OB25" s="157">
        <v>104</v>
      </c>
      <c r="OC25" s="157">
        <v>0</v>
      </c>
      <c r="OD25" s="157">
        <v>107</v>
      </c>
      <c r="OE25" s="158">
        <f t="shared" si="58"/>
        <v>0.49289099526066349</v>
      </c>
      <c r="OF25" s="158">
        <f t="shared" si="59"/>
        <v>0</v>
      </c>
      <c r="OH25" s="157" t="s">
        <v>40</v>
      </c>
      <c r="OI25" s="157">
        <v>211</v>
      </c>
      <c r="OJ25" s="157">
        <v>104</v>
      </c>
      <c r="OK25" s="157">
        <v>0</v>
      </c>
      <c r="OL25" s="157">
        <v>107</v>
      </c>
      <c r="OM25" s="158">
        <f t="shared" si="60"/>
        <v>0.49289099526066349</v>
      </c>
      <c r="ON25" s="158">
        <f t="shared" si="61"/>
        <v>0</v>
      </c>
      <c r="OP25" s="157" t="s">
        <v>40</v>
      </c>
      <c r="OQ25" s="157">
        <v>211</v>
      </c>
      <c r="OR25" s="157">
        <v>104</v>
      </c>
      <c r="OS25" s="157">
        <v>0</v>
      </c>
      <c r="OT25" s="157">
        <v>107</v>
      </c>
      <c r="OU25" s="158">
        <f t="shared" si="62"/>
        <v>0.49289099526066349</v>
      </c>
      <c r="OV25" s="158">
        <f t="shared" si="63"/>
        <v>0</v>
      </c>
      <c r="OX25" s="157" t="s">
        <v>40</v>
      </c>
      <c r="OY25" s="157">
        <v>211</v>
      </c>
      <c r="OZ25" s="157">
        <v>104</v>
      </c>
      <c r="PA25" s="157">
        <v>0</v>
      </c>
      <c r="PB25" s="157">
        <v>107</v>
      </c>
      <c r="PC25" s="158">
        <f t="shared" si="64"/>
        <v>0.49289099526066349</v>
      </c>
      <c r="PD25" s="158">
        <f t="shared" si="65"/>
        <v>0</v>
      </c>
      <c r="PF25" s="157" t="s">
        <v>40</v>
      </c>
      <c r="PG25" s="157">
        <v>211</v>
      </c>
      <c r="PH25" s="157">
        <v>104</v>
      </c>
      <c r="PI25" s="157">
        <v>0</v>
      </c>
      <c r="PJ25" s="157">
        <v>107</v>
      </c>
      <c r="PK25" s="158">
        <v>0.49</v>
      </c>
      <c r="PM25" s="157" t="s">
        <v>40</v>
      </c>
      <c r="PN25" s="157">
        <v>211</v>
      </c>
      <c r="PO25" s="157">
        <v>104</v>
      </c>
      <c r="PP25" s="157">
        <v>0</v>
      </c>
      <c r="PQ25" s="157">
        <v>107</v>
      </c>
      <c r="PR25" s="158">
        <v>0.49</v>
      </c>
      <c r="PT25" s="157" t="s">
        <v>40</v>
      </c>
      <c r="PU25" s="157">
        <v>211</v>
      </c>
      <c r="PV25" s="157">
        <v>104</v>
      </c>
      <c r="PW25" s="157">
        <v>0</v>
      </c>
      <c r="PX25" s="157">
        <v>107</v>
      </c>
      <c r="PY25" s="158">
        <v>0.49</v>
      </c>
      <c r="QA25" s="157" t="s">
        <v>40</v>
      </c>
      <c r="QB25" s="157">
        <v>211</v>
      </c>
      <c r="QC25" s="157">
        <v>104</v>
      </c>
      <c r="QD25" s="157">
        <v>0</v>
      </c>
      <c r="QE25" s="157">
        <v>107</v>
      </c>
      <c r="QF25" s="158">
        <v>0.49</v>
      </c>
      <c r="QH25" s="157" t="s">
        <v>40</v>
      </c>
      <c r="QI25" s="157">
        <v>211</v>
      </c>
      <c r="QJ25" s="157">
        <v>104</v>
      </c>
      <c r="QK25" s="157">
        <v>0</v>
      </c>
      <c r="QL25" s="157">
        <v>107</v>
      </c>
      <c r="QM25" s="158">
        <v>0.49</v>
      </c>
    </row>
    <row r="26" spans="1:455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1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2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3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4"/>
        <v>0</v>
      </c>
      <c r="AO26" s="2" t="s">
        <v>41</v>
      </c>
      <c r="AP26" s="2">
        <v>12</v>
      </c>
      <c r="AQ26" s="2">
        <v>8</v>
      </c>
      <c r="AR26" s="2">
        <v>4</v>
      </c>
      <c r="AS26" s="2">
        <v>0</v>
      </c>
      <c r="AT26" s="4">
        <v>0.67</v>
      </c>
      <c r="AU26" s="4">
        <f t="shared" si="5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6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7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f t="shared" si="66"/>
        <v>0.66666666666666663</v>
      </c>
      <c r="BS26" s="4">
        <f t="shared" si="8"/>
        <v>-3.3333333333334103E-3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v>0.67</v>
      </c>
      <c r="CA26" s="4">
        <f t="shared" si="9"/>
        <v>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10"/>
        <v>0</v>
      </c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1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2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0"/>
        <v>-0.32999999999999996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3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f t="shared" si="67"/>
        <v>0.66666666666666663</v>
      </c>
      <c r="EE26" s="4">
        <f t="shared" si="14"/>
        <v>-3.3333333333334103E-3</v>
      </c>
      <c r="EG26" s="139" t="s">
        <v>41</v>
      </c>
      <c r="EH26" s="139">
        <v>12</v>
      </c>
      <c r="EI26" s="139">
        <v>8</v>
      </c>
      <c r="EJ26" s="139">
        <v>4</v>
      </c>
      <c r="EK26" s="139">
        <v>0</v>
      </c>
      <c r="EL26" s="140">
        <v>0.67</v>
      </c>
      <c r="EM26" s="140">
        <v>0</v>
      </c>
      <c r="EN26" s="138"/>
      <c r="EO26" s="138" t="s">
        <v>41</v>
      </c>
      <c r="EP26" s="138">
        <v>12</v>
      </c>
      <c r="EQ26" s="138">
        <v>8</v>
      </c>
      <c r="ER26" s="138">
        <v>4</v>
      </c>
      <c r="ES26" s="138">
        <v>0</v>
      </c>
      <c r="ET26" s="143">
        <v>0.67</v>
      </c>
      <c r="EU26" s="140">
        <v>0</v>
      </c>
      <c r="EV26" s="130"/>
      <c r="EW26" s="156" t="s">
        <v>41</v>
      </c>
      <c r="EX26" s="156">
        <v>12</v>
      </c>
      <c r="EY26" s="156">
        <v>8</v>
      </c>
      <c r="EZ26" s="156">
        <v>4</v>
      </c>
      <c r="FA26" s="156">
        <v>0</v>
      </c>
      <c r="FB26" s="162">
        <v>0.67</v>
      </c>
      <c r="FC26" s="158">
        <f t="shared" si="15"/>
        <v>0</v>
      </c>
      <c r="FD26" s="157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6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7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18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19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0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1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2"/>
        <v>0</v>
      </c>
      <c r="HH26" s="157"/>
      <c r="HI26" s="157"/>
      <c r="HJ26" s="157"/>
      <c r="HK26" s="157"/>
      <c r="HL26" s="157"/>
      <c r="HM26" s="157"/>
      <c r="HO26" s="157"/>
      <c r="HP26" s="157"/>
      <c r="HQ26" s="157"/>
      <c r="HR26" s="157"/>
      <c r="HS26" s="157"/>
      <c r="HT26" s="157"/>
      <c r="HU26" s="158"/>
      <c r="HV26" s="157"/>
      <c r="HW26" s="157"/>
      <c r="HX26" s="157"/>
      <c r="HY26" s="157"/>
      <c r="HZ26" s="157"/>
      <c r="IA26" s="157"/>
      <c r="IB26" s="157"/>
      <c r="IC26" s="157"/>
      <c r="ID26" s="157"/>
      <c r="IE26" s="157"/>
      <c r="IF26" s="157"/>
      <c r="IG26" s="157"/>
      <c r="IH26" s="157"/>
      <c r="II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3"/>
        <v>0.66666666666666663</v>
      </c>
      <c r="IR26" s="158">
        <f t="shared" si="24"/>
        <v>-3.3333333333334103E-3</v>
      </c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5"/>
        <v>0.66666666666666663</v>
      </c>
      <c r="IZ26" s="158">
        <f t="shared" si="26"/>
        <v>0</v>
      </c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7"/>
        <v>0.66666666666666663</v>
      </c>
      <c r="JH26" s="158">
        <f t="shared" si="28"/>
        <v>0</v>
      </c>
      <c r="JJ26" s="157" t="s">
        <v>41</v>
      </c>
      <c r="JK26" s="157">
        <v>12</v>
      </c>
      <c r="JL26" s="157">
        <v>0</v>
      </c>
      <c r="JM26" s="157">
        <v>0</v>
      </c>
      <c r="JN26" s="157">
        <v>12</v>
      </c>
      <c r="JO26" s="158">
        <v>0</v>
      </c>
      <c r="JP26" s="158">
        <f t="shared" si="29"/>
        <v>-0.66666666666666663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0"/>
        <v>0.5</v>
      </c>
      <c r="JX26" s="158">
        <f t="shared" si="31"/>
        <v>-0.16666666666666663</v>
      </c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2"/>
        <v>0.5</v>
      </c>
      <c r="KF26" s="158">
        <f t="shared" si="33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4"/>
        <v>0.5</v>
      </c>
      <c r="KN26" s="158">
        <f t="shared" si="35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6"/>
        <v>0.5</v>
      </c>
      <c r="KV26" s="158">
        <f t="shared" si="37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38"/>
        <v>0.75</v>
      </c>
      <c r="LD26" s="158">
        <f t="shared" si="39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0"/>
        <v>0.75</v>
      </c>
      <c r="LL26" s="158">
        <f t="shared" si="41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2"/>
        <v>0.75</v>
      </c>
      <c r="LT26" s="158">
        <f t="shared" si="43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4"/>
        <v>0.75</v>
      </c>
      <c r="MB26" s="158">
        <f t="shared" si="45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6"/>
        <v>0.75</v>
      </c>
      <c r="MJ26" s="158">
        <f t="shared" si="47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48"/>
        <v>0.75</v>
      </c>
      <c r="MR26" s="158">
        <f t="shared" si="49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0"/>
        <v>0.75</v>
      </c>
      <c r="MZ26" s="158">
        <f t="shared" si="51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2"/>
        <v>0.75</v>
      </c>
      <c r="NH26" s="158">
        <f t="shared" si="53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4"/>
        <v>0.75</v>
      </c>
      <c r="NP26" s="158">
        <f t="shared" si="55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6"/>
        <v>0.75</v>
      </c>
      <c r="NX26" s="158">
        <f t="shared" si="57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58"/>
        <v>0.75</v>
      </c>
      <c r="OF26" s="158">
        <f t="shared" si="59"/>
        <v>0</v>
      </c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0"/>
        <v>0.75</v>
      </c>
      <c r="ON26" s="158">
        <f t="shared" si="61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2"/>
        <v>0.75</v>
      </c>
      <c r="OV26" s="158">
        <f t="shared" si="63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4"/>
        <v>0.75</v>
      </c>
      <c r="PD26" s="158">
        <f t="shared" si="65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v>0.75</v>
      </c>
      <c r="PM26" s="157" t="s">
        <v>41</v>
      </c>
      <c r="PN26" s="157">
        <v>12</v>
      </c>
      <c r="PO26" s="157">
        <v>9</v>
      </c>
      <c r="PP26" s="157">
        <v>3</v>
      </c>
      <c r="PQ26" s="157">
        <v>0</v>
      </c>
      <c r="PR26" s="158">
        <v>0.75</v>
      </c>
      <c r="PT26" s="157" t="s">
        <v>41</v>
      </c>
      <c r="PU26" s="157">
        <v>12</v>
      </c>
      <c r="PV26" s="157">
        <v>9</v>
      </c>
      <c r="PW26" s="157">
        <v>3</v>
      </c>
      <c r="PX26" s="157">
        <v>0</v>
      </c>
      <c r="PY26" s="158">
        <v>0.75</v>
      </c>
      <c r="QA26" s="157" t="s">
        <v>41</v>
      </c>
      <c r="QB26" s="157">
        <v>12</v>
      </c>
      <c r="QC26" s="157">
        <v>9</v>
      </c>
      <c r="QD26" s="157">
        <v>3</v>
      </c>
      <c r="QE26" s="157">
        <v>0</v>
      </c>
      <c r="QF26" s="158">
        <v>0.75</v>
      </c>
      <c r="QH26" s="157" t="s">
        <v>41</v>
      </c>
      <c r="QI26" s="157">
        <v>12</v>
      </c>
      <c r="QJ26" s="157">
        <v>9</v>
      </c>
      <c r="QK26" s="157">
        <v>3</v>
      </c>
      <c r="QL26" s="157">
        <v>0</v>
      </c>
      <c r="QM26" s="158">
        <v>0.75</v>
      </c>
    </row>
    <row r="27" spans="1:455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1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2"/>
        <v>0</v>
      </c>
      <c r="Y27" s="2" t="s">
        <v>42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3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4"/>
        <v>0</v>
      </c>
      <c r="AO27" s="2" t="s">
        <v>42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5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6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7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66"/>
        <v>1</v>
      </c>
      <c r="BS27" s="4">
        <f t="shared" si="8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9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10"/>
        <v>0</v>
      </c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1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2"/>
        <v>0</v>
      </c>
      <c r="DA27" s="2" t="s">
        <v>42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0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3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f t="shared" si="67"/>
        <v>0.99744245524296671</v>
      </c>
      <c r="EE27" s="4">
        <f t="shared" si="14"/>
        <v>-2.5575447570332921E-3</v>
      </c>
      <c r="EG27" s="139" t="s">
        <v>42</v>
      </c>
      <c r="EH27" s="139">
        <v>391</v>
      </c>
      <c r="EI27" s="139">
        <v>390</v>
      </c>
      <c r="EJ27" s="139">
        <v>1</v>
      </c>
      <c r="EK27" s="139">
        <v>0</v>
      </c>
      <c r="EL27" s="140">
        <v>1</v>
      </c>
      <c r="EM27" s="140">
        <v>0</v>
      </c>
      <c r="EN27" s="138"/>
      <c r="EO27" s="138" t="s">
        <v>42</v>
      </c>
      <c r="EP27" s="138">
        <v>391</v>
      </c>
      <c r="EQ27" s="138">
        <v>390</v>
      </c>
      <c r="ER27" s="138">
        <v>1</v>
      </c>
      <c r="ES27" s="138">
        <v>0</v>
      </c>
      <c r="ET27" s="143">
        <v>1</v>
      </c>
      <c r="EU27" s="140">
        <v>0</v>
      </c>
      <c r="EV27" s="130"/>
      <c r="EW27" s="156" t="s">
        <v>42</v>
      </c>
      <c r="EX27" s="156">
        <v>391</v>
      </c>
      <c r="EY27" s="156">
        <v>390</v>
      </c>
      <c r="EZ27" s="156">
        <v>1</v>
      </c>
      <c r="FA27" s="156">
        <v>0</v>
      </c>
      <c r="FB27" s="162">
        <v>1</v>
      </c>
      <c r="FC27" s="158">
        <f t="shared" si="15"/>
        <v>0</v>
      </c>
      <c r="FD27" s="157"/>
      <c r="FE27" s="156" t="s">
        <v>42</v>
      </c>
      <c r="FF27" s="156">
        <v>392</v>
      </c>
      <c r="FG27" s="156">
        <v>391</v>
      </c>
      <c r="FH27" s="156">
        <v>1</v>
      </c>
      <c r="FI27" s="156">
        <v>0</v>
      </c>
      <c r="FJ27" s="162">
        <v>1</v>
      </c>
      <c r="FK27" s="158">
        <f t="shared" si="16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7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18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19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0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1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2"/>
        <v>0</v>
      </c>
      <c r="HH27" s="157"/>
      <c r="HI27" s="157"/>
      <c r="HJ27" s="157"/>
      <c r="HK27" s="157"/>
      <c r="HL27" s="157"/>
      <c r="HM27" s="157"/>
      <c r="HO27" s="157"/>
      <c r="HP27" s="157"/>
      <c r="HQ27" s="157"/>
      <c r="HR27" s="157"/>
      <c r="HS27" s="157"/>
      <c r="HT27" s="157"/>
      <c r="HU27" s="158"/>
      <c r="HV27" s="157"/>
      <c r="HW27" s="157"/>
      <c r="HX27" s="157"/>
      <c r="HY27" s="157"/>
      <c r="HZ27" s="157"/>
      <c r="IA27" s="157"/>
      <c r="IB27" s="157"/>
      <c r="IC27" s="157"/>
      <c r="ID27" s="157"/>
      <c r="IE27" s="157"/>
      <c r="IF27" s="157"/>
      <c r="IG27" s="157"/>
      <c r="IH27" s="157"/>
      <c r="II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3"/>
        <v>0.99744897959183676</v>
      </c>
      <c r="IR27" s="158">
        <f t="shared" si="24"/>
        <v>-2.5510204081632404E-3</v>
      </c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5"/>
        <v>0.99744897959183676</v>
      </c>
      <c r="IZ27" s="158">
        <f t="shared" si="26"/>
        <v>0</v>
      </c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7"/>
        <v>0.99744897959183676</v>
      </c>
      <c r="JH27" s="158">
        <f t="shared" si="28"/>
        <v>0</v>
      </c>
      <c r="JJ27" s="157" t="s">
        <v>42</v>
      </c>
      <c r="JK27" s="157">
        <v>392</v>
      </c>
      <c r="JL27" s="157">
        <v>0</v>
      </c>
      <c r="JM27" s="157">
        <v>0</v>
      </c>
      <c r="JN27" s="157">
        <v>392</v>
      </c>
      <c r="JO27" s="158">
        <v>0</v>
      </c>
      <c r="JP27" s="158">
        <f t="shared" si="29"/>
        <v>-0.99744897959183676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0"/>
        <v>0.99744897959183676</v>
      </c>
      <c r="JX27" s="158">
        <f t="shared" si="31"/>
        <v>0</v>
      </c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2"/>
        <v>0.99744897959183676</v>
      </c>
      <c r="KF27" s="158">
        <f t="shared" si="33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4"/>
        <v>0.99744897959183676</v>
      </c>
      <c r="KN27" s="158">
        <f t="shared" si="35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6"/>
        <v>0.99744897959183676</v>
      </c>
      <c r="KV27" s="158">
        <f t="shared" si="37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38"/>
        <v>0.99744897959183676</v>
      </c>
      <c r="LD27" s="158">
        <f t="shared" si="39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0"/>
        <v>0.99744897959183676</v>
      </c>
      <c r="LL27" s="158">
        <f t="shared" si="41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2"/>
        <v>0.99744897959183676</v>
      </c>
      <c r="LT27" s="158">
        <f t="shared" si="43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4"/>
        <v>0.99744897959183676</v>
      </c>
      <c r="MB27" s="158">
        <f t="shared" si="45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6"/>
        <v>0.99744897959183676</v>
      </c>
      <c r="MJ27" s="158">
        <f t="shared" si="47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48"/>
        <v>0.99744897959183676</v>
      </c>
      <c r="MR27" s="158">
        <f t="shared" si="49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0"/>
        <v>0.99744897959183676</v>
      </c>
      <c r="MZ27" s="158">
        <f t="shared" si="51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2"/>
        <v>0.99744897959183676</v>
      </c>
      <c r="NH27" s="158">
        <f t="shared" si="53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4"/>
        <v>0.99744897959183676</v>
      </c>
      <c r="NP27" s="158">
        <f t="shared" si="55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6"/>
        <v>0.99744897959183676</v>
      </c>
      <c r="NX27" s="158">
        <f t="shared" si="57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58"/>
        <v>0.99744897959183676</v>
      </c>
      <c r="OF27" s="158">
        <f t="shared" si="59"/>
        <v>0</v>
      </c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0"/>
        <v>0.99744897959183676</v>
      </c>
      <c r="ON27" s="158">
        <f t="shared" si="61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2"/>
        <v>0.99744897959183676</v>
      </c>
      <c r="OV27" s="158">
        <f t="shared" si="63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4"/>
        <v>0.99744897959183676</v>
      </c>
      <c r="PD27" s="158">
        <f t="shared" si="65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v>1</v>
      </c>
      <c r="PM27" s="157" t="s">
        <v>42</v>
      </c>
      <c r="PN27" s="157">
        <v>392</v>
      </c>
      <c r="PO27" s="157">
        <v>391</v>
      </c>
      <c r="PP27" s="157">
        <v>1</v>
      </c>
      <c r="PQ27" s="157">
        <v>0</v>
      </c>
      <c r="PR27" s="158">
        <v>1</v>
      </c>
      <c r="PT27" s="157" t="s">
        <v>42</v>
      </c>
      <c r="PU27" s="157">
        <v>392</v>
      </c>
      <c r="PV27" s="157">
        <v>391</v>
      </c>
      <c r="PW27" s="157">
        <v>1</v>
      </c>
      <c r="PX27" s="157">
        <v>0</v>
      </c>
      <c r="PY27" s="158">
        <v>1</v>
      </c>
      <c r="QA27" s="157" t="s">
        <v>42</v>
      </c>
      <c r="QB27" s="157">
        <v>392</v>
      </c>
      <c r="QC27" s="157">
        <v>391</v>
      </c>
      <c r="QD27" s="157">
        <v>1</v>
      </c>
      <c r="QE27" s="157">
        <v>0</v>
      </c>
      <c r="QF27" s="158">
        <v>1</v>
      </c>
      <c r="QH27" s="157" t="s">
        <v>42</v>
      </c>
      <c r="QI27" s="157">
        <v>392</v>
      </c>
      <c r="QJ27" s="157">
        <v>391</v>
      </c>
      <c r="QK27" s="157">
        <v>1</v>
      </c>
      <c r="QL27" s="157">
        <v>0</v>
      </c>
      <c r="QM27" s="158">
        <v>1</v>
      </c>
    </row>
    <row r="28" spans="1:455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1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2"/>
        <v>0</v>
      </c>
      <c r="Y28" s="2" t="s">
        <v>43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3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4"/>
        <v>0</v>
      </c>
      <c r="AO28" s="2" t="s">
        <v>43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5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6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7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66"/>
        <v>1</v>
      </c>
      <c r="BS28" s="4">
        <f t="shared" si="8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10"/>
        <v>0</v>
      </c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1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2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0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3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f t="shared" si="67"/>
        <v>1</v>
      </c>
      <c r="EE28" s="4">
        <f t="shared" si="14"/>
        <v>0</v>
      </c>
      <c r="EG28" s="139" t="s">
        <v>43</v>
      </c>
      <c r="EH28" s="139">
        <v>49</v>
      </c>
      <c r="EI28" s="139">
        <v>49</v>
      </c>
      <c r="EJ28" s="139">
        <v>0</v>
      </c>
      <c r="EK28" s="139">
        <v>0</v>
      </c>
      <c r="EL28" s="140">
        <v>1</v>
      </c>
      <c r="EM28" s="140">
        <v>0</v>
      </c>
      <c r="EN28" s="138"/>
      <c r="EO28" s="138" t="s">
        <v>43</v>
      </c>
      <c r="EP28" s="138">
        <v>49</v>
      </c>
      <c r="EQ28" s="138">
        <v>49</v>
      </c>
      <c r="ER28" s="138">
        <v>0</v>
      </c>
      <c r="ES28" s="138">
        <v>0</v>
      </c>
      <c r="ET28" s="143">
        <v>1</v>
      </c>
      <c r="EU28" s="140">
        <v>0</v>
      </c>
      <c r="EV28" s="130"/>
      <c r="EW28" s="156" t="s">
        <v>43</v>
      </c>
      <c r="EX28" s="156">
        <v>49</v>
      </c>
      <c r="EY28" s="156">
        <v>49</v>
      </c>
      <c r="EZ28" s="156">
        <v>0</v>
      </c>
      <c r="FA28" s="156">
        <v>0</v>
      </c>
      <c r="FB28" s="162">
        <v>1</v>
      </c>
      <c r="FC28" s="158">
        <f t="shared" si="15"/>
        <v>0</v>
      </c>
      <c r="FD28" s="157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6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7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18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19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0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1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2"/>
        <v>0</v>
      </c>
      <c r="HH28" s="157"/>
      <c r="HI28" s="157"/>
      <c r="HJ28" s="157"/>
      <c r="HK28" s="157"/>
      <c r="HL28" s="157"/>
      <c r="HM28" s="157"/>
      <c r="HO28" s="157"/>
      <c r="HP28" s="157"/>
      <c r="HQ28" s="157"/>
      <c r="HR28" s="157"/>
      <c r="HS28" s="157"/>
      <c r="HT28" s="157"/>
      <c r="HU28" s="158"/>
      <c r="HV28" s="157"/>
      <c r="HW28" s="157"/>
      <c r="HX28" s="157"/>
      <c r="HY28" s="157"/>
      <c r="HZ28" s="157"/>
      <c r="IA28" s="157"/>
      <c r="IB28" s="157"/>
      <c r="IC28" s="157"/>
      <c r="ID28" s="157"/>
      <c r="IE28" s="157"/>
      <c r="IF28" s="157"/>
      <c r="IG28" s="157"/>
      <c r="IH28" s="157"/>
      <c r="II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3"/>
        <v>1</v>
      </c>
      <c r="IR28" s="158">
        <f t="shared" si="24"/>
        <v>0</v>
      </c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5"/>
        <v>1</v>
      </c>
      <c r="IZ28" s="158">
        <f t="shared" si="26"/>
        <v>0</v>
      </c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7"/>
        <v>1</v>
      </c>
      <c r="JH28" s="158">
        <f t="shared" si="28"/>
        <v>0</v>
      </c>
      <c r="JJ28" s="157" t="s">
        <v>43</v>
      </c>
      <c r="JK28" s="157">
        <v>49</v>
      </c>
      <c r="JL28" s="157">
        <v>49</v>
      </c>
      <c r="JM28" s="157">
        <v>0</v>
      </c>
      <c r="JN28" s="157">
        <v>0</v>
      </c>
      <c r="JO28" s="158">
        <v>1</v>
      </c>
      <c r="JP28" s="158">
        <f t="shared" si="29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0"/>
        <v>1</v>
      </c>
      <c r="JX28" s="158">
        <f t="shared" si="31"/>
        <v>0</v>
      </c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2"/>
        <v>1</v>
      </c>
      <c r="KF28" s="158">
        <f t="shared" si="33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4"/>
        <v>1</v>
      </c>
      <c r="KN28" s="158">
        <f t="shared" si="35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6"/>
        <v>1</v>
      </c>
      <c r="KV28" s="158">
        <f t="shared" si="37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38"/>
        <v>1</v>
      </c>
      <c r="LD28" s="158">
        <f t="shared" si="39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0"/>
        <v>1</v>
      </c>
      <c r="LL28" s="158">
        <f t="shared" si="41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2"/>
        <v>1</v>
      </c>
      <c r="LT28" s="158">
        <f t="shared" si="43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4"/>
        <v>1</v>
      </c>
      <c r="MB28" s="158">
        <f t="shared" si="45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6"/>
        <v>1</v>
      </c>
      <c r="MJ28" s="158">
        <f t="shared" si="47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48"/>
        <v>1</v>
      </c>
      <c r="MR28" s="158">
        <f t="shared" si="49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0"/>
        <v>1</v>
      </c>
      <c r="MZ28" s="158">
        <f t="shared" si="51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2"/>
        <v>1</v>
      </c>
      <c r="NH28" s="158">
        <f t="shared" si="53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4"/>
        <v>1</v>
      </c>
      <c r="NP28" s="158">
        <f t="shared" si="55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6"/>
        <v>1</v>
      </c>
      <c r="NX28" s="158">
        <f t="shared" si="57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58"/>
        <v>1</v>
      </c>
      <c r="OF28" s="158">
        <f t="shared" si="59"/>
        <v>0</v>
      </c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0"/>
        <v>1</v>
      </c>
      <c r="ON28" s="158">
        <f t="shared" si="61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2"/>
        <v>1</v>
      </c>
      <c r="OV28" s="158">
        <f t="shared" si="63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4"/>
        <v>1</v>
      </c>
      <c r="PD28" s="158">
        <f t="shared" si="65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v>1</v>
      </c>
      <c r="PM28" s="157" t="s">
        <v>43</v>
      </c>
      <c r="PN28" s="157">
        <v>49</v>
      </c>
      <c r="PO28" s="157">
        <v>49</v>
      </c>
      <c r="PP28" s="157">
        <v>0</v>
      </c>
      <c r="PQ28" s="157">
        <v>0</v>
      </c>
      <c r="PR28" s="158">
        <v>1</v>
      </c>
      <c r="PT28" s="157" t="s">
        <v>43</v>
      </c>
      <c r="PU28" s="157">
        <v>49</v>
      </c>
      <c r="PV28" s="157">
        <v>49</v>
      </c>
      <c r="PW28" s="157">
        <v>0</v>
      </c>
      <c r="PX28" s="157">
        <v>0</v>
      </c>
      <c r="PY28" s="158">
        <v>1</v>
      </c>
      <c r="QA28" s="157" t="s">
        <v>43</v>
      </c>
      <c r="QB28" s="157">
        <v>49</v>
      </c>
      <c r="QC28" s="157">
        <v>49</v>
      </c>
      <c r="QD28" s="157">
        <v>0</v>
      </c>
      <c r="QE28" s="157">
        <v>0</v>
      </c>
      <c r="QF28" s="158">
        <v>1</v>
      </c>
      <c r="QH28" s="157" t="s">
        <v>43</v>
      </c>
      <c r="QI28" s="157">
        <v>49</v>
      </c>
      <c r="QJ28" s="157">
        <v>49</v>
      </c>
      <c r="QK28" s="157">
        <v>0</v>
      </c>
      <c r="QL28" s="157">
        <v>0</v>
      </c>
      <c r="QM28" s="158">
        <v>1</v>
      </c>
    </row>
    <row r="29" spans="1:455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1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2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3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4"/>
        <v>0</v>
      </c>
      <c r="AO29" s="2" t="s">
        <v>44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5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6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7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f t="shared" si="66"/>
        <v>1</v>
      </c>
      <c r="BS29" s="4">
        <f t="shared" si="8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10"/>
        <v>0</v>
      </c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1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2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0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3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f t="shared" si="67"/>
        <v>1</v>
      </c>
      <c r="EE29" s="4">
        <f t="shared" si="14"/>
        <v>0</v>
      </c>
      <c r="EG29" s="139" t="s">
        <v>44</v>
      </c>
      <c r="EH29" s="139">
        <v>4</v>
      </c>
      <c r="EI29" s="139">
        <v>4</v>
      </c>
      <c r="EJ29" s="139">
        <v>0</v>
      </c>
      <c r="EK29" s="139">
        <v>0</v>
      </c>
      <c r="EL29" s="140">
        <v>1</v>
      </c>
      <c r="EM29" s="140">
        <v>0</v>
      </c>
      <c r="EN29" s="138"/>
      <c r="EO29" s="138" t="s">
        <v>44</v>
      </c>
      <c r="EP29" s="138">
        <v>4</v>
      </c>
      <c r="EQ29" s="138">
        <v>4</v>
      </c>
      <c r="ER29" s="138">
        <v>0</v>
      </c>
      <c r="ES29" s="138">
        <v>0</v>
      </c>
      <c r="ET29" s="143">
        <v>1</v>
      </c>
      <c r="EU29" s="140">
        <v>0</v>
      </c>
      <c r="EV29" s="130"/>
      <c r="EW29" s="156" t="s">
        <v>44</v>
      </c>
      <c r="EX29" s="156">
        <v>4</v>
      </c>
      <c r="EY29" s="156">
        <v>4</v>
      </c>
      <c r="EZ29" s="156">
        <v>0</v>
      </c>
      <c r="FA29" s="156">
        <v>0</v>
      </c>
      <c r="FB29" s="162">
        <v>1</v>
      </c>
      <c r="FC29" s="158">
        <f t="shared" si="15"/>
        <v>0</v>
      </c>
      <c r="FD29" s="157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6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7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18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19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0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1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2"/>
        <v>0</v>
      </c>
      <c r="HH29" s="157"/>
      <c r="HI29" s="157"/>
      <c r="HJ29" s="157"/>
      <c r="HK29" s="157"/>
      <c r="HL29" s="157"/>
      <c r="HM29" s="157"/>
      <c r="HO29" s="157"/>
      <c r="HP29" s="157"/>
      <c r="HQ29" s="157"/>
      <c r="HR29" s="157"/>
      <c r="HS29" s="157"/>
      <c r="HT29" s="157"/>
      <c r="HU29" s="158"/>
      <c r="HV29" s="157"/>
      <c r="HW29" s="157"/>
      <c r="HX29" s="157"/>
      <c r="HY29" s="157"/>
      <c r="HZ29" s="157"/>
      <c r="IA29" s="157"/>
      <c r="IB29" s="157"/>
      <c r="IC29" s="157"/>
      <c r="ID29" s="157"/>
      <c r="IE29" s="157"/>
      <c r="IF29" s="157"/>
      <c r="IG29" s="157"/>
      <c r="IH29" s="157"/>
      <c r="II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3"/>
        <v>1</v>
      </c>
      <c r="IR29" s="158">
        <f t="shared" si="24"/>
        <v>0</v>
      </c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5"/>
        <v>1</v>
      </c>
      <c r="IZ29" s="158">
        <f t="shared" si="26"/>
        <v>0</v>
      </c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7"/>
        <v>1</v>
      </c>
      <c r="JH29" s="158">
        <f t="shared" si="28"/>
        <v>0</v>
      </c>
      <c r="JJ29" s="157" t="s">
        <v>44</v>
      </c>
      <c r="JK29" s="157">
        <v>4</v>
      </c>
      <c r="JL29" s="157">
        <v>0</v>
      </c>
      <c r="JM29" s="157">
        <v>0</v>
      </c>
      <c r="JN29" s="157">
        <v>4</v>
      </c>
      <c r="JO29" s="158">
        <v>0</v>
      </c>
      <c r="JP29" s="158">
        <f t="shared" si="29"/>
        <v>-1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0"/>
        <v>1</v>
      </c>
      <c r="JX29" s="158">
        <f t="shared" si="31"/>
        <v>0</v>
      </c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2"/>
        <v>1</v>
      </c>
      <c r="KF29" s="158">
        <f t="shared" si="33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4"/>
        <v>1</v>
      </c>
      <c r="KN29" s="158">
        <f t="shared" si="35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6"/>
        <v>1</v>
      </c>
      <c r="KV29" s="158">
        <f t="shared" si="37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38"/>
        <v>1</v>
      </c>
      <c r="LD29" s="158">
        <f t="shared" si="39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0"/>
        <v>1</v>
      </c>
      <c r="LL29" s="158">
        <f t="shared" si="41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2"/>
        <v>1</v>
      </c>
      <c r="LT29" s="158">
        <f t="shared" si="43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4"/>
        <v>1</v>
      </c>
      <c r="MB29" s="158">
        <f t="shared" si="45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6"/>
        <v>1</v>
      </c>
      <c r="MJ29" s="158">
        <f t="shared" si="47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48"/>
        <v>1</v>
      </c>
      <c r="MR29" s="158">
        <f t="shared" si="49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0"/>
        <v>1</v>
      </c>
      <c r="MZ29" s="158">
        <f t="shared" si="51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2"/>
        <v>1</v>
      </c>
      <c r="NH29" s="158">
        <f t="shared" si="53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4"/>
        <v>1</v>
      </c>
      <c r="NP29" s="158">
        <f t="shared" si="55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6"/>
        <v>1</v>
      </c>
      <c r="NX29" s="158">
        <f t="shared" si="57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58"/>
        <v>1</v>
      </c>
      <c r="OF29" s="158">
        <f t="shared" si="59"/>
        <v>0</v>
      </c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0"/>
        <v>1</v>
      </c>
      <c r="ON29" s="158">
        <f t="shared" si="61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2"/>
        <v>1</v>
      </c>
      <c r="OV29" s="158">
        <f t="shared" si="63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4"/>
        <v>1</v>
      </c>
      <c r="PD29" s="158">
        <f t="shared" si="65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v>1</v>
      </c>
      <c r="PM29" s="157" t="s">
        <v>44</v>
      </c>
      <c r="PN29" s="157">
        <v>4</v>
      </c>
      <c r="PO29" s="157">
        <v>4</v>
      </c>
      <c r="PP29" s="157">
        <v>0</v>
      </c>
      <c r="PQ29" s="157">
        <v>0</v>
      </c>
      <c r="PR29" s="158">
        <v>1</v>
      </c>
      <c r="PT29" s="157" t="s">
        <v>44</v>
      </c>
      <c r="PU29" s="157">
        <v>4</v>
      </c>
      <c r="PV29" s="157">
        <v>4</v>
      </c>
      <c r="PW29" s="157">
        <v>0</v>
      </c>
      <c r="PX29" s="157">
        <v>0</v>
      </c>
      <c r="PY29" s="158">
        <v>1</v>
      </c>
      <c r="QA29" s="157" t="s">
        <v>44</v>
      </c>
      <c r="QB29" s="157">
        <v>4</v>
      </c>
      <c r="QC29" s="157">
        <v>4</v>
      </c>
      <c r="QD29" s="157">
        <v>0</v>
      </c>
      <c r="QE29" s="157">
        <v>0</v>
      </c>
      <c r="QF29" s="158">
        <v>1</v>
      </c>
      <c r="QH29" s="157" t="s">
        <v>44</v>
      </c>
      <c r="QI29" s="157">
        <v>4</v>
      </c>
      <c r="QJ29" s="157">
        <v>4</v>
      </c>
      <c r="QK29" s="157">
        <v>0</v>
      </c>
      <c r="QL29" s="157">
        <v>0</v>
      </c>
      <c r="QM29" s="158">
        <v>1</v>
      </c>
    </row>
    <row r="30" spans="1:455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1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2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3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4"/>
        <v>0</v>
      </c>
      <c r="AO30" s="2" t="s">
        <v>45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5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6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7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66"/>
        <v>1</v>
      </c>
      <c r="BS30" s="4">
        <f t="shared" si="8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10"/>
        <v>0</v>
      </c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1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2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0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3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f t="shared" si="67"/>
        <v>1</v>
      </c>
      <c r="EE30" s="4">
        <f t="shared" si="14"/>
        <v>0</v>
      </c>
      <c r="EG30" s="139" t="s">
        <v>45</v>
      </c>
      <c r="EH30" s="139">
        <v>52</v>
      </c>
      <c r="EI30" s="139">
        <v>52</v>
      </c>
      <c r="EJ30" s="139">
        <v>0</v>
      </c>
      <c r="EK30" s="139">
        <v>0</v>
      </c>
      <c r="EL30" s="140">
        <v>1</v>
      </c>
      <c r="EM30" s="140">
        <v>0</v>
      </c>
      <c r="EN30" s="138"/>
      <c r="EO30" s="138" t="s">
        <v>45</v>
      </c>
      <c r="EP30" s="138">
        <v>52</v>
      </c>
      <c r="EQ30" s="138">
        <v>52</v>
      </c>
      <c r="ER30" s="138">
        <v>0</v>
      </c>
      <c r="ES30" s="138">
        <v>0</v>
      </c>
      <c r="ET30" s="143">
        <v>1</v>
      </c>
      <c r="EU30" s="140">
        <v>0</v>
      </c>
      <c r="EV30" s="130"/>
      <c r="EW30" s="156" t="s">
        <v>45</v>
      </c>
      <c r="EX30" s="156">
        <v>52</v>
      </c>
      <c r="EY30" s="156">
        <v>52</v>
      </c>
      <c r="EZ30" s="156">
        <v>0</v>
      </c>
      <c r="FA30" s="156">
        <v>0</v>
      </c>
      <c r="FB30" s="162">
        <v>1</v>
      </c>
      <c r="FC30" s="158">
        <f t="shared" si="15"/>
        <v>0</v>
      </c>
      <c r="FD30" s="157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6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7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18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19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0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1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2"/>
        <v>0</v>
      </c>
      <c r="HH30" s="157"/>
      <c r="HI30" s="157"/>
      <c r="HJ30" s="157"/>
      <c r="HK30" s="157"/>
      <c r="HL30" s="157"/>
      <c r="HM30" s="157"/>
      <c r="HO30" s="157"/>
      <c r="HP30" s="157"/>
      <c r="HQ30" s="157"/>
      <c r="HR30" s="157"/>
      <c r="HS30" s="157"/>
      <c r="HT30" s="157"/>
      <c r="HU30" s="158"/>
      <c r="HV30" s="157"/>
      <c r="HW30" s="157"/>
      <c r="HX30" s="157"/>
      <c r="HY30" s="157"/>
      <c r="HZ30" s="157"/>
      <c r="IA30" s="157"/>
      <c r="IB30" s="157"/>
      <c r="IC30" s="157"/>
      <c r="ID30" s="157"/>
      <c r="IE30" s="157"/>
      <c r="IF30" s="157"/>
      <c r="IG30" s="157"/>
      <c r="IH30" s="157"/>
      <c r="II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3"/>
        <v>1</v>
      </c>
      <c r="IR30" s="158">
        <f t="shared" si="24"/>
        <v>0</v>
      </c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5"/>
        <v>1</v>
      </c>
      <c r="IZ30" s="158">
        <f t="shared" si="26"/>
        <v>0</v>
      </c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7"/>
        <v>1</v>
      </c>
      <c r="JH30" s="158">
        <f t="shared" si="28"/>
        <v>0</v>
      </c>
      <c r="JJ30" s="157" t="s">
        <v>45</v>
      </c>
      <c r="JK30" s="157">
        <v>52</v>
      </c>
      <c r="JL30" s="157">
        <v>52</v>
      </c>
      <c r="JM30" s="157">
        <v>0</v>
      </c>
      <c r="JN30" s="157">
        <v>0</v>
      </c>
      <c r="JO30" s="158">
        <v>1</v>
      </c>
      <c r="JP30" s="158">
        <f t="shared" si="29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0"/>
        <v>1</v>
      </c>
      <c r="JX30" s="158">
        <f t="shared" si="31"/>
        <v>0</v>
      </c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2"/>
        <v>1</v>
      </c>
      <c r="KF30" s="158">
        <f t="shared" si="33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4"/>
        <v>1</v>
      </c>
      <c r="KN30" s="158">
        <f t="shared" si="35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6"/>
        <v>1</v>
      </c>
      <c r="KV30" s="158">
        <f t="shared" si="37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38"/>
        <v>1</v>
      </c>
      <c r="LD30" s="158">
        <f t="shared" si="39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0"/>
        <v>1</v>
      </c>
      <c r="LL30" s="158">
        <f t="shared" si="41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2"/>
        <v>1</v>
      </c>
      <c r="LT30" s="158">
        <f t="shared" si="43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4"/>
        <v>1</v>
      </c>
      <c r="MB30" s="158">
        <f t="shared" si="45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6"/>
        <v>1</v>
      </c>
      <c r="MJ30" s="158">
        <f t="shared" si="47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48"/>
        <v>1</v>
      </c>
      <c r="MR30" s="158">
        <f t="shared" si="49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0"/>
        <v>1</v>
      </c>
      <c r="MZ30" s="158">
        <f t="shared" si="51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2"/>
        <v>1</v>
      </c>
      <c r="NH30" s="158">
        <f t="shared" si="53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4"/>
        <v>1</v>
      </c>
      <c r="NP30" s="158">
        <f t="shared" si="55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6"/>
        <v>1</v>
      </c>
      <c r="NX30" s="158">
        <f t="shared" si="57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58"/>
        <v>1</v>
      </c>
      <c r="OF30" s="158">
        <f t="shared" si="59"/>
        <v>0</v>
      </c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0"/>
        <v>1</v>
      </c>
      <c r="ON30" s="158">
        <f t="shared" si="61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2"/>
        <v>1</v>
      </c>
      <c r="OV30" s="158">
        <f t="shared" si="63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4"/>
        <v>1</v>
      </c>
      <c r="PD30" s="158">
        <f t="shared" si="65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v>1</v>
      </c>
      <c r="PM30" s="157" t="s">
        <v>45</v>
      </c>
      <c r="PN30" s="157">
        <v>52</v>
      </c>
      <c r="PO30" s="157">
        <v>52</v>
      </c>
      <c r="PP30" s="157">
        <v>0</v>
      </c>
      <c r="PQ30" s="157">
        <v>0</v>
      </c>
      <c r="PR30" s="158">
        <v>1</v>
      </c>
      <c r="PT30" s="157" t="s">
        <v>45</v>
      </c>
      <c r="PU30" s="157">
        <v>52</v>
      </c>
      <c r="PV30" s="157">
        <v>52</v>
      </c>
      <c r="PW30" s="157">
        <v>0</v>
      </c>
      <c r="PX30" s="157">
        <v>0</v>
      </c>
      <c r="PY30" s="158">
        <v>1</v>
      </c>
      <c r="QA30" s="157" t="s">
        <v>45</v>
      </c>
      <c r="QB30" s="157">
        <v>52</v>
      </c>
      <c r="QC30" s="157">
        <v>52</v>
      </c>
      <c r="QD30" s="157">
        <v>0</v>
      </c>
      <c r="QE30" s="157">
        <v>0</v>
      </c>
      <c r="QF30" s="158">
        <v>1</v>
      </c>
      <c r="QH30" s="157" t="s">
        <v>45</v>
      </c>
      <c r="QI30" s="157">
        <v>52</v>
      </c>
      <c r="QJ30" s="157">
        <v>52</v>
      </c>
      <c r="QK30" s="157">
        <v>0</v>
      </c>
      <c r="QL30" s="157">
        <v>0</v>
      </c>
      <c r="QM30" s="158">
        <v>1</v>
      </c>
    </row>
    <row r="31" spans="1:455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1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2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3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4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5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6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7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8"/>
        <v>0</v>
      </c>
      <c r="BU31" s="65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10"/>
        <v>0</v>
      </c>
      <c r="CK31" s="114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1"/>
        <v>0</v>
      </c>
      <c r="CS31" s="114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2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0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3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4"/>
        <v>0</v>
      </c>
      <c r="EG31" s="142" t="s">
        <v>46</v>
      </c>
      <c r="EH31" s="139">
        <v>141</v>
      </c>
      <c r="EI31" s="139">
        <v>141</v>
      </c>
      <c r="EJ31" s="139">
        <v>0</v>
      </c>
      <c r="EK31" s="139">
        <v>0</v>
      </c>
      <c r="EL31" s="140">
        <v>1</v>
      </c>
      <c r="EM31" s="140">
        <v>0</v>
      </c>
      <c r="EN31" s="138"/>
      <c r="EO31" s="144" t="s">
        <v>46</v>
      </c>
      <c r="EP31" s="139">
        <v>141</v>
      </c>
      <c r="EQ31" s="139">
        <v>141</v>
      </c>
      <c r="ER31" s="139">
        <v>0</v>
      </c>
      <c r="ES31" s="139">
        <v>0</v>
      </c>
      <c r="ET31" s="140">
        <v>1</v>
      </c>
      <c r="EU31" s="140">
        <v>0</v>
      </c>
      <c r="EV31" s="130"/>
      <c r="EW31" s="163" t="s">
        <v>46</v>
      </c>
      <c r="EX31" s="157">
        <v>141</v>
      </c>
      <c r="EY31" s="157">
        <v>141</v>
      </c>
      <c r="EZ31" s="157">
        <v>0</v>
      </c>
      <c r="FA31" s="157">
        <v>0</v>
      </c>
      <c r="FB31" s="158">
        <v>1</v>
      </c>
      <c r="FC31" s="158">
        <f t="shared" si="15"/>
        <v>0</v>
      </c>
      <c r="FD31" s="157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6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7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18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19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0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1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2"/>
        <v>0</v>
      </c>
      <c r="HH31" s="157"/>
      <c r="HI31" s="157"/>
      <c r="HJ31" s="157"/>
      <c r="HK31" s="157"/>
      <c r="HL31" s="157"/>
      <c r="HM31" s="157"/>
      <c r="HO31" s="157"/>
      <c r="HP31" s="157"/>
      <c r="HQ31" s="157"/>
      <c r="HR31" s="157"/>
      <c r="HS31" s="157"/>
      <c r="HT31" s="157"/>
      <c r="HU31" s="158"/>
      <c r="HV31" s="157"/>
      <c r="HW31" s="157"/>
      <c r="HX31" s="157"/>
      <c r="HY31" s="157"/>
      <c r="HZ31" s="157"/>
      <c r="IA31" s="157"/>
      <c r="IB31" s="157"/>
      <c r="IC31" s="157"/>
      <c r="ID31" s="157"/>
      <c r="IE31" s="157"/>
      <c r="IF31" s="157"/>
      <c r="IG31" s="157"/>
      <c r="IH31" s="157"/>
      <c r="II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3"/>
        <v>1</v>
      </c>
      <c r="IR31" s="158">
        <f t="shared" si="24"/>
        <v>0</v>
      </c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5"/>
        <v>1</v>
      </c>
      <c r="IZ31" s="158">
        <f t="shared" si="26"/>
        <v>0</v>
      </c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7"/>
        <v>1</v>
      </c>
      <c r="JH31" s="158">
        <f t="shared" si="28"/>
        <v>0</v>
      </c>
      <c r="JJ31" s="157" t="s">
        <v>46</v>
      </c>
      <c r="JK31" s="157">
        <v>145</v>
      </c>
      <c r="JL31" s="157">
        <v>0</v>
      </c>
      <c r="JM31" s="157">
        <v>0</v>
      </c>
      <c r="JN31" s="157">
        <v>145</v>
      </c>
      <c r="JO31" s="158">
        <v>0</v>
      </c>
      <c r="JP31" s="158">
        <f t="shared" si="29"/>
        <v>-1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0"/>
        <v>1</v>
      </c>
      <c r="JX31" s="158">
        <f t="shared" si="31"/>
        <v>0</v>
      </c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2"/>
        <v>1</v>
      </c>
      <c r="KF31" s="158">
        <f t="shared" si="33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4"/>
        <v>1</v>
      </c>
      <c r="KN31" s="158">
        <f t="shared" si="35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6"/>
        <v>1</v>
      </c>
      <c r="KV31" s="158">
        <f t="shared" si="37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38"/>
        <v>1</v>
      </c>
      <c r="LD31" s="158">
        <f t="shared" si="39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0"/>
        <v>1</v>
      </c>
      <c r="LL31" s="158">
        <f t="shared" si="41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2"/>
        <v>1</v>
      </c>
      <c r="LT31" s="158">
        <f t="shared" si="43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4"/>
        <v>1</v>
      </c>
      <c r="MB31" s="158">
        <f t="shared" si="45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6"/>
        <v>1</v>
      </c>
      <c r="MJ31" s="158">
        <f t="shared" si="47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48"/>
        <v>1</v>
      </c>
      <c r="MR31" s="158">
        <f t="shared" si="49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0"/>
        <v>1</v>
      </c>
      <c r="MZ31" s="158">
        <f t="shared" si="51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2"/>
        <v>1</v>
      </c>
      <c r="NH31" s="158">
        <f t="shared" si="53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4"/>
        <v>1</v>
      </c>
      <c r="NP31" s="158">
        <f t="shared" si="55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6"/>
        <v>1</v>
      </c>
      <c r="NX31" s="158">
        <f t="shared" si="57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58"/>
        <v>1</v>
      </c>
      <c r="OF31" s="158">
        <f t="shared" si="59"/>
        <v>0</v>
      </c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0"/>
        <v>1</v>
      </c>
      <c r="ON31" s="158">
        <f t="shared" si="61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2"/>
        <v>1</v>
      </c>
      <c r="OV31" s="158">
        <f t="shared" si="63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4"/>
        <v>1</v>
      </c>
      <c r="PD31" s="158">
        <f t="shared" si="65"/>
        <v>0</v>
      </c>
      <c r="PF31" s="157" t="s">
        <v>46</v>
      </c>
      <c r="PG31" s="157">
        <v>145</v>
      </c>
      <c r="PH31" s="157">
        <v>141</v>
      </c>
      <c r="PI31" s="157">
        <v>0</v>
      </c>
      <c r="PJ31" s="157">
        <v>4</v>
      </c>
      <c r="PK31" s="158">
        <v>0.97</v>
      </c>
      <c r="PM31" s="157" t="s">
        <v>46</v>
      </c>
      <c r="PN31" s="157">
        <v>145</v>
      </c>
      <c r="PO31" s="157">
        <v>141</v>
      </c>
      <c r="PP31" s="157">
        <v>0</v>
      </c>
      <c r="PQ31" s="157">
        <v>4</v>
      </c>
      <c r="PR31" s="158">
        <v>0.97</v>
      </c>
      <c r="PT31" s="157" t="s">
        <v>46</v>
      </c>
      <c r="PU31" s="157">
        <v>145</v>
      </c>
      <c r="PV31" s="157">
        <v>141</v>
      </c>
      <c r="PW31" s="157">
        <v>0</v>
      </c>
      <c r="PX31" s="157">
        <v>4</v>
      </c>
      <c r="PY31" s="158">
        <v>0.97</v>
      </c>
      <c r="QA31" s="157" t="s">
        <v>46</v>
      </c>
      <c r="QB31" s="157">
        <v>145</v>
      </c>
      <c r="QC31" s="157">
        <v>141</v>
      </c>
      <c r="QD31" s="157">
        <v>0</v>
      </c>
      <c r="QE31" s="157">
        <v>4</v>
      </c>
      <c r="QF31" s="158">
        <v>0.97</v>
      </c>
      <c r="QH31" s="157" t="s">
        <v>46</v>
      </c>
      <c r="QI31" s="157">
        <v>145</v>
      </c>
      <c r="QJ31" s="157">
        <v>141</v>
      </c>
      <c r="QK31" s="157">
        <v>0</v>
      </c>
      <c r="QL31" s="157">
        <v>4</v>
      </c>
      <c r="QM31" s="158">
        <v>0.97</v>
      </c>
    </row>
    <row r="32" spans="1:455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1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2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3"/>
        <v>0</v>
      </c>
      <c r="AG32" s="2" t="s">
        <v>47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4"/>
        <v>0</v>
      </c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5"/>
        <v>0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6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7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66"/>
        <v>1</v>
      </c>
      <c r="BS32" s="4">
        <f t="shared" si="8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10"/>
        <v>0</v>
      </c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1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2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0"/>
        <v>0.5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3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f t="shared" si="67"/>
        <v>1</v>
      </c>
      <c r="EE32" s="4">
        <f t="shared" si="14"/>
        <v>0</v>
      </c>
      <c r="EG32" s="139" t="s">
        <v>47</v>
      </c>
      <c r="EH32" s="139">
        <v>45</v>
      </c>
      <c r="EI32" s="139">
        <v>45</v>
      </c>
      <c r="EJ32" s="139">
        <v>0</v>
      </c>
      <c r="EK32" s="139">
        <v>0</v>
      </c>
      <c r="EL32" s="140">
        <v>1</v>
      </c>
      <c r="EM32" s="140">
        <v>0</v>
      </c>
      <c r="EN32" s="138"/>
      <c r="EO32" s="138" t="s">
        <v>47</v>
      </c>
      <c r="EP32" s="138">
        <v>45</v>
      </c>
      <c r="EQ32" s="138">
        <v>45</v>
      </c>
      <c r="ER32" s="138">
        <v>0</v>
      </c>
      <c r="ES32" s="138">
        <v>0</v>
      </c>
      <c r="ET32" s="143">
        <v>1</v>
      </c>
      <c r="EU32" s="140">
        <v>0</v>
      </c>
      <c r="EV32" s="130"/>
      <c r="EW32" s="156" t="s">
        <v>47</v>
      </c>
      <c r="EX32" s="156">
        <v>45</v>
      </c>
      <c r="EY32" s="156">
        <v>45</v>
      </c>
      <c r="EZ32" s="156">
        <v>0</v>
      </c>
      <c r="FA32" s="156">
        <v>0</v>
      </c>
      <c r="FB32" s="162">
        <v>1</v>
      </c>
      <c r="FC32" s="158">
        <f t="shared" si="15"/>
        <v>0</v>
      </c>
      <c r="FD32" s="157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6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7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18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19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0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1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2"/>
        <v>0</v>
      </c>
      <c r="HH32" s="157"/>
      <c r="HI32" s="157"/>
      <c r="HJ32" s="157"/>
      <c r="HK32" s="157"/>
      <c r="HL32" s="157"/>
      <c r="HM32" s="157"/>
      <c r="HO32" s="157"/>
      <c r="HP32" s="157"/>
      <c r="HQ32" s="157"/>
      <c r="HR32" s="157"/>
      <c r="HS32" s="157"/>
      <c r="HT32" s="157"/>
      <c r="HU32" s="158"/>
      <c r="HV32" s="157"/>
      <c r="HW32" s="157"/>
      <c r="HX32" s="157"/>
      <c r="HY32" s="157"/>
      <c r="HZ32" s="157"/>
      <c r="IA32" s="157"/>
      <c r="IB32" s="157"/>
      <c r="IC32" s="157"/>
      <c r="ID32" s="157"/>
      <c r="IE32" s="157"/>
      <c r="IF32" s="157"/>
      <c r="IG32" s="157"/>
      <c r="IH32" s="157"/>
      <c r="II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3"/>
        <v>1</v>
      </c>
      <c r="IR32" s="158">
        <f t="shared" si="24"/>
        <v>0</v>
      </c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5"/>
        <v>1</v>
      </c>
      <c r="IZ32" s="158">
        <f t="shared" si="26"/>
        <v>0</v>
      </c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7"/>
        <v>1</v>
      </c>
      <c r="JH32" s="158">
        <f t="shared" si="28"/>
        <v>0</v>
      </c>
      <c r="JJ32" s="157" t="s">
        <v>47</v>
      </c>
      <c r="JK32" s="157">
        <v>45</v>
      </c>
      <c r="JL32" s="157">
        <v>45</v>
      </c>
      <c r="JM32" s="157">
        <v>0</v>
      </c>
      <c r="JN32" s="157">
        <v>0</v>
      </c>
      <c r="JO32" s="158">
        <v>1</v>
      </c>
      <c r="JP32" s="158">
        <f t="shared" si="29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0"/>
        <v>1</v>
      </c>
      <c r="JX32" s="158">
        <f t="shared" si="31"/>
        <v>0</v>
      </c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2"/>
        <v>1</v>
      </c>
      <c r="KF32" s="158">
        <f t="shared" si="33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4"/>
        <v>1</v>
      </c>
      <c r="KN32" s="158">
        <f t="shared" si="35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6"/>
        <v>1</v>
      </c>
      <c r="KV32" s="158">
        <f t="shared" si="37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38"/>
        <v>1</v>
      </c>
      <c r="LD32" s="158">
        <f t="shared" si="39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0"/>
        <v>1</v>
      </c>
      <c r="LL32" s="158">
        <f t="shared" si="41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2"/>
        <v>1</v>
      </c>
      <c r="LT32" s="158">
        <f t="shared" si="43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4"/>
        <v>1</v>
      </c>
      <c r="MB32" s="158">
        <f t="shared" si="45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6"/>
        <v>1</v>
      </c>
      <c r="MJ32" s="158">
        <f t="shared" si="47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48"/>
        <v>1</v>
      </c>
      <c r="MR32" s="158">
        <f t="shared" si="49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0"/>
        <v>1</v>
      </c>
      <c r="MZ32" s="158">
        <f t="shared" si="51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2"/>
        <v>1</v>
      </c>
      <c r="NH32" s="158">
        <f t="shared" si="53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4"/>
        <v>1</v>
      </c>
      <c r="NP32" s="158">
        <f t="shared" si="55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6"/>
        <v>1</v>
      </c>
      <c r="NX32" s="158">
        <f t="shared" si="57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58"/>
        <v>1</v>
      </c>
      <c r="OF32" s="158">
        <f t="shared" si="59"/>
        <v>0</v>
      </c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0"/>
        <v>1</v>
      </c>
      <c r="ON32" s="158">
        <f t="shared" si="61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2"/>
        <v>1</v>
      </c>
      <c r="OV32" s="158">
        <f t="shared" si="63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4"/>
        <v>1</v>
      </c>
      <c r="PD32" s="158">
        <f t="shared" si="65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v>1</v>
      </c>
      <c r="PM32" s="157" t="s">
        <v>47</v>
      </c>
      <c r="PN32" s="157">
        <v>45</v>
      </c>
      <c r="PO32" s="157">
        <v>45</v>
      </c>
      <c r="PP32" s="157">
        <v>0</v>
      </c>
      <c r="PQ32" s="157">
        <v>0</v>
      </c>
      <c r="PR32" s="158">
        <v>1</v>
      </c>
      <c r="PT32" s="157" t="s">
        <v>47</v>
      </c>
      <c r="PU32" s="157">
        <v>45</v>
      </c>
      <c r="PV32" s="157">
        <v>45</v>
      </c>
      <c r="PW32" s="157">
        <v>0</v>
      </c>
      <c r="PX32" s="157">
        <v>0</v>
      </c>
      <c r="PY32" s="158">
        <v>1</v>
      </c>
      <c r="QA32" s="157" t="s">
        <v>47</v>
      </c>
      <c r="QB32" s="157">
        <v>45</v>
      </c>
      <c r="QC32" s="157">
        <v>45</v>
      </c>
      <c r="QD32" s="157">
        <v>0</v>
      </c>
      <c r="QE32" s="157">
        <v>0</v>
      </c>
      <c r="QF32" s="158">
        <v>1</v>
      </c>
      <c r="QH32" s="157" t="s">
        <v>47</v>
      </c>
      <c r="QI32" s="157">
        <v>45</v>
      </c>
      <c r="QJ32" s="157">
        <v>45</v>
      </c>
      <c r="QK32" s="157">
        <v>0</v>
      </c>
      <c r="QL32" s="157">
        <v>0</v>
      </c>
      <c r="QM32" s="158">
        <v>1</v>
      </c>
    </row>
    <row r="33" spans="1:455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1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2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3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4"/>
        <v>0</v>
      </c>
      <c r="AO33" s="2" t="s">
        <v>48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5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6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7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f t="shared" si="66"/>
        <v>0.5</v>
      </c>
      <c r="BS33" s="4">
        <f t="shared" si="8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10"/>
        <v>0</v>
      </c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1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2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0"/>
        <v>-0.5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3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f t="shared" si="67"/>
        <v>0.5</v>
      </c>
      <c r="EE33" s="4">
        <f t="shared" si="14"/>
        <v>0</v>
      </c>
      <c r="EG33" s="139" t="s">
        <v>48</v>
      </c>
      <c r="EH33" s="139">
        <v>4</v>
      </c>
      <c r="EI33" s="139">
        <v>2</v>
      </c>
      <c r="EJ33" s="139">
        <v>2</v>
      </c>
      <c r="EK33" s="139">
        <v>0</v>
      </c>
      <c r="EL33" s="140">
        <v>0.5</v>
      </c>
      <c r="EM33" s="140">
        <v>0</v>
      </c>
      <c r="EN33" s="138"/>
      <c r="EO33" s="138" t="s">
        <v>48</v>
      </c>
      <c r="EP33" s="138">
        <v>4</v>
      </c>
      <c r="EQ33" s="138">
        <v>2</v>
      </c>
      <c r="ER33" s="138">
        <v>2</v>
      </c>
      <c r="ES33" s="138">
        <v>0</v>
      </c>
      <c r="ET33" s="143">
        <v>0.5</v>
      </c>
      <c r="EU33" s="140">
        <v>0</v>
      </c>
      <c r="EV33" s="130"/>
      <c r="EW33" s="156" t="s">
        <v>48</v>
      </c>
      <c r="EX33" s="156">
        <v>4</v>
      </c>
      <c r="EY33" s="156">
        <v>2</v>
      </c>
      <c r="EZ33" s="156">
        <v>2</v>
      </c>
      <c r="FA33" s="156">
        <v>0</v>
      </c>
      <c r="FB33" s="162">
        <v>0.5</v>
      </c>
      <c r="FC33" s="158">
        <f t="shared" si="15"/>
        <v>0</v>
      </c>
      <c r="FD33" s="157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6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7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18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19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0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1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2"/>
        <v>0</v>
      </c>
      <c r="HH33" s="157"/>
      <c r="HI33" s="157"/>
      <c r="HJ33" s="157"/>
      <c r="HK33" s="157"/>
      <c r="HL33" s="157"/>
      <c r="HM33" s="157"/>
      <c r="HO33" s="157"/>
      <c r="HP33" s="157"/>
      <c r="HQ33" s="157"/>
      <c r="HR33" s="157"/>
      <c r="HS33" s="157"/>
      <c r="HT33" s="157"/>
      <c r="HU33" s="158"/>
      <c r="HV33" s="157"/>
      <c r="HW33" s="157"/>
      <c r="HX33" s="157"/>
      <c r="HY33" s="157"/>
      <c r="HZ33" s="157"/>
      <c r="IA33" s="157"/>
      <c r="IB33" s="157"/>
      <c r="IC33" s="157"/>
      <c r="ID33" s="157"/>
      <c r="IE33" s="157"/>
      <c r="IF33" s="157"/>
      <c r="IG33" s="157"/>
      <c r="IH33" s="157"/>
      <c r="II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3"/>
        <v>0.5</v>
      </c>
      <c r="IR33" s="158">
        <f t="shared" si="24"/>
        <v>0</v>
      </c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5"/>
        <v>0.5</v>
      </c>
      <c r="IZ33" s="158">
        <f t="shared" si="26"/>
        <v>0</v>
      </c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7"/>
        <v>0.5</v>
      </c>
      <c r="JH33" s="158">
        <f t="shared" si="28"/>
        <v>0</v>
      </c>
      <c r="JJ33" s="157" t="s">
        <v>48</v>
      </c>
      <c r="JK33" s="157">
        <v>4</v>
      </c>
      <c r="JL33" s="157">
        <v>0</v>
      </c>
      <c r="JM33" s="157">
        <v>0</v>
      </c>
      <c r="JN33" s="157">
        <v>4</v>
      </c>
      <c r="JO33" s="158">
        <v>0</v>
      </c>
      <c r="JP33" s="158">
        <f t="shared" si="29"/>
        <v>-0.5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0"/>
        <v>0.5</v>
      </c>
      <c r="JX33" s="158">
        <f t="shared" si="31"/>
        <v>0</v>
      </c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2"/>
        <v>0.5</v>
      </c>
      <c r="KF33" s="158">
        <f t="shared" si="33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4"/>
        <v>0.5</v>
      </c>
      <c r="KN33" s="158">
        <f t="shared" si="35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6"/>
        <v>0.5</v>
      </c>
      <c r="KV33" s="158">
        <f t="shared" si="37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38"/>
        <v>0.5</v>
      </c>
      <c r="LD33" s="158">
        <f t="shared" si="39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0"/>
        <v>0.5</v>
      </c>
      <c r="LL33" s="158">
        <f t="shared" si="41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2"/>
        <v>0.5</v>
      </c>
      <c r="LT33" s="158">
        <f t="shared" si="43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4"/>
        <v>0.5</v>
      </c>
      <c r="MB33" s="158">
        <f t="shared" si="45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6"/>
        <v>0.5</v>
      </c>
      <c r="MJ33" s="158">
        <f t="shared" si="47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48"/>
        <v>0.5</v>
      </c>
      <c r="MR33" s="158">
        <f t="shared" si="49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0"/>
        <v>0.5</v>
      </c>
      <c r="MZ33" s="158">
        <f t="shared" si="51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2"/>
        <v>0.5</v>
      </c>
      <c r="NH33" s="158">
        <f t="shared" si="53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4"/>
        <v>0.5</v>
      </c>
      <c r="NP33" s="158">
        <f t="shared" si="55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6"/>
        <v>0.5</v>
      </c>
      <c r="NX33" s="158">
        <f t="shared" si="57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58"/>
        <v>0.5</v>
      </c>
      <c r="OF33" s="158">
        <f t="shared" si="59"/>
        <v>0</v>
      </c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0"/>
        <v>0.5</v>
      </c>
      <c r="ON33" s="158">
        <f t="shared" si="61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2"/>
        <v>0.5</v>
      </c>
      <c r="OV33" s="158">
        <f t="shared" si="63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4"/>
        <v>0.5</v>
      </c>
      <c r="PD33" s="158">
        <f t="shared" si="65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v>0.5</v>
      </c>
      <c r="PM33" s="157" t="s">
        <v>48</v>
      </c>
      <c r="PN33" s="157">
        <v>4</v>
      </c>
      <c r="PO33" s="157">
        <v>2</v>
      </c>
      <c r="PP33" s="157">
        <v>2</v>
      </c>
      <c r="PQ33" s="157">
        <v>0</v>
      </c>
      <c r="PR33" s="158">
        <v>0.5</v>
      </c>
      <c r="PT33" s="157" t="s">
        <v>48</v>
      </c>
      <c r="PU33" s="157">
        <v>4</v>
      </c>
      <c r="PV33" s="157">
        <v>2</v>
      </c>
      <c r="PW33" s="157">
        <v>2</v>
      </c>
      <c r="PX33" s="157">
        <v>0</v>
      </c>
      <c r="PY33" s="158">
        <v>0.5</v>
      </c>
      <c r="QA33" s="157" t="s">
        <v>48</v>
      </c>
      <c r="QB33" s="157">
        <v>4</v>
      </c>
      <c r="QC33" s="157">
        <v>2</v>
      </c>
      <c r="QD33" s="157">
        <v>2</v>
      </c>
      <c r="QE33" s="157">
        <v>0</v>
      </c>
      <c r="QF33" s="158">
        <v>0.5</v>
      </c>
      <c r="QH33" s="157" t="s">
        <v>48</v>
      </c>
      <c r="QI33" s="157">
        <v>4</v>
      </c>
      <c r="QJ33" s="157">
        <v>2</v>
      </c>
      <c r="QK33" s="157">
        <v>2</v>
      </c>
      <c r="QL33" s="157">
        <v>0</v>
      </c>
      <c r="QM33" s="158">
        <v>0.5</v>
      </c>
    </row>
    <row r="34" spans="1:455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1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2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3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4"/>
        <v>0</v>
      </c>
      <c r="AO34" s="2" t="s">
        <v>49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5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6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7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66"/>
        <v>1</v>
      </c>
      <c r="BS34" s="4">
        <f t="shared" si="8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10"/>
        <v>0</v>
      </c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1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2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0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3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f t="shared" si="67"/>
        <v>1</v>
      </c>
      <c r="EE34" s="4">
        <f t="shared" si="14"/>
        <v>0</v>
      </c>
      <c r="EG34" s="139" t="s">
        <v>49</v>
      </c>
      <c r="EH34" s="139">
        <v>15</v>
      </c>
      <c r="EI34" s="139">
        <v>15</v>
      </c>
      <c r="EJ34" s="139">
        <v>0</v>
      </c>
      <c r="EK34" s="139">
        <v>0</v>
      </c>
      <c r="EL34" s="140">
        <v>1</v>
      </c>
      <c r="EM34" s="140">
        <v>0</v>
      </c>
      <c r="EN34" s="138"/>
      <c r="EO34" s="138" t="s">
        <v>49</v>
      </c>
      <c r="EP34" s="138">
        <v>15</v>
      </c>
      <c r="EQ34" s="138">
        <v>15</v>
      </c>
      <c r="ER34" s="138">
        <v>0</v>
      </c>
      <c r="ES34" s="138">
        <v>0</v>
      </c>
      <c r="ET34" s="143">
        <v>1</v>
      </c>
      <c r="EU34" s="140">
        <v>0</v>
      </c>
      <c r="EV34" s="130"/>
      <c r="EW34" s="156" t="s">
        <v>49</v>
      </c>
      <c r="EX34" s="156">
        <v>15</v>
      </c>
      <c r="EY34" s="156">
        <v>15</v>
      </c>
      <c r="EZ34" s="156">
        <v>0</v>
      </c>
      <c r="FA34" s="156">
        <v>0</v>
      </c>
      <c r="FB34" s="162">
        <v>1</v>
      </c>
      <c r="FC34" s="158">
        <f t="shared" si="15"/>
        <v>0</v>
      </c>
      <c r="FD34" s="157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6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7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18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19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0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1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2"/>
        <v>0</v>
      </c>
      <c r="HH34" s="157"/>
      <c r="HI34" s="157"/>
      <c r="HJ34" s="157"/>
      <c r="HK34" s="157"/>
      <c r="HL34" s="157"/>
      <c r="HM34" s="157"/>
      <c r="HO34" s="157"/>
      <c r="HP34" s="157"/>
      <c r="HQ34" s="157"/>
      <c r="HR34" s="157"/>
      <c r="HS34" s="157"/>
      <c r="HT34" s="157"/>
      <c r="HU34" s="158"/>
      <c r="HV34" s="157"/>
      <c r="HW34" s="157"/>
      <c r="HX34" s="157"/>
      <c r="HY34" s="157"/>
      <c r="HZ34" s="157"/>
      <c r="IA34" s="157"/>
      <c r="IB34" s="157"/>
      <c r="IC34" s="157"/>
      <c r="ID34" s="157"/>
      <c r="IE34" s="157"/>
      <c r="IF34" s="157"/>
      <c r="IG34" s="157"/>
      <c r="IH34" s="157"/>
      <c r="II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3"/>
        <v>1</v>
      </c>
      <c r="IR34" s="158">
        <f t="shared" si="24"/>
        <v>0</v>
      </c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5"/>
        <v>1</v>
      </c>
      <c r="IZ34" s="158">
        <f t="shared" si="26"/>
        <v>0</v>
      </c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7"/>
        <v>1</v>
      </c>
      <c r="JH34" s="158">
        <f t="shared" si="28"/>
        <v>0</v>
      </c>
      <c r="JJ34" s="157" t="s">
        <v>49</v>
      </c>
      <c r="JK34" s="157">
        <v>15</v>
      </c>
      <c r="JL34" s="157">
        <v>0</v>
      </c>
      <c r="JM34" s="157">
        <v>0</v>
      </c>
      <c r="JN34" s="157">
        <v>15</v>
      </c>
      <c r="JO34" s="158">
        <v>0</v>
      </c>
      <c r="JP34" s="158">
        <f t="shared" si="29"/>
        <v>-1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0"/>
        <v>1</v>
      </c>
      <c r="JX34" s="158">
        <f t="shared" si="31"/>
        <v>0</v>
      </c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2"/>
        <v>1</v>
      </c>
      <c r="KF34" s="158">
        <f t="shared" si="33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4"/>
        <v>1</v>
      </c>
      <c r="KN34" s="158">
        <f t="shared" si="35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6"/>
        <v>1</v>
      </c>
      <c r="KV34" s="158">
        <f t="shared" si="37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38"/>
        <v>1</v>
      </c>
      <c r="LD34" s="158">
        <f t="shared" si="39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0"/>
        <v>1</v>
      </c>
      <c r="LL34" s="158">
        <f t="shared" si="41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2"/>
        <v>1</v>
      </c>
      <c r="LT34" s="158">
        <f t="shared" si="43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4"/>
        <v>1</v>
      </c>
      <c r="MB34" s="158">
        <f t="shared" si="45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6"/>
        <v>1</v>
      </c>
      <c r="MJ34" s="158">
        <f t="shared" si="47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48"/>
        <v>1</v>
      </c>
      <c r="MR34" s="158">
        <f t="shared" si="49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0"/>
        <v>1</v>
      </c>
      <c r="MZ34" s="158">
        <f t="shared" si="51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2"/>
        <v>1</v>
      </c>
      <c r="NH34" s="158">
        <f t="shared" si="53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4"/>
        <v>1</v>
      </c>
      <c r="NP34" s="158">
        <f t="shared" si="55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6"/>
        <v>1</v>
      </c>
      <c r="NX34" s="158">
        <f t="shared" si="57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58"/>
        <v>1</v>
      </c>
      <c r="OF34" s="158">
        <f t="shared" si="59"/>
        <v>0</v>
      </c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0"/>
        <v>1</v>
      </c>
      <c r="ON34" s="158">
        <f t="shared" si="61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2"/>
        <v>1</v>
      </c>
      <c r="OV34" s="158">
        <f t="shared" si="63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4"/>
        <v>1</v>
      </c>
      <c r="PD34" s="158">
        <f t="shared" si="65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v>1</v>
      </c>
      <c r="PM34" s="157" t="s">
        <v>49</v>
      </c>
      <c r="PN34" s="157">
        <v>15</v>
      </c>
      <c r="PO34" s="157">
        <v>15</v>
      </c>
      <c r="PP34" s="157">
        <v>0</v>
      </c>
      <c r="PQ34" s="157">
        <v>0</v>
      </c>
      <c r="PR34" s="158">
        <v>1</v>
      </c>
      <c r="PT34" s="157" t="s">
        <v>49</v>
      </c>
      <c r="PU34" s="157">
        <v>15</v>
      </c>
      <c r="PV34" s="157">
        <v>15</v>
      </c>
      <c r="PW34" s="157">
        <v>0</v>
      </c>
      <c r="PX34" s="157">
        <v>0</v>
      </c>
      <c r="PY34" s="158">
        <v>1</v>
      </c>
      <c r="QA34" s="157" t="s">
        <v>49</v>
      </c>
      <c r="QB34" s="157">
        <v>15</v>
      </c>
      <c r="QC34" s="157">
        <v>15</v>
      </c>
      <c r="QD34" s="157">
        <v>0</v>
      </c>
      <c r="QE34" s="157">
        <v>0</v>
      </c>
      <c r="QF34" s="158">
        <v>1</v>
      </c>
      <c r="QH34" s="157" t="s">
        <v>49</v>
      </c>
      <c r="QI34" s="157">
        <v>15</v>
      </c>
      <c r="QJ34" s="157">
        <v>15</v>
      </c>
      <c r="QK34" s="157">
        <v>0</v>
      </c>
      <c r="QL34" s="157">
        <v>0</v>
      </c>
      <c r="QM34" s="158">
        <v>1</v>
      </c>
    </row>
    <row r="35" spans="1:455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1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2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3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4"/>
        <v>0</v>
      </c>
      <c r="AO35" s="2" t="s">
        <v>50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5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6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7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66"/>
        <v>1</v>
      </c>
      <c r="BS35" s="4">
        <f t="shared" si="8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10"/>
        <v>0</v>
      </c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1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2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ref="DO35:DO66" si="68">DN35-DF36</f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3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f t="shared" si="67"/>
        <v>1</v>
      </c>
      <c r="EE35" s="4">
        <f t="shared" si="14"/>
        <v>0</v>
      </c>
      <c r="EG35" s="139" t="s">
        <v>50</v>
      </c>
      <c r="EH35" s="139">
        <v>18</v>
      </c>
      <c r="EI35" s="139">
        <v>18</v>
      </c>
      <c r="EJ35" s="139">
        <v>0</v>
      </c>
      <c r="EK35" s="139">
        <v>0</v>
      </c>
      <c r="EL35" s="140">
        <v>1</v>
      </c>
      <c r="EM35" s="140">
        <v>0</v>
      </c>
      <c r="EN35" s="138"/>
      <c r="EO35" s="138" t="s">
        <v>50</v>
      </c>
      <c r="EP35" s="138">
        <v>18</v>
      </c>
      <c r="EQ35" s="138">
        <v>18</v>
      </c>
      <c r="ER35" s="138">
        <v>0</v>
      </c>
      <c r="ES35" s="138">
        <v>0</v>
      </c>
      <c r="ET35" s="143">
        <v>1</v>
      </c>
      <c r="EU35" s="140">
        <v>0</v>
      </c>
      <c r="EV35" s="130"/>
      <c r="EW35" s="156" t="s">
        <v>50</v>
      </c>
      <c r="EX35" s="156">
        <v>18</v>
      </c>
      <c r="EY35" s="156">
        <v>18</v>
      </c>
      <c r="EZ35" s="156">
        <v>0</v>
      </c>
      <c r="FA35" s="156">
        <v>0</v>
      </c>
      <c r="FB35" s="162">
        <v>1</v>
      </c>
      <c r="FC35" s="158">
        <f t="shared" si="15"/>
        <v>0</v>
      </c>
      <c r="FD35" s="157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6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7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18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19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0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1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2"/>
        <v>0</v>
      </c>
      <c r="HH35" s="157"/>
      <c r="HI35" s="157"/>
      <c r="HJ35" s="157"/>
      <c r="HK35" s="157"/>
      <c r="HL35" s="157"/>
      <c r="HM35" s="157"/>
      <c r="HO35" s="157"/>
      <c r="HP35" s="157"/>
      <c r="HQ35" s="157"/>
      <c r="HR35" s="157"/>
      <c r="HS35" s="157"/>
      <c r="HT35" s="157"/>
      <c r="HU35" s="158"/>
      <c r="HV35" s="157"/>
      <c r="HW35" s="157"/>
      <c r="HX35" s="157"/>
      <c r="HY35" s="157"/>
      <c r="HZ35" s="157"/>
      <c r="IA35" s="157"/>
      <c r="IB35" s="157"/>
      <c r="IC35" s="157"/>
      <c r="ID35" s="157"/>
      <c r="IE35" s="157"/>
      <c r="IF35" s="157"/>
      <c r="IG35" s="157"/>
      <c r="IH35" s="157"/>
      <c r="II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3"/>
        <v>1</v>
      </c>
      <c r="IR35" s="158">
        <f t="shared" si="24"/>
        <v>0</v>
      </c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5"/>
        <v>1</v>
      </c>
      <c r="IZ35" s="158">
        <f t="shared" si="26"/>
        <v>0</v>
      </c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7"/>
        <v>1</v>
      </c>
      <c r="JH35" s="158">
        <f t="shared" si="28"/>
        <v>0</v>
      </c>
      <c r="JJ35" s="157" t="s">
        <v>50</v>
      </c>
      <c r="JK35" s="157">
        <v>18</v>
      </c>
      <c r="JL35" s="157">
        <v>0</v>
      </c>
      <c r="JM35" s="157">
        <v>0</v>
      </c>
      <c r="JN35" s="157">
        <v>18</v>
      </c>
      <c r="JO35" s="158">
        <v>0</v>
      </c>
      <c r="JP35" s="158">
        <f t="shared" si="29"/>
        <v>-1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0"/>
        <v>1</v>
      </c>
      <c r="JX35" s="158">
        <f t="shared" si="31"/>
        <v>0</v>
      </c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2"/>
        <v>1</v>
      </c>
      <c r="KF35" s="158">
        <f t="shared" si="33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4"/>
        <v>1</v>
      </c>
      <c r="KN35" s="158">
        <f t="shared" si="35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6"/>
        <v>1</v>
      </c>
      <c r="KV35" s="158">
        <f t="shared" si="37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38"/>
        <v>1</v>
      </c>
      <c r="LD35" s="158">
        <f t="shared" si="39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0"/>
        <v>1</v>
      </c>
      <c r="LL35" s="158">
        <f t="shared" si="41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2"/>
        <v>1</v>
      </c>
      <c r="LT35" s="158">
        <f t="shared" si="43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4"/>
        <v>1</v>
      </c>
      <c r="MB35" s="158">
        <f t="shared" si="45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6"/>
        <v>1</v>
      </c>
      <c r="MJ35" s="158">
        <f t="shared" si="47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48"/>
        <v>1</v>
      </c>
      <c r="MR35" s="158">
        <f t="shared" si="49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0"/>
        <v>1</v>
      </c>
      <c r="MZ35" s="158">
        <f t="shared" si="51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2"/>
        <v>1</v>
      </c>
      <c r="NH35" s="158">
        <f t="shared" si="53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4"/>
        <v>1</v>
      </c>
      <c r="NP35" s="158">
        <f t="shared" si="55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6"/>
        <v>1</v>
      </c>
      <c r="NX35" s="158">
        <f t="shared" si="57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58"/>
        <v>1</v>
      </c>
      <c r="OF35" s="158">
        <f t="shared" si="59"/>
        <v>0</v>
      </c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0"/>
        <v>1</v>
      </c>
      <c r="ON35" s="158">
        <f t="shared" si="61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2"/>
        <v>1</v>
      </c>
      <c r="OV35" s="158">
        <f t="shared" si="63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4"/>
        <v>1</v>
      </c>
      <c r="PD35" s="158">
        <f t="shared" si="65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v>1</v>
      </c>
      <c r="PM35" s="157" t="s">
        <v>50</v>
      </c>
      <c r="PN35" s="157">
        <v>18</v>
      </c>
      <c r="PO35" s="157">
        <v>18</v>
      </c>
      <c r="PP35" s="157">
        <v>0</v>
      </c>
      <c r="PQ35" s="157">
        <v>0</v>
      </c>
      <c r="PR35" s="158">
        <v>1</v>
      </c>
      <c r="PT35" s="157" t="s">
        <v>50</v>
      </c>
      <c r="PU35" s="157">
        <v>18</v>
      </c>
      <c r="PV35" s="157">
        <v>18</v>
      </c>
      <c r="PW35" s="157">
        <v>0</v>
      </c>
      <c r="PX35" s="157">
        <v>0</v>
      </c>
      <c r="PY35" s="158">
        <v>1</v>
      </c>
      <c r="QA35" s="157" t="s">
        <v>50</v>
      </c>
      <c r="QB35" s="157">
        <v>18</v>
      </c>
      <c r="QC35" s="157">
        <v>18</v>
      </c>
      <c r="QD35" s="157">
        <v>0</v>
      </c>
      <c r="QE35" s="157">
        <v>0</v>
      </c>
      <c r="QF35" s="158">
        <v>1</v>
      </c>
      <c r="QH35" s="157" t="s">
        <v>50</v>
      </c>
      <c r="QI35" s="157">
        <v>18</v>
      </c>
      <c r="QJ35" s="157">
        <v>18</v>
      </c>
      <c r="QK35" s="157">
        <v>0</v>
      </c>
      <c r="QL35" s="157">
        <v>0</v>
      </c>
      <c r="QM35" s="158">
        <v>1</v>
      </c>
    </row>
    <row r="36" spans="1:455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1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2"/>
        <v>0</v>
      </c>
      <c r="AE36" s="4"/>
      <c r="AG36" s="2" t="s">
        <v>51</v>
      </c>
      <c r="AM36" s="4"/>
      <c r="AN36" s="2" t="s">
        <v>119</v>
      </c>
      <c r="AU36" s="4"/>
      <c r="BC36" s="4"/>
      <c r="BE36" s="2" t="s">
        <v>51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4">
        <f t="shared" si="7"/>
        <v>1</v>
      </c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66"/>
        <v>1</v>
      </c>
      <c r="BS36" s="4">
        <f t="shared" si="8"/>
        <v>0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10"/>
        <v>0</v>
      </c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1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2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68"/>
        <v>0.14000000000000001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3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f t="shared" si="67"/>
        <v>1</v>
      </c>
      <c r="EE36" s="4">
        <f t="shared" si="14"/>
        <v>0</v>
      </c>
      <c r="EG36" s="139" t="s">
        <v>51</v>
      </c>
      <c r="EH36" s="139">
        <v>59</v>
      </c>
      <c r="EI36" s="139">
        <v>59</v>
      </c>
      <c r="EJ36" s="139">
        <v>0</v>
      </c>
      <c r="EK36" s="139">
        <v>0</v>
      </c>
      <c r="EL36" s="140">
        <v>1</v>
      </c>
      <c r="EM36" s="140">
        <v>0</v>
      </c>
      <c r="EN36" s="138"/>
      <c r="EO36" s="138" t="s">
        <v>51</v>
      </c>
      <c r="EP36" s="138">
        <v>59</v>
      </c>
      <c r="EQ36" s="138">
        <v>59</v>
      </c>
      <c r="ER36" s="138">
        <v>0</v>
      </c>
      <c r="ES36" s="138">
        <v>0</v>
      </c>
      <c r="ET36" s="143">
        <v>1</v>
      </c>
      <c r="EU36" s="140">
        <v>0</v>
      </c>
      <c r="EV36" s="130"/>
      <c r="EW36" s="156" t="s">
        <v>51</v>
      </c>
      <c r="EX36" s="156">
        <v>59</v>
      </c>
      <c r="EY36" s="156">
        <v>59</v>
      </c>
      <c r="EZ36" s="156">
        <v>0</v>
      </c>
      <c r="FA36" s="156">
        <v>0</v>
      </c>
      <c r="FB36" s="162">
        <v>1</v>
      </c>
      <c r="FC36" s="158">
        <f t="shared" si="15"/>
        <v>0</v>
      </c>
      <c r="FD36" s="157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6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7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18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19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0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1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2"/>
        <v>0</v>
      </c>
      <c r="HH36" s="157"/>
      <c r="HI36" s="157"/>
      <c r="HJ36" s="157"/>
      <c r="HK36" s="157"/>
      <c r="HL36" s="157"/>
      <c r="HM36" s="157"/>
      <c r="HO36" s="157"/>
      <c r="HP36" s="157"/>
      <c r="HQ36" s="157"/>
      <c r="HR36" s="157"/>
      <c r="HS36" s="157"/>
      <c r="HT36" s="157"/>
      <c r="HU36" s="158"/>
      <c r="HV36" s="157"/>
      <c r="HW36" s="157"/>
      <c r="HX36" s="157"/>
      <c r="HY36" s="157"/>
      <c r="HZ36" s="157"/>
      <c r="IA36" s="157"/>
      <c r="IB36" s="157"/>
      <c r="IC36" s="157"/>
      <c r="ID36" s="157"/>
      <c r="IE36" s="157"/>
      <c r="IF36" s="157"/>
      <c r="IG36" s="157"/>
      <c r="IH36" s="157"/>
      <c r="II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3"/>
        <v>1</v>
      </c>
      <c r="IR36" s="158">
        <f t="shared" si="24"/>
        <v>0</v>
      </c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5"/>
        <v>1</v>
      </c>
      <c r="IZ36" s="158">
        <f t="shared" si="26"/>
        <v>0</v>
      </c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7"/>
        <v>1</v>
      </c>
      <c r="JH36" s="158">
        <f t="shared" si="28"/>
        <v>0</v>
      </c>
      <c r="JJ36" s="157" t="s">
        <v>51</v>
      </c>
      <c r="JK36" s="157">
        <v>59</v>
      </c>
      <c r="JL36" s="157">
        <v>59</v>
      </c>
      <c r="JM36" s="157">
        <v>0</v>
      </c>
      <c r="JN36" s="157">
        <v>0</v>
      </c>
      <c r="JO36" s="158">
        <v>1</v>
      </c>
      <c r="JP36" s="158">
        <f t="shared" si="29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0"/>
        <v>1</v>
      </c>
      <c r="JX36" s="158">
        <f t="shared" si="31"/>
        <v>0</v>
      </c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2"/>
        <v>1</v>
      </c>
      <c r="KF36" s="158">
        <f t="shared" si="33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4"/>
        <v>1</v>
      </c>
      <c r="KN36" s="158">
        <f t="shared" si="35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6"/>
        <v>1</v>
      </c>
      <c r="KV36" s="158">
        <f t="shared" si="37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38"/>
        <v>1</v>
      </c>
      <c r="LD36" s="158">
        <f t="shared" si="39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0"/>
        <v>1</v>
      </c>
      <c r="LL36" s="158">
        <f t="shared" si="41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2"/>
        <v>1</v>
      </c>
      <c r="LT36" s="158">
        <f t="shared" si="43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4"/>
        <v>1</v>
      </c>
      <c r="MB36" s="158">
        <f t="shared" si="45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6"/>
        <v>1</v>
      </c>
      <c r="MJ36" s="158">
        <f t="shared" si="47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48"/>
        <v>1</v>
      </c>
      <c r="MR36" s="158">
        <f t="shared" si="49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0"/>
        <v>1</v>
      </c>
      <c r="MZ36" s="158">
        <f t="shared" si="51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2"/>
        <v>1</v>
      </c>
      <c r="NH36" s="158">
        <f t="shared" si="53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4"/>
        <v>1</v>
      </c>
      <c r="NP36" s="158">
        <f t="shared" si="55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6"/>
        <v>1</v>
      </c>
      <c r="NX36" s="158">
        <f t="shared" si="57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58"/>
        <v>1</v>
      </c>
      <c r="OF36" s="158">
        <f t="shared" si="59"/>
        <v>0</v>
      </c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0"/>
        <v>1</v>
      </c>
      <c r="ON36" s="158">
        <f t="shared" si="61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2"/>
        <v>1</v>
      </c>
      <c r="OV36" s="158">
        <f t="shared" si="63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4"/>
        <v>1</v>
      </c>
      <c r="PD36" s="158">
        <f t="shared" si="65"/>
        <v>0</v>
      </c>
      <c r="PF36" s="157" t="s">
        <v>51</v>
      </c>
      <c r="PG36" s="157">
        <v>58</v>
      </c>
      <c r="PH36" s="157">
        <v>58</v>
      </c>
      <c r="PI36" s="157">
        <v>0</v>
      </c>
      <c r="PJ36" s="157">
        <v>0</v>
      </c>
      <c r="PK36" s="158">
        <v>1</v>
      </c>
      <c r="PM36" s="157" t="s">
        <v>51</v>
      </c>
      <c r="PN36" s="157">
        <v>58</v>
      </c>
      <c r="PO36" s="157">
        <v>58</v>
      </c>
      <c r="PP36" s="157">
        <v>0</v>
      </c>
      <c r="PQ36" s="157">
        <v>0</v>
      </c>
      <c r="PR36" s="158">
        <v>1</v>
      </c>
      <c r="PT36" s="157" t="s">
        <v>51</v>
      </c>
      <c r="PU36" s="157">
        <v>58</v>
      </c>
      <c r="PV36" s="157">
        <v>58</v>
      </c>
      <c r="PW36" s="157">
        <v>0</v>
      </c>
      <c r="PX36" s="157">
        <v>0</v>
      </c>
      <c r="PY36" s="158">
        <v>1</v>
      </c>
      <c r="QA36" s="157" t="s">
        <v>51</v>
      </c>
      <c r="QB36" s="157">
        <v>58</v>
      </c>
      <c r="QC36" s="157">
        <v>58</v>
      </c>
      <c r="QD36" s="157">
        <v>0</v>
      </c>
      <c r="QE36" s="157">
        <v>0</v>
      </c>
      <c r="QF36" s="158">
        <v>1</v>
      </c>
      <c r="QH36" s="157" t="s">
        <v>51</v>
      </c>
      <c r="QI36" s="157">
        <v>58</v>
      </c>
      <c r="QJ36" s="157">
        <v>58</v>
      </c>
      <c r="QK36" s="157">
        <v>0</v>
      </c>
      <c r="QL36" s="157">
        <v>0</v>
      </c>
      <c r="QM36" s="158">
        <v>1</v>
      </c>
    </row>
    <row r="37" spans="1:455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1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2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3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4"/>
        <v>0</v>
      </c>
      <c r="AO37" s="2" t="s">
        <v>52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5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6"/>
        <v>0</v>
      </c>
      <c r="BE37" s="2" t="s">
        <v>52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4">
        <f t="shared" si="7"/>
        <v>0.15000000000000002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66"/>
        <v>0.8571428571428571</v>
      </c>
      <c r="BS37" s="4">
        <f t="shared" si="8"/>
        <v>-2.8571428571428914E-3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10"/>
        <v>0</v>
      </c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1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2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68"/>
        <v>-0.14000000000000001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3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f t="shared" si="67"/>
        <v>0.8571428571428571</v>
      </c>
      <c r="EE37" s="4">
        <f t="shared" si="14"/>
        <v>-2.8571428571428914E-3</v>
      </c>
      <c r="EG37" s="139" t="s">
        <v>52</v>
      </c>
      <c r="EH37" s="139">
        <v>14</v>
      </c>
      <c r="EI37" s="139">
        <v>12</v>
      </c>
      <c r="EJ37" s="139">
        <v>0</v>
      </c>
      <c r="EK37" s="139">
        <v>2</v>
      </c>
      <c r="EL37" s="140">
        <v>0.86</v>
      </c>
      <c r="EM37" s="140">
        <v>0</v>
      </c>
      <c r="EN37" s="138"/>
      <c r="EO37" s="138" t="s">
        <v>52</v>
      </c>
      <c r="EP37" s="138">
        <v>14</v>
      </c>
      <c r="EQ37" s="138">
        <v>12</v>
      </c>
      <c r="ER37" s="138">
        <v>0</v>
      </c>
      <c r="ES37" s="138">
        <v>2</v>
      </c>
      <c r="ET37" s="143">
        <v>0.86</v>
      </c>
      <c r="EU37" s="140">
        <v>0</v>
      </c>
      <c r="EV37" s="130"/>
      <c r="EW37" s="156" t="s">
        <v>52</v>
      </c>
      <c r="EX37" s="156">
        <v>14</v>
      </c>
      <c r="EY37" s="156">
        <v>12</v>
      </c>
      <c r="EZ37" s="156">
        <v>0</v>
      </c>
      <c r="FA37" s="156">
        <v>2</v>
      </c>
      <c r="FB37" s="162">
        <v>0.86</v>
      </c>
      <c r="FC37" s="158">
        <f t="shared" si="15"/>
        <v>0</v>
      </c>
      <c r="FD37" s="157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6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7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18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19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0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1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2"/>
        <v>0</v>
      </c>
      <c r="HH37" s="157"/>
      <c r="HI37" s="157"/>
      <c r="HJ37" s="157"/>
      <c r="HK37" s="157"/>
      <c r="HL37" s="157"/>
      <c r="HM37" s="157"/>
      <c r="HO37" s="157"/>
      <c r="HP37" s="157"/>
      <c r="HQ37" s="157"/>
      <c r="HR37" s="157"/>
      <c r="HS37" s="157"/>
      <c r="HT37" s="157"/>
      <c r="HU37" s="158"/>
      <c r="HV37" s="157"/>
      <c r="HW37" s="157"/>
      <c r="HX37" s="157"/>
      <c r="HY37" s="157"/>
      <c r="HZ37" s="157"/>
      <c r="IA37" s="157"/>
      <c r="IB37" s="157"/>
      <c r="IC37" s="157"/>
      <c r="ID37" s="157"/>
      <c r="IE37" s="157"/>
      <c r="IF37" s="157"/>
      <c r="IG37" s="157"/>
      <c r="IH37" s="157"/>
      <c r="II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3"/>
        <v>0.8571428571428571</v>
      </c>
      <c r="IR37" s="158">
        <f t="shared" si="24"/>
        <v>-2.8571428571428914E-3</v>
      </c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5"/>
        <v>0.8571428571428571</v>
      </c>
      <c r="IZ37" s="158">
        <f t="shared" si="26"/>
        <v>0</v>
      </c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7"/>
        <v>0.8571428571428571</v>
      </c>
      <c r="JH37" s="158">
        <f t="shared" si="28"/>
        <v>0</v>
      </c>
      <c r="JJ37" s="157" t="s">
        <v>52</v>
      </c>
      <c r="JK37" s="157">
        <v>14</v>
      </c>
      <c r="JL37" s="157">
        <v>0</v>
      </c>
      <c r="JM37" s="157">
        <v>0</v>
      </c>
      <c r="JN37" s="157">
        <v>14</v>
      </c>
      <c r="JO37" s="158">
        <v>0</v>
      </c>
      <c r="JP37" s="158">
        <f t="shared" si="29"/>
        <v>-0.8571428571428571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0"/>
        <v>0.8571428571428571</v>
      </c>
      <c r="JX37" s="158">
        <f t="shared" si="31"/>
        <v>0</v>
      </c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2"/>
        <v>0.8571428571428571</v>
      </c>
      <c r="KF37" s="158">
        <f t="shared" si="33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4"/>
        <v>0.8571428571428571</v>
      </c>
      <c r="KN37" s="158">
        <f t="shared" si="35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6"/>
        <v>0.8571428571428571</v>
      </c>
      <c r="KV37" s="158">
        <f t="shared" si="37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38"/>
        <v>0.8571428571428571</v>
      </c>
      <c r="LD37" s="158">
        <f t="shared" si="39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0"/>
        <v>0.8571428571428571</v>
      </c>
      <c r="LL37" s="158">
        <f t="shared" si="41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2"/>
        <v>0.8571428571428571</v>
      </c>
      <c r="LT37" s="158">
        <f t="shared" si="43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4"/>
        <v>0.8571428571428571</v>
      </c>
      <c r="MB37" s="158">
        <f t="shared" si="45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6"/>
        <v>0.8571428571428571</v>
      </c>
      <c r="MJ37" s="158">
        <f t="shared" si="47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48"/>
        <v>0.8571428571428571</v>
      </c>
      <c r="MR37" s="158">
        <f t="shared" si="49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0"/>
        <v>0.8571428571428571</v>
      </c>
      <c r="MZ37" s="158">
        <f t="shared" si="51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2"/>
        <v>0.8571428571428571</v>
      </c>
      <c r="NH37" s="158">
        <f t="shared" si="53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4"/>
        <v>0.8571428571428571</v>
      </c>
      <c r="NP37" s="158">
        <f t="shared" si="55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6"/>
        <v>0.8571428571428571</v>
      </c>
      <c r="NX37" s="158">
        <f t="shared" si="57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58"/>
        <v>0.8571428571428571</v>
      </c>
      <c r="OF37" s="158">
        <f t="shared" si="59"/>
        <v>0</v>
      </c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0"/>
        <v>0.8571428571428571</v>
      </c>
      <c r="ON37" s="158">
        <f t="shared" si="61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2"/>
        <v>0.8571428571428571</v>
      </c>
      <c r="OV37" s="158">
        <f t="shared" si="63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4"/>
        <v>0.8571428571428571</v>
      </c>
      <c r="PD37" s="158">
        <f t="shared" si="65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v>0.86</v>
      </c>
      <c r="PM37" s="157" t="s">
        <v>52</v>
      </c>
      <c r="PN37" s="157">
        <v>14</v>
      </c>
      <c r="PO37" s="157">
        <v>12</v>
      </c>
      <c r="PP37" s="157">
        <v>0</v>
      </c>
      <c r="PQ37" s="157">
        <v>2</v>
      </c>
      <c r="PR37" s="158">
        <v>0.86</v>
      </c>
      <c r="PT37" s="157" t="s">
        <v>52</v>
      </c>
      <c r="PU37" s="157">
        <v>14</v>
      </c>
      <c r="PV37" s="157">
        <v>12</v>
      </c>
      <c r="PW37" s="157">
        <v>0</v>
      </c>
      <c r="PX37" s="157">
        <v>2</v>
      </c>
      <c r="PY37" s="158">
        <v>0.86</v>
      </c>
      <c r="QA37" s="157" t="s">
        <v>52</v>
      </c>
      <c r="QB37" s="157">
        <v>14</v>
      </c>
      <c r="QC37" s="157">
        <v>12</v>
      </c>
      <c r="QD37" s="157">
        <v>0</v>
      </c>
      <c r="QE37" s="157">
        <v>2</v>
      </c>
      <c r="QF37" s="158">
        <v>0.86</v>
      </c>
      <c r="QH37" s="157" t="s">
        <v>52</v>
      </c>
      <c r="QI37" s="157">
        <v>14</v>
      </c>
      <c r="QJ37" s="157">
        <v>12</v>
      </c>
      <c r="QK37" s="157">
        <v>0</v>
      </c>
      <c r="QL37" s="157">
        <v>2</v>
      </c>
      <c r="QM37" s="158">
        <v>0.86</v>
      </c>
    </row>
    <row r="38" spans="1:455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1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2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3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4"/>
        <v>0</v>
      </c>
      <c r="AO38" s="2" t="s">
        <v>54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5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6"/>
        <v>0</v>
      </c>
      <c r="BE38" s="2" t="s">
        <v>54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4">
        <f t="shared" si="7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66"/>
        <v>1</v>
      </c>
      <c r="BS38" s="4">
        <f t="shared" si="8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10"/>
        <v>0</v>
      </c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1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2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68"/>
        <v>0.59000000000000008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3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f t="shared" si="67"/>
        <v>1</v>
      </c>
      <c r="EE38" s="4">
        <f t="shared" si="14"/>
        <v>0</v>
      </c>
      <c r="EG38" s="139" t="s">
        <v>54</v>
      </c>
      <c r="EH38" s="139">
        <v>72</v>
      </c>
      <c r="EI38" s="139">
        <v>72</v>
      </c>
      <c r="EJ38" s="139">
        <v>0</v>
      </c>
      <c r="EK38" s="139">
        <v>0</v>
      </c>
      <c r="EL38" s="140">
        <v>1</v>
      </c>
      <c r="EM38" s="140">
        <v>0</v>
      </c>
      <c r="EN38" s="138"/>
      <c r="EO38" s="138" t="s">
        <v>54</v>
      </c>
      <c r="EP38" s="138">
        <v>72</v>
      </c>
      <c r="EQ38" s="138">
        <v>72</v>
      </c>
      <c r="ER38" s="138">
        <v>0</v>
      </c>
      <c r="ES38" s="138">
        <v>0</v>
      </c>
      <c r="ET38" s="143">
        <v>1</v>
      </c>
      <c r="EU38" s="140">
        <v>0</v>
      </c>
      <c r="EV38" s="130"/>
      <c r="EW38" s="156" t="s">
        <v>54</v>
      </c>
      <c r="EX38" s="156">
        <v>72</v>
      </c>
      <c r="EY38" s="156">
        <v>72</v>
      </c>
      <c r="EZ38" s="156">
        <v>0</v>
      </c>
      <c r="FA38" s="156">
        <v>0</v>
      </c>
      <c r="FB38" s="162">
        <v>1</v>
      </c>
      <c r="FC38" s="158">
        <f t="shared" si="15"/>
        <v>0</v>
      </c>
      <c r="FD38" s="157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6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7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18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19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0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1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2"/>
        <v>0</v>
      </c>
      <c r="HH38" s="157"/>
      <c r="HI38" s="157"/>
      <c r="HJ38" s="157"/>
      <c r="HK38" s="157"/>
      <c r="HL38" s="157"/>
      <c r="HM38" s="157"/>
      <c r="HO38" s="157"/>
      <c r="HP38" s="157"/>
      <c r="HQ38" s="157"/>
      <c r="HR38" s="157"/>
      <c r="HS38" s="157"/>
      <c r="HT38" s="157"/>
      <c r="HU38" s="158"/>
      <c r="HV38" s="157"/>
      <c r="HW38" s="157"/>
      <c r="HX38" s="157"/>
      <c r="HY38" s="157"/>
      <c r="HZ38" s="157"/>
      <c r="IA38" s="157"/>
      <c r="IB38" s="157"/>
      <c r="IC38" s="157"/>
      <c r="ID38" s="157"/>
      <c r="IE38" s="157"/>
      <c r="IF38" s="157"/>
      <c r="IG38" s="157"/>
      <c r="IH38" s="157"/>
      <c r="II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3"/>
        <v>1</v>
      </c>
      <c r="IR38" s="158">
        <f t="shared" si="24"/>
        <v>0</v>
      </c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5"/>
        <v>1</v>
      </c>
      <c r="IZ38" s="158">
        <f t="shared" si="26"/>
        <v>0</v>
      </c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7"/>
        <v>1</v>
      </c>
      <c r="JH38" s="158">
        <f t="shared" si="28"/>
        <v>0</v>
      </c>
      <c r="JJ38" s="157" t="s">
        <v>54</v>
      </c>
      <c r="JK38" s="157">
        <v>72</v>
      </c>
      <c r="JL38" s="157">
        <v>0</v>
      </c>
      <c r="JM38" s="157">
        <v>0</v>
      </c>
      <c r="JN38" s="157">
        <v>72</v>
      </c>
      <c r="JO38" s="158">
        <v>0</v>
      </c>
      <c r="JP38" s="158">
        <f t="shared" si="29"/>
        <v>-1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0"/>
        <v>1</v>
      </c>
      <c r="JX38" s="158">
        <f t="shared" si="31"/>
        <v>0</v>
      </c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2"/>
        <v>1</v>
      </c>
      <c r="KF38" s="158">
        <f t="shared" si="33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4"/>
        <v>1</v>
      </c>
      <c r="KN38" s="158">
        <f t="shared" si="35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6"/>
        <v>1</v>
      </c>
      <c r="KV38" s="158">
        <f t="shared" si="37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38"/>
        <v>1</v>
      </c>
      <c r="LD38" s="158">
        <f t="shared" si="39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0"/>
        <v>1</v>
      </c>
      <c r="LL38" s="158">
        <f t="shared" si="41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2"/>
        <v>1</v>
      </c>
      <c r="LT38" s="158">
        <f t="shared" si="43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4"/>
        <v>1</v>
      </c>
      <c r="MB38" s="158">
        <f t="shared" si="45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6"/>
        <v>1</v>
      </c>
      <c r="MJ38" s="158">
        <f t="shared" si="47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48"/>
        <v>1</v>
      </c>
      <c r="MR38" s="158">
        <f t="shared" si="49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0"/>
        <v>1</v>
      </c>
      <c r="MZ38" s="158">
        <f t="shared" si="51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2"/>
        <v>1</v>
      </c>
      <c r="NH38" s="158">
        <f t="shared" si="53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4"/>
        <v>1</v>
      </c>
      <c r="NP38" s="158">
        <f t="shared" si="55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6"/>
        <v>1</v>
      </c>
      <c r="NX38" s="158">
        <f t="shared" si="57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58"/>
        <v>1</v>
      </c>
      <c r="OF38" s="158">
        <f t="shared" si="59"/>
        <v>0</v>
      </c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0"/>
        <v>1</v>
      </c>
      <c r="ON38" s="158">
        <f t="shared" si="61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2"/>
        <v>1</v>
      </c>
      <c r="OV38" s="158">
        <f t="shared" si="63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4"/>
        <v>1</v>
      </c>
      <c r="PD38" s="158">
        <f t="shared" si="65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v>1</v>
      </c>
      <c r="PM38" s="157" t="s">
        <v>54</v>
      </c>
      <c r="PN38" s="157">
        <v>72</v>
      </c>
      <c r="PO38" s="157">
        <v>72</v>
      </c>
      <c r="PP38" s="157">
        <v>0</v>
      </c>
      <c r="PQ38" s="157">
        <v>0</v>
      </c>
      <c r="PR38" s="158">
        <v>1</v>
      </c>
      <c r="PT38" s="157" t="s">
        <v>54</v>
      </c>
      <c r="PU38" s="157">
        <v>72</v>
      </c>
      <c r="PV38" s="157">
        <v>72</v>
      </c>
      <c r="PW38" s="157">
        <v>0</v>
      </c>
      <c r="PX38" s="157">
        <v>0</v>
      </c>
      <c r="PY38" s="158">
        <v>1</v>
      </c>
      <c r="QA38" s="157" t="s">
        <v>54</v>
      </c>
      <c r="QB38" s="157">
        <v>72</v>
      </c>
      <c r="QC38" s="157">
        <v>72</v>
      </c>
      <c r="QD38" s="157">
        <v>0</v>
      </c>
      <c r="QE38" s="157">
        <v>0</v>
      </c>
      <c r="QF38" s="158">
        <v>1</v>
      </c>
      <c r="QH38" s="157" t="s">
        <v>54</v>
      </c>
      <c r="QI38" s="157">
        <v>72</v>
      </c>
      <c r="QJ38" s="157">
        <v>72</v>
      </c>
      <c r="QK38" s="157">
        <v>0</v>
      </c>
      <c r="QL38" s="157">
        <v>0</v>
      </c>
      <c r="QM38" s="158">
        <v>1</v>
      </c>
    </row>
    <row r="39" spans="1:455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1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2"/>
        <v>0</v>
      </c>
      <c r="Y39" s="2" t="s">
        <v>55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3"/>
        <v>8.9999999999999969E-2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4"/>
        <v>0</v>
      </c>
      <c r="AO39" s="2" t="s">
        <v>55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5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6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7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66"/>
        <v>0.41176470588235292</v>
      </c>
      <c r="BS39" s="4">
        <f t="shared" si="8"/>
        <v>1.764705882352946E-3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-1.764705882352946E-3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10"/>
        <v>0</v>
      </c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1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2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68"/>
        <v>-0.58000000000000007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3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f t="shared" si="67"/>
        <v>0.41176470588235292</v>
      </c>
      <c r="EE39" s="4">
        <f t="shared" si="14"/>
        <v>1.764705882352946E-3</v>
      </c>
      <c r="EG39" s="139" t="s">
        <v>55</v>
      </c>
      <c r="EH39" s="139">
        <v>85</v>
      </c>
      <c r="EI39" s="139">
        <v>35</v>
      </c>
      <c r="EJ39" s="139">
        <v>50</v>
      </c>
      <c r="EK39" s="139">
        <v>0</v>
      </c>
      <c r="EL39" s="140">
        <v>0.41</v>
      </c>
      <c r="EM39" s="140">
        <v>0</v>
      </c>
      <c r="EN39" s="138"/>
      <c r="EO39" s="138" t="s">
        <v>55</v>
      </c>
      <c r="EP39" s="138">
        <v>85</v>
      </c>
      <c r="EQ39" s="138">
        <v>35</v>
      </c>
      <c r="ER39" s="138">
        <v>50</v>
      </c>
      <c r="ES39" s="138">
        <v>0</v>
      </c>
      <c r="ET39" s="143">
        <v>0.41</v>
      </c>
      <c r="EU39" s="140">
        <v>0</v>
      </c>
      <c r="EV39" s="130"/>
      <c r="EW39" s="156" t="s">
        <v>55</v>
      </c>
      <c r="EX39" s="156">
        <v>85</v>
      </c>
      <c r="EY39" s="156">
        <v>35</v>
      </c>
      <c r="EZ39" s="156">
        <v>50</v>
      </c>
      <c r="FA39" s="156">
        <v>0</v>
      </c>
      <c r="FB39" s="162">
        <v>0.41</v>
      </c>
      <c r="FC39" s="158">
        <f t="shared" si="15"/>
        <v>0</v>
      </c>
      <c r="FD39" s="157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6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7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18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19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0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1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2"/>
        <v>0</v>
      </c>
      <c r="HH39" s="157"/>
      <c r="HI39" s="157"/>
      <c r="HJ39" s="157"/>
      <c r="HK39" s="157"/>
      <c r="HL39" s="157"/>
      <c r="HM39" s="157"/>
      <c r="HO39" s="157"/>
      <c r="HP39" s="157"/>
      <c r="HQ39" s="157"/>
      <c r="HR39" s="157"/>
      <c r="HS39" s="157"/>
      <c r="HT39" s="157"/>
      <c r="HU39" s="158"/>
      <c r="HV39" s="157"/>
      <c r="HW39" s="157"/>
      <c r="HX39" s="157"/>
      <c r="HY39" s="157"/>
      <c r="HZ39" s="157"/>
      <c r="IA39" s="157"/>
      <c r="IB39" s="157"/>
      <c r="IC39" s="157"/>
      <c r="ID39" s="157"/>
      <c r="IE39" s="157"/>
      <c r="IF39" s="157"/>
      <c r="IG39" s="157"/>
      <c r="IH39" s="157"/>
      <c r="II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3"/>
        <v>0.41176470588235292</v>
      </c>
      <c r="IR39" s="158">
        <f t="shared" si="24"/>
        <v>1.764705882352946E-3</v>
      </c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5"/>
        <v>0.41176470588235292</v>
      </c>
      <c r="IZ39" s="158">
        <f t="shared" si="26"/>
        <v>0</v>
      </c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7"/>
        <v>0.41176470588235292</v>
      </c>
      <c r="JH39" s="158">
        <f t="shared" si="28"/>
        <v>0</v>
      </c>
      <c r="JJ39" s="157" t="s">
        <v>55</v>
      </c>
      <c r="JK39" s="157">
        <v>85</v>
      </c>
      <c r="JL39" s="157">
        <v>0</v>
      </c>
      <c r="JM39" s="157">
        <v>0</v>
      </c>
      <c r="JN39" s="157">
        <v>85</v>
      </c>
      <c r="JO39" s="158">
        <v>0</v>
      </c>
      <c r="JP39" s="158">
        <f t="shared" si="29"/>
        <v>-0.41176470588235292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0"/>
        <v>0.41176470588235292</v>
      </c>
      <c r="JX39" s="158">
        <f t="shared" si="31"/>
        <v>0</v>
      </c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2"/>
        <v>0.41176470588235292</v>
      </c>
      <c r="KF39" s="158">
        <f t="shared" si="33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4"/>
        <v>0.41176470588235292</v>
      </c>
      <c r="KN39" s="158">
        <f t="shared" si="35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6"/>
        <v>0.41176470588235292</v>
      </c>
      <c r="KV39" s="158">
        <f t="shared" si="37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38"/>
        <v>0.41176470588235292</v>
      </c>
      <c r="LD39" s="158">
        <f t="shared" si="39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0"/>
        <v>0.41176470588235292</v>
      </c>
      <c r="LL39" s="158">
        <f t="shared" si="41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2"/>
        <v>0.41176470588235292</v>
      </c>
      <c r="LT39" s="158">
        <f t="shared" si="43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4"/>
        <v>0.41176470588235292</v>
      </c>
      <c r="MB39" s="158">
        <f t="shared" si="45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6"/>
        <v>0.41176470588235292</v>
      </c>
      <c r="MJ39" s="158">
        <f t="shared" si="47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48"/>
        <v>0.41176470588235292</v>
      </c>
      <c r="MR39" s="158">
        <f t="shared" si="49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0"/>
        <v>0.41176470588235292</v>
      </c>
      <c r="MZ39" s="158">
        <f t="shared" si="51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2"/>
        <v>0.41176470588235292</v>
      </c>
      <c r="NH39" s="158">
        <f t="shared" si="53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4"/>
        <v>0.41176470588235292</v>
      </c>
      <c r="NP39" s="158">
        <f t="shared" si="55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6"/>
        <v>0.41176470588235292</v>
      </c>
      <c r="NX39" s="158">
        <f t="shared" si="57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58"/>
        <v>0.41176470588235292</v>
      </c>
      <c r="OF39" s="158">
        <f t="shared" si="59"/>
        <v>0</v>
      </c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0"/>
        <v>0.41176470588235292</v>
      </c>
      <c r="ON39" s="158">
        <f t="shared" si="61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2"/>
        <v>0.41176470588235292</v>
      </c>
      <c r="OV39" s="158">
        <f t="shared" si="63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4"/>
        <v>0.41176470588235292</v>
      </c>
      <c r="PD39" s="158">
        <f t="shared" si="65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v>0.41</v>
      </c>
      <c r="PM39" s="157" t="s">
        <v>55</v>
      </c>
      <c r="PN39" s="157">
        <v>85</v>
      </c>
      <c r="PO39" s="157">
        <v>35</v>
      </c>
      <c r="PP39" s="157">
        <v>50</v>
      </c>
      <c r="PQ39" s="157">
        <v>0</v>
      </c>
      <c r="PR39" s="158">
        <v>0.41</v>
      </c>
      <c r="PT39" s="157" t="s">
        <v>55</v>
      </c>
      <c r="PU39" s="157">
        <v>85</v>
      </c>
      <c r="PV39" s="157">
        <v>35</v>
      </c>
      <c r="PW39" s="157">
        <v>50</v>
      </c>
      <c r="PX39" s="157">
        <v>0</v>
      </c>
      <c r="PY39" s="158">
        <v>0.41</v>
      </c>
      <c r="QA39" s="157" t="s">
        <v>55</v>
      </c>
      <c r="QB39" s="157">
        <v>85</v>
      </c>
      <c r="QC39" s="157">
        <v>35</v>
      </c>
      <c r="QD39" s="157">
        <v>50</v>
      </c>
      <c r="QE39" s="157">
        <v>0</v>
      </c>
      <c r="QF39" s="158">
        <v>0.41</v>
      </c>
      <c r="QH39" s="157" t="s">
        <v>55</v>
      </c>
      <c r="QI39" s="157">
        <v>85</v>
      </c>
      <c r="QJ39" s="157">
        <v>35</v>
      </c>
      <c r="QK39" s="157">
        <v>50</v>
      </c>
      <c r="QL39" s="157">
        <v>0</v>
      </c>
      <c r="QM39" s="158">
        <v>0.41</v>
      </c>
    </row>
    <row r="40" spans="1:455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1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2"/>
        <v>0</v>
      </c>
      <c r="Y40" s="2" t="s">
        <v>56</v>
      </c>
      <c r="Z40" s="2">
        <v>152</v>
      </c>
      <c r="AA40" s="2">
        <v>110</v>
      </c>
      <c r="AB40" s="2">
        <v>0</v>
      </c>
      <c r="AC40" s="7">
        <v>42</v>
      </c>
      <c r="AD40" s="4">
        <v>0.72</v>
      </c>
      <c r="AE40" s="4">
        <f t="shared" si="3"/>
        <v>-0.28000000000000003</v>
      </c>
      <c r="AG40" s="2" t="s">
        <v>56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4"/>
        <v>0</v>
      </c>
      <c r="AO40" s="2" t="s">
        <v>56</v>
      </c>
      <c r="AP40" s="2">
        <v>152</v>
      </c>
      <c r="AQ40" s="2">
        <v>151</v>
      </c>
      <c r="AR40" s="2">
        <v>1</v>
      </c>
      <c r="AS40" s="2">
        <v>0</v>
      </c>
      <c r="AT40" s="4">
        <v>0.72</v>
      </c>
      <c r="AU40" s="4">
        <f t="shared" si="5"/>
        <v>0</v>
      </c>
      <c r="AV40" s="2" t="s">
        <v>119</v>
      </c>
      <c r="AW40" s="2" t="s">
        <v>56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6"/>
        <v>0.27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7"/>
        <v>0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66"/>
        <v>0.99342105263157898</v>
      </c>
      <c r="BS40" s="4">
        <f t="shared" si="8"/>
        <v>3.4210526315789913E-3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-3.4210526315789913E-3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10"/>
        <v>0</v>
      </c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1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2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68"/>
        <v>0.17000000000000004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3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f t="shared" si="67"/>
        <v>0.99342105263157898</v>
      </c>
      <c r="EE40" s="4">
        <f t="shared" si="14"/>
        <v>3.4210526315789913E-3</v>
      </c>
      <c r="EG40" s="139" t="s">
        <v>56</v>
      </c>
      <c r="EH40" s="139">
        <v>152</v>
      </c>
      <c r="EI40" s="139">
        <v>151</v>
      </c>
      <c r="EJ40" s="139">
        <v>1</v>
      </c>
      <c r="EK40" s="139">
        <v>0</v>
      </c>
      <c r="EL40" s="140">
        <v>0.99</v>
      </c>
      <c r="EM40" s="140">
        <v>0</v>
      </c>
      <c r="EN40" s="138"/>
      <c r="EO40" s="138" t="s">
        <v>56</v>
      </c>
      <c r="EP40" s="138">
        <v>152</v>
      </c>
      <c r="EQ40" s="138">
        <v>151</v>
      </c>
      <c r="ER40" s="138">
        <v>1</v>
      </c>
      <c r="ES40" s="138">
        <v>0</v>
      </c>
      <c r="ET40" s="143">
        <v>0.99</v>
      </c>
      <c r="EU40" s="140">
        <v>0</v>
      </c>
      <c r="EV40" s="130"/>
      <c r="EW40" s="156" t="s">
        <v>56</v>
      </c>
      <c r="EX40" s="156">
        <v>152</v>
      </c>
      <c r="EY40" s="156">
        <v>151</v>
      </c>
      <c r="EZ40" s="156">
        <v>1</v>
      </c>
      <c r="FA40" s="156">
        <v>0</v>
      </c>
      <c r="FB40" s="162">
        <v>0.99</v>
      </c>
      <c r="FC40" s="158">
        <f t="shared" si="15"/>
        <v>0</v>
      </c>
      <c r="FD40" s="157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6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7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18"/>
        <v>0</v>
      </c>
      <c r="GB40" s="157"/>
      <c r="GC40" s="156" t="s">
        <v>56</v>
      </c>
      <c r="GD40" s="156">
        <v>153</v>
      </c>
      <c r="GE40" s="156">
        <v>152</v>
      </c>
      <c r="GF40" s="156">
        <v>1</v>
      </c>
      <c r="GG40" s="156">
        <v>0</v>
      </c>
      <c r="GH40" s="162">
        <v>0.99</v>
      </c>
      <c r="GI40" s="158">
        <f t="shared" si="19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0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1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2"/>
        <v>0</v>
      </c>
      <c r="HH40" s="157"/>
      <c r="HI40" s="157"/>
      <c r="HJ40" s="157"/>
      <c r="HK40" s="157"/>
      <c r="HL40" s="157"/>
      <c r="HM40" s="157"/>
      <c r="HO40" s="157"/>
      <c r="HP40" s="157"/>
      <c r="HQ40" s="157"/>
      <c r="HR40" s="157"/>
      <c r="HS40" s="157"/>
      <c r="HT40" s="157"/>
      <c r="HU40" s="158"/>
      <c r="HV40" s="157"/>
      <c r="HW40" s="157"/>
      <c r="HX40" s="157"/>
      <c r="HY40" s="157"/>
      <c r="HZ40" s="157"/>
      <c r="IA40" s="157"/>
      <c r="IB40" s="157"/>
      <c r="IC40" s="157"/>
      <c r="ID40" s="157"/>
      <c r="IE40" s="157"/>
      <c r="IF40" s="157"/>
      <c r="IG40" s="157"/>
      <c r="IH40" s="157"/>
      <c r="II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3"/>
        <v>0.99346405228758172</v>
      </c>
      <c r="IR40" s="158">
        <f t="shared" si="24"/>
        <v>3.4640522875817314E-3</v>
      </c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5"/>
        <v>0.99346405228758172</v>
      </c>
      <c r="IZ40" s="158">
        <f t="shared" si="26"/>
        <v>0</v>
      </c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7"/>
        <v>0.99346405228758172</v>
      </c>
      <c r="JH40" s="158">
        <f t="shared" si="28"/>
        <v>0</v>
      </c>
      <c r="JJ40" s="157" t="s">
        <v>56</v>
      </c>
      <c r="JK40" s="157">
        <v>153</v>
      </c>
      <c r="JL40" s="157">
        <v>0</v>
      </c>
      <c r="JM40" s="157">
        <v>0</v>
      </c>
      <c r="JN40" s="157">
        <v>153</v>
      </c>
      <c r="JO40" s="158">
        <v>0</v>
      </c>
      <c r="JP40" s="158">
        <f t="shared" si="29"/>
        <v>-0.99346405228758172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0"/>
        <v>0.99346405228758172</v>
      </c>
      <c r="JX40" s="158">
        <f t="shared" si="31"/>
        <v>0</v>
      </c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2"/>
        <v>0.99346405228758172</v>
      </c>
      <c r="KF40" s="158">
        <f t="shared" si="33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4"/>
        <v>0.99346405228758172</v>
      </c>
      <c r="KN40" s="158">
        <f t="shared" si="35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6"/>
        <v>0.99346405228758172</v>
      </c>
      <c r="KV40" s="158">
        <f t="shared" si="37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38"/>
        <v>0.99346405228758172</v>
      </c>
      <c r="LD40" s="158">
        <f t="shared" si="39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0"/>
        <v>0.99346405228758172</v>
      </c>
      <c r="LL40" s="158">
        <f t="shared" si="41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2"/>
        <v>0.99346405228758172</v>
      </c>
      <c r="LT40" s="158">
        <f t="shared" si="43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4"/>
        <v>0.99346405228758172</v>
      </c>
      <c r="MB40" s="158">
        <f t="shared" si="45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6"/>
        <v>0.99346405228758172</v>
      </c>
      <c r="MJ40" s="158">
        <f t="shared" si="47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48"/>
        <v>0.99346405228758172</v>
      </c>
      <c r="MR40" s="158">
        <f t="shared" si="49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0"/>
        <v>0.99346405228758172</v>
      </c>
      <c r="MZ40" s="158">
        <f t="shared" si="51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2"/>
        <v>0.99346405228758172</v>
      </c>
      <c r="NH40" s="158">
        <f t="shared" si="53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4"/>
        <v>0.99346405228758172</v>
      </c>
      <c r="NP40" s="158">
        <f t="shared" si="55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6"/>
        <v>0.99346405228758172</v>
      </c>
      <c r="NX40" s="158">
        <f t="shared" si="57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58"/>
        <v>0.99346405228758172</v>
      </c>
      <c r="OF40" s="158">
        <f t="shared" si="59"/>
        <v>0</v>
      </c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0"/>
        <v>0.99346405228758172</v>
      </c>
      <c r="ON40" s="158">
        <f t="shared" si="61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2"/>
        <v>0.99346405228758172</v>
      </c>
      <c r="OV40" s="158">
        <f t="shared" si="63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4"/>
        <v>0.99346405228758172</v>
      </c>
      <c r="PD40" s="158">
        <f t="shared" si="65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v>0.99</v>
      </c>
      <c r="PM40" s="157" t="s">
        <v>56</v>
      </c>
      <c r="PN40" s="157">
        <v>153</v>
      </c>
      <c r="PO40" s="157">
        <v>152</v>
      </c>
      <c r="PP40" s="157">
        <v>1</v>
      </c>
      <c r="PQ40" s="157">
        <v>0</v>
      </c>
      <c r="PR40" s="158">
        <v>0.99</v>
      </c>
      <c r="PT40" s="157" t="s">
        <v>56</v>
      </c>
      <c r="PU40" s="157">
        <v>153</v>
      </c>
      <c r="PV40" s="157">
        <v>152</v>
      </c>
      <c r="PW40" s="157">
        <v>1</v>
      </c>
      <c r="PX40" s="157">
        <v>0</v>
      </c>
      <c r="PY40" s="158">
        <v>0.99</v>
      </c>
      <c r="QA40" s="157" t="s">
        <v>56</v>
      </c>
      <c r="QB40" s="157">
        <v>153</v>
      </c>
      <c r="QC40" s="157">
        <v>152</v>
      </c>
      <c r="QD40" s="157">
        <v>1</v>
      </c>
      <c r="QE40" s="157">
        <v>0</v>
      </c>
      <c r="QF40" s="158">
        <v>0.99</v>
      </c>
      <c r="QH40" s="157" t="s">
        <v>56</v>
      </c>
      <c r="QI40" s="157">
        <v>153</v>
      </c>
      <c r="QJ40" s="157">
        <v>152</v>
      </c>
      <c r="QK40" s="157">
        <v>1</v>
      </c>
      <c r="QL40" s="157">
        <v>0</v>
      </c>
      <c r="QM40" s="158">
        <v>0.99</v>
      </c>
    </row>
    <row r="41" spans="1:455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1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2"/>
        <v>0</v>
      </c>
      <c r="AE41" s="4"/>
      <c r="AM41" s="4"/>
      <c r="AU41" s="4"/>
      <c r="BC41" s="4"/>
      <c r="BE41" s="2" t="s">
        <v>57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4">
        <f t="shared" si="7"/>
        <v>0.82</v>
      </c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66"/>
        <v>0.82089552238805974</v>
      </c>
      <c r="BS41" s="4">
        <f t="shared" si="8"/>
        <v>8.9552238805978845E-4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-8.9552238805978845E-4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10"/>
        <v>0</v>
      </c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1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2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68"/>
        <v>-0.18000000000000005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3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f t="shared" si="67"/>
        <v>0.82089552238805974</v>
      </c>
      <c r="EE41" s="4">
        <f t="shared" si="14"/>
        <v>8.9552238805978845E-4</v>
      </c>
      <c r="EG41" s="139" t="s">
        <v>57</v>
      </c>
      <c r="EH41" s="139">
        <v>67</v>
      </c>
      <c r="EI41" s="139">
        <v>55</v>
      </c>
      <c r="EJ41" s="139">
        <v>11</v>
      </c>
      <c r="EK41" s="139">
        <v>1</v>
      </c>
      <c r="EL41" s="140">
        <v>0.82</v>
      </c>
      <c r="EM41" s="140">
        <v>0</v>
      </c>
      <c r="EN41" s="138"/>
      <c r="EO41" s="138" t="s">
        <v>57</v>
      </c>
      <c r="EP41" s="138">
        <v>67</v>
      </c>
      <c r="EQ41" s="138">
        <v>55</v>
      </c>
      <c r="ER41" s="138">
        <v>11</v>
      </c>
      <c r="ES41" s="138">
        <v>1</v>
      </c>
      <c r="ET41" s="143">
        <v>0.82</v>
      </c>
      <c r="EU41" s="140">
        <v>0</v>
      </c>
      <c r="EV41" s="130"/>
      <c r="EW41" s="156" t="s">
        <v>57</v>
      </c>
      <c r="EX41" s="156">
        <v>67</v>
      </c>
      <c r="EY41" s="156">
        <v>55</v>
      </c>
      <c r="EZ41" s="156">
        <v>11</v>
      </c>
      <c r="FA41" s="156">
        <v>1</v>
      </c>
      <c r="FB41" s="162">
        <v>0.82</v>
      </c>
      <c r="FC41" s="158">
        <f t="shared" si="15"/>
        <v>0</v>
      </c>
      <c r="FD41" s="157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6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7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18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19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0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1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2"/>
        <v>0</v>
      </c>
      <c r="HH41" s="157"/>
      <c r="HI41" s="157"/>
      <c r="HJ41" s="157"/>
      <c r="HK41" s="157"/>
      <c r="HL41" s="157"/>
      <c r="HM41" s="157"/>
      <c r="HO41" s="157"/>
      <c r="HP41" s="157"/>
      <c r="HQ41" s="157"/>
      <c r="HR41" s="157"/>
      <c r="HS41" s="157"/>
      <c r="HT41" s="157"/>
      <c r="HU41" s="158"/>
      <c r="HV41" s="157"/>
      <c r="HW41" s="157"/>
      <c r="HX41" s="157"/>
      <c r="HY41" s="157"/>
      <c r="HZ41" s="157"/>
      <c r="IA41" s="157"/>
      <c r="IB41" s="157"/>
      <c r="IC41" s="157"/>
      <c r="ID41" s="157"/>
      <c r="IE41" s="157"/>
      <c r="IF41" s="157"/>
      <c r="IG41" s="157"/>
      <c r="IH41" s="157"/>
      <c r="II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3"/>
        <v>0.82089552238805974</v>
      </c>
      <c r="IR41" s="158">
        <f t="shared" si="24"/>
        <v>8.9552238805978845E-4</v>
      </c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5"/>
        <v>0.82089552238805974</v>
      </c>
      <c r="IZ41" s="158">
        <f t="shared" si="26"/>
        <v>0</v>
      </c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7"/>
        <v>0.82089552238805974</v>
      </c>
      <c r="JH41" s="158">
        <f t="shared" si="28"/>
        <v>0</v>
      </c>
      <c r="JJ41" s="157" t="s">
        <v>57</v>
      </c>
      <c r="JK41" s="157">
        <v>67</v>
      </c>
      <c r="JL41" s="157">
        <v>55</v>
      </c>
      <c r="JM41" s="157">
        <v>11</v>
      </c>
      <c r="JN41" s="157">
        <v>1</v>
      </c>
      <c r="JO41" s="158">
        <v>0.82</v>
      </c>
      <c r="JP41" s="158">
        <f t="shared" si="29"/>
        <v>-8.9552238805978845E-4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0"/>
        <v>0.82089552238805974</v>
      </c>
      <c r="JX41" s="158">
        <f t="shared" si="31"/>
        <v>0</v>
      </c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2"/>
        <v>0.82089552238805974</v>
      </c>
      <c r="KF41" s="158">
        <f t="shared" si="33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4"/>
        <v>0.82089552238805974</v>
      </c>
      <c r="KN41" s="158">
        <f t="shared" si="35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6"/>
        <v>0.82089552238805974</v>
      </c>
      <c r="KV41" s="158">
        <f t="shared" si="37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38"/>
        <v>0.82089552238805974</v>
      </c>
      <c r="LD41" s="158">
        <f t="shared" si="39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0"/>
        <v>0.82089552238805974</v>
      </c>
      <c r="LL41" s="158">
        <f t="shared" si="41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2"/>
        <v>0.82089552238805974</v>
      </c>
      <c r="LT41" s="158">
        <f t="shared" si="43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4"/>
        <v>0.82089552238805974</v>
      </c>
      <c r="MB41" s="158">
        <f t="shared" si="45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6"/>
        <v>0.82089552238805974</v>
      </c>
      <c r="MJ41" s="158">
        <f t="shared" si="47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48"/>
        <v>0.82089552238805974</v>
      </c>
      <c r="MR41" s="158">
        <f t="shared" si="49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0"/>
        <v>0.82089552238805974</v>
      </c>
      <c r="MZ41" s="158">
        <f t="shared" si="51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2"/>
        <v>0.82089552238805974</v>
      </c>
      <c r="NH41" s="158">
        <f t="shared" si="53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4"/>
        <v>0.82089552238805974</v>
      </c>
      <c r="NP41" s="158">
        <f t="shared" si="55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6"/>
        <v>0.82089552238805974</v>
      </c>
      <c r="NX41" s="158">
        <f t="shared" si="57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58"/>
        <v>0.82089552238805974</v>
      </c>
      <c r="OF41" s="158">
        <f t="shared" si="59"/>
        <v>0</v>
      </c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0"/>
        <v>0.82089552238805974</v>
      </c>
      <c r="ON41" s="158">
        <f t="shared" si="61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2"/>
        <v>0.82089552238805974</v>
      </c>
      <c r="OV41" s="158">
        <f t="shared" si="63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4"/>
        <v>0.82089552238805974</v>
      </c>
      <c r="PD41" s="158">
        <f t="shared" si="65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v>0.82</v>
      </c>
      <c r="PM41" s="157" t="s">
        <v>57</v>
      </c>
      <c r="PN41" s="157">
        <v>67</v>
      </c>
      <c r="PO41" s="157">
        <v>55</v>
      </c>
      <c r="PP41" s="157">
        <v>11</v>
      </c>
      <c r="PQ41" s="157">
        <v>1</v>
      </c>
      <c r="PR41" s="158">
        <v>0.82</v>
      </c>
      <c r="PT41" s="157" t="s">
        <v>57</v>
      </c>
      <c r="PU41" s="157">
        <v>67</v>
      </c>
      <c r="PV41" s="157">
        <v>55</v>
      </c>
      <c r="PW41" s="157">
        <v>11</v>
      </c>
      <c r="PX41" s="157">
        <v>1</v>
      </c>
      <c r="PY41" s="158">
        <v>0.82</v>
      </c>
      <c r="QA41" s="157" t="s">
        <v>57</v>
      </c>
      <c r="QB41" s="157">
        <v>67</v>
      </c>
      <c r="QC41" s="157">
        <v>55</v>
      </c>
      <c r="QD41" s="157">
        <v>11</v>
      </c>
      <c r="QE41" s="157">
        <v>1</v>
      </c>
      <c r="QF41" s="158">
        <v>0.82</v>
      </c>
      <c r="QH41" s="157" t="s">
        <v>57</v>
      </c>
      <c r="QI41" s="157">
        <v>67</v>
      </c>
      <c r="QJ41" s="157">
        <v>55</v>
      </c>
      <c r="QK41" s="157">
        <v>11</v>
      </c>
      <c r="QL41" s="157">
        <v>1</v>
      </c>
      <c r="QM41" s="158">
        <v>0.82</v>
      </c>
    </row>
    <row r="42" spans="1:455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1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2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3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4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5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6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7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8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10"/>
        <v>0</v>
      </c>
      <c r="CK42" s="114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1"/>
        <v>0</v>
      </c>
      <c r="CS42" s="114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2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68"/>
        <v>9.9999999999999978E-2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3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4"/>
        <v>0</v>
      </c>
      <c r="EG42" s="142" t="s">
        <v>58</v>
      </c>
      <c r="EH42" s="139">
        <v>3</v>
      </c>
      <c r="EI42" s="139">
        <v>3</v>
      </c>
      <c r="EJ42" s="139">
        <v>0</v>
      </c>
      <c r="EK42" s="139">
        <v>0</v>
      </c>
      <c r="EL42" s="140">
        <v>1</v>
      </c>
      <c r="EM42" s="140">
        <v>0</v>
      </c>
      <c r="EN42" s="138"/>
      <c r="EO42" s="144" t="s">
        <v>58</v>
      </c>
      <c r="EP42" s="139">
        <v>3</v>
      </c>
      <c r="EQ42" s="139">
        <v>3</v>
      </c>
      <c r="ER42" s="139">
        <v>0</v>
      </c>
      <c r="ES42" s="139">
        <v>0</v>
      </c>
      <c r="ET42" s="140">
        <v>1</v>
      </c>
      <c r="EU42" s="140">
        <v>0</v>
      </c>
      <c r="EV42" s="130"/>
      <c r="EW42" s="163" t="s">
        <v>58</v>
      </c>
      <c r="EX42" s="157">
        <v>3</v>
      </c>
      <c r="EY42" s="157">
        <v>3</v>
      </c>
      <c r="EZ42" s="157">
        <v>0</v>
      </c>
      <c r="FA42" s="157">
        <v>0</v>
      </c>
      <c r="FB42" s="158">
        <v>1</v>
      </c>
      <c r="FC42" s="158">
        <f t="shared" si="15"/>
        <v>0</v>
      </c>
      <c r="FD42" s="157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6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7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18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19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0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1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2"/>
        <v>0</v>
      </c>
      <c r="HH42" s="157"/>
      <c r="HI42" s="157"/>
      <c r="HJ42" s="157"/>
      <c r="HK42" s="157"/>
      <c r="HL42" s="157"/>
      <c r="HM42" s="157"/>
      <c r="HO42" s="157"/>
      <c r="HP42" s="157"/>
      <c r="HQ42" s="157"/>
      <c r="HR42" s="157"/>
      <c r="HS42" s="157"/>
      <c r="HT42" s="157"/>
      <c r="HU42" s="158"/>
      <c r="HV42" s="157"/>
      <c r="HW42" s="157"/>
      <c r="HX42" s="157"/>
      <c r="HY42" s="157"/>
      <c r="HZ42" s="157"/>
      <c r="IA42" s="157"/>
      <c r="IB42" s="157"/>
      <c r="IC42" s="157"/>
      <c r="ID42" s="157"/>
      <c r="IE42" s="157"/>
      <c r="IF42" s="157"/>
      <c r="IG42" s="157"/>
      <c r="IH42" s="157"/>
      <c r="II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3"/>
        <v>1</v>
      </c>
      <c r="IR42" s="158">
        <f t="shared" si="24"/>
        <v>0</v>
      </c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5"/>
        <v>1</v>
      </c>
      <c r="IZ42" s="158">
        <f t="shared" si="26"/>
        <v>0</v>
      </c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7"/>
        <v>1</v>
      </c>
      <c r="JH42" s="158">
        <f t="shared" si="28"/>
        <v>0</v>
      </c>
      <c r="JJ42" s="157" t="s">
        <v>58</v>
      </c>
      <c r="JK42" s="157">
        <v>9</v>
      </c>
      <c r="JL42" s="157">
        <v>0</v>
      </c>
      <c r="JM42" s="157">
        <v>0</v>
      </c>
      <c r="JN42" s="157">
        <v>9</v>
      </c>
      <c r="JO42" s="158">
        <v>0</v>
      </c>
      <c r="JP42" s="158">
        <f t="shared" si="29"/>
        <v>-1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0"/>
        <v>1</v>
      </c>
      <c r="JX42" s="158">
        <f t="shared" si="31"/>
        <v>0</v>
      </c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2"/>
        <v>1</v>
      </c>
      <c r="KF42" s="158">
        <f t="shared" si="33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4"/>
        <v>1</v>
      </c>
      <c r="KN42" s="158">
        <f t="shared" si="35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6"/>
        <v>1</v>
      </c>
      <c r="KV42" s="158">
        <f t="shared" si="37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38"/>
        <v>1</v>
      </c>
      <c r="LD42" s="158">
        <f t="shared" si="39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0"/>
        <v>1</v>
      </c>
      <c r="LL42" s="158">
        <f t="shared" si="41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2"/>
        <v>1</v>
      </c>
      <c r="LT42" s="158">
        <f t="shared" si="43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4"/>
        <v>1</v>
      </c>
      <c r="MB42" s="158">
        <f t="shared" si="45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6"/>
        <v>1</v>
      </c>
      <c r="MJ42" s="158">
        <f t="shared" si="47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48"/>
        <v>1</v>
      </c>
      <c r="MR42" s="158">
        <f t="shared" si="49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0"/>
        <v>1</v>
      </c>
      <c r="MZ42" s="158">
        <f t="shared" si="51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2"/>
        <v>1</v>
      </c>
      <c r="NH42" s="158">
        <f t="shared" si="53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4"/>
        <v>1</v>
      </c>
      <c r="NP42" s="158">
        <f t="shared" si="55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6"/>
        <v>1</v>
      </c>
      <c r="NX42" s="158">
        <f t="shared" si="57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58"/>
        <v>1</v>
      </c>
      <c r="OF42" s="158">
        <f t="shared" si="59"/>
        <v>0</v>
      </c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0"/>
        <v>1</v>
      </c>
      <c r="ON42" s="158">
        <f t="shared" si="61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2"/>
        <v>1</v>
      </c>
      <c r="OV42" s="158">
        <f t="shared" si="63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4"/>
        <v>1</v>
      </c>
      <c r="PD42" s="158">
        <f t="shared" si="65"/>
        <v>0</v>
      </c>
      <c r="PF42" s="157" t="s">
        <v>58</v>
      </c>
      <c r="PG42" s="157">
        <v>9</v>
      </c>
      <c r="PH42" s="157">
        <v>3</v>
      </c>
      <c r="PI42" s="157">
        <v>0</v>
      </c>
      <c r="PJ42" s="157">
        <v>6</v>
      </c>
      <c r="PK42" s="158">
        <v>0.33</v>
      </c>
      <c r="PM42" s="157" t="s">
        <v>58</v>
      </c>
      <c r="PN42" s="157">
        <v>9</v>
      </c>
      <c r="PO42" s="157">
        <v>3</v>
      </c>
      <c r="PP42" s="157">
        <v>0</v>
      </c>
      <c r="PQ42" s="157">
        <v>6</v>
      </c>
      <c r="PR42" s="158">
        <v>0.33</v>
      </c>
      <c r="PT42" s="157" t="s">
        <v>58</v>
      </c>
      <c r="PU42" s="157">
        <v>9</v>
      </c>
      <c r="PV42" s="157">
        <v>3</v>
      </c>
      <c r="PW42" s="157">
        <v>0</v>
      </c>
      <c r="PX42" s="157">
        <v>6</v>
      </c>
      <c r="PY42" s="158">
        <v>0.33</v>
      </c>
      <c r="QA42" s="157" t="s">
        <v>58</v>
      </c>
      <c r="QB42" s="157">
        <v>9</v>
      </c>
      <c r="QC42" s="157">
        <v>3</v>
      </c>
      <c r="QD42" s="157">
        <v>0</v>
      </c>
      <c r="QE42" s="157">
        <v>6</v>
      </c>
      <c r="QF42" s="158">
        <v>0.33</v>
      </c>
      <c r="QH42" s="157" t="s">
        <v>58</v>
      </c>
      <c r="QI42" s="157">
        <v>9</v>
      </c>
      <c r="QJ42" s="157">
        <v>3</v>
      </c>
      <c r="QK42" s="157">
        <v>0</v>
      </c>
      <c r="QL42" s="157">
        <v>6</v>
      </c>
      <c r="QM42" s="158">
        <v>0.33</v>
      </c>
    </row>
    <row r="43" spans="1:455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1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2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3"/>
        <v>0</v>
      </c>
      <c r="AG43" s="2" t="s">
        <v>59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4"/>
        <v>0</v>
      </c>
      <c r="AO43" s="2" t="s">
        <v>59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5"/>
        <v>0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6"/>
        <v>0</v>
      </c>
      <c r="BE43" s="2" t="s">
        <v>59</v>
      </c>
      <c r="BF43" s="2">
        <v>29</v>
      </c>
      <c r="BG43" s="2">
        <v>26</v>
      </c>
      <c r="BH43" s="2">
        <v>1</v>
      </c>
      <c r="BI43" s="7">
        <v>2</v>
      </c>
      <c r="BJ43" s="4">
        <v>0.9</v>
      </c>
      <c r="BK43" s="4">
        <f t="shared" si="7"/>
        <v>-5.9999999999999942E-2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66"/>
        <v>0.89655172413793105</v>
      </c>
      <c r="BS43" s="4">
        <f t="shared" si="8"/>
        <v>-3.4482758620689724E-3</v>
      </c>
      <c r="BU43" s="2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9"/>
        <v>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10"/>
        <v>0</v>
      </c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1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2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68"/>
        <v>-9.9999999999999978E-2</v>
      </c>
      <c r="DQ43" s="65" t="s">
        <v>59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3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 t="shared" si="67"/>
        <v>0.96296296296296291</v>
      </c>
      <c r="EE43" s="4">
        <f t="shared" si="14"/>
        <v>6.2962962962962887E-2</v>
      </c>
      <c r="EG43" s="139" t="s">
        <v>59</v>
      </c>
      <c r="EH43" s="139">
        <v>29</v>
      </c>
      <c r="EI43" s="139">
        <v>26</v>
      </c>
      <c r="EJ43" s="139">
        <v>1</v>
      </c>
      <c r="EK43" s="139">
        <v>2</v>
      </c>
      <c r="EL43" s="140">
        <v>0.9</v>
      </c>
      <c r="EM43" s="140">
        <v>0</v>
      </c>
      <c r="EN43" s="138"/>
      <c r="EO43" s="138" t="s">
        <v>59</v>
      </c>
      <c r="EP43" s="138">
        <v>29</v>
      </c>
      <c r="EQ43" s="138">
        <v>26</v>
      </c>
      <c r="ER43" s="138">
        <v>1</v>
      </c>
      <c r="ES43" s="138">
        <v>2</v>
      </c>
      <c r="ET43" s="143">
        <v>0.9</v>
      </c>
      <c r="EU43" s="140">
        <v>0</v>
      </c>
      <c r="EV43" s="130"/>
      <c r="EW43" s="156" t="s">
        <v>59</v>
      </c>
      <c r="EX43" s="156">
        <v>29</v>
      </c>
      <c r="EY43" s="156">
        <v>26</v>
      </c>
      <c r="EZ43" s="156">
        <v>1</v>
      </c>
      <c r="FA43" s="156">
        <v>2</v>
      </c>
      <c r="FB43" s="162">
        <v>0.9</v>
      </c>
      <c r="FC43" s="158">
        <f t="shared" si="15"/>
        <v>0</v>
      </c>
      <c r="FD43" s="157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6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7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18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19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0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1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2"/>
        <v>0</v>
      </c>
      <c r="HH43" s="157"/>
      <c r="HI43" s="157"/>
      <c r="HJ43" s="157"/>
      <c r="HK43" s="157"/>
      <c r="HL43" s="157"/>
      <c r="HM43" s="157"/>
      <c r="HO43" s="157"/>
      <c r="HP43" s="157"/>
      <c r="HQ43" s="157"/>
      <c r="HR43" s="157"/>
      <c r="HS43" s="157"/>
      <c r="HT43" s="157"/>
      <c r="HU43" s="158"/>
      <c r="HV43" s="157"/>
      <c r="HW43" s="157"/>
      <c r="HX43" s="157"/>
      <c r="HY43" s="157"/>
      <c r="HZ43" s="157"/>
      <c r="IA43" s="157"/>
      <c r="IB43" s="157"/>
      <c r="IC43" s="157"/>
      <c r="ID43" s="157"/>
      <c r="IE43" s="157"/>
      <c r="IF43" s="157"/>
      <c r="IG43" s="157"/>
      <c r="IH43" s="157"/>
      <c r="II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3"/>
        <v>0.96296296296296291</v>
      </c>
      <c r="IR43" s="158">
        <f t="shared" si="24"/>
        <v>6.2962962962962887E-2</v>
      </c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5"/>
        <v>0.96296296296296291</v>
      </c>
      <c r="IZ43" s="158">
        <f t="shared" si="26"/>
        <v>0</v>
      </c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7"/>
        <v>0.96296296296296291</v>
      </c>
      <c r="JH43" s="158">
        <f t="shared" si="28"/>
        <v>0</v>
      </c>
      <c r="JJ43" s="157" t="s">
        <v>59</v>
      </c>
      <c r="JK43" s="157">
        <v>29</v>
      </c>
      <c r="JL43" s="157">
        <v>0</v>
      </c>
      <c r="JM43" s="157">
        <v>0</v>
      </c>
      <c r="JN43" s="157">
        <v>29</v>
      </c>
      <c r="JO43" s="158">
        <v>0</v>
      </c>
      <c r="JP43" s="158">
        <f t="shared" si="29"/>
        <v>-0.96296296296296291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0"/>
        <v>0.96296296296296291</v>
      </c>
      <c r="JX43" s="158">
        <f t="shared" si="31"/>
        <v>0</v>
      </c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2"/>
        <v>0.96296296296296291</v>
      </c>
      <c r="KF43" s="158">
        <f t="shared" si="33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4"/>
        <v>0.96296296296296291</v>
      </c>
      <c r="KN43" s="158">
        <f t="shared" si="35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6"/>
        <v>0.96296296296296291</v>
      </c>
      <c r="KV43" s="158">
        <f t="shared" si="37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38"/>
        <v>0.96296296296296291</v>
      </c>
      <c r="LD43" s="158">
        <f t="shared" si="39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0"/>
        <v>0.96296296296296291</v>
      </c>
      <c r="LL43" s="158">
        <f t="shared" si="41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2"/>
        <v>0.96296296296296291</v>
      </c>
      <c r="LT43" s="158">
        <f t="shared" si="43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4"/>
        <v>0.96296296296296291</v>
      </c>
      <c r="MB43" s="158">
        <f t="shared" si="45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6"/>
        <v>0.96296296296296291</v>
      </c>
      <c r="MJ43" s="158">
        <f t="shared" si="47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48"/>
        <v>0.96296296296296291</v>
      </c>
      <c r="MR43" s="158">
        <f t="shared" si="49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0"/>
        <v>0.96296296296296291</v>
      </c>
      <c r="MZ43" s="158">
        <f t="shared" si="51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2"/>
        <v>0.96296296296296291</v>
      </c>
      <c r="NH43" s="158">
        <f t="shared" si="53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4"/>
        <v>0.96296296296296291</v>
      </c>
      <c r="NP43" s="158">
        <f t="shared" si="55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6"/>
        <v>0.96296296296296291</v>
      </c>
      <c r="NX43" s="158">
        <f t="shared" si="57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58"/>
        <v>0.96296296296296291</v>
      </c>
      <c r="OF43" s="158">
        <f t="shared" si="59"/>
        <v>0</v>
      </c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0"/>
        <v>0.96296296296296291</v>
      </c>
      <c r="ON43" s="158">
        <f t="shared" si="61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2"/>
        <v>0.96296296296296291</v>
      </c>
      <c r="OV43" s="158">
        <f t="shared" si="63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4"/>
        <v>0.96296296296296291</v>
      </c>
      <c r="PD43" s="158">
        <f t="shared" si="65"/>
        <v>0</v>
      </c>
      <c r="PF43" s="157" t="s">
        <v>59</v>
      </c>
      <c r="PG43" s="157">
        <v>32</v>
      </c>
      <c r="PH43" s="157">
        <v>26</v>
      </c>
      <c r="PI43" s="157">
        <v>1</v>
      </c>
      <c r="PJ43" s="157">
        <v>5</v>
      </c>
      <c r="PK43" s="158">
        <v>0.81</v>
      </c>
      <c r="PM43" s="157" t="s">
        <v>59</v>
      </c>
      <c r="PN43" s="157">
        <v>32</v>
      </c>
      <c r="PO43" s="157">
        <v>26</v>
      </c>
      <c r="PP43" s="157">
        <v>1</v>
      </c>
      <c r="PQ43" s="157">
        <v>5</v>
      </c>
      <c r="PR43" s="158">
        <v>0.81</v>
      </c>
      <c r="PT43" s="157" t="s">
        <v>59</v>
      </c>
      <c r="PU43" s="157">
        <v>32</v>
      </c>
      <c r="PV43" s="157">
        <v>26</v>
      </c>
      <c r="PW43" s="157">
        <v>1</v>
      </c>
      <c r="PX43" s="157">
        <v>5</v>
      </c>
      <c r="PY43" s="158">
        <v>0.81</v>
      </c>
      <c r="QA43" s="157" t="s">
        <v>59</v>
      </c>
      <c r="QB43" s="157">
        <v>32</v>
      </c>
      <c r="QC43" s="157">
        <v>26</v>
      </c>
      <c r="QD43" s="157">
        <v>1</v>
      </c>
      <c r="QE43" s="157">
        <v>5</v>
      </c>
      <c r="QF43" s="158">
        <v>0.81</v>
      </c>
      <c r="QH43" s="157" t="s">
        <v>59</v>
      </c>
      <c r="QI43" s="157">
        <v>32</v>
      </c>
      <c r="QJ43" s="157">
        <v>26</v>
      </c>
      <c r="QK43" s="157">
        <v>1</v>
      </c>
      <c r="QL43" s="157">
        <v>5</v>
      </c>
      <c r="QM43" s="158">
        <v>0.81</v>
      </c>
    </row>
    <row r="44" spans="1:455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1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2"/>
        <v>0</v>
      </c>
      <c r="Y44" s="2" t="s">
        <v>60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3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4"/>
        <v>0</v>
      </c>
      <c r="AO44" s="2" t="s">
        <v>60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5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6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7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66"/>
        <v>1</v>
      </c>
      <c r="BS44" s="4">
        <f t="shared" si="8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10"/>
        <v>0</v>
      </c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1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2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68"/>
        <v>0.31999999999999995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3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f t="shared" si="67"/>
        <v>1</v>
      </c>
      <c r="EE44" s="4">
        <f t="shared" si="14"/>
        <v>0</v>
      </c>
      <c r="EG44" s="139" t="s">
        <v>60</v>
      </c>
      <c r="EH44" s="139">
        <v>16</v>
      </c>
      <c r="EI44" s="139">
        <v>16</v>
      </c>
      <c r="EJ44" s="139">
        <v>0</v>
      </c>
      <c r="EK44" s="139">
        <v>0</v>
      </c>
      <c r="EL44" s="140">
        <v>1</v>
      </c>
      <c r="EM44" s="140">
        <v>0</v>
      </c>
      <c r="EN44" s="138"/>
      <c r="EO44" s="138" t="s">
        <v>60</v>
      </c>
      <c r="EP44" s="138">
        <v>16</v>
      </c>
      <c r="EQ44" s="138">
        <v>16</v>
      </c>
      <c r="ER44" s="138">
        <v>0</v>
      </c>
      <c r="ES44" s="138">
        <v>0</v>
      </c>
      <c r="ET44" s="143">
        <v>1</v>
      </c>
      <c r="EU44" s="140">
        <v>0</v>
      </c>
      <c r="EV44" s="130"/>
      <c r="EW44" s="156" t="s">
        <v>60</v>
      </c>
      <c r="EX44" s="156">
        <v>16</v>
      </c>
      <c r="EY44" s="156">
        <v>16</v>
      </c>
      <c r="EZ44" s="156">
        <v>0</v>
      </c>
      <c r="FA44" s="156">
        <v>0</v>
      </c>
      <c r="FB44" s="162">
        <v>1</v>
      </c>
      <c r="FC44" s="158">
        <f t="shared" si="15"/>
        <v>0</v>
      </c>
      <c r="FD44" s="157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6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7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18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19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0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1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2"/>
        <v>0</v>
      </c>
      <c r="HH44" s="157"/>
      <c r="HI44" s="157"/>
      <c r="HJ44" s="157"/>
      <c r="HK44" s="157"/>
      <c r="HL44" s="157"/>
      <c r="HM44" s="157"/>
      <c r="HO44" s="157"/>
      <c r="HP44" s="157"/>
      <c r="HQ44" s="157"/>
      <c r="HR44" s="157"/>
      <c r="HS44" s="157"/>
      <c r="HT44" s="157"/>
      <c r="HU44" s="158"/>
      <c r="HV44" s="157"/>
      <c r="HW44" s="157"/>
      <c r="HX44" s="157"/>
      <c r="HY44" s="157"/>
      <c r="HZ44" s="157"/>
      <c r="IA44" s="157"/>
      <c r="IB44" s="157"/>
      <c r="IC44" s="157"/>
      <c r="ID44" s="157"/>
      <c r="IE44" s="157"/>
      <c r="IF44" s="157"/>
      <c r="IG44" s="157"/>
      <c r="IH44" s="157"/>
      <c r="II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3"/>
        <v>1</v>
      </c>
      <c r="IR44" s="158">
        <f t="shared" si="24"/>
        <v>0</v>
      </c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5"/>
        <v>1</v>
      </c>
      <c r="IZ44" s="158">
        <f t="shared" si="26"/>
        <v>0</v>
      </c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7"/>
        <v>1</v>
      </c>
      <c r="JH44" s="158">
        <f t="shared" si="28"/>
        <v>0</v>
      </c>
      <c r="JJ44" s="157" t="s">
        <v>60</v>
      </c>
      <c r="JK44" s="157">
        <v>6</v>
      </c>
      <c r="JL44" s="157">
        <v>0</v>
      </c>
      <c r="JM44" s="157">
        <v>0</v>
      </c>
      <c r="JN44" s="157">
        <v>6</v>
      </c>
      <c r="JO44" s="158">
        <v>0</v>
      </c>
      <c r="JP44" s="158">
        <f t="shared" si="29"/>
        <v>-1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0"/>
        <v>1</v>
      </c>
      <c r="JX44" s="158">
        <f t="shared" si="31"/>
        <v>0</v>
      </c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2"/>
        <v>1</v>
      </c>
      <c r="KF44" s="158">
        <f t="shared" si="33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4"/>
        <v>1</v>
      </c>
      <c r="KN44" s="158">
        <f t="shared" si="35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6"/>
        <v>1</v>
      </c>
      <c r="KV44" s="158">
        <f t="shared" si="37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38"/>
        <v>1</v>
      </c>
      <c r="LD44" s="158">
        <f t="shared" si="39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0"/>
        <v>1</v>
      </c>
      <c r="LL44" s="158">
        <f t="shared" si="41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2"/>
        <v>1</v>
      </c>
      <c r="LT44" s="158">
        <f t="shared" si="43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4"/>
        <v>1</v>
      </c>
      <c r="MB44" s="158">
        <f t="shared" si="45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6"/>
        <v>1</v>
      </c>
      <c r="MJ44" s="158">
        <f t="shared" si="47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48"/>
        <v>1</v>
      </c>
      <c r="MR44" s="158">
        <f t="shared" si="49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0"/>
        <v>1</v>
      </c>
      <c r="MZ44" s="158">
        <f t="shared" si="51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2"/>
        <v>1</v>
      </c>
      <c r="NH44" s="158">
        <f t="shared" si="53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4"/>
        <v>1</v>
      </c>
      <c r="NP44" s="158">
        <f t="shared" si="55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6"/>
        <v>1</v>
      </c>
      <c r="NX44" s="158">
        <f t="shared" si="57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58"/>
        <v>1</v>
      </c>
      <c r="OF44" s="158">
        <f t="shared" si="59"/>
        <v>0</v>
      </c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0"/>
        <v>1</v>
      </c>
      <c r="ON44" s="158">
        <f t="shared" si="61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2"/>
        <v>1</v>
      </c>
      <c r="OV44" s="158">
        <f t="shared" si="63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4"/>
        <v>1</v>
      </c>
      <c r="PD44" s="158">
        <f t="shared" si="65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v>1</v>
      </c>
      <c r="PM44" s="157" t="s">
        <v>60</v>
      </c>
      <c r="PN44" s="157">
        <v>6</v>
      </c>
      <c r="PO44" s="157">
        <v>6</v>
      </c>
      <c r="PP44" s="157">
        <v>0</v>
      </c>
      <c r="PQ44" s="157">
        <v>0</v>
      </c>
      <c r="PR44" s="158">
        <v>1</v>
      </c>
      <c r="PT44" s="157" t="s">
        <v>60</v>
      </c>
      <c r="PU44" s="157">
        <v>6</v>
      </c>
      <c r="PV44" s="157">
        <v>6</v>
      </c>
      <c r="PW44" s="157">
        <v>0</v>
      </c>
      <c r="PX44" s="157">
        <v>0</v>
      </c>
      <c r="PY44" s="158">
        <v>1</v>
      </c>
      <c r="QA44" s="157" t="s">
        <v>60</v>
      </c>
      <c r="QB44" s="157">
        <v>6</v>
      </c>
      <c r="QC44" s="157">
        <v>6</v>
      </c>
      <c r="QD44" s="157">
        <v>0</v>
      </c>
      <c r="QE44" s="157">
        <v>0</v>
      </c>
      <c r="QF44" s="158">
        <v>1</v>
      </c>
      <c r="QH44" s="157" t="s">
        <v>60</v>
      </c>
      <c r="QI44" s="157">
        <v>6</v>
      </c>
      <c r="QJ44" s="157">
        <v>6</v>
      </c>
      <c r="QK44" s="157">
        <v>0</v>
      </c>
      <c r="QL44" s="157">
        <v>0</v>
      </c>
      <c r="QM44" s="158">
        <v>1</v>
      </c>
    </row>
    <row r="45" spans="1:455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1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2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3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4"/>
        <v>0</v>
      </c>
      <c r="AO45" s="2" t="s">
        <v>61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5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6"/>
        <v>0</v>
      </c>
      <c r="BE45" s="2" t="s">
        <v>61</v>
      </c>
      <c r="BF45" s="2">
        <v>25</v>
      </c>
      <c r="BG45" s="2">
        <v>17</v>
      </c>
      <c r="BH45" s="7">
        <v>8</v>
      </c>
      <c r="BI45" s="2">
        <v>0</v>
      </c>
      <c r="BJ45" s="4">
        <v>0.68</v>
      </c>
      <c r="BK45" s="4">
        <f t="shared" si="7"/>
        <v>-0.31999999999999995</v>
      </c>
      <c r="BM45" s="2" t="s">
        <v>61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66"/>
        <v>0.68</v>
      </c>
      <c r="BS45" s="4">
        <f t="shared" si="8"/>
        <v>0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10"/>
        <v>0</v>
      </c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1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2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68"/>
        <v>-0.30999999999999994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3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f t="shared" si="67"/>
        <v>0.68</v>
      </c>
      <c r="EE45" s="4">
        <f t="shared" si="14"/>
        <v>0</v>
      </c>
      <c r="EG45" s="139" t="s">
        <v>61</v>
      </c>
      <c r="EH45" s="139">
        <v>25</v>
      </c>
      <c r="EI45" s="139">
        <v>17</v>
      </c>
      <c r="EJ45" s="139">
        <v>8</v>
      </c>
      <c r="EK45" s="139">
        <v>0</v>
      </c>
      <c r="EL45" s="140">
        <v>0.68</v>
      </c>
      <c r="EM45" s="140">
        <v>0</v>
      </c>
      <c r="EN45" s="138"/>
      <c r="EO45" s="138" t="s">
        <v>61</v>
      </c>
      <c r="EP45" s="138">
        <v>25</v>
      </c>
      <c r="EQ45" s="138">
        <v>17</v>
      </c>
      <c r="ER45" s="138">
        <v>8</v>
      </c>
      <c r="ES45" s="138">
        <v>0</v>
      </c>
      <c r="ET45" s="143">
        <v>0.68</v>
      </c>
      <c r="EU45" s="140">
        <v>0</v>
      </c>
      <c r="EV45" s="130"/>
      <c r="EW45" s="156" t="s">
        <v>61</v>
      </c>
      <c r="EX45" s="156">
        <v>25</v>
      </c>
      <c r="EY45" s="156">
        <v>17</v>
      </c>
      <c r="EZ45" s="156">
        <v>8</v>
      </c>
      <c r="FA45" s="156">
        <v>0</v>
      </c>
      <c r="FB45" s="162">
        <v>0.68</v>
      </c>
      <c r="FC45" s="158">
        <f t="shared" si="15"/>
        <v>0</v>
      </c>
      <c r="FD45" s="157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6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7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18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19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0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1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2"/>
        <v>0</v>
      </c>
      <c r="HH45" s="157"/>
      <c r="HI45" s="157"/>
      <c r="HJ45" s="157"/>
      <c r="HK45" s="157"/>
      <c r="HL45" s="157"/>
      <c r="HM45" s="157"/>
      <c r="HO45" s="157"/>
      <c r="HP45" s="157"/>
      <c r="HQ45" s="157"/>
      <c r="HR45" s="157"/>
      <c r="HS45" s="157"/>
      <c r="HT45" s="157"/>
      <c r="HU45" s="158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3"/>
        <v>0.68</v>
      </c>
      <c r="IR45" s="158">
        <f t="shared" si="24"/>
        <v>0</v>
      </c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5"/>
        <v>0.68</v>
      </c>
      <c r="IZ45" s="158">
        <f t="shared" si="26"/>
        <v>0</v>
      </c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7"/>
        <v>0.68</v>
      </c>
      <c r="JH45" s="158">
        <f t="shared" si="28"/>
        <v>0</v>
      </c>
      <c r="JJ45" s="157" t="s">
        <v>61</v>
      </c>
      <c r="JK45" s="157">
        <v>25</v>
      </c>
      <c r="JL45" s="157">
        <v>0</v>
      </c>
      <c r="JM45" s="157">
        <v>0</v>
      </c>
      <c r="JN45" s="157">
        <v>25</v>
      </c>
      <c r="JO45" s="158">
        <v>0</v>
      </c>
      <c r="JP45" s="158">
        <f t="shared" si="29"/>
        <v>-0.68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0"/>
        <v>0.68</v>
      </c>
      <c r="JX45" s="158">
        <f t="shared" si="31"/>
        <v>0</v>
      </c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2"/>
        <v>0.68</v>
      </c>
      <c r="KF45" s="158">
        <f t="shared" si="33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4"/>
        <v>0.68</v>
      </c>
      <c r="KN45" s="158">
        <f t="shared" si="35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6"/>
        <v>0.68</v>
      </c>
      <c r="KV45" s="158">
        <f t="shared" si="37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38"/>
        <v>0.68</v>
      </c>
      <c r="LD45" s="158">
        <f t="shared" si="39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0"/>
        <v>0.68</v>
      </c>
      <c r="LL45" s="158">
        <f t="shared" si="41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2"/>
        <v>0.68</v>
      </c>
      <c r="LT45" s="158">
        <f t="shared" si="43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4"/>
        <v>0.68</v>
      </c>
      <c r="MB45" s="158">
        <f t="shared" si="45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6"/>
        <v>0.68</v>
      </c>
      <c r="MJ45" s="158">
        <f t="shared" si="47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48"/>
        <v>0.68</v>
      </c>
      <c r="MR45" s="158">
        <f t="shared" si="49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0"/>
        <v>0.68</v>
      </c>
      <c r="MZ45" s="158">
        <f t="shared" si="51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2"/>
        <v>0.68</v>
      </c>
      <c r="NH45" s="158">
        <f t="shared" si="53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4"/>
        <v>0.68</v>
      </c>
      <c r="NP45" s="158">
        <f t="shared" si="55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6"/>
        <v>0.68</v>
      </c>
      <c r="NX45" s="158">
        <f t="shared" si="57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58"/>
        <v>0.68</v>
      </c>
      <c r="OF45" s="158">
        <f t="shared" si="59"/>
        <v>0</v>
      </c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0"/>
        <v>0.68</v>
      </c>
      <c r="ON45" s="158">
        <f t="shared" si="61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2"/>
        <v>0.68</v>
      </c>
      <c r="OV45" s="158">
        <f t="shared" si="63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4"/>
        <v>0.68</v>
      </c>
      <c r="PD45" s="158">
        <f t="shared" si="65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v>0.68</v>
      </c>
      <c r="PM45" s="157" t="s">
        <v>61</v>
      </c>
      <c r="PN45" s="157">
        <v>25</v>
      </c>
      <c r="PO45" s="157">
        <v>17</v>
      </c>
      <c r="PP45" s="157">
        <v>8</v>
      </c>
      <c r="PQ45" s="157">
        <v>0</v>
      </c>
      <c r="PR45" s="158">
        <v>0.68</v>
      </c>
      <c r="PT45" s="157" t="s">
        <v>61</v>
      </c>
      <c r="PU45" s="157">
        <v>25</v>
      </c>
      <c r="PV45" s="157">
        <v>17</v>
      </c>
      <c r="PW45" s="157">
        <v>8</v>
      </c>
      <c r="PX45" s="157">
        <v>0</v>
      </c>
      <c r="PY45" s="158">
        <v>0.68</v>
      </c>
      <c r="QA45" s="157" t="s">
        <v>61</v>
      </c>
      <c r="QB45" s="157">
        <v>25</v>
      </c>
      <c r="QC45" s="157">
        <v>17</v>
      </c>
      <c r="QD45" s="157">
        <v>8</v>
      </c>
      <c r="QE45" s="157">
        <v>0</v>
      </c>
      <c r="QF45" s="158">
        <v>0.68</v>
      </c>
      <c r="QH45" s="157" t="s">
        <v>61</v>
      </c>
      <c r="QI45" s="157">
        <v>25</v>
      </c>
      <c r="QJ45" s="157">
        <v>17</v>
      </c>
      <c r="QK45" s="157">
        <v>8</v>
      </c>
      <c r="QL45" s="157">
        <v>0</v>
      </c>
      <c r="QM45" s="158">
        <v>0.68</v>
      </c>
    </row>
    <row r="46" spans="1:455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1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2"/>
        <v>0</v>
      </c>
      <c r="Y46" s="2" t="s">
        <v>62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3"/>
        <v>1.0000000000000009E-2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4"/>
        <v>0</v>
      </c>
      <c r="AO46" s="2" t="s">
        <v>62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5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6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7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66"/>
        <v>0.99105145413870244</v>
      </c>
      <c r="BS46" s="4">
        <f t="shared" si="8"/>
        <v>1.0514541387024456E-3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-1.0514541387024456E-3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10"/>
        <v>0</v>
      </c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1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2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68"/>
        <v>-1.0000000000000009E-2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3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f t="shared" si="67"/>
        <v>0.99105145413870244</v>
      </c>
      <c r="EE46" s="4">
        <f t="shared" si="14"/>
        <v>1.0514541387024456E-3</v>
      </c>
      <c r="EG46" s="139" t="s">
        <v>62</v>
      </c>
      <c r="EH46" s="139">
        <v>447</v>
      </c>
      <c r="EI46" s="139">
        <v>443</v>
      </c>
      <c r="EJ46" s="139">
        <v>4</v>
      </c>
      <c r="EK46" s="139">
        <v>0</v>
      </c>
      <c r="EL46" s="140">
        <v>0.99</v>
      </c>
      <c r="EM46" s="140">
        <v>0</v>
      </c>
      <c r="EN46" s="138"/>
      <c r="EO46" s="138" t="s">
        <v>62</v>
      </c>
      <c r="EP46" s="138">
        <v>447</v>
      </c>
      <c r="EQ46" s="138">
        <v>443</v>
      </c>
      <c r="ER46" s="138">
        <v>4</v>
      </c>
      <c r="ES46" s="138">
        <v>0</v>
      </c>
      <c r="ET46" s="143">
        <v>0.99</v>
      </c>
      <c r="EU46" s="140">
        <v>0</v>
      </c>
      <c r="EV46" s="130"/>
      <c r="EW46" s="156" t="s">
        <v>62</v>
      </c>
      <c r="EX46" s="156">
        <v>447</v>
      </c>
      <c r="EY46" s="156">
        <v>443</v>
      </c>
      <c r="EZ46" s="156">
        <v>4</v>
      </c>
      <c r="FA46" s="156">
        <v>0</v>
      </c>
      <c r="FB46" s="162">
        <v>0.99</v>
      </c>
      <c r="FC46" s="158">
        <f t="shared" si="15"/>
        <v>0</v>
      </c>
      <c r="FD46" s="157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6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7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18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19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0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1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2"/>
        <v>0</v>
      </c>
      <c r="HH46" s="157"/>
      <c r="HI46" s="157"/>
      <c r="HJ46" s="157"/>
      <c r="HK46" s="157"/>
      <c r="HL46" s="157"/>
      <c r="HM46" s="157"/>
      <c r="HO46" s="157"/>
      <c r="HP46" s="157"/>
      <c r="HQ46" s="157"/>
      <c r="HR46" s="157"/>
      <c r="HS46" s="157"/>
      <c r="HT46" s="157"/>
      <c r="HU46" s="158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3"/>
        <v>0.99105145413870244</v>
      </c>
      <c r="IR46" s="158">
        <f t="shared" si="24"/>
        <v>1.0514541387024456E-3</v>
      </c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5"/>
        <v>0.99105145413870244</v>
      </c>
      <c r="IZ46" s="158">
        <f t="shared" si="26"/>
        <v>0</v>
      </c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7"/>
        <v>0.99105145413870244</v>
      </c>
      <c r="JH46" s="158">
        <f t="shared" si="28"/>
        <v>0</v>
      </c>
      <c r="JJ46" s="157" t="s">
        <v>62</v>
      </c>
      <c r="JK46" s="157">
        <v>447</v>
      </c>
      <c r="JL46" s="157">
        <v>443</v>
      </c>
      <c r="JM46" s="157">
        <v>4</v>
      </c>
      <c r="JN46" s="157">
        <v>0</v>
      </c>
      <c r="JO46" s="158">
        <v>0.99</v>
      </c>
      <c r="JP46" s="158">
        <f t="shared" si="29"/>
        <v>-1.0514541387024456E-3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0"/>
        <v>0.99105145413870244</v>
      </c>
      <c r="JX46" s="158">
        <f t="shared" si="31"/>
        <v>0</v>
      </c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2"/>
        <v>0.99105145413870244</v>
      </c>
      <c r="KF46" s="158">
        <f t="shared" si="33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4"/>
        <v>0.99105145413870244</v>
      </c>
      <c r="KN46" s="158">
        <f t="shared" si="35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6"/>
        <v>0.99105145413870244</v>
      </c>
      <c r="KV46" s="158">
        <f t="shared" si="37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38"/>
        <v>0.99105145413870244</v>
      </c>
      <c r="LD46" s="158">
        <f t="shared" si="39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0"/>
        <v>0.99105145413870244</v>
      </c>
      <c r="LL46" s="158">
        <f t="shared" si="41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2"/>
        <v>0.99105145413870244</v>
      </c>
      <c r="LT46" s="158">
        <f t="shared" si="43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4"/>
        <v>0.99105145413870244</v>
      </c>
      <c r="MB46" s="158">
        <f t="shared" si="45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6"/>
        <v>0.99105145413870244</v>
      </c>
      <c r="MJ46" s="158">
        <f t="shared" si="47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48"/>
        <v>0.99105145413870244</v>
      </c>
      <c r="MR46" s="158">
        <f t="shared" si="49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0"/>
        <v>0.99105145413870244</v>
      </c>
      <c r="MZ46" s="158">
        <f t="shared" si="51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2"/>
        <v>0.99105145413870244</v>
      </c>
      <c r="NH46" s="158">
        <f t="shared" si="53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4"/>
        <v>0.99105145413870244</v>
      </c>
      <c r="NP46" s="158">
        <f t="shared" si="55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6"/>
        <v>0.99105145413870244</v>
      </c>
      <c r="NX46" s="158">
        <f t="shared" si="57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58"/>
        <v>0.99105145413870244</v>
      </c>
      <c r="OF46" s="158">
        <f t="shared" si="59"/>
        <v>0</v>
      </c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0"/>
        <v>0.99105145413870244</v>
      </c>
      <c r="ON46" s="158">
        <f t="shared" si="61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2"/>
        <v>0.99105145413870244</v>
      </c>
      <c r="OV46" s="158">
        <f t="shared" si="63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4"/>
        <v>0.99105145413870244</v>
      </c>
      <c r="PD46" s="158">
        <f t="shared" si="65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v>0.99</v>
      </c>
      <c r="PM46" s="157" t="s">
        <v>62</v>
      </c>
      <c r="PN46" s="157">
        <v>447</v>
      </c>
      <c r="PO46" s="157">
        <v>443</v>
      </c>
      <c r="PP46" s="157">
        <v>4</v>
      </c>
      <c r="PQ46" s="157">
        <v>0</v>
      </c>
      <c r="PR46" s="158">
        <v>0.99</v>
      </c>
      <c r="PT46" s="157" t="s">
        <v>62</v>
      </c>
      <c r="PU46" s="157">
        <v>447</v>
      </c>
      <c r="PV46" s="157">
        <v>443</v>
      </c>
      <c r="PW46" s="157">
        <v>4</v>
      </c>
      <c r="PX46" s="157">
        <v>0</v>
      </c>
      <c r="PY46" s="158">
        <v>0.99</v>
      </c>
      <c r="QA46" s="157" t="s">
        <v>62</v>
      </c>
      <c r="QB46" s="157">
        <v>447</v>
      </c>
      <c r="QC46" s="157">
        <v>443</v>
      </c>
      <c r="QD46" s="157">
        <v>4</v>
      </c>
      <c r="QE46" s="157">
        <v>0</v>
      </c>
      <c r="QF46" s="158">
        <v>0.99</v>
      </c>
      <c r="QH46" s="157" t="s">
        <v>62</v>
      </c>
      <c r="QI46" s="157">
        <v>447</v>
      </c>
      <c r="QJ46" s="157">
        <v>443</v>
      </c>
      <c r="QK46" s="157">
        <v>4</v>
      </c>
      <c r="QL46" s="157">
        <v>0</v>
      </c>
      <c r="QM46" s="158">
        <v>0.99</v>
      </c>
    </row>
    <row r="47" spans="1:455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1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2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3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4"/>
        <v>0</v>
      </c>
      <c r="AO47" s="2" t="s">
        <v>63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5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6"/>
        <v>0</v>
      </c>
      <c r="BE47" s="2" t="s">
        <v>63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4">
        <f t="shared" si="7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66"/>
        <v>1</v>
      </c>
      <c r="BS47" s="4">
        <f t="shared" si="8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10"/>
        <v>0</v>
      </c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1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2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68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3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f t="shared" si="67"/>
        <v>1</v>
      </c>
      <c r="EE47" s="4">
        <f t="shared" si="14"/>
        <v>0</v>
      </c>
      <c r="EG47" s="139" t="s">
        <v>63</v>
      </c>
      <c r="EH47" s="139">
        <v>43</v>
      </c>
      <c r="EI47" s="139">
        <v>43</v>
      </c>
      <c r="EJ47" s="139">
        <v>0</v>
      </c>
      <c r="EK47" s="139">
        <v>0</v>
      </c>
      <c r="EL47" s="140">
        <v>1</v>
      </c>
      <c r="EM47" s="140">
        <v>0</v>
      </c>
      <c r="EN47" s="138"/>
      <c r="EO47" s="138" t="s">
        <v>63</v>
      </c>
      <c r="EP47" s="138">
        <v>43</v>
      </c>
      <c r="EQ47" s="138">
        <v>43</v>
      </c>
      <c r="ER47" s="138">
        <v>0</v>
      </c>
      <c r="ES47" s="138">
        <v>0</v>
      </c>
      <c r="ET47" s="143">
        <v>1</v>
      </c>
      <c r="EU47" s="140">
        <v>0</v>
      </c>
      <c r="EV47" s="130"/>
      <c r="EW47" s="156" t="s">
        <v>63</v>
      </c>
      <c r="EX47" s="156">
        <v>43</v>
      </c>
      <c r="EY47" s="156">
        <v>43</v>
      </c>
      <c r="EZ47" s="156">
        <v>0</v>
      </c>
      <c r="FA47" s="156">
        <v>0</v>
      </c>
      <c r="FB47" s="162">
        <v>1</v>
      </c>
      <c r="FC47" s="158">
        <f t="shared" si="15"/>
        <v>0</v>
      </c>
      <c r="FD47" s="157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6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7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18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19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0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1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2"/>
        <v>0</v>
      </c>
      <c r="HH47" s="157"/>
      <c r="HI47" s="157"/>
      <c r="HJ47" s="157"/>
      <c r="HK47" s="157"/>
      <c r="HL47" s="157"/>
      <c r="HM47" s="157"/>
      <c r="HO47" s="157"/>
      <c r="HP47" s="157"/>
      <c r="HQ47" s="157"/>
      <c r="HR47" s="157"/>
      <c r="HS47" s="157"/>
      <c r="HT47" s="157"/>
      <c r="HU47" s="158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3"/>
        <v>1</v>
      </c>
      <c r="IR47" s="158">
        <f t="shared" si="24"/>
        <v>0</v>
      </c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5"/>
        <v>1</v>
      </c>
      <c r="IZ47" s="158">
        <f t="shared" si="26"/>
        <v>0</v>
      </c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7"/>
        <v>1</v>
      </c>
      <c r="JH47" s="158">
        <f t="shared" si="28"/>
        <v>0</v>
      </c>
      <c r="JJ47" s="157" t="s">
        <v>63</v>
      </c>
      <c r="JK47" s="157">
        <v>43</v>
      </c>
      <c r="JL47" s="157">
        <v>43</v>
      </c>
      <c r="JM47" s="157">
        <v>0</v>
      </c>
      <c r="JN47" s="157">
        <v>0</v>
      </c>
      <c r="JO47" s="158">
        <v>1</v>
      </c>
      <c r="JP47" s="158">
        <f t="shared" si="29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0"/>
        <v>1</v>
      </c>
      <c r="JX47" s="158">
        <f t="shared" si="31"/>
        <v>0</v>
      </c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2"/>
        <v>1</v>
      </c>
      <c r="KF47" s="158">
        <f t="shared" si="33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4"/>
        <v>1</v>
      </c>
      <c r="KN47" s="158">
        <f t="shared" si="35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6"/>
        <v>1</v>
      </c>
      <c r="KV47" s="158">
        <f t="shared" si="37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38"/>
        <v>1</v>
      </c>
      <c r="LD47" s="158">
        <f t="shared" si="39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0"/>
        <v>1</v>
      </c>
      <c r="LL47" s="158">
        <f t="shared" si="41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2"/>
        <v>1</v>
      </c>
      <c r="LT47" s="158">
        <f t="shared" si="43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4"/>
        <v>1</v>
      </c>
      <c r="MB47" s="158">
        <f t="shared" si="45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6"/>
        <v>1</v>
      </c>
      <c r="MJ47" s="158">
        <f t="shared" si="47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48"/>
        <v>1</v>
      </c>
      <c r="MR47" s="158">
        <f t="shared" si="49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0"/>
        <v>1</v>
      </c>
      <c r="MZ47" s="158">
        <f t="shared" si="51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2"/>
        <v>1</v>
      </c>
      <c r="NH47" s="158">
        <f t="shared" si="53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4"/>
        <v>1</v>
      </c>
      <c r="NP47" s="158">
        <f t="shared" si="55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6"/>
        <v>1</v>
      </c>
      <c r="NX47" s="158">
        <f t="shared" si="57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58"/>
        <v>1</v>
      </c>
      <c r="OF47" s="158">
        <f t="shared" si="59"/>
        <v>0</v>
      </c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0"/>
        <v>1</v>
      </c>
      <c r="ON47" s="158">
        <f t="shared" si="61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2"/>
        <v>1</v>
      </c>
      <c r="OV47" s="158">
        <f t="shared" si="63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4"/>
        <v>1</v>
      </c>
      <c r="PD47" s="158">
        <f t="shared" si="65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v>1</v>
      </c>
      <c r="PM47" s="157" t="s">
        <v>63</v>
      </c>
      <c r="PN47" s="157">
        <v>43</v>
      </c>
      <c r="PO47" s="157">
        <v>43</v>
      </c>
      <c r="PP47" s="157">
        <v>0</v>
      </c>
      <c r="PQ47" s="157">
        <v>0</v>
      </c>
      <c r="PR47" s="158">
        <v>1</v>
      </c>
      <c r="PT47" s="157" t="s">
        <v>63</v>
      </c>
      <c r="PU47" s="157">
        <v>43</v>
      </c>
      <c r="PV47" s="157">
        <v>43</v>
      </c>
      <c r="PW47" s="157">
        <v>0</v>
      </c>
      <c r="PX47" s="157">
        <v>0</v>
      </c>
      <c r="PY47" s="158">
        <v>1</v>
      </c>
      <c r="QA47" s="157" t="s">
        <v>63</v>
      </c>
      <c r="QB47" s="157">
        <v>43</v>
      </c>
      <c r="QC47" s="157">
        <v>43</v>
      </c>
      <c r="QD47" s="157">
        <v>0</v>
      </c>
      <c r="QE47" s="157">
        <v>0</v>
      </c>
      <c r="QF47" s="158">
        <v>1</v>
      </c>
      <c r="QH47" s="157" t="s">
        <v>63</v>
      </c>
      <c r="QI47" s="157">
        <v>43</v>
      </c>
      <c r="QJ47" s="157">
        <v>43</v>
      </c>
      <c r="QK47" s="157">
        <v>0</v>
      </c>
      <c r="QL47" s="157">
        <v>0</v>
      </c>
      <c r="QM47" s="158">
        <v>1</v>
      </c>
    </row>
    <row r="48" spans="1:455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1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2"/>
        <v>0</v>
      </c>
      <c r="Y48" s="2" t="s">
        <v>64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3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4"/>
        <v>0</v>
      </c>
      <c r="AO48" s="2" t="s">
        <v>64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5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6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7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66"/>
        <v>1</v>
      </c>
      <c r="BS48" s="4">
        <f t="shared" si="8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10"/>
        <v>0</v>
      </c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1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2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68"/>
        <v>0.13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3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f t="shared" si="67"/>
        <v>1</v>
      </c>
      <c r="EE48" s="4">
        <f t="shared" si="14"/>
        <v>0</v>
      </c>
      <c r="EG48" s="139" t="s">
        <v>64</v>
      </c>
      <c r="EH48" s="139">
        <v>10</v>
      </c>
      <c r="EI48" s="139">
        <v>10</v>
      </c>
      <c r="EJ48" s="139">
        <v>0</v>
      </c>
      <c r="EK48" s="139">
        <v>0</v>
      </c>
      <c r="EL48" s="140">
        <v>1</v>
      </c>
      <c r="EM48" s="140">
        <v>0</v>
      </c>
      <c r="EN48" s="138"/>
      <c r="EO48" s="138" t="s">
        <v>64</v>
      </c>
      <c r="EP48" s="138">
        <v>10</v>
      </c>
      <c r="EQ48" s="138">
        <v>10</v>
      </c>
      <c r="ER48" s="138">
        <v>0</v>
      </c>
      <c r="ES48" s="138">
        <v>0</v>
      </c>
      <c r="ET48" s="143">
        <v>1</v>
      </c>
      <c r="EU48" s="140">
        <v>0</v>
      </c>
      <c r="EV48" s="130"/>
      <c r="EW48" s="156" t="s">
        <v>64</v>
      </c>
      <c r="EX48" s="156">
        <v>10</v>
      </c>
      <c r="EY48" s="156">
        <v>10</v>
      </c>
      <c r="EZ48" s="156">
        <v>0</v>
      </c>
      <c r="FA48" s="156">
        <v>0</v>
      </c>
      <c r="FB48" s="162">
        <v>1</v>
      </c>
      <c r="FC48" s="158">
        <f t="shared" si="15"/>
        <v>0</v>
      </c>
      <c r="FD48" s="157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6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7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18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19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0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1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2"/>
        <v>0</v>
      </c>
      <c r="HH48" s="157"/>
      <c r="HI48" s="157"/>
      <c r="HJ48" s="157"/>
      <c r="HK48" s="157"/>
      <c r="HL48" s="157"/>
      <c r="HM48" s="157"/>
      <c r="HO48" s="157"/>
      <c r="HP48" s="157"/>
      <c r="HQ48" s="157"/>
      <c r="HR48" s="157"/>
      <c r="HS48" s="157"/>
      <c r="HT48" s="157"/>
      <c r="HU48" s="158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3"/>
        <v>1</v>
      </c>
      <c r="IR48" s="158">
        <f t="shared" si="24"/>
        <v>0</v>
      </c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5"/>
        <v>1</v>
      </c>
      <c r="IZ48" s="158">
        <f t="shared" si="26"/>
        <v>0</v>
      </c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7"/>
        <v>1</v>
      </c>
      <c r="JH48" s="158">
        <f t="shared" si="28"/>
        <v>0</v>
      </c>
      <c r="JJ48" s="157" t="s">
        <v>64</v>
      </c>
      <c r="JK48" s="157">
        <v>10</v>
      </c>
      <c r="JL48" s="157">
        <v>0</v>
      </c>
      <c r="JM48" s="157">
        <v>0</v>
      </c>
      <c r="JN48" s="157">
        <v>10</v>
      </c>
      <c r="JO48" s="158">
        <v>0</v>
      </c>
      <c r="JP48" s="158">
        <f t="shared" si="29"/>
        <v>-1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0"/>
        <v>1</v>
      </c>
      <c r="JX48" s="158">
        <f t="shared" si="31"/>
        <v>0</v>
      </c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2"/>
        <v>1</v>
      </c>
      <c r="KF48" s="158">
        <f t="shared" si="33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4"/>
        <v>1</v>
      </c>
      <c r="KN48" s="158">
        <f t="shared" si="35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6"/>
        <v>1</v>
      </c>
      <c r="KV48" s="158">
        <f t="shared" si="37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38"/>
        <v>1</v>
      </c>
      <c r="LD48" s="158">
        <f t="shared" si="39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0"/>
        <v>1</v>
      </c>
      <c r="LL48" s="158">
        <f t="shared" si="41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2"/>
        <v>1</v>
      </c>
      <c r="LT48" s="158">
        <f t="shared" si="43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4"/>
        <v>1</v>
      </c>
      <c r="MB48" s="158">
        <f t="shared" si="45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6"/>
        <v>1</v>
      </c>
      <c r="MJ48" s="158">
        <f t="shared" si="47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48"/>
        <v>1</v>
      </c>
      <c r="MR48" s="158">
        <f t="shared" si="49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0"/>
        <v>1</v>
      </c>
      <c r="MZ48" s="158">
        <f t="shared" si="51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2"/>
        <v>1</v>
      </c>
      <c r="NH48" s="158">
        <f t="shared" si="53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4"/>
        <v>1</v>
      </c>
      <c r="NP48" s="158">
        <f t="shared" si="55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6"/>
        <v>1</v>
      </c>
      <c r="NX48" s="158">
        <f t="shared" si="57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58"/>
        <v>1</v>
      </c>
      <c r="OF48" s="158">
        <f t="shared" si="59"/>
        <v>0</v>
      </c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0"/>
        <v>1</v>
      </c>
      <c r="ON48" s="158">
        <f t="shared" si="61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2"/>
        <v>1</v>
      </c>
      <c r="OV48" s="158">
        <f t="shared" si="63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4"/>
        <v>1</v>
      </c>
      <c r="PD48" s="158">
        <f t="shared" si="65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v>1</v>
      </c>
      <c r="PM48" s="157" t="s">
        <v>64</v>
      </c>
      <c r="PN48" s="157">
        <v>10</v>
      </c>
      <c r="PO48" s="157">
        <v>10</v>
      </c>
      <c r="PP48" s="157">
        <v>0</v>
      </c>
      <c r="PQ48" s="157">
        <v>0</v>
      </c>
      <c r="PR48" s="158">
        <v>1</v>
      </c>
      <c r="PT48" s="157" t="s">
        <v>64</v>
      </c>
      <c r="PU48" s="157">
        <v>10</v>
      </c>
      <c r="PV48" s="157">
        <v>10</v>
      </c>
      <c r="PW48" s="157">
        <v>0</v>
      </c>
      <c r="PX48" s="157">
        <v>0</v>
      </c>
      <c r="PY48" s="158">
        <v>1</v>
      </c>
      <c r="QA48" s="157" t="s">
        <v>64</v>
      </c>
      <c r="QB48" s="157">
        <v>10</v>
      </c>
      <c r="QC48" s="157">
        <v>10</v>
      </c>
      <c r="QD48" s="157">
        <v>0</v>
      </c>
      <c r="QE48" s="157">
        <v>0</v>
      </c>
      <c r="QF48" s="158">
        <v>1</v>
      </c>
      <c r="QH48" s="157" t="s">
        <v>64</v>
      </c>
      <c r="QI48" s="157">
        <v>10</v>
      </c>
      <c r="QJ48" s="157">
        <v>10</v>
      </c>
      <c r="QK48" s="157">
        <v>0</v>
      </c>
      <c r="QL48" s="157">
        <v>0</v>
      </c>
      <c r="QM48" s="158">
        <v>1</v>
      </c>
    </row>
    <row r="49" spans="1:455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1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2"/>
        <v>0</v>
      </c>
      <c r="Y49" s="2" t="s">
        <v>65</v>
      </c>
      <c r="Z49" s="2">
        <v>328</v>
      </c>
      <c r="AA49" s="2">
        <v>286</v>
      </c>
      <c r="AB49" s="7">
        <v>34</v>
      </c>
      <c r="AC49" s="7">
        <v>8</v>
      </c>
      <c r="AD49" s="4">
        <v>0.87</v>
      </c>
      <c r="AE49" s="4">
        <f t="shared" si="3"/>
        <v>-1.0000000000000009E-2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4"/>
        <v>0</v>
      </c>
      <c r="AO49" s="2" t="s">
        <v>65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5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6"/>
        <v>0</v>
      </c>
      <c r="BE49" s="2" t="s">
        <v>65</v>
      </c>
      <c r="BF49" s="2">
        <v>328</v>
      </c>
      <c r="BG49" s="2">
        <v>285</v>
      </c>
      <c r="BH49" s="2">
        <v>34</v>
      </c>
      <c r="BI49" s="2">
        <v>9</v>
      </c>
      <c r="BJ49" s="4">
        <v>0.87</v>
      </c>
      <c r="BK49" s="4">
        <f t="shared" si="7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66"/>
        <v>0.87195121951219512</v>
      </c>
      <c r="BS49" s="4">
        <f t="shared" si="8"/>
        <v>1.9512195121951237E-3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-1.9512195121951237E-3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10"/>
        <v>0</v>
      </c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1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2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68"/>
        <v>-0.13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3"/>
        <v>0</v>
      </c>
      <c r="DY49" s="2" t="s">
        <v>65</v>
      </c>
      <c r="DZ49" s="2">
        <v>328</v>
      </c>
      <c r="EA49" s="2">
        <v>285</v>
      </c>
      <c r="EB49" s="2">
        <v>34</v>
      </c>
      <c r="EC49" s="2">
        <v>9</v>
      </c>
      <c r="ED49" s="4">
        <f t="shared" si="67"/>
        <v>0.86890243902439024</v>
      </c>
      <c r="EE49" s="4">
        <f t="shared" si="14"/>
        <v>-1.0975609756097571E-3</v>
      </c>
      <c r="EG49" s="139" t="s">
        <v>65</v>
      </c>
      <c r="EH49" s="139">
        <v>328</v>
      </c>
      <c r="EI49" s="139">
        <v>286</v>
      </c>
      <c r="EJ49" s="139">
        <v>34</v>
      </c>
      <c r="EK49" s="139">
        <v>8</v>
      </c>
      <c r="EL49" s="140">
        <v>0.87</v>
      </c>
      <c r="EM49" s="140">
        <v>0</v>
      </c>
      <c r="EN49" s="138"/>
      <c r="EO49" s="138" t="s">
        <v>65</v>
      </c>
      <c r="EP49" s="138">
        <v>328</v>
      </c>
      <c r="EQ49" s="138">
        <v>286</v>
      </c>
      <c r="ER49" s="138">
        <v>34</v>
      </c>
      <c r="ES49" s="138">
        <v>8</v>
      </c>
      <c r="ET49" s="143">
        <v>0.87</v>
      </c>
      <c r="EU49" s="140">
        <v>0</v>
      </c>
      <c r="EV49" s="138"/>
      <c r="EW49" s="156" t="s">
        <v>65</v>
      </c>
      <c r="EX49" s="156">
        <v>328</v>
      </c>
      <c r="EY49" s="156">
        <v>286</v>
      </c>
      <c r="EZ49" s="156">
        <v>34</v>
      </c>
      <c r="FA49" s="156">
        <v>8</v>
      </c>
      <c r="FB49" s="162">
        <v>0.87</v>
      </c>
      <c r="FC49" s="158">
        <f t="shared" si="15"/>
        <v>0</v>
      </c>
      <c r="FD49" s="157"/>
      <c r="FE49" s="156" t="s">
        <v>65</v>
      </c>
      <c r="FF49" s="169">
        <v>382</v>
      </c>
      <c r="FG49" s="156">
        <v>296</v>
      </c>
      <c r="FH49" s="156">
        <v>58</v>
      </c>
      <c r="FI49" s="156">
        <v>28</v>
      </c>
      <c r="FJ49" s="162">
        <v>0.77</v>
      </c>
      <c r="FK49" s="158">
        <f t="shared" si="16"/>
        <v>-9.9999999999999978E-2</v>
      </c>
      <c r="FL49" s="157" t="s">
        <v>119</v>
      </c>
      <c r="FM49" s="156" t="s">
        <v>65</v>
      </c>
      <c r="FN49" s="156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7"/>
        <v>0</v>
      </c>
      <c r="FT49" s="157"/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18"/>
        <v>0</v>
      </c>
      <c r="GB49" s="157"/>
      <c r="GC49" s="156" t="s">
        <v>65</v>
      </c>
      <c r="GD49" s="156">
        <v>381</v>
      </c>
      <c r="GE49" s="156">
        <v>293</v>
      </c>
      <c r="GF49" s="156">
        <v>60</v>
      </c>
      <c r="GG49" s="156">
        <v>28</v>
      </c>
      <c r="GH49" s="162">
        <v>0.77</v>
      </c>
      <c r="GI49" s="158">
        <f t="shared" si="19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0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1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2"/>
        <v>0</v>
      </c>
      <c r="HH49" s="157"/>
      <c r="HI49" s="157"/>
      <c r="HJ49" s="157"/>
      <c r="HK49" s="157"/>
      <c r="HL49" s="157"/>
      <c r="HM49" s="157"/>
      <c r="HO49" s="157"/>
      <c r="HP49" s="157"/>
      <c r="HQ49" s="157"/>
      <c r="HR49" s="157"/>
      <c r="HS49" s="157"/>
      <c r="HT49" s="157"/>
      <c r="HU49" s="158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3"/>
        <v>0.76902887139107612</v>
      </c>
      <c r="IR49" s="158">
        <f t="shared" si="24"/>
        <v>-9.7112860892389907E-4</v>
      </c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5"/>
        <v>0.76902887139107612</v>
      </c>
      <c r="IZ49" s="158">
        <f t="shared" si="26"/>
        <v>0</v>
      </c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7"/>
        <v>0.76902887139107612</v>
      </c>
      <c r="JH49" s="158">
        <f t="shared" si="28"/>
        <v>0</v>
      </c>
      <c r="JJ49" s="157" t="s">
        <v>65</v>
      </c>
      <c r="JK49" s="157">
        <v>381</v>
      </c>
      <c r="JL49" s="157">
        <v>295</v>
      </c>
      <c r="JM49" s="157">
        <v>58</v>
      </c>
      <c r="JN49" s="157">
        <v>28</v>
      </c>
      <c r="JO49" s="158">
        <v>0.77</v>
      </c>
      <c r="JP49" s="158">
        <f t="shared" si="29"/>
        <v>9.7112860892389907E-4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0"/>
        <v>0.77427821522309714</v>
      </c>
      <c r="JX49" s="158">
        <f t="shared" si="31"/>
        <v>5.2493438320210251E-3</v>
      </c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2"/>
        <v>0.77427821522309714</v>
      </c>
      <c r="KF49" s="158">
        <f t="shared" si="33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4"/>
        <v>0.77427821522309714</v>
      </c>
      <c r="KN49" s="158">
        <f t="shared" si="35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6"/>
        <v>0.77427821522309714</v>
      </c>
      <c r="KV49" s="158">
        <f t="shared" si="37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38"/>
        <v>0.77427821522309714</v>
      </c>
      <c r="LD49" s="158">
        <f t="shared" si="39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0"/>
        <v>0.77427821522309714</v>
      </c>
      <c r="LL49" s="158">
        <f t="shared" si="41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2"/>
        <v>0.77427821522309714</v>
      </c>
      <c r="LT49" s="158">
        <f t="shared" si="43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4"/>
        <v>0.77427821522309714</v>
      </c>
      <c r="MB49" s="158">
        <f t="shared" si="45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6"/>
        <v>0.77427821522309714</v>
      </c>
      <c r="MJ49" s="158">
        <f t="shared" si="47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48"/>
        <v>0.77427821522309714</v>
      </c>
      <c r="MR49" s="158">
        <f t="shared" si="49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0"/>
        <v>0.77427821522309714</v>
      </c>
      <c r="MZ49" s="158">
        <f t="shared" si="51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2"/>
        <v>0.77427821522309714</v>
      </c>
      <c r="NH49" s="158">
        <f t="shared" si="53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4"/>
        <v>0.77427821522309714</v>
      </c>
      <c r="NP49" s="158">
        <f t="shared" si="55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6"/>
        <v>0.77427821522309714</v>
      </c>
      <c r="NX49" s="158">
        <f t="shared" si="57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58"/>
        <v>0.77427821522309714</v>
      </c>
      <c r="OF49" s="158">
        <f t="shared" si="59"/>
        <v>0</v>
      </c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0"/>
        <v>0.77427821522309714</v>
      </c>
      <c r="ON49" s="158">
        <f t="shared" si="61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2"/>
        <v>0.77427821522309714</v>
      </c>
      <c r="OV49" s="158">
        <f t="shared" si="63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4"/>
        <v>0.77427821522309714</v>
      </c>
      <c r="PD49" s="158">
        <f t="shared" si="65"/>
        <v>0</v>
      </c>
      <c r="PF49" s="157" t="s">
        <v>65</v>
      </c>
      <c r="PG49" s="157">
        <v>381</v>
      </c>
      <c r="PH49" s="157">
        <v>254</v>
      </c>
      <c r="PI49" s="157">
        <v>49</v>
      </c>
      <c r="PJ49" s="157">
        <v>78</v>
      </c>
      <c r="PK49" s="158">
        <v>0.67</v>
      </c>
      <c r="PM49" s="157" t="s">
        <v>65</v>
      </c>
      <c r="PN49" s="157">
        <v>381</v>
      </c>
      <c r="PO49" s="157">
        <v>296</v>
      </c>
      <c r="PP49" s="157">
        <v>55</v>
      </c>
      <c r="PQ49" s="157">
        <v>30</v>
      </c>
      <c r="PR49" s="158">
        <v>0.78</v>
      </c>
      <c r="PT49" s="157" t="s">
        <v>65</v>
      </c>
      <c r="PU49" s="157">
        <v>381</v>
      </c>
      <c r="PV49" s="157">
        <v>296</v>
      </c>
      <c r="PW49" s="157">
        <v>55</v>
      </c>
      <c r="PX49" s="157">
        <v>30</v>
      </c>
      <c r="PY49" s="158">
        <v>0.78</v>
      </c>
      <c r="QA49" s="157" t="s">
        <v>65</v>
      </c>
      <c r="QB49" s="157">
        <v>381</v>
      </c>
      <c r="QC49" s="157">
        <v>296</v>
      </c>
      <c r="QD49" s="157">
        <v>55</v>
      </c>
      <c r="QE49" s="157">
        <v>30</v>
      </c>
      <c r="QF49" s="158">
        <v>0.78</v>
      </c>
      <c r="QH49" s="157" t="s">
        <v>65</v>
      </c>
      <c r="QI49" s="157">
        <v>381</v>
      </c>
      <c r="QJ49" s="157">
        <v>296</v>
      </c>
      <c r="QK49" s="157">
        <v>55</v>
      </c>
      <c r="QL49" s="157">
        <v>30</v>
      </c>
      <c r="QM49" s="158">
        <v>0.78</v>
      </c>
    </row>
    <row r="50" spans="1:455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1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2"/>
        <v>0</v>
      </c>
      <c r="Y50" s="2" t="s">
        <v>66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3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4"/>
        <v>0</v>
      </c>
      <c r="AO50" s="2" t="s">
        <v>66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5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6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7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66"/>
        <v>0.99706744868035191</v>
      </c>
      <c r="BS50" s="4">
        <f t="shared" si="8"/>
        <v>-2.9325513196480912E-3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10"/>
        <v>0</v>
      </c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1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2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68"/>
        <v>4.0000000000000036E-2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3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f t="shared" si="67"/>
        <v>0.99706744868035191</v>
      </c>
      <c r="EE50" s="4">
        <f t="shared" si="14"/>
        <v>-2.9325513196480912E-3</v>
      </c>
      <c r="EG50" s="139" t="s">
        <v>66</v>
      </c>
      <c r="EH50" s="139">
        <v>341</v>
      </c>
      <c r="EI50" s="139">
        <v>340</v>
      </c>
      <c r="EJ50" s="139">
        <v>1</v>
      </c>
      <c r="EK50" s="139">
        <v>0</v>
      </c>
      <c r="EL50" s="140">
        <v>1</v>
      </c>
      <c r="EM50" s="140">
        <v>0</v>
      </c>
      <c r="EN50" s="138"/>
      <c r="EO50" s="138" t="s">
        <v>66</v>
      </c>
      <c r="EP50" s="138">
        <v>341</v>
      </c>
      <c r="EQ50" s="138">
        <v>340</v>
      </c>
      <c r="ER50" s="138">
        <v>1</v>
      </c>
      <c r="ES50" s="138">
        <v>0</v>
      </c>
      <c r="ET50" s="143">
        <v>1</v>
      </c>
      <c r="EU50" s="140">
        <v>0</v>
      </c>
      <c r="EV50" s="138"/>
      <c r="EW50" s="156" t="s">
        <v>66</v>
      </c>
      <c r="EX50" s="156">
        <v>341</v>
      </c>
      <c r="EY50" s="156">
        <v>340</v>
      </c>
      <c r="EZ50" s="156">
        <v>1</v>
      </c>
      <c r="FA50" s="156">
        <v>0</v>
      </c>
      <c r="FB50" s="162">
        <v>1</v>
      </c>
      <c r="FC50" s="158">
        <f t="shared" si="15"/>
        <v>0</v>
      </c>
      <c r="FD50" s="157"/>
      <c r="FE50" s="156" t="s">
        <v>66</v>
      </c>
      <c r="FF50" s="169">
        <v>389</v>
      </c>
      <c r="FG50" s="156">
        <v>340</v>
      </c>
      <c r="FH50" s="156">
        <v>48</v>
      </c>
      <c r="FI50" s="156">
        <v>1</v>
      </c>
      <c r="FJ50" s="162">
        <v>0.87</v>
      </c>
      <c r="FK50" s="158">
        <f t="shared" si="16"/>
        <v>-0.13</v>
      </c>
      <c r="FL50" s="157" t="s">
        <v>119</v>
      </c>
      <c r="FM50" s="156" t="s">
        <v>66</v>
      </c>
      <c r="FN50" s="156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7"/>
        <v>0</v>
      </c>
      <c r="FT50" s="157"/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18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19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0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1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2"/>
        <v>0</v>
      </c>
      <c r="HH50" s="157"/>
      <c r="HI50" s="157"/>
      <c r="HJ50" s="157"/>
      <c r="HK50" s="157"/>
      <c r="HL50" s="157"/>
      <c r="HM50" s="157"/>
      <c r="HO50" s="157"/>
      <c r="HP50" s="157"/>
      <c r="HQ50" s="157"/>
      <c r="HR50" s="157"/>
      <c r="HS50" s="157"/>
      <c r="HT50" s="157"/>
      <c r="HU50" s="158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3"/>
        <v>0.87146529562982</v>
      </c>
      <c r="IR50" s="158">
        <f t="shared" si="24"/>
        <v>1.4652956298200071E-3</v>
      </c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5"/>
        <v>0.87146529562982</v>
      </c>
      <c r="IZ50" s="158">
        <f t="shared" si="26"/>
        <v>0</v>
      </c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7"/>
        <v>0.87146529562982</v>
      </c>
      <c r="JH50" s="158">
        <f t="shared" si="28"/>
        <v>0</v>
      </c>
      <c r="JJ50" s="157" t="s">
        <v>66</v>
      </c>
      <c r="JK50" s="157">
        <v>389</v>
      </c>
      <c r="JL50" s="157">
        <v>339</v>
      </c>
      <c r="JM50" s="157">
        <v>49</v>
      </c>
      <c r="JN50" s="157">
        <v>1</v>
      </c>
      <c r="JO50" s="158">
        <v>0.87</v>
      </c>
      <c r="JP50" s="158">
        <f t="shared" si="29"/>
        <v>-1.4652956298200071E-3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0"/>
        <v>0.87146529562982</v>
      </c>
      <c r="JX50" s="158">
        <f t="shared" si="31"/>
        <v>0</v>
      </c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2"/>
        <v>0.87146529562982</v>
      </c>
      <c r="KF50" s="158">
        <f t="shared" si="33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4"/>
        <v>0.87146529562982</v>
      </c>
      <c r="KN50" s="158">
        <f t="shared" si="35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6"/>
        <v>0.87146529562982</v>
      </c>
      <c r="KV50" s="158">
        <f t="shared" si="37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38"/>
        <v>0.87146529562982</v>
      </c>
      <c r="LD50" s="158">
        <f t="shared" si="39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0"/>
        <v>0.87146529562982</v>
      </c>
      <c r="LL50" s="158">
        <f t="shared" si="41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2"/>
        <v>0.87146529562982</v>
      </c>
      <c r="LT50" s="158">
        <f t="shared" si="43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4"/>
        <v>0.87146529562982</v>
      </c>
      <c r="MB50" s="158">
        <f t="shared" si="45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6"/>
        <v>0.87146529562982</v>
      </c>
      <c r="MJ50" s="158">
        <f t="shared" si="47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48"/>
        <v>0.87146529562982</v>
      </c>
      <c r="MR50" s="158">
        <f t="shared" si="49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0"/>
        <v>0.87146529562982</v>
      </c>
      <c r="MZ50" s="158">
        <f t="shared" si="51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2"/>
        <v>0.87146529562982</v>
      </c>
      <c r="NH50" s="158">
        <f t="shared" si="53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4"/>
        <v>0.87146529562982</v>
      </c>
      <c r="NP50" s="158">
        <f t="shared" si="55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6"/>
        <v>0.87146529562982</v>
      </c>
      <c r="NX50" s="158">
        <f t="shared" si="57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58"/>
        <v>0.87146529562982</v>
      </c>
      <c r="OF50" s="158">
        <f t="shared" si="59"/>
        <v>0</v>
      </c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0"/>
        <v>0.87146529562982</v>
      </c>
      <c r="ON50" s="158">
        <f t="shared" si="61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2"/>
        <v>0.87146529562982</v>
      </c>
      <c r="OV50" s="158">
        <f t="shared" si="63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4"/>
        <v>0.87146529562982</v>
      </c>
      <c r="PD50" s="158">
        <f t="shared" si="65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v>0.87</v>
      </c>
      <c r="PM50" s="157" t="s">
        <v>66</v>
      </c>
      <c r="PN50" s="157">
        <v>389</v>
      </c>
      <c r="PO50" s="157">
        <v>339</v>
      </c>
      <c r="PP50" s="157">
        <v>49</v>
      </c>
      <c r="PQ50" s="157">
        <v>1</v>
      </c>
      <c r="PR50" s="158">
        <v>0.87</v>
      </c>
      <c r="PT50" s="157" t="s">
        <v>66</v>
      </c>
      <c r="PU50" s="157">
        <v>389</v>
      </c>
      <c r="PV50" s="157">
        <v>339</v>
      </c>
      <c r="PW50" s="157">
        <v>49</v>
      </c>
      <c r="PX50" s="157">
        <v>1</v>
      </c>
      <c r="PY50" s="158">
        <v>0.87</v>
      </c>
      <c r="QA50" s="157" t="s">
        <v>66</v>
      </c>
      <c r="QB50" s="157">
        <v>389</v>
      </c>
      <c r="QC50" s="157">
        <v>339</v>
      </c>
      <c r="QD50" s="157">
        <v>49</v>
      </c>
      <c r="QE50" s="157">
        <v>1</v>
      </c>
      <c r="QF50" s="158">
        <v>0.87</v>
      </c>
      <c r="QH50" s="157" t="s">
        <v>66</v>
      </c>
      <c r="QI50" s="157">
        <v>389</v>
      </c>
      <c r="QJ50" s="157">
        <v>338</v>
      </c>
      <c r="QK50" s="157">
        <v>49</v>
      </c>
      <c r="QL50" s="157">
        <v>2</v>
      </c>
      <c r="QM50" s="158">
        <v>0.87</v>
      </c>
    </row>
    <row r="51" spans="1:455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1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2"/>
        <v>0</v>
      </c>
      <c r="Y51" s="2" t="s">
        <v>67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3"/>
        <v>0.36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4"/>
        <v>0</v>
      </c>
      <c r="AO51" s="2" t="s">
        <v>67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5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6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7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66"/>
        <v>0.9555555555555556</v>
      </c>
      <c r="BS51" s="4">
        <f t="shared" si="8"/>
        <v>-4.444444444444362E-3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10"/>
        <v>0</v>
      </c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1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2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68"/>
        <v>-3.0000000000000027E-2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3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f t="shared" si="67"/>
        <v>0.9555555555555556</v>
      </c>
      <c r="EE51" s="4">
        <f t="shared" si="14"/>
        <v>-4.444444444444362E-3</v>
      </c>
      <c r="EG51" s="139" t="s">
        <v>67</v>
      </c>
      <c r="EH51" s="139">
        <v>135</v>
      </c>
      <c r="EI51" s="139">
        <v>129</v>
      </c>
      <c r="EJ51" s="139">
        <v>0</v>
      </c>
      <c r="EK51" s="139">
        <v>6</v>
      </c>
      <c r="EL51" s="140">
        <v>0.96</v>
      </c>
      <c r="EM51" s="140">
        <v>0</v>
      </c>
      <c r="EN51" s="138"/>
      <c r="EO51" s="138" t="s">
        <v>67</v>
      </c>
      <c r="EP51" s="138">
        <v>135</v>
      </c>
      <c r="EQ51" s="138">
        <v>129</v>
      </c>
      <c r="ER51" s="138">
        <v>0</v>
      </c>
      <c r="ES51" s="138">
        <v>6</v>
      </c>
      <c r="ET51" s="143">
        <v>0.96</v>
      </c>
      <c r="EU51" s="140">
        <v>0</v>
      </c>
      <c r="EV51" s="138"/>
      <c r="EW51" s="156" t="s">
        <v>67</v>
      </c>
      <c r="EX51" s="156">
        <v>135</v>
      </c>
      <c r="EY51" s="156">
        <v>129</v>
      </c>
      <c r="EZ51" s="156">
        <v>0</v>
      </c>
      <c r="FA51" s="156">
        <v>6</v>
      </c>
      <c r="FB51" s="162">
        <v>0.96</v>
      </c>
      <c r="FC51" s="158">
        <f t="shared" si="15"/>
        <v>0</v>
      </c>
      <c r="FD51" s="15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6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7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18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19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0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1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2"/>
        <v>0</v>
      </c>
      <c r="HH51" s="157"/>
      <c r="HI51" s="157"/>
      <c r="HJ51" s="157"/>
      <c r="HK51" s="157"/>
      <c r="HL51" s="157"/>
      <c r="HM51" s="157"/>
      <c r="HO51" s="157"/>
      <c r="HP51" s="157"/>
      <c r="HQ51" s="157"/>
      <c r="HR51" s="157"/>
      <c r="HS51" s="157"/>
      <c r="HT51" s="157"/>
      <c r="HU51" s="158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3"/>
        <v>0.9555555555555556</v>
      </c>
      <c r="IR51" s="158">
        <f t="shared" si="24"/>
        <v>-4.444444444444362E-3</v>
      </c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5"/>
        <v>0.9555555555555556</v>
      </c>
      <c r="IZ51" s="158">
        <f t="shared" si="26"/>
        <v>0</v>
      </c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7"/>
        <v>0.9555555555555556</v>
      </c>
      <c r="JH51" s="158">
        <f t="shared" si="28"/>
        <v>0</v>
      </c>
      <c r="JJ51" s="157" t="s">
        <v>67</v>
      </c>
      <c r="JK51" s="157">
        <v>135</v>
      </c>
      <c r="JL51" s="157">
        <v>129</v>
      </c>
      <c r="JM51" s="157">
        <v>0</v>
      </c>
      <c r="JN51" s="157">
        <v>6</v>
      </c>
      <c r="JO51" s="158">
        <v>0.96</v>
      </c>
      <c r="JP51" s="158">
        <f t="shared" si="29"/>
        <v>4.444444444444362E-3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0"/>
        <v>0.9555555555555556</v>
      </c>
      <c r="JX51" s="158">
        <f t="shared" si="31"/>
        <v>0</v>
      </c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2"/>
        <v>0.9555555555555556</v>
      </c>
      <c r="KF51" s="158">
        <f t="shared" si="33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4"/>
        <v>0.9555555555555556</v>
      </c>
      <c r="KN51" s="158">
        <f t="shared" si="35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6"/>
        <v>0.9555555555555556</v>
      </c>
      <c r="KV51" s="158">
        <f t="shared" si="37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38"/>
        <v>0.9555555555555556</v>
      </c>
      <c r="LD51" s="158">
        <f t="shared" si="39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0"/>
        <v>0.9555555555555556</v>
      </c>
      <c r="LL51" s="158">
        <f t="shared" si="41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2"/>
        <v>0.9555555555555556</v>
      </c>
      <c r="LT51" s="158">
        <f t="shared" si="43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4"/>
        <v>0.9555555555555556</v>
      </c>
      <c r="MB51" s="158">
        <f t="shared" si="45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6"/>
        <v>0.9555555555555556</v>
      </c>
      <c r="MJ51" s="158">
        <f t="shared" si="47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48"/>
        <v>0.9555555555555556</v>
      </c>
      <c r="MR51" s="158">
        <f t="shared" si="49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0"/>
        <v>0.8716216216216216</v>
      </c>
      <c r="MZ51" s="158">
        <f t="shared" si="51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2"/>
        <v>0.8716216216216216</v>
      </c>
      <c r="NH51" s="158">
        <f t="shared" si="53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4"/>
        <v>0.8716216216216216</v>
      </c>
      <c r="NP51" s="158">
        <f t="shared" si="55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6"/>
        <v>0.8716216216216216</v>
      </c>
      <c r="NX51" s="158">
        <f t="shared" si="57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58"/>
        <v>0.8716216216216216</v>
      </c>
      <c r="OF51" s="158">
        <f t="shared" si="59"/>
        <v>0</v>
      </c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0"/>
        <v>0.8716216216216216</v>
      </c>
      <c r="ON51" s="158">
        <f t="shared" si="61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2"/>
        <v>0.8716216216216216</v>
      </c>
      <c r="OV51" s="158">
        <f t="shared" si="63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4"/>
        <v>0.8716216216216216</v>
      </c>
      <c r="PD51" s="158">
        <f t="shared" si="65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v>0.87</v>
      </c>
      <c r="PM51" s="157" t="s">
        <v>67</v>
      </c>
      <c r="PN51" s="157">
        <v>148</v>
      </c>
      <c r="PO51" s="157">
        <v>129</v>
      </c>
      <c r="PP51" s="157">
        <v>4</v>
      </c>
      <c r="PQ51" s="157">
        <v>15</v>
      </c>
      <c r="PR51" s="158">
        <v>0.87</v>
      </c>
      <c r="PT51" s="157" t="s">
        <v>67</v>
      </c>
      <c r="PU51" s="157">
        <v>148</v>
      </c>
      <c r="PV51" s="157">
        <v>129</v>
      </c>
      <c r="PW51" s="157">
        <v>4</v>
      </c>
      <c r="PX51" s="157">
        <v>15</v>
      </c>
      <c r="PY51" s="158">
        <v>0.87</v>
      </c>
      <c r="QA51" s="157" t="s">
        <v>67</v>
      </c>
      <c r="QB51" s="157">
        <v>148</v>
      </c>
      <c r="QC51" s="157">
        <v>129</v>
      </c>
      <c r="QD51" s="157">
        <v>4</v>
      </c>
      <c r="QE51" s="157">
        <v>15</v>
      </c>
      <c r="QF51" s="158">
        <v>0.87</v>
      </c>
      <c r="QH51" s="157" t="s">
        <v>67</v>
      </c>
      <c r="QI51" s="157">
        <v>148</v>
      </c>
      <c r="QJ51" s="157">
        <v>129</v>
      </c>
      <c r="QK51" s="157">
        <v>4</v>
      </c>
      <c r="QL51" s="157">
        <v>15</v>
      </c>
      <c r="QM51" s="158">
        <v>0.87</v>
      </c>
    </row>
    <row r="52" spans="1:455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1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2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3"/>
        <v>0</v>
      </c>
      <c r="AG52" s="2" t="s">
        <v>68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4"/>
        <v>0</v>
      </c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5"/>
        <v>0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6"/>
        <v>0</v>
      </c>
      <c r="BE52" s="2" t="s">
        <v>68</v>
      </c>
      <c r="BF52" s="2">
        <v>1595</v>
      </c>
      <c r="BG52" s="2">
        <v>1583</v>
      </c>
      <c r="BH52" s="7">
        <v>12</v>
      </c>
      <c r="BI52" s="2">
        <v>0</v>
      </c>
      <c r="BJ52" s="4">
        <v>0.99</v>
      </c>
      <c r="BK52" s="4">
        <f t="shared" si="7"/>
        <v>-1.0000000000000009E-2</v>
      </c>
      <c r="BM52" s="2" t="s">
        <v>68</v>
      </c>
      <c r="BN52" s="2">
        <v>1595</v>
      </c>
      <c r="BO52" s="2">
        <v>1188</v>
      </c>
      <c r="BP52" s="2">
        <v>11</v>
      </c>
      <c r="BQ52" s="7">
        <v>396</v>
      </c>
      <c r="BR52" s="4">
        <f t="shared" si="66"/>
        <v>0.7448275862068966</v>
      </c>
      <c r="BS52" s="4">
        <f t="shared" si="8"/>
        <v>-0.24517241379310339</v>
      </c>
      <c r="BU52" s="2" t="s">
        <v>68</v>
      </c>
      <c r="BV52" s="2">
        <v>1595</v>
      </c>
      <c r="BW52" s="2">
        <v>1583</v>
      </c>
      <c r="BX52" s="2">
        <v>12</v>
      </c>
      <c r="BY52" s="2">
        <v>0</v>
      </c>
      <c r="BZ52" s="4">
        <v>0.99</v>
      </c>
      <c r="CA52" s="4">
        <f t="shared" si="9"/>
        <v>0.24517241379310339</v>
      </c>
      <c r="CC52" s="2" t="s">
        <v>68</v>
      </c>
      <c r="CD52" s="2">
        <v>1595</v>
      </c>
      <c r="CE52" s="2">
        <v>1583</v>
      </c>
      <c r="CF52" s="2">
        <v>12</v>
      </c>
      <c r="CG52" s="2">
        <v>0</v>
      </c>
      <c r="CH52" s="4">
        <v>0.99</v>
      </c>
      <c r="CI52" s="4">
        <f t="shared" si="10"/>
        <v>0</v>
      </c>
      <c r="CK52" s="2" t="s">
        <v>68</v>
      </c>
      <c r="CL52" s="2">
        <v>1595</v>
      </c>
      <c r="CM52" s="2">
        <v>1583</v>
      </c>
      <c r="CN52" s="2">
        <v>12</v>
      </c>
      <c r="CO52" s="2">
        <v>0</v>
      </c>
      <c r="CP52" s="4">
        <v>0.99</v>
      </c>
      <c r="CQ52" s="4">
        <f t="shared" si="11"/>
        <v>0</v>
      </c>
      <c r="CS52" s="2" t="s">
        <v>68</v>
      </c>
      <c r="CT52" s="2">
        <v>1595</v>
      </c>
      <c r="CU52" s="2">
        <v>1188</v>
      </c>
      <c r="CV52" s="2">
        <v>11</v>
      </c>
      <c r="CW52" s="7">
        <v>396</v>
      </c>
      <c r="CX52" s="4">
        <v>0.74</v>
      </c>
      <c r="CY52" s="4">
        <f t="shared" si="12"/>
        <v>-0.25</v>
      </c>
      <c r="CZ52" s="2" t="s">
        <v>204</v>
      </c>
      <c r="DA52" s="2" t="s">
        <v>68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v>0.25</v>
      </c>
      <c r="DI52" s="2" t="s">
        <v>68</v>
      </c>
      <c r="DJ52" s="2">
        <v>1595</v>
      </c>
      <c r="DK52" s="2">
        <v>1583</v>
      </c>
      <c r="DL52" s="2">
        <v>12</v>
      </c>
      <c r="DM52" s="2">
        <v>0</v>
      </c>
      <c r="DN52" s="4">
        <v>0.99</v>
      </c>
      <c r="DO52" s="4">
        <f t="shared" si="68"/>
        <v>0</v>
      </c>
      <c r="DQ52" s="2" t="s">
        <v>68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3"/>
        <v>-0.25</v>
      </c>
      <c r="DX52" s="2" t="s">
        <v>198</v>
      </c>
      <c r="DY52" s="2" t="s">
        <v>68</v>
      </c>
      <c r="DZ52" s="2">
        <v>1595</v>
      </c>
      <c r="EA52" s="2">
        <v>1583</v>
      </c>
      <c r="EB52" s="2">
        <v>12</v>
      </c>
      <c r="EC52" s="2">
        <v>0</v>
      </c>
      <c r="ED52" s="4">
        <f t="shared" si="67"/>
        <v>0.99247648902821317</v>
      </c>
      <c r="EE52" s="4">
        <f t="shared" si="14"/>
        <v>0.25247648902821318</v>
      </c>
      <c r="EG52" s="139" t="s">
        <v>68</v>
      </c>
      <c r="EH52" s="139">
        <v>1595</v>
      </c>
      <c r="EI52" s="139">
        <v>1188</v>
      </c>
      <c r="EJ52" s="139">
        <v>11</v>
      </c>
      <c r="EK52" s="139">
        <v>396</v>
      </c>
      <c r="EL52" s="140">
        <v>0.74</v>
      </c>
      <c r="EM52" s="140">
        <v>0</v>
      </c>
      <c r="EN52" s="138"/>
      <c r="EO52" s="138" t="s">
        <v>68</v>
      </c>
      <c r="EP52" s="138">
        <v>1595</v>
      </c>
      <c r="EQ52" s="138">
        <v>1583</v>
      </c>
      <c r="ER52" s="138">
        <v>12</v>
      </c>
      <c r="ES52" s="138">
        <v>0</v>
      </c>
      <c r="ET52" s="143">
        <v>0.99</v>
      </c>
      <c r="EU52" s="140">
        <v>0.25</v>
      </c>
      <c r="EV52" s="138"/>
      <c r="EW52" s="156" t="s">
        <v>68</v>
      </c>
      <c r="EX52" s="156">
        <v>1595</v>
      </c>
      <c r="EY52" s="156">
        <v>1583</v>
      </c>
      <c r="EZ52" s="156">
        <v>12</v>
      </c>
      <c r="FA52" s="156">
        <v>0</v>
      </c>
      <c r="FB52" s="162">
        <v>0.99</v>
      </c>
      <c r="FC52" s="158">
        <f t="shared" si="15"/>
        <v>0</v>
      </c>
      <c r="FD52" s="157"/>
      <c r="FE52" s="156" t="s">
        <v>68</v>
      </c>
      <c r="FF52" s="156">
        <v>1595</v>
      </c>
      <c r="FG52" s="156">
        <v>1583</v>
      </c>
      <c r="FH52" s="156">
        <v>12</v>
      </c>
      <c r="FI52" s="156">
        <v>0</v>
      </c>
      <c r="FJ52" s="162">
        <v>0.99</v>
      </c>
      <c r="FK52" s="158">
        <f t="shared" si="16"/>
        <v>0</v>
      </c>
      <c r="FL52" s="157"/>
      <c r="FM52" s="156" t="s">
        <v>68</v>
      </c>
      <c r="FN52" s="156">
        <v>1595</v>
      </c>
      <c r="FO52" s="156">
        <v>1188</v>
      </c>
      <c r="FP52" s="156">
        <v>11</v>
      </c>
      <c r="FQ52" s="156">
        <v>396</v>
      </c>
      <c r="FR52" s="162">
        <v>0.74</v>
      </c>
      <c r="FS52" s="158">
        <f t="shared" si="17"/>
        <v>-0.25</v>
      </c>
      <c r="FT52" s="157" t="s">
        <v>119</v>
      </c>
      <c r="FU52" s="156" t="s">
        <v>68</v>
      </c>
      <c r="FV52" s="156">
        <v>1595</v>
      </c>
      <c r="FW52" s="156">
        <v>1583</v>
      </c>
      <c r="FX52" s="156">
        <v>12</v>
      </c>
      <c r="FY52" s="156">
        <v>0</v>
      </c>
      <c r="FZ52" s="162">
        <v>0.99</v>
      </c>
      <c r="GA52" s="158">
        <f t="shared" si="18"/>
        <v>0.25</v>
      </c>
      <c r="GB52" s="157"/>
      <c r="GC52" s="156" t="s">
        <v>68</v>
      </c>
      <c r="GD52" s="156">
        <v>1595</v>
      </c>
      <c r="GE52" s="156">
        <v>1583</v>
      </c>
      <c r="GF52" s="156">
        <v>12</v>
      </c>
      <c r="GG52" s="156">
        <v>0</v>
      </c>
      <c r="GH52" s="162">
        <v>0.99</v>
      </c>
      <c r="GI52" s="158">
        <f t="shared" si="19"/>
        <v>0</v>
      </c>
      <c r="GJ52" s="157"/>
      <c r="GK52" s="156" t="s">
        <v>68</v>
      </c>
      <c r="GL52" s="156">
        <v>1595</v>
      </c>
      <c r="GM52" s="156">
        <v>1583</v>
      </c>
      <c r="GN52" s="156">
        <v>12</v>
      </c>
      <c r="GO52" s="156">
        <v>0</v>
      </c>
      <c r="GP52" s="162">
        <v>0.99</v>
      </c>
      <c r="GQ52" s="158">
        <f t="shared" si="20"/>
        <v>0</v>
      </c>
      <c r="GR52" s="157"/>
      <c r="GS52" s="156" t="s">
        <v>68</v>
      </c>
      <c r="GT52" s="156">
        <v>1595</v>
      </c>
      <c r="GU52" s="156">
        <v>1188</v>
      </c>
      <c r="GV52" s="156">
        <v>11</v>
      </c>
      <c r="GW52" s="156">
        <v>396</v>
      </c>
      <c r="GX52" s="162">
        <v>0.74</v>
      </c>
      <c r="GY52" s="158">
        <f t="shared" si="21"/>
        <v>-0.25</v>
      </c>
      <c r="GZ52" s="157"/>
      <c r="HA52" s="156" t="s">
        <v>68</v>
      </c>
      <c r="HB52" s="156">
        <v>1595</v>
      </c>
      <c r="HC52" s="156">
        <v>1188</v>
      </c>
      <c r="HD52" s="156">
        <v>11</v>
      </c>
      <c r="HE52" s="156">
        <v>396</v>
      </c>
      <c r="HF52" s="162">
        <v>0.74</v>
      </c>
      <c r="HG52" s="158">
        <f t="shared" si="22"/>
        <v>0</v>
      </c>
      <c r="HH52" s="157"/>
      <c r="HI52" s="157"/>
      <c r="HJ52" s="157"/>
      <c r="HK52" s="157"/>
      <c r="HL52" s="157"/>
      <c r="HM52" s="157"/>
      <c r="HO52" s="157"/>
      <c r="HP52" s="157"/>
      <c r="HQ52" s="157"/>
      <c r="HR52" s="157"/>
      <c r="HS52" s="157"/>
      <c r="HT52" s="157"/>
      <c r="HU52" s="158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L52" s="157" t="s">
        <v>68</v>
      </c>
      <c r="IM52" s="157">
        <v>1595</v>
      </c>
      <c r="IN52" s="157">
        <v>1583</v>
      </c>
      <c r="IO52" s="157">
        <v>12</v>
      </c>
      <c r="IP52" s="157">
        <v>0</v>
      </c>
      <c r="IQ52" s="158">
        <f t="shared" si="23"/>
        <v>0.99247648902821317</v>
      </c>
      <c r="IR52" s="158">
        <f t="shared" si="24"/>
        <v>0.25247648902821318</v>
      </c>
      <c r="IT52" s="157" t="s">
        <v>68</v>
      </c>
      <c r="IU52" s="157">
        <v>1595</v>
      </c>
      <c r="IV52" s="157">
        <v>1188</v>
      </c>
      <c r="IW52" s="157">
        <v>11</v>
      </c>
      <c r="IX52" s="157">
        <v>396</v>
      </c>
      <c r="IY52" s="158">
        <f t="shared" si="25"/>
        <v>0.7448275862068966</v>
      </c>
      <c r="IZ52" s="158">
        <f t="shared" si="26"/>
        <v>-0.24764890282131657</v>
      </c>
      <c r="JB52" s="157" t="s">
        <v>68</v>
      </c>
      <c r="JC52" s="157">
        <v>1595</v>
      </c>
      <c r="JD52" s="157">
        <v>1188</v>
      </c>
      <c r="JE52" s="157">
        <v>11</v>
      </c>
      <c r="JF52" s="157">
        <v>396</v>
      </c>
      <c r="JG52" s="158">
        <f t="shared" si="27"/>
        <v>0.7448275862068966</v>
      </c>
      <c r="JH52" s="158">
        <f t="shared" si="28"/>
        <v>0</v>
      </c>
      <c r="JJ52" s="157" t="s">
        <v>68</v>
      </c>
      <c r="JK52" s="157">
        <v>1597</v>
      </c>
      <c r="JL52" s="157">
        <v>1585</v>
      </c>
      <c r="JM52" s="157">
        <v>12</v>
      </c>
      <c r="JN52" s="157">
        <v>0</v>
      </c>
      <c r="JO52" s="158">
        <v>0.99</v>
      </c>
      <c r="JP52" s="158">
        <f t="shared" si="29"/>
        <v>0.24517241379310339</v>
      </c>
      <c r="JR52" s="157" t="s">
        <v>68</v>
      </c>
      <c r="JS52" s="157">
        <v>1597</v>
      </c>
      <c r="JT52" s="157">
        <v>1585</v>
      </c>
      <c r="JU52" s="157">
        <v>12</v>
      </c>
      <c r="JV52" s="157">
        <v>0</v>
      </c>
      <c r="JW52" s="158">
        <f t="shared" si="30"/>
        <v>0.9924859110832811</v>
      </c>
      <c r="JX52" s="158">
        <f t="shared" si="31"/>
        <v>0.24765832487638451</v>
      </c>
      <c r="JZ52" s="157" t="s">
        <v>68</v>
      </c>
      <c r="KA52" s="157">
        <v>1597</v>
      </c>
      <c r="KB52" s="157">
        <v>1585</v>
      </c>
      <c r="KC52" s="157">
        <v>12</v>
      </c>
      <c r="KD52" s="157">
        <v>0</v>
      </c>
      <c r="KE52" s="158">
        <f t="shared" si="32"/>
        <v>0.9924859110832811</v>
      </c>
      <c r="KF52" s="158">
        <f t="shared" si="33"/>
        <v>0</v>
      </c>
      <c r="KH52" s="157" t="s">
        <v>68</v>
      </c>
      <c r="KI52" s="157">
        <v>1597</v>
      </c>
      <c r="KJ52" s="157">
        <v>1585</v>
      </c>
      <c r="KK52" s="157">
        <v>12</v>
      </c>
      <c r="KL52" s="157">
        <v>0</v>
      </c>
      <c r="KM52" s="158">
        <f t="shared" si="34"/>
        <v>0.9924859110832811</v>
      </c>
      <c r="KN52" s="158">
        <f t="shared" si="35"/>
        <v>0</v>
      </c>
      <c r="KP52" s="157" t="s">
        <v>68</v>
      </c>
      <c r="KQ52" s="157">
        <v>1597</v>
      </c>
      <c r="KR52" s="157">
        <v>1585</v>
      </c>
      <c r="KS52" s="157">
        <v>12</v>
      </c>
      <c r="KT52" s="157">
        <v>0</v>
      </c>
      <c r="KU52" s="158">
        <f t="shared" si="36"/>
        <v>0.9924859110832811</v>
      </c>
      <c r="KV52" s="158">
        <f t="shared" si="37"/>
        <v>0</v>
      </c>
      <c r="KX52" s="157" t="s">
        <v>68</v>
      </c>
      <c r="KY52" s="157">
        <v>1597</v>
      </c>
      <c r="KZ52" s="157">
        <v>1585</v>
      </c>
      <c r="LA52" s="157">
        <v>12</v>
      </c>
      <c r="LB52" s="157">
        <v>0</v>
      </c>
      <c r="LC52" s="158">
        <f t="shared" si="38"/>
        <v>0.9924859110832811</v>
      </c>
      <c r="LD52" s="158">
        <f t="shared" si="39"/>
        <v>0</v>
      </c>
      <c r="LF52" s="157" t="s">
        <v>68</v>
      </c>
      <c r="LG52" s="157">
        <v>1597</v>
      </c>
      <c r="LH52" s="157">
        <v>1585</v>
      </c>
      <c r="LI52" s="157">
        <v>12</v>
      </c>
      <c r="LJ52" s="157">
        <v>0</v>
      </c>
      <c r="LK52" s="158">
        <f t="shared" si="40"/>
        <v>0.9924859110832811</v>
      </c>
      <c r="LL52" s="158">
        <f t="shared" si="41"/>
        <v>0</v>
      </c>
      <c r="LN52" s="157" t="s">
        <v>68</v>
      </c>
      <c r="LO52" s="157">
        <v>1597</v>
      </c>
      <c r="LP52" s="157">
        <v>1585</v>
      </c>
      <c r="LQ52" s="157">
        <v>12</v>
      </c>
      <c r="LR52" s="157">
        <v>0</v>
      </c>
      <c r="LS52" s="158">
        <f t="shared" si="42"/>
        <v>0.9924859110832811</v>
      </c>
      <c r="LT52" s="158">
        <f t="shared" si="43"/>
        <v>0</v>
      </c>
      <c r="LV52" s="157" t="s">
        <v>68</v>
      </c>
      <c r="LW52" s="157">
        <v>1597</v>
      </c>
      <c r="LX52" s="157">
        <v>1585</v>
      </c>
      <c r="LY52" s="157">
        <v>12</v>
      </c>
      <c r="LZ52" s="157">
        <v>0</v>
      </c>
      <c r="MA52" s="158">
        <f t="shared" si="44"/>
        <v>0.9924859110832811</v>
      </c>
      <c r="MB52" s="158">
        <f t="shared" si="45"/>
        <v>0</v>
      </c>
      <c r="MD52" s="157" t="s">
        <v>68</v>
      </c>
      <c r="ME52" s="157">
        <v>1597</v>
      </c>
      <c r="MF52" s="157">
        <v>1585</v>
      </c>
      <c r="MG52" s="157">
        <v>12</v>
      </c>
      <c r="MH52" s="157">
        <v>0</v>
      </c>
      <c r="MI52" s="158">
        <f t="shared" si="46"/>
        <v>0.9924859110832811</v>
      </c>
      <c r="MJ52" s="158">
        <f t="shared" si="47"/>
        <v>0</v>
      </c>
      <c r="ML52" s="157" t="s">
        <v>68</v>
      </c>
      <c r="MM52" s="157">
        <v>1597</v>
      </c>
      <c r="MN52" s="157">
        <v>1585</v>
      </c>
      <c r="MO52" s="157">
        <v>12</v>
      </c>
      <c r="MP52" s="157">
        <v>0</v>
      </c>
      <c r="MQ52" s="158">
        <f t="shared" si="48"/>
        <v>0.9924859110832811</v>
      </c>
      <c r="MR52" s="158">
        <f t="shared" si="49"/>
        <v>0</v>
      </c>
      <c r="MT52" s="157" t="s">
        <v>68</v>
      </c>
      <c r="MU52" s="157">
        <v>1597</v>
      </c>
      <c r="MV52" s="157">
        <v>1585</v>
      </c>
      <c r="MW52" s="157">
        <v>12</v>
      </c>
      <c r="MX52" s="157">
        <v>0</v>
      </c>
      <c r="MY52" s="158">
        <f t="shared" si="50"/>
        <v>0.9924859110832811</v>
      </c>
      <c r="MZ52" s="158">
        <f t="shared" si="51"/>
        <v>0</v>
      </c>
      <c r="NB52" s="157" t="s">
        <v>68</v>
      </c>
      <c r="NC52" s="157">
        <v>1597</v>
      </c>
      <c r="ND52" s="157">
        <v>1585</v>
      </c>
      <c r="NE52" s="157">
        <v>12</v>
      </c>
      <c r="NF52" s="157">
        <v>0</v>
      </c>
      <c r="NG52" s="158">
        <f t="shared" si="52"/>
        <v>0.9924859110832811</v>
      </c>
      <c r="NH52" s="158">
        <f t="shared" si="53"/>
        <v>0</v>
      </c>
      <c r="NJ52" s="157" t="s">
        <v>68</v>
      </c>
      <c r="NK52" s="157">
        <v>1597</v>
      </c>
      <c r="NL52" s="157">
        <v>1585</v>
      </c>
      <c r="NM52" s="157">
        <v>12</v>
      </c>
      <c r="NN52" s="157">
        <v>0</v>
      </c>
      <c r="NO52" s="158">
        <f t="shared" si="54"/>
        <v>0.9924859110832811</v>
      </c>
      <c r="NP52" s="158">
        <f t="shared" si="55"/>
        <v>0</v>
      </c>
      <c r="NR52" s="157" t="s">
        <v>68</v>
      </c>
      <c r="NS52" s="157">
        <v>1597</v>
      </c>
      <c r="NT52" s="157">
        <v>1585</v>
      </c>
      <c r="NU52" s="157">
        <v>12</v>
      </c>
      <c r="NV52" s="157">
        <v>0</v>
      </c>
      <c r="NW52" s="158">
        <f t="shared" si="56"/>
        <v>0.9924859110832811</v>
      </c>
      <c r="NX52" s="158">
        <f t="shared" si="57"/>
        <v>0</v>
      </c>
      <c r="NZ52" s="157" t="s">
        <v>68</v>
      </c>
      <c r="OA52" s="157">
        <v>1597</v>
      </c>
      <c r="OB52" s="157">
        <v>1585</v>
      </c>
      <c r="OC52" s="157">
        <v>12</v>
      </c>
      <c r="OD52" s="157">
        <v>0</v>
      </c>
      <c r="OE52" s="158">
        <f t="shared" si="58"/>
        <v>0.9924859110832811</v>
      </c>
      <c r="OF52" s="158">
        <f t="shared" si="59"/>
        <v>0</v>
      </c>
      <c r="OH52" s="157" t="s">
        <v>68</v>
      </c>
      <c r="OI52" s="157">
        <v>1597</v>
      </c>
      <c r="OJ52" s="157">
        <v>1585</v>
      </c>
      <c r="OK52" s="157">
        <v>12</v>
      </c>
      <c r="OL52" s="157">
        <v>0</v>
      </c>
      <c r="OM52" s="158">
        <f t="shared" si="60"/>
        <v>0.9924859110832811</v>
      </c>
      <c r="ON52" s="158">
        <f t="shared" si="61"/>
        <v>0</v>
      </c>
      <c r="OP52" s="157" t="s">
        <v>68</v>
      </c>
      <c r="OQ52" s="157">
        <v>1597</v>
      </c>
      <c r="OR52" s="157">
        <v>1585</v>
      </c>
      <c r="OS52" s="157">
        <v>12</v>
      </c>
      <c r="OT52" s="157">
        <v>0</v>
      </c>
      <c r="OU52" s="158">
        <f t="shared" si="62"/>
        <v>0.9924859110832811</v>
      </c>
      <c r="OV52" s="158">
        <f t="shared" si="63"/>
        <v>0</v>
      </c>
      <c r="OX52" s="157" t="s">
        <v>68</v>
      </c>
      <c r="OY52" s="157">
        <v>1597</v>
      </c>
      <c r="OZ52" s="157">
        <v>1585</v>
      </c>
      <c r="PA52" s="157">
        <v>12</v>
      </c>
      <c r="PB52" s="157">
        <v>0</v>
      </c>
      <c r="PC52" s="158">
        <f t="shared" si="64"/>
        <v>0.9924859110832811</v>
      </c>
      <c r="PD52" s="158">
        <f t="shared" si="65"/>
        <v>0</v>
      </c>
      <c r="PF52" s="157" t="s">
        <v>68</v>
      </c>
      <c r="PG52" s="157">
        <v>1597</v>
      </c>
      <c r="PH52" s="157">
        <v>1188</v>
      </c>
      <c r="PI52" s="157">
        <v>11</v>
      </c>
      <c r="PJ52" s="157">
        <v>398</v>
      </c>
      <c r="PK52" s="158">
        <v>0.74</v>
      </c>
      <c r="PM52" s="157" t="s">
        <v>68</v>
      </c>
      <c r="PN52" s="157">
        <v>1597</v>
      </c>
      <c r="PO52" s="157">
        <v>1188</v>
      </c>
      <c r="PP52" s="157">
        <v>11</v>
      </c>
      <c r="PQ52" s="157">
        <v>398</v>
      </c>
      <c r="PR52" s="158">
        <v>0.74</v>
      </c>
      <c r="PT52" s="157" t="s">
        <v>68</v>
      </c>
      <c r="PU52" s="157">
        <v>1597</v>
      </c>
      <c r="PV52" s="157">
        <v>1585</v>
      </c>
      <c r="PW52" s="157">
        <v>12</v>
      </c>
      <c r="PX52" s="157">
        <v>0</v>
      </c>
      <c r="PY52" s="158">
        <v>0.99</v>
      </c>
      <c r="QA52" s="157" t="s">
        <v>68</v>
      </c>
      <c r="QB52" s="157">
        <v>1597</v>
      </c>
      <c r="QC52" s="157">
        <v>1585</v>
      </c>
      <c r="QD52" s="157">
        <v>12</v>
      </c>
      <c r="QE52" s="157">
        <v>0</v>
      </c>
      <c r="QF52" s="158">
        <v>0.99</v>
      </c>
      <c r="QH52" s="157" t="s">
        <v>68</v>
      </c>
      <c r="QI52" s="157">
        <v>1597</v>
      </c>
      <c r="QJ52" s="157">
        <v>1188</v>
      </c>
      <c r="QK52" s="157">
        <v>11</v>
      </c>
      <c r="QL52" s="157">
        <v>398</v>
      </c>
      <c r="QM52" s="158">
        <v>0.74</v>
      </c>
    </row>
    <row r="53" spans="1:455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1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2"/>
        <v>-1.0000000000000009E-2</v>
      </c>
      <c r="Y53" s="2" t="s">
        <v>69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4">
        <f t="shared" si="3"/>
        <v>0</v>
      </c>
      <c r="AG53" s="2" t="s">
        <v>69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4">
        <f t="shared" si="4"/>
        <v>1.0000000000000009E-2</v>
      </c>
      <c r="AO53" s="2" t="s">
        <v>69</v>
      </c>
      <c r="AP53" s="2">
        <v>176</v>
      </c>
      <c r="AQ53" s="2">
        <v>174</v>
      </c>
      <c r="AR53" s="2">
        <v>2</v>
      </c>
      <c r="AS53" s="11">
        <v>0</v>
      </c>
      <c r="AT53" s="4">
        <f>AQ53/AP53</f>
        <v>0.98863636363636365</v>
      </c>
      <c r="AU53" s="4">
        <f t="shared" si="5"/>
        <v>-1.3636363636363447E-3</v>
      </c>
      <c r="AV53" s="2" t="s">
        <v>119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6"/>
        <v>1.3636363636363447E-3</v>
      </c>
      <c r="BE53" s="2" t="s">
        <v>69</v>
      </c>
      <c r="BF53" s="2">
        <v>176</v>
      </c>
      <c r="BG53" s="2">
        <v>171</v>
      </c>
      <c r="BH53" s="7">
        <v>3</v>
      </c>
      <c r="BI53" s="7">
        <v>2</v>
      </c>
      <c r="BJ53" s="4">
        <v>0.97</v>
      </c>
      <c r="BK53" s="4">
        <f t="shared" si="7"/>
        <v>-2.0000000000000018E-2</v>
      </c>
      <c r="BM53" s="2" t="s">
        <v>69</v>
      </c>
      <c r="BN53" s="2">
        <v>176</v>
      </c>
      <c r="BO53" s="2">
        <v>173</v>
      </c>
      <c r="BP53" s="2">
        <v>2</v>
      </c>
      <c r="BQ53" s="2">
        <v>1</v>
      </c>
      <c r="BR53" s="4">
        <f t="shared" si="66"/>
        <v>0.98295454545454541</v>
      </c>
      <c r="BS53" s="4">
        <f t="shared" si="8"/>
        <v>1.2954545454545441E-2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7.0454545454545769E-3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10"/>
        <v>0</v>
      </c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1"/>
        <v>0</v>
      </c>
      <c r="CS53" s="2" t="s">
        <v>69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2"/>
        <v>0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v>0</v>
      </c>
      <c r="DI53" s="2" t="s">
        <v>69</v>
      </c>
      <c r="DJ53" s="2">
        <v>176</v>
      </c>
      <c r="DK53" s="2">
        <v>173</v>
      </c>
      <c r="DL53" s="7">
        <v>3</v>
      </c>
      <c r="DM53" s="2">
        <v>0</v>
      </c>
      <c r="DN53" s="4">
        <v>0.98</v>
      </c>
      <c r="DO53" s="4">
        <f t="shared" si="68"/>
        <v>1.0000000000000009E-2</v>
      </c>
      <c r="DP53" s="2" t="s">
        <v>204</v>
      </c>
      <c r="DQ53" s="2" t="s">
        <v>69</v>
      </c>
      <c r="DR53" s="2">
        <v>176</v>
      </c>
      <c r="DS53" s="2">
        <v>173</v>
      </c>
      <c r="DT53" s="2">
        <v>2</v>
      </c>
      <c r="DU53" s="2">
        <v>1</v>
      </c>
      <c r="DV53" s="4">
        <v>0.98</v>
      </c>
      <c r="DW53" s="4">
        <f t="shared" si="13"/>
        <v>0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f t="shared" si="67"/>
        <v>0.98863636363636365</v>
      </c>
      <c r="EE53" s="4">
        <f t="shared" si="14"/>
        <v>8.6363636363636642E-3</v>
      </c>
      <c r="EG53" s="139" t="s">
        <v>69</v>
      </c>
      <c r="EH53" s="139">
        <v>176</v>
      </c>
      <c r="EI53" s="139">
        <v>174</v>
      </c>
      <c r="EJ53" s="139">
        <v>2</v>
      </c>
      <c r="EK53" s="139">
        <v>0</v>
      </c>
      <c r="EL53" s="140">
        <v>0.99</v>
      </c>
      <c r="EM53" s="140">
        <v>1.0000000000000009E-2</v>
      </c>
      <c r="EN53" s="138"/>
      <c r="EO53" s="138" t="s">
        <v>69</v>
      </c>
      <c r="EP53" s="138">
        <v>176</v>
      </c>
      <c r="EQ53" s="138">
        <v>173</v>
      </c>
      <c r="ER53" s="138">
        <v>2</v>
      </c>
      <c r="ES53" s="138">
        <v>1</v>
      </c>
      <c r="ET53" s="143">
        <v>0.98</v>
      </c>
      <c r="EU53" s="140">
        <v>-1.0000000000000009E-2</v>
      </c>
      <c r="EV53" s="139" t="s">
        <v>119</v>
      </c>
      <c r="EW53" s="156" t="s">
        <v>69</v>
      </c>
      <c r="EX53" s="156">
        <v>176</v>
      </c>
      <c r="EY53" s="156">
        <v>173</v>
      </c>
      <c r="EZ53" s="156">
        <v>2</v>
      </c>
      <c r="FA53" s="156">
        <v>1</v>
      </c>
      <c r="FB53" s="162">
        <v>0.98</v>
      </c>
      <c r="FC53" s="158">
        <f t="shared" si="15"/>
        <v>0</v>
      </c>
      <c r="FD53" s="157"/>
      <c r="FE53" s="156" t="s">
        <v>69</v>
      </c>
      <c r="FF53" s="156">
        <v>176</v>
      </c>
      <c r="FG53" s="156">
        <v>173</v>
      </c>
      <c r="FH53" s="156">
        <v>2</v>
      </c>
      <c r="FI53" s="156">
        <v>1</v>
      </c>
      <c r="FJ53" s="162">
        <v>0.98</v>
      </c>
      <c r="FK53" s="158">
        <f t="shared" si="16"/>
        <v>0</v>
      </c>
      <c r="FL53" s="157"/>
      <c r="FM53" s="156" t="s">
        <v>69</v>
      </c>
      <c r="FN53" s="156">
        <v>176</v>
      </c>
      <c r="FO53" s="156">
        <v>170</v>
      </c>
      <c r="FP53" s="156">
        <v>4</v>
      </c>
      <c r="FQ53" s="156">
        <v>2</v>
      </c>
      <c r="FR53" s="162">
        <v>0.97</v>
      </c>
      <c r="FS53" s="158">
        <f t="shared" si="17"/>
        <v>-1.0000000000000009E-2</v>
      </c>
      <c r="FT53" s="157" t="s">
        <v>119</v>
      </c>
      <c r="FU53" s="156" t="s">
        <v>69</v>
      </c>
      <c r="FV53" s="156">
        <v>176</v>
      </c>
      <c r="FW53" s="156">
        <v>173</v>
      </c>
      <c r="FX53" s="156">
        <v>2</v>
      </c>
      <c r="FY53" s="156">
        <v>1</v>
      </c>
      <c r="FZ53" s="162">
        <v>0.98</v>
      </c>
      <c r="GA53" s="158">
        <f t="shared" si="18"/>
        <v>1.0000000000000009E-2</v>
      </c>
      <c r="GB53" s="157"/>
      <c r="GC53" s="156" t="s">
        <v>69</v>
      </c>
      <c r="GD53" s="156">
        <v>176</v>
      </c>
      <c r="GE53" s="156">
        <v>173</v>
      </c>
      <c r="GF53" s="156">
        <v>2</v>
      </c>
      <c r="GG53" s="156">
        <v>1</v>
      </c>
      <c r="GH53" s="162">
        <v>0.98</v>
      </c>
      <c r="GI53" s="158">
        <f t="shared" si="19"/>
        <v>0</v>
      </c>
      <c r="GJ53" s="157"/>
      <c r="GK53" s="156" t="s">
        <v>69</v>
      </c>
      <c r="GL53" s="156">
        <v>176</v>
      </c>
      <c r="GM53" s="156">
        <v>173</v>
      </c>
      <c r="GN53" s="156">
        <v>2</v>
      </c>
      <c r="GO53" s="156">
        <v>1</v>
      </c>
      <c r="GP53" s="162">
        <v>0.98</v>
      </c>
      <c r="GQ53" s="158">
        <f t="shared" si="20"/>
        <v>0</v>
      </c>
      <c r="GR53" s="157"/>
      <c r="GS53" s="156" t="s">
        <v>69</v>
      </c>
      <c r="GT53" s="156">
        <v>176</v>
      </c>
      <c r="GU53" s="156">
        <v>173</v>
      </c>
      <c r="GV53" s="156">
        <v>2</v>
      </c>
      <c r="GW53" s="156">
        <v>1</v>
      </c>
      <c r="GX53" s="162">
        <v>0.98</v>
      </c>
      <c r="GY53" s="158">
        <f t="shared" si="21"/>
        <v>0</v>
      </c>
      <c r="GZ53" s="157"/>
      <c r="HA53" s="156" t="s">
        <v>69</v>
      </c>
      <c r="HB53" s="156">
        <v>176</v>
      </c>
      <c r="HC53" s="156">
        <v>173</v>
      </c>
      <c r="HD53" s="156">
        <v>2</v>
      </c>
      <c r="HE53" s="156">
        <v>1</v>
      </c>
      <c r="HF53" s="162">
        <v>0.98</v>
      </c>
      <c r="HG53" s="158">
        <f t="shared" si="22"/>
        <v>0</v>
      </c>
      <c r="HH53" s="157"/>
      <c r="HI53" s="157"/>
      <c r="HJ53" s="157"/>
      <c r="HK53" s="157"/>
      <c r="HL53" s="157"/>
      <c r="HM53" s="157"/>
      <c r="HO53" s="157"/>
      <c r="HP53" s="157"/>
      <c r="HQ53" s="157"/>
      <c r="HR53" s="157"/>
      <c r="HS53" s="157"/>
      <c r="HT53" s="157"/>
      <c r="HU53" s="158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L53" s="157" t="s">
        <v>69</v>
      </c>
      <c r="IM53" s="157">
        <v>176</v>
      </c>
      <c r="IN53" s="157">
        <v>174</v>
      </c>
      <c r="IO53" s="157">
        <v>2</v>
      </c>
      <c r="IP53" s="157">
        <v>0</v>
      </c>
      <c r="IQ53" s="158">
        <f t="shared" si="23"/>
        <v>0.98863636363636365</v>
      </c>
      <c r="IR53" s="158">
        <f t="shared" si="24"/>
        <v>8.6363636363636642E-3</v>
      </c>
      <c r="IT53" s="157" t="s">
        <v>69</v>
      </c>
      <c r="IU53" s="157">
        <v>176</v>
      </c>
      <c r="IV53" s="157">
        <v>174</v>
      </c>
      <c r="IW53" s="157">
        <v>2</v>
      </c>
      <c r="IX53" s="157">
        <v>0</v>
      </c>
      <c r="IY53" s="158">
        <f t="shared" si="25"/>
        <v>0.98863636363636365</v>
      </c>
      <c r="IZ53" s="158">
        <f t="shared" si="26"/>
        <v>0</v>
      </c>
      <c r="JB53" s="157" t="s">
        <v>69</v>
      </c>
      <c r="JC53" s="157">
        <v>176</v>
      </c>
      <c r="JD53" s="157">
        <v>174</v>
      </c>
      <c r="JE53" s="157">
        <v>2</v>
      </c>
      <c r="JF53" s="157">
        <v>0</v>
      </c>
      <c r="JG53" s="158">
        <f t="shared" si="27"/>
        <v>0.98863636363636365</v>
      </c>
      <c r="JH53" s="158">
        <f t="shared" si="28"/>
        <v>0</v>
      </c>
      <c r="JJ53" s="157" t="s">
        <v>69</v>
      </c>
      <c r="JK53" s="157">
        <v>176</v>
      </c>
      <c r="JL53" s="157">
        <v>174</v>
      </c>
      <c r="JM53" s="157">
        <v>2</v>
      </c>
      <c r="JN53" s="157">
        <v>0</v>
      </c>
      <c r="JO53" s="158">
        <v>0.99</v>
      </c>
      <c r="JP53" s="158">
        <f t="shared" si="29"/>
        <v>1.3636363636363447E-3</v>
      </c>
      <c r="JR53" s="157" t="s">
        <v>69</v>
      </c>
      <c r="JS53" s="157">
        <v>176</v>
      </c>
      <c r="JT53" s="157">
        <v>174</v>
      </c>
      <c r="JU53" s="157">
        <v>2</v>
      </c>
      <c r="JV53" s="157">
        <v>0</v>
      </c>
      <c r="JW53" s="158">
        <f t="shared" si="30"/>
        <v>0.98863636363636365</v>
      </c>
      <c r="JX53" s="158">
        <f t="shared" si="31"/>
        <v>0</v>
      </c>
      <c r="JZ53" s="157" t="s">
        <v>69</v>
      </c>
      <c r="KA53" s="157">
        <v>176</v>
      </c>
      <c r="KB53" s="157">
        <v>174</v>
      </c>
      <c r="KC53" s="157">
        <v>2</v>
      </c>
      <c r="KD53" s="157">
        <v>0</v>
      </c>
      <c r="KE53" s="158">
        <f t="shared" si="32"/>
        <v>0.98863636363636365</v>
      </c>
      <c r="KF53" s="158">
        <f t="shared" si="33"/>
        <v>0</v>
      </c>
      <c r="KH53" s="157" t="s">
        <v>69</v>
      </c>
      <c r="KI53" s="157">
        <v>176</v>
      </c>
      <c r="KJ53" s="157">
        <v>174</v>
      </c>
      <c r="KK53" s="157">
        <v>2</v>
      </c>
      <c r="KL53" s="157">
        <v>0</v>
      </c>
      <c r="KM53" s="158">
        <f t="shared" si="34"/>
        <v>0.98863636363636365</v>
      </c>
      <c r="KN53" s="158">
        <f t="shared" si="35"/>
        <v>0</v>
      </c>
      <c r="KP53" s="157" t="s">
        <v>69</v>
      </c>
      <c r="KQ53" s="157">
        <v>176</v>
      </c>
      <c r="KR53" s="157">
        <v>174</v>
      </c>
      <c r="KS53" s="157">
        <v>2</v>
      </c>
      <c r="KT53" s="157">
        <v>0</v>
      </c>
      <c r="KU53" s="158">
        <f t="shared" si="36"/>
        <v>0.98863636363636365</v>
      </c>
      <c r="KV53" s="158">
        <f t="shared" si="37"/>
        <v>0</v>
      </c>
      <c r="KX53" s="157" t="s">
        <v>69</v>
      </c>
      <c r="KY53" s="157">
        <v>176</v>
      </c>
      <c r="KZ53" s="157">
        <v>174</v>
      </c>
      <c r="LA53" s="157">
        <v>2</v>
      </c>
      <c r="LB53" s="157">
        <v>0</v>
      </c>
      <c r="LC53" s="158">
        <f t="shared" si="38"/>
        <v>0.98863636363636365</v>
      </c>
      <c r="LD53" s="158">
        <f t="shared" si="39"/>
        <v>0</v>
      </c>
      <c r="LF53" s="157" t="s">
        <v>69</v>
      </c>
      <c r="LG53" s="157">
        <v>176</v>
      </c>
      <c r="LH53" s="157">
        <v>174</v>
      </c>
      <c r="LI53" s="157">
        <v>2</v>
      </c>
      <c r="LJ53" s="157">
        <v>0</v>
      </c>
      <c r="LK53" s="158">
        <f t="shared" si="40"/>
        <v>0.98863636363636365</v>
      </c>
      <c r="LL53" s="158">
        <f t="shared" si="41"/>
        <v>0</v>
      </c>
      <c r="LN53" s="157" t="s">
        <v>69</v>
      </c>
      <c r="LO53" s="157">
        <v>176</v>
      </c>
      <c r="LP53" s="157">
        <v>174</v>
      </c>
      <c r="LQ53" s="157">
        <v>2</v>
      </c>
      <c r="LR53" s="157">
        <v>0</v>
      </c>
      <c r="LS53" s="158">
        <f t="shared" si="42"/>
        <v>0.98863636363636365</v>
      </c>
      <c r="LT53" s="158">
        <f t="shared" si="43"/>
        <v>0</v>
      </c>
      <c r="LV53" s="157" t="s">
        <v>69</v>
      </c>
      <c r="LW53" s="157">
        <v>176</v>
      </c>
      <c r="LX53" s="157">
        <v>174</v>
      </c>
      <c r="LY53" s="157">
        <v>2</v>
      </c>
      <c r="LZ53" s="157">
        <v>0</v>
      </c>
      <c r="MA53" s="158">
        <f t="shared" si="44"/>
        <v>0.98863636363636365</v>
      </c>
      <c r="MB53" s="158">
        <f t="shared" si="45"/>
        <v>0</v>
      </c>
      <c r="MD53" s="157" t="s">
        <v>69</v>
      </c>
      <c r="ME53" s="157">
        <v>176</v>
      </c>
      <c r="MF53" s="157">
        <v>174</v>
      </c>
      <c r="MG53" s="157">
        <v>2</v>
      </c>
      <c r="MH53" s="157">
        <v>0</v>
      </c>
      <c r="MI53" s="158">
        <f t="shared" si="46"/>
        <v>0.98863636363636365</v>
      </c>
      <c r="MJ53" s="158">
        <f t="shared" si="47"/>
        <v>0</v>
      </c>
      <c r="ML53" s="157" t="s">
        <v>69</v>
      </c>
      <c r="MM53" s="157">
        <v>176</v>
      </c>
      <c r="MN53" s="157">
        <v>174</v>
      </c>
      <c r="MO53" s="157">
        <v>2</v>
      </c>
      <c r="MP53" s="157">
        <v>0</v>
      </c>
      <c r="MQ53" s="158">
        <f t="shared" si="48"/>
        <v>0.98863636363636365</v>
      </c>
      <c r="MR53" s="158">
        <f t="shared" si="49"/>
        <v>0</v>
      </c>
      <c r="MT53" s="157" t="s">
        <v>69</v>
      </c>
      <c r="MU53" s="157">
        <v>176</v>
      </c>
      <c r="MV53" s="157">
        <v>174</v>
      </c>
      <c r="MW53" s="157">
        <v>2</v>
      </c>
      <c r="MX53" s="157">
        <v>0</v>
      </c>
      <c r="MY53" s="158">
        <f t="shared" si="50"/>
        <v>0.98863636363636365</v>
      </c>
      <c r="MZ53" s="158">
        <f t="shared" si="51"/>
        <v>0</v>
      </c>
      <c r="NB53" s="157" t="s">
        <v>69</v>
      </c>
      <c r="NC53" s="157">
        <v>176</v>
      </c>
      <c r="ND53" s="157">
        <v>174</v>
      </c>
      <c r="NE53" s="157">
        <v>2</v>
      </c>
      <c r="NF53" s="157">
        <v>0</v>
      </c>
      <c r="NG53" s="158">
        <f t="shared" si="52"/>
        <v>0.98863636363636365</v>
      </c>
      <c r="NH53" s="158">
        <f t="shared" si="53"/>
        <v>0</v>
      </c>
      <c r="NJ53" s="157" t="s">
        <v>69</v>
      </c>
      <c r="NK53" s="157">
        <v>176</v>
      </c>
      <c r="NL53" s="157">
        <v>174</v>
      </c>
      <c r="NM53" s="157">
        <v>2</v>
      </c>
      <c r="NN53" s="157">
        <v>0</v>
      </c>
      <c r="NO53" s="158">
        <f t="shared" si="54"/>
        <v>0.98863636363636365</v>
      </c>
      <c r="NP53" s="158">
        <f t="shared" si="55"/>
        <v>0</v>
      </c>
      <c r="NR53" s="157" t="s">
        <v>69</v>
      </c>
      <c r="NS53" s="157">
        <v>176</v>
      </c>
      <c r="NT53" s="157">
        <v>174</v>
      </c>
      <c r="NU53" s="157">
        <v>2</v>
      </c>
      <c r="NV53" s="157">
        <v>0</v>
      </c>
      <c r="NW53" s="158">
        <f t="shared" si="56"/>
        <v>0.98863636363636365</v>
      </c>
      <c r="NX53" s="158">
        <f t="shared" si="57"/>
        <v>0</v>
      </c>
      <c r="NZ53" s="157" t="s">
        <v>69</v>
      </c>
      <c r="OA53" s="157">
        <v>176</v>
      </c>
      <c r="OB53" s="157">
        <v>174</v>
      </c>
      <c r="OC53" s="157">
        <v>2</v>
      </c>
      <c r="OD53" s="157">
        <v>0</v>
      </c>
      <c r="OE53" s="158">
        <f t="shared" si="58"/>
        <v>0.98863636363636365</v>
      </c>
      <c r="OF53" s="158">
        <f t="shared" si="59"/>
        <v>0</v>
      </c>
      <c r="OH53" s="157" t="s">
        <v>69</v>
      </c>
      <c r="OI53" s="157">
        <v>176</v>
      </c>
      <c r="OJ53" s="157">
        <v>174</v>
      </c>
      <c r="OK53" s="157">
        <v>2</v>
      </c>
      <c r="OL53" s="157">
        <v>0</v>
      </c>
      <c r="OM53" s="158">
        <f t="shared" si="60"/>
        <v>0.98863636363636365</v>
      </c>
      <c r="ON53" s="158">
        <f t="shared" si="61"/>
        <v>0</v>
      </c>
      <c r="OP53" s="157" t="s">
        <v>69</v>
      </c>
      <c r="OQ53" s="157">
        <v>176</v>
      </c>
      <c r="OR53" s="157">
        <v>174</v>
      </c>
      <c r="OS53" s="157">
        <v>2</v>
      </c>
      <c r="OT53" s="157">
        <v>0</v>
      </c>
      <c r="OU53" s="158">
        <f t="shared" si="62"/>
        <v>0.98863636363636365</v>
      </c>
      <c r="OV53" s="158">
        <f t="shared" si="63"/>
        <v>0</v>
      </c>
      <c r="OX53" s="157" t="s">
        <v>69</v>
      </c>
      <c r="OY53" s="157">
        <v>176</v>
      </c>
      <c r="OZ53" s="157">
        <v>174</v>
      </c>
      <c r="PA53" s="157">
        <v>2</v>
      </c>
      <c r="PB53" s="157">
        <v>0</v>
      </c>
      <c r="PC53" s="158">
        <f t="shared" si="64"/>
        <v>0.98863636363636365</v>
      </c>
      <c r="PD53" s="158">
        <f t="shared" si="65"/>
        <v>0</v>
      </c>
      <c r="PF53" s="157" t="s">
        <v>69</v>
      </c>
      <c r="PG53" s="157">
        <v>176</v>
      </c>
      <c r="PH53" s="157">
        <v>174</v>
      </c>
      <c r="PI53" s="157">
        <v>2</v>
      </c>
      <c r="PJ53" s="157">
        <v>0</v>
      </c>
      <c r="PK53" s="158">
        <v>0.99</v>
      </c>
      <c r="PM53" s="157" t="s">
        <v>69</v>
      </c>
      <c r="PN53" s="157">
        <v>176</v>
      </c>
      <c r="PO53" s="157">
        <v>174</v>
      </c>
      <c r="PP53" s="157">
        <v>2</v>
      </c>
      <c r="PQ53" s="157">
        <v>0</v>
      </c>
      <c r="PR53" s="158">
        <v>0.99</v>
      </c>
      <c r="PT53" s="157" t="s">
        <v>69</v>
      </c>
      <c r="PU53" s="157">
        <v>176</v>
      </c>
      <c r="PV53" s="157">
        <v>174</v>
      </c>
      <c r="PW53" s="157">
        <v>2</v>
      </c>
      <c r="PX53" s="157">
        <v>0</v>
      </c>
      <c r="PY53" s="158">
        <v>0.99</v>
      </c>
      <c r="QA53" s="157" t="s">
        <v>69</v>
      </c>
      <c r="QB53" s="157">
        <v>176</v>
      </c>
      <c r="QC53" s="157">
        <v>174</v>
      </c>
      <c r="QD53" s="157">
        <v>2</v>
      </c>
      <c r="QE53" s="157">
        <v>0</v>
      </c>
      <c r="QF53" s="158">
        <v>0.99</v>
      </c>
      <c r="QH53" s="157" t="s">
        <v>69</v>
      </c>
      <c r="QI53" s="157">
        <v>176</v>
      </c>
      <c r="QJ53" s="157">
        <v>174</v>
      </c>
      <c r="QK53" s="157">
        <v>2</v>
      </c>
      <c r="QL53" s="157">
        <v>0</v>
      </c>
      <c r="QM53" s="158">
        <v>0.99</v>
      </c>
    </row>
    <row r="54" spans="1:455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1"/>
        <v>0</v>
      </c>
      <c r="Q54" s="2" t="s">
        <v>70</v>
      </c>
      <c r="R54" s="2">
        <v>231</v>
      </c>
      <c r="S54" s="2">
        <v>223</v>
      </c>
      <c r="T54" s="2">
        <v>7</v>
      </c>
      <c r="U54" s="7">
        <v>1</v>
      </c>
      <c r="V54" s="4">
        <v>0.97</v>
      </c>
      <c r="W54" s="4">
        <f t="shared" si="2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3"/>
        <v>0</v>
      </c>
      <c r="AG54" s="2" t="s">
        <v>70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4"/>
        <v>0</v>
      </c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5"/>
        <v>0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6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7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66"/>
        <v>0.96536796536796532</v>
      </c>
      <c r="BS54" s="4">
        <f t="shared" si="8"/>
        <v>-4.6320346320346539E-3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10"/>
        <v>0</v>
      </c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1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2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68"/>
        <v>1.0000000000000009E-2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3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f t="shared" si="67"/>
        <v>0.96536796536796532</v>
      </c>
      <c r="EE54" s="4">
        <f t="shared" si="14"/>
        <v>-4.6320346320346539E-3</v>
      </c>
      <c r="EG54" s="139" t="s">
        <v>70</v>
      </c>
      <c r="EH54" s="139">
        <v>231</v>
      </c>
      <c r="EI54" s="139">
        <v>223</v>
      </c>
      <c r="EJ54" s="139">
        <v>7</v>
      </c>
      <c r="EK54" s="139">
        <v>1</v>
      </c>
      <c r="EL54" s="140">
        <v>0.97</v>
      </c>
      <c r="EM54" s="140">
        <v>0</v>
      </c>
      <c r="EN54" s="138"/>
      <c r="EO54" s="138" t="s">
        <v>70</v>
      </c>
      <c r="EP54" s="138">
        <v>231</v>
      </c>
      <c r="EQ54" s="138">
        <v>223</v>
      </c>
      <c r="ER54" s="138">
        <v>7</v>
      </c>
      <c r="ES54" s="138">
        <v>1</v>
      </c>
      <c r="ET54" s="143">
        <v>0.97</v>
      </c>
      <c r="EU54" s="140">
        <v>0</v>
      </c>
      <c r="EV54" s="138"/>
      <c r="EW54" s="156" t="s">
        <v>70</v>
      </c>
      <c r="EX54" s="156">
        <v>231</v>
      </c>
      <c r="EY54" s="156">
        <v>223</v>
      </c>
      <c r="EZ54" s="156">
        <v>7</v>
      </c>
      <c r="FA54" s="156">
        <v>1</v>
      </c>
      <c r="FB54" s="162">
        <v>0.97</v>
      </c>
      <c r="FC54" s="158">
        <f t="shared" si="15"/>
        <v>0</v>
      </c>
      <c r="FD54" s="15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6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7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18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19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0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1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2"/>
        <v>0</v>
      </c>
      <c r="HH54" s="157"/>
      <c r="HI54" s="157"/>
      <c r="HJ54" s="157"/>
      <c r="HK54" s="157"/>
      <c r="HL54" s="157"/>
      <c r="HM54" s="157"/>
      <c r="HO54" s="157"/>
      <c r="HP54" s="157"/>
      <c r="HQ54" s="157"/>
      <c r="HR54" s="157"/>
      <c r="HS54" s="157"/>
      <c r="HT54" s="157"/>
      <c r="HU54" s="158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3"/>
        <v>0.96536796536796532</v>
      </c>
      <c r="IR54" s="158">
        <f t="shared" si="24"/>
        <v>-4.6320346320346539E-3</v>
      </c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5"/>
        <v>0.96536796536796532</v>
      </c>
      <c r="IZ54" s="158">
        <f t="shared" si="26"/>
        <v>0</v>
      </c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7"/>
        <v>0.96536796536796532</v>
      </c>
      <c r="JH54" s="158">
        <f t="shared" si="28"/>
        <v>0</v>
      </c>
      <c r="JJ54" s="157" t="s">
        <v>70</v>
      </c>
      <c r="JK54" s="157">
        <v>231</v>
      </c>
      <c r="JL54" s="157">
        <v>223</v>
      </c>
      <c r="JM54" s="157">
        <v>7</v>
      </c>
      <c r="JN54" s="157">
        <v>1</v>
      </c>
      <c r="JO54" s="158">
        <v>0.97</v>
      </c>
      <c r="JP54" s="158">
        <f t="shared" si="29"/>
        <v>4.6320346320346539E-3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0"/>
        <v>0.96536796536796532</v>
      </c>
      <c r="JX54" s="158">
        <f t="shared" si="31"/>
        <v>0</v>
      </c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2"/>
        <v>0.96536796536796532</v>
      </c>
      <c r="KF54" s="158">
        <f t="shared" si="33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4"/>
        <v>0.96536796536796532</v>
      </c>
      <c r="KN54" s="158">
        <f t="shared" si="35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6"/>
        <v>0.96536796536796532</v>
      </c>
      <c r="KV54" s="158">
        <f t="shared" si="37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38"/>
        <v>0.96536796536796532</v>
      </c>
      <c r="LD54" s="158">
        <f t="shared" si="39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0"/>
        <v>0.96536796536796532</v>
      </c>
      <c r="LL54" s="158">
        <f t="shared" si="41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2"/>
        <v>0.96536796536796532</v>
      </c>
      <c r="LT54" s="158">
        <f t="shared" si="43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4"/>
        <v>0.96536796536796532</v>
      </c>
      <c r="MB54" s="158">
        <f t="shared" si="45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6"/>
        <v>0.96536796536796532</v>
      </c>
      <c r="MJ54" s="158">
        <f t="shared" si="47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48"/>
        <v>0.96536796536796532</v>
      </c>
      <c r="MR54" s="158">
        <f t="shared" si="49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0"/>
        <v>0.96536796536796532</v>
      </c>
      <c r="MZ54" s="158">
        <f t="shared" si="51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2"/>
        <v>0.96536796536796532</v>
      </c>
      <c r="NH54" s="158">
        <f t="shared" si="53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4"/>
        <v>0.96536796536796532</v>
      </c>
      <c r="NP54" s="158">
        <f t="shared" si="55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6"/>
        <v>0.96536796536796532</v>
      </c>
      <c r="NX54" s="158">
        <f t="shared" si="57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58"/>
        <v>0.96296296296296291</v>
      </c>
      <c r="OF54" s="158">
        <f t="shared" si="59"/>
        <v>-2.4050024050024099E-3</v>
      </c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0"/>
        <v>0.96296296296296291</v>
      </c>
      <c r="ON54" s="158">
        <f t="shared" si="61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2"/>
        <v>0.96296296296296291</v>
      </c>
      <c r="OV54" s="158">
        <f t="shared" si="63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4"/>
        <v>0.96296296296296291</v>
      </c>
      <c r="PD54" s="158">
        <f t="shared" si="65"/>
        <v>0</v>
      </c>
      <c r="PF54" s="157" t="s">
        <v>70</v>
      </c>
      <c r="PG54" s="157">
        <v>270</v>
      </c>
      <c r="PH54" s="157">
        <v>0</v>
      </c>
      <c r="PI54" s="157">
        <v>0</v>
      </c>
      <c r="PJ54" s="157">
        <v>270</v>
      </c>
      <c r="PK54" s="158">
        <v>0</v>
      </c>
      <c r="PM54" s="157" t="s">
        <v>70</v>
      </c>
      <c r="PN54" s="157">
        <v>270</v>
      </c>
      <c r="PO54" s="157">
        <v>0</v>
      </c>
      <c r="PP54" s="157">
        <v>0</v>
      </c>
      <c r="PQ54" s="157">
        <v>270</v>
      </c>
      <c r="PR54" s="158">
        <v>0</v>
      </c>
      <c r="PT54" s="157" t="s">
        <v>70</v>
      </c>
      <c r="PU54" s="157">
        <v>270</v>
      </c>
      <c r="PV54" s="157">
        <v>0</v>
      </c>
      <c r="PW54" s="157">
        <v>0</v>
      </c>
      <c r="PX54" s="157">
        <v>270</v>
      </c>
      <c r="PY54" s="158">
        <v>0</v>
      </c>
      <c r="QA54" s="157" t="s">
        <v>70</v>
      </c>
      <c r="QB54" s="157">
        <v>270</v>
      </c>
      <c r="QC54" s="157">
        <v>0</v>
      </c>
      <c r="QD54" s="157">
        <v>0</v>
      </c>
      <c r="QE54" s="157">
        <v>270</v>
      </c>
      <c r="QF54" s="158">
        <v>0</v>
      </c>
      <c r="QH54" s="157" t="s">
        <v>70</v>
      </c>
      <c r="QI54" s="157">
        <v>270</v>
      </c>
      <c r="QJ54" s="157">
        <v>0</v>
      </c>
      <c r="QK54" s="157">
        <v>0</v>
      </c>
      <c r="QL54" s="157">
        <v>270</v>
      </c>
      <c r="QM54" s="158">
        <v>0</v>
      </c>
    </row>
    <row r="55" spans="1:455" ht="15">
      <c r="A55" s="65" t="s">
        <v>71</v>
      </c>
      <c r="B55" s="2">
        <v>192</v>
      </c>
      <c r="C55" s="2">
        <v>175</v>
      </c>
      <c r="D55" s="2">
        <v>6</v>
      </c>
      <c r="E55" s="2">
        <v>11</v>
      </c>
      <c r="F55" s="4">
        <v>0.9</v>
      </c>
      <c r="G55" s="19"/>
      <c r="H55" s="18"/>
      <c r="I55" s="65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1"/>
        <v>3.9999999999999925E-2</v>
      </c>
      <c r="Q55" s="65" t="s">
        <v>71</v>
      </c>
      <c r="R55" s="2">
        <v>192</v>
      </c>
      <c r="S55" s="2">
        <v>181</v>
      </c>
      <c r="T55" s="2">
        <v>7</v>
      </c>
      <c r="U55" s="2">
        <v>4</v>
      </c>
      <c r="V55" s="4">
        <v>0.93</v>
      </c>
      <c r="W55" s="4">
        <f t="shared" si="2"/>
        <v>-9.9999999999998979E-3</v>
      </c>
      <c r="Y55" s="65" t="s">
        <v>71</v>
      </c>
      <c r="Z55" s="2">
        <v>192</v>
      </c>
      <c r="AA55" s="2">
        <v>181</v>
      </c>
      <c r="AB55" s="2">
        <v>7</v>
      </c>
      <c r="AC55" s="2">
        <v>4</v>
      </c>
      <c r="AD55" s="4">
        <v>0.93</v>
      </c>
      <c r="AE55" s="4">
        <f t="shared" si="3"/>
        <v>0</v>
      </c>
      <c r="AG55" s="65" t="s">
        <v>71</v>
      </c>
      <c r="AH55" s="2">
        <v>192</v>
      </c>
      <c r="AI55" s="2">
        <v>184</v>
      </c>
      <c r="AJ55" s="2">
        <v>7</v>
      </c>
      <c r="AK55" s="2">
        <v>1</v>
      </c>
      <c r="AL55" s="4">
        <f>AI55/AH55</f>
        <v>0.95833333333333337</v>
      </c>
      <c r="AM55" s="4">
        <f t="shared" si="4"/>
        <v>2.8333333333333321E-2</v>
      </c>
      <c r="AO55" s="65" t="s">
        <v>71</v>
      </c>
      <c r="AP55" s="2">
        <v>192</v>
      </c>
      <c r="AQ55" s="2">
        <v>185</v>
      </c>
      <c r="AR55" s="2">
        <v>7</v>
      </c>
      <c r="AS55" s="11">
        <v>0</v>
      </c>
      <c r="AT55" s="4">
        <f>AQ55/AP55</f>
        <v>0.96354166666666663</v>
      </c>
      <c r="AU55" s="4">
        <f t="shared" si="5"/>
        <v>5.2083333333332593E-3</v>
      </c>
      <c r="AV55" s="2" t="s">
        <v>119</v>
      </c>
      <c r="AW55" s="65" t="s">
        <v>71</v>
      </c>
      <c r="AX55" s="2">
        <v>192</v>
      </c>
      <c r="AY55" s="2">
        <v>184</v>
      </c>
      <c r="AZ55" s="2">
        <v>7</v>
      </c>
      <c r="BA55" s="7">
        <v>1</v>
      </c>
      <c r="BB55" s="4">
        <f>AY55/AX55</f>
        <v>0.95833333333333337</v>
      </c>
      <c r="BC55" s="4">
        <f t="shared" si="6"/>
        <v>-5.2083333333332593E-3</v>
      </c>
      <c r="BE55" s="65" t="s">
        <v>71</v>
      </c>
      <c r="BF55" s="2">
        <v>192</v>
      </c>
      <c r="BG55" s="2">
        <v>184</v>
      </c>
      <c r="BH55" s="2">
        <v>7</v>
      </c>
      <c r="BI55" s="7">
        <v>1</v>
      </c>
      <c r="BJ55" s="4">
        <f>BG55/BF55</f>
        <v>0.95833333333333337</v>
      </c>
      <c r="BK55" s="4">
        <f t="shared" si="7"/>
        <v>0</v>
      </c>
      <c r="BM55" s="65" t="s">
        <v>71</v>
      </c>
      <c r="BN55" s="2">
        <v>192</v>
      </c>
      <c r="BO55" s="2">
        <v>183</v>
      </c>
      <c r="BP55" s="2">
        <v>7</v>
      </c>
      <c r="BQ55" s="7">
        <v>2</v>
      </c>
      <c r="BR55" s="4">
        <f t="shared" si="66"/>
        <v>0.953125</v>
      </c>
      <c r="BS55" s="4">
        <f t="shared" si="8"/>
        <v>-5.2083333333333703E-3</v>
      </c>
      <c r="BT55" s="2" t="s">
        <v>216</v>
      </c>
      <c r="BU55" s="65" t="s">
        <v>71</v>
      </c>
      <c r="BV55" s="2">
        <v>192</v>
      </c>
      <c r="BW55" s="2">
        <v>183</v>
      </c>
      <c r="BX55" s="2">
        <v>7</v>
      </c>
      <c r="BY55" s="7">
        <v>2</v>
      </c>
      <c r="BZ55" s="4">
        <f>BW55/BV55</f>
        <v>0.953125</v>
      </c>
      <c r="CA55" s="4">
        <f t="shared" si="9"/>
        <v>0</v>
      </c>
      <c r="CB55" s="2" t="s">
        <v>218</v>
      </c>
      <c r="CC55" s="65" t="s">
        <v>71</v>
      </c>
      <c r="CD55" s="2">
        <v>192</v>
      </c>
      <c r="CE55" s="2">
        <v>184</v>
      </c>
      <c r="CF55" s="2">
        <v>7</v>
      </c>
      <c r="CG55" s="2">
        <v>1</v>
      </c>
      <c r="CH55" s="4">
        <v>0.96</v>
      </c>
      <c r="CI55" s="4">
        <f t="shared" si="10"/>
        <v>6.8749999999999645E-3</v>
      </c>
      <c r="CK55" s="114" t="s">
        <v>71</v>
      </c>
      <c r="CL55" s="2">
        <v>192</v>
      </c>
      <c r="CM55" s="2">
        <v>184</v>
      </c>
      <c r="CN55" s="2">
        <v>7</v>
      </c>
      <c r="CO55" s="2">
        <v>1</v>
      </c>
      <c r="CP55" s="4">
        <v>0.96</v>
      </c>
      <c r="CQ55" s="4">
        <f t="shared" si="11"/>
        <v>0</v>
      </c>
      <c r="CS55" s="114" t="s">
        <v>71</v>
      </c>
      <c r="CT55" s="2">
        <v>192</v>
      </c>
      <c r="CU55" s="2">
        <v>184</v>
      </c>
      <c r="CV55" s="2">
        <v>7</v>
      </c>
      <c r="CW55" s="2">
        <v>1</v>
      </c>
      <c r="CX55" s="4">
        <v>0.96</v>
      </c>
      <c r="CY55" s="4">
        <f t="shared" si="12"/>
        <v>0</v>
      </c>
      <c r="DA55" s="114" t="s">
        <v>71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v>0</v>
      </c>
      <c r="DI55" s="114" t="s">
        <v>71</v>
      </c>
      <c r="DJ55" s="2">
        <v>192</v>
      </c>
      <c r="DK55" s="2">
        <v>184</v>
      </c>
      <c r="DL55" s="2">
        <v>7</v>
      </c>
      <c r="DM55" s="2">
        <v>1</v>
      </c>
      <c r="DN55" s="4">
        <v>0.96</v>
      </c>
      <c r="DO55" s="4">
        <f t="shared" si="68"/>
        <v>0.31999999999999995</v>
      </c>
      <c r="DQ55" s="65" t="s">
        <v>71</v>
      </c>
      <c r="DR55" s="2">
        <v>192</v>
      </c>
      <c r="DS55" s="2">
        <v>183</v>
      </c>
      <c r="DT55" s="2">
        <v>7</v>
      </c>
      <c r="DU55" s="2">
        <v>2</v>
      </c>
      <c r="DV55" s="4">
        <v>0.95</v>
      </c>
      <c r="DW55" s="4">
        <f t="shared" si="13"/>
        <v>-1.0000000000000009E-2</v>
      </c>
      <c r="DX55" s="2" t="s">
        <v>198</v>
      </c>
      <c r="DY55" s="65" t="s">
        <v>71</v>
      </c>
      <c r="DZ55" s="2">
        <v>192</v>
      </c>
      <c r="EA55" s="2">
        <v>184</v>
      </c>
      <c r="EB55" s="2">
        <v>7</v>
      </c>
      <c r="EC55" s="2">
        <v>1</v>
      </c>
      <c r="ED55" s="4">
        <f t="shared" si="67"/>
        <v>0.95833333333333337</v>
      </c>
      <c r="EE55" s="4">
        <f t="shared" si="14"/>
        <v>8.3333333333334147E-3</v>
      </c>
      <c r="EG55" s="142" t="s">
        <v>71</v>
      </c>
      <c r="EH55" s="139">
        <v>192</v>
      </c>
      <c r="EI55" s="139">
        <v>175</v>
      </c>
      <c r="EJ55" s="139">
        <v>6</v>
      </c>
      <c r="EK55" s="139">
        <v>11</v>
      </c>
      <c r="EL55" s="140">
        <v>0.9</v>
      </c>
      <c r="EM55" s="140">
        <v>-4.9999999999999933E-2</v>
      </c>
      <c r="EN55" s="139" t="s">
        <v>119</v>
      </c>
      <c r="EO55" s="138" t="s">
        <v>71</v>
      </c>
      <c r="EP55" s="138">
        <v>194</v>
      </c>
      <c r="EQ55" s="138">
        <v>181</v>
      </c>
      <c r="ER55" s="138">
        <v>7</v>
      </c>
      <c r="ES55" s="138">
        <v>6</v>
      </c>
      <c r="ET55" s="143">
        <v>0.93</v>
      </c>
      <c r="EU55" s="140">
        <v>3.0000000000000027E-2</v>
      </c>
      <c r="EV55" s="138"/>
      <c r="EW55" s="163" t="s">
        <v>71</v>
      </c>
      <c r="EX55" s="156">
        <v>192</v>
      </c>
      <c r="EY55" s="156">
        <v>181</v>
      </c>
      <c r="EZ55" s="156">
        <v>7</v>
      </c>
      <c r="FA55" s="156">
        <v>4</v>
      </c>
      <c r="FB55" s="162">
        <f>EY55/EX55</f>
        <v>0.94270833333333337</v>
      </c>
      <c r="FC55" s="158">
        <f t="shared" si="15"/>
        <v>1.2708333333333321E-2</v>
      </c>
      <c r="FD55" s="157"/>
      <c r="FE55" s="156" t="s">
        <v>71</v>
      </c>
      <c r="FF55" s="156">
        <v>194</v>
      </c>
      <c r="FG55" s="156">
        <v>184</v>
      </c>
      <c r="FH55" s="156">
        <v>7</v>
      </c>
      <c r="FI55" s="156">
        <v>3</v>
      </c>
      <c r="FJ55" s="162">
        <v>0.95</v>
      </c>
      <c r="FK55" s="158">
        <f t="shared" si="16"/>
        <v>7.2916666666665853E-3</v>
      </c>
      <c r="FL55" s="157"/>
      <c r="FM55" s="163" t="s">
        <v>71</v>
      </c>
      <c r="FN55" s="156">
        <v>192</v>
      </c>
      <c r="FO55" s="156">
        <v>181</v>
      </c>
      <c r="FP55" s="156">
        <v>7</v>
      </c>
      <c r="FQ55" s="156">
        <v>4</v>
      </c>
      <c r="FR55" s="162">
        <v>0.93</v>
      </c>
      <c r="FS55" s="158">
        <f t="shared" si="17"/>
        <v>-1.9999999999999907E-2</v>
      </c>
      <c r="FT55" s="157" t="s">
        <v>119</v>
      </c>
      <c r="FU55" s="163" t="s">
        <v>71</v>
      </c>
      <c r="FV55" s="156">
        <v>192</v>
      </c>
      <c r="FW55" s="156">
        <v>184</v>
      </c>
      <c r="FX55" s="156">
        <v>7</v>
      </c>
      <c r="FY55" s="156">
        <v>1</v>
      </c>
      <c r="FZ55" s="162">
        <f>FW55/FV55</f>
        <v>0.95833333333333337</v>
      </c>
      <c r="GA55" s="158">
        <f t="shared" si="18"/>
        <v>2.8333333333333321E-2</v>
      </c>
      <c r="GB55" s="157"/>
      <c r="GC55" s="163" t="s">
        <v>71</v>
      </c>
      <c r="GD55" s="156">
        <v>192</v>
      </c>
      <c r="GE55" s="156">
        <v>184</v>
      </c>
      <c r="GF55" s="156">
        <v>7</v>
      </c>
      <c r="GG55" s="156">
        <v>1</v>
      </c>
      <c r="GH55" s="162">
        <f>GE55/GD55</f>
        <v>0.95833333333333337</v>
      </c>
      <c r="GI55" s="158">
        <f t="shared" si="19"/>
        <v>0</v>
      </c>
      <c r="GJ55" s="157"/>
      <c r="GK55" s="163" t="s">
        <v>71</v>
      </c>
      <c r="GL55" s="156">
        <v>192</v>
      </c>
      <c r="GM55" s="156">
        <v>184</v>
      </c>
      <c r="GN55" s="156">
        <v>7</v>
      </c>
      <c r="GO55" s="156">
        <v>1</v>
      </c>
      <c r="GP55" s="162">
        <f>GM55/GL55</f>
        <v>0.95833333333333337</v>
      </c>
      <c r="GQ55" s="158">
        <f t="shared" si="20"/>
        <v>0</v>
      </c>
      <c r="GR55" s="157"/>
      <c r="GS55" s="163" t="s">
        <v>71</v>
      </c>
      <c r="GT55" s="156">
        <v>192</v>
      </c>
      <c r="GU55" s="156">
        <v>181</v>
      </c>
      <c r="GV55" s="156">
        <v>7</v>
      </c>
      <c r="GW55" s="156">
        <v>4</v>
      </c>
      <c r="GX55" s="162">
        <f>GU55/GT55</f>
        <v>0.94270833333333337</v>
      </c>
      <c r="GY55" s="158">
        <f t="shared" si="21"/>
        <v>-1.5625E-2</v>
      </c>
      <c r="GZ55" s="157"/>
      <c r="HA55" s="163" t="s">
        <v>71</v>
      </c>
      <c r="HB55" s="156">
        <v>192</v>
      </c>
      <c r="HC55" s="156">
        <v>183</v>
      </c>
      <c r="HD55" s="156">
        <v>7</v>
      </c>
      <c r="HE55" s="156">
        <v>2</v>
      </c>
      <c r="HF55" s="162">
        <v>0.94</v>
      </c>
      <c r="HG55" s="158">
        <f t="shared" si="22"/>
        <v>-2.7083333333334236E-3</v>
      </c>
      <c r="HH55" s="157"/>
      <c r="HI55" s="157"/>
      <c r="HJ55" s="157"/>
      <c r="HK55" s="157"/>
      <c r="HL55" s="157"/>
      <c r="HM55" s="157"/>
      <c r="HO55" s="157"/>
      <c r="HP55" s="157"/>
      <c r="HQ55" s="157"/>
      <c r="HR55" s="157"/>
      <c r="HS55" s="157"/>
      <c r="HT55" s="157"/>
      <c r="HU55" s="158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L55" s="163" t="s">
        <v>71</v>
      </c>
      <c r="IM55" s="156">
        <v>192</v>
      </c>
      <c r="IN55" s="156">
        <v>183</v>
      </c>
      <c r="IO55" s="156">
        <v>7</v>
      </c>
      <c r="IP55" s="156">
        <v>2</v>
      </c>
      <c r="IQ55" s="158">
        <f t="shared" si="23"/>
        <v>0.953125</v>
      </c>
      <c r="IR55" s="158">
        <f t="shared" si="24"/>
        <v>1.3125000000000053E-2</v>
      </c>
      <c r="IT55" s="163" t="s">
        <v>71</v>
      </c>
      <c r="IU55" s="156">
        <v>192</v>
      </c>
      <c r="IV55" s="156">
        <v>183</v>
      </c>
      <c r="IW55" s="156">
        <v>7</v>
      </c>
      <c r="IX55" s="170">
        <v>2</v>
      </c>
      <c r="IY55" s="158">
        <f t="shared" si="25"/>
        <v>0.953125</v>
      </c>
      <c r="IZ55" s="158">
        <f t="shared" si="26"/>
        <v>0</v>
      </c>
      <c r="JB55" s="163" t="s">
        <v>71</v>
      </c>
      <c r="JC55" s="156">
        <v>192</v>
      </c>
      <c r="JD55" s="156">
        <v>183</v>
      </c>
      <c r="JE55" s="156">
        <v>7</v>
      </c>
      <c r="JF55" s="170">
        <v>2</v>
      </c>
      <c r="JG55" s="158">
        <f t="shared" si="27"/>
        <v>0.953125</v>
      </c>
      <c r="JH55" s="158">
        <f t="shared" si="28"/>
        <v>0</v>
      </c>
      <c r="JJ55" s="157" t="s">
        <v>71</v>
      </c>
      <c r="JK55" s="157">
        <v>194</v>
      </c>
      <c r="JL55" s="157">
        <v>0</v>
      </c>
      <c r="JM55" s="157">
        <v>0</v>
      </c>
      <c r="JN55" s="157">
        <v>194</v>
      </c>
      <c r="JO55" s="158">
        <v>0</v>
      </c>
      <c r="JP55" s="158">
        <f t="shared" si="29"/>
        <v>-0.953125</v>
      </c>
      <c r="JR55" s="163" t="s">
        <v>71</v>
      </c>
      <c r="JS55" s="156">
        <v>192</v>
      </c>
      <c r="JT55" s="156">
        <v>183</v>
      </c>
      <c r="JU55" s="156">
        <v>7</v>
      </c>
      <c r="JV55" s="170">
        <v>2</v>
      </c>
      <c r="JW55" s="158">
        <f t="shared" si="30"/>
        <v>0.953125</v>
      </c>
      <c r="JX55" s="158">
        <f t="shared" si="31"/>
        <v>0</v>
      </c>
      <c r="JZ55" s="163" t="s">
        <v>71</v>
      </c>
      <c r="KA55" s="159">
        <v>192</v>
      </c>
      <c r="KB55" s="159">
        <v>185</v>
      </c>
      <c r="KC55" s="159">
        <v>6</v>
      </c>
      <c r="KD55" s="159">
        <v>1</v>
      </c>
      <c r="KE55" s="158">
        <f t="shared" si="32"/>
        <v>0.96354166666666663</v>
      </c>
      <c r="KF55" s="158">
        <f t="shared" si="33"/>
        <v>1.041666666666663E-2</v>
      </c>
      <c r="KH55" s="163" t="s">
        <v>71</v>
      </c>
      <c r="KI55" s="157">
        <v>192</v>
      </c>
      <c r="KJ55" s="157">
        <v>185</v>
      </c>
      <c r="KK55" s="157">
        <v>6</v>
      </c>
      <c r="KL55" s="157">
        <v>1</v>
      </c>
      <c r="KM55" s="158">
        <f t="shared" si="34"/>
        <v>0.96354166666666663</v>
      </c>
      <c r="KN55" s="158">
        <f t="shared" si="35"/>
        <v>0</v>
      </c>
      <c r="KP55" s="163" t="s">
        <v>71</v>
      </c>
      <c r="KQ55" s="157">
        <v>192</v>
      </c>
      <c r="KR55" s="157">
        <v>185</v>
      </c>
      <c r="KS55" s="157">
        <v>6</v>
      </c>
      <c r="KT55" s="157">
        <v>1</v>
      </c>
      <c r="KU55" s="158">
        <f t="shared" si="36"/>
        <v>0.96354166666666663</v>
      </c>
      <c r="KV55" s="158">
        <f t="shared" si="37"/>
        <v>0</v>
      </c>
      <c r="KX55" s="163" t="s">
        <v>71</v>
      </c>
      <c r="KY55" s="157">
        <v>192</v>
      </c>
      <c r="KZ55" s="157">
        <v>185</v>
      </c>
      <c r="LA55" s="157">
        <v>6</v>
      </c>
      <c r="LB55" s="157">
        <v>1</v>
      </c>
      <c r="LC55" s="158">
        <f t="shared" si="38"/>
        <v>0.96354166666666663</v>
      </c>
      <c r="LD55" s="158">
        <f t="shared" si="39"/>
        <v>0</v>
      </c>
      <c r="LF55" s="163" t="s">
        <v>71</v>
      </c>
      <c r="LG55" s="157">
        <v>192</v>
      </c>
      <c r="LH55" s="157">
        <v>185</v>
      </c>
      <c r="LI55" s="157">
        <v>6</v>
      </c>
      <c r="LJ55" s="157">
        <v>1</v>
      </c>
      <c r="LK55" s="158">
        <f t="shared" si="40"/>
        <v>0.96354166666666663</v>
      </c>
      <c r="LL55" s="158">
        <f t="shared" si="41"/>
        <v>0</v>
      </c>
      <c r="LN55" s="163" t="s">
        <v>71</v>
      </c>
      <c r="LO55" s="157">
        <v>192</v>
      </c>
      <c r="LP55" s="157">
        <v>185</v>
      </c>
      <c r="LQ55" s="157">
        <v>6</v>
      </c>
      <c r="LR55" s="157">
        <v>1</v>
      </c>
      <c r="LS55" s="158">
        <f t="shared" si="42"/>
        <v>0.96354166666666663</v>
      </c>
      <c r="LT55" s="158">
        <f t="shared" si="43"/>
        <v>0</v>
      </c>
      <c r="LV55" s="163" t="s">
        <v>71</v>
      </c>
      <c r="LW55" s="157">
        <v>192</v>
      </c>
      <c r="LX55" s="157">
        <v>185</v>
      </c>
      <c r="LY55" s="157">
        <v>7</v>
      </c>
      <c r="LZ55" s="157">
        <v>0</v>
      </c>
      <c r="MA55" s="158">
        <f t="shared" si="44"/>
        <v>0.96354166666666663</v>
      </c>
      <c r="MB55" s="158">
        <f t="shared" si="45"/>
        <v>0</v>
      </c>
      <c r="MD55" s="163" t="s">
        <v>71</v>
      </c>
      <c r="ME55" s="157">
        <v>192</v>
      </c>
      <c r="MF55" s="157">
        <v>185</v>
      </c>
      <c r="MG55" s="157">
        <v>7</v>
      </c>
      <c r="MH55" s="157">
        <v>0</v>
      </c>
      <c r="MI55" s="158">
        <f t="shared" si="46"/>
        <v>0.96354166666666663</v>
      </c>
      <c r="MJ55" s="158">
        <f t="shared" si="47"/>
        <v>0</v>
      </c>
      <c r="ML55" s="163" t="s">
        <v>71</v>
      </c>
      <c r="MM55" s="157">
        <v>192</v>
      </c>
      <c r="MN55" s="157">
        <v>185</v>
      </c>
      <c r="MO55" s="157">
        <v>7</v>
      </c>
      <c r="MP55" s="157">
        <v>0</v>
      </c>
      <c r="MQ55" s="158">
        <f t="shared" si="48"/>
        <v>0.96354166666666663</v>
      </c>
      <c r="MR55" s="158">
        <f t="shared" si="49"/>
        <v>0</v>
      </c>
      <c r="MT55" s="163" t="s">
        <v>71</v>
      </c>
      <c r="MU55" s="157">
        <v>192</v>
      </c>
      <c r="MV55" s="157">
        <v>185</v>
      </c>
      <c r="MW55" s="157">
        <v>7</v>
      </c>
      <c r="MX55" s="157">
        <v>0</v>
      </c>
      <c r="MY55" s="158">
        <f t="shared" si="50"/>
        <v>0.96354166666666663</v>
      </c>
      <c r="MZ55" s="158">
        <f t="shared" si="51"/>
        <v>0</v>
      </c>
      <c r="NB55" s="163" t="s">
        <v>71</v>
      </c>
      <c r="NC55" s="157">
        <v>192</v>
      </c>
      <c r="ND55" s="157">
        <v>185</v>
      </c>
      <c r="NE55" s="157">
        <v>7</v>
      </c>
      <c r="NF55" s="157">
        <v>0</v>
      </c>
      <c r="NG55" s="158">
        <f t="shared" si="52"/>
        <v>0.96354166666666663</v>
      </c>
      <c r="NH55" s="158">
        <f t="shared" si="53"/>
        <v>0</v>
      </c>
      <c r="NJ55" s="163" t="s">
        <v>71</v>
      </c>
      <c r="NK55" s="157">
        <v>192</v>
      </c>
      <c r="NL55" s="157">
        <v>185</v>
      </c>
      <c r="NM55" s="157">
        <v>7</v>
      </c>
      <c r="NN55" s="157">
        <v>0</v>
      </c>
      <c r="NO55" s="158">
        <f t="shared" si="54"/>
        <v>0.96354166666666663</v>
      </c>
      <c r="NP55" s="158">
        <f t="shared" si="55"/>
        <v>0</v>
      </c>
      <c r="NR55" s="163" t="s">
        <v>71</v>
      </c>
      <c r="NS55" s="157">
        <v>192</v>
      </c>
      <c r="NT55" s="157">
        <v>185</v>
      </c>
      <c r="NU55" s="157">
        <v>7</v>
      </c>
      <c r="NV55" s="157">
        <v>0</v>
      </c>
      <c r="NW55" s="158">
        <f t="shared" si="56"/>
        <v>0.96354166666666663</v>
      </c>
      <c r="NX55" s="158">
        <f t="shared" si="57"/>
        <v>0</v>
      </c>
      <c r="NZ55" s="163" t="s">
        <v>71</v>
      </c>
      <c r="OA55" s="157">
        <v>194</v>
      </c>
      <c r="OB55" s="157">
        <v>187</v>
      </c>
      <c r="OC55" s="157">
        <v>7</v>
      </c>
      <c r="OD55" s="157">
        <v>0</v>
      </c>
      <c r="OE55" s="158">
        <f t="shared" si="58"/>
        <v>0.96391752577319589</v>
      </c>
      <c r="OF55" s="158">
        <f t="shared" si="59"/>
        <v>3.758591065292638E-4</v>
      </c>
      <c r="OH55" s="163" t="s">
        <v>71</v>
      </c>
      <c r="OI55" s="157">
        <v>194</v>
      </c>
      <c r="OJ55" s="157">
        <v>187</v>
      </c>
      <c r="OK55" s="157">
        <v>7</v>
      </c>
      <c r="OL55" s="157">
        <v>0</v>
      </c>
      <c r="OM55" s="158">
        <f t="shared" si="60"/>
        <v>0.96391752577319589</v>
      </c>
      <c r="ON55" s="158">
        <f t="shared" si="61"/>
        <v>0</v>
      </c>
      <c r="OP55" s="163" t="s">
        <v>71</v>
      </c>
      <c r="OQ55" s="157">
        <v>194</v>
      </c>
      <c r="OR55" s="157">
        <v>187</v>
      </c>
      <c r="OS55" s="157">
        <v>7</v>
      </c>
      <c r="OT55" s="157">
        <v>0</v>
      </c>
      <c r="OU55" s="158">
        <f t="shared" si="62"/>
        <v>0.96391752577319589</v>
      </c>
      <c r="OV55" s="158">
        <f t="shared" si="63"/>
        <v>0</v>
      </c>
      <c r="OX55" s="163" t="s">
        <v>71</v>
      </c>
      <c r="OY55" s="157">
        <v>194</v>
      </c>
      <c r="OZ55" s="157">
        <v>187</v>
      </c>
      <c r="PA55" s="157">
        <v>7</v>
      </c>
      <c r="PB55" s="157">
        <v>0</v>
      </c>
      <c r="PC55" s="158">
        <f t="shared" si="64"/>
        <v>0.96391752577319589</v>
      </c>
      <c r="PD55" s="158">
        <f t="shared" si="65"/>
        <v>0</v>
      </c>
      <c r="PF55" s="157" t="s">
        <v>71</v>
      </c>
      <c r="PG55" s="157">
        <v>196</v>
      </c>
      <c r="PH55" s="157">
        <v>179</v>
      </c>
      <c r="PI55" s="157">
        <v>11</v>
      </c>
      <c r="PJ55" s="157">
        <v>6</v>
      </c>
      <c r="PK55" s="158">
        <v>0.91</v>
      </c>
      <c r="PM55" s="157" t="s">
        <v>71</v>
      </c>
      <c r="PN55" s="157">
        <v>196</v>
      </c>
      <c r="PO55" s="157">
        <v>181</v>
      </c>
      <c r="PP55" s="157">
        <v>11</v>
      </c>
      <c r="PQ55" s="157">
        <v>4</v>
      </c>
      <c r="PR55" s="158">
        <v>0.92</v>
      </c>
      <c r="PT55" s="157" t="s">
        <v>71</v>
      </c>
      <c r="PU55" s="157">
        <v>196</v>
      </c>
      <c r="PV55" s="157">
        <v>182</v>
      </c>
      <c r="PW55" s="157">
        <v>11</v>
      </c>
      <c r="PX55" s="157">
        <v>3</v>
      </c>
      <c r="PY55" s="158">
        <v>0.93</v>
      </c>
      <c r="QA55" s="157" t="s">
        <v>71</v>
      </c>
      <c r="QB55" s="157">
        <v>196</v>
      </c>
      <c r="QC55" s="157">
        <v>181</v>
      </c>
      <c r="QD55" s="157">
        <v>11</v>
      </c>
      <c r="QE55" s="157">
        <v>4</v>
      </c>
      <c r="QF55" s="158">
        <v>0.92</v>
      </c>
      <c r="QH55" s="157" t="s">
        <v>71</v>
      </c>
      <c r="QI55" s="157">
        <v>196</v>
      </c>
      <c r="QJ55" s="157">
        <v>173</v>
      </c>
      <c r="QK55" s="157">
        <v>10</v>
      </c>
      <c r="QL55" s="157">
        <v>13</v>
      </c>
      <c r="QM55" s="158">
        <v>0.88</v>
      </c>
    </row>
    <row r="56" spans="1:455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1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2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3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4"/>
        <v>0</v>
      </c>
      <c r="AO56" s="2" t="s">
        <v>72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5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6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7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66"/>
        <v>0.63529411764705879</v>
      </c>
      <c r="BS56" s="4">
        <f t="shared" si="8"/>
        <v>-4.7058823529412264E-3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10"/>
        <v>0</v>
      </c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1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2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68"/>
        <v>-0.26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3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f t="shared" si="67"/>
        <v>0.63529411764705879</v>
      </c>
      <c r="EE56" s="4">
        <f t="shared" si="14"/>
        <v>-4.7058823529412264E-3</v>
      </c>
      <c r="EG56" s="139" t="s">
        <v>72</v>
      </c>
      <c r="EH56" s="139">
        <v>85</v>
      </c>
      <c r="EI56" s="139">
        <v>54</v>
      </c>
      <c r="EJ56" s="139">
        <v>2</v>
      </c>
      <c r="EK56" s="139">
        <v>29</v>
      </c>
      <c r="EL56" s="140">
        <v>0.64</v>
      </c>
      <c r="EM56" s="140">
        <v>0</v>
      </c>
      <c r="EN56" s="138"/>
      <c r="EO56" s="138" t="s">
        <v>72</v>
      </c>
      <c r="EP56" s="138">
        <v>85</v>
      </c>
      <c r="EQ56" s="138">
        <v>54</v>
      </c>
      <c r="ER56" s="138">
        <v>2</v>
      </c>
      <c r="ES56" s="138">
        <v>29</v>
      </c>
      <c r="ET56" s="143">
        <v>0.64</v>
      </c>
      <c r="EU56" s="140">
        <v>0</v>
      </c>
      <c r="EV56" s="138"/>
      <c r="EW56" s="156" t="s">
        <v>72</v>
      </c>
      <c r="EX56" s="156">
        <v>85</v>
      </c>
      <c r="EY56" s="156">
        <v>54</v>
      </c>
      <c r="EZ56" s="156">
        <v>2</v>
      </c>
      <c r="FA56" s="156">
        <v>29</v>
      </c>
      <c r="FB56" s="162">
        <v>0.64</v>
      </c>
      <c r="FC56" s="158">
        <f t="shared" si="15"/>
        <v>0</v>
      </c>
      <c r="FD56" s="15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6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7"/>
        <v>0</v>
      </c>
      <c r="FT56" s="157"/>
      <c r="FU56" s="156" t="s">
        <v>72</v>
      </c>
      <c r="FV56" s="156">
        <v>85</v>
      </c>
      <c r="FW56" s="156">
        <v>48</v>
      </c>
      <c r="FX56" s="156">
        <v>2</v>
      </c>
      <c r="FY56" s="156">
        <v>35</v>
      </c>
      <c r="FZ56" s="162">
        <v>0.56000000000000005</v>
      </c>
      <c r="GA56" s="158">
        <f t="shared" si="18"/>
        <v>-7.999999999999996E-2</v>
      </c>
      <c r="GB56" s="157" t="s">
        <v>119</v>
      </c>
      <c r="GC56" s="156" t="s">
        <v>72</v>
      </c>
      <c r="GD56" s="156">
        <v>85</v>
      </c>
      <c r="GE56" s="156">
        <v>53</v>
      </c>
      <c r="GF56" s="156">
        <v>2</v>
      </c>
      <c r="GG56" s="156">
        <v>30</v>
      </c>
      <c r="GH56" s="162">
        <v>0.62</v>
      </c>
      <c r="GI56" s="158">
        <f t="shared" si="19"/>
        <v>5.9999999999999942E-2</v>
      </c>
      <c r="GJ56" s="157"/>
      <c r="GK56" s="156" t="s">
        <v>72</v>
      </c>
      <c r="GL56" s="156">
        <v>85</v>
      </c>
      <c r="GM56" s="156">
        <v>53</v>
      </c>
      <c r="GN56" s="156">
        <v>2</v>
      </c>
      <c r="GO56" s="156">
        <v>30</v>
      </c>
      <c r="GP56" s="162">
        <v>0.62</v>
      </c>
      <c r="GQ56" s="158">
        <f t="shared" si="20"/>
        <v>0</v>
      </c>
      <c r="GR56" s="157"/>
      <c r="GS56" s="156" t="s">
        <v>72</v>
      </c>
      <c r="GT56" s="156">
        <v>85</v>
      </c>
      <c r="GU56" s="156">
        <v>53</v>
      </c>
      <c r="GV56" s="156">
        <v>2</v>
      </c>
      <c r="GW56" s="156">
        <v>30</v>
      </c>
      <c r="GX56" s="162">
        <v>0.62</v>
      </c>
      <c r="GY56" s="158">
        <f t="shared" si="21"/>
        <v>0</v>
      </c>
      <c r="GZ56" s="157"/>
      <c r="HA56" s="156" t="s">
        <v>72</v>
      </c>
      <c r="HB56" s="156">
        <v>85</v>
      </c>
      <c r="HC56" s="156">
        <v>40</v>
      </c>
      <c r="HD56" s="156">
        <v>2</v>
      </c>
      <c r="HE56" s="156">
        <v>43</v>
      </c>
      <c r="HF56" s="162">
        <v>0.47</v>
      </c>
      <c r="HG56" s="158">
        <f t="shared" si="22"/>
        <v>-0.15000000000000002</v>
      </c>
      <c r="HH56" s="157" t="s">
        <v>119</v>
      </c>
      <c r="HI56" s="157"/>
      <c r="HJ56" s="157"/>
      <c r="HK56" s="157"/>
      <c r="HL56" s="157"/>
      <c r="HM56" s="157"/>
      <c r="HO56" s="157"/>
      <c r="HP56" s="157"/>
      <c r="HQ56" s="157"/>
      <c r="HR56" s="157"/>
      <c r="HS56" s="157"/>
      <c r="HT56" s="157"/>
      <c r="HU56" s="158"/>
      <c r="HV56" s="157"/>
      <c r="HW56" s="157"/>
      <c r="HX56" s="157"/>
      <c r="HY56" s="157"/>
      <c r="HZ56" s="157"/>
      <c r="IA56" s="157"/>
      <c r="IB56" s="157"/>
      <c r="IC56" s="157"/>
      <c r="ID56" s="157"/>
      <c r="IE56" s="157"/>
      <c r="IF56" s="157"/>
      <c r="IG56" s="157"/>
      <c r="IH56" s="157"/>
      <c r="II56" s="157"/>
      <c r="IL56" s="157" t="s">
        <v>72</v>
      </c>
      <c r="IM56" s="157">
        <v>85</v>
      </c>
      <c r="IN56" s="157">
        <v>54</v>
      </c>
      <c r="IO56" s="157">
        <v>2</v>
      </c>
      <c r="IP56" s="157">
        <v>29</v>
      </c>
      <c r="IQ56" s="158">
        <f t="shared" si="23"/>
        <v>0.63529411764705879</v>
      </c>
      <c r="IR56" s="158">
        <f t="shared" si="24"/>
        <v>0.16529411764705881</v>
      </c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5"/>
        <v>0.63529411764705879</v>
      </c>
      <c r="IZ56" s="158">
        <f t="shared" si="26"/>
        <v>0</v>
      </c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7"/>
        <v>0.63529411764705879</v>
      </c>
      <c r="JH56" s="158">
        <f t="shared" si="28"/>
        <v>0</v>
      </c>
      <c r="JJ56" s="157" t="s">
        <v>72</v>
      </c>
      <c r="JK56" s="157">
        <v>85</v>
      </c>
      <c r="JL56" s="157">
        <v>0</v>
      </c>
      <c r="JM56" s="157">
        <v>0</v>
      </c>
      <c r="JN56" s="157">
        <v>85</v>
      </c>
      <c r="JO56" s="158">
        <v>0</v>
      </c>
      <c r="JP56" s="158">
        <f t="shared" si="29"/>
        <v>-0.63529411764705879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0"/>
        <v>0.63529411764705879</v>
      </c>
      <c r="JX56" s="158">
        <f t="shared" si="31"/>
        <v>0</v>
      </c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2"/>
        <v>0.63529411764705879</v>
      </c>
      <c r="KF56" s="158">
        <f t="shared" si="33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4"/>
        <v>0.63529411764705879</v>
      </c>
      <c r="KN56" s="158">
        <f t="shared" si="35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6"/>
        <v>0.63529411764705879</v>
      </c>
      <c r="KV56" s="158">
        <f t="shared" si="37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38"/>
        <v>0.63529411764705879</v>
      </c>
      <c r="LD56" s="158">
        <f t="shared" si="39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0"/>
        <v>0.63529411764705879</v>
      </c>
      <c r="LL56" s="158">
        <f t="shared" si="41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2"/>
        <v>0.63529411764705879</v>
      </c>
      <c r="LT56" s="158">
        <f t="shared" si="43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4"/>
        <v>0.63529411764705879</v>
      </c>
      <c r="MB56" s="158">
        <f t="shared" si="45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6"/>
        <v>0.63529411764705879</v>
      </c>
      <c r="MJ56" s="158">
        <f t="shared" si="47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48"/>
        <v>0.63529411764705879</v>
      </c>
      <c r="MR56" s="158">
        <f t="shared" si="49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0"/>
        <v>0.63529411764705879</v>
      </c>
      <c r="MZ56" s="158">
        <f t="shared" si="51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2"/>
        <v>0.63529411764705879</v>
      </c>
      <c r="NH56" s="158">
        <f t="shared" si="53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4"/>
        <v>0.63529411764705879</v>
      </c>
      <c r="NP56" s="158">
        <f t="shared" si="55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6"/>
        <v>0.63529411764705879</v>
      </c>
      <c r="NX56" s="158">
        <f t="shared" si="57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58"/>
        <v>0.63529411764705879</v>
      </c>
      <c r="OF56" s="158">
        <f t="shared" si="59"/>
        <v>0</v>
      </c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0"/>
        <v>0.63529411764705879</v>
      </c>
      <c r="ON56" s="158">
        <f t="shared" si="61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2"/>
        <v>0.63529411764705879</v>
      </c>
      <c r="OV56" s="158">
        <f t="shared" si="63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4"/>
        <v>0.63529411764705879</v>
      </c>
      <c r="PD56" s="158">
        <f t="shared" si="65"/>
        <v>0</v>
      </c>
      <c r="PF56" s="157" t="s">
        <v>72</v>
      </c>
      <c r="PG56" s="157">
        <v>85</v>
      </c>
      <c r="PH56" s="157">
        <v>53</v>
      </c>
      <c r="PI56" s="157">
        <v>2</v>
      </c>
      <c r="PJ56" s="157">
        <v>30</v>
      </c>
      <c r="PK56" s="158">
        <v>0.62</v>
      </c>
      <c r="PM56" s="157" t="s">
        <v>72</v>
      </c>
      <c r="PN56" s="157">
        <v>85</v>
      </c>
      <c r="PO56" s="157">
        <v>53</v>
      </c>
      <c r="PP56" s="157">
        <v>2</v>
      </c>
      <c r="PQ56" s="157">
        <v>30</v>
      </c>
      <c r="PR56" s="158">
        <v>0.62</v>
      </c>
      <c r="PT56" s="157" t="s">
        <v>72</v>
      </c>
      <c r="PU56" s="157">
        <v>85</v>
      </c>
      <c r="PV56" s="157">
        <v>53</v>
      </c>
      <c r="PW56" s="157">
        <v>2</v>
      </c>
      <c r="PX56" s="157">
        <v>30</v>
      </c>
      <c r="PY56" s="158">
        <v>0.62</v>
      </c>
      <c r="QA56" s="157" t="s">
        <v>72</v>
      </c>
      <c r="QB56" s="157">
        <v>85</v>
      </c>
      <c r="QC56" s="157">
        <v>54</v>
      </c>
      <c r="QD56" s="157">
        <v>2</v>
      </c>
      <c r="QE56" s="157">
        <v>29</v>
      </c>
      <c r="QF56" s="158">
        <v>0.64</v>
      </c>
      <c r="QH56" s="157" t="s">
        <v>72</v>
      </c>
      <c r="QI56" s="157">
        <v>85</v>
      </c>
      <c r="QJ56" s="157">
        <v>54</v>
      </c>
      <c r="QK56" s="157">
        <v>2</v>
      </c>
      <c r="QL56" s="157">
        <v>29</v>
      </c>
      <c r="QM56" s="158">
        <v>0.64</v>
      </c>
    </row>
    <row r="57" spans="1:455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1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2"/>
        <v>0</v>
      </c>
      <c r="Y57" s="2" t="s">
        <v>73</v>
      </c>
      <c r="Z57" s="2">
        <v>281</v>
      </c>
      <c r="AA57" s="2">
        <v>214</v>
      </c>
      <c r="AB57" s="2">
        <v>18</v>
      </c>
      <c r="AC57" s="7">
        <v>49</v>
      </c>
      <c r="AD57" s="4">
        <v>0.76</v>
      </c>
      <c r="AE57" s="4">
        <f t="shared" si="3"/>
        <v>-0.15000000000000002</v>
      </c>
      <c r="AG57" s="2" t="s">
        <v>73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4"/>
        <v>0</v>
      </c>
      <c r="AO57" s="2" t="s">
        <v>73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4">
        <f t="shared" si="5"/>
        <v>0.17000000000000004</v>
      </c>
      <c r="AW57" s="2" t="s">
        <v>73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6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7"/>
        <v>0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66"/>
        <v>0.92882562277580072</v>
      </c>
      <c r="BS57" s="4">
        <f t="shared" si="8"/>
        <v>-1.17437722419933E-3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9"/>
        <v>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10"/>
        <v>0</v>
      </c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1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2"/>
        <v>0</v>
      </c>
      <c r="DA57" s="2" t="s">
        <v>73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v>-3.0000000000000027E-2</v>
      </c>
      <c r="DH57" s="2" t="s">
        <v>119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68"/>
        <v>4.0000000000000036E-2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3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f t="shared" si="67"/>
        <v>0.90378006872852235</v>
      </c>
      <c r="EE57" s="4">
        <f t="shared" si="14"/>
        <v>3.7800687285223233E-3</v>
      </c>
      <c r="EG57" s="139" t="s">
        <v>73</v>
      </c>
      <c r="EH57" s="139">
        <v>291</v>
      </c>
      <c r="EI57" s="139">
        <v>263</v>
      </c>
      <c r="EJ57" s="139">
        <v>26</v>
      </c>
      <c r="EK57" s="139">
        <v>2</v>
      </c>
      <c r="EL57" s="140">
        <v>0.9</v>
      </c>
      <c r="EM57" s="140">
        <v>0</v>
      </c>
      <c r="EN57" s="138"/>
      <c r="EO57" s="138" t="s">
        <v>73</v>
      </c>
      <c r="EP57" s="138">
        <v>291</v>
      </c>
      <c r="EQ57" s="138">
        <v>263</v>
      </c>
      <c r="ER57" s="138">
        <v>26</v>
      </c>
      <c r="ES57" s="138">
        <v>2</v>
      </c>
      <c r="ET57" s="143">
        <v>0.9</v>
      </c>
      <c r="EU57" s="140">
        <v>0</v>
      </c>
      <c r="EV57" s="138"/>
      <c r="EW57" s="156" t="s">
        <v>73</v>
      </c>
      <c r="EX57" s="156">
        <v>291</v>
      </c>
      <c r="EY57" s="156">
        <v>263</v>
      </c>
      <c r="EZ57" s="156">
        <v>26</v>
      </c>
      <c r="FA57" s="156">
        <v>2</v>
      </c>
      <c r="FB57" s="162">
        <v>0.9</v>
      </c>
      <c r="FC57" s="158">
        <f t="shared" si="15"/>
        <v>0</v>
      </c>
      <c r="FD57" s="15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6"/>
        <v>0</v>
      </c>
      <c r="FL57" s="157"/>
      <c r="FM57" s="156" t="s">
        <v>73</v>
      </c>
      <c r="FN57" s="156">
        <v>291</v>
      </c>
      <c r="FO57" s="156">
        <v>263</v>
      </c>
      <c r="FP57" s="156">
        <v>26</v>
      </c>
      <c r="FQ57" s="156">
        <v>2</v>
      </c>
      <c r="FR57" s="162">
        <v>0.9</v>
      </c>
      <c r="FS57" s="158">
        <f t="shared" si="17"/>
        <v>0</v>
      </c>
      <c r="FT57" s="157"/>
      <c r="FU57" s="156" t="s">
        <v>73</v>
      </c>
      <c r="FV57" s="156">
        <v>291</v>
      </c>
      <c r="FW57" s="156">
        <v>263</v>
      </c>
      <c r="FX57" s="156">
        <v>26</v>
      </c>
      <c r="FY57" s="156">
        <v>2</v>
      </c>
      <c r="FZ57" s="162">
        <v>0.9</v>
      </c>
      <c r="GA57" s="158">
        <f t="shared" si="18"/>
        <v>0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19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0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1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2"/>
        <v>0</v>
      </c>
      <c r="HH57" s="157"/>
      <c r="HI57" s="157"/>
      <c r="HJ57" s="157"/>
      <c r="HK57" s="157"/>
      <c r="HL57" s="157"/>
      <c r="HM57" s="157"/>
      <c r="HO57" s="157"/>
      <c r="HP57" s="157"/>
      <c r="HQ57" s="157"/>
      <c r="HR57" s="157"/>
      <c r="HS57" s="157"/>
      <c r="HT57" s="157"/>
      <c r="HU57" s="158"/>
      <c r="HV57" s="157"/>
      <c r="HW57" s="157"/>
      <c r="HX57" s="157"/>
      <c r="HY57" s="157"/>
      <c r="HZ57" s="157"/>
      <c r="IA57" s="157"/>
      <c r="IB57" s="157"/>
      <c r="IC57" s="157"/>
      <c r="ID57" s="157"/>
      <c r="IE57" s="157"/>
      <c r="IF57" s="157"/>
      <c r="IG57" s="157"/>
      <c r="IH57" s="157"/>
      <c r="II57" s="157"/>
      <c r="IL57" s="157" t="s">
        <v>73</v>
      </c>
      <c r="IM57" s="157">
        <v>291</v>
      </c>
      <c r="IN57" s="157">
        <v>263</v>
      </c>
      <c r="IO57" s="157">
        <v>26</v>
      </c>
      <c r="IP57" s="157">
        <v>2</v>
      </c>
      <c r="IQ57" s="158">
        <f t="shared" si="23"/>
        <v>0.90378006872852235</v>
      </c>
      <c r="IR57" s="158">
        <f t="shared" si="24"/>
        <v>3.7800687285223233E-3</v>
      </c>
      <c r="IT57" s="157" t="s">
        <v>73</v>
      </c>
      <c r="IU57" s="157">
        <v>291</v>
      </c>
      <c r="IV57" s="157">
        <v>263</v>
      </c>
      <c r="IW57" s="157">
        <v>26</v>
      </c>
      <c r="IX57" s="157">
        <v>2</v>
      </c>
      <c r="IY57" s="158">
        <f t="shared" si="25"/>
        <v>0.90378006872852235</v>
      </c>
      <c r="IZ57" s="158">
        <f t="shared" si="26"/>
        <v>0</v>
      </c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7"/>
        <v>0.90378006872852235</v>
      </c>
      <c r="JH57" s="158">
        <f t="shared" si="28"/>
        <v>0</v>
      </c>
      <c r="JJ57" s="157" t="s">
        <v>73</v>
      </c>
      <c r="JK57" s="157">
        <v>291</v>
      </c>
      <c r="JL57" s="157">
        <v>0</v>
      </c>
      <c r="JM57" s="157">
        <v>0</v>
      </c>
      <c r="JN57" s="157">
        <v>291</v>
      </c>
      <c r="JO57" s="158">
        <v>0</v>
      </c>
      <c r="JP57" s="158">
        <f t="shared" si="29"/>
        <v>-0.90378006872852235</v>
      </c>
      <c r="JR57" s="157" t="s">
        <v>73</v>
      </c>
      <c r="JS57" s="157">
        <v>291</v>
      </c>
      <c r="JT57" s="157">
        <v>263</v>
      </c>
      <c r="JU57" s="157">
        <v>26</v>
      </c>
      <c r="JV57" s="157">
        <v>2</v>
      </c>
      <c r="JW57" s="158">
        <f t="shared" si="30"/>
        <v>0.90378006872852235</v>
      </c>
      <c r="JX57" s="158">
        <f t="shared" si="31"/>
        <v>0</v>
      </c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2"/>
        <v>0.90378006872852235</v>
      </c>
      <c r="KF57" s="158">
        <f t="shared" si="33"/>
        <v>0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4"/>
        <v>0.90378006872852235</v>
      </c>
      <c r="KN57" s="158">
        <f t="shared" si="35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6"/>
        <v>0.90378006872852235</v>
      </c>
      <c r="KV57" s="158">
        <f t="shared" si="37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38"/>
        <v>0.90378006872852235</v>
      </c>
      <c r="LD57" s="158">
        <f t="shared" si="39"/>
        <v>0</v>
      </c>
      <c r="LF57" s="157" t="s">
        <v>73</v>
      </c>
      <c r="LG57" s="157">
        <v>291</v>
      </c>
      <c r="LH57" s="157">
        <v>263</v>
      </c>
      <c r="LI57" s="157">
        <v>26</v>
      </c>
      <c r="LJ57" s="157">
        <v>2</v>
      </c>
      <c r="LK57" s="158">
        <f t="shared" si="40"/>
        <v>0.90378006872852235</v>
      </c>
      <c r="LL57" s="158">
        <f t="shared" si="41"/>
        <v>0</v>
      </c>
      <c r="LN57" s="157" t="s">
        <v>73</v>
      </c>
      <c r="LO57" s="157">
        <v>291</v>
      </c>
      <c r="LP57" s="157">
        <v>263</v>
      </c>
      <c r="LQ57" s="157">
        <v>26</v>
      </c>
      <c r="LR57" s="157">
        <v>2</v>
      </c>
      <c r="LS57" s="158">
        <f t="shared" si="42"/>
        <v>0.90378006872852235</v>
      </c>
      <c r="LT57" s="158">
        <f t="shared" si="43"/>
        <v>0</v>
      </c>
      <c r="LV57" s="157" t="s">
        <v>73</v>
      </c>
      <c r="LW57" s="157">
        <v>291</v>
      </c>
      <c r="LX57" s="157">
        <v>263</v>
      </c>
      <c r="LY57" s="157">
        <v>26</v>
      </c>
      <c r="LZ57" s="157">
        <v>2</v>
      </c>
      <c r="MA57" s="158">
        <f t="shared" si="44"/>
        <v>0.90378006872852235</v>
      </c>
      <c r="MB57" s="158">
        <f t="shared" si="45"/>
        <v>0</v>
      </c>
      <c r="MD57" s="157" t="s">
        <v>73</v>
      </c>
      <c r="ME57" s="157">
        <v>291</v>
      </c>
      <c r="MF57" s="157">
        <v>263</v>
      </c>
      <c r="MG57" s="157">
        <v>26</v>
      </c>
      <c r="MH57" s="157">
        <v>2</v>
      </c>
      <c r="MI57" s="158">
        <f t="shared" si="46"/>
        <v>0.90378006872852235</v>
      </c>
      <c r="MJ57" s="158">
        <f t="shared" si="47"/>
        <v>0</v>
      </c>
      <c r="ML57" s="157" t="s">
        <v>73</v>
      </c>
      <c r="MM57" s="157">
        <v>291</v>
      </c>
      <c r="MN57" s="157">
        <v>263</v>
      </c>
      <c r="MO57" s="157">
        <v>26</v>
      </c>
      <c r="MP57" s="157">
        <v>2</v>
      </c>
      <c r="MQ57" s="158">
        <f t="shared" si="48"/>
        <v>0.90378006872852235</v>
      </c>
      <c r="MR57" s="158">
        <f t="shared" si="49"/>
        <v>0</v>
      </c>
      <c r="MT57" s="157" t="s">
        <v>73</v>
      </c>
      <c r="MU57" s="157">
        <v>291</v>
      </c>
      <c r="MV57" s="157">
        <v>263</v>
      </c>
      <c r="MW57" s="157">
        <v>26</v>
      </c>
      <c r="MX57" s="157">
        <v>2</v>
      </c>
      <c r="MY57" s="158">
        <f t="shared" si="50"/>
        <v>0.90378006872852235</v>
      </c>
      <c r="MZ57" s="158">
        <f t="shared" si="51"/>
        <v>0</v>
      </c>
      <c r="NB57" s="157" t="s">
        <v>73</v>
      </c>
      <c r="NC57" s="157">
        <v>291</v>
      </c>
      <c r="ND57" s="157">
        <v>263</v>
      </c>
      <c r="NE57" s="157">
        <v>26</v>
      </c>
      <c r="NF57" s="157">
        <v>2</v>
      </c>
      <c r="NG57" s="158">
        <f t="shared" si="52"/>
        <v>0.90378006872852235</v>
      </c>
      <c r="NH57" s="158">
        <f t="shared" si="53"/>
        <v>0</v>
      </c>
      <c r="NJ57" s="157" t="s">
        <v>73</v>
      </c>
      <c r="NK57" s="157">
        <v>291</v>
      </c>
      <c r="NL57" s="157">
        <v>263</v>
      </c>
      <c r="NM57" s="157">
        <v>26</v>
      </c>
      <c r="NN57" s="157">
        <v>2</v>
      </c>
      <c r="NO57" s="158">
        <f t="shared" si="54"/>
        <v>0.90378006872852235</v>
      </c>
      <c r="NP57" s="158">
        <f t="shared" si="55"/>
        <v>0</v>
      </c>
      <c r="NR57" s="157" t="s">
        <v>73</v>
      </c>
      <c r="NS57" s="157">
        <v>291</v>
      </c>
      <c r="NT57" s="157">
        <v>263</v>
      </c>
      <c r="NU57" s="157">
        <v>26</v>
      </c>
      <c r="NV57" s="157">
        <v>2</v>
      </c>
      <c r="NW57" s="158">
        <f t="shared" si="56"/>
        <v>0.90378006872852235</v>
      </c>
      <c r="NX57" s="158">
        <f t="shared" si="57"/>
        <v>0</v>
      </c>
      <c r="NZ57" s="157" t="s">
        <v>73</v>
      </c>
      <c r="OA57" s="157">
        <v>291</v>
      </c>
      <c r="OB57" s="157">
        <v>263</v>
      </c>
      <c r="OC57" s="157">
        <v>26</v>
      </c>
      <c r="OD57" s="157">
        <v>2</v>
      </c>
      <c r="OE57" s="158">
        <f t="shared" si="58"/>
        <v>0.90378006872852235</v>
      </c>
      <c r="OF57" s="158">
        <f t="shared" si="59"/>
        <v>0</v>
      </c>
      <c r="OH57" s="157" t="s">
        <v>73</v>
      </c>
      <c r="OI57" s="157">
        <v>291</v>
      </c>
      <c r="OJ57" s="157">
        <v>263</v>
      </c>
      <c r="OK57" s="157">
        <v>26</v>
      </c>
      <c r="OL57" s="157">
        <v>2</v>
      </c>
      <c r="OM57" s="158">
        <f t="shared" si="60"/>
        <v>0.90378006872852235</v>
      </c>
      <c r="ON57" s="158">
        <f t="shared" si="61"/>
        <v>0</v>
      </c>
      <c r="OP57" s="157" t="s">
        <v>73</v>
      </c>
      <c r="OQ57" s="157">
        <v>291</v>
      </c>
      <c r="OR57" s="157">
        <v>263</v>
      </c>
      <c r="OS57" s="157">
        <v>26</v>
      </c>
      <c r="OT57" s="157">
        <v>2</v>
      </c>
      <c r="OU57" s="158">
        <f t="shared" si="62"/>
        <v>0.90378006872852235</v>
      </c>
      <c r="OV57" s="158">
        <f t="shared" si="63"/>
        <v>0</v>
      </c>
      <c r="OX57" s="157" t="s">
        <v>73</v>
      </c>
      <c r="OY57" s="157">
        <v>291</v>
      </c>
      <c r="OZ57" s="157">
        <v>263</v>
      </c>
      <c r="PA57" s="157">
        <v>26</v>
      </c>
      <c r="PB57" s="157">
        <v>2</v>
      </c>
      <c r="PC57" s="158">
        <f t="shared" si="64"/>
        <v>0.90378006872852235</v>
      </c>
      <c r="PD57" s="158">
        <f t="shared" si="65"/>
        <v>0</v>
      </c>
      <c r="PF57" s="157" t="s">
        <v>73</v>
      </c>
      <c r="PG57" s="157">
        <v>291</v>
      </c>
      <c r="PH57" s="157">
        <v>260</v>
      </c>
      <c r="PI57" s="157">
        <v>26</v>
      </c>
      <c r="PJ57" s="157">
        <v>5</v>
      </c>
      <c r="PK57" s="158">
        <v>0.89</v>
      </c>
      <c r="PM57" s="157" t="s">
        <v>73</v>
      </c>
      <c r="PN57" s="157">
        <v>291</v>
      </c>
      <c r="PO57" s="157">
        <v>262</v>
      </c>
      <c r="PP57" s="157">
        <v>26</v>
      </c>
      <c r="PQ57" s="157">
        <v>3</v>
      </c>
      <c r="PR57" s="158">
        <v>0.9</v>
      </c>
      <c r="PT57" s="157" t="s">
        <v>73</v>
      </c>
      <c r="PU57" s="157">
        <v>291</v>
      </c>
      <c r="PV57" s="157">
        <v>263</v>
      </c>
      <c r="PW57" s="157">
        <v>26</v>
      </c>
      <c r="PX57" s="157">
        <v>2</v>
      </c>
      <c r="PY57" s="158">
        <v>0.9</v>
      </c>
      <c r="QA57" s="157" t="s">
        <v>73</v>
      </c>
      <c r="QB57" s="157">
        <v>291</v>
      </c>
      <c r="QC57" s="157">
        <v>262</v>
      </c>
      <c r="QD57" s="157">
        <v>26</v>
      </c>
      <c r="QE57" s="157">
        <v>3</v>
      </c>
      <c r="QF57" s="158">
        <v>0.9</v>
      </c>
      <c r="QH57" s="157" t="s">
        <v>73</v>
      </c>
      <c r="QI57" s="157">
        <v>291</v>
      </c>
      <c r="QJ57" s="157">
        <v>263</v>
      </c>
      <c r="QK57" s="157">
        <v>26</v>
      </c>
      <c r="QL57" s="157">
        <v>2</v>
      </c>
      <c r="QM57" s="158">
        <v>0.9</v>
      </c>
    </row>
    <row r="58" spans="1:455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1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2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3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4"/>
        <v>0</v>
      </c>
      <c r="AO58" s="2" t="s">
        <v>74</v>
      </c>
      <c r="AP58" s="2">
        <v>7</v>
      </c>
      <c r="AQ58" s="2">
        <v>6</v>
      </c>
      <c r="AR58" s="2">
        <v>1</v>
      </c>
      <c r="AS58" s="2">
        <v>0</v>
      </c>
      <c r="AT58" s="4">
        <v>0.86</v>
      </c>
      <c r="AU58" s="4">
        <f t="shared" si="5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6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7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f t="shared" si="66"/>
        <v>0.8571428571428571</v>
      </c>
      <c r="BS58" s="4">
        <f t="shared" si="8"/>
        <v>-2.8571428571428914E-3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v>0.86</v>
      </c>
      <c r="CA58" s="4">
        <f t="shared" si="9"/>
        <v>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10"/>
        <v>0</v>
      </c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1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2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68"/>
        <v>-6.0000000000000053E-2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3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f t="shared" si="67"/>
        <v>0.8571428571428571</v>
      </c>
      <c r="EE58" s="4">
        <f t="shared" si="14"/>
        <v>-2.8571428571428914E-3</v>
      </c>
      <c r="EG58" s="139" t="s">
        <v>74</v>
      </c>
      <c r="EH58" s="139">
        <v>7</v>
      </c>
      <c r="EI58" s="139">
        <v>6</v>
      </c>
      <c r="EJ58" s="139">
        <v>1</v>
      </c>
      <c r="EK58" s="139">
        <v>0</v>
      </c>
      <c r="EL58" s="140">
        <v>0.86</v>
      </c>
      <c r="EM58" s="140">
        <v>0</v>
      </c>
      <c r="EN58" s="138"/>
      <c r="EO58" s="138" t="s">
        <v>74</v>
      </c>
      <c r="EP58" s="138">
        <v>7</v>
      </c>
      <c r="EQ58" s="138">
        <v>6</v>
      </c>
      <c r="ER58" s="138">
        <v>1</v>
      </c>
      <c r="ES58" s="138">
        <v>0</v>
      </c>
      <c r="ET58" s="143">
        <v>0.86</v>
      </c>
      <c r="EU58" s="140">
        <v>0</v>
      </c>
      <c r="EV58" s="138"/>
      <c r="EW58" s="156" t="s">
        <v>74</v>
      </c>
      <c r="EX58" s="156">
        <v>7</v>
      </c>
      <c r="EY58" s="156">
        <v>6</v>
      </c>
      <c r="EZ58" s="156">
        <v>1</v>
      </c>
      <c r="FA58" s="156">
        <v>0</v>
      </c>
      <c r="FB58" s="162">
        <v>0.86</v>
      </c>
      <c r="FC58" s="158">
        <f t="shared" si="15"/>
        <v>0</v>
      </c>
      <c r="FD58" s="157"/>
      <c r="FE58" s="156" t="s">
        <v>264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6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7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18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19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0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1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2"/>
        <v>0</v>
      </c>
      <c r="HH58" s="157"/>
      <c r="HI58" s="157"/>
      <c r="HJ58" s="157"/>
      <c r="HK58" s="157"/>
      <c r="HL58" s="157"/>
      <c r="HM58" s="157"/>
      <c r="HO58" s="157"/>
      <c r="HP58" s="157"/>
      <c r="HQ58" s="157"/>
      <c r="HR58" s="157"/>
      <c r="HS58" s="157"/>
      <c r="HT58" s="157"/>
      <c r="HU58" s="158"/>
      <c r="HV58" s="157"/>
      <c r="HW58" s="157"/>
      <c r="HX58" s="157"/>
      <c r="HY58" s="157"/>
      <c r="HZ58" s="157"/>
      <c r="IA58" s="157"/>
      <c r="IB58" s="157"/>
      <c r="IC58" s="157"/>
      <c r="ID58" s="157"/>
      <c r="IE58" s="157"/>
      <c r="IF58" s="157"/>
      <c r="IG58" s="157"/>
      <c r="IH58" s="157"/>
      <c r="II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3"/>
        <v>0.8571428571428571</v>
      </c>
      <c r="IR58" s="158">
        <f t="shared" si="24"/>
        <v>-2.8571428571428914E-3</v>
      </c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5"/>
        <v>0.8571428571428571</v>
      </c>
      <c r="IZ58" s="158">
        <f t="shared" si="26"/>
        <v>0</v>
      </c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7"/>
        <v>0.8571428571428571</v>
      </c>
      <c r="JH58" s="158">
        <f t="shared" si="28"/>
        <v>0</v>
      </c>
      <c r="JJ58" s="157" t="s">
        <v>264</v>
      </c>
      <c r="JK58" s="157">
        <v>7</v>
      </c>
      <c r="JL58" s="157">
        <v>0</v>
      </c>
      <c r="JM58" s="157">
        <v>0</v>
      </c>
      <c r="JN58" s="157">
        <v>7</v>
      </c>
      <c r="JO58" s="158">
        <v>0</v>
      </c>
      <c r="JP58" s="158">
        <f t="shared" si="29"/>
        <v>-0.8571428571428571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0"/>
        <v>0.8571428571428571</v>
      </c>
      <c r="JX58" s="158">
        <f t="shared" si="31"/>
        <v>0</v>
      </c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2"/>
        <v>0.8571428571428571</v>
      </c>
      <c r="KF58" s="158">
        <f t="shared" si="33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4"/>
        <v>0.8571428571428571</v>
      </c>
      <c r="KN58" s="158">
        <f t="shared" si="35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6"/>
        <v>0.8571428571428571</v>
      </c>
      <c r="KV58" s="158">
        <f t="shared" si="37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38"/>
        <v>0.8571428571428571</v>
      </c>
      <c r="LD58" s="158">
        <f t="shared" si="39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0"/>
        <v>0.8571428571428571</v>
      </c>
      <c r="LL58" s="158">
        <f t="shared" si="41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2"/>
        <v>0.8571428571428571</v>
      </c>
      <c r="LT58" s="158">
        <f t="shared" si="43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4"/>
        <v>0.8571428571428571</v>
      </c>
      <c r="MB58" s="158">
        <f t="shared" si="45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6"/>
        <v>0.8571428571428571</v>
      </c>
      <c r="MJ58" s="158">
        <f t="shared" si="47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48"/>
        <v>0.8571428571428571</v>
      </c>
      <c r="MR58" s="158">
        <f t="shared" si="49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0"/>
        <v>0.8571428571428571</v>
      </c>
      <c r="MZ58" s="158">
        <f t="shared" si="51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2"/>
        <v>0.8571428571428571</v>
      </c>
      <c r="NH58" s="158">
        <f t="shared" si="53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4"/>
        <v>0.8571428571428571</v>
      </c>
      <c r="NP58" s="158">
        <f t="shared" si="55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6"/>
        <v>0.8571428571428571</v>
      </c>
      <c r="NX58" s="158">
        <f t="shared" si="57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58"/>
        <v>0.8571428571428571</v>
      </c>
      <c r="OF58" s="158">
        <f t="shared" si="59"/>
        <v>0</v>
      </c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0"/>
        <v>0.8571428571428571</v>
      </c>
      <c r="ON58" s="158">
        <f t="shared" si="61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2"/>
        <v>0.8571428571428571</v>
      </c>
      <c r="OV58" s="158">
        <f t="shared" si="63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4"/>
        <v>0.8571428571428571</v>
      </c>
      <c r="PD58" s="158">
        <f t="shared" si="65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v>0.86</v>
      </c>
      <c r="PM58" s="157" t="s">
        <v>264</v>
      </c>
      <c r="PN58" s="157">
        <v>7</v>
      </c>
      <c r="PO58" s="157">
        <v>6</v>
      </c>
      <c r="PP58" s="157">
        <v>1</v>
      </c>
      <c r="PQ58" s="157">
        <v>0</v>
      </c>
      <c r="PR58" s="158">
        <v>0.86</v>
      </c>
      <c r="PT58" s="157" t="s">
        <v>264</v>
      </c>
      <c r="PU58" s="157">
        <v>7</v>
      </c>
      <c r="PV58" s="157">
        <v>6</v>
      </c>
      <c r="PW58" s="157">
        <v>1</v>
      </c>
      <c r="PX58" s="157">
        <v>0</v>
      </c>
      <c r="PY58" s="158">
        <v>0.86</v>
      </c>
      <c r="QA58" s="157" t="s">
        <v>264</v>
      </c>
      <c r="QB58" s="157">
        <v>7</v>
      </c>
      <c r="QC58" s="157">
        <v>6</v>
      </c>
      <c r="QD58" s="157">
        <v>1</v>
      </c>
      <c r="QE58" s="157">
        <v>0</v>
      </c>
      <c r="QF58" s="158">
        <v>0.86</v>
      </c>
      <c r="QH58" s="157" t="s">
        <v>264</v>
      </c>
      <c r="QI58" s="157">
        <v>7</v>
      </c>
      <c r="QJ58" s="157">
        <v>6</v>
      </c>
      <c r="QK58" s="157">
        <v>1</v>
      </c>
      <c r="QL58" s="157">
        <v>0</v>
      </c>
      <c r="QM58" s="158">
        <v>0.86</v>
      </c>
    </row>
    <row r="59" spans="1:455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1"/>
        <v>0</v>
      </c>
      <c r="Q59" s="2" t="s">
        <v>179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2"/>
        <v>0</v>
      </c>
      <c r="Y59" s="2" t="s">
        <v>179</v>
      </c>
      <c r="Z59" s="2">
        <v>144</v>
      </c>
      <c r="AA59" s="2">
        <v>133</v>
      </c>
      <c r="AB59" s="2">
        <v>8</v>
      </c>
      <c r="AC59" s="7">
        <v>3</v>
      </c>
      <c r="AD59" s="4">
        <v>0.92</v>
      </c>
      <c r="AE59" s="4">
        <f t="shared" si="3"/>
        <v>-1.0000000000000009E-2</v>
      </c>
      <c r="AG59" s="2" t="s">
        <v>179</v>
      </c>
      <c r="AH59" s="2">
        <v>144</v>
      </c>
      <c r="AI59" s="2">
        <v>131</v>
      </c>
      <c r="AJ59" s="2">
        <v>9</v>
      </c>
      <c r="AK59" s="2">
        <v>4</v>
      </c>
      <c r="AL59" s="4">
        <v>0.91</v>
      </c>
      <c r="AM59" s="4">
        <f t="shared" si="4"/>
        <v>-1.0000000000000009E-2</v>
      </c>
      <c r="AO59" s="2" t="s">
        <v>179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4">
        <f t="shared" si="5"/>
        <v>2.0000000000000018E-2</v>
      </c>
      <c r="AW59" s="2" t="s">
        <v>179</v>
      </c>
      <c r="AX59" s="2">
        <v>144</v>
      </c>
      <c r="AY59" s="2">
        <v>132</v>
      </c>
      <c r="AZ59" s="2">
        <v>8</v>
      </c>
      <c r="BA59" s="7">
        <v>4</v>
      </c>
      <c r="BB59" s="4">
        <v>0.92</v>
      </c>
      <c r="BC59" s="4">
        <f t="shared" si="6"/>
        <v>-1.0000000000000009E-2</v>
      </c>
      <c r="BE59" s="2" t="s">
        <v>179</v>
      </c>
      <c r="BF59" s="2">
        <v>144</v>
      </c>
      <c r="BG59" s="2">
        <v>133</v>
      </c>
      <c r="BH59" s="2">
        <v>9</v>
      </c>
      <c r="BI59" s="2">
        <v>2</v>
      </c>
      <c r="BJ59" s="4">
        <v>0.92</v>
      </c>
      <c r="BK59" s="4">
        <f t="shared" si="7"/>
        <v>0</v>
      </c>
      <c r="BM59" s="2" t="s">
        <v>179</v>
      </c>
      <c r="BN59" s="2">
        <v>144</v>
      </c>
      <c r="BO59" s="2">
        <v>133</v>
      </c>
      <c r="BP59" s="2">
        <v>9</v>
      </c>
      <c r="BQ59" s="2">
        <v>2</v>
      </c>
      <c r="BR59" s="4">
        <f t="shared" si="66"/>
        <v>0.92361111111111116</v>
      </c>
      <c r="BS59" s="4">
        <f t="shared" si="8"/>
        <v>3.6111111111111205E-3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9"/>
        <v>6.3888888888888884E-3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10"/>
        <v>0</v>
      </c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1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2"/>
        <v>0</v>
      </c>
      <c r="DA59" s="2" t="s">
        <v>179</v>
      </c>
      <c r="DB59" s="2">
        <v>144</v>
      </c>
      <c r="DC59" s="2">
        <v>132</v>
      </c>
      <c r="DD59" s="2">
        <v>8</v>
      </c>
      <c r="DE59" s="2">
        <v>4</v>
      </c>
      <c r="DF59" s="4">
        <v>0.92</v>
      </c>
      <c r="DG59" s="4">
        <v>-1.0000000000000009E-2</v>
      </c>
      <c r="DH59" s="2" t="s">
        <v>119</v>
      </c>
      <c r="DI59" s="2" t="s">
        <v>179</v>
      </c>
      <c r="DJ59" s="2">
        <v>144</v>
      </c>
      <c r="DK59" s="2">
        <v>133</v>
      </c>
      <c r="DL59" s="2">
        <v>8</v>
      </c>
      <c r="DM59" s="2">
        <v>3</v>
      </c>
      <c r="DN59" s="4">
        <v>0.92</v>
      </c>
      <c r="DO59" s="4">
        <f t="shared" si="68"/>
        <v>-7.999999999999996E-2</v>
      </c>
      <c r="DQ59" s="2" t="s">
        <v>179</v>
      </c>
      <c r="DR59" s="2">
        <v>144</v>
      </c>
      <c r="DS59" s="2">
        <v>133</v>
      </c>
      <c r="DT59" s="2">
        <v>9</v>
      </c>
      <c r="DU59" s="2">
        <v>2</v>
      </c>
      <c r="DV59" s="4">
        <v>0.92</v>
      </c>
      <c r="DW59" s="4">
        <f t="shared" si="13"/>
        <v>0</v>
      </c>
      <c r="DY59" s="2" t="s">
        <v>179</v>
      </c>
      <c r="DZ59" s="2">
        <v>144</v>
      </c>
      <c r="EA59" s="2">
        <v>132</v>
      </c>
      <c r="EB59" s="2">
        <v>8</v>
      </c>
      <c r="EC59" s="2">
        <v>4</v>
      </c>
      <c r="ED59" s="4">
        <f t="shared" si="67"/>
        <v>0.91666666666666663</v>
      </c>
      <c r="EE59" s="4">
        <f t="shared" si="14"/>
        <v>-3.3333333333334103E-3</v>
      </c>
      <c r="EG59" s="139" t="s">
        <v>179</v>
      </c>
      <c r="EH59" s="139">
        <v>144</v>
      </c>
      <c r="EI59" s="139">
        <v>134</v>
      </c>
      <c r="EJ59" s="139">
        <v>8</v>
      </c>
      <c r="EK59" s="139">
        <v>2</v>
      </c>
      <c r="EL59" s="140">
        <v>0.93</v>
      </c>
      <c r="EM59" s="140">
        <v>1.0000000000000009E-2</v>
      </c>
      <c r="EN59" s="138"/>
      <c r="EO59" s="138" t="s">
        <v>179</v>
      </c>
      <c r="EP59" s="138">
        <v>144</v>
      </c>
      <c r="EQ59" s="138">
        <v>133</v>
      </c>
      <c r="ER59" s="138">
        <v>8</v>
      </c>
      <c r="ES59" s="138">
        <v>3</v>
      </c>
      <c r="ET59" s="143">
        <v>0.92</v>
      </c>
      <c r="EU59" s="140">
        <v>-1.0000000000000009E-2</v>
      </c>
      <c r="EV59" s="139" t="s">
        <v>119</v>
      </c>
      <c r="EW59" s="156" t="s">
        <v>179</v>
      </c>
      <c r="EX59" s="156">
        <v>144</v>
      </c>
      <c r="EY59" s="156">
        <v>133</v>
      </c>
      <c r="EZ59" s="156">
        <v>8</v>
      </c>
      <c r="FA59" s="156">
        <v>3</v>
      </c>
      <c r="FB59" s="162">
        <v>0.92</v>
      </c>
      <c r="FC59" s="158">
        <f t="shared" si="15"/>
        <v>0</v>
      </c>
      <c r="FD59" s="157"/>
      <c r="FE59" s="156" t="s">
        <v>270</v>
      </c>
      <c r="FF59" s="156">
        <v>144</v>
      </c>
      <c r="FG59" s="156">
        <v>131</v>
      </c>
      <c r="FH59" s="156">
        <v>9</v>
      </c>
      <c r="FI59" s="156">
        <v>4</v>
      </c>
      <c r="FJ59" s="162">
        <v>0.91</v>
      </c>
      <c r="FK59" s="158">
        <f t="shared" si="16"/>
        <v>-1.0000000000000009E-2</v>
      </c>
      <c r="FL59" s="157" t="s">
        <v>119</v>
      </c>
      <c r="FM59" s="156" t="s">
        <v>270</v>
      </c>
      <c r="FN59" s="156">
        <v>144</v>
      </c>
      <c r="FO59" s="156">
        <v>131</v>
      </c>
      <c r="FP59" s="156">
        <v>8</v>
      </c>
      <c r="FQ59" s="156">
        <v>5</v>
      </c>
      <c r="FR59" s="162">
        <v>0.91</v>
      </c>
      <c r="FS59" s="158">
        <f t="shared" si="17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18"/>
        <v>1.0000000000000009E-2</v>
      </c>
      <c r="GB59" s="157"/>
      <c r="GC59" s="156" t="s">
        <v>270</v>
      </c>
      <c r="GD59" s="156">
        <v>144</v>
      </c>
      <c r="GE59" s="156">
        <v>132</v>
      </c>
      <c r="GF59" s="156">
        <v>8</v>
      </c>
      <c r="GG59" s="156">
        <v>4</v>
      </c>
      <c r="GH59" s="162">
        <v>0.92</v>
      </c>
      <c r="GI59" s="158">
        <f t="shared" si="19"/>
        <v>0</v>
      </c>
      <c r="GJ59" s="157"/>
      <c r="GK59" s="156" t="s">
        <v>270</v>
      </c>
      <c r="GL59" s="156">
        <v>144</v>
      </c>
      <c r="GM59" s="156">
        <v>132</v>
      </c>
      <c r="GN59" s="156">
        <v>8</v>
      </c>
      <c r="GO59" s="156">
        <v>4</v>
      </c>
      <c r="GP59" s="162">
        <v>0.92</v>
      </c>
      <c r="GQ59" s="158">
        <f t="shared" si="20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1"/>
        <v>0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2"/>
        <v>0</v>
      </c>
      <c r="HH59" s="157"/>
      <c r="HI59" s="157"/>
      <c r="HJ59" s="157"/>
      <c r="HK59" s="157"/>
      <c r="HL59" s="157"/>
      <c r="HM59" s="157"/>
      <c r="HO59" s="157"/>
      <c r="HP59" s="157"/>
      <c r="HQ59" s="157"/>
      <c r="HR59" s="157"/>
      <c r="HS59" s="157"/>
      <c r="HT59" s="157"/>
      <c r="HU59" s="158"/>
      <c r="HV59" s="157"/>
      <c r="HW59" s="157"/>
      <c r="HX59" s="157"/>
      <c r="HY59" s="157"/>
      <c r="HZ59" s="157"/>
      <c r="IA59" s="157"/>
      <c r="IB59" s="157"/>
      <c r="IC59" s="157"/>
      <c r="ID59" s="157"/>
      <c r="IE59" s="157"/>
      <c r="IF59" s="157"/>
      <c r="IG59" s="157"/>
      <c r="IH59" s="157"/>
      <c r="II59" s="157"/>
      <c r="IL59" s="157" t="s">
        <v>270</v>
      </c>
      <c r="IM59" s="157">
        <v>144</v>
      </c>
      <c r="IN59" s="157">
        <v>133</v>
      </c>
      <c r="IO59" s="157">
        <v>9</v>
      </c>
      <c r="IP59" s="157">
        <v>2</v>
      </c>
      <c r="IQ59" s="158">
        <f t="shared" si="23"/>
        <v>0.92361111111111116</v>
      </c>
      <c r="IR59" s="158">
        <f t="shared" si="24"/>
        <v>3.6111111111111205E-3</v>
      </c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5"/>
        <v>0.92361111111111116</v>
      </c>
      <c r="IZ59" s="158">
        <f t="shared" si="26"/>
        <v>0</v>
      </c>
      <c r="JB59" s="157" t="s">
        <v>270</v>
      </c>
      <c r="JC59" s="157">
        <v>144</v>
      </c>
      <c r="JD59" s="157">
        <v>133</v>
      </c>
      <c r="JE59" s="157">
        <v>8</v>
      </c>
      <c r="JF59" s="157">
        <v>3</v>
      </c>
      <c r="JG59" s="158">
        <f t="shared" si="27"/>
        <v>0.92361111111111116</v>
      </c>
      <c r="JH59" s="158">
        <f t="shared" si="28"/>
        <v>0</v>
      </c>
      <c r="JJ59" s="157" t="s">
        <v>270</v>
      </c>
      <c r="JK59" s="157">
        <v>144</v>
      </c>
      <c r="JL59" s="157">
        <v>0</v>
      </c>
      <c r="JM59" s="157">
        <v>0</v>
      </c>
      <c r="JN59" s="157">
        <v>144</v>
      </c>
      <c r="JO59" s="158">
        <v>0</v>
      </c>
      <c r="JP59" s="158">
        <f t="shared" si="29"/>
        <v>-0.92361111111111116</v>
      </c>
      <c r="JR59" s="157" t="s">
        <v>270</v>
      </c>
      <c r="JS59" s="157">
        <v>144</v>
      </c>
      <c r="JT59" s="157">
        <v>132</v>
      </c>
      <c r="JU59" s="157">
        <v>8</v>
      </c>
      <c r="JV59" s="157">
        <v>4</v>
      </c>
      <c r="JW59" s="158">
        <f>JT59/JS59</f>
        <v>0.91666666666666663</v>
      </c>
      <c r="JX59" s="158">
        <f t="shared" si="31"/>
        <v>-6.9444444444445308E-3</v>
      </c>
      <c r="JZ59" s="157" t="s">
        <v>270</v>
      </c>
      <c r="KA59" s="157">
        <v>144</v>
      </c>
      <c r="KB59" s="157">
        <v>132</v>
      </c>
      <c r="KC59" s="157">
        <v>8</v>
      </c>
      <c r="KD59" s="157">
        <v>4</v>
      </c>
      <c r="KE59" s="158">
        <f t="shared" si="32"/>
        <v>0.91666666666666663</v>
      </c>
      <c r="KF59" s="158">
        <f t="shared" si="33"/>
        <v>0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4"/>
        <v>0.92361111111111116</v>
      </c>
      <c r="KN59" s="158">
        <f t="shared" si="35"/>
        <v>6.9444444444445308E-3</v>
      </c>
      <c r="KP59" s="157" t="s">
        <v>270</v>
      </c>
      <c r="KQ59" s="157">
        <v>144</v>
      </c>
      <c r="KR59" s="157">
        <v>133</v>
      </c>
      <c r="KS59" s="157">
        <v>9</v>
      </c>
      <c r="KT59" s="157">
        <v>2</v>
      </c>
      <c r="KU59" s="158">
        <f t="shared" si="36"/>
        <v>0.92361111111111116</v>
      </c>
      <c r="KV59" s="158">
        <f t="shared" si="37"/>
        <v>0</v>
      </c>
      <c r="KX59" s="157" t="s">
        <v>270</v>
      </c>
      <c r="KY59" s="157">
        <v>144</v>
      </c>
      <c r="KZ59" s="157">
        <v>133</v>
      </c>
      <c r="LA59" s="157">
        <v>9</v>
      </c>
      <c r="LB59" s="157">
        <v>2</v>
      </c>
      <c r="LC59" s="158">
        <f t="shared" si="38"/>
        <v>0.92361111111111116</v>
      </c>
      <c r="LD59" s="158">
        <f t="shared" si="39"/>
        <v>0</v>
      </c>
      <c r="LF59" s="157" t="s">
        <v>270</v>
      </c>
      <c r="LG59" s="157">
        <v>144</v>
      </c>
      <c r="LH59" s="157">
        <v>133</v>
      </c>
      <c r="LI59" s="157">
        <v>9</v>
      </c>
      <c r="LJ59" s="157">
        <v>2</v>
      </c>
      <c r="LK59" s="158">
        <f t="shared" si="40"/>
        <v>0.92361111111111116</v>
      </c>
      <c r="LL59" s="158">
        <f t="shared" si="41"/>
        <v>0</v>
      </c>
      <c r="LN59" s="157" t="s">
        <v>270</v>
      </c>
      <c r="LO59" s="157">
        <v>144</v>
      </c>
      <c r="LP59" s="157">
        <v>133</v>
      </c>
      <c r="LQ59" s="157">
        <v>9</v>
      </c>
      <c r="LR59" s="157">
        <v>2</v>
      </c>
      <c r="LS59" s="158">
        <f t="shared" si="42"/>
        <v>0.92361111111111116</v>
      </c>
      <c r="LT59" s="158">
        <f t="shared" si="43"/>
        <v>0</v>
      </c>
      <c r="LV59" s="157" t="s">
        <v>270</v>
      </c>
      <c r="LW59" s="157">
        <v>144</v>
      </c>
      <c r="LX59" s="157">
        <v>133</v>
      </c>
      <c r="LY59" s="157">
        <v>9</v>
      </c>
      <c r="LZ59" s="157">
        <v>2</v>
      </c>
      <c r="MA59" s="158">
        <f t="shared" si="44"/>
        <v>0.92361111111111116</v>
      </c>
      <c r="MB59" s="158">
        <f t="shared" si="45"/>
        <v>0</v>
      </c>
      <c r="MD59" s="157" t="s">
        <v>270</v>
      </c>
      <c r="ME59" s="157">
        <v>144</v>
      </c>
      <c r="MF59" s="157">
        <v>133</v>
      </c>
      <c r="MG59" s="157">
        <v>9</v>
      </c>
      <c r="MH59" s="157">
        <v>2</v>
      </c>
      <c r="MI59" s="158">
        <f t="shared" si="46"/>
        <v>0.92361111111111116</v>
      </c>
      <c r="MJ59" s="158">
        <f t="shared" si="47"/>
        <v>0</v>
      </c>
      <c r="ML59" s="157" t="s">
        <v>270</v>
      </c>
      <c r="MM59" s="157">
        <v>144</v>
      </c>
      <c r="MN59" s="157">
        <v>133</v>
      </c>
      <c r="MO59" s="157">
        <v>9</v>
      </c>
      <c r="MP59" s="157">
        <v>2</v>
      </c>
      <c r="MQ59" s="158">
        <f t="shared" si="48"/>
        <v>0.92361111111111116</v>
      </c>
      <c r="MR59" s="158">
        <f t="shared" si="49"/>
        <v>0</v>
      </c>
      <c r="MT59" s="157" t="s">
        <v>270</v>
      </c>
      <c r="MU59" s="157">
        <v>144</v>
      </c>
      <c r="MV59" s="157">
        <v>133</v>
      </c>
      <c r="MW59" s="157">
        <v>9</v>
      </c>
      <c r="MX59" s="157">
        <v>2</v>
      </c>
      <c r="MY59" s="158">
        <f t="shared" si="50"/>
        <v>0.92361111111111116</v>
      </c>
      <c r="MZ59" s="158">
        <f t="shared" si="51"/>
        <v>0</v>
      </c>
      <c r="NB59" s="157" t="s">
        <v>270</v>
      </c>
      <c r="NC59" s="157">
        <v>144</v>
      </c>
      <c r="ND59" s="157">
        <v>133</v>
      </c>
      <c r="NE59" s="157">
        <v>9</v>
      </c>
      <c r="NF59" s="157">
        <v>2</v>
      </c>
      <c r="NG59" s="158">
        <f t="shared" si="52"/>
        <v>0.92361111111111116</v>
      </c>
      <c r="NH59" s="158">
        <f t="shared" si="53"/>
        <v>0</v>
      </c>
      <c r="NJ59" s="157" t="s">
        <v>270</v>
      </c>
      <c r="NK59" s="157">
        <v>144</v>
      </c>
      <c r="NL59" s="157">
        <v>133</v>
      </c>
      <c r="NM59" s="157">
        <v>9</v>
      </c>
      <c r="NN59" s="157">
        <v>2</v>
      </c>
      <c r="NO59" s="158">
        <f t="shared" si="54"/>
        <v>0.92361111111111116</v>
      </c>
      <c r="NP59" s="158">
        <f t="shared" si="55"/>
        <v>0</v>
      </c>
      <c r="NR59" s="157" t="s">
        <v>270</v>
      </c>
      <c r="NS59" s="157">
        <v>144</v>
      </c>
      <c r="NT59" s="157">
        <v>133</v>
      </c>
      <c r="NU59" s="157">
        <v>9</v>
      </c>
      <c r="NV59" s="157">
        <v>2</v>
      </c>
      <c r="NW59" s="158">
        <f t="shared" si="56"/>
        <v>0.92361111111111116</v>
      </c>
      <c r="NX59" s="158">
        <f t="shared" si="57"/>
        <v>0</v>
      </c>
      <c r="NZ59" s="157" t="s">
        <v>270</v>
      </c>
      <c r="OA59" s="157">
        <v>144</v>
      </c>
      <c r="OB59" s="157">
        <v>133</v>
      </c>
      <c r="OC59" s="157">
        <v>9</v>
      </c>
      <c r="OD59" s="157">
        <v>2</v>
      </c>
      <c r="OE59" s="158">
        <f t="shared" si="58"/>
        <v>0.92361111111111116</v>
      </c>
      <c r="OF59" s="158">
        <f t="shared" si="59"/>
        <v>0</v>
      </c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0"/>
        <v>0.93055555555555558</v>
      </c>
      <c r="ON59" s="158">
        <f t="shared" si="61"/>
        <v>6.9444444444444198E-3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2"/>
        <v>0.93055555555555558</v>
      </c>
      <c r="OV59" s="158">
        <f t="shared" si="63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4"/>
        <v>0.93055555555555558</v>
      </c>
      <c r="PD59" s="158">
        <f t="shared" si="65"/>
        <v>0</v>
      </c>
      <c r="PF59" s="157" t="s">
        <v>270</v>
      </c>
      <c r="PG59" s="157">
        <v>144</v>
      </c>
      <c r="PH59" s="157">
        <v>131</v>
      </c>
      <c r="PI59" s="157">
        <v>8</v>
      </c>
      <c r="PJ59" s="157">
        <v>5</v>
      </c>
      <c r="PK59" s="158">
        <v>0.91</v>
      </c>
      <c r="PM59" s="157" t="s">
        <v>270</v>
      </c>
      <c r="PN59" s="157">
        <v>144</v>
      </c>
      <c r="PO59" s="157">
        <v>133</v>
      </c>
      <c r="PP59" s="157">
        <v>8</v>
      </c>
      <c r="PQ59" s="157">
        <v>3</v>
      </c>
      <c r="PR59" s="158">
        <v>0.92</v>
      </c>
      <c r="PT59" s="157" t="s">
        <v>270</v>
      </c>
      <c r="PU59" s="157">
        <v>144</v>
      </c>
      <c r="PV59" s="157">
        <v>132</v>
      </c>
      <c r="PW59" s="157">
        <v>8</v>
      </c>
      <c r="PX59" s="157">
        <v>4</v>
      </c>
      <c r="PY59" s="158">
        <v>0.92</v>
      </c>
      <c r="QA59" s="157" t="s">
        <v>270</v>
      </c>
      <c r="QB59" s="157">
        <v>144</v>
      </c>
      <c r="QC59" s="157">
        <v>132</v>
      </c>
      <c r="QD59" s="157">
        <v>9</v>
      </c>
      <c r="QE59" s="157">
        <v>3</v>
      </c>
      <c r="QF59" s="158">
        <v>0.92</v>
      </c>
      <c r="QH59" s="157" t="s">
        <v>270</v>
      </c>
      <c r="QI59" s="157">
        <v>144</v>
      </c>
      <c r="QJ59" s="157">
        <v>130</v>
      </c>
      <c r="QK59" s="157">
        <v>8</v>
      </c>
      <c r="QL59" s="157">
        <v>6</v>
      </c>
      <c r="QM59" s="158">
        <v>0.9</v>
      </c>
    </row>
    <row r="60" spans="1:455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1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2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3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4"/>
        <v>0</v>
      </c>
      <c r="AO60" s="2" t="s">
        <v>75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5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6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7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66"/>
        <v>1</v>
      </c>
      <c r="BS60" s="4">
        <f t="shared" si="8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10"/>
        <v>0</v>
      </c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1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2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68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3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f t="shared" si="67"/>
        <v>1</v>
      </c>
      <c r="EE60" s="4">
        <f t="shared" si="14"/>
        <v>0</v>
      </c>
      <c r="EG60" s="139" t="s">
        <v>75</v>
      </c>
      <c r="EH60" s="139">
        <v>68</v>
      </c>
      <c r="EI60" s="139">
        <v>68</v>
      </c>
      <c r="EJ60" s="139">
        <v>0</v>
      </c>
      <c r="EK60" s="139">
        <v>0</v>
      </c>
      <c r="EL60" s="140">
        <v>1</v>
      </c>
      <c r="EM60" s="140">
        <v>0</v>
      </c>
      <c r="EN60" s="138"/>
      <c r="EO60" s="138" t="s">
        <v>75</v>
      </c>
      <c r="EP60" s="138">
        <v>68</v>
      </c>
      <c r="EQ60" s="138">
        <v>68</v>
      </c>
      <c r="ER60" s="138">
        <v>0</v>
      </c>
      <c r="ES60" s="138">
        <v>0</v>
      </c>
      <c r="ET60" s="143">
        <v>1</v>
      </c>
      <c r="EU60" s="140">
        <v>0</v>
      </c>
      <c r="EV60" s="138"/>
      <c r="EW60" s="156" t="s">
        <v>75</v>
      </c>
      <c r="EX60" s="156">
        <v>68</v>
      </c>
      <c r="EY60" s="156">
        <v>68</v>
      </c>
      <c r="EZ60" s="156">
        <v>0</v>
      </c>
      <c r="FA60" s="156">
        <v>0</v>
      </c>
      <c r="FB60" s="162">
        <v>1</v>
      </c>
      <c r="FC60" s="158">
        <f t="shared" si="15"/>
        <v>0</v>
      </c>
      <c r="FD60" s="157"/>
      <c r="FE60" s="156" t="s">
        <v>265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6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7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18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19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0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1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2"/>
        <v>0</v>
      </c>
      <c r="HH60" s="157"/>
      <c r="HI60" s="157"/>
      <c r="HJ60" s="157"/>
      <c r="HK60" s="157"/>
      <c r="HL60" s="157"/>
      <c r="HM60" s="157"/>
      <c r="HO60" s="157"/>
      <c r="HP60" s="157"/>
      <c r="HQ60" s="157"/>
      <c r="HR60" s="157"/>
      <c r="HS60" s="157"/>
      <c r="HT60" s="157"/>
      <c r="HU60" s="158"/>
      <c r="HV60" s="157"/>
      <c r="HW60" s="157"/>
      <c r="HX60" s="157"/>
      <c r="HY60" s="157"/>
      <c r="HZ60" s="157"/>
      <c r="IA60" s="157"/>
      <c r="IB60" s="157"/>
      <c r="IC60" s="157"/>
      <c r="ID60" s="157"/>
      <c r="IE60" s="157"/>
      <c r="IF60" s="157"/>
      <c r="IG60" s="157"/>
      <c r="IH60" s="157"/>
      <c r="II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3"/>
        <v>1</v>
      </c>
      <c r="IR60" s="158">
        <f t="shared" si="24"/>
        <v>0</v>
      </c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5"/>
        <v>1</v>
      </c>
      <c r="IZ60" s="158">
        <f t="shared" si="26"/>
        <v>0</v>
      </c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7"/>
        <v>1</v>
      </c>
      <c r="JH60" s="158">
        <f t="shared" si="28"/>
        <v>0</v>
      </c>
      <c r="JJ60" s="157" t="s">
        <v>265</v>
      </c>
      <c r="JK60" s="157">
        <v>68</v>
      </c>
      <c r="JL60" s="157">
        <v>0</v>
      </c>
      <c r="JM60" s="157">
        <v>0</v>
      </c>
      <c r="JN60" s="157">
        <v>68</v>
      </c>
      <c r="JO60" s="158">
        <v>0</v>
      </c>
      <c r="JP60" s="158">
        <f t="shared" si="29"/>
        <v>-1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0"/>
        <v>1</v>
      </c>
      <c r="JX60" s="158">
        <f t="shared" si="31"/>
        <v>0</v>
      </c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2"/>
        <v>1</v>
      </c>
      <c r="KF60" s="158">
        <f t="shared" si="33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4"/>
        <v>1</v>
      </c>
      <c r="KN60" s="158">
        <f t="shared" si="35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6"/>
        <v>1</v>
      </c>
      <c r="KV60" s="158">
        <f t="shared" si="37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38"/>
        <v>1</v>
      </c>
      <c r="LD60" s="158">
        <f t="shared" si="39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0"/>
        <v>1</v>
      </c>
      <c r="LL60" s="158">
        <f t="shared" si="41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2"/>
        <v>1</v>
      </c>
      <c r="LT60" s="158">
        <f t="shared" si="43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4"/>
        <v>1</v>
      </c>
      <c r="MB60" s="158">
        <f t="shared" si="45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6"/>
        <v>1</v>
      </c>
      <c r="MJ60" s="158">
        <f t="shared" si="47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48"/>
        <v>1</v>
      </c>
      <c r="MR60" s="158">
        <f t="shared" si="49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0"/>
        <v>1</v>
      </c>
      <c r="MZ60" s="158">
        <f t="shared" si="51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2"/>
        <v>1</v>
      </c>
      <c r="NH60" s="158">
        <f t="shared" si="53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4"/>
        <v>1</v>
      </c>
      <c r="NP60" s="158">
        <f t="shared" si="55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6"/>
        <v>1</v>
      </c>
      <c r="NX60" s="158">
        <f t="shared" si="57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58"/>
        <v>1</v>
      </c>
      <c r="OF60" s="158">
        <f t="shared" si="59"/>
        <v>0</v>
      </c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0"/>
        <v>1</v>
      </c>
      <c r="ON60" s="158">
        <f t="shared" si="61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2"/>
        <v>1</v>
      </c>
      <c r="OV60" s="158">
        <f t="shared" si="63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4"/>
        <v>1</v>
      </c>
      <c r="PD60" s="158">
        <f t="shared" si="65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v>1</v>
      </c>
      <c r="PM60" s="157" t="s">
        <v>265</v>
      </c>
      <c r="PN60" s="157">
        <v>68</v>
      </c>
      <c r="PO60" s="157">
        <v>68</v>
      </c>
      <c r="PP60" s="157">
        <v>0</v>
      </c>
      <c r="PQ60" s="157">
        <v>0</v>
      </c>
      <c r="PR60" s="158">
        <v>1</v>
      </c>
      <c r="PT60" s="157" t="s">
        <v>265</v>
      </c>
      <c r="PU60" s="157">
        <v>68</v>
      </c>
      <c r="PV60" s="157">
        <v>68</v>
      </c>
      <c r="PW60" s="157">
        <v>0</v>
      </c>
      <c r="PX60" s="157">
        <v>0</v>
      </c>
      <c r="PY60" s="158">
        <v>1</v>
      </c>
      <c r="QA60" s="157" t="s">
        <v>265</v>
      </c>
      <c r="QB60" s="157">
        <v>68</v>
      </c>
      <c r="QC60" s="157">
        <v>68</v>
      </c>
      <c r="QD60" s="157">
        <v>0</v>
      </c>
      <c r="QE60" s="157">
        <v>0</v>
      </c>
      <c r="QF60" s="158">
        <v>1</v>
      </c>
      <c r="QH60" s="157" t="s">
        <v>265</v>
      </c>
      <c r="QI60" s="157">
        <v>68</v>
      </c>
      <c r="QJ60" s="157">
        <v>68</v>
      </c>
      <c r="QK60" s="157">
        <v>0</v>
      </c>
      <c r="QL60" s="157">
        <v>0</v>
      </c>
      <c r="QM60" s="158">
        <v>1</v>
      </c>
    </row>
    <row r="61" spans="1:455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1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2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3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4"/>
        <v>0</v>
      </c>
      <c r="AO61" s="2" t="s">
        <v>180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5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6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7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f t="shared" si="66"/>
        <v>1</v>
      </c>
      <c r="BS61" s="4">
        <f t="shared" si="8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10"/>
        <v>0</v>
      </c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1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2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68"/>
        <v>0.14000000000000001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3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f t="shared" si="67"/>
        <v>1</v>
      </c>
      <c r="EE61" s="4">
        <f t="shared" si="14"/>
        <v>0</v>
      </c>
      <c r="EG61" s="139" t="s">
        <v>180</v>
      </c>
      <c r="EH61" s="139">
        <v>3</v>
      </c>
      <c r="EI61" s="139">
        <v>3</v>
      </c>
      <c r="EJ61" s="139">
        <v>0</v>
      </c>
      <c r="EK61" s="139">
        <v>0</v>
      </c>
      <c r="EL61" s="140">
        <v>1</v>
      </c>
      <c r="EM61" s="140">
        <v>0</v>
      </c>
      <c r="EN61" s="138"/>
      <c r="EO61" s="138" t="s">
        <v>180</v>
      </c>
      <c r="EP61" s="138">
        <v>3</v>
      </c>
      <c r="EQ61" s="138">
        <v>3</v>
      </c>
      <c r="ER61" s="138">
        <v>0</v>
      </c>
      <c r="ES61" s="138">
        <v>0</v>
      </c>
      <c r="ET61" s="143">
        <v>1</v>
      </c>
      <c r="EU61" s="140">
        <v>0</v>
      </c>
      <c r="EV61" s="138"/>
      <c r="EW61" s="156" t="s">
        <v>180</v>
      </c>
      <c r="EX61" s="156">
        <v>3</v>
      </c>
      <c r="EY61" s="156">
        <v>3</v>
      </c>
      <c r="EZ61" s="156">
        <v>0</v>
      </c>
      <c r="FA61" s="156">
        <v>0</v>
      </c>
      <c r="FB61" s="162">
        <v>1</v>
      </c>
      <c r="FC61" s="158">
        <f t="shared" si="15"/>
        <v>0</v>
      </c>
      <c r="FD61" s="15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6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7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18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19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0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1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2"/>
        <v>0</v>
      </c>
      <c r="HH61" s="157"/>
      <c r="HI61" s="157"/>
      <c r="HJ61" s="157"/>
      <c r="HK61" s="157"/>
      <c r="HL61" s="157"/>
      <c r="HM61" s="157"/>
      <c r="HO61" s="157"/>
      <c r="HP61" s="157"/>
      <c r="HQ61" s="157"/>
      <c r="HR61" s="157"/>
      <c r="HS61" s="157"/>
      <c r="HT61" s="157"/>
      <c r="HU61" s="158"/>
      <c r="HV61" s="157"/>
      <c r="HW61" s="157"/>
      <c r="HX61" s="157"/>
      <c r="HY61" s="157"/>
      <c r="HZ61" s="157"/>
      <c r="IA61" s="157"/>
      <c r="IB61" s="157"/>
      <c r="IC61" s="157"/>
      <c r="ID61" s="157"/>
      <c r="IE61" s="157"/>
      <c r="IF61" s="157"/>
      <c r="IG61" s="157"/>
      <c r="IH61" s="157"/>
      <c r="II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3"/>
        <v>1</v>
      </c>
      <c r="IR61" s="158">
        <f t="shared" si="24"/>
        <v>0</v>
      </c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5"/>
        <v>1</v>
      </c>
      <c r="IZ61" s="158">
        <f t="shared" si="26"/>
        <v>0</v>
      </c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7"/>
        <v>1</v>
      </c>
      <c r="JH61" s="158">
        <f t="shared" si="28"/>
        <v>0</v>
      </c>
      <c r="JJ61" s="157" t="s">
        <v>180</v>
      </c>
      <c r="JK61" s="157">
        <v>3</v>
      </c>
      <c r="JL61" s="157">
        <v>0</v>
      </c>
      <c r="JM61" s="157">
        <v>0</v>
      </c>
      <c r="JN61" s="157">
        <v>3</v>
      </c>
      <c r="JO61" s="158">
        <v>0</v>
      </c>
      <c r="JP61" s="158">
        <f t="shared" si="29"/>
        <v>-1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0"/>
        <v>1</v>
      </c>
      <c r="JX61" s="158">
        <f t="shared" si="31"/>
        <v>0</v>
      </c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2"/>
        <v>1</v>
      </c>
      <c r="KF61" s="158">
        <f t="shared" si="33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4"/>
        <v>1</v>
      </c>
      <c r="KN61" s="158">
        <f t="shared" si="35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6"/>
        <v>1</v>
      </c>
      <c r="KV61" s="158">
        <f t="shared" si="37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38"/>
        <v>1</v>
      </c>
      <c r="LD61" s="158">
        <f t="shared" si="39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0"/>
        <v>1</v>
      </c>
      <c r="LL61" s="158">
        <f t="shared" si="41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2"/>
        <v>1</v>
      </c>
      <c r="LT61" s="158">
        <f t="shared" si="43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4"/>
        <v>1</v>
      </c>
      <c r="MB61" s="158">
        <f t="shared" si="45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6"/>
        <v>1</v>
      </c>
      <c r="MJ61" s="158">
        <f t="shared" si="47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48"/>
        <v>1</v>
      </c>
      <c r="MR61" s="158">
        <f t="shared" si="49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0"/>
        <v>1</v>
      </c>
      <c r="MZ61" s="158">
        <f t="shared" si="51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2"/>
        <v>1</v>
      </c>
      <c r="NH61" s="158">
        <f t="shared" si="53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4"/>
        <v>1</v>
      </c>
      <c r="NP61" s="158">
        <f t="shared" si="55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6"/>
        <v>1</v>
      </c>
      <c r="NX61" s="158">
        <f t="shared" si="57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58"/>
        <v>1</v>
      </c>
      <c r="OF61" s="158">
        <f t="shared" si="59"/>
        <v>0</v>
      </c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0"/>
        <v>1</v>
      </c>
      <c r="ON61" s="158">
        <f t="shared" si="61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2"/>
        <v>1</v>
      </c>
      <c r="OV61" s="158">
        <f t="shared" si="63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4"/>
        <v>1</v>
      </c>
      <c r="PD61" s="158">
        <f t="shared" si="65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v>1</v>
      </c>
      <c r="PM61" s="157" t="s">
        <v>180</v>
      </c>
      <c r="PN61" s="157">
        <v>3</v>
      </c>
      <c r="PO61" s="157">
        <v>3</v>
      </c>
      <c r="PP61" s="157">
        <v>0</v>
      </c>
      <c r="PQ61" s="157">
        <v>0</v>
      </c>
      <c r="PR61" s="158">
        <v>1</v>
      </c>
      <c r="PT61" s="157" t="s">
        <v>180</v>
      </c>
      <c r="PU61" s="157">
        <v>3</v>
      </c>
      <c r="PV61" s="157">
        <v>3</v>
      </c>
      <c r="PW61" s="157">
        <v>0</v>
      </c>
      <c r="PX61" s="157">
        <v>0</v>
      </c>
      <c r="PY61" s="158">
        <v>1</v>
      </c>
      <c r="QA61" s="157" t="s">
        <v>180</v>
      </c>
      <c r="QB61" s="157">
        <v>3</v>
      </c>
      <c r="QC61" s="157">
        <v>3</v>
      </c>
      <c r="QD61" s="157">
        <v>0</v>
      </c>
      <c r="QE61" s="157">
        <v>0</v>
      </c>
      <c r="QF61" s="158">
        <v>1</v>
      </c>
      <c r="QH61" s="157" t="s">
        <v>180</v>
      </c>
      <c r="QI61" s="157">
        <v>3</v>
      </c>
      <c r="QJ61" s="157">
        <v>3</v>
      </c>
      <c r="QK61" s="157">
        <v>0</v>
      </c>
      <c r="QL61" s="157">
        <v>0</v>
      </c>
      <c r="QM61" s="158">
        <v>1</v>
      </c>
    </row>
    <row r="62" spans="1:455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1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2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3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4"/>
        <v>0</v>
      </c>
      <c r="AO62" s="2" t="s">
        <v>77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5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6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7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f t="shared" si="66"/>
        <v>0.8571428571428571</v>
      </c>
      <c r="BS62" s="4">
        <f t="shared" si="8"/>
        <v>-2.8571428571428914E-3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10"/>
        <v>0</v>
      </c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1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2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68"/>
        <v>-0.10999999999999999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3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f t="shared" si="67"/>
        <v>0.8571428571428571</v>
      </c>
      <c r="EE62" s="4">
        <f t="shared" si="14"/>
        <v>-2.8571428571428914E-3</v>
      </c>
      <c r="EG62" s="139" t="s">
        <v>77</v>
      </c>
      <c r="EH62" s="139">
        <v>7</v>
      </c>
      <c r="EI62" s="139">
        <v>6</v>
      </c>
      <c r="EJ62" s="139">
        <v>1</v>
      </c>
      <c r="EK62" s="139">
        <v>0</v>
      </c>
      <c r="EL62" s="140">
        <v>0.86</v>
      </c>
      <c r="EM62" s="140">
        <v>0</v>
      </c>
      <c r="EN62" s="138"/>
      <c r="EO62" s="138" t="s">
        <v>77</v>
      </c>
      <c r="EP62" s="138">
        <v>7</v>
      </c>
      <c r="EQ62" s="138">
        <v>6</v>
      </c>
      <c r="ER62" s="138">
        <v>1</v>
      </c>
      <c r="ES62" s="138">
        <v>0</v>
      </c>
      <c r="ET62" s="143">
        <v>0.86</v>
      </c>
      <c r="EU62" s="140">
        <v>0</v>
      </c>
      <c r="EV62" s="138"/>
      <c r="EW62" s="156" t="s">
        <v>77</v>
      </c>
      <c r="EX62" s="156">
        <v>7</v>
      </c>
      <c r="EY62" s="156">
        <v>6</v>
      </c>
      <c r="EZ62" s="156">
        <v>1</v>
      </c>
      <c r="FA62" s="156">
        <v>0</v>
      </c>
      <c r="FB62" s="162">
        <v>0.86</v>
      </c>
      <c r="FC62" s="158">
        <f t="shared" si="15"/>
        <v>0</v>
      </c>
      <c r="FD62" s="15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6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7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18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19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0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1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2"/>
        <v>0</v>
      </c>
      <c r="HH62" s="157"/>
      <c r="HI62" s="157"/>
      <c r="HJ62" s="157"/>
      <c r="HK62" s="157"/>
      <c r="HL62" s="157"/>
      <c r="HM62" s="157"/>
      <c r="HO62" s="157"/>
      <c r="HP62" s="157"/>
      <c r="HQ62" s="157"/>
      <c r="HR62" s="157"/>
      <c r="HS62" s="157"/>
      <c r="HT62" s="157"/>
      <c r="HU62" s="158"/>
      <c r="HV62" s="157"/>
      <c r="HW62" s="157"/>
      <c r="HX62" s="157"/>
      <c r="HY62" s="157"/>
      <c r="HZ62" s="157"/>
      <c r="IA62" s="157"/>
      <c r="IB62" s="157"/>
      <c r="IC62" s="157"/>
      <c r="ID62" s="157"/>
      <c r="IE62" s="157"/>
      <c r="IF62" s="157"/>
      <c r="IG62" s="157"/>
      <c r="IH62" s="157"/>
      <c r="II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3"/>
        <v>0.8571428571428571</v>
      </c>
      <c r="IR62" s="158">
        <f t="shared" si="24"/>
        <v>-2.8571428571428914E-3</v>
      </c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5"/>
        <v>0.8571428571428571</v>
      </c>
      <c r="IZ62" s="158">
        <f t="shared" si="26"/>
        <v>0</v>
      </c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7"/>
        <v>0.8571428571428571</v>
      </c>
      <c r="JH62" s="158">
        <f t="shared" si="28"/>
        <v>0</v>
      </c>
      <c r="JJ62" s="157" t="s">
        <v>77</v>
      </c>
      <c r="JK62" s="157">
        <v>7</v>
      </c>
      <c r="JL62" s="157">
        <v>0</v>
      </c>
      <c r="JM62" s="157">
        <v>0</v>
      </c>
      <c r="JN62" s="157">
        <v>7</v>
      </c>
      <c r="JO62" s="158">
        <v>0</v>
      </c>
      <c r="JP62" s="158">
        <f t="shared" si="29"/>
        <v>-0.8571428571428571</v>
      </c>
      <c r="JR62" s="157" t="s">
        <v>77</v>
      </c>
      <c r="JS62" s="157">
        <v>7</v>
      </c>
      <c r="JT62" s="157">
        <v>5</v>
      </c>
      <c r="JU62" s="157">
        <v>1</v>
      </c>
      <c r="JV62" s="157">
        <v>1</v>
      </c>
      <c r="JW62" s="158">
        <f t="shared" si="30"/>
        <v>0.7142857142857143</v>
      </c>
      <c r="JX62" s="158">
        <f t="shared" si="31"/>
        <v>-0.14285714285714279</v>
      </c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2"/>
        <v>0.8571428571428571</v>
      </c>
      <c r="KF62" s="158">
        <f t="shared" si="33"/>
        <v>0.14285714285714279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4"/>
        <v>0.8571428571428571</v>
      </c>
      <c r="KN62" s="158">
        <f t="shared" si="35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6"/>
        <v>0.8571428571428571</v>
      </c>
      <c r="KV62" s="158">
        <f t="shared" si="37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38"/>
        <v>0.8571428571428571</v>
      </c>
      <c r="LD62" s="158">
        <f t="shared" si="39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0"/>
        <v>0.8571428571428571</v>
      </c>
      <c r="LL62" s="158">
        <f t="shared" si="41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2"/>
        <v>0.8571428571428571</v>
      </c>
      <c r="LT62" s="158">
        <f t="shared" si="43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4"/>
        <v>0.8571428571428571</v>
      </c>
      <c r="MB62" s="158">
        <f t="shared" si="45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6"/>
        <v>0.8571428571428571</v>
      </c>
      <c r="MJ62" s="158">
        <f t="shared" si="47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48"/>
        <v>0.8571428571428571</v>
      </c>
      <c r="MR62" s="158">
        <f t="shared" si="49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0"/>
        <v>0.8571428571428571</v>
      </c>
      <c r="MZ62" s="158">
        <f t="shared" si="51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2"/>
        <v>0.8571428571428571</v>
      </c>
      <c r="NH62" s="158">
        <f t="shared" si="53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4"/>
        <v>0.8571428571428571</v>
      </c>
      <c r="NP62" s="158">
        <f t="shared" si="55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6"/>
        <v>0.8571428571428571</v>
      </c>
      <c r="NX62" s="158">
        <f t="shared" si="57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58"/>
        <v>0.8571428571428571</v>
      </c>
      <c r="OF62" s="158">
        <f t="shared" si="59"/>
        <v>0</v>
      </c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0"/>
        <v>0.8571428571428571</v>
      </c>
      <c r="ON62" s="158">
        <f t="shared" si="61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2"/>
        <v>0.8571428571428571</v>
      </c>
      <c r="OV62" s="158">
        <f t="shared" si="63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4"/>
        <v>0.8571428571428571</v>
      </c>
      <c r="PD62" s="158">
        <f t="shared" si="65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v>0.86</v>
      </c>
      <c r="PM62" s="157" t="s">
        <v>77</v>
      </c>
      <c r="PN62" s="157">
        <v>7</v>
      </c>
      <c r="PO62" s="157">
        <v>6</v>
      </c>
      <c r="PP62" s="157">
        <v>1</v>
      </c>
      <c r="PQ62" s="157">
        <v>0</v>
      </c>
      <c r="PR62" s="158">
        <v>0.86</v>
      </c>
      <c r="PT62" s="157" t="s">
        <v>77</v>
      </c>
      <c r="PU62" s="157">
        <v>7</v>
      </c>
      <c r="PV62" s="157">
        <v>6</v>
      </c>
      <c r="PW62" s="157">
        <v>1</v>
      </c>
      <c r="PX62" s="157">
        <v>0</v>
      </c>
      <c r="PY62" s="158">
        <v>0.86</v>
      </c>
      <c r="QA62" s="157" t="s">
        <v>77</v>
      </c>
      <c r="QB62" s="157">
        <v>7</v>
      </c>
      <c r="QC62" s="157">
        <v>6</v>
      </c>
      <c r="QD62" s="157">
        <v>1</v>
      </c>
      <c r="QE62" s="157">
        <v>0</v>
      </c>
      <c r="QF62" s="158">
        <v>0.86</v>
      </c>
      <c r="QH62" s="157" t="s">
        <v>77</v>
      </c>
      <c r="QI62" s="157">
        <v>7</v>
      </c>
      <c r="QJ62" s="157">
        <v>6</v>
      </c>
      <c r="QK62" s="157">
        <v>1</v>
      </c>
      <c r="QL62" s="157">
        <v>0</v>
      </c>
      <c r="QM62" s="158">
        <v>0.86</v>
      </c>
    </row>
    <row r="63" spans="1:455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1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2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3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4"/>
        <v>0</v>
      </c>
      <c r="AO63" s="2" t="s">
        <v>78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5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6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7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66"/>
        <v>0.96875</v>
      </c>
      <c r="BS63" s="4">
        <f t="shared" si="8"/>
        <v>-1.2499999999999734E-3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10"/>
        <v>0</v>
      </c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1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2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68"/>
        <v>0.77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3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f t="shared" si="67"/>
        <v>0.96875</v>
      </c>
      <c r="EE63" s="4">
        <f t="shared" si="14"/>
        <v>-1.2499999999999734E-3</v>
      </c>
      <c r="EG63" s="139" t="s">
        <v>78</v>
      </c>
      <c r="EH63" s="139">
        <v>32</v>
      </c>
      <c r="EI63" s="139">
        <v>31</v>
      </c>
      <c r="EJ63" s="139">
        <v>1</v>
      </c>
      <c r="EK63" s="139">
        <v>0</v>
      </c>
      <c r="EL63" s="140">
        <v>0.97</v>
      </c>
      <c r="EM63" s="140">
        <v>0</v>
      </c>
      <c r="EN63" s="138"/>
      <c r="EO63" s="138" t="s">
        <v>78</v>
      </c>
      <c r="EP63" s="138">
        <v>32</v>
      </c>
      <c r="EQ63" s="138">
        <v>31</v>
      </c>
      <c r="ER63" s="138">
        <v>1</v>
      </c>
      <c r="ES63" s="138">
        <v>0</v>
      </c>
      <c r="ET63" s="143">
        <v>0.97</v>
      </c>
      <c r="EU63" s="140">
        <v>0</v>
      </c>
      <c r="EV63" s="138"/>
      <c r="EW63" s="156" t="s">
        <v>78</v>
      </c>
      <c r="EX63" s="156">
        <v>32</v>
      </c>
      <c r="EY63" s="156">
        <v>31</v>
      </c>
      <c r="EZ63" s="156">
        <v>1</v>
      </c>
      <c r="FA63" s="156">
        <v>0</v>
      </c>
      <c r="FB63" s="162">
        <v>0.97</v>
      </c>
      <c r="FC63" s="158">
        <f t="shared" si="15"/>
        <v>0</v>
      </c>
      <c r="FD63" s="15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6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7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18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19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0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1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2"/>
        <v>0</v>
      </c>
      <c r="HH63" s="157"/>
      <c r="HI63" s="157"/>
      <c r="HJ63" s="157"/>
      <c r="HK63" s="157"/>
      <c r="HL63" s="157"/>
      <c r="HM63" s="157"/>
      <c r="HO63" s="157"/>
      <c r="HP63" s="157"/>
      <c r="HQ63" s="157"/>
      <c r="HR63" s="157"/>
      <c r="HS63" s="157"/>
      <c r="HT63" s="157"/>
      <c r="HU63" s="158"/>
      <c r="HV63" s="157"/>
      <c r="HW63" s="157"/>
      <c r="HX63" s="157"/>
      <c r="HY63" s="157"/>
      <c r="HZ63" s="157"/>
      <c r="IA63" s="157"/>
      <c r="IB63" s="157"/>
      <c r="IC63" s="157"/>
      <c r="ID63" s="157"/>
      <c r="IE63" s="157"/>
      <c r="IF63" s="157"/>
      <c r="IG63" s="157"/>
      <c r="IH63" s="157"/>
      <c r="II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3"/>
        <v>0.96875</v>
      </c>
      <c r="IR63" s="158">
        <f t="shared" si="24"/>
        <v>-1.2499999999999734E-3</v>
      </c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5"/>
        <v>0.96875</v>
      </c>
      <c r="IZ63" s="158">
        <f t="shared" si="26"/>
        <v>0</v>
      </c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7"/>
        <v>0.96875</v>
      </c>
      <c r="JH63" s="158">
        <f t="shared" si="28"/>
        <v>0</v>
      </c>
      <c r="JJ63" s="157" t="s">
        <v>78</v>
      </c>
      <c r="JK63" s="157">
        <v>32</v>
      </c>
      <c r="JL63" s="157">
        <v>31</v>
      </c>
      <c r="JM63" s="157">
        <v>1</v>
      </c>
      <c r="JN63" s="157">
        <v>0</v>
      </c>
      <c r="JO63" s="158">
        <v>0.97</v>
      </c>
      <c r="JP63" s="158">
        <f t="shared" si="29"/>
        <v>1.2499999999999734E-3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0"/>
        <v>0.96875</v>
      </c>
      <c r="JX63" s="158">
        <f t="shared" si="31"/>
        <v>0</v>
      </c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2"/>
        <v>0.96875</v>
      </c>
      <c r="KF63" s="158">
        <f t="shared" si="33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4"/>
        <v>0.96875</v>
      </c>
      <c r="KN63" s="158">
        <f t="shared" si="35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6"/>
        <v>0.96875</v>
      </c>
      <c r="KV63" s="158">
        <f t="shared" si="37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38"/>
        <v>0.96875</v>
      </c>
      <c r="LD63" s="158">
        <f t="shared" si="39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0"/>
        <v>0.96875</v>
      </c>
      <c r="LL63" s="158">
        <f t="shared" si="41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2"/>
        <v>0.96875</v>
      </c>
      <c r="LT63" s="158">
        <f t="shared" si="43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4"/>
        <v>0.96875</v>
      </c>
      <c r="MB63" s="158">
        <f t="shared" si="45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6"/>
        <v>0.96875</v>
      </c>
      <c r="MJ63" s="158">
        <f t="shared" si="47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48"/>
        <v>0.96875</v>
      </c>
      <c r="MR63" s="158">
        <f t="shared" si="49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0"/>
        <v>0.96875</v>
      </c>
      <c r="MZ63" s="158">
        <f t="shared" si="51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2"/>
        <v>0.96875</v>
      </c>
      <c r="NH63" s="158">
        <f t="shared" si="53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4"/>
        <v>0.96875</v>
      </c>
      <c r="NP63" s="158">
        <f t="shared" si="55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6"/>
        <v>0.96875</v>
      </c>
      <c r="NX63" s="158">
        <f t="shared" si="57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58"/>
        <v>0.96875</v>
      </c>
      <c r="OF63" s="158">
        <f t="shared" si="59"/>
        <v>0</v>
      </c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0"/>
        <v>0.96875</v>
      </c>
      <c r="ON63" s="158">
        <f t="shared" si="61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2"/>
        <v>0.96875</v>
      </c>
      <c r="OV63" s="158">
        <f t="shared" si="63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4"/>
        <v>0.96875</v>
      </c>
      <c r="PD63" s="158">
        <f t="shared" si="65"/>
        <v>0</v>
      </c>
      <c r="PF63" s="157" t="s">
        <v>78</v>
      </c>
      <c r="PG63" s="157">
        <v>32</v>
      </c>
      <c r="PH63" s="157">
        <v>32</v>
      </c>
      <c r="PI63" s="157">
        <v>0</v>
      </c>
      <c r="PJ63" s="157">
        <v>0</v>
      </c>
      <c r="PK63" s="158">
        <v>1</v>
      </c>
      <c r="PM63" s="157" t="s">
        <v>78</v>
      </c>
      <c r="PN63" s="157">
        <v>32</v>
      </c>
      <c r="PO63" s="157">
        <v>32</v>
      </c>
      <c r="PP63" s="157">
        <v>0</v>
      </c>
      <c r="PQ63" s="157">
        <v>0</v>
      </c>
      <c r="PR63" s="158">
        <v>1</v>
      </c>
      <c r="PT63" s="157" t="s">
        <v>78</v>
      </c>
      <c r="PU63" s="157">
        <v>32</v>
      </c>
      <c r="PV63" s="157">
        <v>32</v>
      </c>
      <c r="PW63" s="157">
        <v>0</v>
      </c>
      <c r="PX63" s="157">
        <v>0</v>
      </c>
      <c r="PY63" s="158">
        <v>1</v>
      </c>
      <c r="QA63" s="157" t="s">
        <v>78</v>
      </c>
      <c r="QB63" s="157">
        <v>32</v>
      </c>
      <c r="QC63" s="157">
        <v>32</v>
      </c>
      <c r="QD63" s="157">
        <v>0</v>
      </c>
      <c r="QE63" s="157">
        <v>0</v>
      </c>
      <c r="QF63" s="158">
        <v>1</v>
      </c>
      <c r="QH63" s="157" t="s">
        <v>78</v>
      </c>
      <c r="QI63" s="157">
        <v>32</v>
      </c>
      <c r="QJ63" s="157">
        <v>32</v>
      </c>
      <c r="QK63" s="157">
        <v>0</v>
      </c>
      <c r="QL63" s="157">
        <v>0</v>
      </c>
      <c r="QM63" s="158">
        <v>1</v>
      </c>
    </row>
    <row r="64" spans="1:455" ht="15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1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2"/>
        <v>0</v>
      </c>
      <c r="Y64" s="2" t="s">
        <v>79</v>
      </c>
      <c r="Z64" s="2">
        <v>160</v>
      </c>
      <c r="AA64" s="2">
        <v>32</v>
      </c>
      <c r="AB64" s="2">
        <v>49</v>
      </c>
      <c r="AC64" s="7">
        <v>79</v>
      </c>
      <c r="AD64" s="4">
        <v>0.2</v>
      </c>
      <c r="AE64" s="4">
        <f t="shared" si="3"/>
        <v>0</v>
      </c>
      <c r="AG64" s="2" t="s">
        <v>79</v>
      </c>
      <c r="AH64" s="2">
        <v>160</v>
      </c>
      <c r="AI64" s="2">
        <v>32</v>
      </c>
      <c r="AJ64" s="2">
        <v>47</v>
      </c>
      <c r="AK64" s="7">
        <v>81</v>
      </c>
      <c r="AL64" s="4">
        <v>0.2</v>
      </c>
      <c r="AM64" s="4">
        <f t="shared" si="4"/>
        <v>0</v>
      </c>
      <c r="AO64" s="2" t="s">
        <v>79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5"/>
        <v>0</v>
      </c>
      <c r="AW64" s="2" t="s">
        <v>79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6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7"/>
        <v>0</v>
      </c>
      <c r="BM64" s="2" t="s">
        <v>79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66"/>
        <v>0.2</v>
      </c>
      <c r="BS64" s="4">
        <f t="shared" si="8"/>
        <v>0</v>
      </c>
      <c r="BU64" s="2" t="s">
        <v>79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79</v>
      </c>
      <c r="CD64" s="2">
        <v>160</v>
      </c>
      <c r="CE64" s="2">
        <v>32</v>
      </c>
      <c r="CF64" s="2">
        <v>47</v>
      </c>
      <c r="CG64" s="2">
        <v>81</v>
      </c>
      <c r="CH64" s="4">
        <v>0.2</v>
      </c>
      <c r="CI64" s="4">
        <f t="shared" si="10"/>
        <v>0</v>
      </c>
      <c r="CK64" s="2" t="s">
        <v>79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1"/>
        <v>0</v>
      </c>
      <c r="CS64" s="2" t="s">
        <v>79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2"/>
        <v>0</v>
      </c>
      <c r="DA64" s="2" t="s">
        <v>79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v>0</v>
      </c>
      <c r="DI64" s="2" t="s">
        <v>79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68"/>
        <v>-0.8</v>
      </c>
      <c r="DQ64" s="2" t="s">
        <v>79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3"/>
        <v>0</v>
      </c>
      <c r="DY64" s="2" t="s">
        <v>79</v>
      </c>
      <c r="DZ64" s="2">
        <v>160</v>
      </c>
      <c r="EA64" s="2">
        <v>32</v>
      </c>
      <c r="EB64" s="2">
        <v>47</v>
      </c>
      <c r="EC64" s="2">
        <v>81</v>
      </c>
      <c r="ED64" s="4">
        <f t="shared" si="67"/>
        <v>0.2</v>
      </c>
      <c r="EE64" s="4">
        <f t="shared" si="14"/>
        <v>0</v>
      </c>
      <c r="EG64" s="139" t="s">
        <v>79</v>
      </c>
      <c r="EH64" s="139">
        <v>160</v>
      </c>
      <c r="EI64" s="139">
        <v>32</v>
      </c>
      <c r="EJ64" s="139">
        <v>47</v>
      </c>
      <c r="EK64" s="139">
        <v>81</v>
      </c>
      <c r="EL64" s="140">
        <v>0.2</v>
      </c>
      <c r="EM64" s="140">
        <v>0</v>
      </c>
      <c r="EN64" s="138"/>
      <c r="EO64" s="138" t="s">
        <v>79</v>
      </c>
      <c r="EP64" s="138">
        <v>160</v>
      </c>
      <c r="EQ64" s="138">
        <v>32</v>
      </c>
      <c r="ER64" s="138">
        <v>47</v>
      </c>
      <c r="ES64" s="138">
        <v>81</v>
      </c>
      <c r="ET64" s="143">
        <v>0.2</v>
      </c>
      <c r="EU64" s="140">
        <v>0</v>
      </c>
      <c r="EV64" s="138"/>
      <c r="EW64" s="156" t="s">
        <v>79</v>
      </c>
      <c r="EX64" s="156">
        <v>160</v>
      </c>
      <c r="EY64" s="156">
        <v>32</v>
      </c>
      <c r="EZ64" s="156">
        <v>47</v>
      </c>
      <c r="FA64" s="156">
        <v>81</v>
      </c>
      <c r="FB64" s="162">
        <v>0.2</v>
      </c>
      <c r="FC64" s="158">
        <f t="shared" si="15"/>
        <v>0</v>
      </c>
      <c r="FD64" s="157"/>
      <c r="FE64" s="156" t="s">
        <v>266</v>
      </c>
      <c r="FF64" s="156">
        <v>160</v>
      </c>
      <c r="FG64" s="156">
        <v>32</v>
      </c>
      <c r="FH64" s="156">
        <v>47</v>
      </c>
      <c r="FI64" s="156">
        <v>81</v>
      </c>
      <c r="FJ64" s="162">
        <v>0.2</v>
      </c>
      <c r="FK64" s="158">
        <f t="shared" si="16"/>
        <v>0</v>
      </c>
      <c r="FL64" s="157"/>
      <c r="FM64" s="156" t="s">
        <v>266</v>
      </c>
      <c r="FN64" s="156">
        <v>160</v>
      </c>
      <c r="FO64" s="156">
        <v>32</v>
      </c>
      <c r="FP64" s="156">
        <v>47</v>
      </c>
      <c r="FQ64" s="156">
        <v>81</v>
      </c>
      <c r="FR64" s="162">
        <v>0.2</v>
      </c>
      <c r="FS64" s="158">
        <f t="shared" si="17"/>
        <v>0</v>
      </c>
      <c r="FT64" s="157"/>
      <c r="FU64" s="156" t="s">
        <v>266</v>
      </c>
      <c r="FV64" s="156">
        <v>160</v>
      </c>
      <c r="FW64" s="156">
        <v>32</v>
      </c>
      <c r="FX64" s="156">
        <v>47</v>
      </c>
      <c r="FY64" s="156">
        <v>81</v>
      </c>
      <c r="FZ64" s="162">
        <v>0.2</v>
      </c>
      <c r="GA64" s="158">
        <f t="shared" si="18"/>
        <v>0</v>
      </c>
      <c r="GB64" s="157"/>
      <c r="GC64" s="156" t="s">
        <v>266</v>
      </c>
      <c r="GD64" s="156">
        <v>160</v>
      </c>
      <c r="GE64" s="156">
        <v>32</v>
      </c>
      <c r="GF64" s="156">
        <v>47</v>
      </c>
      <c r="GG64" s="156">
        <v>81</v>
      </c>
      <c r="GH64" s="162">
        <v>0.2</v>
      </c>
      <c r="GI64" s="158">
        <f t="shared" si="19"/>
        <v>0</v>
      </c>
      <c r="GJ64" s="157"/>
      <c r="GK64" s="156" t="s">
        <v>266</v>
      </c>
      <c r="GL64" s="156">
        <v>160</v>
      </c>
      <c r="GM64" s="156">
        <v>32</v>
      </c>
      <c r="GN64" s="156">
        <v>47</v>
      </c>
      <c r="GO64" s="156">
        <v>81</v>
      </c>
      <c r="GP64" s="162">
        <v>0.2</v>
      </c>
      <c r="GQ64" s="158">
        <f t="shared" si="20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1"/>
        <v>0</v>
      </c>
      <c r="GZ64" s="157"/>
      <c r="HA64" s="156" t="s">
        <v>266</v>
      </c>
      <c r="HB64" s="156">
        <v>160</v>
      </c>
      <c r="HC64" s="156">
        <v>32</v>
      </c>
      <c r="HD64" s="156">
        <v>47</v>
      </c>
      <c r="HE64" s="156">
        <v>81</v>
      </c>
      <c r="HF64" s="162">
        <v>0.2</v>
      </c>
      <c r="HG64" s="158">
        <f t="shared" si="22"/>
        <v>0</v>
      </c>
      <c r="HH64" s="157"/>
      <c r="HI64" s="157"/>
      <c r="HJ64" s="157"/>
      <c r="HK64" s="157"/>
      <c r="HL64" s="157"/>
      <c r="HM64" s="157"/>
      <c r="HO64" s="157"/>
      <c r="HP64" s="157"/>
      <c r="HQ64" s="157"/>
      <c r="HR64" s="157"/>
      <c r="HS64" s="157"/>
      <c r="HT64" s="157"/>
      <c r="HU64" s="158"/>
      <c r="HV64" s="157"/>
      <c r="HW64" s="157"/>
      <c r="HX64" s="157"/>
      <c r="HY64" s="157"/>
      <c r="HZ64" s="157"/>
      <c r="IA64" s="157"/>
      <c r="IB64" s="157"/>
      <c r="IC64" s="157"/>
      <c r="ID64" s="157"/>
      <c r="IE64" s="157"/>
      <c r="IF64" s="157"/>
      <c r="IG64" s="157"/>
      <c r="IH64" s="157"/>
      <c r="II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3"/>
        <v>0.2</v>
      </c>
      <c r="IR64" s="158">
        <f t="shared" si="24"/>
        <v>0</v>
      </c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5"/>
        <v>0.2</v>
      </c>
      <c r="IZ64" s="158">
        <f t="shared" si="26"/>
        <v>0</v>
      </c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7"/>
        <v>0.2</v>
      </c>
      <c r="JH64" s="158">
        <f t="shared" si="28"/>
        <v>0</v>
      </c>
      <c r="JJ64" s="157" t="s">
        <v>266</v>
      </c>
      <c r="JK64" s="157">
        <v>160</v>
      </c>
      <c r="JL64" s="157">
        <v>32</v>
      </c>
      <c r="JM64" s="157">
        <v>47</v>
      </c>
      <c r="JN64" s="157">
        <v>81</v>
      </c>
      <c r="JO64" s="158">
        <v>0.2</v>
      </c>
      <c r="JP64" s="158">
        <f t="shared" si="29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0"/>
        <v>0.2</v>
      </c>
      <c r="JX64" s="158">
        <f t="shared" si="31"/>
        <v>0</v>
      </c>
      <c r="JZ64" s="157" t="s">
        <v>266</v>
      </c>
      <c r="KA64" s="157">
        <v>160</v>
      </c>
      <c r="KB64" s="157">
        <v>32</v>
      </c>
      <c r="KC64" s="157">
        <v>47</v>
      </c>
      <c r="KD64" s="157">
        <v>81</v>
      </c>
      <c r="KE64" s="158">
        <f t="shared" si="32"/>
        <v>0.2</v>
      </c>
      <c r="KF64" s="158">
        <f t="shared" si="33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4"/>
        <v>0.2</v>
      </c>
      <c r="KN64" s="158">
        <f t="shared" si="35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6"/>
        <v>0.2</v>
      </c>
      <c r="KV64" s="158">
        <f t="shared" si="37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38"/>
        <v>0.2</v>
      </c>
      <c r="LD64" s="158">
        <f t="shared" si="39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0"/>
        <v>0.2</v>
      </c>
      <c r="LL64" s="158">
        <f t="shared" si="41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2"/>
        <v>0.2</v>
      </c>
      <c r="LT64" s="158">
        <f t="shared" si="43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4"/>
        <v>0.2</v>
      </c>
      <c r="MB64" s="158">
        <f t="shared" si="45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6"/>
        <v>0.2</v>
      </c>
      <c r="MJ64" s="158">
        <f t="shared" si="47"/>
        <v>0</v>
      </c>
      <c r="ML64" s="157" t="s">
        <v>266</v>
      </c>
      <c r="MM64" s="157">
        <v>160</v>
      </c>
      <c r="MN64" s="157">
        <v>32</v>
      </c>
      <c r="MO64" s="157">
        <v>48</v>
      </c>
      <c r="MP64" s="157">
        <v>80</v>
      </c>
      <c r="MQ64" s="158">
        <f t="shared" si="48"/>
        <v>0.2</v>
      </c>
      <c r="MR64" s="158">
        <f t="shared" si="49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0"/>
        <v>0.2</v>
      </c>
      <c r="MZ64" s="158">
        <f t="shared" si="51"/>
        <v>0</v>
      </c>
      <c r="NB64" s="157" t="s">
        <v>266</v>
      </c>
      <c r="NC64" s="157">
        <v>160</v>
      </c>
      <c r="ND64" s="157">
        <v>32</v>
      </c>
      <c r="NE64" s="157">
        <v>47</v>
      </c>
      <c r="NF64" s="157">
        <v>81</v>
      </c>
      <c r="NG64" s="158">
        <f t="shared" si="52"/>
        <v>0.2</v>
      </c>
      <c r="NH64" s="158">
        <f t="shared" si="53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4"/>
        <v>0.2</v>
      </c>
      <c r="NP64" s="158">
        <f t="shared" si="55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6"/>
        <v>0.2</v>
      </c>
      <c r="NX64" s="158">
        <f t="shared" si="57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58"/>
        <v>0.2</v>
      </c>
      <c r="OF64" s="158">
        <f t="shared" si="59"/>
        <v>0</v>
      </c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0"/>
        <v>0.2</v>
      </c>
      <c r="ON64" s="158">
        <f t="shared" si="61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2"/>
        <v>0.2</v>
      </c>
      <c r="OV64" s="158">
        <f t="shared" si="63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4"/>
        <v>0.2</v>
      </c>
      <c r="PD64" s="158">
        <f t="shared" si="65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v>0.2</v>
      </c>
      <c r="PM64" s="157" t="s">
        <v>266</v>
      </c>
      <c r="PN64" s="157">
        <v>160</v>
      </c>
      <c r="PO64" s="157">
        <v>32</v>
      </c>
      <c r="PP64" s="157">
        <v>49</v>
      </c>
      <c r="PQ64" s="157">
        <v>79</v>
      </c>
      <c r="PR64" s="158">
        <v>0.2</v>
      </c>
      <c r="PT64" s="157" t="s">
        <v>266</v>
      </c>
      <c r="PU64" s="157">
        <v>160</v>
      </c>
      <c r="PV64" s="157">
        <v>32</v>
      </c>
      <c r="PW64" s="157">
        <v>49</v>
      </c>
      <c r="PX64" s="157">
        <v>79</v>
      </c>
      <c r="PY64" s="158">
        <v>0.2</v>
      </c>
      <c r="QA64" s="157" t="s">
        <v>266</v>
      </c>
      <c r="QB64" s="157">
        <v>160</v>
      </c>
      <c r="QC64" s="157">
        <v>32</v>
      </c>
      <c r="QD64" s="157">
        <v>49</v>
      </c>
      <c r="QE64" s="157">
        <v>79</v>
      </c>
      <c r="QF64" s="158">
        <v>0.2</v>
      </c>
      <c r="QH64" s="157" t="s">
        <v>266</v>
      </c>
      <c r="QI64" s="157">
        <v>160</v>
      </c>
      <c r="QJ64" s="157">
        <v>32</v>
      </c>
      <c r="QK64" s="157">
        <v>49</v>
      </c>
      <c r="QL64" s="157">
        <v>79</v>
      </c>
      <c r="QM64" s="158">
        <v>0.2</v>
      </c>
    </row>
    <row r="65" spans="1:455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1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2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3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4"/>
        <v>0</v>
      </c>
      <c r="AO65" s="2" t="s">
        <v>106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5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6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7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66"/>
        <v>1</v>
      </c>
      <c r="BS65" s="4">
        <f t="shared" si="8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10"/>
        <v>0</v>
      </c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1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2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68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3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f t="shared" si="67"/>
        <v>1</v>
      </c>
      <c r="EE65" s="4">
        <f t="shared" si="14"/>
        <v>0</v>
      </c>
      <c r="EG65" s="139" t="s">
        <v>106</v>
      </c>
      <c r="EH65" s="139">
        <v>52</v>
      </c>
      <c r="EI65" s="139">
        <v>52</v>
      </c>
      <c r="EJ65" s="139">
        <v>0</v>
      </c>
      <c r="EK65" s="139">
        <v>0</v>
      </c>
      <c r="EL65" s="140">
        <v>1</v>
      </c>
      <c r="EM65" s="140">
        <v>0</v>
      </c>
      <c r="EN65" s="138"/>
      <c r="EO65" s="138" t="s">
        <v>106</v>
      </c>
      <c r="EP65" s="138">
        <v>52</v>
      </c>
      <c r="EQ65" s="138">
        <v>52</v>
      </c>
      <c r="ER65" s="138">
        <v>0</v>
      </c>
      <c r="ES65" s="138">
        <v>0</v>
      </c>
      <c r="ET65" s="143">
        <v>1</v>
      </c>
      <c r="EU65" s="140">
        <v>0</v>
      </c>
      <c r="EV65" s="130"/>
      <c r="EW65" s="156" t="s">
        <v>106</v>
      </c>
      <c r="EX65" s="156">
        <v>52</v>
      </c>
      <c r="EY65" s="156">
        <v>52</v>
      </c>
      <c r="EZ65" s="156">
        <v>0</v>
      </c>
      <c r="FA65" s="156">
        <v>0</v>
      </c>
      <c r="FB65" s="162">
        <v>1</v>
      </c>
      <c r="FC65" s="158">
        <f t="shared" si="15"/>
        <v>0</v>
      </c>
      <c r="FD65" s="157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6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7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18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19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0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1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2"/>
        <v>0</v>
      </c>
      <c r="HH65" s="157"/>
      <c r="HI65" s="157"/>
      <c r="HJ65" s="157"/>
      <c r="HK65" s="157"/>
      <c r="HL65" s="157"/>
      <c r="HM65" s="157"/>
      <c r="HO65" s="157"/>
      <c r="HP65" s="157"/>
      <c r="HQ65" s="157"/>
      <c r="HR65" s="157"/>
      <c r="HS65" s="157"/>
      <c r="HT65" s="157"/>
      <c r="HU65" s="158"/>
      <c r="HV65" s="157"/>
      <c r="HW65" s="157"/>
      <c r="HX65" s="157"/>
      <c r="HY65" s="157"/>
      <c r="HZ65" s="157"/>
      <c r="IA65" s="157"/>
      <c r="IB65" s="157"/>
      <c r="IC65" s="157"/>
      <c r="ID65" s="157"/>
      <c r="IE65" s="157"/>
      <c r="IF65" s="157"/>
      <c r="IG65" s="157"/>
      <c r="IH65" s="157"/>
      <c r="II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3"/>
        <v>1</v>
      </c>
      <c r="IR65" s="158">
        <f t="shared" si="24"/>
        <v>0</v>
      </c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5"/>
        <v>1</v>
      </c>
      <c r="IZ65" s="158">
        <f t="shared" si="26"/>
        <v>0</v>
      </c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7"/>
        <v>1</v>
      </c>
      <c r="JH65" s="158">
        <f t="shared" si="28"/>
        <v>0</v>
      </c>
      <c r="JJ65" s="157" t="s">
        <v>106</v>
      </c>
      <c r="JK65" s="157">
        <v>52</v>
      </c>
      <c r="JL65" s="157">
        <v>0</v>
      </c>
      <c r="JM65" s="157">
        <v>0</v>
      </c>
      <c r="JN65" s="157">
        <v>52</v>
      </c>
      <c r="JO65" s="158">
        <v>0</v>
      </c>
      <c r="JP65" s="158">
        <f t="shared" si="29"/>
        <v>-1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0"/>
        <v>1</v>
      </c>
      <c r="JX65" s="158">
        <f t="shared" si="31"/>
        <v>0</v>
      </c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2"/>
        <v>1</v>
      </c>
      <c r="KF65" s="158">
        <f t="shared" si="33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4"/>
        <v>1</v>
      </c>
      <c r="KN65" s="158">
        <f t="shared" si="35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6"/>
        <v>1</v>
      </c>
      <c r="KV65" s="158">
        <f t="shared" si="37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38"/>
        <v>1</v>
      </c>
      <c r="LD65" s="158">
        <f t="shared" si="39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0"/>
        <v>1</v>
      </c>
      <c r="LL65" s="158">
        <f t="shared" si="41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2"/>
        <v>1</v>
      </c>
      <c r="LT65" s="158">
        <f t="shared" si="43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4"/>
        <v>1</v>
      </c>
      <c r="MB65" s="158">
        <f t="shared" si="45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6"/>
        <v>1</v>
      </c>
      <c r="MJ65" s="158">
        <f t="shared" si="47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48"/>
        <v>1</v>
      </c>
      <c r="MR65" s="158">
        <f t="shared" si="49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0"/>
        <v>1</v>
      </c>
      <c r="MZ65" s="158">
        <f t="shared" si="51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2"/>
        <v>1</v>
      </c>
      <c r="NH65" s="158">
        <f t="shared" si="53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4"/>
        <v>1</v>
      </c>
      <c r="NP65" s="158">
        <f t="shared" si="55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6"/>
        <v>1</v>
      </c>
      <c r="NX65" s="158">
        <f t="shared" si="57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58"/>
        <v>1</v>
      </c>
      <c r="OF65" s="158">
        <f t="shared" si="59"/>
        <v>0</v>
      </c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0"/>
        <v>1</v>
      </c>
      <c r="ON65" s="158">
        <f t="shared" si="61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2"/>
        <v>1</v>
      </c>
      <c r="OV65" s="158">
        <f t="shared" si="63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4"/>
        <v>1</v>
      </c>
      <c r="PD65" s="158">
        <f t="shared" si="65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v>1</v>
      </c>
      <c r="PM65" s="157" t="s">
        <v>106</v>
      </c>
      <c r="PN65" s="157">
        <v>52</v>
      </c>
      <c r="PO65" s="157">
        <v>52</v>
      </c>
      <c r="PP65" s="157">
        <v>0</v>
      </c>
      <c r="PQ65" s="157">
        <v>0</v>
      </c>
      <c r="PR65" s="158">
        <v>1</v>
      </c>
      <c r="PT65" s="157" t="s">
        <v>106</v>
      </c>
      <c r="PU65" s="157">
        <v>52</v>
      </c>
      <c r="PV65" s="157">
        <v>52</v>
      </c>
      <c r="PW65" s="157">
        <v>0</v>
      </c>
      <c r="PX65" s="157">
        <v>0</v>
      </c>
      <c r="PY65" s="158">
        <v>1</v>
      </c>
      <c r="QA65" s="157" t="s">
        <v>106</v>
      </c>
      <c r="QB65" s="157">
        <v>52</v>
      </c>
      <c r="QC65" s="157">
        <v>52</v>
      </c>
      <c r="QD65" s="157">
        <v>0</v>
      </c>
      <c r="QE65" s="157">
        <v>0</v>
      </c>
      <c r="QF65" s="158">
        <v>1</v>
      </c>
      <c r="QH65" s="157" t="s">
        <v>106</v>
      </c>
      <c r="QI65" s="157">
        <v>52</v>
      </c>
      <c r="QJ65" s="157">
        <v>52</v>
      </c>
      <c r="QK65" s="157">
        <v>0</v>
      </c>
      <c r="QL65" s="157">
        <v>0</v>
      </c>
      <c r="QM65" s="158">
        <v>1</v>
      </c>
    </row>
    <row r="66" spans="1:455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1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2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3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4"/>
        <v>0</v>
      </c>
      <c r="AO66" s="2" t="s">
        <v>80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5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6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7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66"/>
        <v>1</v>
      </c>
      <c r="BS66" s="4">
        <f t="shared" si="8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10"/>
        <v>0</v>
      </c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1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2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68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3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f t="shared" si="67"/>
        <v>1</v>
      </c>
      <c r="EE66" s="4">
        <f t="shared" si="14"/>
        <v>0</v>
      </c>
      <c r="EG66" s="139" t="s">
        <v>80</v>
      </c>
      <c r="EH66" s="139">
        <v>20</v>
      </c>
      <c r="EI66" s="139">
        <v>20</v>
      </c>
      <c r="EJ66" s="139">
        <v>0</v>
      </c>
      <c r="EK66" s="139">
        <v>0</v>
      </c>
      <c r="EL66" s="140">
        <v>1</v>
      </c>
      <c r="EM66" s="140">
        <v>0</v>
      </c>
      <c r="EN66" s="138"/>
      <c r="EO66" s="138" t="s">
        <v>80</v>
      </c>
      <c r="EP66" s="138">
        <v>20</v>
      </c>
      <c r="EQ66" s="138">
        <v>20</v>
      </c>
      <c r="ER66" s="138">
        <v>0</v>
      </c>
      <c r="ES66" s="138">
        <v>0</v>
      </c>
      <c r="ET66" s="143">
        <v>1</v>
      </c>
      <c r="EU66" s="140">
        <v>0</v>
      </c>
      <c r="EV66" s="130"/>
      <c r="EW66" s="156" t="s">
        <v>80</v>
      </c>
      <c r="EX66" s="156">
        <v>20</v>
      </c>
      <c r="EY66" s="156">
        <v>20</v>
      </c>
      <c r="EZ66" s="156">
        <v>0</v>
      </c>
      <c r="FA66" s="156">
        <v>0</v>
      </c>
      <c r="FB66" s="162">
        <v>1</v>
      </c>
      <c r="FC66" s="158">
        <f t="shared" si="15"/>
        <v>0</v>
      </c>
      <c r="FD66" s="157"/>
      <c r="FE66" s="156" t="s">
        <v>80</v>
      </c>
      <c r="FF66" s="156">
        <v>20</v>
      </c>
      <c r="FG66" s="156">
        <v>15</v>
      </c>
      <c r="FH66" s="156">
        <v>0</v>
      </c>
      <c r="FI66" s="156">
        <v>5</v>
      </c>
      <c r="FJ66" s="162">
        <v>0.75</v>
      </c>
      <c r="FK66" s="158">
        <f t="shared" si="16"/>
        <v>-0.25</v>
      </c>
      <c r="FL66" s="157" t="s">
        <v>119</v>
      </c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7"/>
        <v>0.25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18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19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0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1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2"/>
        <v>0</v>
      </c>
      <c r="HH66" s="157"/>
      <c r="HI66" s="157"/>
      <c r="HJ66" s="157"/>
      <c r="HK66" s="157"/>
      <c r="HL66" s="157"/>
      <c r="HM66" s="157"/>
      <c r="HO66" s="157"/>
      <c r="HP66" s="157"/>
      <c r="HQ66" s="157"/>
      <c r="HR66" s="157"/>
      <c r="HS66" s="157"/>
      <c r="HT66" s="157"/>
      <c r="HU66" s="158"/>
      <c r="HV66" s="157"/>
      <c r="HW66" s="157"/>
      <c r="HX66" s="157"/>
      <c r="HY66" s="157"/>
      <c r="HZ66" s="157"/>
      <c r="IA66" s="157"/>
      <c r="IB66" s="157"/>
      <c r="IC66" s="157"/>
      <c r="ID66" s="157"/>
      <c r="IE66" s="157"/>
      <c r="IF66" s="157"/>
      <c r="IG66" s="157"/>
      <c r="IH66" s="157"/>
      <c r="II66" s="157"/>
      <c r="IL66" s="157" t="s">
        <v>80</v>
      </c>
      <c r="IM66" s="157">
        <v>20</v>
      </c>
      <c r="IN66" s="157">
        <v>20</v>
      </c>
      <c r="IO66" s="157">
        <v>0</v>
      </c>
      <c r="IP66" s="157">
        <v>0</v>
      </c>
      <c r="IQ66" s="158">
        <f t="shared" si="23"/>
        <v>1</v>
      </c>
      <c r="IR66" s="158">
        <f t="shared" si="24"/>
        <v>0</v>
      </c>
      <c r="IT66" s="157" t="s">
        <v>80</v>
      </c>
      <c r="IU66" s="157">
        <v>20</v>
      </c>
      <c r="IV66" s="157">
        <v>20</v>
      </c>
      <c r="IW66" s="157">
        <v>0</v>
      </c>
      <c r="IX66" s="157">
        <v>0</v>
      </c>
      <c r="IY66" s="158">
        <f t="shared" si="25"/>
        <v>1</v>
      </c>
      <c r="IZ66" s="158">
        <f t="shared" si="26"/>
        <v>0</v>
      </c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7"/>
        <v>1</v>
      </c>
      <c r="JH66" s="158">
        <f t="shared" si="28"/>
        <v>0</v>
      </c>
      <c r="JJ66" s="157" t="s">
        <v>80</v>
      </c>
      <c r="JK66" s="157">
        <v>20</v>
      </c>
      <c r="JL66" s="157">
        <v>20</v>
      </c>
      <c r="JM66" s="157">
        <v>0</v>
      </c>
      <c r="JN66" s="157">
        <v>0</v>
      </c>
      <c r="JO66" s="158">
        <v>1</v>
      </c>
      <c r="JP66" s="158">
        <f t="shared" si="29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0"/>
        <v>1</v>
      </c>
      <c r="JX66" s="158">
        <f t="shared" si="31"/>
        <v>0</v>
      </c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2"/>
        <v>1</v>
      </c>
      <c r="KF66" s="158">
        <f t="shared" si="33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4"/>
        <v>1</v>
      </c>
      <c r="KN66" s="158">
        <f t="shared" si="35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6"/>
        <v>1</v>
      </c>
      <c r="KV66" s="158">
        <f t="shared" si="37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38"/>
        <v>1</v>
      </c>
      <c r="LD66" s="158">
        <f t="shared" si="39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0"/>
        <v>1</v>
      </c>
      <c r="LL66" s="158">
        <f t="shared" si="41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2"/>
        <v>1</v>
      </c>
      <c r="LT66" s="158">
        <f t="shared" si="43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4"/>
        <v>1</v>
      </c>
      <c r="MB66" s="158">
        <f t="shared" si="45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6"/>
        <v>1</v>
      </c>
      <c r="MJ66" s="158">
        <f t="shared" si="47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48"/>
        <v>1</v>
      </c>
      <c r="MR66" s="158">
        <f t="shared" si="49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0"/>
        <v>1</v>
      </c>
      <c r="MZ66" s="158">
        <f t="shared" si="51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2"/>
        <v>1</v>
      </c>
      <c r="NH66" s="158">
        <f t="shared" si="53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4"/>
        <v>1</v>
      </c>
      <c r="NP66" s="158">
        <f t="shared" si="55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6"/>
        <v>1</v>
      </c>
      <c r="NX66" s="158">
        <f t="shared" si="57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58"/>
        <v>1</v>
      </c>
      <c r="OF66" s="158">
        <f t="shared" si="59"/>
        <v>0</v>
      </c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0"/>
        <v>1</v>
      </c>
      <c r="ON66" s="158">
        <f t="shared" si="61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2"/>
        <v>1</v>
      </c>
      <c r="OV66" s="158">
        <f t="shared" si="63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4"/>
        <v>1</v>
      </c>
      <c r="PD66" s="158">
        <f t="shared" si="65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v>1</v>
      </c>
      <c r="PM66" s="157" t="s">
        <v>80</v>
      </c>
      <c r="PN66" s="157">
        <v>20</v>
      </c>
      <c r="PO66" s="157">
        <v>20</v>
      </c>
      <c r="PP66" s="157">
        <v>0</v>
      </c>
      <c r="PQ66" s="157">
        <v>0</v>
      </c>
      <c r="PR66" s="158">
        <v>1</v>
      </c>
      <c r="PT66" s="157" t="s">
        <v>80</v>
      </c>
      <c r="PU66" s="157">
        <v>20</v>
      </c>
      <c r="PV66" s="157">
        <v>20</v>
      </c>
      <c r="PW66" s="157">
        <v>0</v>
      </c>
      <c r="PX66" s="157">
        <v>0</v>
      </c>
      <c r="PY66" s="158">
        <v>1</v>
      </c>
      <c r="QA66" s="157" t="s">
        <v>80</v>
      </c>
      <c r="QB66" s="157">
        <v>20</v>
      </c>
      <c r="QC66" s="157">
        <v>20</v>
      </c>
      <c r="QD66" s="157">
        <v>0</v>
      </c>
      <c r="QE66" s="157">
        <v>0</v>
      </c>
      <c r="QF66" s="158">
        <v>1</v>
      </c>
      <c r="QH66" s="157" t="s">
        <v>80</v>
      </c>
      <c r="QI66" s="157">
        <v>20</v>
      </c>
      <c r="QJ66" s="157">
        <v>20</v>
      </c>
      <c r="QK66" s="157">
        <v>0</v>
      </c>
      <c r="QL66" s="157">
        <v>0</v>
      </c>
      <c r="QM66" s="158">
        <v>1</v>
      </c>
    </row>
    <row r="67" spans="1:455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1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2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3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4"/>
        <v>0</v>
      </c>
      <c r="AO67" s="2" t="s">
        <v>85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5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6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7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f t="shared" si="66"/>
        <v>1</v>
      </c>
      <c r="BS67" s="4">
        <f t="shared" si="8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10"/>
        <v>0</v>
      </c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1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2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ref="DO67:DO72" si="69">DN67-DF68</f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3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f t="shared" si="67"/>
        <v>1</v>
      </c>
      <c r="EE67" s="4">
        <f t="shared" si="14"/>
        <v>0</v>
      </c>
      <c r="EG67" s="139" t="s">
        <v>85</v>
      </c>
      <c r="EH67" s="139">
        <v>3</v>
      </c>
      <c r="EI67" s="139">
        <v>3</v>
      </c>
      <c r="EJ67" s="139">
        <v>0</v>
      </c>
      <c r="EK67" s="139">
        <v>0</v>
      </c>
      <c r="EL67" s="140">
        <v>1</v>
      </c>
      <c r="EM67" s="140">
        <v>0</v>
      </c>
      <c r="EN67" s="138"/>
      <c r="EO67" s="138" t="s">
        <v>85</v>
      </c>
      <c r="EP67" s="138">
        <v>3</v>
      </c>
      <c r="EQ67" s="138">
        <v>3</v>
      </c>
      <c r="ER67" s="138">
        <v>0</v>
      </c>
      <c r="ES67" s="138">
        <v>0</v>
      </c>
      <c r="ET67" s="143">
        <v>1</v>
      </c>
      <c r="EU67" s="140">
        <v>0</v>
      </c>
      <c r="EV67" s="130"/>
      <c r="EW67" s="156" t="s">
        <v>85</v>
      </c>
      <c r="EX67" s="156">
        <v>3</v>
      </c>
      <c r="EY67" s="156">
        <v>3</v>
      </c>
      <c r="EZ67" s="156">
        <v>0</v>
      </c>
      <c r="FA67" s="156">
        <v>0</v>
      </c>
      <c r="FB67" s="162">
        <v>1</v>
      </c>
      <c r="FC67" s="158">
        <f t="shared" si="15"/>
        <v>0</v>
      </c>
      <c r="FD67" s="157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6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7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18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19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0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1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2"/>
        <v>0</v>
      </c>
      <c r="HH67" s="157"/>
      <c r="HI67" s="157"/>
      <c r="HJ67" s="157"/>
      <c r="HK67" s="157"/>
      <c r="HL67" s="157"/>
      <c r="HM67" s="157"/>
      <c r="HO67" s="157"/>
      <c r="HP67" s="157"/>
      <c r="HQ67" s="157"/>
      <c r="HR67" s="157"/>
      <c r="HS67" s="157"/>
      <c r="HT67" s="157"/>
      <c r="HU67" s="158"/>
      <c r="HV67" s="157"/>
      <c r="HW67" s="157"/>
      <c r="HX67" s="157"/>
      <c r="HY67" s="157"/>
      <c r="HZ67" s="157"/>
      <c r="IA67" s="157"/>
      <c r="IB67" s="157"/>
      <c r="IC67" s="157"/>
      <c r="ID67" s="157"/>
      <c r="IE67" s="157"/>
      <c r="IF67" s="157"/>
      <c r="IG67" s="157"/>
      <c r="IH67" s="157"/>
      <c r="II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3"/>
        <v>1</v>
      </c>
      <c r="IR67" s="158">
        <f t="shared" si="24"/>
        <v>0</v>
      </c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5"/>
        <v>1</v>
      </c>
      <c r="IZ67" s="158">
        <f t="shared" si="26"/>
        <v>0</v>
      </c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7"/>
        <v>1</v>
      </c>
      <c r="JH67" s="158">
        <f t="shared" si="28"/>
        <v>0</v>
      </c>
      <c r="JJ67" s="157" t="s">
        <v>85</v>
      </c>
      <c r="JK67" s="157">
        <v>3</v>
      </c>
      <c r="JL67" s="157">
        <v>3</v>
      </c>
      <c r="JM67" s="157">
        <v>0</v>
      </c>
      <c r="JN67" s="157">
        <v>0</v>
      </c>
      <c r="JO67" s="158">
        <v>1</v>
      </c>
      <c r="JP67" s="158">
        <f t="shared" si="29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0"/>
        <v>1</v>
      </c>
      <c r="JX67" s="158">
        <f t="shared" si="31"/>
        <v>0</v>
      </c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2"/>
        <v>1</v>
      </c>
      <c r="KF67" s="158">
        <f t="shared" si="33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4"/>
        <v>1</v>
      </c>
      <c r="KN67" s="158">
        <f t="shared" si="35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6"/>
        <v>1</v>
      </c>
      <c r="KV67" s="158">
        <f t="shared" si="37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38"/>
        <v>1</v>
      </c>
      <c r="LD67" s="158">
        <f t="shared" si="39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0"/>
        <v>1</v>
      </c>
      <c r="LL67" s="158">
        <f t="shared" si="41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2"/>
        <v>1</v>
      </c>
      <c r="LT67" s="158">
        <f t="shared" si="43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4"/>
        <v>1</v>
      </c>
      <c r="MB67" s="158">
        <f t="shared" si="45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6"/>
        <v>1</v>
      </c>
      <c r="MJ67" s="158">
        <f t="shared" si="47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48"/>
        <v>1</v>
      </c>
      <c r="MR67" s="158">
        <f t="shared" si="49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0"/>
        <v>1</v>
      </c>
      <c r="MZ67" s="158">
        <f t="shared" si="51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2"/>
        <v>1</v>
      </c>
      <c r="NH67" s="158">
        <f t="shared" si="53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4"/>
        <v>1</v>
      </c>
      <c r="NP67" s="158">
        <f t="shared" si="55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6"/>
        <v>1</v>
      </c>
      <c r="NX67" s="158">
        <f t="shared" si="57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58"/>
        <v>1</v>
      </c>
      <c r="OF67" s="158">
        <f t="shared" si="59"/>
        <v>0</v>
      </c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0"/>
        <v>1</v>
      </c>
      <c r="ON67" s="158">
        <f t="shared" si="61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2"/>
        <v>1</v>
      </c>
      <c r="OV67" s="158">
        <f t="shared" si="63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4"/>
        <v>1</v>
      </c>
      <c r="PD67" s="158">
        <f t="shared" si="65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v>1</v>
      </c>
      <c r="PM67" s="157" t="s">
        <v>85</v>
      </c>
      <c r="PN67" s="157">
        <v>3</v>
      </c>
      <c r="PO67" s="157">
        <v>3</v>
      </c>
      <c r="PP67" s="157">
        <v>0</v>
      </c>
      <c r="PQ67" s="157">
        <v>0</v>
      </c>
      <c r="PR67" s="158">
        <v>1</v>
      </c>
      <c r="PT67" s="157" t="s">
        <v>85</v>
      </c>
      <c r="PU67" s="157">
        <v>3</v>
      </c>
      <c r="PV67" s="157">
        <v>3</v>
      </c>
      <c r="PW67" s="157">
        <v>0</v>
      </c>
      <c r="PX67" s="157">
        <v>0</v>
      </c>
      <c r="PY67" s="158">
        <v>1</v>
      </c>
      <c r="QA67" s="157" t="s">
        <v>85</v>
      </c>
      <c r="QB67" s="157">
        <v>3</v>
      </c>
      <c r="QC67" s="157">
        <v>3</v>
      </c>
      <c r="QD67" s="157">
        <v>0</v>
      </c>
      <c r="QE67" s="157">
        <v>0</v>
      </c>
      <c r="QF67" s="158">
        <v>1</v>
      </c>
      <c r="QH67" s="157" t="s">
        <v>85</v>
      </c>
      <c r="QI67" s="157">
        <v>3</v>
      </c>
      <c r="QJ67" s="157">
        <v>3</v>
      </c>
      <c r="QK67" s="157">
        <v>0</v>
      </c>
      <c r="QL67" s="157">
        <v>0</v>
      </c>
      <c r="QM67" s="158">
        <v>1</v>
      </c>
    </row>
    <row r="68" spans="1:455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0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1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2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3">AL68-AD68</f>
        <v>0</v>
      </c>
      <c r="AO68" s="2" t="s">
        <v>108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74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75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76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4" si="77">BO68/BN68</f>
        <v>1</v>
      </c>
      <c r="BS68" s="4">
        <f t="shared" ref="BS68:BS73" si="78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79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0">CH68-BZ68</f>
        <v>0</v>
      </c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1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2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si="69"/>
        <v>0.17000000000000004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3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f t="shared" ref="ED68:ED74" si="84">EA68/DZ68</f>
        <v>1</v>
      </c>
      <c r="EE68" s="4">
        <f t="shared" ref="EE68:EE73" si="85">ED68-DV68</f>
        <v>0</v>
      </c>
      <c r="EG68" s="139" t="s">
        <v>108</v>
      </c>
      <c r="EH68" s="139">
        <v>4</v>
      </c>
      <c r="EI68" s="139">
        <v>4</v>
      </c>
      <c r="EJ68" s="139">
        <v>0</v>
      </c>
      <c r="EK68" s="139">
        <v>0</v>
      </c>
      <c r="EL68" s="140">
        <v>1</v>
      </c>
      <c r="EM68" s="140">
        <v>0</v>
      </c>
      <c r="EN68" s="138"/>
      <c r="EO68" s="138" t="s">
        <v>108</v>
      </c>
      <c r="EP68" s="138">
        <v>4</v>
      </c>
      <c r="EQ68" s="138">
        <v>4</v>
      </c>
      <c r="ER68" s="138">
        <v>0</v>
      </c>
      <c r="ES68" s="138">
        <v>0</v>
      </c>
      <c r="ET68" s="143">
        <v>1</v>
      </c>
      <c r="EU68" s="140">
        <v>0</v>
      </c>
      <c r="EV68" s="130"/>
      <c r="EW68" s="156" t="s">
        <v>108</v>
      </c>
      <c r="EX68" s="156">
        <v>4</v>
      </c>
      <c r="EY68" s="156">
        <v>4</v>
      </c>
      <c r="EZ68" s="156">
        <v>0</v>
      </c>
      <c r="FA68" s="156">
        <v>0</v>
      </c>
      <c r="FB68" s="162">
        <v>1</v>
      </c>
      <c r="FC68" s="158">
        <f t="shared" ref="FC68:FC73" si="86">FB68-ET68</f>
        <v>0</v>
      </c>
      <c r="FD68" s="157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87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88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ref="GA68:GA73" si="89">FZ68-FR68</f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0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1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2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3">HF68-GX68</f>
        <v>0</v>
      </c>
      <c r="HH68" s="157"/>
      <c r="HI68" s="157"/>
      <c r="HJ68" s="157"/>
      <c r="HK68" s="157"/>
      <c r="HL68" s="157"/>
      <c r="HM68" s="157"/>
      <c r="HO68" s="157"/>
      <c r="HP68" s="157"/>
      <c r="HQ68" s="157"/>
      <c r="HR68" s="157"/>
      <c r="HS68" s="157"/>
      <c r="HT68" s="157"/>
      <c r="HU68" s="158"/>
      <c r="HV68" s="157"/>
      <c r="HW68" s="157"/>
      <c r="HX68" s="157"/>
      <c r="HY68" s="157"/>
      <c r="HZ68" s="157"/>
      <c r="IA68" s="157"/>
      <c r="IB68" s="157"/>
      <c r="IC68" s="157"/>
      <c r="ID68" s="157"/>
      <c r="IE68" s="157"/>
      <c r="IF68" s="157"/>
      <c r="IG68" s="157"/>
      <c r="IH68" s="157"/>
      <c r="II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94">IN68/IM68</f>
        <v>1</v>
      </c>
      <c r="IR68" s="158">
        <f t="shared" ref="IR68:IR73" si="95">IQ68-HF68</f>
        <v>0</v>
      </c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96">IV68/IU68</f>
        <v>1</v>
      </c>
      <c r="IZ68" s="158">
        <f t="shared" ref="IZ68:IZ73" si="97">IY68-IQ68</f>
        <v>0</v>
      </c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98">JD68/JC68</f>
        <v>1</v>
      </c>
      <c r="JH68" s="158">
        <f t="shared" ref="JH68:JH73" si="99">JG68-IY68</f>
        <v>0</v>
      </c>
      <c r="JJ68" s="157" t="s">
        <v>108</v>
      </c>
      <c r="JK68" s="157">
        <v>4</v>
      </c>
      <c r="JL68" s="157">
        <v>0</v>
      </c>
      <c r="JM68" s="157">
        <v>0</v>
      </c>
      <c r="JN68" s="157">
        <v>4</v>
      </c>
      <c r="JO68" s="158">
        <v>0</v>
      </c>
      <c r="JP68" s="158">
        <f t="shared" ref="JP68:JP73" si="100">JO68-JG68</f>
        <v>-1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3" si="101">JT68/JS68</f>
        <v>1</v>
      </c>
      <c r="JX68" s="158">
        <f t="shared" ref="JX68:JX73" si="102">JW68-JG68</f>
        <v>0</v>
      </c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03">KB68/KA68</f>
        <v>1</v>
      </c>
      <c r="KF68" s="158">
        <f t="shared" ref="KF68:KF73" si="104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05">KJ68/KI68</f>
        <v>1</v>
      </c>
      <c r="KN68" s="158">
        <f t="shared" ref="KN68:KN73" si="106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07">KR68/KQ68</f>
        <v>1</v>
      </c>
      <c r="KV68" s="158">
        <f t="shared" ref="KV68:KV73" si="108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09">KZ68/KY68</f>
        <v>1</v>
      </c>
      <c r="LD68" s="158">
        <f t="shared" ref="LD68:LD73" si="110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1">LH68/LG68</f>
        <v>1</v>
      </c>
      <c r="LL68" s="158">
        <f t="shared" ref="LL68:LL73" si="112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13">LP68/LO68</f>
        <v>1</v>
      </c>
      <c r="LT68" s="158">
        <f t="shared" ref="LT68:LT73" si="114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15">LX68/LW68</f>
        <v>1</v>
      </c>
      <c r="MB68" s="158">
        <f t="shared" ref="MB68:MB73" si="116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17">MF68/ME68</f>
        <v>1</v>
      </c>
      <c r="MJ68" s="158">
        <f t="shared" ref="MJ68:MJ73" si="118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19">MN68/MM68</f>
        <v>1</v>
      </c>
      <c r="MR68" s="158">
        <f t="shared" ref="MR68:MR73" si="120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1">MV68/MU68</f>
        <v>1</v>
      </c>
      <c r="MZ68" s="158">
        <f t="shared" ref="MZ68:MZ73" si="122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23">ND68/NC68</f>
        <v>1</v>
      </c>
      <c r="NH68" s="158">
        <f t="shared" ref="NH68:NH73" si="124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25">NL68/NK68</f>
        <v>1</v>
      </c>
      <c r="NP68" s="158">
        <f t="shared" ref="NP68:NP73" si="126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27">NT68/NS68</f>
        <v>1</v>
      </c>
      <c r="NX68" s="158">
        <f t="shared" ref="NX68:NX73" si="128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29">OB68/OA68</f>
        <v>1</v>
      </c>
      <c r="OF68" s="158">
        <f t="shared" ref="OF68:OF73" si="130">OE68-NW68</f>
        <v>0</v>
      </c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1">OJ68/OI68</f>
        <v>1</v>
      </c>
      <c r="ON68" s="158">
        <f t="shared" ref="ON68:ON73" si="132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33">OR68/OQ68</f>
        <v>1</v>
      </c>
      <c r="OV68" s="158">
        <f t="shared" ref="OV68:OV73" si="134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35">OZ68/OY68</f>
        <v>1</v>
      </c>
      <c r="PD68" s="158">
        <f t="shared" ref="PD68:PD73" si="136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v>1</v>
      </c>
      <c r="PM68" s="157" t="s">
        <v>108</v>
      </c>
      <c r="PN68" s="157">
        <v>4</v>
      </c>
      <c r="PO68" s="157">
        <v>4</v>
      </c>
      <c r="PP68" s="157">
        <v>0</v>
      </c>
      <c r="PQ68" s="157">
        <v>0</v>
      </c>
      <c r="PR68" s="158">
        <v>1</v>
      </c>
      <c r="PT68" s="157" t="s">
        <v>108</v>
      </c>
      <c r="PU68" s="157">
        <v>4</v>
      </c>
      <c r="PV68" s="157">
        <v>4</v>
      </c>
      <c r="PW68" s="157">
        <v>0</v>
      </c>
      <c r="PX68" s="157">
        <v>0</v>
      </c>
      <c r="PY68" s="158">
        <v>1</v>
      </c>
      <c r="QA68" s="157" t="s">
        <v>108</v>
      </c>
      <c r="QB68" s="157">
        <v>4</v>
      </c>
      <c r="QC68" s="157">
        <v>4</v>
      </c>
      <c r="QD68" s="157">
        <v>0</v>
      </c>
      <c r="QE68" s="157">
        <v>0</v>
      </c>
      <c r="QF68" s="158">
        <v>1</v>
      </c>
      <c r="QH68" s="157" t="s">
        <v>108</v>
      </c>
      <c r="QI68" s="157">
        <v>4</v>
      </c>
      <c r="QJ68" s="157">
        <v>4</v>
      </c>
      <c r="QK68" s="157">
        <v>0</v>
      </c>
      <c r="QL68" s="157">
        <v>0</v>
      </c>
      <c r="QM68" s="158">
        <v>1</v>
      </c>
    </row>
    <row r="69" spans="1:455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0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1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2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3"/>
        <v>0</v>
      </c>
      <c r="AO69" s="2" t="s">
        <v>81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74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75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76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77"/>
        <v>0.82608695652173914</v>
      </c>
      <c r="BS69" s="4">
        <f t="shared" si="78"/>
        <v>-3.9130434782608248E-3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79"/>
        <v>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0"/>
        <v>0</v>
      </c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1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2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69"/>
        <v>0.36999999999999994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3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f t="shared" si="84"/>
        <v>0.82608695652173914</v>
      </c>
      <c r="EE69" s="4">
        <f t="shared" si="85"/>
        <v>-3.9130434782608248E-3</v>
      </c>
      <c r="EG69" s="139" t="s">
        <v>81</v>
      </c>
      <c r="EH69" s="139">
        <v>92</v>
      </c>
      <c r="EI69" s="139">
        <v>76</v>
      </c>
      <c r="EJ69" s="139">
        <v>10</v>
      </c>
      <c r="EK69" s="139">
        <v>6</v>
      </c>
      <c r="EL69" s="140">
        <v>0.83</v>
      </c>
      <c r="EM69" s="140">
        <v>0</v>
      </c>
      <c r="EN69" s="138"/>
      <c r="EO69" s="138" t="s">
        <v>81</v>
      </c>
      <c r="EP69" s="138">
        <v>92</v>
      </c>
      <c r="EQ69" s="138">
        <v>76</v>
      </c>
      <c r="ER69" s="138">
        <v>10</v>
      </c>
      <c r="ES69" s="138">
        <v>6</v>
      </c>
      <c r="ET69" s="143">
        <v>0.83</v>
      </c>
      <c r="EU69" s="140">
        <v>0</v>
      </c>
      <c r="EV69" s="130"/>
      <c r="EW69" s="156" t="s">
        <v>81</v>
      </c>
      <c r="EX69" s="156">
        <v>92</v>
      </c>
      <c r="EY69" s="156">
        <v>76</v>
      </c>
      <c r="EZ69" s="156">
        <v>10</v>
      </c>
      <c r="FA69" s="156">
        <v>6</v>
      </c>
      <c r="FB69" s="162">
        <v>0.83</v>
      </c>
      <c r="FC69" s="158">
        <f t="shared" si="86"/>
        <v>0</v>
      </c>
      <c r="FD69" s="157"/>
      <c r="FE69" s="156" t="s">
        <v>267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87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88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89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0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1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2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3"/>
        <v>0</v>
      </c>
      <c r="HH69" s="157"/>
      <c r="HI69" s="157"/>
      <c r="HJ69" s="157"/>
      <c r="HK69" s="157"/>
      <c r="HL69" s="157"/>
      <c r="HM69" s="157"/>
      <c r="HO69" s="157"/>
      <c r="HP69" s="157"/>
      <c r="HQ69" s="157"/>
      <c r="HR69" s="157"/>
      <c r="HS69" s="157"/>
      <c r="HT69" s="157"/>
      <c r="HU69" s="158"/>
      <c r="HV69" s="157"/>
      <c r="HW69" s="157"/>
      <c r="HX69" s="157"/>
      <c r="HY69" s="157"/>
      <c r="HZ69" s="157"/>
      <c r="IA69" s="157"/>
      <c r="IB69" s="157"/>
      <c r="IC69" s="157"/>
      <c r="ID69" s="157"/>
      <c r="IE69" s="157"/>
      <c r="IF69" s="157"/>
      <c r="IG69" s="157"/>
      <c r="IH69" s="157"/>
      <c r="II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94"/>
        <v>0.82608695652173914</v>
      </c>
      <c r="IR69" s="158">
        <f t="shared" si="95"/>
        <v>-3.9130434782608248E-3</v>
      </c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96"/>
        <v>0.82608695652173914</v>
      </c>
      <c r="IZ69" s="158">
        <f t="shared" si="97"/>
        <v>0</v>
      </c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98"/>
        <v>0.82608695652173914</v>
      </c>
      <c r="JH69" s="158">
        <f t="shared" si="99"/>
        <v>0</v>
      </c>
      <c r="JJ69" s="157" t="s">
        <v>267</v>
      </c>
      <c r="JK69" s="157">
        <v>92</v>
      </c>
      <c r="JL69" s="157">
        <v>8</v>
      </c>
      <c r="JM69" s="157">
        <v>2</v>
      </c>
      <c r="JN69" s="157">
        <v>82</v>
      </c>
      <c r="JO69" s="158">
        <v>0.09</v>
      </c>
      <c r="JP69" s="158">
        <f t="shared" si="100"/>
        <v>-0.73608695652173917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1"/>
        <v>0.82608695652173914</v>
      </c>
      <c r="JX69" s="158">
        <f t="shared" si="102"/>
        <v>0</v>
      </c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03"/>
        <v>0.82608695652173914</v>
      </c>
      <c r="KF69" s="158">
        <f t="shared" si="104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05"/>
        <v>0.82608695652173914</v>
      </c>
      <c r="KN69" s="158">
        <f t="shared" si="106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07"/>
        <v>0.82608695652173914</v>
      </c>
      <c r="KV69" s="158">
        <f t="shared" si="108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09"/>
        <v>0.82608695652173914</v>
      </c>
      <c r="LD69" s="158">
        <f t="shared" si="110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1"/>
        <v>0.82608695652173914</v>
      </c>
      <c r="LL69" s="158">
        <f t="shared" si="112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13"/>
        <v>0.82608695652173914</v>
      </c>
      <c r="LT69" s="158">
        <f t="shared" si="114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15"/>
        <v>0.82608695652173914</v>
      </c>
      <c r="MB69" s="158">
        <f t="shared" si="116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17"/>
        <v>0.82608695652173914</v>
      </c>
      <c r="MJ69" s="158">
        <f t="shared" si="118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19"/>
        <v>0.82608695652173914</v>
      </c>
      <c r="MR69" s="158">
        <f t="shared" si="120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1"/>
        <v>0.82608695652173914</v>
      </c>
      <c r="MZ69" s="158">
        <f t="shared" si="122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23"/>
        <v>0.82608695652173914</v>
      </c>
      <c r="NH69" s="158">
        <f t="shared" si="124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25"/>
        <v>0.82608695652173914</v>
      </c>
      <c r="NP69" s="158">
        <f t="shared" si="126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27"/>
        <v>0.82608695652173914</v>
      </c>
      <c r="NX69" s="158">
        <f t="shared" si="128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29"/>
        <v>0.82608695652173914</v>
      </c>
      <c r="OF69" s="158">
        <f t="shared" si="130"/>
        <v>0</v>
      </c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1"/>
        <v>0.82608695652173914</v>
      </c>
      <c r="ON69" s="158">
        <f t="shared" si="132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33"/>
        <v>0.82608695652173914</v>
      </c>
      <c r="OV69" s="158">
        <f t="shared" si="134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35"/>
        <v>0.82608695652173914</v>
      </c>
      <c r="PD69" s="158">
        <f t="shared" si="136"/>
        <v>0</v>
      </c>
      <c r="PF69" s="157" t="s">
        <v>267</v>
      </c>
      <c r="PG69" s="157">
        <v>92</v>
      </c>
      <c r="PH69" s="157">
        <v>77</v>
      </c>
      <c r="PI69" s="157">
        <v>10</v>
      </c>
      <c r="PJ69" s="157">
        <v>5</v>
      </c>
      <c r="PK69" s="158">
        <v>0.84</v>
      </c>
      <c r="PM69" s="157" t="s">
        <v>267</v>
      </c>
      <c r="PN69" s="157">
        <v>92</v>
      </c>
      <c r="PO69" s="157">
        <v>77</v>
      </c>
      <c r="PP69" s="157">
        <v>10</v>
      </c>
      <c r="PQ69" s="157">
        <v>5</v>
      </c>
      <c r="PR69" s="158">
        <v>0.84</v>
      </c>
      <c r="PT69" s="157" t="s">
        <v>267</v>
      </c>
      <c r="PU69" s="157">
        <v>92</v>
      </c>
      <c r="PV69" s="157">
        <v>77</v>
      </c>
      <c r="PW69" s="157">
        <v>10</v>
      </c>
      <c r="PX69" s="157">
        <v>5</v>
      </c>
      <c r="PY69" s="158">
        <v>0.84</v>
      </c>
      <c r="QA69" s="157" t="s">
        <v>267</v>
      </c>
      <c r="QB69" s="157">
        <v>92</v>
      </c>
      <c r="QC69" s="157">
        <v>77</v>
      </c>
      <c r="QD69" s="157">
        <v>10</v>
      </c>
      <c r="QE69" s="157">
        <v>5</v>
      </c>
      <c r="QF69" s="158">
        <v>0.84</v>
      </c>
      <c r="QH69" s="157" t="s">
        <v>267</v>
      </c>
      <c r="QI69" s="157">
        <v>92</v>
      </c>
      <c r="QJ69" s="157">
        <v>77</v>
      </c>
      <c r="QK69" s="157">
        <v>10</v>
      </c>
      <c r="QL69" s="157">
        <v>5</v>
      </c>
      <c r="QM69" s="158">
        <v>0.84</v>
      </c>
    </row>
    <row r="70" spans="1:455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0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1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2"/>
        <v>0</v>
      </c>
      <c r="AG70" s="2" t="s">
        <v>82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73"/>
        <v>0</v>
      </c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4"/>
        <v>0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75"/>
        <v>0</v>
      </c>
      <c r="BE70" s="2" t="s">
        <v>82</v>
      </c>
      <c r="BF70" s="2">
        <v>71</v>
      </c>
      <c r="BG70" s="2">
        <v>33</v>
      </c>
      <c r="BH70" s="2">
        <v>10</v>
      </c>
      <c r="BI70" s="2">
        <v>28</v>
      </c>
      <c r="BJ70" s="4">
        <v>0.46</v>
      </c>
      <c r="BK70" s="4">
        <f t="shared" si="76"/>
        <v>0</v>
      </c>
      <c r="BM70" s="2" t="s">
        <v>82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77"/>
        <v>0.46478873239436619</v>
      </c>
      <c r="BS70" s="4">
        <f t="shared" si="78"/>
        <v>4.7887323943661686E-3</v>
      </c>
      <c r="BU70" s="2" t="s">
        <v>82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79"/>
        <v>-4.7887323943661686E-3</v>
      </c>
      <c r="CC70" s="2" t="s">
        <v>82</v>
      </c>
      <c r="CD70" s="2">
        <v>71</v>
      </c>
      <c r="CE70" s="2">
        <v>33</v>
      </c>
      <c r="CF70" s="2">
        <v>10</v>
      </c>
      <c r="CG70" s="2">
        <v>28</v>
      </c>
      <c r="CH70" s="4">
        <v>0.46</v>
      </c>
      <c r="CI70" s="4">
        <f t="shared" si="80"/>
        <v>0</v>
      </c>
      <c r="CK70" s="2" t="s">
        <v>82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81"/>
        <v>0</v>
      </c>
      <c r="CS70" s="2" t="s">
        <v>82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82"/>
        <v>0</v>
      </c>
      <c r="DA70" s="2" t="s">
        <v>82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v>0</v>
      </c>
      <c r="DI70" s="2" t="s">
        <v>82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69"/>
        <v>-0.54</v>
      </c>
      <c r="DQ70" s="2" t="s">
        <v>82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83"/>
        <v>0</v>
      </c>
      <c r="DY70" s="2" t="s">
        <v>82</v>
      </c>
      <c r="DZ70" s="2">
        <v>71</v>
      </c>
      <c r="EA70" s="2">
        <v>33</v>
      </c>
      <c r="EB70" s="2">
        <v>10</v>
      </c>
      <c r="EC70" s="2">
        <v>28</v>
      </c>
      <c r="ED70" s="4">
        <f t="shared" si="84"/>
        <v>0.46478873239436619</v>
      </c>
      <c r="EE70" s="4">
        <f t="shared" si="85"/>
        <v>4.7887323943661686E-3</v>
      </c>
      <c r="EG70" s="139" t="s">
        <v>82</v>
      </c>
      <c r="EH70" s="139">
        <v>71</v>
      </c>
      <c r="EI70" s="139">
        <v>33</v>
      </c>
      <c r="EJ70" s="139">
        <v>10</v>
      </c>
      <c r="EK70" s="139">
        <v>28</v>
      </c>
      <c r="EL70" s="140">
        <v>0.46</v>
      </c>
      <c r="EM70" s="140">
        <v>0</v>
      </c>
      <c r="EN70" s="138"/>
      <c r="EO70" s="138" t="s">
        <v>82</v>
      </c>
      <c r="EP70" s="138">
        <v>71</v>
      </c>
      <c r="EQ70" s="138">
        <v>33</v>
      </c>
      <c r="ER70" s="138">
        <v>10</v>
      </c>
      <c r="ES70" s="138">
        <v>28</v>
      </c>
      <c r="ET70" s="143">
        <v>0.46</v>
      </c>
      <c r="EU70" s="140">
        <v>0</v>
      </c>
      <c r="EV70" s="130"/>
      <c r="EW70" s="156" t="s">
        <v>82</v>
      </c>
      <c r="EX70" s="156">
        <v>71</v>
      </c>
      <c r="EY70" s="156">
        <v>33</v>
      </c>
      <c r="EZ70" s="156">
        <v>10</v>
      </c>
      <c r="FA70" s="156">
        <v>28</v>
      </c>
      <c r="FB70" s="162">
        <v>0.46</v>
      </c>
      <c r="FC70" s="158">
        <f t="shared" si="86"/>
        <v>0</v>
      </c>
      <c r="FD70" s="157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87"/>
        <v>0</v>
      </c>
      <c r="FL70" s="157"/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88"/>
        <v>0</v>
      </c>
      <c r="FT70" s="157"/>
      <c r="FU70" s="156" t="s">
        <v>82</v>
      </c>
      <c r="FV70" s="156">
        <v>71</v>
      </c>
      <c r="FW70" s="156">
        <v>33</v>
      </c>
      <c r="FX70" s="156">
        <v>10</v>
      </c>
      <c r="FY70" s="156">
        <v>28</v>
      </c>
      <c r="FZ70" s="162">
        <v>0.46</v>
      </c>
      <c r="GA70" s="158">
        <f t="shared" si="89"/>
        <v>0</v>
      </c>
      <c r="GB70" s="157"/>
      <c r="GC70" s="156" t="s">
        <v>82</v>
      </c>
      <c r="GD70" s="156">
        <v>71</v>
      </c>
      <c r="GE70" s="156">
        <v>33</v>
      </c>
      <c r="GF70" s="156">
        <v>10</v>
      </c>
      <c r="GG70" s="156">
        <v>28</v>
      </c>
      <c r="GH70" s="162">
        <v>0.46</v>
      </c>
      <c r="GI70" s="158">
        <f t="shared" si="90"/>
        <v>0</v>
      </c>
      <c r="GJ70" s="157"/>
      <c r="GK70" s="156" t="s">
        <v>82</v>
      </c>
      <c r="GL70" s="156">
        <v>71</v>
      </c>
      <c r="GM70" s="156">
        <v>33</v>
      </c>
      <c r="GN70" s="156">
        <v>10</v>
      </c>
      <c r="GO70" s="156">
        <v>28</v>
      </c>
      <c r="GP70" s="162">
        <v>0.46</v>
      </c>
      <c r="GQ70" s="158">
        <f t="shared" si="91"/>
        <v>0</v>
      </c>
      <c r="GR70" s="157"/>
      <c r="GS70" s="156" t="s">
        <v>82</v>
      </c>
      <c r="GT70" s="156">
        <v>71</v>
      </c>
      <c r="GU70" s="156">
        <v>33</v>
      </c>
      <c r="GV70" s="156">
        <v>10</v>
      </c>
      <c r="GW70" s="156">
        <v>28</v>
      </c>
      <c r="GX70" s="162">
        <v>0.46</v>
      </c>
      <c r="GY70" s="158">
        <f t="shared" si="92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3"/>
        <v>0</v>
      </c>
      <c r="HH70" s="157"/>
      <c r="HI70" s="157"/>
      <c r="HJ70" s="157"/>
      <c r="HK70" s="157"/>
      <c r="HL70" s="157"/>
      <c r="HM70" s="157"/>
      <c r="HO70" s="157"/>
      <c r="HP70" s="157"/>
      <c r="HQ70" s="157"/>
      <c r="HR70" s="157"/>
      <c r="HS70" s="157"/>
      <c r="HT70" s="157"/>
      <c r="HU70" s="158"/>
      <c r="HV70" s="157"/>
      <c r="HW70" s="157"/>
      <c r="HX70" s="157"/>
      <c r="HY70" s="157"/>
      <c r="HZ70" s="157"/>
      <c r="IA70" s="157"/>
      <c r="IB70" s="157"/>
      <c r="IC70" s="157"/>
      <c r="ID70" s="157"/>
      <c r="IE70" s="157"/>
      <c r="IF70" s="157"/>
      <c r="IG70" s="157"/>
      <c r="IH70" s="157"/>
      <c r="II70" s="157"/>
      <c r="IL70" s="157" t="s">
        <v>82</v>
      </c>
      <c r="IM70" s="157">
        <v>71</v>
      </c>
      <c r="IN70" s="157">
        <v>45</v>
      </c>
      <c r="IO70" s="157">
        <v>8</v>
      </c>
      <c r="IP70" s="157">
        <v>18</v>
      </c>
      <c r="IQ70" s="158">
        <f t="shared" si="94"/>
        <v>0.63380281690140849</v>
      </c>
      <c r="IR70" s="158">
        <f t="shared" si="95"/>
        <v>0.17380281690140847</v>
      </c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96"/>
        <v>0.63380281690140849</v>
      </c>
      <c r="IZ70" s="158">
        <f t="shared" si="97"/>
        <v>0</v>
      </c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98"/>
        <v>0.647887323943662</v>
      </c>
      <c r="JH70" s="158">
        <f t="shared" si="99"/>
        <v>1.4084507042253502E-2</v>
      </c>
      <c r="JJ70" s="157" t="s">
        <v>82</v>
      </c>
      <c r="JK70" s="157">
        <v>71</v>
      </c>
      <c r="JL70" s="157">
        <v>45</v>
      </c>
      <c r="JM70" s="157">
        <v>8</v>
      </c>
      <c r="JN70" s="157">
        <v>18</v>
      </c>
      <c r="JO70" s="158">
        <v>0.63</v>
      </c>
      <c r="JP70" s="158">
        <f t="shared" si="100"/>
        <v>-1.7887323943661992E-2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1"/>
        <v>0.63380281690140849</v>
      </c>
      <c r="JX70" s="158">
        <f t="shared" si="102"/>
        <v>-1.4084507042253502E-2</v>
      </c>
      <c r="JZ70" s="157" t="s">
        <v>82</v>
      </c>
      <c r="KA70" s="157">
        <v>71</v>
      </c>
      <c r="KB70" s="157">
        <v>45</v>
      </c>
      <c r="KC70" s="157">
        <v>8</v>
      </c>
      <c r="KD70" s="157">
        <v>18</v>
      </c>
      <c r="KE70" s="158">
        <f t="shared" si="103"/>
        <v>0.63380281690140849</v>
      </c>
      <c r="KF70" s="158">
        <f t="shared" si="104"/>
        <v>0</v>
      </c>
      <c r="KH70" s="157" t="s">
        <v>82</v>
      </c>
      <c r="KI70" s="157">
        <v>71</v>
      </c>
      <c r="KJ70" s="157">
        <v>45</v>
      </c>
      <c r="KK70" s="157">
        <v>8</v>
      </c>
      <c r="KL70" s="157">
        <v>18</v>
      </c>
      <c r="KM70" s="158">
        <f t="shared" si="105"/>
        <v>0.63380281690140849</v>
      </c>
      <c r="KN70" s="158">
        <f t="shared" si="106"/>
        <v>0</v>
      </c>
      <c r="KP70" s="157" t="s">
        <v>82</v>
      </c>
      <c r="KQ70" s="157">
        <v>71</v>
      </c>
      <c r="KR70" s="157">
        <v>45</v>
      </c>
      <c r="KS70" s="157">
        <v>8</v>
      </c>
      <c r="KT70" s="157">
        <v>18</v>
      </c>
      <c r="KU70" s="158">
        <f t="shared" si="107"/>
        <v>0.63380281690140849</v>
      </c>
      <c r="KV70" s="158">
        <f t="shared" si="108"/>
        <v>0</v>
      </c>
      <c r="KX70" s="157" t="s">
        <v>82</v>
      </c>
      <c r="KY70" s="157">
        <v>71</v>
      </c>
      <c r="KZ70" s="157">
        <v>45</v>
      </c>
      <c r="LA70" s="157">
        <v>8</v>
      </c>
      <c r="LB70" s="157">
        <v>18</v>
      </c>
      <c r="LC70" s="158">
        <f t="shared" si="109"/>
        <v>0.63380281690140849</v>
      </c>
      <c r="LD70" s="158">
        <f t="shared" si="110"/>
        <v>0</v>
      </c>
      <c r="LF70" s="157" t="s">
        <v>82</v>
      </c>
      <c r="LG70" s="157">
        <v>71</v>
      </c>
      <c r="LH70" s="157">
        <v>45</v>
      </c>
      <c r="LI70" s="157">
        <v>8</v>
      </c>
      <c r="LJ70" s="157">
        <v>18</v>
      </c>
      <c r="LK70" s="158">
        <f t="shared" si="111"/>
        <v>0.63380281690140849</v>
      </c>
      <c r="LL70" s="158">
        <f t="shared" si="112"/>
        <v>0</v>
      </c>
      <c r="LN70" s="157" t="s">
        <v>82</v>
      </c>
      <c r="LO70" s="157">
        <v>71</v>
      </c>
      <c r="LP70" s="157">
        <v>45</v>
      </c>
      <c r="LQ70" s="157">
        <v>8</v>
      </c>
      <c r="LR70" s="157">
        <v>18</v>
      </c>
      <c r="LS70" s="158">
        <f t="shared" si="113"/>
        <v>0.63380281690140849</v>
      </c>
      <c r="LT70" s="158">
        <f t="shared" si="114"/>
        <v>0</v>
      </c>
      <c r="LV70" s="157" t="s">
        <v>82</v>
      </c>
      <c r="LW70" s="157">
        <v>71</v>
      </c>
      <c r="LX70" s="157">
        <v>45</v>
      </c>
      <c r="LY70" s="157">
        <v>8</v>
      </c>
      <c r="LZ70" s="157">
        <v>18</v>
      </c>
      <c r="MA70" s="158">
        <f t="shared" si="115"/>
        <v>0.63380281690140849</v>
      </c>
      <c r="MB70" s="158">
        <f t="shared" si="116"/>
        <v>0</v>
      </c>
      <c r="MD70" s="157" t="s">
        <v>82</v>
      </c>
      <c r="ME70" s="157">
        <v>71</v>
      </c>
      <c r="MF70" s="157">
        <v>45</v>
      </c>
      <c r="MG70" s="157">
        <v>8</v>
      </c>
      <c r="MH70" s="157">
        <v>18</v>
      </c>
      <c r="MI70" s="158">
        <f t="shared" si="117"/>
        <v>0.63380281690140849</v>
      </c>
      <c r="MJ70" s="158">
        <f t="shared" si="118"/>
        <v>0</v>
      </c>
      <c r="ML70" s="157" t="s">
        <v>82</v>
      </c>
      <c r="MM70" s="157">
        <v>71</v>
      </c>
      <c r="MN70" s="157">
        <v>45</v>
      </c>
      <c r="MO70" s="157">
        <v>8</v>
      </c>
      <c r="MP70" s="157">
        <v>18</v>
      </c>
      <c r="MQ70" s="158">
        <f t="shared" si="119"/>
        <v>0.63380281690140849</v>
      </c>
      <c r="MR70" s="158">
        <f t="shared" si="120"/>
        <v>0</v>
      </c>
      <c r="MT70" s="157" t="s">
        <v>82</v>
      </c>
      <c r="MU70" s="157">
        <v>71</v>
      </c>
      <c r="MV70" s="157">
        <v>45</v>
      </c>
      <c r="MW70" s="157">
        <v>8</v>
      </c>
      <c r="MX70" s="157">
        <v>18</v>
      </c>
      <c r="MY70" s="158">
        <f t="shared" si="121"/>
        <v>0.63380281690140849</v>
      </c>
      <c r="MZ70" s="158">
        <f t="shared" si="122"/>
        <v>0</v>
      </c>
      <c r="NB70" s="157" t="s">
        <v>82</v>
      </c>
      <c r="NC70" s="157">
        <v>71</v>
      </c>
      <c r="ND70" s="157">
        <v>45</v>
      </c>
      <c r="NE70" s="157">
        <v>8</v>
      </c>
      <c r="NF70" s="157">
        <v>18</v>
      </c>
      <c r="NG70" s="158">
        <f t="shared" si="123"/>
        <v>0.63380281690140849</v>
      </c>
      <c r="NH70" s="158">
        <f t="shared" si="124"/>
        <v>0</v>
      </c>
      <c r="NJ70" s="157" t="s">
        <v>82</v>
      </c>
      <c r="NK70" s="157">
        <v>71</v>
      </c>
      <c r="NL70" s="157">
        <v>45</v>
      </c>
      <c r="NM70" s="157">
        <v>8</v>
      </c>
      <c r="NN70" s="157">
        <v>18</v>
      </c>
      <c r="NO70" s="158">
        <f t="shared" si="125"/>
        <v>0.63380281690140849</v>
      </c>
      <c r="NP70" s="158">
        <f t="shared" si="126"/>
        <v>0</v>
      </c>
      <c r="NR70" s="157" t="s">
        <v>82</v>
      </c>
      <c r="NS70" s="157">
        <v>71</v>
      </c>
      <c r="NT70" s="157">
        <v>45</v>
      </c>
      <c r="NU70" s="157">
        <v>8</v>
      </c>
      <c r="NV70" s="157">
        <v>18</v>
      </c>
      <c r="NW70" s="158">
        <f t="shared" si="127"/>
        <v>0.63380281690140849</v>
      </c>
      <c r="NX70" s="158">
        <f t="shared" si="128"/>
        <v>0</v>
      </c>
      <c r="NZ70" s="157" t="s">
        <v>82</v>
      </c>
      <c r="OA70" s="157">
        <v>71</v>
      </c>
      <c r="OB70" s="157">
        <v>45</v>
      </c>
      <c r="OC70" s="157">
        <v>8</v>
      </c>
      <c r="OD70" s="157">
        <v>18</v>
      </c>
      <c r="OE70" s="158">
        <f t="shared" si="129"/>
        <v>0.63380281690140849</v>
      </c>
      <c r="OF70" s="158">
        <f t="shared" si="130"/>
        <v>0</v>
      </c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1"/>
        <v>0.647887323943662</v>
      </c>
      <c r="ON70" s="158">
        <f t="shared" si="132"/>
        <v>1.4084507042253502E-2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33"/>
        <v>0.647887323943662</v>
      </c>
      <c r="OV70" s="158">
        <f t="shared" si="134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35"/>
        <v>0.647887323943662</v>
      </c>
      <c r="PD70" s="158">
        <f t="shared" si="136"/>
        <v>0</v>
      </c>
      <c r="PF70" s="157" t="s">
        <v>82</v>
      </c>
      <c r="PG70" s="157">
        <v>71</v>
      </c>
      <c r="PH70" s="157">
        <v>45</v>
      </c>
      <c r="PI70" s="157">
        <v>8</v>
      </c>
      <c r="PJ70" s="157">
        <v>18</v>
      </c>
      <c r="PK70" s="158">
        <v>0.63</v>
      </c>
      <c r="PM70" s="157" t="s">
        <v>82</v>
      </c>
      <c r="PN70" s="157">
        <v>71</v>
      </c>
      <c r="PO70" s="157">
        <v>45</v>
      </c>
      <c r="PP70" s="157">
        <v>8</v>
      </c>
      <c r="PQ70" s="157">
        <v>18</v>
      </c>
      <c r="PR70" s="158">
        <v>0.63</v>
      </c>
      <c r="PT70" s="157" t="s">
        <v>82</v>
      </c>
      <c r="PU70" s="157">
        <v>71</v>
      </c>
      <c r="PV70" s="157">
        <v>45</v>
      </c>
      <c r="PW70" s="157">
        <v>8</v>
      </c>
      <c r="PX70" s="157">
        <v>18</v>
      </c>
      <c r="PY70" s="158">
        <v>0.63</v>
      </c>
      <c r="QA70" s="157" t="s">
        <v>82</v>
      </c>
      <c r="QB70" s="157">
        <v>71</v>
      </c>
      <c r="QC70" s="157">
        <v>45</v>
      </c>
      <c r="QD70" s="157">
        <v>8</v>
      </c>
      <c r="QE70" s="157">
        <v>18</v>
      </c>
      <c r="QF70" s="158">
        <v>0.63</v>
      </c>
      <c r="QH70" s="157" t="s">
        <v>82</v>
      </c>
      <c r="QI70" s="157">
        <v>71</v>
      </c>
      <c r="QJ70" s="157">
        <v>45</v>
      </c>
      <c r="QK70" s="157">
        <v>8</v>
      </c>
      <c r="QL70" s="157">
        <v>18</v>
      </c>
      <c r="QM70" s="158">
        <v>0.63</v>
      </c>
    </row>
    <row r="71" spans="1:455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0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1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2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3"/>
        <v>0</v>
      </c>
      <c r="AO71" s="2" t="s">
        <v>86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74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75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76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77"/>
        <v>0.99639639639639643</v>
      </c>
      <c r="BS71" s="4">
        <f t="shared" si="78"/>
        <v>-3.6036036036035668E-3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79"/>
        <v>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0"/>
        <v>0</v>
      </c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1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2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69"/>
        <v>5.0000000000000044E-2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3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f t="shared" si="84"/>
        <v>0.99639639639639643</v>
      </c>
      <c r="EE71" s="4">
        <f t="shared" si="85"/>
        <v>-3.6036036036035668E-3</v>
      </c>
      <c r="EG71" s="139" t="s">
        <v>86</v>
      </c>
      <c r="EH71" s="139">
        <v>555</v>
      </c>
      <c r="EI71" s="139">
        <v>553</v>
      </c>
      <c r="EJ71" s="139">
        <v>2</v>
      </c>
      <c r="EK71" s="139">
        <v>0</v>
      </c>
      <c r="EL71" s="140">
        <v>1</v>
      </c>
      <c r="EM71" s="140">
        <v>0</v>
      </c>
      <c r="EN71" s="138"/>
      <c r="EO71" s="138" t="s">
        <v>86</v>
      </c>
      <c r="EP71" s="138">
        <v>555</v>
      </c>
      <c r="EQ71" s="138">
        <v>553</v>
      </c>
      <c r="ER71" s="138">
        <v>2</v>
      </c>
      <c r="ES71" s="138">
        <v>0</v>
      </c>
      <c r="ET71" s="143">
        <v>1</v>
      </c>
      <c r="EU71" s="140">
        <v>0</v>
      </c>
      <c r="EV71" s="130"/>
      <c r="EW71" s="156" t="s">
        <v>86</v>
      </c>
      <c r="EX71" s="156">
        <v>555</v>
      </c>
      <c r="EY71" s="156">
        <v>553</v>
      </c>
      <c r="EZ71" s="156">
        <v>2</v>
      </c>
      <c r="FA71" s="156">
        <v>0</v>
      </c>
      <c r="FB71" s="162">
        <v>1</v>
      </c>
      <c r="FC71" s="158">
        <f t="shared" si="86"/>
        <v>0</v>
      </c>
      <c r="FD71" s="157"/>
      <c r="FE71" s="156" t="s">
        <v>86</v>
      </c>
      <c r="FF71" s="156">
        <v>160</v>
      </c>
      <c r="FG71" s="156">
        <v>0</v>
      </c>
      <c r="FH71" s="156">
        <v>0</v>
      </c>
      <c r="FI71" s="156">
        <v>160</v>
      </c>
      <c r="FJ71" s="162">
        <v>0</v>
      </c>
      <c r="FK71" s="158">
        <f t="shared" si="87"/>
        <v>-1</v>
      </c>
      <c r="FL71" s="157" t="s">
        <v>119</v>
      </c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88"/>
        <v>0</v>
      </c>
      <c r="FT71" s="157"/>
      <c r="FU71" s="156" t="s">
        <v>86</v>
      </c>
      <c r="FV71" s="156">
        <v>480</v>
      </c>
      <c r="FW71" s="156">
        <v>0</v>
      </c>
      <c r="FX71" s="156">
        <v>0</v>
      </c>
      <c r="FY71" s="156">
        <v>480</v>
      </c>
      <c r="FZ71" s="162">
        <v>0</v>
      </c>
      <c r="GA71" s="158">
        <f t="shared" si="89"/>
        <v>0</v>
      </c>
      <c r="GB71" s="157"/>
      <c r="GC71" s="156" t="s">
        <v>86</v>
      </c>
      <c r="GD71" s="156">
        <v>160</v>
      </c>
      <c r="GE71" s="156">
        <v>0</v>
      </c>
      <c r="GF71" s="156">
        <v>0</v>
      </c>
      <c r="GG71" s="156">
        <v>160</v>
      </c>
      <c r="GH71" s="162">
        <v>0</v>
      </c>
      <c r="GI71" s="158">
        <f t="shared" si="90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1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2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3"/>
        <v>0</v>
      </c>
      <c r="HH71" s="157"/>
      <c r="HI71" s="157"/>
      <c r="HJ71" s="157"/>
      <c r="HK71" s="157"/>
      <c r="HL71" s="157"/>
      <c r="HM71" s="157"/>
      <c r="HO71" s="157"/>
      <c r="HP71" s="157"/>
      <c r="HQ71" s="157"/>
      <c r="HR71" s="157"/>
      <c r="HS71" s="157"/>
      <c r="HT71" s="157"/>
      <c r="HU71" s="158"/>
      <c r="HV71" s="157"/>
      <c r="HW71" s="157"/>
      <c r="HX71" s="157"/>
      <c r="HY71" s="157"/>
      <c r="HZ71" s="157"/>
      <c r="IA71" s="157"/>
      <c r="IB71" s="157"/>
      <c r="IC71" s="157"/>
      <c r="ID71" s="157"/>
      <c r="IE71" s="157"/>
      <c r="IF71" s="157"/>
      <c r="IG71" s="157"/>
      <c r="IH71" s="157"/>
      <c r="II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94"/>
        <v>2.2014309301045681E-2</v>
      </c>
      <c r="IR71" s="158">
        <f t="shared" si="95"/>
        <v>2.2014309301045681E-2</v>
      </c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96"/>
        <v>2.6720106880427523E-2</v>
      </c>
      <c r="IZ71" s="158">
        <f t="shared" si="97"/>
        <v>4.7057975793818423E-3</v>
      </c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98"/>
        <v>2.2014309301045681E-2</v>
      </c>
      <c r="JH71" s="158">
        <f t="shared" si="99"/>
        <v>-4.7057975793818423E-3</v>
      </c>
      <c r="JJ71" s="157" t="s">
        <v>86</v>
      </c>
      <c r="JK71" s="157">
        <v>1497</v>
      </c>
      <c r="JL71" s="157">
        <v>1369</v>
      </c>
      <c r="JM71" s="157">
        <v>128</v>
      </c>
      <c r="JN71" s="157">
        <v>0</v>
      </c>
      <c r="JO71" s="158">
        <v>0.91</v>
      </c>
      <c r="JP71" s="158">
        <f t="shared" si="100"/>
        <v>0.88798569069895439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1"/>
        <v>0.91449565798263188</v>
      </c>
      <c r="JX71" s="158">
        <f t="shared" si="102"/>
        <v>0.89248134868158624</v>
      </c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03"/>
        <v>0.91449565798263188</v>
      </c>
      <c r="KF71" s="158">
        <f t="shared" si="104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05"/>
        <v>0.91449565798263188</v>
      </c>
      <c r="KN71" s="158">
        <f t="shared" si="106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07"/>
        <v>0.91449565798263188</v>
      </c>
      <c r="KV71" s="158">
        <f t="shared" si="108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09"/>
        <v>0.91449565798263188</v>
      </c>
      <c r="LD71" s="158">
        <f t="shared" si="110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1"/>
        <v>0.91449565798263188</v>
      </c>
      <c r="LL71" s="158">
        <f t="shared" si="112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13"/>
        <v>0.91449565798263188</v>
      </c>
      <c r="LT71" s="158">
        <f t="shared" si="114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15"/>
        <v>0.91449565798263188</v>
      </c>
      <c r="MB71" s="158">
        <f t="shared" si="116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17"/>
        <v>0.91449565798263188</v>
      </c>
      <c r="MJ71" s="158">
        <f t="shared" si="118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19"/>
        <v>0.91449565798263188</v>
      </c>
      <c r="MR71" s="158">
        <f t="shared" si="120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1"/>
        <v>0.91449565798263188</v>
      </c>
      <c r="MZ71" s="158">
        <f t="shared" si="122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23"/>
        <v>0.91449565798263188</v>
      </c>
      <c r="NH71" s="158">
        <f t="shared" si="124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25"/>
        <v>0.91449565798263188</v>
      </c>
      <c r="NP71" s="158">
        <f t="shared" si="126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27"/>
        <v>0.91449565798263188</v>
      </c>
      <c r="NX71" s="158">
        <f t="shared" si="128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29"/>
        <v>0.82534869617950268</v>
      </c>
      <c r="OF71" s="158">
        <f t="shared" si="130"/>
        <v>-8.9146961803129199E-2</v>
      </c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1"/>
        <v>0.82534869617950268</v>
      </c>
      <c r="ON71" s="158">
        <f t="shared" si="132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33"/>
        <v>0.82534869617950268</v>
      </c>
      <c r="OV71" s="158">
        <f t="shared" si="134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35"/>
        <v>0.82534869617950268</v>
      </c>
      <c r="PD71" s="158">
        <f t="shared" si="136"/>
        <v>0</v>
      </c>
      <c r="PF71" s="157" t="s">
        <v>86</v>
      </c>
      <c r="PG71" s="157">
        <v>1649</v>
      </c>
      <c r="PH71" s="157">
        <v>1485</v>
      </c>
      <c r="PI71" s="157">
        <v>131</v>
      </c>
      <c r="PJ71" s="157">
        <v>33</v>
      </c>
      <c r="PK71" s="158">
        <v>0.9</v>
      </c>
      <c r="PM71" s="157" t="s">
        <v>86</v>
      </c>
      <c r="PN71" s="157">
        <v>1649</v>
      </c>
      <c r="PO71" s="157">
        <v>1485</v>
      </c>
      <c r="PP71" s="157">
        <v>131</v>
      </c>
      <c r="PQ71" s="157">
        <v>33</v>
      </c>
      <c r="PR71" s="158">
        <v>0.9</v>
      </c>
      <c r="PT71" s="157" t="s">
        <v>86</v>
      </c>
      <c r="PU71" s="157">
        <v>1649</v>
      </c>
      <c r="PV71" s="157">
        <v>1479</v>
      </c>
      <c r="PW71" s="157">
        <v>131</v>
      </c>
      <c r="PX71" s="157">
        <v>39</v>
      </c>
      <c r="PY71" s="158">
        <v>0.9</v>
      </c>
      <c r="QA71" s="157" t="s">
        <v>86</v>
      </c>
      <c r="QB71" s="157">
        <v>1649</v>
      </c>
      <c r="QC71" s="157">
        <v>1479</v>
      </c>
      <c r="QD71" s="157">
        <v>131</v>
      </c>
      <c r="QE71" s="157">
        <v>39</v>
      </c>
      <c r="QF71" s="158">
        <v>0.9</v>
      </c>
      <c r="QH71" s="157" t="s">
        <v>86</v>
      </c>
      <c r="QI71" s="157">
        <v>1649</v>
      </c>
      <c r="QJ71" s="157">
        <v>1485</v>
      </c>
      <c r="QK71" s="157">
        <v>131</v>
      </c>
      <c r="QL71" s="157">
        <v>33</v>
      </c>
      <c r="QM71" s="158">
        <v>0.9</v>
      </c>
    </row>
    <row r="72" spans="1:455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0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1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2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3"/>
        <v>0</v>
      </c>
      <c r="AO72" s="2" t="s">
        <v>83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74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75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76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77"/>
        <v>0.95454545454545459</v>
      </c>
      <c r="BS72" s="4">
        <f t="shared" si="78"/>
        <v>4.5454545454546302E-3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79"/>
        <v>-4.5454545454546302E-3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0"/>
        <v>0</v>
      </c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1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2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69"/>
        <v>0.1399999999999999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3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f t="shared" si="84"/>
        <v>0.95454545454545459</v>
      </c>
      <c r="EE72" s="4">
        <f t="shared" si="85"/>
        <v>4.5454545454546302E-3</v>
      </c>
      <c r="EG72" s="139" t="s">
        <v>83</v>
      </c>
      <c r="EH72" s="139">
        <v>22</v>
      </c>
      <c r="EI72" s="139">
        <v>21</v>
      </c>
      <c r="EJ72" s="139">
        <v>1</v>
      </c>
      <c r="EK72" s="139">
        <v>0</v>
      </c>
      <c r="EL72" s="140">
        <v>0.95</v>
      </c>
      <c r="EM72" s="140">
        <v>0</v>
      </c>
      <c r="EN72" s="138"/>
      <c r="EO72" s="138" t="s">
        <v>83</v>
      </c>
      <c r="EP72" s="138">
        <v>22</v>
      </c>
      <c r="EQ72" s="138">
        <v>21</v>
      </c>
      <c r="ER72" s="138">
        <v>1</v>
      </c>
      <c r="ES72" s="138">
        <v>0</v>
      </c>
      <c r="ET72" s="143">
        <v>0.95</v>
      </c>
      <c r="EU72" s="140">
        <v>0</v>
      </c>
      <c r="EV72" s="130"/>
      <c r="EW72" s="156" t="s">
        <v>83</v>
      </c>
      <c r="EX72" s="156">
        <v>22</v>
      </c>
      <c r="EY72" s="156">
        <v>21</v>
      </c>
      <c r="EZ72" s="156">
        <v>1</v>
      </c>
      <c r="FA72" s="156">
        <v>0</v>
      </c>
      <c r="FB72" s="162">
        <v>0.95</v>
      </c>
      <c r="FC72" s="158">
        <f t="shared" si="86"/>
        <v>0</v>
      </c>
      <c r="FD72" s="157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87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88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89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0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1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2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3"/>
        <v>0</v>
      </c>
      <c r="HH72" s="157"/>
      <c r="HI72" s="157"/>
      <c r="HJ72" s="157"/>
      <c r="HK72" s="157"/>
      <c r="HL72" s="157"/>
      <c r="HM72" s="157"/>
      <c r="HO72" s="157"/>
      <c r="HP72" s="157"/>
      <c r="HQ72" s="157"/>
      <c r="HR72" s="157"/>
      <c r="HS72" s="157"/>
      <c r="HT72" s="157"/>
      <c r="HU72" s="158"/>
      <c r="HV72" s="157"/>
      <c r="HW72" s="157"/>
      <c r="HX72" s="157"/>
      <c r="HY72" s="157"/>
      <c r="HZ72" s="157"/>
      <c r="IA72" s="157"/>
      <c r="IB72" s="157"/>
      <c r="IC72" s="157"/>
      <c r="ID72" s="157"/>
      <c r="IE72" s="157"/>
      <c r="IF72" s="157"/>
      <c r="IG72" s="157"/>
      <c r="IH72" s="157"/>
      <c r="II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94"/>
        <v>0.95454545454545459</v>
      </c>
      <c r="IR72" s="158">
        <f t="shared" si="95"/>
        <v>4.5454545454546302E-3</v>
      </c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96"/>
        <v>0.95454545454545459</v>
      </c>
      <c r="IZ72" s="158">
        <f t="shared" si="97"/>
        <v>0</v>
      </c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98"/>
        <v>0.95454545454545459</v>
      </c>
      <c r="JH72" s="158">
        <f t="shared" si="99"/>
        <v>0</v>
      </c>
      <c r="JJ72" s="157" t="s">
        <v>83</v>
      </c>
      <c r="JK72" s="157">
        <v>22</v>
      </c>
      <c r="JL72" s="157">
        <v>21</v>
      </c>
      <c r="JM72" s="157">
        <v>1</v>
      </c>
      <c r="JN72" s="157">
        <v>0</v>
      </c>
      <c r="JO72" s="158">
        <v>0.95</v>
      </c>
      <c r="JP72" s="158">
        <f t="shared" si="100"/>
        <v>-4.5454545454546302E-3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1"/>
        <v>0.95454545454545459</v>
      </c>
      <c r="JX72" s="158">
        <f t="shared" si="102"/>
        <v>0</v>
      </c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03"/>
        <v>0.95454545454545459</v>
      </c>
      <c r="KF72" s="158">
        <f t="shared" si="104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05"/>
        <v>0.95454545454545459</v>
      </c>
      <c r="KN72" s="158">
        <f t="shared" si="106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07"/>
        <v>0.95454545454545459</v>
      </c>
      <c r="KV72" s="158">
        <f t="shared" si="108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09"/>
        <v>0.95454545454545459</v>
      </c>
      <c r="LD72" s="158">
        <f t="shared" si="110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1"/>
        <v>0.95454545454545459</v>
      </c>
      <c r="LL72" s="158">
        <f t="shared" si="112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13"/>
        <v>0.95454545454545459</v>
      </c>
      <c r="LT72" s="158">
        <f t="shared" si="114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15"/>
        <v>0.95454545454545459</v>
      </c>
      <c r="MB72" s="158">
        <f t="shared" si="116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17"/>
        <v>0.95454545454545459</v>
      </c>
      <c r="MJ72" s="158">
        <f t="shared" si="118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19"/>
        <v>0.95454545454545459</v>
      </c>
      <c r="MR72" s="158">
        <f t="shared" si="120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1"/>
        <v>0.95454545454545459</v>
      </c>
      <c r="MZ72" s="158">
        <f t="shared" si="122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23"/>
        <v>0.95454545454545459</v>
      </c>
      <c r="NH72" s="158">
        <f t="shared" si="124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25"/>
        <v>0.95454545454545459</v>
      </c>
      <c r="NP72" s="158">
        <f t="shared" si="126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27"/>
        <v>0.95454545454545459</v>
      </c>
      <c r="NX72" s="158">
        <f t="shared" si="128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29"/>
        <v>0.95454545454545459</v>
      </c>
      <c r="OF72" s="158">
        <f t="shared" si="130"/>
        <v>0</v>
      </c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1"/>
        <v>0.95454545454545459</v>
      </c>
      <c r="ON72" s="158">
        <f t="shared" si="132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33"/>
        <v>0.95454545454545459</v>
      </c>
      <c r="OV72" s="158">
        <f t="shared" si="134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35"/>
        <v>0.95454545454545459</v>
      </c>
      <c r="PD72" s="158">
        <f t="shared" si="136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v>0.95</v>
      </c>
      <c r="PM72" s="157" t="s">
        <v>83</v>
      </c>
      <c r="PN72" s="157">
        <v>22</v>
      </c>
      <c r="PO72" s="157">
        <v>21</v>
      </c>
      <c r="PP72" s="157">
        <v>1</v>
      </c>
      <c r="PQ72" s="157">
        <v>0</v>
      </c>
      <c r="PR72" s="158">
        <v>0.95</v>
      </c>
      <c r="PT72" s="157" t="s">
        <v>83</v>
      </c>
      <c r="PU72" s="157">
        <v>22</v>
      </c>
      <c r="PV72" s="157">
        <v>21</v>
      </c>
      <c r="PW72" s="157">
        <v>1</v>
      </c>
      <c r="PX72" s="157">
        <v>0</v>
      </c>
      <c r="PY72" s="158">
        <v>0.95</v>
      </c>
      <c r="QA72" s="157" t="s">
        <v>83</v>
      </c>
      <c r="QB72" s="157">
        <v>22</v>
      </c>
      <c r="QC72" s="157">
        <v>21</v>
      </c>
      <c r="QD72" s="157">
        <v>1</v>
      </c>
      <c r="QE72" s="157">
        <v>0</v>
      </c>
      <c r="QF72" s="158">
        <v>0.95</v>
      </c>
      <c r="QH72" s="157" t="s">
        <v>83</v>
      </c>
      <c r="QI72" s="157">
        <v>22</v>
      </c>
      <c r="QJ72" s="157">
        <v>21</v>
      </c>
      <c r="QK72" s="157">
        <v>1</v>
      </c>
      <c r="QL72" s="157">
        <v>0</v>
      </c>
      <c r="QM72" s="158">
        <v>0.95</v>
      </c>
    </row>
    <row r="73" spans="1:455" ht="15">
      <c r="A73" s="2" t="s">
        <v>84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0"/>
        <v>0</v>
      </c>
      <c r="Q73" s="2" t="s">
        <v>84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71"/>
        <v>0</v>
      </c>
      <c r="Y73" s="2" t="s">
        <v>84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72"/>
        <v>0</v>
      </c>
      <c r="AG73" s="2" t="s">
        <v>84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73"/>
        <v>0</v>
      </c>
      <c r="AO73" s="2" t="s">
        <v>84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74"/>
        <v>0</v>
      </c>
      <c r="AW73" s="2" t="s">
        <v>84</v>
      </c>
      <c r="AX73" s="2">
        <v>135</v>
      </c>
      <c r="AY73" s="2">
        <v>110</v>
      </c>
      <c r="AZ73" s="2">
        <v>11</v>
      </c>
      <c r="BA73" s="7">
        <v>14</v>
      </c>
      <c r="BB73" s="4">
        <v>0.81</v>
      </c>
      <c r="BC73" s="4">
        <f t="shared" si="75"/>
        <v>-1.9999999999999907E-2</v>
      </c>
      <c r="BE73" s="2" t="s">
        <v>84</v>
      </c>
      <c r="BF73" s="2">
        <v>135</v>
      </c>
      <c r="BG73" s="2">
        <v>110</v>
      </c>
      <c r="BH73" s="2">
        <v>11</v>
      </c>
      <c r="BI73" s="7">
        <v>14</v>
      </c>
      <c r="BJ73" s="4">
        <v>0.81</v>
      </c>
      <c r="BK73" s="4">
        <f t="shared" si="76"/>
        <v>0</v>
      </c>
      <c r="BM73" s="2" t="s">
        <v>84</v>
      </c>
      <c r="BN73" s="2">
        <v>135</v>
      </c>
      <c r="BO73" s="2">
        <v>110</v>
      </c>
      <c r="BP73" s="2">
        <v>11</v>
      </c>
      <c r="BQ73" s="7">
        <v>14</v>
      </c>
      <c r="BR73" s="4">
        <f t="shared" si="77"/>
        <v>0.81481481481481477</v>
      </c>
      <c r="BS73" s="4">
        <f t="shared" si="78"/>
        <v>4.8148148148147163E-3</v>
      </c>
      <c r="BU73" s="2" t="s">
        <v>84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79"/>
        <v>-4.8148148148147163E-3</v>
      </c>
      <c r="CC73" s="2" t="s">
        <v>84</v>
      </c>
      <c r="CD73" s="2">
        <v>135</v>
      </c>
      <c r="CE73" s="2">
        <v>110</v>
      </c>
      <c r="CF73" s="2">
        <v>11</v>
      </c>
      <c r="CG73" s="2">
        <v>14</v>
      </c>
      <c r="CH73" s="4">
        <v>0.81</v>
      </c>
      <c r="CI73" s="4">
        <f t="shared" si="80"/>
        <v>0</v>
      </c>
      <c r="CK73" s="2" t="s">
        <v>84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81"/>
        <v>9.9999999999998979E-3</v>
      </c>
      <c r="CS73" s="2" t="s">
        <v>84</v>
      </c>
      <c r="CT73" s="2">
        <v>135</v>
      </c>
      <c r="CU73" s="2">
        <v>110</v>
      </c>
      <c r="CV73" s="2">
        <v>11</v>
      </c>
      <c r="CW73" s="7">
        <v>14</v>
      </c>
      <c r="CX73" s="4">
        <v>0.81</v>
      </c>
      <c r="CY73" s="4">
        <f t="shared" si="82"/>
        <v>-9.9999999999998979E-3</v>
      </c>
      <c r="CZ73" s="2" t="s">
        <v>204</v>
      </c>
      <c r="DA73" s="2" t="s">
        <v>84</v>
      </c>
      <c r="DB73" s="2">
        <v>135</v>
      </c>
      <c r="DC73" s="2">
        <v>110</v>
      </c>
      <c r="DD73" s="2">
        <v>11</v>
      </c>
      <c r="DE73" s="2">
        <v>14</v>
      </c>
      <c r="DF73" s="4">
        <v>0.81</v>
      </c>
      <c r="DG73" s="4">
        <v>0</v>
      </c>
      <c r="DI73" s="2" t="s">
        <v>84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 t="e">
        <f>DN73-#REF!</f>
        <v>#REF!</v>
      </c>
      <c r="DQ73" s="2" t="s">
        <v>84</v>
      </c>
      <c r="DR73" s="2">
        <v>135</v>
      </c>
      <c r="DS73" s="2">
        <v>111</v>
      </c>
      <c r="DT73" s="2">
        <v>10</v>
      </c>
      <c r="DU73" s="2">
        <v>14</v>
      </c>
      <c r="DV73" s="4">
        <v>0.82</v>
      </c>
      <c r="DW73" s="4">
        <f t="shared" si="83"/>
        <v>9.9999999999998979E-3</v>
      </c>
      <c r="DY73" s="2" t="s">
        <v>84</v>
      </c>
      <c r="DZ73" s="2">
        <v>135</v>
      </c>
      <c r="EA73" s="2">
        <v>111</v>
      </c>
      <c r="EB73" s="2">
        <v>11</v>
      </c>
      <c r="EC73" s="2">
        <v>13</v>
      </c>
      <c r="ED73" s="4">
        <f t="shared" si="84"/>
        <v>0.82222222222222219</v>
      </c>
      <c r="EE73" s="4">
        <f t="shared" si="85"/>
        <v>2.2222222222222365E-3</v>
      </c>
      <c r="EG73" s="139" t="s">
        <v>84</v>
      </c>
      <c r="EH73" s="139">
        <v>135</v>
      </c>
      <c r="EI73" s="139">
        <v>110</v>
      </c>
      <c r="EJ73" s="139">
        <v>11</v>
      </c>
      <c r="EK73" s="139">
        <v>14</v>
      </c>
      <c r="EL73" s="140">
        <v>0.81</v>
      </c>
      <c r="EM73" s="140">
        <v>-9.9999999999998979E-3</v>
      </c>
      <c r="EN73" s="139" t="s">
        <v>119</v>
      </c>
      <c r="EO73" s="138" t="s">
        <v>84</v>
      </c>
      <c r="EP73" s="138">
        <v>135</v>
      </c>
      <c r="EQ73" s="138">
        <v>110</v>
      </c>
      <c r="ER73" s="138">
        <v>11</v>
      </c>
      <c r="ES73" s="138">
        <v>14</v>
      </c>
      <c r="ET73" s="143">
        <v>0.81</v>
      </c>
      <c r="EU73" s="140">
        <v>0</v>
      </c>
      <c r="EV73" s="130"/>
      <c r="EW73" s="156" t="s">
        <v>84</v>
      </c>
      <c r="EX73" s="156">
        <v>135</v>
      </c>
      <c r="EY73" s="156">
        <v>110</v>
      </c>
      <c r="EZ73" s="156">
        <v>11</v>
      </c>
      <c r="FA73" s="156">
        <v>14</v>
      </c>
      <c r="FB73" s="162">
        <v>0.81</v>
      </c>
      <c r="FC73" s="158">
        <f t="shared" si="86"/>
        <v>0</v>
      </c>
      <c r="FD73" s="157"/>
      <c r="FE73" s="156" t="s">
        <v>84</v>
      </c>
      <c r="FF73" s="156">
        <v>134</v>
      </c>
      <c r="FG73" s="156">
        <v>112</v>
      </c>
      <c r="FH73" s="156">
        <v>12</v>
      </c>
      <c r="FI73" s="156">
        <v>10</v>
      </c>
      <c r="FJ73" s="162">
        <v>0.84</v>
      </c>
      <c r="FK73" s="158">
        <f t="shared" si="87"/>
        <v>2.9999999999999916E-2</v>
      </c>
      <c r="FL73" s="157"/>
      <c r="FM73" s="156" t="s">
        <v>84</v>
      </c>
      <c r="FN73" s="156">
        <v>134</v>
      </c>
      <c r="FO73" s="156">
        <v>111</v>
      </c>
      <c r="FP73" s="156">
        <v>12</v>
      </c>
      <c r="FQ73" s="156">
        <v>11</v>
      </c>
      <c r="FR73" s="162">
        <v>0.83</v>
      </c>
      <c r="FS73" s="158">
        <f t="shared" si="88"/>
        <v>-1.0000000000000009E-2</v>
      </c>
      <c r="FT73" s="157" t="s">
        <v>119</v>
      </c>
      <c r="FU73" s="156" t="s">
        <v>84</v>
      </c>
      <c r="FV73" s="156">
        <v>134</v>
      </c>
      <c r="FW73" s="156">
        <v>111</v>
      </c>
      <c r="FX73" s="156">
        <v>12</v>
      </c>
      <c r="FY73" s="156">
        <v>11</v>
      </c>
      <c r="FZ73" s="162">
        <v>0.83</v>
      </c>
      <c r="GA73" s="158">
        <f t="shared" si="89"/>
        <v>0</v>
      </c>
      <c r="GB73" s="157"/>
      <c r="GC73" s="156" t="s">
        <v>84</v>
      </c>
      <c r="GD73" s="156">
        <v>134</v>
      </c>
      <c r="GE73" s="156">
        <v>109</v>
      </c>
      <c r="GF73" s="156">
        <v>12</v>
      </c>
      <c r="GG73" s="156">
        <v>13</v>
      </c>
      <c r="GH73" s="162">
        <v>0.81</v>
      </c>
      <c r="GI73" s="158">
        <f t="shared" si="90"/>
        <v>-1.9999999999999907E-2</v>
      </c>
      <c r="GJ73" s="157" t="s">
        <v>119</v>
      </c>
      <c r="GK73" s="156" t="s">
        <v>84</v>
      </c>
      <c r="GL73" s="156">
        <v>134</v>
      </c>
      <c r="GM73" s="156">
        <v>109</v>
      </c>
      <c r="GN73" s="156">
        <v>12</v>
      </c>
      <c r="GO73" s="156">
        <v>13</v>
      </c>
      <c r="GP73" s="162">
        <v>0.81</v>
      </c>
      <c r="GQ73" s="158">
        <f t="shared" si="91"/>
        <v>0</v>
      </c>
      <c r="GR73" s="157" t="s">
        <v>119</v>
      </c>
      <c r="GS73" s="156" t="s">
        <v>84</v>
      </c>
      <c r="GT73" s="156">
        <v>134</v>
      </c>
      <c r="GU73" s="156">
        <v>109</v>
      </c>
      <c r="GV73" s="156">
        <v>12</v>
      </c>
      <c r="GW73" s="156">
        <v>13</v>
      </c>
      <c r="GX73" s="162">
        <v>0.81</v>
      </c>
      <c r="GY73" s="158">
        <f t="shared" si="92"/>
        <v>0</v>
      </c>
      <c r="GZ73" s="157"/>
      <c r="HA73" s="156" t="s">
        <v>84</v>
      </c>
      <c r="HB73" s="156">
        <v>134</v>
      </c>
      <c r="HC73" s="156">
        <v>109</v>
      </c>
      <c r="HD73" s="156">
        <v>12</v>
      </c>
      <c r="HE73" s="156">
        <v>13</v>
      </c>
      <c r="HF73" s="162">
        <v>0.81</v>
      </c>
      <c r="HG73" s="158">
        <f t="shared" si="93"/>
        <v>0</v>
      </c>
      <c r="HH73" s="157" t="s">
        <v>119</v>
      </c>
      <c r="HI73" s="157"/>
      <c r="HJ73" s="157"/>
      <c r="HK73" s="157"/>
      <c r="HL73" s="157"/>
      <c r="HM73" s="157"/>
      <c r="HO73" s="157"/>
      <c r="HP73" s="157"/>
      <c r="HQ73" s="157"/>
      <c r="HR73" s="157"/>
      <c r="HS73" s="157"/>
      <c r="HT73" s="157"/>
      <c r="HU73" s="158"/>
      <c r="HV73" s="157"/>
      <c r="HW73" s="157"/>
      <c r="HX73" s="157"/>
      <c r="HY73" s="157"/>
      <c r="HZ73" s="157"/>
      <c r="IA73" s="157"/>
      <c r="IB73" s="157"/>
      <c r="IC73" s="157"/>
      <c r="ID73" s="157"/>
      <c r="IE73" s="157"/>
      <c r="IF73" s="157"/>
      <c r="IG73" s="157"/>
      <c r="IH73" s="157"/>
      <c r="II73" s="157"/>
      <c r="IL73" s="157" t="s">
        <v>84</v>
      </c>
      <c r="IM73" s="157">
        <v>134</v>
      </c>
      <c r="IN73" s="157">
        <v>105</v>
      </c>
      <c r="IO73" s="157">
        <v>15</v>
      </c>
      <c r="IP73" s="157">
        <v>14</v>
      </c>
      <c r="IQ73" s="158">
        <f t="shared" si="94"/>
        <v>0.78358208955223885</v>
      </c>
      <c r="IR73" s="158">
        <f t="shared" si="95"/>
        <v>-2.6417910447761206E-2</v>
      </c>
      <c r="IT73" s="157" t="s">
        <v>84</v>
      </c>
      <c r="IU73" s="157">
        <v>134</v>
      </c>
      <c r="IV73" s="157">
        <v>106</v>
      </c>
      <c r="IW73" s="157">
        <v>15</v>
      </c>
      <c r="IX73" s="157">
        <v>13</v>
      </c>
      <c r="IY73" s="158">
        <f t="shared" si="96"/>
        <v>0.79104477611940294</v>
      </c>
      <c r="IZ73" s="158">
        <f t="shared" si="97"/>
        <v>7.4626865671640896E-3</v>
      </c>
      <c r="JB73" s="157" t="s">
        <v>84</v>
      </c>
      <c r="JC73" s="157">
        <v>134</v>
      </c>
      <c r="JD73" s="157">
        <v>106</v>
      </c>
      <c r="JE73" s="157">
        <v>15</v>
      </c>
      <c r="JF73" s="157">
        <v>13</v>
      </c>
      <c r="JG73" s="158">
        <f t="shared" si="98"/>
        <v>0.79104477611940294</v>
      </c>
      <c r="JH73" s="158">
        <f t="shared" si="99"/>
        <v>0</v>
      </c>
      <c r="JJ73" s="157" t="s">
        <v>84</v>
      </c>
      <c r="JK73" s="157">
        <v>134</v>
      </c>
      <c r="JL73" s="157">
        <v>0</v>
      </c>
      <c r="JM73" s="157">
        <v>0</v>
      </c>
      <c r="JN73" s="157">
        <v>134</v>
      </c>
      <c r="JO73" s="158">
        <v>0</v>
      </c>
      <c r="JP73" s="158">
        <f t="shared" si="100"/>
        <v>-0.79104477611940294</v>
      </c>
      <c r="JR73" s="157" t="s">
        <v>84</v>
      </c>
      <c r="JS73" s="157">
        <v>134</v>
      </c>
      <c r="JT73" s="157">
        <v>108</v>
      </c>
      <c r="JU73" s="157">
        <v>15</v>
      </c>
      <c r="JV73" s="157">
        <v>11</v>
      </c>
      <c r="JW73" s="158">
        <f t="shared" si="101"/>
        <v>0.80597014925373134</v>
      </c>
      <c r="JX73" s="158">
        <f t="shared" si="102"/>
        <v>1.4925373134328401E-2</v>
      </c>
      <c r="JZ73" s="157" t="s">
        <v>84</v>
      </c>
      <c r="KA73" s="157">
        <v>134</v>
      </c>
      <c r="KB73" s="157">
        <v>108</v>
      </c>
      <c r="KC73" s="157">
        <v>15</v>
      </c>
      <c r="KD73" s="157">
        <v>11</v>
      </c>
      <c r="KE73" s="158">
        <f t="shared" si="103"/>
        <v>0.80597014925373134</v>
      </c>
      <c r="KF73" s="158">
        <f t="shared" si="104"/>
        <v>0</v>
      </c>
      <c r="KH73" s="157" t="s">
        <v>84</v>
      </c>
      <c r="KI73" s="157">
        <v>134</v>
      </c>
      <c r="KJ73" s="157">
        <v>112</v>
      </c>
      <c r="KK73" s="157">
        <v>12</v>
      </c>
      <c r="KL73" s="157">
        <v>10</v>
      </c>
      <c r="KM73" s="158">
        <f t="shared" si="105"/>
        <v>0.83582089552238803</v>
      </c>
      <c r="KN73" s="158">
        <f t="shared" si="106"/>
        <v>2.9850746268656692E-2</v>
      </c>
      <c r="KP73" s="157" t="s">
        <v>84</v>
      </c>
      <c r="KQ73" s="157">
        <v>134</v>
      </c>
      <c r="KR73" s="157">
        <v>112</v>
      </c>
      <c r="KS73" s="157">
        <v>12</v>
      </c>
      <c r="KT73" s="157">
        <v>10</v>
      </c>
      <c r="KU73" s="158">
        <f t="shared" si="107"/>
        <v>0.83582089552238803</v>
      </c>
      <c r="KV73" s="158">
        <f t="shared" si="108"/>
        <v>0</v>
      </c>
      <c r="KX73" s="157" t="s">
        <v>84</v>
      </c>
      <c r="KY73" s="157">
        <v>134</v>
      </c>
      <c r="KZ73" s="157">
        <v>112</v>
      </c>
      <c r="LA73" s="157">
        <v>12</v>
      </c>
      <c r="LB73" s="157">
        <v>10</v>
      </c>
      <c r="LC73" s="158">
        <f t="shared" si="109"/>
        <v>0.83582089552238803</v>
      </c>
      <c r="LD73" s="158">
        <f t="shared" si="110"/>
        <v>0</v>
      </c>
      <c r="LF73" s="157" t="s">
        <v>84</v>
      </c>
      <c r="LG73" s="157">
        <v>134</v>
      </c>
      <c r="LH73" s="157">
        <v>112</v>
      </c>
      <c r="LI73" s="157">
        <v>12</v>
      </c>
      <c r="LJ73" s="157">
        <v>10</v>
      </c>
      <c r="LK73" s="158">
        <f t="shared" si="111"/>
        <v>0.83582089552238803</v>
      </c>
      <c r="LL73" s="158">
        <f t="shared" si="112"/>
        <v>0</v>
      </c>
      <c r="LN73" s="157" t="s">
        <v>84</v>
      </c>
      <c r="LO73" s="157">
        <v>134</v>
      </c>
      <c r="LP73" s="157">
        <v>112</v>
      </c>
      <c r="LQ73" s="157">
        <v>12</v>
      </c>
      <c r="LR73" s="157">
        <v>10</v>
      </c>
      <c r="LS73" s="158">
        <f t="shared" si="113"/>
        <v>0.83582089552238803</v>
      </c>
      <c r="LT73" s="158">
        <f t="shared" si="114"/>
        <v>0</v>
      </c>
      <c r="LV73" s="157" t="s">
        <v>84</v>
      </c>
      <c r="LW73" s="157">
        <v>134</v>
      </c>
      <c r="LX73" s="157">
        <v>112</v>
      </c>
      <c r="LY73" s="157">
        <v>12</v>
      </c>
      <c r="LZ73" s="157">
        <v>10</v>
      </c>
      <c r="MA73" s="158">
        <f t="shared" si="115"/>
        <v>0.83582089552238803</v>
      </c>
      <c r="MB73" s="158">
        <f t="shared" si="116"/>
        <v>0</v>
      </c>
      <c r="MD73" s="157" t="s">
        <v>84</v>
      </c>
      <c r="ME73" s="157">
        <v>134</v>
      </c>
      <c r="MF73" s="157">
        <v>112</v>
      </c>
      <c r="MG73" s="157">
        <v>12</v>
      </c>
      <c r="MH73" s="157">
        <v>10</v>
      </c>
      <c r="MI73" s="158">
        <f t="shared" si="117"/>
        <v>0.83582089552238803</v>
      </c>
      <c r="MJ73" s="158">
        <f t="shared" si="118"/>
        <v>0</v>
      </c>
      <c r="ML73" s="157" t="s">
        <v>84</v>
      </c>
      <c r="MM73" s="157">
        <v>134</v>
      </c>
      <c r="MN73" s="157">
        <v>112</v>
      </c>
      <c r="MO73" s="157">
        <v>12</v>
      </c>
      <c r="MP73" s="157">
        <v>10</v>
      </c>
      <c r="MQ73" s="158">
        <f t="shared" si="119"/>
        <v>0.83582089552238803</v>
      </c>
      <c r="MR73" s="158">
        <f t="shared" si="120"/>
        <v>0</v>
      </c>
      <c r="MT73" s="157" t="s">
        <v>84</v>
      </c>
      <c r="MU73" s="157">
        <v>134</v>
      </c>
      <c r="MV73" s="157">
        <v>112</v>
      </c>
      <c r="MW73" s="157">
        <v>12</v>
      </c>
      <c r="MX73" s="157">
        <v>10</v>
      </c>
      <c r="MY73" s="158">
        <f t="shared" si="121"/>
        <v>0.83582089552238803</v>
      </c>
      <c r="MZ73" s="158">
        <f t="shared" si="122"/>
        <v>0</v>
      </c>
      <c r="NB73" s="157" t="s">
        <v>84</v>
      </c>
      <c r="NC73" s="157">
        <v>134</v>
      </c>
      <c r="ND73" s="157">
        <v>112</v>
      </c>
      <c r="NE73" s="157">
        <v>12</v>
      </c>
      <c r="NF73" s="157">
        <v>10</v>
      </c>
      <c r="NG73" s="158">
        <f t="shared" si="123"/>
        <v>0.83582089552238803</v>
      </c>
      <c r="NH73" s="158">
        <f t="shared" si="124"/>
        <v>0</v>
      </c>
      <c r="NJ73" s="157" t="s">
        <v>84</v>
      </c>
      <c r="NK73" s="157">
        <v>134</v>
      </c>
      <c r="NL73" s="157">
        <v>112</v>
      </c>
      <c r="NM73" s="157">
        <v>12</v>
      </c>
      <c r="NN73" s="157">
        <v>10</v>
      </c>
      <c r="NO73" s="158">
        <f t="shared" si="125"/>
        <v>0.83582089552238803</v>
      </c>
      <c r="NP73" s="158">
        <f t="shared" si="126"/>
        <v>0</v>
      </c>
      <c r="NR73" s="157" t="s">
        <v>84</v>
      </c>
      <c r="NS73" s="157">
        <v>134</v>
      </c>
      <c r="NT73" s="157">
        <v>112</v>
      </c>
      <c r="NU73" s="157">
        <v>12</v>
      </c>
      <c r="NV73" s="157">
        <v>10</v>
      </c>
      <c r="NW73" s="158">
        <f t="shared" si="127"/>
        <v>0.83582089552238803</v>
      </c>
      <c r="NX73" s="158">
        <f t="shared" si="128"/>
        <v>0</v>
      </c>
      <c r="NZ73" s="157" t="s">
        <v>84</v>
      </c>
      <c r="OA73" s="157">
        <v>134</v>
      </c>
      <c r="OB73" s="157">
        <v>112</v>
      </c>
      <c r="OC73" s="157">
        <v>13</v>
      </c>
      <c r="OD73" s="157">
        <v>9</v>
      </c>
      <c r="OE73" s="158">
        <f t="shared" si="129"/>
        <v>0.83582089552238803</v>
      </c>
      <c r="OF73" s="158">
        <f t="shared" si="130"/>
        <v>0</v>
      </c>
      <c r="OH73" s="157" t="s">
        <v>84</v>
      </c>
      <c r="OI73" s="157">
        <v>134</v>
      </c>
      <c r="OJ73" s="157">
        <v>112</v>
      </c>
      <c r="OK73" s="157">
        <v>13</v>
      </c>
      <c r="OL73" s="157">
        <v>9</v>
      </c>
      <c r="OM73" s="158">
        <f t="shared" si="131"/>
        <v>0.83582089552238803</v>
      </c>
      <c r="ON73" s="158">
        <f t="shared" si="132"/>
        <v>0</v>
      </c>
      <c r="OP73" s="157" t="s">
        <v>84</v>
      </c>
      <c r="OQ73" s="157">
        <v>134</v>
      </c>
      <c r="OR73" s="157">
        <v>112</v>
      </c>
      <c r="OS73" s="157">
        <v>13</v>
      </c>
      <c r="OT73" s="157">
        <v>9</v>
      </c>
      <c r="OU73" s="158">
        <f t="shared" si="133"/>
        <v>0.83582089552238803</v>
      </c>
      <c r="OV73" s="158">
        <f t="shared" si="134"/>
        <v>0</v>
      </c>
      <c r="OX73" s="157" t="s">
        <v>84</v>
      </c>
      <c r="OY73" s="157">
        <v>134</v>
      </c>
      <c r="OZ73" s="157">
        <v>112</v>
      </c>
      <c r="PA73" s="157">
        <v>13</v>
      </c>
      <c r="PB73" s="157">
        <v>9</v>
      </c>
      <c r="PC73" s="158">
        <f t="shared" si="135"/>
        <v>0.83582089552238803</v>
      </c>
      <c r="PD73" s="158">
        <f t="shared" si="136"/>
        <v>0</v>
      </c>
      <c r="PF73" s="157" t="s">
        <v>84</v>
      </c>
      <c r="PG73" s="157">
        <v>134</v>
      </c>
      <c r="PH73" s="157">
        <v>112</v>
      </c>
      <c r="PI73" s="157">
        <v>13</v>
      </c>
      <c r="PJ73" s="157">
        <v>9</v>
      </c>
      <c r="PK73" s="158">
        <v>0.84</v>
      </c>
      <c r="PM73" s="157" t="s">
        <v>84</v>
      </c>
      <c r="PN73" s="157">
        <v>134</v>
      </c>
      <c r="PO73" s="157">
        <v>112</v>
      </c>
      <c r="PP73" s="157">
        <v>13</v>
      </c>
      <c r="PQ73" s="157">
        <v>9</v>
      </c>
      <c r="PR73" s="158">
        <v>0.84</v>
      </c>
      <c r="PT73" s="157" t="s">
        <v>84</v>
      </c>
      <c r="PU73" s="157">
        <v>134</v>
      </c>
      <c r="PV73" s="157">
        <v>112</v>
      </c>
      <c r="PW73" s="157">
        <v>13</v>
      </c>
      <c r="PX73" s="157">
        <v>9</v>
      </c>
      <c r="PY73" s="158">
        <v>0.84</v>
      </c>
      <c r="QA73" s="157" t="s">
        <v>84</v>
      </c>
      <c r="QB73" s="157">
        <v>134</v>
      </c>
      <c r="QC73" s="157">
        <v>112</v>
      </c>
      <c r="QD73" s="157">
        <v>13</v>
      </c>
      <c r="QE73" s="157">
        <v>9</v>
      </c>
      <c r="QF73" s="158">
        <v>0.84</v>
      </c>
      <c r="QH73" s="157" t="s">
        <v>84</v>
      </c>
      <c r="QI73" s="157">
        <v>134</v>
      </c>
      <c r="QJ73" s="157">
        <v>112</v>
      </c>
      <c r="QK73" s="157">
        <v>13</v>
      </c>
      <c r="QL73" s="157">
        <v>9</v>
      </c>
      <c r="QM73" s="158">
        <v>0.84</v>
      </c>
    </row>
    <row r="74" spans="1:455" ht="15">
      <c r="A74" s="18"/>
      <c r="B74" s="18">
        <f>SUM(B3:B73)</f>
        <v>7650</v>
      </c>
      <c r="C74" s="18">
        <f>SUM(C3:C73)</f>
        <v>6968</v>
      </c>
      <c r="D74" s="18"/>
      <c r="E74" s="18"/>
      <c r="F74" s="19">
        <f>C74/B74</f>
        <v>0.91084967320261434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6973</v>
      </c>
      <c r="V74" s="4">
        <f>S74/R74</f>
        <v>0.91150326797385617</v>
      </c>
      <c r="Z74" s="2">
        <f>SUM(Z3:Z73)</f>
        <v>7981</v>
      </c>
      <c r="AA74" s="2">
        <f>SUM(AA3:AA73)</f>
        <v>7225</v>
      </c>
      <c r="AD74" s="4">
        <f>AA74/Z74</f>
        <v>0.90527502819195593</v>
      </c>
      <c r="AH74" s="2">
        <f>SUM(AH3:AH73)</f>
        <v>7981</v>
      </c>
      <c r="AI74" s="2">
        <f>SUM(AI3:AI73)</f>
        <v>7227</v>
      </c>
      <c r="AL74" s="4">
        <f>AI74/AH74</f>
        <v>0.90552562335546927</v>
      </c>
      <c r="AP74" s="2">
        <f>SUM(AP3:AP73)</f>
        <v>7981</v>
      </c>
      <c r="AQ74" s="2">
        <f>SUM(AQ3:AQ73)</f>
        <v>7322</v>
      </c>
      <c r="AT74" s="4">
        <f>AQ74/AP74</f>
        <v>0.91742889362235314</v>
      </c>
      <c r="AX74" s="2">
        <f>SUM(AX3:AX73)</f>
        <v>7981</v>
      </c>
      <c r="AY74" s="2">
        <f>SUM(AY3:AY73)</f>
        <v>7326</v>
      </c>
      <c r="BB74" s="4">
        <f>AY74/AX74</f>
        <v>0.9179300839493798</v>
      </c>
      <c r="BF74" s="2">
        <f>SUM(BF3:BF73)</f>
        <v>9768</v>
      </c>
      <c r="BG74" s="2">
        <f>SUM(BG3:BG73)</f>
        <v>9067</v>
      </c>
      <c r="BJ74" s="4">
        <f>BG74/BF74</f>
        <v>0.92823505323505329</v>
      </c>
      <c r="BK74" s="4"/>
      <c r="BN74" s="2">
        <f>SUM(BN3:BN73)</f>
        <v>9768</v>
      </c>
      <c r="BO74" s="2">
        <f>SUM(BO3:BO73)</f>
        <v>8674</v>
      </c>
      <c r="BR74" s="4">
        <f t="shared" si="77"/>
        <v>0.88800163800163801</v>
      </c>
      <c r="CP74" s="4"/>
      <c r="CX74" s="4"/>
      <c r="DN74" s="4"/>
      <c r="DZ74" s="2">
        <f>SUM(DZ3:DZ73)</f>
        <v>9788</v>
      </c>
      <c r="EA74" s="2">
        <f>SUM(EA3:EA73)</f>
        <v>9081</v>
      </c>
      <c r="ED74" s="4">
        <f t="shared" si="84"/>
        <v>0.92776869636289339</v>
      </c>
      <c r="EG74" s="138"/>
      <c r="EH74" s="138"/>
      <c r="EI74" s="138"/>
      <c r="EJ74" s="138"/>
      <c r="EK74" s="138"/>
      <c r="EL74" s="138"/>
      <c r="EM74" s="138"/>
      <c r="EN74" s="138"/>
      <c r="EO74" s="138"/>
      <c r="EP74" s="138"/>
      <c r="EQ74" s="138"/>
      <c r="ER74" s="138"/>
      <c r="ES74" s="138"/>
      <c r="ET74" s="138"/>
      <c r="EU74" s="138"/>
      <c r="EV74" s="130"/>
      <c r="EW74" s="157"/>
      <c r="EX74" s="157"/>
      <c r="EY74" s="157"/>
      <c r="EZ74" s="157"/>
      <c r="FA74" s="157"/>
      <c r="FB74" s="158"/>
      <c r="FC74" s="157"/>
      <c r="FD74" s="157"/>
      <c r="FE74" s="157"/>
      <c r="FF74" s="157"/>
      <c r="FG74" s="157"/>
      <c r="FH74" s="157"/>
      <c r="FI74" s="157"/>
      <c r="FJ74" s="158"/>
      <c r="FK74" s="157"/>
      <c r="FL74" s="157"/>
      <c r="FM74" s="156"/>
      <c r="FN74" s="156"/>
      <c r="FO74" s="156"/>
      <c r="FP74" s="156"/>
      <c r="FQ74" s="156"/>
      <c r="FR74" s="162"/>
      <c r="FS74" s="157"/>
      <c r="FT74" s="157"/>
      <c r="FU74" s="157"/>
      <c r="FV74" s="157"/>
      <c r="FW74" s="157"/>
      <c r="FX74" s="157"/>
      <c r="FY74" s="157"/>
      <c r="GA74" s="157"/>
      <c r="GB74" s="157"/>
      <c r="GC74" s="157"/>
      <c r="GD74" s="157"/>
      <c r="GE74" s="157"/>
      <c r="GF74" s="157"/>
      <c r="GG74" s="157"/>
      <c r="GH74" s="158"/>
      <c r="GI74" s="157"/>
      <c r="GJ74" s="157"/>
      <c r="GK74" s="157"/>
      <c r="GL74" s="157"/>
      <c r="GM74" s="157"/>
      <c r="GN74" s="157"/>
      <c r="GO74" s="157"/>
      <c r="GP74" s="158"/>
      <c r="GQ74" s="157"/>
      <c r="GR74" s="157"/>
      <c r="GS74" s="157"/>
      <c r="GT74" s="157"/>
      <c r="GU74" s="157"/>
      <c r="GV74" s="157"/>
      <c r="GW74" s="157"/>
      <c r="GX74" s="158"/>
      <c r="GY74" s="158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O74" s="157"/>
      <c r="HP74" s="157"/>
      <c r="HQ74" s="157"/>
      <c r="HR74" s="157"/>
      <c r="HS74" s="157"/>
      <c r="HT74" s="157"/>
      <c r="HU74" s="158"/>
      <c r="HV74" s="157"/>
      <c r="HW74" s="157"/>
      <c r="HX74" s="157"/>
      <c r="HY74" s="157"/>
      <c r="HZ74" s="157"/>
      <c r="IA74" s="157"/>
      <c r="IB74" s="157"/>
      <c r="IC74" s="157"/>
      <c r="ID74" s="157"/>
      <c r="IE74" s="157"/>
      <c r="IF74" s="157"/>
      <c r="IG74" s="157"/>
      <c r="IH74" s="157"/>
      <c r="II74" s="157"/>
      <c r="JS74" s="2">
        <f>SUM(JS3:JS73)</f>
        <v>11066</v>
      </c>
      <c r="JT74" s="2">
        <f>SUM(JT3:JT73)</f>
        <v>9903</v>
      </c>
      <c r="JW74" s="158">
        <f>JT74/JS74</f>
        <v>0.89490330742815827</v>
      </c>
      <c r="KA74" s="157">
        <f>SUM(KA3:KA73)</f>
        <v>11064</v>
      </c>
      <c r="KB74" s="157">
        <f>SUM(KB3:KB73)</f>
        <v>9922</v>
      </c>
      <c r="KE74" s="158">
        <f>KB74/KA74</f>
        <v>0.89678235719450472</v>
      </c>
      <c r="KI74" s="157">
        <f>SUM(KI3:KI73)</f>
        <v>11064</v>
      </c>
      <c r="KJ74" s="157">
        <f>SUM(KJ3:KJ73)</f>
        <v>9927</v>
      </c>
      <c r="KM74" s="158">
        <f>KJ74/KI74</f>
        <v>0.89723427331887207</v>
      </c>
      <c r="KQ74" s="157">
        <f>SUM(KQ3:KQ73)</f>
        <v>11064</v>
      </c>
      <c r="KR74" s="157">
        <f>SUM(KR3:KR73)</f>
        <v>9927</v>
      </c>
      <c r="KU74" s="158">
        <f>KR74/KQ74</f>
        <v>0.89723427331887207</v>
      </c>
      <c r="KY74" s="157">
        <f>SUM(KY3:KY73)</f>
        <v>11064</v>
      </c>
      <c r="KZ74" s="157">
        <f>SUM(KZ3:KZ73)</f>
        <v>9930</v>
      </c>
      <c r="LC74" s="158">
        <f>KZ74/KY74</f>
        <v>0.89750542299349245</v>
      </c>
      <c r="LG74" s="157">
        <f>SUM(LG3:LG73)</f>
        <v>11064</v>
      </c>
      <c r="LH74" s="157">
        <f>SUM(LH3:LH73)</f>
        <v>9930</v>
      </c>
      <c r="LK74" s="158">
        <f>LH74/LG74</f>
        <v>0.89750542299349245</v>
      </c>
      <c r="LO74" s="157">
        <f>SUM(LO3:LO73)</f>
        <v>11064</v>
      </c>
      <c r="LP74" s="157">
        <f>SUM(LP3:LP73)</f>
        <v>9930</v>
      </c>
      <c r="LS74" s="158">
        <f>LP74/LO74</f>
        <v>0.89750542299349245</v>
      </c>
      <c r="LW74" s="157">
        <f>SUM(LW3:LW73)</f>
        <v>11064</v>
      </c>
      <c r="LX74" s="157">
        <f>SUM(LX3:LX73)</f>
        <v>9930</v>
      </c>
      <c r="MA74" s="158">
        <f>LX74/LW74</f>
        <v>0.89750542299349245</v>
      </c>
      <c r="ME74" s="157">
        <f>SUM(ME3:ME73)</f>
        <v>11064</v>
      </c>
      <c r="MF74" s="157">
        <f>SUM(MF3:MF73)</f>
        <v>9965</v>
      </c>
      <c r="MI74" s="158">
        <f>MF74/ME74</f>
        <v>0.90066883586406365</v>
      </c>
      <c r="MM74" s="157">
        <f>SUM(MM3:MM73)</f>
        <v>11064</v>
      </c>
      <c r="MN74" s="157">
        <f>SUM(MN3:MN73)</f>
        <v>9965</v>
      </c>
      <c r="MQ74" s="158">
        <f>MN74/MM74</f>
        <v>0.90066883586406365</v>
      </c>
      <c r="MU74" s="157">
        <f>SUM(MU3:MU73)</f>
        <v>11087</v>
      </c>
      <c r="MV74" s="157">
        <f>SUM(MV3:MV73)</f>
        <v>9975</v>
      </c>
      <c r="MY74" s="158">
        <f>MV74/MU74</f>
        <v>0.89970235410841526</v>
      </c>
      <c r="NC74" s="157">
        <f>SUM(NC3:NC73)</f>
        <v>11087</v>
      </c>
      <c r="ND74" s="157">
        <f>SUM(ND3:ND73)</f>
        <v>9975</v>
      </c>
      <c r="NG74" s="158">
        <f>ND74/NC74</f>
        <v>0.89970235410841526</v>
      </c>
      <c r="NK74" s="157">
        <f>SUM(NK3:NK73)</f>
        <v>11087</v>
      </c>
      <c r="NL74" s="157">
        <f>SUM(NL3:NL73)</f>
        <v>9975</v>
      </c>
      <c r="NO74" s="158">
        <f>NL74/NK74</f>
        <v>0.89970235410841526</v>
      </c>
      <c r="NS74" s="157">
        <f>SUM(NS3:NS73)</f>
        <v>11087</v>
      </c>
      <c r="NT74" s="157">
        <f>SUM(NT3:NT73)</f>
        <v>9975</v>
      </c>
      <c r="NW74" s="158">
        <f>NT74/NS74</f>
        <v>0.89970235410841526</v>
      </c>
      <c r="OA74" s="157">
        <f>SUM(OA3:OA73)</f>
        <v>11280</v>
      </c>
      <c r="OB74" s="157">
        <f>SUM(OB3:OB73)</f>
        <v>10007</v>
      </c>
      <c r="OE74" s="158">
        <f>OB74/OA74</f>
        <v>0.88714539007092197</v>
      </c>
      <c r="OI74" s="157">
        <f>SUM(OI3:OI73)</f>
        <v>11280</v>
      </c>
      <c r="OJ74" s="157">
        <f>SUM(OJ3:OJ73)</f>
        <v>10009</v>
      </c>
      <c r="OM74" s="158">
        <f>OJ74/OI74</f>
        <v>0.88732269503546102</v>
      </c>
      <c r="OQ74" s="157">
        <f>SUM(OQ3:OQ73)</f>
        <v>11280</v>
      </c>
      <c r="OR74" s="157">
        <f>SUM(OR3:OR73)</f>
        <v>10009</v>
      </c>
      <c r="OU74" s="158">
        <f>OR74/OQ74</f>
        <v>0.88732269503546102</v>
      </c>
      <c r="OY74" s="157">
        <f>SUM(OY3:OY73)</f>
        <v>11280</v>
      </c>
      <c r="OZ74" s="157">
        <f>SUM(OZ3:OZ73)</f>
        <v>9974</v>
      </c>
      <c r="PC74" s="158">
        <f>OZ74/OY74</f>
        <v>0.88421985815602833</v>
      </c>
    </row>
    <row r="75" spans="1:455" ht="15">
      <c r="BK75" s="4"/>
      <c r="CP75" s="4"/>
      <c r="CX75" s="4"/>
      <c r="DN75" s="4"/>
      <c r="EG75" s="138"/>
      <c r="EH75" s="138"/>
      <c r="EI75" s="138"/>
      <c r="EJ75" s="138"/>
      <c r="EK75" s="138"/>
      <c r="EL75" s="138"/>
      <c r="EM75" s="138"/>
      <c r="EN75" s="138"/>
      <c r="EO75" s="138"/>
      <c r="EP75" s="138"/>
      <c r="EQ75" s="138"/>
      <c r="ER75" s="138"/>
      <c r="ES75" s="138"/>
      <c r="ET75" s="138"/>
      <c r="EU75" s="138"/>
      <c r="EV75" s="130"/>
      <c r="EW75" s="157"/>
      <c r="EX75" s="157"/>
      <c r="EY75" s="157"/>
      <c r="EZ75" s="157"/>
      <c r="FA75" s="157"/>
      <c r="FB75" s="158"/>
      <c r="FC75" s="157"/>
      <c r="FD75" s="157"/>
      <c r="FE75" s="157"/>
      <c r="FF75" s="157"/>
      <c r="FG75" s="157"/>
      <c r="FH75" s="157"/>
      <c r="FI75" s="157"/>
      <c r="FJ75" s="158"/>
      <c r="FK75" s="157"/>
      <c r="FL75" s="157"/>
      <c r="FM75" s="156"/>
      <c r="FN75" s="156"/>
      <c r="FO75" s="156"/>
      <c r="FP75" s="156"/>
      <c r="FQ75" s="156"/>
      <c r="FR75" s="162"/>
      <c r="FS75" s="157"/>
      <c r="FT75" s="157"/>
      <c r="FU75" s="157"/>
      <c r="FV75" s="157"/>
      <c r="FW75" s="157"/>
      <c r="FX75" s="157"/>
      <c r="FY75" s="157"/>
      <c r="GA75" s="157"/>
      <c r="GB75" s="157"/>
      <c r="GK75" s="157"/>
      <c r="GL75" s="157"/>
      <c r="GM75" s="157"/>
      <c r="GN75" s="157"/>
      <c r="GO75" s="157"/>
      <c r="GP75" s="158"/>
      <c r="GQ75" s="157"/>
      <c r="GR75" s="157"/>
      <c r="GS75" s="157"/>
      <c r="GT75" s="157"/>
      <c r="GU75" s="157"/>
      <c r="GV75" s="157"/>
      <c r="GW75" s="157"/>
      <c r="GX75" s="158"/>
      <c r="GY75" s="158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O75" s="157"/>
      <c r="HP75" s="157"/>
      <c r="HQ75" s="157"/>
      <c r="HR75" s="157"/>
      <c r="HS75" s="157"/>
      <c r="HT75" s="157"/>
      <c r="HU75" s="158"/>
      <c r="HV75" s="157"/>
      <c r="HW75" s="157"/>
      <c r="HX75" s="157"/>
      <c r="HY75" s="157"/>
      <c r="HZ75" s="157"/>
      <c r="IA75" s="157"/>
      <c r="IB75" s="157"/>
      <c r="IC75" s="157"/>
      <c r="ID75" s="157"/>
      <c r="IE75" s="157"/>
      <c r="IF75" s="157"/>
      <c r="IG75" s="157"/>
      <c r="IH75" s="157"/>
      <c r="II75" s="157"/>
    </row>
    <row r="76" spans="1:455" ht="15">
      <c r="BK76" s="4"/>
      <c r="CP76" s="4"/>
      <c r="CX76" s="4"/>
      <c r="DN76" s="4"/>
      <c r="EG76" s="138"/>
      <c r="EH76" s="138"/>
      <c r="EI76" s="138"/>
      <c r="EJ76" s="138"/>
      <c r="EK76" s="138"/>
      <c r="EL76" s="138"/>
      <c r="EM76" s="138"/>
      <c r="EN76" s="138"/>
      <c r="EO76" s="138"/>
      <c r="EP76" s="138"/>
      <c r="EQ76" s="138"/>
      <c r="ER76" s="138"/>
      <c r="ES76" s="138"/>
      <c r="ET76" s="138"/>
      <c r="EU76" s="138"/>
      <c r="EV76" s="130"/>
      <c r="EW76" s="157"/>
      <c r="EX76" s="157"/>
      <c r="EY76" s="157"/>
      <c r="EZ76" s="157"/>
      <c r="FA76" s="157"/>
      <c r="FB76" s="158"/>
      <c r="FC76" s="157"/>
      <c r="FD76" s="157"/>
      <c r="FE76" s="157"/>
      <c r="FF76" s="157"/>
      <c r="FG76" s="157"/>
      <c r="FH76" s="157"/>
      <c r="FI76" s="157"/>
      <c r="FJ76" s="158"/>
      <c r="FK76" s="157"/>
      <c r="FL76" s="157"/>
      <c r="FM76" s="156"/>
      <c r="FN76" s="156"/>
      <c r="FO76" s="156"/>
      <c r="FP76" s="156"/>
      <c r="FQ76" s="156"/>
      <c r="FR76" s="162"/>
      <c r="FS76" s="157"/>
      <c r="FT76" s="157"/>
      <c r="FU76" s="157"/>
      <c r="FV76" s="157"/>
      <c r="FW76" s="157"/>
      <c r="FX76" s="157"/>
      <c r="FY76" s="157"/>
      <c r="GA76" s="157"/>
      <c r="GB76" s="157"/>
      <c r="GK76" s="157"/>
      <c r="GL76" s="157"/>
      <c r="GM76" s="157"/>
      <c r="GN76" s="157"/>
      <c r="GO76" s="157"/>
      <c r="GP76" s="158"/>
      <c r="GQ76" s="157"/>
      <c r="GR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O76" s="157"/>
      <c r="HP76" s="157"/>
      <c r="HQ76" s="157"/>
      <c r="HR76" s="157"/>
      <c r="HS76" s="157"/>
      <c r="HT76" s="157"/>
      <c r="HU76" s="158"/>
      <c r="HV76" s="157"/>
      <c r="HW76" s="157"/>
      <c r="HX76" s="157"/>
      <c r="HY76" s="157"/>
      <c r="HZ76" s="157"/>
      <c r="IA76" s="157"/>
      <c r="IB76" s="157"/>
      <c r="IC76" s="157"/>
      <c r="ID76" s="157"/>
      <c r="IE76" s="157"/>
      <c r="IF76" s="157"/>
      <c r="IG76" s="157"/>
      <c r="IH76" s="157"/>
      <c r="II76" s="157"/>
    </row>
    <row r="77" spans="1:455" ht="15">
      <c r="BK77" s="4"/>
      <c r="CP77" s="4"/>
      <c r="CX77" s="4"/>
      <c r="DN77" s="4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0"/>
      <c r="EW77" s="157"/>
      <c r="EX77" s="157"/>
      <c r="EY77" s="157"/>
      <c r="EZ77" s="157"/>
      <c r="FA77" s="157"/>
      <c r="FB77" s="158"/>
      <c r="FC77" s="157"/>
      <c r="FD77" s="157"/>
      <c r="FE77" s="157"/>
      <c r="FF77" s="157"/>
      <c r="FG77" s="157"/>
      <c r="FH77" s="157"/>
      <c r="FI77" s="157"/>
      <c r="FJ77" s="158"/>
      <c r="FK77" s="157"/>
      <c r="FL77" s="157"/>
      <c r="FM77" s="156"/>
      <c r="FN77" s="156"/>
      <c r="FO77" s="156"/>
      <c r="FP77" s="156"/>
      <c r="FQ77" s="156"/>
      <c r="FR77" s="162"/>
      <c r="FS77" s="157"/>
      <c r="FT77" s="157"/>
      <c r="FU77" s="157"/>
      <c r="FV77" s="157"/>
      <c r="FW77" s="157"/>
      <c r="FX77" s="157"/>
      <c r="FY77" s="157"/>
      <c r="GA77" s="157"/>
      <c r="GB77" s="157"/>
      <c r="GK77" s="157"/>
      <c r="GL77" s="157"/>
      <c r="GM77" s="157"/>
      <c r="GN77" s="157"/>
      <c r="GO77" s="157"/>
      <c r="GP77" s="158"/>
      <c r="GQ77" s="157"/>
      <c r="GR77" s="157"/>
      <c r="GS77" s="157"/>
      <c r="GT77" s="157"/>
      <c r="GU77" s="157"/>
      <c r="GV77" s="157"/>
      <c r="GW77" s="157"/>
      <c r="GX77" s="158"/>
      <c r="GY77" s="157"/>
      <c r="GZ77" s="157"/>
      <c r="HA77" s="157"/>
      <c r="HB77" s="157"/>
      <c r="HC77" s="157"/>
      <c r="HD77" s="157"/>
      <c r="HE77" s="157"/>
      <c r="HF77" s="158"/>
      <c r="HG77" s="157"/>
      <c r="HH77" s="157"/>
      <c r="HI77" s="157"/>
      <c r="HJ77" s="157"/>
      <c r="HK77" s="157"/>
      <c r="HL77" s="157"/>
      <c r="HM77" s="157"/>
      <c r="HO77" s="157"/>
      <c r="HP77" s="157"/>
      <c r="HQ77" s="157"/>
      <c r="HR77" s="157"/>
      <c r="HS77" s="157"/>
      <c r="HT77" s="157"/>
      <c r="HU77" s="158"/>
      <c r="HV77" s="157"/>
      <c r="HW77" s="157"/>
      <c r="HX77" s="157"/>
      <c r="HY77" s="157"/>
      <c r="HZ77" s="157"/>
      <c r="IA77" s="157"/>
      <c r="IB77" s="157"/>
      <c r="IC77" s="157"/>
      <c r="ID77" s="157"/>
      <c r="IE77" s="157"/>
      <c r="IF77" s="157"/>
      <c r="IG77" s="157"/>
      <c r="IH77" s="157"/>
      <c r="II77" s="157"/>
    </row>
    <row r="78" spans="1:455" ht="15">
      <c r="BK78" s="4"/>
      <c r="CP78" s="4"/>
      <c r="CX78" s="4"/>
      <c r="DN78" s="4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0"/>
      <c r="EW78" s="157"/>
      <c r="EX78" s="157"/>
      <c r="EY78" s="157"/>
      <c r="EZ78" s="157"/>
      <c r="FA78" s="157"/>
      <c r="FB78" s="158"/>
      <c r="FC78" s="157"/>
      <c r="FD78" s="157"/>
      <c r="FE78" s="157"/>
      <c r="FF78" s="157"/>
      <c r="FG78" s="157"/>
      <c r="FH78" s="157"/>
      <c r="FI78" s="157"/>
      <c r="FJ78" s="158"/>
      <c r="FK78" s="157"/>
      <c r="FL78" s="157"/>
      <c r="FM78" s="156"/>
      <c r="FN78" s="156"/>
      <c r="FO78" s="156"/>
      <c r="FP78" s="156"/>
      <c r="FQ78" s="156"/>
      <c r="FR78" s="162"/>
      <c r="FS78" s="157"/>
      <c r="FT78" s="157"/>
      <c r="FU78" s="157"/>
      <c r="FV78" s="157"/>
      <c r="FW78" s="157"/>
      <c r="FX78" s="157"/>
      <c r="FY78" s="157"/>
      <c r="GA78" s="157"/>
      <c r="GB78" s="157"/>
      <c r="GK78" s="156" t="s">
        <v>0</v>
      </c>
      <c r="GL78" s="156" t="s">
        <v>1</v>
      </c>
      <c r="GM78" s="156" t="s">
        <v>2</v>
      </c>
      <c r="GN78" s="156" t="s">
        <v>3</v>
      </c>
      <c r="GO78" s="156" t="s">
        <v>4</v>
      </c>
      <c r="GP78" s="156" t="s">
        <v>5</v>
      </c>
      <c r="GQ78" s="157"/>
      <c r="GR78" s="157"/>
      <c r="GS78" s="156" t="s">
        <v>0</v>
      </c>
      <c r="GT78" s="156" t="s">
        <v>1</v>
      </c>
      <c r="GU78" s="156" t="s">
        <v>2</v>
      </c>
      <c r="GV78" s="156" t="s">
        <v>3</v>
      </c>
      <c r="GW78" s="156" t="s">
        <v>4</v>
      </c>
      <c r="GX78" s="162" t="s">
        <v>5</v>
      </c>
      <c r="GY78" s="157"/>
      <c r="GZ78" s="157"/>
      <c r="HA78" s="156" t="s">
        <v>0</v>
      </c>
      <c r="HB78" s="156" t="s">
        <v>1</v>
      </c>
      <c r="HC78" s="156" t="s">
        <v>2</v>
      </c>
      <c r="HD78" s="156" t="s">
        <v>3</v>
      </c>
      <c r="HE78" s="156" t="s">
        <v>4</v>
      </c>
      <c r="HF78" s="162" t="s">
        <v>5</v>
      </c>
      <c r="HG78" s="157"/>
      <c r="HH78" s="157"/>
      <c r="HI78" s="156" t="s">
        <v>0</v>
      </c>
      <c r="HJ78" s="156" t="s">
        <v>1</v>
      </c>
      <c r="HK78" s="156" t="s">
        <v>2</v>
      </c>
      <c r="HL78" s="156" t="s">
        <v>3</v>
      </c>
      <c r="HM78" s="156" t="s">
        <v>4</v>
      </c>
      <c r="HN78" s="162" t="s">
        <v>5</v>
      </c>
      <c r="HO78" s="157"/>
      <c r="HP78" s="156" t="s">
        <v>0</v>
      </c>
      <c r="HQ78" s="156" t="s">
        <v>1</v>
      </c>
      <c r="HR78" s="156" t="s">
        <v>2</v>
      </c>
      <c r="HS78" s="156" t="s">
        <v>3</v>
      </c>
      <c r="HT78" s="156" t="s">
        <v>4</v>
      </c>
      <c r="HU78" s="162" t="s">
        <v>5</v>
      </c>
      <c r="HV78" s="157"/>
      <c r="HW78" s="156" t="s">
        <v>0</v>
      </c>
      <c r="HX78" s="156" t="s">
        <v>1</v>
      </c>
      <c r="HY78" s="156" t="s">
        <v>2</v>
      </c>
      <c r="HZ78" s="156" t="s">
        <v>3</v>
      </c>
      <c r="IA78" s="156" t="s">
        <v>4</v>
      </c>
      <c r="IB78" s="162" t="s">
        <v>5</v>
      </c>
      <c r="IC78" s="157"/>
      <c r="ID78" s="156" t="s">
        <v>0</v>
      </c>
      <c r="IE78" s="156" t="s">
        <v>1</v>
      </c>
      <c r="IF78" s="156" t="s">
        <v>2</v>
      </c>
      <c r="IG78" s="156" t="s">
        <v>3</v>
      </c>
      <c r="IH78" s="156" t="s">
        <v>4</v>
      </c>
      <c r="II78" s="162" t="s">
        <v>5</v>
      </c>
      <c r="IL78" s="157" t="s">
        <v>0</v>
      </c>
      <c r="IM78" s="157" t="s">
        <v>1</v>
      </c>
      <c r="IN78" s="157" t="s">
        <v>2</v>
      </c>
      <c r="IO78" s="157" t="s">
        <v>3</v>
      </c>
      <c r="IP78" s="157" t="s">
        <v>4</v>
      </c>
      <c r="IQ78" s="158" t="s">
        <v>5</v>
      </c>
      <c r="IT78" s="157" t="s">
        <v>0</v>
      </c>
      <c r="IU78" s="157" t="s">
        <v>1</v>
      </c>
      <c r="IV78" s="157" t="s">
        <v>2</v>
      </c>
      <c r="IW78" s="157" t="s">
        <v>3</v>
      </c>
      <c r="IX78" s="157" t="s">
        <v>4</v>
      </c>
      <c r="IY78" s="158" t="s">
        <v>5</v>
      </c>
      <c r="JB78" s="157" t="s">
        <v>0</v>
      </c>
      <c r="JC78" s="157" t="s">
        <v>1</v>
      </c>
      <c r="JD78" s="157" t="s">
        <v>2</v>
      </c>
      <c r="JE78" s="157" t="s">
        <v>3</v>
      </c>
      <c r="JF78" s="157" t="s">
        <v>4</v>
      </c>
      <c r="JG78" s="158" t="s">
        <v>5</v>
      </c>
      <c r="JJ78" s="157" t="s">
        <v>0</v>
      </c>
      <c r="JK78" s="157" t="s">
        <v>1</v>
      </c>
      <c r="JL78" s="157" t="s">
        <v>2</v>
      </c>
      <c r="JM78" s="157" t="s">
        <v>3</v>
      </c>
      <c r="JN78" s="157" t="s">
        <v>4</v>
      </c>
      <c r="JO78" s="158" t="s">
        <v>5</v>
      </c>
      <c r="JR78" s="157" t="s">
        <v>0</v>
      </c>
      <c r="JS78" s="157" t="s">
        <v>1</v>
      </c>
      <c r="JT78" s="157" t="s">
        <v>2</v>
      </c>
      <c r="JU78" s="157" t="s">
        <v>3</v>
      </c>
      <c r="JV78" s="157" t="s">
        <v>4</v>
      </c>
      <c r="JW78" s="158" t="s">
        <v>5</v>
      </c>
      <c r="KH78" s="157" t="s">
        <v>0</v>
      </c>
      <c r="KI78" s="157" t="s">
        <v>1</v>
      </c>
      <c r="KJ78" s="157" t="s">
        <v>2</v>
      </c>
      <c r="KK78" s="157" t="s">
        <v>3</v>
      </c>
      <c r="KL78" s="157" t="s">
        <v>4</v>
      </c>
      <c r="KM78" s="158" t="s">
        <v>5</v>
      </c>
      <c r="KP78" s="157" t="s">
        <v>0</v>
      </c>
      <c r="KQ78" s="157" t="s">
        <v>1</v>
      </c>
      <c r="KR78" s="157" t="s">
        <v>2</v>
      </c>
      <c r="KS78" s="157" t="s">
        <v>3</v>
      </c>
      <c r="KT78" s="157" t="s">
        <v>4</v>
      </c>
      <c r="KU78" s="158" t="s">
        <v>5</v>
      </c>
      <c r="KX78" s="157" t="s">
        <v>0</v>
      </c>
      <c r="KY78" s="157" t="s">
        <v>1</v>
      </c>
      <c r="KZ78" s="157" t="s">
        <v>2</v>
      </c>
      <c r="LA78" s="157" t="s">
        <v>3</v>
      </c>
      <c r="LB78" s="157" t="s">
        <v>4</v>
      </c>
      <c r="LC78" s="158" t="s">
        <v>5</v>
      </c>
      <c r="LF78" s="157" t="s">
        <v>0</v>
      </c>
      <c r="LG78" s="157" t="s">
        <v>1</v>
      </c>
      <c r="LH78" s="157" t="s">
        <v>2</v>
      </c>
      <c r="LI78" s="157" t="s">
        <v>3</v>
      </c>
      <c r="LJ78" s="157" t="s">
        <v>4</v>
      </c>
      <c r="LK78" s="158" t="s">
        <v>5</v>
      </c>
      <c r="LN78" s="157" t="s">
        <v>0</v>
      </c>
      <c r="LO78" s="157" t="s">
        <v>1</v>
      </c>
      <c r="LP78" s="157" t="s">
        <v>2</v>
      </c>
      <c r="LQ78" s="157" t="s">
        <v>3</v>
      </c>
      <c r="LR78" s="157" t="s">
        <v>4</v>
      </c>
      <c r="LS78" s="158" t="s">
        <v>5</v>
      </c>
      <c r="LV78" s="157" t="s">
        <v>0</v>
      </c>
      <c r="LW78" s="157" t="s">
        <v>1</v>
      </c>
      <c r="LX78" s="157" t="s">
        <v>2</v>
      </c>
      <c r="LY78" s="157" t="s">
        <v>3</v>
      </c>
      <c r="LZ78" s="157" t="s">
        <v>4</v>
      </c>
      <c r="MA78" s="158" t="s">
        <v>5</v>
      </c>
      <c r="MD78" s="157" t="s">
        <v>0</v>
      </c>
      <c r="ME78" s="157" t="s">
        <v>1</v>
      </c>
      <c r="MF78" s="157" t="s">
        <v>2</v>
      </c>
      <c r="MG78" s="157" t="s">
        <v>3</v>
      </c>
      <c r="MH78" s="157" t="s">
        <v>4</v>
      </c>
      <c r="MI78" s="158" t="s">
        <v>5</v>
      </c>
      <c r="ML78" s="157" t="s">
        <v>0</v>
      </c>
      <c r="MM78" s="157" t="s">
        <v>1</v>
      </c>
      <c r="MN78" s="157" t="s">
        <v>2</v>
      </c>
      <c r="MO78" s="157" t="s">
        <v>3</v>
      </c>
      <c r="MP78" s="157" t="s">
        <v>4</v>
      </c>
      <c r="MQ78" s="158" t="s">
        <v>5</v>
      </c>
      <c r="MT78" s="157" t="s">
        <v>0</v>
      </c>
      <c r="MU78" s="157" t="s">
        <v>1</v>
      </c>
      <c r="MV78" s="157" t="s">
        <v>2</v>
      </c>
      <c r="MW78" s="157" t="s">
        <v>3</v>
      </c>
      <c r="MX78" s="157" t="s">
        <v>4</v>
      </c>
      <c r="MY78" s="158" t="s">
        <v>5</v>
      </c>
      <c r="NB78" s="157" t="s">
        <v>0</v>
      </c>
      <c r="NC78" s="157" t="s">
        <v>1</v>
      </c>
      <c r="ND78" s="157" t="s">
        <v>2</v>
      </c>
      <c r="NE78" s="157" t="s">
        <v>3</v>
      </c>
      <c r="NF78" s="157" t="s">
        <v>4</v>
      </c>
      <c r="NG78" s="158" t="s">
        <v>5</v>
      </c>
      <c r="NJ78" s="157" t="s">
        <v>0</v>
      </c>
      <c r="NK78" s="157" t="s">
        <v>1</v>
      </c>
      <c r="NL78" s="157" t="s">
        <v>2</v>
      </c>
      <c r="NM78" s="157" t="s">
        <v>3</v>
      </c>
      <c r="NN78" s="157" t="s">
        <v>4</v>
      </c>
      <c r="NO78" s="158" t="s">
        <v>5</v>
      </c>
      <c r="NR78" s="157" t="s">
        <v>0</v>
      </c>
      <c r="NS78" s="157" t="s">
        <v>1</v>
      </c>
      <c r="NT78" s="157" t="s">
        <v>2</v>
      </c>
      <c r="NU78" s="157" t="s">
        <v>3</v>
      </c>
      <c r="NV78" s="157" t="s">
        <v>4</v>
      </c>
      <c r="NW78" s="158" t="s">
        <v>5</v>
      </c>
      <c r="NZ78" s="157" t="s">
        <v>0</v>
      </c>
      <c r="OA78" s="157" t="s">
        <v>1</v>
      </c>
      <c r="OB78" s="157" t="s">
        <v>2</v>
      </c>
      <c r="OC78" s="157" t="s">
        <v>3</v>
      </c>
      <c r="OD78" s="157" t="s">
        <v>4</v>
      </c>
      <c r="OE78" s="158" t="s">
        <v>5</v>
      </c>
      <c r="OH78" s="157" t="s">
        <v>0</v>
      </c>
      <c r="OI78" s="157" t="s">
        <v>1</v>
      </c>
      <c r="OJ78" s="157" t="s">
        <v>2</v>
      </c>
      <c r="OK78" s="157" t="s">
        <v>3</v>
      </c>
      <c r="OL78" s="157" t="s">
        <v>4</v>
      </c>
      <c r="OM78" s="158" t="s">
        <v>5</v>
      </c>
      <c r="OP78" s="157" t="s">
        <v>0</v>
      </c>
      <c r="OQ78" s="157" t="s">
        <v>1</v>
      </c>
      <c r="OR78" s="157" t="s">
        <v>2</v>
      </c>
      <c r="OS78" s="157" t="s">
        <v>3</v>
      </c>
      <c r="OT78" s="157" t="s">
        <v>4</v>
      </c>
      <c r="OU78" s="158" t="s">
        <v>5</v>
      </c>
      <c r="OX78" s="157" t="s">
        <v>0</v>
      </c>
      <c r="OY78" s="157" t="s">
        <v>1</v>
      </c>
      <c r="OZ78" s="157" t="s">
        <v>2</v>
      </c>
      <c r="PA78" s="157" t="s">
        <v>3</v>
      </c>
      <c r="PB78" s="157" t="s">
        <v>4</v>
      </c>
      <c r="PC78" s="158" t="s">
        <v>5</v>
      </c>
      <c r="PF78" s="157" t="s">
        <v>0</v>
      </c>
      <c r="PG78" s="157" t="s">
        <v>1</v>
      </c>
      <c r="PH78" s="157" t="s">
        <v>2</v>
      </c>
      <c r="PI78" s="157" t="s">
        <v>3</v>
      </c>
      <c r="PJ78" s="157" t="s">
        <v>4</v>
      </c>
      <c r="PK78" s="158" t="s">
        <v>5</v>
      </c>
      <c r="PM78" s="157" t="s">
        <v>0</v>
      </c>
      <c r="PN78" s="157" t="s">
        <v>1</v>
      </c>
      <c r="PO78" s="157" t="s">
        <v>2</v>
      </c>
      <c r="PP78" s="157" t="s">
        <v>3</v>
      </c>
      <c r="PQ78" s="157" t="s">
        <v>4</v>
      </c>
      <c r="PR78" s="158" t="s">
        <v>5</v>
      </c>
      <c r="PT78" s="157" t="s">
        <v>0</v>
      </c>
      <c r="PU78" s="157" t="s">
        <v>1</v>
      </c>
      <c r="PV78" s="157" t="s">
        <v>2</v>
      </c>
      <c r="PW78" s="157" t="s">
        <v>3</v>
      </c>
      <c r="PX78" s="157" t="s">
        <v>4</v>
      </c>
      <c r="PY78" s="158" t="s">
        <v>5</v>
      </c>
      <c r="QH78" s="157" t="s">
        <v>0</v>
      </c>
      <c r="QI78" s="157" t="s">
        <v>1</v>
      </c>
      <c r="QJ78" s="157" t="s">
        <v>2</v>
      </c>
      <c r="QK78" s="157" t="s">
        <v>3</v>
      </c>
      <c r="QL78" s="157" t="s">
        <v>4</v>
      </c>
      <c r="QM78" s="158" t="s">
        <v>5</v>
      </c>
    </row>
    <row r="79" spans="1:455" ht="15">
      <c r="Y79"/>
      <c r="Z79"/>
      <c r="AA79"/>
      <c r="AB79"/>
      <c r="AC79"/>
      <c r="AD79" s="108"/>
      <c r="BK79" s="4"/>
      <c r="CP79" s="4"/>
      <c r="CX79" s="4"/>
      <c r="DN79" s="4"/>
      <c r="EG79" s="138" t="s">
        <v>0</v>
      </c>
      <c r="EH79" s="138" t="s">
        <v>1</v>
      </c>
      <c r="EI79" s="138" t="s">
        <v>2</v>
      </c>
      <c r="EJ79" s="138" t="s">
        <v>3</v>
      </c>
      <c r="EK79" s="138" t="s">
        <v>4</v>
      </c>
      <c r="EL79" s="138" t="s">
        <v>5</v>
      </c>
      <c r="EM79" s="138"/>
      <c r="EN79" s="138"/>
      <c r="EO79" s="138" t="s">
        <v>0</v>
      </c>
      <c r="EP79" s="138" t="s">
        <v>1</v>
      </c>
      <c r="EQ79" s="138" t="s">
        <v>2</v>
      </c>
      <c r="ER79" s="138" t="s">
        <v>3</v>
      </c>
      <c r="ES79" s="138" t="s">
        <v>4</v>
      </c>
      <c r="ET79" s="138" t="s">
        <v>5</v>
      </c>
      <c r="EU79" s="138"/>
      <c r="EV79" s="130"/>
      <c r="EW79" s="156" t="s">
        <v>0</v>
      </c>
      <c r="EX79" s="156" t="s">
        <v>1</v>
      </c>
      <c r="EY79" s="156" t="s">
        <v>2</v>
      </c>
      <c r="EZ79" s="156" t="s">
        <v>3</v>
      </c>
      <c r="FA79" s="156" t="s">
        <v>4</v>
      </c>
      <c r="FB79" s="156" t="s">
        <v>5</v>
      </c>
      <c r="FC79" s="157"/>
      <c r="FD79" s="157"/>
      <c r="FE79" s="157"/>
      <c r="FF79" s="157"/>
      <c r="FG79" s="157"/>
      <c r="FH79" s="157"/>
      <c r="FI79" s="157"/>
      <c r="FJ79" s="158"/>
      <c r="FK79" s="157"/>
      <c r="FL79" s="157"/>
      <c r="FM79" s="156" t="s">
        <v>0</v>
      </c>
      <c r="FN79" s="156" t="s">
        <v>1</v>
      </c>
      <c r="FO79" s="156" t="s">
        <v>2</v>
      </c>
      <c r="FP79" s="156" t="s">
        <v>3</v>
      </c>
      <c r="FQ79" s="156" t="s">
        <v>4</v>
      </c>
      <c r="FR79" s="156" t="s">
        <v>5</v>
      </c>
      <c r="FS79" s="157"/>
      <c r="FT79" s="157"/>
      <c r="FU79" s="157" t="s">
        <v>0</v>
      </c>
      <c r="FV79" s="157" t="s">
        <v>1</v>
      </c>
      <c r="FW79" s="157" t="s">
        <v>2</v>
      </c>
      <c r="FX79" s="157" t="s">
        <v>3</v>
      </c>
      <c r="FY79" s="157" t="s">
        <v>4</v>
      </c>
      <c r="FZ79" s="158" t="s">
        <v>5</v>
      </c>
      <c r="GA79" s="157"/>
      <c r="GB79" s="157"/>
      <c r="GK79" s="156" t="s">
        <v>133</v>
      </c>
      <c r="GL79" s="156">
        <v>5</v>
      </c>
      <c r="GM79" s="156">
        <v>5</v>
      </c>
      <c r="GN79" s="156">
        <v>0</v>
      </c>
      <c r="GO79" s="156">
        <v>0</v>
      </c>
      <c r="GP79" s="162">
        <v>1</v>
      </c>
      <c r="GQ79" s="157"/>
      <c r="GR79" s="157"/>
      <c r="GS79" s="156" t="s">
        <v>133</v>
      </c>
      <c r="GT79" s="156">
        <v>5</v>
      </c>
      <c r="GU79" s="156">
        <v>5</v>
      </c>
      <c r="GV79" s="156">
        <v>0</v>
      </c>
      <c r="GW79" s="156">
        <v>0</v>
      </c>
      <c r="GX79" s="162">
        <v>1</v>
      </c>
      <c r="GY79" s="157"/>
      <c r="GZ79" s="157"/>
      <c r="HA79" s="156" t="s">
        <v>133</v>
      </c>
      <c r="HB79" s="156">
        <v>5</v>
      </c>
      <c r="HC79" s="156">
        <v>5</v>
      </c>
      <c r="HD79" s="156">
        <v>0</v>
      </c>
      <c r="HE79" s="156">
        <v>0</v>
      </c>
      <c r="HF79" s="162">
        <v>1</v>
      </c>
      <c r="HG79" s="157"/>
      <c r="HH79" s="157"/>
      <c r="HI79" s="156" t="s">
        <v>133</v>
      </c>
      <c r="HJ79" s="156">
        <v>5</v>
      </c>
      <c r="HK79" s="156">
        <v>5</v>
      </c>
      <c r="HL79" s="156">
        <v>0</v>
      </c>
      <c r="HM79" s="156">
        <v>0</v>
      </c>
      <c r="HN79" s="162">
        <v>1</v>
      </c>
      <c r="HO79" s="157"/>
      <c r="HP79" s="156" t="s">
        <v>133</v>
      </c>
      <c r="HQ79" s="156">
        <v>5</v>
      </c>
      <c r="HR79" s="156">
        <v>5</v>
      </c>
      <c r="HS79" s="156">
        <v>0</v>
      </c>
      <c r="HT79" s="156">
        <v>0</v>
      </c>
      <c r="HU79" s="162">
        <v>1</v>
      </c>
      <c r="HV79" s="157"/>
      <c r="HW79" s="156" t="s">
        <v>133</v>
      </c>
      <c r="HX79" s="156">
        <v>5</v>
      </c>
      <c r="HY79" s="156">
        <v>5</v>
      </c>
      <c r="HZ79" s="156">
        <v>0</v>
      </c>
      <c r="IA79" s="156">
        <v>0</v>
      </c>
      <c r="IB79" s="162">
        <v>1</v>
      </c>
      <c r="IC79" s="157"/>
      <c r="ID79" s="156" t="s">
        <v>133</v>
      </c>
      <c r="IE79" s="156">
        <v>5</v>
      </c>
      <c r="IF79" s="156">
        <v>5</v>
      </c>
      <c r="IG79" s="156">
        <v>0</v>
      </c>
      <c r="IH79" s="156">
        <v>0</v>
      </c>
      <c r="II79" s="162">
        <v>1</v>
      </c>
      <c r="IL79" s="157" t="s">
        <v>133</v>
      </c>
      <c r="IM79" s="157">
        <v>5</v>
      </c>
      <c r="IN79" s="157">
        <v>5</v>
      </c>
      <c r="IO79" s="157">
        <v>0</v>
      </c>
      <c r="IP79" s="157">
        <v>0</v>
      </c>
      <c r="IQ79" s="158">
        <v>1</v>
      </c>
      <c r="IT79" s="157" t="s">
        <v>133</v>
      </c>
      <c r="IU79" s="157">
        <v>5</v>
      </c>
      <c r="IV79" s="157">
        <v>5</v>
      </c>
      <c r="IW79" s="157">
        <v>0</v>
      </c>
      <c r="IX79" s="157">
        <v>0</v>
      </c>
      <c r="IY79" s="158">
        <v>1</v>
      </c>
      <c r="JB79" s="157" t="s">
        <v>133</v>
      </c>
      <c r="JC79" s="157">
        <v>5</v>
      </c>
      <c r="JD79" s="157">
        <v>5</v>
      </c>
      <c r="JE79" s="157">
        <v>0</v>
      </c>
      <c r="JF79" s="157">
        <v>0</v>
      </c>
      <c r="JG79" s="158">
        <v>1</v>
      </c>
      <c r="JJ79" s="157" t="s">
        <v>133</v>
      </c>
      <c r="JK79" s="157">
        <v>5</v>
      </c>
      <c r="JL79" s="157">
        <v>5</v>
      </c>
      <c r="JM79" s="157">
        <v>0</v>
      </c>
      <c r="JN79" s="157">
        <v>0</v>
      </c>
      <c r="JO79" s="158">
        <v>1</v>
      </c>
      <c r="JR79" s="157" t="s">
        <v>133</v>
      </c>
      <c r="JS79" s="157">
        <v>5</v>
      </c>
      <c r="JT79" s="157">
        <v>5</v>
      </c>
      <c r="JU79" s="157">
        <v>0</v>
      </c>
      <c r="JV79" s="157">
        <v>0</v>
      </c>
      <c r="JW79" s="158">
        <v>1</v>
      </c>
      <c r="KH79" s="157" t="s">
        <v>133</v>
      </c>
      <c r="KI79" s="157">
        <v>5</v>
      </c>
      <c r="KJ79" s="157">
        <v>5</v>
      </c>
      <c r="KK79" s="157">
        <v>0</v>
      </c>
      <c r="KL79" s="157">
        <v>0</v>
      </c>
      <c r="KM79" s="158">
        <v>1</v>
      </c>
      <c r="KP79" s="157" t="s">
        <v>133</v>
      </c>
      <c r="KQ79" s="157">
        <v>5</v>
      </c>
      <c r="KR79" s="157">
        <v>5</v>
      </c>
      <c r="KS79" s="157">
        <v>0</v>
      </c>
      <c r="KT79" s="157">
        <v>0</v>
      </c>
      <c r="KU79" s="158">
        <v>1</v>
      </c>
      <c r="KX79" s="157" t="s">
        <v>133</v>
      </c>
      <c r="KY79" s="157">
        <v>5</v>
      </c>
      <c r="KZ79" s="157">
        <v>5</v>
      </c>
      <c r="LA79" s="157">
        <v>0</v>
      </c>
      <c r="LB79" s="157">
        <v>0</v>
      </c>
      <c r="LC79" s="158">
        <v>1</v>
      </c>
      <c r="LF79" s="157" t="s">
        <v>133</v>
      </c>
      <c r="LG79" s="157">
        <v>5</v>
      </c>
      <c r="LH79" s="157">
        <v>5</v>
      </c>
      <c r="LI79" s="157">
        <v>0</v>
      </c>
      <c r="LJ79" s="157">
        <v>0</v>
      </c>
      <c r="LK79" s="158">
        <v>1</v>
      </c>
      <c r="LN79" s="157" t="s">
        <v>133</v>
      </c>
      <c r="LO79" s="157">
        <v>5</v>
      </c>
      <c r="LP79" s="157">
        <v>5</v>
      </c>
      <c r="LQ79" s="157">
        <v>0</v>
      </c>
      <c r="LR79" s="157">
        <v>0</v>
      </c>
      <c r="LS79" s="158">
        <v>1</v>
      </c>
      <c r="LV79" s="157" t="s">
        <v>133</v>
      </c>
      <c r="LW79" s="157">
        <v>5</v>
      </c>
      <c r="LX79" s="157">
        <v>5</v>
      </c>
      <c r="LY79" s="157">
        <v>0</v>
      </c>
      <c r="LZ79" s="157">
        <v>0</v>
      </c>
      <c r="MA79" s="158">
        <v>1</v>
      </c>
      <c r="MD79" s="157" t="s">
        <v>133</v>
      </c>
      <c r="ME79" s="157">
        <v>5</v>
      </c>
      <c r="MF79" s="157">
        <v>5</v>
      </c>
      <c r="MG79" s="157">
        <v>0</v>
      </c>
      <c r="MH79" s="157">
        <v>0</v>
      </c>
      <c r="MI79" s="158">
        <v>1</v>
      </c>
      <c r="ML79" s="157" t="s">
        <v>133</v>
      </c>
      <c r="MM79" s="157">
        <v>5</v>
      </c>
      <c r="MN79" s="157">
        <v>5</v>
      </c>
      <c r="MO79" s="157">
        <v>0</v>
      </c>
      <c r="MP79" s="157">
        <v>0</v>
      </c>
      <c r="MQ79" s="158">
        <v>1</v>
      </c>
      <c r="MT79" s="157" t="s">
        <v>133</v>
      </c>
      <c r="MU79" s="157">
        <v>5</v>
      </c>
      <c r="MV79" s="157">
        <v>5</v>
      </c>
      <c r="MW79" s="157">
        <v>0</v>
      </c>
      <c r="MX79" s="157">
        <v>0</v>
      </c>
      <c r="MY79" s="158">
        <v>1</v>
      </c>
      <c r="NB79" s="157" t="s">
        <v>133</v>
      </c>
      <c r="NC79" s="157">
        <v>5</v>
      </c>
      <c r="ND79" s="157">
        <v>5</v>
      </c>
      <c r="NE79" s="157">
        <v>0</v>
      </c>
      <c r="NF79" s="157">
        <v>0</v>
      </c>
      <c r="NG79" s="158">
        <v>1</v>
      </c>
      <c r="NJ79" s="157" t="s">
        <v>133</v>
      </c>
      <c r="NK79" s="157">
        <v>5</v>
      </c>
      <c r="NL79" s="157">
        <v>5</v>
      </c>
      <c r="NM79" s="157">
        <v>0</v>
      </c>
      <c r="NN79" s="157">
        <v>0</v>
      </c>
      <c r="NO79" s="158">
        <v>1</v>
      </c>
      <c r="NR79" s="157" t="s">
        <v>133</v>
      </c>
      <c r="NS79" s="157">
        <v>5</v>
      </c>
      <c r="NT79" s="157">
        <v>5</v>
      </c>
      <c r="NU79" s="157">
        <v>0</v>
      </c>
      <c r="NV79" s="157">
        <v>0</v>
      </c>
      <c r="NW79" s="158">
        <v>1</v>
      </c>
      <c r="NZ79" s="157" t="s">
        <v>133</v>
      </c>
      <c r="OA79" s="157">
        <v>5</v>
      </c>
      <c r="OB79" s="157">
        <v>5</v>
      </c>
      <c r="OC79" s="157">
        <v>0</v>
      </c>
      <c r="OD79" s="157">
        <v>0</v>
      </c>
      <c r="OE79" s="158">
        <v>1</v>
      </c>
      <c r="OH79" s="157" t="s">
        <v>133</v>
      </c>
      <c r="OI79" s="157">
        <v>5</v>
      </c>
      <c r="OJ79" s="157">
        <v>5</v>
      </c>
      <c r="OK79" s="157">
        <v>0</v>
      </c>
      <c r="OL79" s="157">
        <v>0</v>
      </c>
      <c r="OM79" s="158">
        <v>1</v>
      </c>
      <c r="OP79" s="157" t="s">
        <v>133</v>
      </c>
      <c r="OQ79" s="157">
        <v>5</v>
      </c>
      <c r="OR79" s="157">
        <v>5</v>
      </c>
      <c r="OS79" s="157">
        <v>0</v>
      </c>
      <c r="OT79" s="157">
        <v>0</v>
      </c>
      <c r="OU79" s="158">
        <v>1</v>
      </c>
      <c r="OX79" s="157" t="s">
        <v>133</v>
      </c>
      <c r="OY79" s="157">
        <v>5</v>
      </c>
      <c r="OZ79" s="157">
        <v>5</v>
      </c>
      <c r="PA79" s="157">
        <v>0</v>
      </c>
      <c r="PB79" s="157">
        <v>0</v>
      </c>
      <c r="PC79" s="158">
        <v>1</v>
      </c>
      <c r="PF79" s="157" t="s">
        <v>133</v>
      </c>
      <c r="PG79" s="157">
        <v>5</v>
      </c>
      <c r="PH79" s="157">
        <v>5</v>
      </c>
      <c r="PI79" s="157">
        <v>0</v>
      </c>
      <c r="PJ79" s="157">
        <v>0</v>
      </c>
      <c r="PK79" s="158">
        <v>1</v>
      </c>
      <c r="PM79" s="157" t="s">
        <v>133</v>
      </c>
      <c r="PN79" s="157">
        <v>5</v>
      </c>
      <c r="PO79" s="157">
        <v>5</v>
      </c>
      <c r="PP79" s="157">
        <v>0</v>
      </c>
      <c r="PQ79" s="157">
        <v>0</v>
      </c>
      <c r="PR79" s="158">
        <v>1</v>
      </c>
      <c r="PT79" s="157" t="s">
        <v>133</v>
      </c>
      <c r="PU79" s="157">
        <v>5</v>
      </c>
      <c r="PV79" s="157">
        <v>5</v>
      </c>
      <c r="PW79" s="157">
        <v>0</v>
      </c>
      <c r="PX79" s="157">
        <v>0</v>
      </c>
      <c r="PY79" s="158">
        <v>1</v>
      </c>
      <c r="QH79" s="157" t="s">
        <v>133</v>
      </c>
      <c r="QI79" s="157">
        <v>5</v>
      </c>
      <c r="QJ79" s="157">
        <v>5</v>
      </c>
      <c r="QK79" s="157">
        <v>0</v>
      </c>
      <c r="QL79" s="157">
        <v>0</v>
      </c>
      <c r="QM79" s="158">
        <v>1</v>
      </c>
    </row>
    <row r="80" spans="1:455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Y80" s="2" t="s">
        <v>133</v>
      </c>
      <c r="Z80" s="2">
        <v>5</v>
      </c>
      <c r="AA80" s="2">
        <v>2</v>
      </c>
      <c r="AB80" s="2">
        <v>3</v>
      </c>
      <c r="AC80" s="2">
        <v>0</v>
      </c>
      <c r="AD80" s="4">
        <v>0.4</v>
      </c>
      <c r="AE80" s="4">
        <f>AD80-O80</f>
        <v>0</v>
      </c>
      <c r="AG80" s="2" t="s">
        <v>133</v>
      </c>
      <c r="AH80" s="2">
        <v>5</v>
      </c>
      <c r="AI80" s="2">
        <v>5</v>
      </c>
      <c r="AJ80" s="2">
        <v>0</v>
      </c>
      <c r="AK80" s="2">
        <v>0</v>
      </c>
      <c r="AL80" s="4">
        <v>1</v>
      </c>
      <c r="AM80" s="4">
        <f>AL80-AD80</f>
        <v>0.6</v>
      </c>
      <c r="AO80" s="2" t="s">
        <v>133</v>
      </c>
      <c r="AP80" s="2">
        <v>5</v>
      </c>
      <c r="AQ80" s="2">
        <v>5</v>
      </c>
      <c r="AR80" s="2">
        <v>0</v>
      </c>
      <c r="AS80" s="2">
        <v>0</v>
      </c>
      <c r="AT80" s="4">
        <v>1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I80" s="2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1</v>
      </c>
      <c r="DQ80" s="2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138" t="s">
        <v>133</v>
      </c>
      <c r="EH80" s="138">
        <v>5</v>
      </c>
      <c r="EI80" s="138">
        <v>5</v>
      </c>
      <c r="EJ80" s="138">
        <v>0</v>
      </c>
      <c r="EK80" s="138">
        <v>0</v>
      </c>
      <c r="EL80" s="140">
        <v>1</v>
      </c>
      <c r="EM80" s="138"/>
      <c r="EN80" s="138"/>
      <c r="EO80" s="138" t="s">
        <v>133</v>
      </c>
      <c r="EP80" s="138">
        <v>5</v>
      </c>
      <c r="EQ80" s="138">
        <v>5</v>
      </c>
      <c r="ER80" s="138">
        <v>0</v>
      </c>
      <c r="ES80" s="138">
        <v>0</v>
      </c>
      <c r="ET80" s="140">
        <v>1</v>
      </c>
      <c r="EU80" s="138"/>
      <c r="EV80" s="130"/>
      <c r="EW80" s="156" t="s">
        <v>133</v>
      </c>
      <c r="EX80" s="156">
        <v>5</v>
      </c>
      <c r="EY80" s="156">
        <v>5</v>
      </c>
      <c r="EZ80" s="156">
        <v>0</v>
      </c>
      <c r="FA80" s="156">
        <v>0</v>
      </c>
      <c r="FB80" s="158">
        <v>1</v>
      </c>
      <c r="FC80" s="157"/>
      <c r="FD80" s="157"/>
      <c r="FE80" s="157"/>
      <c r="FF80" s="157"/>
      <c r="FG80" s="157"/>
      <c r="FH80" s="157"/>
      <c r="FI80" s="157"/>
      <c r="FJ80" s="158"/>
      <c r="FK80" s="157"/>
      <c r="FL80" s="157"/>
      <c r="FM80" s="156" t="s">
        <v>133</v>
      </c>
      <c r="FN80" s="156">
        <v>5</v>
      </c>
      <c r="FO80" s="156">
        <v>5</v>
      </c>
      <c r="FP80" s="156">
        <v>0</v>
      </c>
      <c r="FQ80" s="156">
        <v>0</v>
      </c>
      <c r="FR80" s="158">
        <v>1</v>
      </c>
      <c r="FS80" s="157"/>
      <c r="FT80" s="157"/>
      <c r="FU80" s="157" t="s">
        <v>133</v>
      </c>
      <c r="FV80" s="157">
        <v>5</v>
      </c>
      <c r="FW80" s="157">
        <v>5</v>
      </c>
      <c r="FX80" s="157">
        <v>0</v>
      </c>
      <c r="FY80" s="157">
        <v>0</v>
      </c>
      <c r="FZ80" s="158">
        <v>1</v>
      </c>
      <c r="GA80" s="157"/>
      <c r="GB80" s="157"/>
      <c r="GK80" s="156" t="s">
        <v>144</v>
      </c>
      <c r="GL80" s="156">
        <v>265</v>
      </c>
      <c r="GM80" s="156">
        <v>265</v>
      </c>
      <c r="GN80" s="156">
        <v>0</v>
      </c>
      <c r="GO80" s="156">
        <v>0</v>
      </c>
      <c r="GP80" s="162">
        <v>1</v>
      </c>
      <c r="GQ80" s="157"/>
      <c r="GR80" s="157"/>
      <c r="GS80" s="156" t="s">
        <v>144</v>
      </c>
      <c r="GT80" s="156">
        <v>265</v>
      </c>
      <c r="GU80" s="156">
        <v>207</v>
      </c>
      <c r="GV80" s="156">
        <v>58</v>
      </c>
      <c r="GW80" s="156">
        <v>0</v>
      </c>
      <c r="GX80" s="162">
        <v>0.78</v>
      </c>
      <c r="GY80" s="157"/>
      <c r="GZ80" s="157"/>
      <c r="HA80" s="156" t="s">
        <v>144</v>
      </c>
      <c r="HB80" s="156">
        <v>265</v>
      </c>
      <c r="HC80" s="156">
        <v>11</v>
      </c>
      <c r="HD80" s="156">
        <v>254</v>
      </c>
      <c r="HE80" s="156">
        <v>0</v>
      </c>
      <c r="HF80" s="162">
        <v>0.04</v>
      </c>
      <c r="HG80" s="157"/>
      <c r="HH80" s="157"/>
      <c r="HI80" s="156" t="s">
        <v>144</v>
      </c>
      <c r="HJ80" s="156">
        <v>265</v>
      </c>
      <c r="HK80" s="156">
        <v>3</v>
      </c>
      <c r="HL80" s="156">
        <v>262</v>
      </c>
      <c r="HM80" s="156">
        <v>0</v>
      </c>
      <c r="HN80" s="162">
        <v>0.01</v>
      </c>
      <c r="HO80" s="157"/>
      <c r="HP80" s="156" t="s">
        <v>144</v>
      </c>
      <c r="HQ80" s="156">
        <v>265</v>
      </c>
      <c r="HR80" s="156">
        <v>3</v>
      </c>
      <c r="HS80" s="156">
        <v>262</v>
      </c>
      <c r="HT80" s="156">
        <v>0</v>
      </c>
      <c r="HU80" s="162">
        <v>0.01</v>
      </c>
      <c r="HV80" s="157"/>
      <c r="HW80" s="156" t="s">
        <v>144</v>
      </c>
      <c r="HX80" s="156">
        <v>265</v>
      </c>
      <c r="HY80" s="156">
        <v>3</v>
      </c>
      <c r="HZ80" s="156">
        <v>262</v>
      </c>
      <c r="IA80" s="156">
        <v>0</v>
      </c>
      <c r="IB80" s="162">
        <v>0.01</v>
      </c>
      <c r="IC80" s="157"/>
      <c r="ID80" s="156" t="s">
        <v>144</v>
      </c>
      <c r="IE80" s="156">
        <v>265</v>
      </c>
      <c r="IF80" s="156">
        <v>3</v>
      </c>
      <c r="IG80" s="156">
        <v>262</v>
      </c>
      <c r="IH80" s="156">
        <v>0</v>
      </c>
      <c r="II80" s="162">
        <v>0.01</v>
      </c>
      <c r="IL80" s="157" t="s">
        <v>144</v>
      </c>
      <c r="IM80" s="157">
        <v>265</v>
      </c>
      <c r="IN80" s="157">
        <v>265</v>
      </c>
      <c r="IO80" s="157">
        <v>0</v>
      </c>
      <c r="IP80" s="157">
        <v>0</v>
      </c>
      <c r="IQ80" s="158">
        <v>1</v>
      </c>
      <c r="IT80" s="157" t="s">
        <v>144</v>
      </c>
      <c r="IU80" s="157">
        <v>265</v>
      </c>
      <c r="IV80" s="157">
        <v>265</v>
      </c>
      <c r="IW80" s="157">
        <v>0</v>
      </c>
      <c r="IX80" s="157">
        <v>0</v>
      </c>
      <c r="IY80" s="158">
        <v>1</v>
      </c>
      <c r="JB80" s="157" t="s">
        <v>144</v>
      </c>
      <c r="JC80" s="157">
        <v>265</v>
      </c>
      <c r="JD80" s="157">
        <v>265</v>
      </c>
      <c r="JE80" s="157">
        <v>0</v>
      </c>
      <c r="JF80" s="157">
        <v>0</v>
      </c>
      <c r="JG80" s="158">
        <v>1</v>
      </c>
      <c r="JJ80" s="157" t="s">
        <v>144</v>
      </c>
      <c r="JK80" s="157">
        <v>265</v>
      </c>
      <c r="JL80" s="157">
        <v>265</v>
      </c>
      <c r="JM80" s="157">
        <v>0</v>
      </c>
      <c r="JN80" s="157">
        <v>0</v>
      </c>
      <c r="JO80" s="158">
        <v>1</v>
      </c>
      <c r="JR80" s="157" t="s">
        <v>144</v>
      </c>
      <c r="JS80" s="157">
        <v>265</v>
      </c>
      <c r="JT80" s="157">
        <v>264</v>
      </c>
      <c r="JU80" s="157">
        <v>1</v>
      </c>
      <c r="JV80" s="157">
        <v>0</v>
      </c>
      <c r="JW80" s="158">
        <v>1</v>
      </c>
      <c r="KH80" s="157" t="s">
        <v>144</v>
      </c>
      <c r="KI80" s="157">
        <v>265</v>
      </c>
      <c r="KJ80" s="157">
        <v>265</v>
      </c>
      <c r="KK80" s="157">
        <v>0</v>
      </c>
      <c r="KL80" s="157">
        <v>0</v>
      </c>
      <c r="KM80" s="158">
        <v>1</v>
      </c>
      <c r="KP80" s="157" t="s">
        <v>144</v>
      </c>
      <c r="KQ80" s="157">
        <v>265</v>
      </c>
      <c r="KR80" s="157">
        <v>265</v>
      </c>
      <c r="KS80" s="157">
        <v>0</v>
      </c>
      <c r="KT80" s="157">
        <v>0</v>
      </c>
      <c r="KU80" s="158">
        <v>1</v>
      </c>
      <c r="KX80" s="157" t="s">
        <v>144</v>
      </c>
      <c r="KY80" s="157">
        <v>265</v>
      </c>
      <c r="KZ80" s="157">
        <v>265</v>
      </c>
      <c r="LA80" s="157">
        <v>0</v>
      </c>
      <c r="LB80" s="157">
        <v>0</v>
      </c>
      <c r="LC80" s="158">
        <v>1</v>
      </c>
      <c r="LF80" s="157" t="s">
        <v>144</v>
      </c>
      <c r="LG80" s="157">
        <v>265</v>
      </c>
      <c r="LH80" s="157">
        <v>265</v>
      </c>
      <c r="LI80" s="157">
        <v>0</v>
      </c>
      <c r="LJ80" s="157">
        <v>0</v>
      </c>
      <c r="LK80" s="158">
        <v>1</v>
      </c>
      <c r="LN80" s="157" t="s">
        <v>144</v>
      </c>
      <c r="LO80" s="157">
        <v>265</v>
      </c>
      <c r="LP80" s="157">
        <v>265</v>
      </c>
      <c r="LQ80" s="157">
        <v>0</v>
      </c>
      <c r="LR80" s="157">
        <v>0</v>
      </c>
      <c r="LS80" s="158">
        <v>1</v>
      </c>
      <c r="LV80" s="157" t="s">
        <v>144</v>
      </c>
      <c r="LW80" s="157">
        <v>265</v>
      </c>
      <c r="LX80" s="157">
        <v>265</v>
      </c>
      <c r="LY80" s="157">
        <v>0</v>
      </c>
      <c r="LZ80" s="157">
        <v>0</v>
      </c>
      <c r="MA80" s="158">
        <v>1</v>
      </c>
      <c r="MD80" s="157" t="s">
        <v>144</v>
      </c>
      <c r="ME80" s="157">
        <v>265</v>
      </c>
      <c r="MF80" s="157">
        <v>265</v>
      </c>
      <c r="MG80" s="157">
        <v>0</v>
      </c>
      <c r="MH80" s="157">
        <v>0</v>
      </c>
      <c r="MI80" s="158">
        <v>1</v>
      </c>
      <c r="ML80" s="157" t="s">
        <v>144</v>
      </c>
      <c r="MM80" s="157">
        <v>265</v>
      </c>
      <c r="MN80" s="157">
        <v>265</v>
      </c>
      <c r="MO80" s="157">
        <v>0</v>
      </c>
      <c r="MP80" s="157">
        <v>0</v>
      </c>
      <c r="MQ80" s="158">
        <v>1</v>
      </c>
      <c r="MT80" s="157" t="s">
        <v>144</v>
      </c>
      <c r="MU80" s="157">
        <v>265</v>
      </c>
      <c r="MV80" s="157">
        <v>265</v>
      </c>
      <c r="MW80" s="157">
        <v>0</v>
      </c>
      <c r="MX80" s="157">
        <v>0</v>
      </c>
      <c r="MY80" s="158">
        <v>1</v>
      </c>
      <c r="NB80" s="157" t="s">
        <v>144</v>
      </c>
      <c r="NC80" s="157">
        <v>265</v>
      </c>
      <c r="ND80" s="157">
        <v>265</v>
      </c>
      <c r="NE80" s="157">
        <v>0</v>
      </c>
      <c r="NF80" s="157">
        <v>0</v>
      </c>
      <c r="NG80" s="158">
        <v>1</v>
      </c>
      <c r="NJ80" s="157" t="s">
        <v>144</v>
      </c>
      <c r="NK80" s="157">
        <v>265</v>
      </c>
      <c r="NL80" s="157">
        <v>265</v>
      </c>
      <c r="NM80" s="157">
        <v>0</v>
      </c>
      <c r="NN80" s="157">
        <v>0</v>
      </c>
      <c r="NO80" s="158">
        <v>1</v>
      </c>
      <c r="NR80" s="157" t="s">
        <v>144</v>
      </c>
      <c r="NS80" s="157">
        <v>265</v>
      </c>
      <c r="NT80" s="157">
        <v>265</v>
      </c>
      <c r="NU80" s="157">
        <v>0</v>
      </c>
      <c r="NV80" s="157">
        <v>0</v>
      </c>
      <c r="NW80" s="158">
        <v>1</v>
      </c>
      <c r="NZ80" s="157" t="s">
        <v>419</v>
      </c>
      <c r="OA80" s="157">
        <v>13</v>
      </c>
      <c r="OB80" s="157">
        <v>13</v>
      </c>
      <c r="OC80" s="157">
        <v>0</v>
      </c>
      <c r="OD80" s="157">
        <v>0</v>
      </c>
      <c r="OE80" s="158">
        <v>1</v>
      </c>
      <c r="OH80" s="157" t="s">
        <v>419</v>
      </c>
      <c r="OI80" s="157">
        <v>13</v>
      </c>
      <c r="OJ80" s="157">
        <v>13</v>
      </c>
      <c r="OK80" s="157">
        <v>0</v>
      </c>
      <c r="OL80" s="157">
        <v>0</v>
      </c>
      <c r="OM80" s="158">
        <v>1</v>
      </c>
      <c r="OP80" s="157" t="s">
        <v>419</v>
      </c>
      <c r="OQ80" s="157">
        <v>13</v>
      </c>
      <c r="OR80" s="157">
        <v>13</v>
      </c>
      <c r="OS80" s="157">
        <v>0</v>
      </c>
      <c r="OT80" s="157">
        <v>0</v>
      </c>
      <c r="OU80" s="158">
        <v>1</v>
      </c>
      <c r="OX80" s="157" t="s">
        <v>419</v>
      </c>
      <c r="OY80" s="157">
        <v>13</v>
      </c>
      <c r="OZ80" s="157">
        <v>13</v>
      </c>
      <c r="PA80" s="157">
        <v>0</v>
      </c>
      <c r="PB80" s="157">
        <v>0</v>
      </c>
      <c r="PC80" s="158">
        <v>1</v>
      </c>
      <c r="PF80" s="157" t="s">
        <v>419</v>
      </c>
      <c r="PG80" s="157">
        <v>13</v>
      </c>
      <c r="PH80" s="157">
        <v>13</v>
      </c>
      <c r="PI80" s="157">
        <v>0</v>
      </c>
      <c r="PJ80" s="157">
        <v>0</v>
      </c>
      <c r="PK80" s="158">
        <v>1</v>
      </c>
      <c r="PM80" s="157" t="s">
        <v>419</v>
      </c>
      <c r="PN80" s="157">
        <v>13</v>
      </c>
      <c r="PO80" s="157">
        <v>13</v>
      </c>
      <c r="PP80" s="157">
        <v>0</v>
      </c>
      <c r="PQ80" s="157">
        <v>0</v>
      </c>
      <c r="PR80" s="158">
        <v>1</v>
      </c>
      <c r="PT80" s="157" t="s">
        <v>419</v>
      </c>
      <c r="PU80" s="157">
        <v>13</v>
      </c>
      <c r="PV80" s="157">
        <v>13</v>
      </c>
      <c r="PW80" s="157">
        <v>0</v>
      </c>
      <c r="PX80" s="157">
        <v>0</v>
      </c>
      <c r="PY80" s="158">
        <v>1</v>
      </c>
      <c r="QH80" s="157" t="s">
        <v>419</v>
      </c>
      <c r="QI80" s="157">
        <v>13</v>
      </c>
      <c r="QJ80" s="157">
        <v>13</v>
      </c>
      <c r="QK80" s="157">
        <v>0</v>
      </c>
      <c r="QL80" s="157">
        <v>0</v>
      </c>
      <c r="QM80" s="158">
        <v>1</v>
      </c>
    </row>
    <row r="81" spans="1:455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Y81" s="2" t="s">
        <v>144</v>
      </c>
      <c r="Z81" s="2">
        <v>1</v>
      </c>
      <c r="AA81" s="2">
        <v>0</v>
      </c>
      <c r="AB81" s="2">
        <v>0</v>
      </c>
      <c r="AC81" s="2">
        <v>1</v>
      </c>
      <c r="AD81" s="4">
        <v>0</v>
      </c>
      <c r="AE81" s="4">
        <f>AD81-O81</f>
        <v>-1</v>
      </c>
      <c r="AG81" s="2" t="s">
        <v>144</v>
      </c>
      <c r="AH81" s="2">
        <v>265</v>
      </c>
      <c r="AI81" s="2">
        <v>265</v>
      </c>
      <c r="AJ81" s="2">
        <v>0</v>
      </c>
      <c r="AK81" s="2">
        <v>0</v>
      </c>
      <c r="AL81" s="4">
        <v>1</v>
      </c>
      <c r="AM81" s="4">
        <f>AL81-AD81</f>
        <v>1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0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I81" s="2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1</v>
      </c>
      <c r="DQ81" s="2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138" t="s">
        <v>144</v>
      </c>
      <c r="EH81" s="138">
        <v>265</v>
      </c>
      <c r="EI81" s="138">
        <v>265</v>
      </c>
      <c r="EJ81" s="138">
        <v>0</v>
      </c>
      <c r="EK81" s="138">
        <v>0</v>
      </c>
      <c r="EL81" s="140">
        <v>1</v>
      </c>
      <c r="EM81" s="138"/>
      <c r="EN81" s="138"/>
      <c r="EO81" s="138" t="s">
        <v>144</v>
      </c>
      <c r="EP81" s="138">
        <v>265</v>
      </c>
      <c r="EQ81" s="138">
        <v>265</v>
      </c>
      <c r="ER81" s="138">
        <v>0</v>
      </c>
      <c r="ES81" s="138">
        <v>0</v>
      </c>
      <c r="ET81" s="140">
        <v>1</v>
      </c>
      <c r="EU81" s="130"/>
      <c r="EV81" s="130"/>
      <c r="EW81" s="156" t="s">
        <v>144</v>
      </c>
      <c r="EX81" s="156">
        <v>265</v>
      </c>
      <c r="EY81" s="156">
        <v>265</v>
      </c>
      <c r="EZ81" s="156">
        <v>0</v>
      </c>
      <c r="FA81" s="156">
        <v>0</v>
      </c>
      <c r="FB81" s="158">
        <v>1</v>
      </c>
      <c r="FC81" s="157"/>
      <c r="FD81" s="157"/>
      <c r="FE81" s="157"/>
      <c r="FF81" s="157"/>
      <c r="FG81" s="157"/>
      <c r="FH81" s="157"/>
      <c r="FI81" s="157"/>
      <c r="FJ81" s="158"/>
      <c r="FK81" s="157"/>
      <c r="FL81" s="157"/>
      <c r="FM81" s="156" t="s">
        <v>144</v>
      </c>
      <c r="FN81" s="156">
        <v>265</v>
      </c>
      <c r="FO81" s="156">
        <v>265</v>
      </c>
      <c r="FP81" s="156">
        <v>0</v>
      </c>
      <c r="FQ81" s="156">
        <v>0</v>
      </c>
      <c r="FR81" s="158">
        <v>1</v>
      </c>
      <c r="FS81" s="157"/>
      <c r="FT81" s="157"/>
      <c r="FU81" s="157" t="s">
        <v>144</v>
      </c>
      <c r="FV81" s="157">
        <v>265</v>
      </c>
      <c r="FW81" s="157">
        <v>0</v>
      </c>
      <c r="FX81" s="157">
        <v>0</v>
      </c>
      <c r="FY81" s="157">
        <v>265</v>
      </c>
      <c r="FZ81" s="158">
        <v>0</v>
      </c>
      <c r="GA81" s="157"/>
      <c r="GB81" s="157"/>
      <c r="GK81" s="156" t="s">
        <v>128</v>
      </c>
      <c r="GL81" s="156">
        <v>5</v>
      </c>
      <c r="GM81" s="156">
        <v>5</v>
      </c>
      <c r="GN81" s="156">
        <v>0</v>
      </c>
      <c r="GO81" s="156">
        <v>0</v>
      </c>
      <c r="GP81" s="162">
        <v>1</v>
      </c>
      <c r="GQ81" s="157"/>
      <c r="GR81" s="157"/>
      <c r="GS81" s="156" t="s">
        <v>128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128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128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128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128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128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L81" s="157" t="s">
        <v>128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T81" s="157" t="s">
        <v>128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JB81" s="157" t="s">
        <v>128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128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128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KH81" s="157" t="s">
        <v>128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P81" s="157" t="s">
        <v>128</v>
      </c>
      <c r="KQ81" s="157">
        <v>5</v>
      </c>
      <c r="KR81" s="157">
        <v>5</v>
      </c>
      <c r="KS81" s="157">
        <v>0</v>
      </c>
      <c r="KT81" s="157">
        <v>0</v>
      </c>
      <c r="KU81" s="158">
        <v>1</v>
      </c>
      <c r="KX81" s="157" t="s">
        <v>128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128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128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128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128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128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128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128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128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128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144</v>
      </c>
      <c r="OA81" s="157">
        <v>266</v>
      </c>
      <c r="OB81" s="157">
        <v>265</v>
      </c>
      <c r="OC81" s="157">
        <v>1</v>
      </c>
      <c r="OD81" s="157">
        <v>0</v>
      </c>
      <c r="OE81" s="158">
        <v>1</v>
      </c>
      <c r="OH81" s="157" t="s">
        <v>144</v>
      </c>
      <c r="OI81" s="157">
        <v>266</v>
      </c>
      <c r="OJ81" s="157">
        <v>121</v>
      </c>
      <c r="OK81" s="157">
        <v>145</v>
      </c>
      <c r="OL81" s="157">
        <v>0</v>
      </c>
      <c r="OM81" s="158">
        <v>0.45</v>
      </c>
      <c r="OP81" s="157" t="s">
        <v>144</v>
      </c>
      <c r="OQ81" s="157">
        <v>266</v>
      </c>
      <c r="OR81" s="157">
        <v>265</v>
      </c>
      <c r="OS81" s="157">
        <v>1</v>
      </c>
      <c r="OT81" s="157">
        <v>0</v>
      </c>
      <c r="OU81" s="158">
        <v>1</v>
      </c>
      <c r="OX81" s="157" t="s">
        <v>144</v>
      </c>
      <c r="OY81" s="157">
        <v>266</v>
      </c>
      <c r="OZ81" s="157">
        <v>265</v>
      </c>
      <c r="PA81" s="157">
        <v>1</v>
      </c>
      <c r="PB81" s="157">
        <v>0</v>
      </c>
      <c r="PC81" s="158">
        <v>1</v>
      </c>
      <c r="PF81" s="157" t="s">
        <v>144</v>
      </c>
      <c r="PG81" s="157">
        <v>266</v>
      </c>
      <c r="PH81" s="157">
        <v>265</v>
      </c>
      <c r="PI81" s="157">
        <v>1</v>
      </c>
      <c r="PJ81" s="157">
        <v>0</v>
      </c>
      <c r="PK81" s="158">
        <v>1</v>
      </c>
      <c r="PM81" s="157" t="s">
        <v>144</v>
      </c>
      <c r="PN81" s="157">
        <v>266</v>
      </c>
      <c r="PO81" s="157">
        <v>61</v>
      </c>
      <c r="PP81" s="157">
        <v>205</v>
      </c>
      <c r="PQ81" s="157">
        <v>0</v>
      </c>
      <c r="PR81" s="158">
        <v>0.23</v>
      </c>
      <c r="PT81" s="157" t="s">
        <v>144</v>
      </c>
      <c r="PU81" s="157">
        <v>266</v>
      </c>
      <c r="PV81" s="157">
        <v>265</v>
      </c>
      <c r="PW81" s="157">
        <v>1</v>
      </c>
      <c r="PX81" s="157">
        <v>0</v>
      </c>
      <c r="PY81" s="158">
        <v>1</v>
      </c>
      <c r="QH81" s="157" t="s">
        <v>144</v>
      </c>
      <c r="QI81" s="157">
        <v>266</v>
      </c>
      <c r="QJ81" s="157">
        <v>265</v>
      </c>
      <c r="QK81" s="157">
        <v>1</v>
      </c>
      <c r="QL81" s="157">
        <v>0</v>
      </c>
      <c r="QM81" s="158">
        <v>1</v>
      </c>
    </row>
    <row r="82" spans="1:455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Y82" s="2" t="s">
        <v>128</v>
      </c>
      <c r="Z82" s="2">
        <v>5</v>
      </c>
      <c r="AA82" s="2">
        <v>5</v>
      </c>
      <c r="AB82" s="2">
        <v>0</v>
      </c>
      <c r="AC82" s="2">
        <v>0</v>
      </c>
      <c r="AD82" s="4">
        <v>1</v>
      </c>
      <c r="AE82" s="4">
        <f>AD82-O82</f>
        <v>0.6</v>
      </c>
      <c r="AG82" s="2" t="s">
        <v>128</v>
      </c>
      <c r="AH82" s="2">
        <v>5</v>
      </c>
      <c r="AI82" s="2">
        <v>5</v>
      </c>
      <c r="AJ82" s="2">
        <v>0</v>
      </c>
      <c r="AK82" s="2">
        <v>0</v>
      </c>
      <c r="AL82" s="4">
        <v>1</v>
      </c>
      <c r="AM82" s="4">
        <f>AL82-AD82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I82" s="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1</v>
      </c>
      <c r="DQ82" s="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138" t="s">
        <v>128</v>
      </c>
      <c r="EH82" s="138">
        <v>5</v>
      </c>
      <c r="EI82" s="138">
        <v>5</v>
      </c>
      <c r="EJ82" s="138">
        <v>0</v>
      </c>
      <c r="EK82" s="138">
        <v>0</v>
      </c>
      <c r="EL82" s="140">
        <v>1</v>
      </c>
      <c r="EM82" s="138"/>
      <c r="EN82" s="138"/>
      <c r="EO82" s="138" t="s">
        <v>128</v>
      </c>
      <c r="EP82" s="138">
        <v>5</v>
      </c>
      <c r="EQ82" s="138">
        <v>5</v>
      </c>
      <c r="ER82" s="138">
        <v>0</v>
      </c>
      <c r="ES82" s="138">
        <v>0</v>
      </c>
      <c r="ET82" s="140">
        <v>1</v>
      </c>
      <c r="EU82" s="130"/>
      <c r="EV82" s="130"/>
      <c r="EW82" s="156" t="s">
        <v>128</v>
      </c>
      <c r="EX82" s="156">
        <v>5</v>
      </c>
      <c r="EY82" s="156">
        <v>5</v>
      </c>
      <c r="EZ82" s="156">
        <v>0</v>
      </c>
      <c r="FA82" s="156">
        <v>0</v>
      </c>
      <c r="FB82" s="158">
        <v>1</v>
      </c>
      <c r="FC82" s="157"/>
      <c r="FD82" s="157"/>
      <c r="FE82" s="157"/>
      <c r="FF82" s="157"/>
      <c r="FG82" s="157"/>
      <c r="FH82" s="157"/>
      <c r="FI82" s="157"/>
      <c r="FJ82" s="158"/>
      <c r="FK82" s="157"/>
      <c r="FL82" s="157"/>
      <c r="FM82" s="156" t="s">
        <v>128</v>
      </c>
      <c r="FN82" s="156">
        <v>5</v>
      </c>
      <c r="FO82" s="156">
        <v>4</v>
      </c>
      <c r="FP82" s="156">
        <v>1</v>
      </c>
      <c r="FQ82" s="156">
        <v>0</v>
      </c>
      <c r="FR82" s="158">
        <v>0.8</v>
      </c>
      <c r="FS82" s="157"/>
      <c r="FT82" s="157"/>
      <c r="FU82" s="157" t="s">
        <v>128</v>
      </c>
      <c r="FV82" s="157">
        <v>5</v>
      </c>
      <c r="FW82" s="157">
        <v>5</v>
      </c>
      <c r="FX82" s="157">
        <v>0</v>
      </c>
      <c r="FY82" s="157">
        <v>0</v>
      </c>
      <c r="FZ82" s="158">
        <v>1</v>
      </c>
      <c r="GA82" s="157"/>
      <c r="GB82" s="157"/>
      <c r="GK82" s="156" t="s">
        <v>145</v>
      </c>
      <c r="GL82" s="156">
        <v>262</v>
      </c>
      <c r="GM82" s="156">
        <v>262</v>
      </c>
      <c r="GN82" s="156">
        <v>0</v>
      </c>
      <c r="GO82" s="156">
        <v>0</v>
      </c>
      <c r="GP82" s="162">
        <v>1</v>
      </c>
      <c r="GQ82" s="157"/>
      <c r="GR82" s="157"/>
      <c r="GS82" s="156" t="s">
        <v>145</v>
      </c>
      <c r="GT82" s="156">
        <v>262</v>
      </c>
      <c r="GU82" s="156">
        <v>262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145</v>
      </c>
      <c r="HB82" s="156">
        <v>262</v>
      </c>
      <c r="HC82" s="156">
        <v>70</v>
      </c>
      <c r="HD82" s="156">
        <v>192</v>
      </c>
      <c r="HE82" s="156">
        <v>0</v>
      </c>
      <c r="HF82" s="162">
        <v>0.27</v>
      </c>
      <c r="HG82" s="157"/>
      <c r="HH82" s="157"/>
      <c r="HI82" s="156" t="s">
        <v>145</v>
      </c>
      <c r="HJ82" s="156">
        <v>262</v>
      </c>
      <c r="HK82" s="156">
        <v>152</v>
      </c>
      <c r="HL82" s="156">
        <v>110</v>
      </c>
      <c r="HM82" s="156">
        <v>0</v>
      </c>
      <c r="HN82" s="162">
        <v>0.57999999999999996</v>
      </c>
      <c r="HO82" s="157"/>
      <c r="HP82" s="156" t="s">
        <v>145</v>
      </c>
      <c r="HQ82" s="156">
        <v>262</v>
      </c>
      <c r="HR82" s="156">
        <v>152</v>
      </c>
      <c r="HS82" s="156">
        <v>110</v>
      </c>
      <c r="HT82" s="156">
        <v>0</v>
      </c>
      <c r="HU82" s="162">
        <v>0.57999999999999996</v>
      </c>
      <c r="HV82" s="157"/>
      <c r="HW82" s="156" t="s">
        <v>145</v>
      </c>
      <c r="HX82" s="156">
        <v>262</v>
      </c>
      <c r="HY82" s="156">
        <v>152</v>
      </c>
      <c r="HZ82" s="156">
        <v>110</v>
      </c>
      <c r="IA82" s="156">
        <v>0</v>
      </c>
      <c r="IB82" s="162">
        <v>0.57999999999999996</v>
      </c>
      <c r="IC82" s="157"/>
      <c r="ID82" s="156" t="s">
        <v>145</v>
      </c>
      <c r="IE82" s="156">
        <v>262</v>
      </c>
      <c r="IF82" s="156">
        <v>152</v>
      </c>
      <c r="IG82" s="156">
        <v>110</v>
      </c>
      <c r="IH82" s="156">
        <v>0</v>
      </c>
      <c r="II82" s="162">
        <v>0.57999999999999996</v>
      </c>
      <c r="IL82" s="157" t="s">
        <v>145</v>
      </c>
      <c r="IM82" s="157">
        <v>262</v>
      </c>
      <c r="IN82" s="157">
        <v>262</v>
      </c>
      <c r="IO82" s="157">
        <v>0</v>
      </c>
      <c r="IP82" s="157">
        <v>0</v>
      </c>
      <c r="IQ82" s="158">
        <v>1</v>
      </c>
      <c r="IT82" s="157" t="s">
        <v>145</v>
      </c>
      <c r="IU82" s="157">
        <v>262</v>
      </c>
      <c r="IV82" s="157">
        <v>262</v>
      </c>
      <c r="IW82" s="157">
        <v>0</v>
      </c>
      <c r="IX82" s="157">
        <v>0</v>
      </c>
      <c r="IY82" s="158">
        <v>1</v>
      </c>
      <c r="JB82" s="157" t="s">
        <v>145</v>
      </c>
      <c r="JC82" s="157">
        <v>262</v>
      </c>
      <c r="JD82" s="157">
        <v>261</v>
      </c>
      <c r="JE82" s="157">
        <v>1</v>
      </c>
      <c r="JF82" s="157">
        <v>0</v>
      </c>
      <c r="JG82" s="158">
        <v>1</v>
      </c>
      <c r="JJ82" s="157" t="s">
        <v>145</v>
      </c>
      <c r="JK82" s="157">
        <v>262</v>
      </c>
      <c r="JL82" s="157">
        <v>262</v>
      </c>
      <c r="JM82" s="157">
        <v>0</v>
      </c>
      <c r="JN82" s="157">
        <v>0</v>
      </c>
      <c r="JO82" s="158">
        <v>1</v>
      </c>
      <c r="JR82" s="157" t="s">
        <v>145</v>
      </c>
      <c r="JS82" s="157">
        <v>262</v>
      </c>
      <c r="JT82" s="157">
        <v>261</v>
      </c>
      <c r="JU82" s="157">
        <v>1</v>
      </c>
      <c r="JV82" s="157">
        <v>0</v>
      </c>
      <c r="JW82" s="158">
        <v>1</v>
      </c>
      <c r="KH82" s="157" t="s">
        <v>145</v>
      </c>
      <c r="KI82" s="157">
        <v>262</v>
      </c>
      <c r="KJ82" s="157">
        <v>262</v>
      </c>
      <c r="KK82" s="157">
        <v>0</v>
      </c>
      <c r="KL82" s="157">
        <v>0</v>
      </c>
      <c r="KM82" s="158">
        <v>1</v>
      </c>
      <c r="KP82" s="157" t="s">
        <v>145</v>
      </c>
      <c r="KQ82" s="157">
        <v>262</v>
      </c>
      <c r="KR82" s="157">
        <v>262</v>
      </c>
      <c r="KS82" s="157">
        <v>0</v>
      </c>
      <c r="KT82" s="157">
        <v>0</v>
      </c>
      <c r="KU82" s="158">
        <v>1</v>
      </c>
      <c r="KX82" s="157" t="s">
        <v>396</v>
      </c>
      <c r="KY82" s="157">
        <v>46</v>
      </c>
      <c r="KZ82" s="157">
        <v>42</v>
      </c>
      <c r="LA82" s="157">
        <v>4</v>
      </c>
      <c r="LB82" s="157">
        <v>0</v>
      </c>
      <c r="LC82" s="158">
        <v>0.91</v>
      </c>
      <c r="LF82" s="157" t="s">
        <v>396</v>
      </c>
      <c r="LG82" s="157">
        <v>46</v>
      </c>
      <c r="LH82" s="157">
        <v>42</v>
      </c>
      <c r="LI82" s="157">
        <v>4</v>
      </c>
      <c r="LJ82" s="157">
        <v>0</v>
      </c>
      <c r="LK82" s="158">
        <v>0.91</v>
      </c>
      <c r="LN82" s="157" t="s">
        <v>396</v>
      </c>
      <c r="LO82" s="157">
        <v>46</v>
      </c>
      <c r="LP82" s="157">
        <v>42</v>
      </c>
      <c r="LQ82" s="157">
        <v>4</v>
      </c>
      <c r="LR82" s="157">
        <v>0</v>
      </c>
      <c r="LS82" s="158">
        <v>0.91</v>
      </c>
      <c r="LV82" s="157" t="s">
        <v>396</v>
      </c>
      <c r="LW82" s="157">
        <v>46</v>
      </c>
      <c r="LX82" s="157">
        <v>42</v>
      </c>
      <c r="LY82" s="157">
        <v>4</v>
      </c>
      <c r="LZ82" s="157">
        <v>0</v>
      </c>
      <c r="MA82" s="158">
        <v>0.91</v>
      </c>
      <c r="MD82" s="157" t="s">
        <v>396</v>
      </c>
      <c r="ME82" s="157">
        <v>46</v>
      </c>
      <c r="MF82" s="157">
        <v>42</v>
      </c>
      <c r="MG82" s="157">
        <v>4</v>
      </c>
      <c r="MH82" s="157">
        <v>0</v>
      </c>
      <c r="MI82" s="158">
        <v>0.91</v>
      </c>
      <c r="ML82" s="157" t="s">
        <v>396</v>
      </c>
      <c r="MM82" s="157">
        <v>46</v>
      </c>
      <c r="MN82" s="157">
        <v>42</v>
      </c>
      <c r="MO82" s="157">
        <v>4</v>
      </c>
      <c r="MP82" s="157">
        <v>0</v>
      </c>
      <c r="MQ82" s="158">
        <v>0.91</v>
      </c>
      <c r="MT82" s="157" t="s">
        <v>396</v>
      </c>
      <c r="MU82" s="157">
        <v>46</v>
      </c>
      <c r="MV82" s="157">
        <v>46</v>
      </c>
      <c r="MW82" s="157">
        <v>0</v>
      </c>
      <c r="MX82" s="157">
        <v>0</v>
      </c>
      <c r="MY82" s="158">
        <v>1</v>
      </c>
      <c r="NB82" s="157" t="s">
        <v>396</v>
      </c>
      <c r="NC82" s="157">
        <v>46</v>
      </c>
      <c r="ND82" s="157">
        <v>46</v>
      </c>
      <c r="NE82" s="157">
        <v>0</v>
      </c>
      <c r="NF82" s="157">
        <v>0</v>
      </c>
      <c r="NG82" s="158">
        <v>1</v>
      </c>
      <c r="NJ82" s="157" t="s">
        <v>396</v>
      </c>
      <c r="NK82" s="157">
        <v>46</v>
      </c>
      <c r="NL82" s="157">
        <v>46</v>
      </c>
      <c r="NM82" s="157">
        <v>0</v>
      </c>
      <c r="NN82" s="157">
        <v>0</v>
      </c>
      <c r="NO82" s="158">
        <v>1</v>
      </c>
      <c r="NR82" s="157" t="s">
        <v>396</v>
      </c>
      <c r="NS82" s="157">
        <v>46</v>
      </c>
      <c r="NT82" s="157">
        <v>46</v>
      </c>
      <c r="NU82" s="157">
        <v>0</v>
      </c>
      <c r="NV82" s="157">
        <v>0</v>
      </c>
      <c r="NW82" s="158">
        <v>1</v>
      </c>
      <c r="NZ82" s="157" t="s">
        <v>128</v>
      </c>
      <c r="OA82" s="157">
        <v>5</v>
      </c>
      <c r="OB82" s="157">
        <v>5</v>
      </c>
      <c r="OC82" s="157">
        <v>0</v>
      </c>
      <c r="OD82" s="157">
        <v>0</v>
      </c>
      <c r="OE82" s="158">
        <v>1</v>
      </c>
      <c r="OH82" s="157" t="s">
        <v>128</v>
      </c>
      <c r="OI82" s="157">
        <v>5</v>
      </c>
      <c r="OJ82" s="157">
        <v>5</v>
      </c>
      <c r="OK82" s="157">
        <v>0</v>
      </c>
      <c r="OL82" s="157">
        <v>0</v>
      </c>
      <c r="OM82" s="158">
        <v>1</v>
      </c>
      <c r="OP82" s="157" t="s">
        <v>128</v>
      </c>
      <c r="OQ82" s="157">
        <v>5</v>
      </c>
      <c r="OR82" s="157">
        <v>5</v>
      </c>
      <c r="OS82" s="157">
        <v>0</v>
      </c>
      <c r="OT82" s="157">
        <v>0</v>
      </c>
      <c r="OU82" s="158">
        <v>1</v>
      </c>
      <c r="OX82" s="157" t="s">
        <v>128</v>
      </c>
      <c r="OY82" s="157">
        <v>5</v>
      </c>
      <c r="OZ82" s="157">
        <v>5</v>
      </c>
      <c r="PA82" s="157">
        <v>0</v>
      </c>
      <c r="PB82" s="157">
        <v>0</v>
      </c>
      <c r="PC82" s="158">
        <v>1</v>
      </c>
      <c r="PF82" s="157" t="s">
        <v>128</v>
      </c>
      <c r="PG82" s="157">
        <v>5</v>
      </c>
      <c r="PH82" s="157">
        <v>5</v>
      </c>
      <c r="PI82" s="157">
        <v>0</v>
      </c>
      <c r="PJ82" s="157">
        <v>0</v>
      </c>
      <c r="PK82" s="158">
        <v>1</v>
      </c>
      <c r="PM82" s="157" t="s">
        <v>128</v>
      </c>
      <c r="PN82" s="157">
        <v>5</v>
      </c>
      <c r="PO82" s="157">
        <v>5</v>
      </c>
      <c r="PP82" s="157">
        <v>0</v>
      </c>
      <c r="PQ82" s="157">
        <v>0</v>
      </c>
      <c r="PR82" s="158">
        <v>1</v>
      </c>
      <c r="PT82" s="157" t="s">
        <v>128</v>
      </c>
      <c r="PU82" s="157">
        <v>5</v>
      </c>
      <c r="PV82" s="157">
        <v>5</v>
      </c>
      <c r="PW82" s="157">
        <v>0</v>
      </c>
      <c r="PX82" s="157">
        <v>0</v>
      </c>
      <c r="PY82" s="158">
        <v>1</v>
      </c>
      <c r="QH82" s="157" t="s">
        <v>128</v>
      </c>
      <c r="QI82" s="157">
        <v>5</v>
      </c>
      <c r="QJ82" s="157">
        <v>5</v>
      </c>
      <c r="QK82" s="157">
        <v>0</v>
      </c>
      <c r="QL82" s="157">
        <v>0</v>
      </c>
      <c r="QM82" s="158">
        <v>1</v>
      </c>
    </row>
    <row r="83" spans="1:455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Y83" s="2" t="s">
        <v>145</v>
      </c>
      <c r="Z83" s="2">
        <v>262</v>
      </c>
      <c r="AA83" s="2">
        <v>261</v>
      </c>
      <c r="AB83" s="2">
        <v>1</v>
      </c>
      <c r="AC83" s="2">
        <v>0</v>
      </c>
      <c r="AD83" s="4">
        <v>1</v>
      </c>
      <c r="AE83" s="4">
        <f>AD83-O83</f>
        <v>0</v>
      </c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AL83-AD83</f>
        <v>0</v>
      </c>
      <c r="AO83" s="2" t="s">
        <v>145</v>
      </c>
      <c r="AP83" s="2">
        <v>262</v>
      </c>
      <c r="AQ83" s="2">
        <v>261</v>
      </c>
      <c r="AR83" s="2">
        <v>1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I83" s="2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1</v>
      </c>
      <c r="DQ83" s="2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138" t="s">
        <v>145</v>
      </c>
      <c r="EH83" s="138">
        <v>262</v>
      </c>
      <c r="EI83" s="138">
        <v>262</v>
      </c>
      <c r="EJ83" s="138">
        <v>0</v>
      </c>
      <c r="EK83" s="138">
        <v>0</v>
      </c>
      <c r="EL83" s="140">
        <v>1</v>
      </c>
      <c r="EM83" s="138"/>
      <c r="EN83" s="138"/>
      <c r="EO83" s="138" t="s">
        <v>145</v>
      </c>
      <c r="EP83" s="138">
        <v>262</v>
      </c>
      <c r="EQ83" s="138">
        <v>262</v>
      </c>
      <c r="ER83" s="138">
        <v>0</v>
      </c>
      <c r="ES83" s="138">
        <v>0</v>
      </c>
      <c r="ET83" s="140">
        <v>1</v>
      </c>
      <c r="EU83" s="130"/>
      <c r="EV83" s="130"/>
      <c r="EW83" s="156" t="s">
        <v>145</v>
      </c>
      <c r="EX83" s="156">
        <v>262</v>
      </c>
      <c r="EY83" s="156">
        <v>262</v>
      </c>
      <c r="EZ83" s="156">
        <v>0</v>
      </c>
      <c r="FA83" s="156">
        <v>0</v>
      </c>
      <c r="FB83" s="158">
        <v>1</v>
      </c>
      <c r="FC83" s="157"/>
      <c r="FD83" s="157"/>
      <c r="FE83" s="157"/>
      <c r="FF83" s="157"/>
      <c r="FG83" s="157"/>
      <c r="FH83" s="157"/>
      <c r="FI83" s="157"/>
      <c r="FJ83" s="158"/>
      <c r="FK83" s="157"/>
      <c r="FL83" s="157"/>
      <c r="FM83" s="156" t="s">
        <v>145</v>
      </c>
      <c r="FN83" s="156">
        <v>262</v>
      </c>
      <c r="FO83" s="156">
        <v>262</v>
      </c>
      <c r="FP83" s="156">
        <v>0</v>
      </c>
      <c r="FQ83" s="156">
        <v>0</v>
      </c>
      <c r="FR83" s="158">
        <v>1</v>
      </c>
      <c r="FS83" s="157"/>
      <c r="FT83" s="157"/>
      <c r="FU83" s="157" t="s">
        <v>145</v>
      </c>
      <c r="FV83" s="157">
        <v>262</v>
      </c>
      <c r="FW83" s="157">
        <v>0</v>
      </c>
      <c r="FX83" s="157">
        <v>0</v>
      </c>
      <c r="FY83" s="157">
        <v>262</v>
      </c>
      <c r="FZ83" s="158">
        <v>0</v>
      </c>
      <c r="GA83" s="157"/>
      <c r="GB83" s="157"/>
      <c r="GK83" s="156" t="s">
        <v>279</v>
      </c>
      <c r="GL83" s="156">
        <v>3</v>
      </c>
      <c r="GM83" s="156">
        <v>3</v>
      </c>
      <c r="GN83" s="156">
        <v>0</v>
      </c>
      <c r="GO83" s="156">
        <v>0</v>
      </c>
      <c r="GP83" s="162">
        <v>1</v>
      </c>
      <c r="GQ83" s="157"/>
      <c r="GR83" s="157"/>
      <c r="GS83" s="156" t="s">
        <v>279</v>
      </c>
      <c r="GT83" s="156">
        <v>3</v>
      </c>
      <c r="GU83" s="156">
        <v>3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279</v>
      </c>
      <c r="HB83" s="156">
        <v>3</v>
      </c>
      <c r="HC83" s="156">
        <v>3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279</v>
      </c>
      <c r="HJ83" s="156">
        <v>3</v>
      </c>
      <c r="HK83" s="156">
        <v>3</v>
      </c>
      <c r="HL83" s="156">
        <v>0</v>
      </c>
      <c r="HM83" s="156">
        <v>0</v>
      </c>
      <c r="HN83" s="162">
        <v>1</v>
      </c>
      <c r="HO83" s="157"/>
      <c r="HP83" s="156" t="s">
        <v>279</v>
      </c>
      <c r="HQ83" s="156">
        <v>3</v>
      </c>
      <c r="HR83" s="156">
        <v>3</v>
      </c>
      <c r="HS83" s="156">
        <v>0</v>
      </c>
      <c r="HT83" s="156">
        <v>0</v>
      </c>
      <c r="HU83" s="162">
        <v>1</v>
      </c>
      <c r="HV83" s="157"/>
      <c r="HW83" s="156" t="s">
        <v>279</v>
      </c>
      <c r="HX83" s="156">
        <v>3</v>
      </c>
      <c r="HY83" s="156">
        <v>3</v>
      </c>
      <c r="HZ83" s="156">
        <v>0</v>
      </c>
      <c r="IA83" s="156">
        <v>0</v>
      </c>
      <c r="IB83" s="162">
        <v>1</v>
      </c>
      <c r="IC83" s="157"/>
      <c r="ID83" s="156" t="s">
        <v>279</v>
      </c>
      <c r="IE83" s="156">
        <v>3</v>
      </c>
      <c r="IF83" s="156">
        <v>3</v>
      </c>
      <c r="IG83" s="156">
        <v>0</v>
      </c>
      <c r="IH83" s="156">
        <v>0</v>
      </c>
      <c r="II83" s="162">
        <v>1</v>
      </c>
      <c r="IL83" s="157" t="s">
        <v>279</v>
      </c>
      <c r="IM83" s="157">
        <v>3</v>
      </c>
      <c r="IN83" s="157">
        <v>3</v>
      </c>
      <c r="IO83" s="157">
        <v>0</v>
      </c>
      <c r="IP83" s="157">
        <v>0</v>
      </c>
      <c r="IQ83" s="158">
        <v>1</v>
      </c>
      <c r="IT83" s="157" t="s">
        <v>279</v>
      </c>
      <c r="IU83" s="157">
        <v>3</v>
      </c>
      <c r="IV83" s="157">
        <v>3</v>
      </c>
      <c r="IW83" s="157">
        <v>0</v>
      </c>
      <c r="IX83" s="157">
        <v>0</v>
      </c>
      <c r="IY83" s="158">
        <v>1</v>
      </c>
      <c r="JB83" s="157" t="s">
        <v>279</v>
      </c>
      <c r="JC83" s="157">
        <v>3</v>
      </c>
      <c r="JD83" s="157">
        <v>3</v>
      </c>
      <c r="JE83" s="157">
        <v>0</v>
      </c>
      <c r="JF83" s="157">
        <v>0</v>
      </c>
      <c r="JG83" s="158">
        <v>1</v>
      </c>
      <c r="JJ83" s="157" t="s">
        <v>279</v>
      </c>
      <c r="JK83" s="157">
        <v>3</v>
      </c>
      <c r="JL83" s="157">
        <v>3</v>
      </c>
      <c r="JM83" s="157">
        <v>0</v>
      </c>
      <c r="JN83" s="157">
        <v>0</v>
      </c>
      <c r="JO83" s="158">
        <v>1</v>
      </c>
      <c r="JR83" s="157" t="s">
        <v>279</v>
      </c>
      <c r="JS83" s="157">
        <v>3</v>
      </c>
      <c r="JT83" s="157">
        <v>3</v>
      </c>
      <c r="JU83" s="157">
        <v>0</v>
      </c>
      <c r="JV83" s="157">
        <v>0</v>
      </c>
      <c r="JW83" s="158">
        <v>1</v>
      </c>
      <c r="KH83" s="157" t="s">
        <v>279</v>
      </c>
      <c r="KI83" s="157">
        <v>3</v>
      </c>
      <c r="KJ83" s="157">
        <v>3</v>
      </c>
      <c r="KK83" s="157">
        <v>0</v>
      </c>
      <c r="KL83" s="157">
        <v>0</v>
      </c>
      <c r="KM83" s="158">
        <v>1</v>
      </c>
      <c r="KP83" s="157" t="s">
        <v>279</v>
      </c>
      <c r="KQ83" s="157">
        <v>3</v>
      </c>
      <c r="KR83" s="157">
        <v>3</v>
      </c>
      <c r="KS83" s="157">
        <v>0</v>
      </c>
      <c r="KT83" s="157">
        <v>0</v>
      </c>
      <c r="KU83" s="158">
        <v>1</v>
      </c>
      <c r="KX83" s="157" t="s">
        <v>145</v>
      </c>
      <c r="KY83" s="157">
        <v>262</v>
      </c>
      <c r="KZ83" s="157">
        <v>262</v>
      </c>
      <c r="LA83" s="157">
        <v>0</v>
      </c>
      <c r="LB83" s="157">
        <v>0</v>
      </c>
      <c r="LC83" s="158">
        <v>1</v>
      </c>
      <c r="LF83" s="157" t="s">
        <v>145</v>
      </c>
      <c r="LG83" s="157">
        <v>262</v>
      </c>
      <c r="LH83" s="157">
        <v>262</v>
      </c>
      <c r="LI83" s="157">
        <v>0</v>
      </c>
      <c r="LJ83" s="157">
        <v>0</v>
      </c>
      <c r="LK83" s="158">
        <v>1</v>
      </c>
      <c r="LN83" s="157" t="s">
        <v>145</v>
      </c>
      <c r="LO83" s="157">
        <v>262</v>
      </c>
      <c r="LP83" s="157">
        <v>262</v>
      </c>
      <c r="LQ83" s="157">
        <v>0</v>
      </c>
      <c r="LR83" s="157">
        <v>0</v>
      </c>
      <c r="LS83" s="158">
        <v>1</v>
      </c>
      <c r="LV83" s="157" t="s">
        <v>145</v>
      </c>
      <c r="LW83" s="157">
        <v>262</v>
      </c>
      <c r="LX83" s="157">
        <v>262</v>
      </c>
      <c r="LY83" s="157">
        <v>0</v>
      </c>
      <c r="LZ83" s="157">
        <v>0</v>
      </c>
      <c r="MA83" s="158">
        <v>1</v>
      </c>
      <c r="MD83" s="157" t="s">
        <v>145</v>
      </c>
      <c r="ME83" s="157">
        <v>262</v>
      </c>
      <c r="MF83" s="157">
        <v>262</v>
      </c>
      <c r="MG83" s="157">
        <v>0</v>
      </c>
      <c r="MH83" s="157">
        <v>0</v>
      </c>
      <c r="MI83" s="158">
        <v>1</v>
      </c>
      <c r="ML83" s="157" t="s">
        <v>145</v>
      </c>
      <c r="MM83" s="157">
        <v>262</v>
      </c>
      <c r="MN83" s="157">
        <v>262</v>
      </c>
      <c r="MO83" s="157">
        <v>0</v>
      </c>
      <c r="MP83" s="157">
        <v>0</v>
      </c>
      <c r="MQ83" s="158">
        <v>1</v>
      </c>
      <c r="MT83" s="157" t="s">
        <v>145</v>
      </c>
      <c r="MU83" s="157">
        <v>262</v>
      </c>
      <c r="MV83" s="157">
        <v>262</v>
      </c>
      <c r="MW83" s="157">
        <v>0</v>
      </c>
      <c r="MX83" s="157">
        <v>0</v>
      </c>
      <c r="MY83" s="158">
        <v>1</v>
      </c>
      <c r="NB83" s="157" t="s">
        <v>145</v>
      </c>
      <c r="NC83" s="157">
        <v>262</v>
      </c>
      <c r="ND83" s="157">
        <v>262</v>
      </c>
      <c r="NE83" s="157">
        <v>0</v>
      </c>
      <c r="NF83" s="157">
        <v>0</v>
      </c>
      <c r="NG83" s="158">
        <v>1</v>
      </c>
      <c r="NJ83" s="157" t="s">
        <v>145</v>
      </c>
      <c r="NK83" s="157">
        <v>262</v>
      </c>
      <c r="NL83" s="157">
        <v>262</v>
      </c>
      <c r="NM83" s="157">
        <v>0</v>
      </c>
      <c r="NN83" s="157">
        <v>0</v>
      </c>
      <c r="NO83" s="158">
        <v>1</v>
      </c>
      <c r="NR83" s="157" t="s">
        <v>145</v>
      </c>
      <c r="NS83" s="157">
        <v>262</v>
      </c>
      <c r="NT83" s="157">
        <v>262</v>
      </c>
      <c r="NU83" s="157">
        <v>0</v>
      </c>
      <c r="NV83" s="157">
        <v>0</v>
      </c>
      <c r="NW83" s="158">
        <v>1</v>
      </c>
      <c r="NZ83" s="157" t="s">
        <v>396</v>
      </c>
      <c r="OA83" s="157">
        <v>49</v>
      </c>
      <c r="OB83" s="157">
        <v>48</v>
      </c>
      <c r="OC83" s="157">
        <v>1</v>
      </c>
      <c r="OD83" s="157">
        <v>0</v>
      </c>
      <c r="OE83" s="158">
        <v>0.98</v>
      </c>
      <c r="OH83" s="157" t="s">
        <v>396</v>
      </c>
      <c r="OI83" s="157">
        <v>49</v>
      </c>
      <c r="OJ83" s="157">
        <v>39</v>
      </c>
      <c r="OK83" s="157">
        <v>10</v>
      </c>
      <c r="OL83" s="157">
        <v>0</v>
      </c>
      <c r="OM83" s="158">
        <v>0.8</v>
      </c>
      <c r="OP83" s="157" t="s">
        <v>396</v>
      </c>
      <c r="OQ83" s="157">
        <v>49</v>
      </c>
      <c r="OR83" s="157">
        <v>48</v>
      </c>
      <c r="OS83" s="157">
        <v>1</v>
      </c>
      <c r="OT83" s="157">
        <v>0</v>
      </c>
      <c r="OU83" s="158">
        <v>0.98</v>
      </c>
      <c r="OX83" s="157" t="s">
        <v>396</v>
      </c>
      <c r="OY83" s="157">
        <v>49</v>
      </c>
      <c r="OZ83" s="157">
        <v>48</v>
      </c>
      <c r="PA83" s="157">
        <v>1</v>
      </c>
      <c r="PB83" s="157">
        <v>0</v>
      </c>
      <c r="PC83" s="158">
        <v>0.98</v>
      </c>
      <c r="PF83" s="157" t="s">
        <v>396</v>
      </c>
      <c r="PG83" s="157">
        <v>49</v>
      </c>
      <c r="PH83" s="157">
        <v>48</v>
      </c>
      <c r="PI83" s="157">
        <v>1</v>
      </c>
      <c r="PJ83" s="157">
        <v>0</v>
      </c>
      <c r="PK83" s="158">
        <v>0.98</v>
      </c>
      <c r="PM83" s="157" t="s">
        <v>396</v>
      </c>
      <c r="PN83" s="157">
        <v>49</v>
      </c>
      <c r="PO83" s="157">
        <v>39</v>
      </c>
      <c r="PP83" s="157">
        <v>10</v>
      </c>
      <c r="PQ83" s="157">
        <v>0</v>
      </c>
      <c r="PR83" s="158">
        <v>0.8</v>
      </c>
      <c r="PT83" s="157" t="s">
        <v>396</v>
      </c>
      <c r="PU83" s="157">
        <v>50</v>
      </c>
      <c r="PV83" s="157">
        <v>48</v>
      </c>
      <c r="PW83" s="157">
        <v>1</v>
      </c>
      <c r="PX83" s="157">
        <v>1</v>
      </c>
      <c r="PY83" s="158">
        <v>0.96</v>
      </c>
      <c r="QH83" s="157" t="s">
        <v>396</v>
      </c>
      <c r="QI83" s="157">
        <v>50</v>
      </c>
      <c r="QJ83" s="157">
        <v>45</v>
      </c>
      <c r="QK83" s="157">
        <v>4</v>
      </c>
      <c r="QL83" s="157">
        <v>1</v>
      </c>
      <c r="QM83" s="158">
        <v>0.9</v>
      </c>
    </row>
    <row r="84" spans="1:455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Y84" s="2" t="s">
        <v>134</v>
      </c>
      <c r="Z84" s="2">
        <v>3</v>
      </c>
      <c r="AA84" s="2">
        <v>3</v>
      </c>
      <c r="AB84" s="2">
        <v>0</v>
      </c>
      <c r="AC84" s="2">
        <v>0</v>
      </c>
      <c r="AD84" s="4">
        <v>1</v>
      </c>
      <c r="AE84" s="4">
        <f>AD84-O84</f>
        <v>1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AL84-AD84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I84" s="2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1</v>
      </c>
      <c r="DQ84" s="2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138" t="s">
        <v>134</v>
      </c>
      <c r="EH84" s="138">
        <v>3</v>
      </c>
      <c r="EI84" s="138">
        <v>3</v>
      </c>
      <c r="EJ84" s="138">
        <v>0</v>
      </c>
      <c r="EK84" s="138">
        <v>0</v>
      </c>
      <c r="EL84" s="140">
        <v>1</v>
      </c>
      <c r="EM84" s="138"/>
      <c r="EN84" s="138"/>
      <c r="EO84" s="138" t="s">
        <v>134</v>
      </c>
      <c r="EP84" s="138">
        <v>3</v>
      </c>
      <c r="EQ84" s="138">
        <v>3</v>
      </c>
      <c r="ER84" s="138">
        <v>0</v>
      </c>
      <c r="ES84" s="138">
        <v>0</v>
      </c>
      <c r="ET84" s="140">
        <v>1</v>
      </c>
      <c r="EU84" s="130"/>
      <c r="EV84" s="130"/>
      <c r="EW84" s="156" t="s">
        <v>134</v>
      </c>
      <c r="EX84" s="156">
        <v>3</v>
      </c>
      <c r="EY84" s="156">
        <v>3</v>
      </c>
      <c r="EZ84" s="156">
        <v>0</v>
      </c>
      <c r="FA84" s="156">
        <v>0</v>
      </c>
      <c r="FB84" s="158">
        <v>1</v>
      </c>
      <c r="FC84" s="157"/>
      <c r="FD84" s="157"/>
      <c r="FE84" s="157"/>
      <c r="FF84" s="157"/>
      <c r="FG84" s="157"/>
      <c r="FH84" s="157"/>
      <c r="FI84" s="157"/>
      <c r="FJ84" s="158"/>
      <c r="FK84" s="157"/>
      <c r="FL84" s="157"/>
      <c r="FM84" s="156" t="s">
        <v>279</v>
      </c>
      <c r="FN84" s="156">
        <v>3</v>
      </c>
      <c r="FO84" s="156">
        <v>3</v>
      </c>
      <c r="FP84" s="156">
        <v>0</v>
      </c>
      <c r="FQ84" s="156">
        <v>0</v>
      </c>
      <c r="FR84" s="158">
        <v>1</v>
      </c>
      <c r="FS84" s="157"/>
      <c r="FT84" s="157"/>
      <c r="FU84" s="157" t="s">
        <v>279</v>
      </c>
      <c r="FV84" s="157">
        <v>3</v>
      </c>
      <c r="FW84" s="157">
        <v>3</v>
      </c>
      <c r="FX84" s="157">
        <v>0</v>
      </c>
      <c r="FY84" s="157">
        <v>0</v>
      </c>
      <c r="FZ84" s="158">
        <v>1</v>
      </c>
      <c r="GA84" s="157"/>
      <c r="GB84" s="157"/>
      <c r="GK84" s="157"/>
      <c r="GL84" s="157"/>
      <c r="GM84" s="157"/>
      <c r="GN84" s="157"/>
      <c r="GO84" s="157"/>
      <c r="GP84" s="158"/>
      <c r="GQ84" s="157"/>
      <c r="GR84" s="157"/>
      <c r="GS84" s="157"/>
      <c r="GT84" s="157"/>
      <c r="GU84" s="157"/>
      <c r="GV84" s="157"/>
      <c r="GW84" s="157"/>
      <c r="GX84" s="158"/>
      <c r="GY84" s="157"/>
      <c r="GZ84" s="157"/>
      <c r="HA84" s="157"/>
      <c r="HB84" s="157"/>
      <c r="HC84" s="157"/>
      <c r="HD84" s="157"/>
      <c r="HE84" s="157"/>
      <c r="HF84" s="158"/>
      <c r="HG84" s="157"/>
      <c r="HH84" s="157"/>
      <c r="HI84" s="157"/>
      <c r="HJ84" s="157"/>
      <c r="HK84" s="157"/>
      <c r="HL84" s="157"/>
      <c r="HM84" s="157"/>
      <c r="HO84" s="157"/>
      <c r="HP84" s="157"/>
      <c r="HQ84" s="157"/>
      <c r="HR84" s="157"/>
      <c r="HS84" s="157"/>
      <c r="HT84" s="157"/>
      <c r="HU84" s="158"/>
      <c r="HV84" s="157"/>
      <c r="HW84" s="157"/>
      <c r="HX84" s="157"/>
      <c r="HY84" s="157"/>
      <c r="HZ84" s="157"/>
      <c r="IA84" s="157"/>
      <c r="IB84" s="157"/>
      <c r="IC84" s="157"/>
      <c r="ID84" s="157"/>
      <c r="IE84" s="157"/>
      <c r="IF84" s="157"/>
      <c r="IG84" s="157"/>
      <c r="IH84" s="157"/>
      <c r="II84" s="157"/>
      <c r="KX84" s="157" t="s">
        <v>279</v>
      </c>
      <c r="KY84" s="157">
        <v>3</v>
      </c>
      <c r="KZ84" s="157">
        <v>3</v>
      </c>
      <c r="LA84" s="157">
        <v>0</v>
      </c>
      <c r="LB84" s="157">
        <v>0</v>
      </c>
      <c r="LC84" s="158">
        <v>1</v>
      </c>
      <c r="LF84" s="157" t="s">
        <v>279</v>
      </c>
      <c r="LG84" s="157">
        <v>3</v>
      </c>
      <c r="LH84" s="157">
        <v>3</v>
      </c>
      <c r="LI84" s="157">
        <v>0</v>
      </c>
      <c r="LJ84" s="157">
        <v>0</v>
      </c>
      <c r="LK84" s="158">
        <v>1</v>
      </c>
      <c r="LN84" s="157" t="s">
        <v>279</v>
      </c>
      <c r="LO84" s="157">
        <v>3</v>
      </c>
      <c r="LP84" s="157">
        <v>3</v>
      </c>
      <c r="LQ84" s="157">
        <v>0</v>
      </c>
      <c r="LR84" s="157">
        <v>0</v>
      </c>
      <c r="LS84" s="158">
        <v>1</v>
      </c>
      <c r="LV84" s="157" t="s">
        <v>279</v>
      </c>
      <c r="LW84" s="157">
        <v>3</v>
      </c>
      <c r="LX84" s="157">
        <v>3</v>
      </c>
      <c r="LY84" s="157">
        <v>0</v>
      </c>
      <c r="LZ84" s="157">
        <v>0</v>
      </c>
      <c r="MA84" s="158">
        <v>1</v>
      </c>
      <c r="MD84" s="157" t="s">
        <v>279</v>
      </c>
      <c r="ME84" s="157">
        <v>3</v>
      </c>
      <c r="MF84" s="157">
        <v>3</v>
      </c>
      <c r="MG84" s="157">
        <v>0</v>
      </c>
      <c r="MH84" s="157">
        <v>0</v>
      </c>
      <c r="MI84" s="158">
        <v>1</v>
      </c>
      <c r="ML84" s="157" t="s">
        <v>279</v>
      </c>
      <c r="MM84" s="157">
        <v>3</v>
      </c>
      <c r="MN84" s="157">
        <v>3</v>
      </c>
      <c r="MO84" s="157">
        <v>0</v>
      </c>
      <c r="MP84" s="157">
        <v>0</v>
      </c>
      <c r="MQ84" s="158">
        <v>1</v>
      </c>
      <c r="MT84" s="157" t="s">
        <v>279</v>
      </c>
      <c r="MU84" s="157">
        <v>3</v>
      </c>
      <c r="MV84" s="157">
        <v>3</v>
      </c>
      <c r="MW84" s="157">
        <v>0</v>
      </c>
      <c r="MX84" s="157">
        <v>0</v>
      </c>
      <c r="MY84" s="158">
        <v>1</v>
      </c>
      <c r="NB84" s="157" t="s">
        <v>279</v>
      </c>
      <c r="NC84" s="157">
        <v>3</v>
      </c>
      <c r="ND84" s="157">
        <v>3</v>
      </c>
      <c r="NE84" s="157">
        <v>0</v>
      </c>
      <c r="NF84" s="157">
        <v>0</v>
      </c>
      <c r="NG84" s="158">
        <v>1</v>
      </c>
      <c r="NJ84" s="157" t="s">
        <v>279</v>
      </c>
      <c r="NK84" s="157">
        <v>3</v>
      </c>
      <c r="NL84" s="157">
        <v>3</v>
      </c>
      <c r="NM84" s="157">
        <v>0</v>
      </c>
      <c r="NN84" s="157">
        <v>0</v>
      </c>
      <c r="NO84" s="158">
        <v>1</v>
      </c>
      <c r="NR84" s="157" t="s">
        <v>279</v>
      </c>
      <c r="NS84" s="157">
        <v>3</v>
      </c>
      <c r="NT84" s="157">
        <v>3</v>
      </c>
      <c r="NU84" s="157">
        <v>0</v>
      </c>
      <c r="NV84" s="157">
        <v>0</v>
      </c>
      <c r="NW84" s="158">
        <v>1</v>
      </c>
      <c r="NZ84" s="157" t="s">
        <v>145</v>
      </c>
      <c r="OA84" s="157">
        <v>262</v>
      </c>
      <c r="OB84" s="157">
        <v>262</v>
      </c>
      <c r="OC84" s="157">
        <v>0</v>
      </c>
      <c r="OD84" s="157">
        <v>0</v>
      </c>
      <c r="OE84" s="158">
        <v>1</v>
      </c>
      <c r="OH84" s="157" t="s">
        <v>145</v>
      </c>
      <c r="OI84" s="157">
        <v>262</v>
      </c>
      <c r="OJ84" s="157">
        <v>262</v>
      </c>
      <c r="OK84" s="157">
        <v>0</v>
      </c>
      <c r="OL84" s="157">
        <v>0</v>
      </c>
      <c r="OM84" s="158">
        <v>1</v>
      </c>
      <c r="OP84" s="157" t="s">
        <v>145</v>
      </c>
      <c r="OQ84" s="157">
        <v>262</v>
      </c>
      <c r="OR84" s="157">
        <v>262</v>
      </c>
      <c r="OS84" s="157">
        <v>0</v>
      </c>
      <c r="OT84" s="157">
        <v>0</v>
      </c>
      <c r="OU84" s="158">
        <v>1</v>
      </c>
      <c r="OX84" s="157" t="s">
        <v>145</v>
      </c>
      <c r="OY84" s="157">
        <v>262</v>
      </c>
      <c r="OZ84" s="157">
        <v>262</v>
      </c>
      <c r="PA84" s="157">
        <v>0</v>
      </c>
      <c r="PB84" s="157">
        <v>0</v>
      </c>
      <c r="PC84" s="158">
        <v>1</v>
      </c>
      <c r="PF84" s="157" t="s">
        <v>145</v>
      </c>
      <c r="PG84" s="157">
        <v>262</v>
      </c>
      <c r="PH84" s="157">
        <v>262</v>
      </c>
      <c r="PI84" s="157">
        <v>0</v>
      </c>
      <c r="PJ84" s="157">
        <v>0</v>
      </c>
      <c r="PK84" s="158">
        <v>1</v>
      </c>
      <c r="PM84" s="157" t="s">
        <v>145</v>
      </c>
      <c r="PN84" s="157">
        <v>262</v>
      </c>
      <c r="PO84" s="157">
        <v>262</v>
      </c>
      <c r="PP84" s="157">
        <v>0</v>
      </c>
      <c r="PQ84" s="157">
        <v>0</v>
      </c>
      <c r="PR84" s="158">
        <v>1</v>
      </c>
      <c r="PT84" s="157" t="s">
        <v>145</v>
      </c>
      <c r="PU84" s="157">
        <v>262</v>
      </c>
      <c r="PV84" s="157">
        <v>262</v>
      </c>
      <c r="PW84" s="157">
        <v>0</v>
      </c>
      <c r="PX84" s="157">
        <v>0</v>
      </c>
      <c r="PY84" s="158">
        <v>1</v>
      </c>
      <c r="QH84" s="157" t="s">
        <v>145</v>
      </c>
      <c r="QI84" s="157">
        <v>262</v>
      </c>
      <c r="QJ84" s="157">
        <v>262</v>
      </c>
      <c r="QK84" s="157">
        <v>0</v>
      </c>
      <c r="QL84" s="157">
        <v>0</v>
      </c>
      <c r="QM84" s="158">
        <v>1</v>
      </c>
    </row>
    <row r="85" spans="1:455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Z85" s="2">
        <f>SUM(Z80:Z84)</f>
        <v>276</v>
      </c>
      <c r="AA85" s="2">
        <f>SUM(AA80:AA84)</f>
        <v>271</v>
      </c>
      <c r="AD85" s="4">
        <f>AA85/Z85</f>
        <v>0.98188405797101452</v>
      </c>
      <c r="AH85" s="2">
        <f>SUM(AH80:AH84)</f>
        <v>540</v>
      </c>
      <c r="AI85" s="2">
        <f>SUM(AI80:AI84)</f>
        <v>540</v>
      </c>
      <c r="AL85" s="4">
        <f>AI85/AH85</f>
        <v>1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K85" s="4"/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G85" s="138"/>
      <c r="EH85" s="138"/>
      <c r="EI85" s="138"/>
      <c r="EJ85" s="138"/>
      <c r="EK85" s="138"/>
      <c r="EL85" s="138"/>
      <c r="EM85" s="138"/>
      <c r="EN85" s="138"/>
      <c r="EO85" s="138"/>
      <c r="EP85" s="138"/>
      <c r="EQ85" s="138"/>
      <c r="ER85" s="138"/>
      <c r="ES85" s="138"/>
      <c r="ET85" s="138"/>
      <c r="EU85" s="130"/>
      <c r="EV85" s="130"/>
      <c r="FU85" s="157" t="s">
        <v>289</v>
      </c>
      <c r="FV85" s="157">
        <v>111</v>
      </c>
      <c r="FW85" s="157">
        <v>98</v>
      </c>
      <c r="FX85" s="157">
        <v>13</v>
      </c>
      <c r="FY85" s="157">
        <v>0</v>
      </c>
      <c r="FZ85" s="158">
        <v>0.88</v>
      </c>
      <c r="GK85" s="157"/>
      <c r="GL85" s="157"/>
      <c r="GM85" s="157"/>
      <c r="GN85" s="157"/>
      <c r="GO85" s="157"/>
      <c r="GP85" s="158"/>
      <c r="GQ85" s="157"/>
      <c r="GR85" s="157"/>
      <c r="GS85" s="157"/>
      <c r="GT85" s="157"/>
      <c r="GU85" s="157"/>
      <c r="GV85" s="157"/>
      <c r="GW85" s="157"/>
      <c r="GX85" s="158"/>
      <c r="GY85" s="157"/>
      <c r="GZ85" s="157"/>
      <c r="HA85" s="157"/>
      <c r="HB85" s="157"/>
      <c r="HC85" s="157"/>
      <c r="HD85" s="157"/>
      <c r="HE85" s="157"/>
      <c r="HF85" s="158"/>
      <c r="HG85" s="157"/>
      <c r="HH85" s="157"/>
      <c r="HI85" s="157"/>
      <c r="HJ85" s="157"/>
      <c r="HK85" s="157"/>
      <c r="HL85" s="157"/>
      <c r="HM85" s="157"/>
      <c r="HO85" s="157"/>
      <c r="HP85" s="157"/>
      <c r="HQ85" s="157"/>
      <c r="HR85" s="157"/>
      <c r="HS85" s="157"/>
      <c r="HT85" s="157"/>
      <c r="HU85" s="158"/>
      <c r="HV85" s="157"/>
      <c r="HW85" s="157"/>
      <c r="HX85" s="157"/>
      <c r="HY85" s="157"/>
      <c r="HZ85" s="157"/>
      <c r="IA85" s="157"/>
      <c r="IB85" s="157"/>
      <c r="IC85" s="157"/>
      <c r="ID85" s="157"/>
      <c r="IE85" s="157"/>
      <c r="IF85" s="157"/>
      <c r="IG85" s="157"/>
      <c r="IH85" s="157"/>
      <c r="II85" s="157"/>
      <c r="NZ85" s="157" t="s">
        <v>420</v>
      </c>
      <c r="OA85" s="157">
        <v>4</v>
      </c>
      <c r="OB85" s="157">
        <v>4</v>
      </c>
      <c r="OC85" s="157">
        <v>0</v>
      </c>
      <c r="OD85" s="157">
        <v>0</v>
      </c>
      <c r="OE85" s="158">
        <v>1</v>
      </c>
      <c r="OH85" s="157" t="s">
        <v>420</v>
      </c>
      <c r="OI85" s="157">
        <v>4</v>
      </c>
      <c r="OJ85" s="157">
        <v>4</v>
      </c>
      <c r="OK85" s="157">
        <v>0</v>
      </c>
      <c r="OL85" s="157">
        <v>0</v>
      </c>
      <c r="OM85" s="158">
        <v>1</v>
      </c>
      <c r="OP85" s="157" t="s">
        <v>420</v>
      </c>
      <c r="OQ85" s="157">
        <v>4</v>
      </c>
      <c r="OR85" s="157">
        <v>4</v>
      </c>
      <c r="OS85" s="157">
        <v>0</v>
      </c>
      <c r="OT85" s="157">
        <v>0</v>
      </c>
      <c r="OU85" s="158">
        <v>1</v>
      </c>
      <c r="OX85" s="157" t="s">
        <v>420</v>
      </c>
      <c r="OY85" s="157">
        <v>4</v>
      </c>
      <c r="OZ85" s="157">
        <v>4</v>
      </c>
      <c r="PA85" s="157">
        <v>0</v>
      </c>
      <c r="PB85" s="157">
        <v>0</v>
      </c>
      <c r="PC85" s="158">
        <v>1</v>
      </c>
      <c r="PF85" s="157" t="s">
        <v>420</v>
      </c>
      <c r="PG85" s="157">
        <v>4</v>
      </c>
      <c r="PH85" s="157">
        <v>4</v>
      </c>
      <c r="PI85" s="157">
        <v>0</v>
      </c>
      <c r="PJ85" s="157">
        <v>0</v>
      </c>
      <c r="PK85" s="158">
        <v>1</v>
      </c>
      <c r="PM85" s="157" t="s">
        <v>420</v>
      </c>
      <c r="PN85" s="157">
        <v>4</v>
      </c>
      <c r="PO85" s="157">
        <v>4</v>
      </c>
      <c r="PP85" s="157">
        <v>0</v>
      </c>
      <c r="PQ85" s="157">
        <v>0</v>
      </c>
      <c r="PR85" s="158">
        <v>1</v>
      </c>
      <c r="PT85" s="157" t="s">
        <v>420</v>
      </c>
      <c r="PU85" s="157">
        <v>4</v>
      </c>
      <c r="PV85" s="157">
        <v>4</v>
      </c>
      <c r="PW85" s="157">
        <v>0</v>
      </c>
      <c r="PX85" s="157">
        <v>0</v>
      </c>
      <c r="PY85" s="158">
        <v>1</v>
      </c>
      <c r="QH85" s="157" t="s">
        <v>420</v>
      </c>
      <c r="QI85" s="157">
        <v>4</v>
      </c>
      <c r="QJ85" s="157">
        <v>4</v>
      </c>
      <c r="QK85" s="157">
        <v>0</v>
      </c>
      <c r="QL85" s="157">
        <v>0</v>
      </c>
      <c r="QM85" s="158">
        <v>1</v>
      </c>
    </row>
    <row r="86" spans="1:455">
      <c r="DN86" s="4"/>
      <c r="GK86" s="157"/>
      <c r="GL86" s="157"/>
      <c r="GM86" s="157"/>
      <c r="GN86" s="157"/>
      <c r="GO86" s="157"/>
      <c r="GP86" s="158"/>
      <c r="GQ86" s="157"/>
      <c r="GR86" s="157"/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HG86" s="157"/>
      <c r="HH86" s="157"/>
      <c r="HI86" s="157"/>
      <c r="HJ86" s="157"/>
      <c r="HK86" s="157"/>
      <c r="HL86" s="157"/>
      <c r="HM86" s="157"/>
      <c r="HO86" s="157"/>
      <c r="HP86" s="157"/>
      <c r="HQ86" s="157"/>
      <c r="HR86" s="157"/>
      <c r="HS86" s="157"/>
      <c r="HT86" s="157"/>
      <c r="HU86" s="158"/>
      <c r="HV86" s="157"/>
      <c r="HW86" s="157"/>
      <c r="HX86" s="157"/>
      <c r="HY86" s="157"/>
      <c r="HZ86" s="157"/>
      <c r="IA86" s="157"/>
      <c r="IB86" s="157"/>
      <c r="IC86" s="157"/>
      <c r="ID86" s="157"/>
      <c r="IE86" s="157"/>
      <c r="IF86" s="157"/>
      <c r="IG86" s="157"/>
      <c r="IH86" s="157"/>
      <c r="II86" s="157"/>
      <c r="IL86" s="157" t="s">
        <v>289</v>
      </c>
      <c r="IM86" s="157">
        <v>10</v>
      </c>
      <c r="IN86" s="157">
        <v>0</v>
      </c>
      <c r="IO86" s="157">
        <v>0</v>
      </c>
      <c r="IP86" s="157">
        <v>10</v>
      </c>
      <c r="IQ86" s="158">
        <v>0</v>
      </c>
      <c r="IT86" s="157" t="s">
        <v>289</v>
      </c>
      <c r="IU86" s="157">
        <v>111</v>
      </c>
      <c r="IV86" s="157">
        <v>98</v>
      </c>
      <c r="IW86" s="157">
        <v>13</v>
      </c>
      <c r="IX86" s="157">
        <v>0</v>
      </c>
      <c r="IY86" s="158">
        <v>0.88</v>
      </c>
      <c r="JB86" s="157" t="s">
        <v>289</v>
      </c>
      <c r="JC86" s="157">
        <v>10</v>
      </c>
      <c r="JD86" s="157">
        <v>0</v>
      </c>
      <c r="JE86" s="157">
        <v>0</v>
      </c>
      <c r="JF86" s="157">
        <v>10</v>
      </c>
      <c r="JG86" s="158">
        <v>0</v>
      </c>
      <c r="JJ86" s="157" t="s">
        <v>289</v>
      </c>
      <c r="JK86" s="157">
        <v>10</v>
      </c>
      <c r="JL86" s="157">
        <v>0</v>
      </c>
      <c r="JM86" s="157">
        <v>0</v>
      </c>
      <c r="JN86" s="157">
        <v>10</v>
      </c>
      <c r="JO86" s="158">
        <v>0</v>
      </c>
      <c r="JR86" s="157" t="s">
        <v>289</v>
      </c>
      <c r="JS86" s="157">
        <v>10</v>
      </c>
      <c r="JT86" s="157">
        <v>0</v>
      </c>
      <c r="JU86" s="157">
        <v>0</v>
      </c>
      <c r="JV86" s="157">
        <v>10</v>
      </c>
      <c r="JW86" s="158">
        <v>0</v>
      </c>
      <c r="KH86" s="157" t="s">
        <v>289</v>
      </c>
      <c r="KI86" s="157">
        <v>10</v>
      </c>
      <c r="KJ86" s="157">
        <v>0</v>
      </c>
      <c r="KK86" s="157">
        <v>0</v>
      </c>
      <c r="KL86" s="157">
        <v>10</v>
      </c>
      <c r="KM86" s="158">
        <v>0</v>
      </c>
      <c r="KP86" s="157" t="s">
        <v>289</v>
      </c>
      <c r="KQ86" s="157">
        <v>111</v>
      </c>
      <c r="KR86" s="157">
        <v>98</v>
      </c>
      <c r="KS86" s="157">
        <v>13</v>
      </c>
      <c r="KT86" s="157">
        <v>0</v>
      </c>
      <c r="KU86" s="158">
        <v>0.88</v>
      </c>
      <c r="KX86" s="157" t="s">
        <v>289</v>
      </c>
      <c r="KY86" s="157">
        <v>111</v>
      </c>
      <c r="KZ86" s="157">
        <v>98</v>
      </c>
      <c r="LA86" s="157">
        <v>13</v>
      </c>
      <c r="LB86" s="157">
        <v>0</v>
      </c>
      <c r="LC86" s="158">
        <v>0.88</v>
      </c>
      <c r="LF86" s="157" t="s">
        <v>289</v>
      </c>
      <c r="LG86" s="157">
        <v>111</v>
      </c>
      <c r="LH86" s="157">
        <v>98</v>
      </c>
      <c r="LI86" s="157">
        <v>13</v>
      </c>
      <c r="LJ86" s="157">
        <v>0</v>
      </c>
      <c r="LK86" s="158">
        <v>0.88</v>
      </c>
      <c r="LN86" s="157" t="s">
        <v>289</v>
      </c>
      <c r="LO86" s="157">
        <v>111</v>
      </c>
      <c r="LP86" s="157">
        <v>98</v>
      </c>
      <c r="LQ86" s="157">
        <v>13</v>
      </c>
      <c r="LR86" s="157">
        <v>0</v>
      </c>
      <c r="LS86" s="158">
        <v>0.88</v>
      </c>
      <c r="LV86" s="157" t="s">
        <v>289</v>
      </c>
      <c r="LW86" s="157">
        <v>111</v>
      </c>
      <c r="LX86" s="157">
        <v>98</v>
      </c>
      <c r="LY86" s="157">
        <v>13</v>
      </c>
      <c r="LZ86" s="157">
        <v>0</v>
      </c>
      <c r="MA86" s="158">
        <v>0.88</v>
      </c>
      <c r="MD86" s="157" t="s">
        <v>289</v>
      </c>
      <c r="ME86" s="157">
        <v>111</v>
      </c>
      <c r="MF86" s="157">
        <v>98</v>
      </c>
      <c r="MG86" s="157">
        <v>13</v>
      </c>
      <c r="MH86" s="157">
        <v>0</v>
      </c>
      <c r="MI86" s="158">
        <v>0.88</v>
      </c>
      <c r="ML86" s="157" t="s">
        <v>289</v>
      </c>
      <c r="MM86" s="157">
        <v>111</v>
      </c>
      <c r="MN86" s="157">
        <v>98</v>
      </c>
      <c r="MO86" s="157">
        <v>13</v>
      </c>
      <c r="MP86" s="157">
        <v>0</v>
      </c>
      <c r="MQ86" s="158">
        <v>0.88</v>
      </c>
      <c r="MT86" s="157" t="s">
        <v>289</v>
      </c>
      <c r="MU86" s="157">
        <v>10</v>
      </c>
      <c r="MV86" s="157">
        <v>0</v>
      </c>
      <c r="MW86" s="157">
        <v>0</v>
      </c>
      <c r="MX86" s="157">
        <v>10</v>
      </c>
      <c r="MY86" s="158">
        <v>0</v>
      </c>
      <c r="NB86" s="157" t="s">
        <v>289</v>
      </c>
      <c r="NC86" s="157">
        <v>111</v>
      </c>
      <c r="ND86" s="157">
        <v>98</v>
      </c>
      <c r="NE86" s="157">
        <v>13</v>
      </c>
      <c r="NF86" s="157">
        <v>0</v>
      </c>
      <c r="NG86" s="158">
        <v>0.88</v>
      </c>
      <c r="NJ86" s="157" t="s">
        <v>289</v>
      </c>
      <c r="NK86" s="157">
        <v>111</v>
      </c>
      <c r="NL86" s="157">
        <v>98</v>
      </c>
      <c r="NM86" s="157">
        <v>13</v>
      </c>
      <c r="NN86" s="157">
        <v>0</v>
      </c>
      <c r="NO86" s="158">
        <v>0.88</v>
      </c>
      <c r="NR86" s="157" t="s">
        <v>289</v>
      </c>
      <c r="NS86" s="157">
        <v>111</v>
      </c>
      <c r="NT86" s="157">
        <v>98</v>
      </c>
      <c r="NU86" s="157">
        <v>13</v>
      </c>
      <c r="NV86" s="157">
        <v>0</v>
      </c>
      <c r="NW86" s="158">
        <v>0.88</v>
      </c>
      <c r="NZ86" s="157" t="s">
        <v>279</v>
      </c>
      <c r="OA86" s="157">
        <v>3</v>
      </c>
      <c r="OB86" s="157">
        <v>3</v>
      </c>
      <c r="OC86" s="157">
        <v>0</v>
      </c>
      <c r="OD86" s="157">
        <v>0</v>
      </c>
      <c r="OE86" s="158">
        <v>1</v>
      </c>
      <c r="OH86" s="157" t="s">
        <v>279</v>
      </c>
      <c r="OI86" s="157">
        <v>3</v>
      </c>
      <c r="OJ86" s="157">
        <v>3</v>
      </c>
      <c r="OK86" s="157">
        <v>0</v>
      </c>
      <c r="OL86" s="157">
        <v>0</v>
      </c>
      <c r="OM86" s="158">
        <v>1</v>
      </c>
      <c r="OP86" s="157" t="s">
        <v>279</v>
      </c>
      <c r="OQ86" s="157">
        <v>3</v>
      </c>
      <c r="OR86" s="157">
        <v>3</v>
      </c>
      <c r="OS86" s="157">
        <v>0</v>
      </c>
      <c r="OT86" s="157">
        <v>0</v>
      </c>
      <c r="OU86" s="158">
        <v>1</v>
      </c>
      <c r="OX86" s="157" t="s">
        <v>279</v>
      </c>
      <c r="OY86" s="157">
        <v>3</v>
      </c>
      <c r="OZ86" s="157">
        <v>3</v>
      </c>
      <c r="PA86" s="157">
        <v>0</v>
      </c>
      <c r="PB86" s="157">
        <v>0</v>
      </c>
      <c r="PC86" s="158">
        <v>1</v>
      </c>
      <c r="PF86" s="157" t="s">
        <v>279</v>
      </c>
      <c r="PG86" s="157">
        <v>3</v>
      </c>
      <c r="PH86" s="157">
        <v>3</v>
      </c>
      <c r="PI86" s="157">
        <v>0</v>
      </c>
      <c r="PJ86" s="157">
        <v>0</v>
      </c>
      <c r="PK86" s="158">
        <v>1</v>
      </c>
      <c r="PM86" s="157" t="s">
        <v>279</v>
      </c>
      <c r="PN86" s="157">
        <v>3</v>
      </c>
      <c r="PO86" s="157">
        <v>3</v>
      </c>
      <c r="PP86" s="157">
        <v>0</v>
      </c>
      <c r="PQ86" s="157">
        <v>0</v>
      </c>
      <c r="PR86" s="158">
        <v>1</v>
      </c>
      <c r="PT86" s="157" t="s">
        <v>279</v>
      </c>
      <c r="PU86" s="157">
        <v>3</v>
      </c>
      <c r="PV86" s="157">
        <v>3</v>
      </c>
      <c r="PW86" s="157">
        <v>0</v>
      </c>
      <c r="PX86" s="157">
        <v>0</v>
      </c>
      <c r="PY86" s="158">
        <v>1</v>
      </c>
      <c r="QH86" s="157" t="s">
        <v>279</v>
      </c>
      <c r="QI86" s="157">
        <v>3</v>
      </c>
      <c r="QJ86" s="157">
        <v>3</v>
      </c>
      <c r="QK86" s="157">
        <v>0</v>
      </c>
      <c r="QL86" s="157">
        <v>0</v>
      </c>
      <c r="QM86" s="158">
        <v>1</v>
      </c>
    </row>
    <row r="87" spans="1:455">
      <c r="GK87" s="157"/>
      <c r="GL87" s="157"/>
      <c r="GM87" s="157"/>
      <c r="GN87" s="157"/>
      <c r="GO87" s="157"/>
      <c r="GP87" s="158"/>
      <c r="GQ87" s="157"/>
      <c r="GR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HG87" s="157"/>
      <c r="HH87" s="157"/>
      <c r="HI87" s="157"/>
      <c r="HJ87" s="157"/>
      <c r="HK87" s="157"/>
      <c r="HL87" s="157"/>
      <c r="HM87" s="157"/>
      <c r="HO87" s="157"/>
      <c r="HP87" s="157"/>
      <c r="HQ87" s="157"/>
      <c r="HR87" s="157"/>
      <c r="HS87" s="157"/>
      <c r="HT87" s="157"/>
      <c r="HU87" s="158"/>
      <c r="HV87" s="157"/>
      <c r="HW87" s="157"/>
      <c r="HX87" s="157"/>
      <c r="HY87" s="157"/>
      <c r="HZ87" s="157"/>
      <c r="IA87" s="157"/>
      <c r="IB87" s="157"/>
      <c r="IC87" s="157"/>
      <c r="ID87" s="157"/>
      <c r="IE87" s="157"/>
      <c r="IF87" s="157"/>
      <c r="IG87" s="157"/>
      <c r="IH87" s="157"/>
      <c r="II87" s="157"/>
      <c r="OA87" s="157">
        <f>SUM(OA79:OA86)</f>
        <v>607</v>
      </c>
      <c r="OB87" s="157">
        <f>SUM(OB79:OB86)</f>
        <v>605</v>
      </c>
      <c r="OE87" s="158">
        <f>OB87/OA87</f>
        <v>0.99670510708401971</v>
      </c>
    </row>
    <row r="88" spans="1:455">
      <c r="GK88" s="157"/>
      <c r="GL88" s="157"/>
      <c r="GM88" s="157"/>
      <c r="GN88" s="157"/>
      <c r="GO88" s="157"/>
      <c r="GP88" s="158"/>
      <c r="GQ88" s="157"/>
      <c r="GR88" s="157"/>
      <c r="GS88" s="157"/>
      <c r="GT88" s="157"/>
      <c r="GU88" s="157"/>
      <c r="GV88" s="157"/>
      <c r="GW88" s="157"/>
      <c r="GX88" s="158"/>
      <c r="GY88" s="157"/>
      <c r="GZ88" s="157"/>
      <c r="HA88" s="157"/>
      <c r="HB88" s="157"/>
      <c r="HC88" s="157"/>
      <c r="HD88" s="157"/>
      <c r="HE88" s="157"/>
      <c r="HF88" s="158"/>
      <c r="HG88" s="157"/>
      <c r="HH88" s="157"/>
      <c r="HI88" s="157"/>
      <c r="HJ88" s="157"/>
      <c r="HK88" s="157"/>
      <c r="HL88" s="157"/>
      <c r="HM88" s="157"/>
      <c r="HO88" s="157"/>
      <c r="HP88" s="157"/>
      <c r="HQ88" s="157"/>
      <c r="HR88" s="157"/>
      <c r="HS88" s="157"/>
      <c r="HT88" s="157"/>
      <c r="HU88" s="158"/>
      <c r="HV88" s="157"/>
      <c r="HW88" s="157"/>
      <c r="HX88" s="157"/>
      <c r="HY88" s="157"/>
      <c r="HZ88" s="157"/>
      <c r="IA88" s="157"/>
      <c r="IB88" s="157"/>
      <c r="IC88" s="157"/>
      <c r="ID88" s="157"/>
      <c r="IE88" s="157"/>
      <c r="IF88" s="157"/>
      <c r="IG88" s="157"/>
      <c r="IH88" s="157"/>
      <c r="II88" s="157"/>
    </row>
    <row r="89" spans="1:455">
      <c r="GK89" s="157"/>
      <c r="GL89" s="157"/>
      <c r="GM89" s="157"/>
      <c r="GN89" s="157"/>
      <c r="GO89" s="157"/>
      <c r="GP89" s="158"/>
      <c r="GQ89" s="157"/>
      <c r="GR89" s="157"/>
      <c r="GS89" s="157"/>
      <c r="GT89" s="157"/>
      <c r="GU89" s="157"/>
      <c r="GV89" s="157"/>
      <c r="GW89" s="157"/>
      <c r="GX89" s="158"/>
      <c r="GY89" s="157"/>
      <c r="GZ89" s="157"/>
      <c r="HA89" s="157"/>
      <c r="HB89" s="157"/>
      <c r="HC89" s="157"/>
      <c r="HD89" s="157"/>
      <c r="HE89" s="157"/>
      <c r="HF89" s="158"/>
      <c r="HG89" s="157"/>
      <c r="HH89" s="157"/>
      <c r="HI89" s="157"/>
      <c r="HJ89" s="157"/>
      <c r="HK89" s="157"/>
      <c r="HL89" s="157"/>
      <c r="HM89" s="157"/>
      <c r="HO89" s="157"/>
      <c r="HP89" s="157"/>
      <c r="HQ89" s="157"/>
      <c r="HR89" s="157"/>
      <c r="HS89" s="157"/>
      <c r="HT89" s="157"/>
      <c r="HU89" s="158"/>
      <c r="HV89" s="157"/>
      <c r="HW89" s="157"/>
      <c r="HX89" s="157"/>
      <c r="HY89" s="157"/>
      <c r="HZ89" s="157"/>
      <c r="IA89" s="157"/>
      <c r="IB89" s="157"/>
      <c r="IC89" s="157"/>
      <c r="ID89" s="157"/>
      <c r="IE89" s="157"/>
      <c r="IF89" s="157"/>
      <c r="IG89" s="157"/>
      <c r="IH89" s="157"/>
      <c r="II89" s="157"/>
      <c r="NZ89" s="157" t="s">
        <v>289</v>
      </c>
      <c r="OA89" s="157">
        <v>111</v>
      </c>
      <c r="OB89" s="157">
        <v>98</v>
      </c>
      <c r="OC89" s="157">
        <v>13</v>
      </c>
      <c r="OD89" s="157">
        <v>0</v>
      </c>
      <c r="OE89" s="158">
        <v>0.88</v>
      </c>
      <c r="OH89" s="157" t="s">
        <v>289</v>
      </c>
      <c r="OI89" s="157">
        <v>111</v>
      </c>
      <c r="OJ89" s="157">
        <v>98</v>
      </c>
      <c r="OK89" s="157">
        <v>13</v>
      </c>
      <c r="OL89" s="157">
        <v>0</v>
      </c>
      <c r="OM89" s="158">
        <v>0.88</v>
      </c>
      <c r="OP89" s="157" t="s">
        <v>289</v>
      </c>
      <c r="OQ89" s="157">
        <v>111</v>
      </c>
      <c r="OR89" s="157">
        <v>98</v>
      </c>
      <c r="OS89" s="157">
        <v>13</v>
      </c>
      <c r="OT89" s="157">
        <v>0</v>
      </c>
      <c r="OU89" s="158">
        <v>0.88</v>
      </c>
    </row>
    <row r="91" spans="1:455">
      <c r="AG91" s="2" t="s">
        <v>25</v>
      </c>
      <c r="AH91" s="2">
        <v>838</v>
      </c>
      <c r="AI91" s="2">
        <v>822</v>
      </c>
      <c r="AJ91" s="2">
        <v>10</v>
      </c>
      <c r="AK91" s="2">
        <v>6</v>
      </c>
      <c r="AL91" s="4">
        <v>0.98</v>
      </c>
      <c r="AO91" s="2" t="s">
        <v>25</v>
      </c>
      <c r="AP91" s="2">
        <v>838</v>
      </c>
      <c r="AQ91" s="2">
        <v>822</v>
      </c>
      <c r="AR91" s="2">
        <v>10</v>
      </c>
      <c r="AS91" s="2">
        <v>6</v>
      </c>
      <c r="AT91" s="4">
        <v>0.98</v>
      </c>
    </row>
    <row r="92" spans="1:455" ht="15">
      <c r="AG92" s="2" t="s">
        <v>51</v>
      </c>
      <c r="AH92" s="2">
        <v>45</v>
      </c>
      <c r="AI92" s="2">
        <v>40</v>
      </c>
      <c r="AJ92" s="2">
        <v>5</v>
      </c>
      <c r="AK92" s="2">
        <v>0</v>
      </c>
      <c r="AL92" s="4">
        <v>0.89</v>
      </c>
      <c r="AM92" s="4">
        <f>AL92-AD92</f>
        <v>0.89</v>
      </c>
      <c r="AO92" s="2" t="s">
        <v>51</v>
      </c>
      <c r="AP92" s="2">
        <v>45</v>
      </c>
      <c r="AQ92" s="2">
        <v>40</v>
      </c>
      <c r="AR92" s="2">
        <v>5</v>
      </c>
      <c r="AS92" s="2">
        <v>0</v>
      </c>
      <c r="AT92" s="4">
        <v>0.89</v>
      </c>
      <c r="KH92" s="157" t="s">
        <v>68</v>
      </c>
      <c r="KI92" s="157">
        <v>1597</v>
      </c>
      <c r="KJ92" s="157">
        <v>1188</v>
      </c>
      <c r="KK92" s="157">
        <v>11</v>
      </c>
      <c r="KL92" s="157">
        <v>398</v>
      </c>
      <c r="KP92" s="163" t="s">
        <v>71</v>
      </c>
      <c r="KQ92" s="157">
        <v>192</v>
      </c>
      <c r="KR92" s="157">
        <v>183</v>
      </c>
      <c r="KS92" s="157">
        <v>7</v>
      </c>
      <c r="KT92" s="157">
        <v>2</v>
      </c>
      <c r="KX92" s="163" t="s">
        <v>71</v>
      </c>
      <c r="KY92" s="157">
        <v>192</v>
      </c>
      <c r="KZ92" s="157">
        <v>183</v>
      </c>
      <c r="LA92" s="157">
        <v>7</v>
      </c>
      <c r="LB92" s="157">
        <v>2</v>
      </c>
      <c r="LF92" s="157" t="s">
        <v>68</v>
      </c>
      <c r="LG92" s="157">
        <v>1597</v>
      </c>
      <c r="LH92" s="157">
        <v>1585</v>
      </c>
      <c r="LI92" s="157">
        <v>12</v>
      </c>
      <c r="LJ92" s="157">
        <v>0</v>
      </c>
      <c r="LN92" s="163" t="s">
        <v>71</v>
      </c>
      <c r="LO92" s="157">
        <v>192</v>
      </c>
      <c r="LP92" s="157">
        <v>183</v>
      </c>
      <c r="LQ92" s="157">
        <v>7</v>
      </c>
      <c r="LR92" s="157">
        <v>2</v>
      </c>
      <c r="LV92" s="157" t="s">
        <v>68</v>
      </c>
      <c r="LW92" s="157">
        <v>1597</v>
      </c>
      <c r="LX92" s="157">
        <v>1164</v>
      </c>
      <c r="LY92" s="157">
        <v>11</v>
      </c>
      <c r="LZ92" s="157">
        <v>422</v>
      </c>
      <c r="MD92" s="163" t="s">
        <v>71</v>
      </c>
      <c r="ME92" s="157">
        <v>192</v>
      </c>
      <c r="MF92" s="157">
        <v>184</v>
      </c>
      <c r="MG92" s="157">
        <v>7</v>
      </c>
      <c r="MH92" s="157">
        <v>1</v>
      </c>
      <c r="ML92" s="163" t="s">
        <v>71</v>
      </c>
      <c r="MM92" s="157">
        <v>192</v>
      </c>
      <c r="MN92" s="157">
        <v>181</v>
      </c>
      <c r="MO92" s="157">
        <v>7</v>
      </c>
      <c r="MP92" s="157">
        <v>4</v>
      </c>
      <c r="MT92" s="163" t="s">
        <v>29</v>
      </c>
      <c r="MU92" s="156">
        <v>163</v>
      </c>
      <c r="MV92" s="156">
        <v>128</v>
      </c>
      <c r="MW92" s="157">
        <v>0</v>
      </c>
      <c r="MX92" s="156">
        <v>35</v>
      </c>
      <c r="NB92" s="163" t="s">
        <v>29</v>
      </c>
      <c r="NC92" s="156">
        <v>163</v>
      </c>
      <c r="ND92" s="156">
        <v>128</v>
      </c>
      <c r="NE92" s="157">
        <v>0</v>
      </c>
      <c r="NF92" s="156">
        <v>35</v>
      </c>
      <c r="NJ92" s="163" t="s">
        <v>29</v>
      </c>
      <c r="NK92" s="156">
        <v>163</v>
      </c>
      <c r="NL92" s="156">
        <v>128</v>
      </c>
      <c r="NM92" s="157">
        <v>0</v>
      </c>
      <c r="NN92" s="156">
        <v>35</v>
      </c>
      <c r="NR92" s="163" t="s">
        <v>29</v>
      </c>
      <c r="NS92" s="156">
        <v>163</v>
      </c>
      <c r="NT92" s="156">
        <v>128</v>
      </c>
      <c r="NU92" s="157">
        <v>0</v>
      </c>
      <c r="NV92" s="156">
        <v>35</v>
      </c>
      <c r="NZ92" s="163" t="s">
        <v>29</v>
      </c>
      <c r="OA92" s="156">
        <v>163</v>
      </c>
      <c r="OB92" s="156">
        <v>128</v>
      </c>
      <c r="OC92" s="157">
        <v>0</v>
      </c>
      <c r="OD92" s="156">
        <v>35</v>
      </c>
      <c r="OH92" s="157" t="s">
        <v>35</v>
      </c>
      <c r="OI92" s="157">
        <v>48</v>
      </c>
      <c r="OJ92" s="157">
        <v>21</v>
      </c>
      <c r="OK92" s="157">
        <v>21</v>
      </c>
      <c r="OL92" s="157">
        <v>6</v>
      </c>
      <c r="OP92" s="163" t="s">
        <v>29</v>
      </c>
      <c r="OQ92" s="156">
        <v>163</v>
      </c>
      <c r="OR92" s="156">
        <v>128</v>
      </c>
      <c r="OS92" s="157">
        <v>0</v>
      </c>
      <c r="OT92" s="156">
        <v>35</v>
      </c>
      <c r="OX92" s="163"/>
      <c r="OY92" s="156"/>
      <c r="OZ92" s="156"/>
      <c r="PB92" s="156"/>
    </row>
    <row r="93" spans="1:455" ht="15">
      <c r="AO93" s="2" t="s">
        <v>57</v>
      </c>
      <c r="AP93" s="2">
        <v>56</v>
      </c>
      <c r="AQ93" s="2">
        <v>44</v>
      </c>
      <c r="AR93" s="2">
        <v>11</v>
      </c>
      <c r="AS93" s="2">
        <v>1</v>
      </c>
      <c r="AT93" s="4">
        <v>0.79</v>
      </c>
      <c r="KH93" s="163" t="s">
        <v>71</v>
      </c>
      <c r="KI93" s="157">
        <v>192</v>
      </c>
      <c r="KJ93" s="157">
        <v>181</v>
      </c>
      <c r="KK93" s="157">
        <v>7</v>
      </c>
      <c r="KL93" s="157">
        <v>4</v>
      </c>
      <c r="KP93" s="157" t="s">
        <v>84</v>
      </c>
      <c r="KQ93" s="157">
        <v>134</v>
      </c>
      <c r="KR93" s="157">
        <v>109</v>
      </c>
      <c r="KS93" s="157">
        <v>15</v>
      </c>
      <c r="KT93" s="157">
        <v>10</v>
      </c>
      <c r="KX93" s="157" t="s">
        <v>270</v>
      </c>
      <c r="KY93" s="157">
        <v>144</v>
      </c>
      <c r="KZ93" s="157">
        <v>132</v>
      </c>
      <c r="LA93" s="157">
        <v>8</v>
      </c>
      <c r="LB93" s="157">
        <v>4</v>
      </c>
      <c r="LF93" s="163" t="s">
        <v>71</v>
      </c>
      <c r="LG93" s="157">
        <v>192</v>
      </c>
      <c r="LH93" s="157">
        <v>175</v>
      </c>
      <c r="LI93" s="157">
        <v>6</v>
      </c>
      <c r="LJ93" s="157">
        <v>11</v>
      </c>
      <c r="LN93" s="157" t="s">
        <v>72</v>
      </c>
      <c r="LO93" s="157">
        <v>85</v>
      </c>
      <c r="LP93" s="157">
        <v>53</v>
      </c>
      <c r="LQ93" s="157">
        <v>2</v>
      </c>
      <c r="LR93" s="157">
        <v>30</v>
      </c>
      <c r="LV93" s="157" t="s">
        <v>270</v>
      </c>
      <c r="LW93" s="157">
        <v>144</v>
      </c>
      <c r="LX93" s="157">
        <v>133</v>
      </c>
      <c r="LY93" s="157">
        <v>8</v>
      </c>
      <c r="LZ93" s="157">
        <v>3</v>
      </c>
      <c r="MD93" s="157" t="s">
        <v>72</v>
      </c>
      <c r="ME93" s="157">
        <v>85</v>
      </c>
      <c r="MF93" s="157">
        <v>53</v>
      </c>
      <c r="MG93" s="157">
        <v>2</v>
      </c>
      <c r="MH93" s="157">
        <v>30</v>
      </c>
      <c r="ML93" s="157" t="s">
        <v>270</v>
      </c>
      <c r="MM93" s="157">
        <v>144</v>
      </c>
      <c r="MN93" s="157">
        <v>132</v>
      </c>
      <c r="MO93" s="157">
        <v>8</v>
      </c>
      <c r="MP93" s="157">
        <v>4</v>
      </c>
      <c r="MT93" s="157" t="s">
        <v>67</v>
      </c>
      <c r="MU93" s="157">
        <v>148</v>
      </c>
      <c r="MV93" s="157">
        <v>129</v>
      </c>
      <c r="MW93" s="157">
        <v>4</v>
      </c>
      <c r="MX93" s="157">
        <v>15</v>
      </c>
      <c r="NB93" s="157" t="s">
        <v>68</v>
      </c>
      <c r="NC93" s="157">
        <v>1597</v>
      </c>
      <c r="ND93" s="157">
        <v>1188</v>
      </c>
      <c r="NE93" s="157">
        <v>11</v>
      </c>
      <c r="NF93" s="157">
        <v>398</v>
      </c>
      <c r="NJ93" s="157" t="s">
        <v>68</v>
      </c>
      <c r="NK93" s="157">
        <v>1597</v>
      </c>
      <c r="NL93" s="157">
        <v>1188</v>
      </c>
      <c r="NM93" s="157">
        <v>11</v>
      </c>
      <c r="NN93" s="157">
        <v>398</v>
      </c>
      <c r="NR93" s="157" t="s">
        <v>68</v>
      </c>
      <c r="NS93" s="157">
        <v>1597</v>
      </c>
      <c r="NT93" s="157">
        <v>1188</v>
      </c>
      <c r="NU93" s="157">
        <v>11</v>
      </c>
      <c r="NV93" s="157">
        <v>398</v>
      </c>
      <c r="NZ93" s="157" t="s">
        <v>70</v>
      </c>
      <c r="OA93" s="157">
        <v>270</v>
      </c>
      <c r="OB93" s="157">
        <v>0</v>
      </c>
      <c r="OC93" s="157">
        <v>0</v>
      </c>
      <c r="OD93" s="157">
        <v>270</v>
      </c>
      <c r="OH93" s="163" t="s">
        <v>29</v>
      </c>
      <c r="OI93" s="156">
        <v>163</v>
      </c>
      <c r="OJ93" s="156">
        <v>128</v>
      </c>
      <c r="OK93" s="157">
        <v>0</v>
      </c>
      <c r="OL93" s="156">
        <v>35</v>
      </c>
      <c r="OP93" s="157" t="s">
        <v>68</v>
      </c>
      <c r="OQ93" s="157">
        <v>1597</v>
      </c>
      <c r="OR93" s="157">
        <v>1188</v>
      </c>
      <c r="OS93" s="157">
        <v>11</v>
      </c>
      <c r="OT93" s="157">
        <v>398</v>
      </c>
      <c r="OX93" s="163" t="s">
        <v>29</v>
      </c>
      <c r="OY93" s="156">
        <v>163</v>
      </c>
      <c r="OZ93" s="156">
        <v>128</v>
      </c>
      <c r="PA93" s="157">
        <v>0</v>
      </c>
      <c r="PB93" s="156">
        <v>35</v>
      </c>
    </row>
    <row r="94" spans="1:455" ht="15">
      <c r="AO94" s="2" t="s">
        <v>69</v>
      </c>
      <c r="AP94" s="2">
        <v>176</v>
      </c>
      <c r="AQ94" s="2">
        <v>173</v>
      </c>
      <c r="AR94" s="7">
        <v>3</v>
      </c>
      <c r="AS94" s="2">
        <v>0</v>
      </c>
      <c r="AT94" s="4">
        <v>0.98</v>
      </c>
      <c r="KH94" s="157" t="s">
        <v>270</v>
      </c>
      <c r="KI94" s="157">
        <v>144</v>
      </c>
      <c r="KJ94" s="157">
        <v>131</v>
      </c>
      <c r="KK94" s="157">
        <v>8</v>
      </c>
      <c r="KL94" s="157">
        <v>5</v>
      </c>
      <c r="KX94" s="157" t="s">
        <v>266</v>
      </c>
      <c r="KY94" s="157">
        <v>160</v>
      </c>
      <c r="KZ94" s="157">
        <v>32</v>
      </c>
      <c r="LA94" s="157">
        <v>47</v>
      </c>
      <c r="LB94" s="157">
        <v>81</v>
      </c>
      <c r="LF94" s="157" t="s">
        <v>72</v>
      </c>
      <c r="LG94" s="157">
        <v>85</v>
      </c>
      <c r="LH94" s="157">
        <v>53</v>
      </c>
      <c r="LI94" s="157">
        <v>2</v>
      </c>
      <c r="LJ94" s="157">
        <v>30</v>
      </c>
      <c r="LN94" s="157" t="s">
        <v>270</v>
      </c>
      <c r="LO94" s="157">
        <v>144</v>
      </c>
      <c r="LP94" s="157">
        <v>133</v>
      </c>
      <c r="LQ94" s="157">
        <v>8</v>
      </c>
      <c r="LR94" s="157">
        <v>3</v>
      </c>
      <c r="LV94" s="157" t="s">
        <v>84</v>
      </c>
      <c r="LW94" s="157">
        <v>134</v>
      </c>
      <c r="LX94" s="157">
        <v>109</v>
      </c>
      <c r="LY94" s="157">
        <v>15</v>
      </c>
      <c r="LZ94" s="157">
        <v>10</v>
      </c>
      <c r="MD94" s="157" t="s">
        <v>270</v>
      </c>
      <c r="ME94" s="157">
        <v>144</v>
      </c>
      <c r="MF94" s="157">
        <v>132</v>
      </c>
      <c r="MG94" s="157">
        <v>8</v>
      </c>
      <c r="MH94" s="157">
        <v>4</v>
      </c>
      <c r="ML94" s="157" t="s">
        <v>84</v>
      </c>
      <c r="MM94" s="157">
        <v>134</v>
      </c>
      <c r="MN94" s="157">
        <v>107</v>
      </c>
      <c r="MO94" s="157">
        <v>15</v>
      </c>
      <c r="MP94" s="157">
        <v>12</v>
      </c>
      <c r="MT94" s="157" t="s">
        <v>270</v>
      </c>
      <c r="MU94" s="157">
        <v>144</v>
      </c>
      <c r="MV94" s="157">
        <v>130</v>
      </c>
      <c r="MW94" s="157">
        <v>10</v>
      </c>
      <c r="MX94" s="157">
        <v>4</v>
      </c>
      <c r="NB94" s="163" t="s">
        <v>71</v>
      </c>
      <c r="NC94" s="157">
        <v>192</v>
      </c>
      <c r="ND94" s="157">
        <v>183</v>
      </c>
      <c r="NE94" s="157">
        <v>7</v>
      </c>
      <c r="NF94" s="157">
        <v>2</v>
      </c>
      <c r="NJ94" s="163" t="s">
        <v>71</v>
      </c>
      <c r="NK94" s="157">
        <v>192</v>
      </c>
      <c r="NL94" s="157">
        <v>181</v>
      </c>
      <c r="NM94" s="157">
        <v>7</v>
      </c>
      <c r="NN94" s="157">
        <v>4</v>
      </c>
      <c r="NR94" s="163" t="s">
        <v>71</v>
      </c>
      <c r="NS94" s="157">
        <v>192</v>
      </c>
      <c r="NT94" s="157">
        <v>183</v>
      </c>
      <c r="NU94" s="157">
        <v>7</v>
      </c>
      <c r="NV94" s="157">
        <v>2</v>
      </c>
      <c r="NZ94" s="157" t="s">
        <v>72</v>
      </c>
      <c r="OA94" s="157">
        <v>85</v>
      </c>
      <c r="OB94" s="157">
        <v>53</v>
      </c>
      <c r="OC94" s="157">
        <v>2</v>
      </c>
      <c r="OD94" s="157">
        <v>30</v>
      </c>
      <c r="OH94" s="157" t="s">
        <v>68</v>
      </c>
      <c r="OI94" s="157">
        <v>1597</v>
      </c>
      <c r="OJ94" s="157">
        <v>1188</v>
      </c>
      <c r="OK94" s="157">
        <v>11</v>
      </c>
      <c r="OL94" s="157">
        <v>398</v>
      </c>
      <c r="OP94" s="157" t="s">
        <v>70</v>
      </c>
      <c r="OQ94" s="157">
        <v>270</v>
      </c>
      <c r="OR94" s="157">
        <v>0</v>
      </c>
      <c r="OS94" s="157">
        <v>0</v>
      </c>
      <c r="OT94" s="157">
        <v>270</v>
      </c>
      <c r="OX94" s="157" t="s">
        <v>70</v>
      </c>
      <c r="OY94" s="157">
        <v>270</v>
      </c>
      <c r="OZ94" s="157">
        <v>0</v>
      </c>
      <c r="PA94" s="157">
        <v>0</v>
      </c>
      <c r="PB94" s="157">
        <v>270</v>
      </c>
    </row>
    <row r="95" spans="1:455" ht="15">
      <c r="KH95" s="157" t="s">
        <v>84</v>
      </c>
      <c r="KI95" s="157">
        <v>134</v>
      </c>
      <c r="KJ95" s="157">
        <v>108</v>
      </c>
      <c r="KK95" s="157">
        <v>15</v>
      </c>
      <c r="KL95" s="157">
        <v>11</v>
      </c>
      <c r="KX95" s="157" t="s">
        <v>84</v>
      </c>
      <c r="KY95" s="157">
        <v>134</v>
      </c>
      <c r="KZ95" s="157">
        <v>107</v>
      </c>
      <c r="LA95" s="157">
        <v>15</v>
      </c>
      <c r="LB95" s="157">
        <v>12</v>
      </c>
      <c r="LF95" s="157" t="s">
        <v>270</v>
      </c>
      <c r="LG95" s="157">
        <v>144</v>
      </c>
      <c r="LH95" s="157">
        <v>132</v>
      </c>
      <c r="LI95" s="157">
        <v>8</v>
      </c>
      <c r="LJ95" s="157">
        <v>4</v>
      </c>
      <c r="LN95" s="157" t="s">
        <v>266</v>
      </c>
      <c r="LO95" s="157">
        <v>160</v>
      </c>
      <c r="LP95" s="157">
        <v>32</v>
      </c>
      <c r="LQ95" s="157">
        <v>47</v>
      </c>
      <c r="LR95" s="157">
        <v>81</v>
      </c>
      <c r="MD95" s="157" t="s">
        <v>84</v>
      </c>
      <c r="ME95" s="157">
        <v>134</v>
      </c>
      <c r="MF95" s="157">
        <v>108</v>
      </c>
      <c r="MG95" s="157">
        <v>15</v>
      </c>
      <c r="MH95" s="157">
        <v>11</v>
      </c>
      <c r="MT95" s="157" t="s">
        <v>84</v>
      </c>
      <c r="MU95" s="157">
        <v>134</v>
      </c>
      <c r="MV95" s="157">
        <v>109</v>
      </c>
      <c r="MW95" s="157">
        <v>15</v>
      </c>
      <c r="MX95" s="157">
        <v>10</v>
      </c>
      <c r="NB95" s="157" t="s">
        <v>72</v>
      </c>
      <c r="NC95" s="157">
        <v>85</v>
      </c>
      <c r="ND95" s="157">
        <v>53</v>
      </c>
      <c r="NE95" s="157">
        <v>2</v>
      </c>
      <c r="NF95" s="157">
        <v>30</v>
      </c>
      <c r="NJ95" s="157" t="s">
        <v>270</v>
      </c>
      <c r="NK95" s="157">
        <v>144</v>
      </c>
      <c r="NL95" s="157">
        <v>131</v>
      </c>
      <c r="NM95" s="157">
        <v>10</v>
      </c>
      <c r="NN95" s="157">
        <v>3</v>
      </c>
      <c r="NR95" s="157" t="s">
        <v>270</v>
      </c>
      <c r="NS95" s="157">
        <v>144</v>
      </c>
      <c r="NT95" s="157">
        <v>131</v>
      </c>
      <c r="NU95" s="157">
        <v>8</v>
      </c>
      <c r="NV95" s="157">
        <v>5</v>
      </c>
      <c r="NZ95" s="157" t="s">
        <v>270</v>
      </c>
      <c r="OA95" s="157">
        <v>144</v>
      </c>
      <c r="OB95" s="157">
        <v>132</v>
      </c>
      <c r="OC95" s="157">
        <v>8</v>
      </c>
      <c r="OD95" s="157">
        <v>4</v>
      </c>
      <c r="OH95" s="163" t="s">
        <v>71</v>
      </c>
      <c r="OI95" s="157">
        <v>194</v>
      </c>
      <c r="OJ95" s="157">
        <v>185</v>
      </c>
      <c r="OK95" s="157">
        <v>7</v>
      </c>
      <c r="OL95" s="157">
        <v>2</v>
      </c>
      <c r="OP95" s="163" t="s">
        <v>71</v>
      </c>
      <c r="OQ95" s="157">
        <v>194</v>
      </c>
      <c r="OR95" s="157">
        <v>177</v>
      </c>
      <c r="OS95" s="157">
        <v>6</v>
      </c>
      <c r="OT95" s="157">
        <v>11</v>
      </c>
      <c r="OX95" s="163" t="s">
        <v>71</v>
      </c>
      <c r="OY95" s="157">
        <v>194</v>
      </c>
      <c r="OZ95" s="157">
        <v>185</v>
      </c>
      <c r="PA95" s="157">
        <v>7</v>
      </c>
      <c r="PB95" s="157">
        <v>2</v>
      </c>
    </row>
    <row r="96" spans="1:455">
      <c r="AO96" s="2" t="s">
        <v>71</v>
      </c>
      <c r="AP96" s="2">
        <v>192</v>
      </c>
      <c r="AQ96" s="2">
        <v>181</v>
      </c>
      <c r="AR96" s="2">
        <v>7</v>
      </c>
      <c r="AS96" s="7">
        <v>4</v>
      </c>
      <c r="AT96" s="4">
        <v>0.93</v>
      </c>
      <c r="LF96" s="157" t="s">
        <v>84</v>
      </c>
      <c r="LG96" s="157">
        <v>134</v>
      </c>
      <c r="LH96" s="157">
        <v>109</v>
      </c>
      <c r="LI96" s="157">
        <v>15</v>
      </c>
      <c r="LJ96" s="157">
        <v>10</v>
      </c>
      <c r="LN96" s="157" t="s">
        <v>84</v>
      </c>
      <c r="LO96" s="157">
        <v>134</v>
      </c>
      <c r="LP96" s="157">
        <v>108</v>
      </c>
      <c r="LQ96" s="157">
        <v>15</v>
      </c>
      <c r="LR96" s="157">
        <v>11</v>
      </c>
      <c r="NB96" s="157" t="s">
        <v>270</v>
      </c>
      <c r="NC96" s="157">
        <v>144</v>
      </c>
      <c r="ND96" s="157">
        <v>131</v>
      </c>
      <c r="NE96" s="157">
        <v>9</v>
      </c>
      <c r="NF96" s="157">
        <v>4</v>
      </c>
      <c r="NJ96" s="157" t="s">
        <v>84</v>
      </c>
      <c r="NK96" s="157">
        <v>134</v>
      </c>
      <c r="NL96" s="157">
        <v>109</v>
      </c>
      <c r="NM96" s="157">
        <v>15</v>
      </c>
      <c r="NN96" s="157">
        <v>10</v>
      </c>
      <c r="NR96" s="157" t="s">
        <v>84</v>
      </c>
      <c r="NS96" s="157">
        <v>134</v>
      </c>
      <c r="NT96" s="157">
        <v>109</v>
      </c>
      <c r="NU96" s="157">
        <v>15</v>
      </c>
      <c r="NV96" s="157">
        <v>10</v>
      </c>
      <c r="NZ96" s="157" t="s">
        <v>86</v>
      </c>
      <c r="OA96" s="157">
        <v>1649</v>
      </c>
      <c r="OB96" s="157">
        <v>1361</v>
      </c>
      <c r="OC96" s="157">
        <v>137</v>
      </c>
      <c r="OD96" s="157">
        <v>151</v>
      </c>
      <c r="OH96" s="157" t="s">
        <v>72</v>
      </c>
      <c r="OI96" s="157">
        <v>85</v>
      </c>
      <c r="OJ96" s="157">
        <v>53</v>
      </c>
      <c r="OK96" s="157">
        <v>2</v>
      </c>
      <c r="OL96" s="157">
        <v>30</v>
      </c>
      <c r="OP96" s="157" t="s">
        <v>84</v>
      </c>
      <c r="OQ96" s="157">
        <v>134</v>
      </c>
      <c r="OR96" s="157">
        <v>108</v>
      </c>
      <c r="OS96" s="157">
        <v>15</v>
      </c>
      <c r="OT96" s="157">
        <v>11</v>
      </c>
      <c r="OX96" s="157" t="s">
        <v>72</v>
      </c>
      <c r="OY96" s="157">
        <v>85</v>
      </c>
      <c r="OZ96" s="157">
        <v>53</v>
      </c>
      <c r="PA96" s="157">
        <v>2</v>
      </c>
      <c r="PB96" s="157">
        <v>30</v>
      </c>
    </row>
    <row r="97" spans="366:418">
      <c r="NB97" s="157" t="s">
        <v>84</v>
      </c>
      <c r="NC97" s="157">
        <v>134</v>
      </c>
      <c r="ND97" s="157">
        <v>109</v>
      </c>
      <c r="NE97" s="157">
        <v>15</v>
      </c>
      <c r="NF97" s="157">
        <v>10</v>
      </c>
      <c r="NZ97" s="157" t="s">
        <v>84</v>
      </c>
      <c r="OA97" s="157">
        <v>134</v>
      </c>
      <c r="OB97" s="157">
        <v>110</v>
      </c>
      <c r="OC97" s="157">
        <v>15</v>
      </c>
      <c r="OD97" s="157">
        <v>9</v>
      </c>
      <c r="OH97" s="157" t="s">
        <v>270</v>
      </c>
      <c r="OI97" s="157">
        <v>144</v>
      </c>
      <c r="OJ97" s="157">
        <v>132</v>
      </c>
      <c r="OK97" s="157">
        <v>8</v>
      </c>
      <c r="OL97" s="157">
        <v>4</v>
      </c>
      <c r="OP97" s="157" t="s">
        <v>35</v>
      </c>
      <c r="OQ97" s="157">
        <v>48</v>
      </c>
      <c r="OR97" s="157">
        <v>21</v>
      </c>
      <c r="OS97" s="157">
        <v>21</v>
      </c>
      <c r="OT97" s="157">
        <v>6</v>
      </c>
      <c r="OX97" s="157" t="s">
        <v>270</v>
      </c>
      <c r="OY97" s="157">
        <v>144</v>
      </c>
      <c r="OZ97" s="157">
        <v>132</v>
      </c>
      <c r="PA97" s="157">
        <v>8</v>
      </c>
      <c r="PB97" s="157">
        <v>4</v>
      </c>
    </row>
    <row r="98" spans="366:418">
      <c r="OH98" s="157" t="s">
        <v>84</v>
      </c>
      <c r="OI98" s="157">
        <v>134</v>
      </c>
      <c r="OJ98" s="157">
        <v>108</v>
      </c>
      <c r="OK98" s="157">
        <v>15</v>
      </c>
      <c r="OL98" s="157">
        <v>11</v>
      </c>
      <c r="OP98" s="157" t="s">
        <v>82</v>
      </c>
      <c r="OQ98" s="157">
        <v>71</v>
      </c>
      <c r="OR98" s="157">
        <v>45</v>
      </c>
      <c r="OS98" s="157">
        <v>8</v>
      </c>
      <c r="OT98" s="157">
        <v>18</v>
      </c>
      <c r="OX98" s="157" t="s">
        <v>82</v>
      </c>
      <c r="OY98" s="157">
        <v>71</v>
      </c>
      <c r="OZ98" s="157">
        <v>45</v>
      </c>
      <c r="PA98" s="157">
        <v>8</v>
      </c>
      <c r="PB98" s="157">
        <v>18</v>
      </c>
    </row>
    <row r="99" spans="366:418">
      <c r="OH99" s="157" t="s">
        <v>30</v>
      </c>
      <c r="OI99" s="157">
        <v>36</v>
      </c>
      <c r="OJ99" s="157">
        <v>27</v>
      </c>
      <c r="OK99" s="157">
        <v>9</v>
      </c>
      <c r="OL99" s="157">
        <v>0</v>
      </c>
      <c r="OX99" s="157" t="s">
        <v>84</v>
      </c>
      <c r="OY99" s="157">
        <v>134</v>
      </c>
      <c r="OZ99" s="157">
        <v>108</v>
      </c>
      <c r="PA99" s="157">
        <v>15</v>
      </c>
      <c r="PB99" s="157">
        <v>11</v>
      </c>
    </row>
    <row r="100" spans="366:418">
      <c r="OH100" s="157" t="s">
        <v>82</v>
      </c>
      <c r="OI100" s="157">
        <v>71</v>
      </c>
      <c r="OJ100" s="157">
        <v>45</v>
      </c>
      <c r="OK100" s="157">
        <v>8</v>
      </c>
      <c r="OL100" s="157">
        <v>18</v>
      </c>
    </row>
  </sheetData>
  <mergeCells count="21">
    <mergeCell ref="HW1:HX1"/>
    <mergeCell ref="ID1:IE1"/>
    <mergeCell ref="GK1:GL1"/>
    <mergeCell ref="GS1:GT1"/>
    <mergeCell ref="HA1:HB1"/>
    <mergeCell ref="HI1:HJ1"/>
    <mergeCell ref="HP1:HQ1"/>
    <mergeCell ref="GC1:GD1"/>
    <mergeCell ref="FM1:FN1"/>
    <mergeCell ref="FU1:FV1"/>
    <mergeCell ref="EW1:EX1"/>
    <mergeCell ref="FE1:FF1"/>
    <mergeCell ref="EO1:EP1"/>
    <mergeCell ref="EG1:EH1"/>
    <mergeCell ref="DQ1:DR1"/>
    <mergeCell ref="DI1:DJ1"/>
    <mergeCell ref="BU1:BV1"/>
    <mergeCell ref="CC1:CD1"/>
    <mergeCell ref="CK1:CL1"/>
    <mergeCell ref="CS1:CT1"/>
    <mergeCell ref="DA1:DB1"/>
  </mergeCells>
  <phoneticPr fontId="1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T100"/>
  <sheetViews>
    <sheetView topLeftCell="QC64" workbookViewId="0">
      <selection activeCell="QN82" sqref="QN82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93" width="9.140625" style="2"/>
    <col min="94" max="94" width="9.140625" style="4"/>
    <col min="95" max="101" width="9.140625" style="2"/>
    <col min="102" max="102" width="9.140625" style="4"/>
    <col min="103" max="133" width="9.140625" style="2"/>
    <col min="134" max="134" width="9.140625" style="4"/>
    <col min="135" max="141" width="9.140625" style="2"/>
    <col min="142" max="142" width="9.140625" style="4"/>
    <col min="143" max="189" width="9.140625" style="2"/>
    <col min="190" max="190" width="9.140625" style="158"/>
    <col min="191" max="197" width="9.140625" style="2"/>
    <col min="198" max="198" width="9.140625" style="158"/>
    <col min="199" max="216" width="9.140625" style="2"/>
    <col min="217" max="229" width="0" style="2" hidden="1" customWidth="1"/>
    <col min="230" max="230" width="0" style="158" hidden="1" customWidth="1"/>
    <col min="231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74" width="9.140625" style="2"/>
    <col min="275" max="275" width="9.140625" style="158"/>
    <col min="276" max="282" width="9.140625" style="2"/>
    <col min="283" max="283" width="9.140625" style="158"/>
    <col min="284" max="285" width="9.140625" style="2"/>
    <col min="286" max="290" width="9.140625" style="157"/>
    <col min="291" max="291" width="9.140625" style="158"/>
    <col min="292" max="298" width="9.140625" style="157"/>
    <col min="299" max="299" width="9.140625" style="158"/>
    <col min="300" max="306" width="9.140625" style="157"/>
    <col min="307" max="307" width="9.140625" style="158"/>
    <col min="308" max="314" width="9.140625" style="157"/>
    <col min="315" max="315" width="9.140625" style="158"/>
    <col min="316" max="322" width="9.140625" style="157"/>
    <col min="323" max="323" width="9.140625" style="158"/>
    <col min="324" max="330" width="9.140625" style="157"/>
    <col min="331" max="331" width="9.140625" style="158"/>
    <col min="332" max="338" width="9.140625" style="157"/>
    <col min="339" max="339" width="9.140625" style="158"/>
    <col min="340" max="346" width="9.140625" style="157"/>
    <col min="347" max="347" width="9.140625" style="158"/>
    <col min="348" max="354" width="9.140625" style="157"/>
    <col min="355" max="355" width="9.140625" style="158"/>
    <col min="356" max="362" width="9.140625" style="157"/>
    <col min="363" max="363" width="9.140625" style="158"/>
    <col min="364" max="370" width="9.140625" style="157"/>
    <col min="371" max="371" width="9.140625" style="158"/>
    <col min="372" max="378" width="9.140625" style="157"/>
    <col min="379" max="379" width="9.140625" style="158"/>
    <col min="380" max="386" width="9.140625" style="157"/>
    <col min="387" max="387" width="9.140625" style="158"/>
    <col min="388" max="394" width="9.140625" style="157"/>
    <col min="395" max="395" width="9.140625" style="158"/>
    <col min="396" max="402" width="9.140625" style="157"/>
    <col min="403" max="403" width="9.140625" style="158"/>
    <col min="404" max="410" width="9.140625" style="157"/>
    <col min="411" max="411" width="9.140625" style="158"/>
    <col min="412" max="412" width="9.140625" style="157"/>
    <col min="413" max="413" width="9.140625" style="2"/>
    <col min="414" max="418" width="9.140625" style="157"/>
    <col min="419" max="419" width="9.140625" style="158"/>
    <col min="420" max="420" width="9.140625" style="157"/>
    <col min="421" max="421" width="9.140625" style="2"/>
    <col min="422" max="422" width="24.28515625" style="2" customWidth="1"/>
    <col min="423" max="423" width="10.42578125" style="2" bestFit="1" customWidth="1"/>
    <col min="424" max="424" width="8" style="2" customWidth="1"/>
    <col min="425" max="425" width="7.42578125" style="2" customWidth="1"/>
    <col min="426" max="426" width="9.140625" style="2"/>
    <col min="427" max="427" width="6.85546875" style="158" customWidth="1"/>
    <col min="428" max="433" width="9.140625" style="2"/>
    <col min="434" max="434" width="9.140625" style="158"/>
    <col min="435" max="440" width="9.140625" style="2"/>
    <col min="441" max="441" width="9.140625" style="158"/>
    <col min="442" max="447" width="9.140625" style="2"/>
    <col min="448" max="448" width="9.140625" style="158"/>
    <col min="449" max="449" width="9.140625" style="2"/>
    <col min="450" max="454" width="9.140625" style="157"/>
    <col min="455" max="455" width="9.140625" style="158"/>
    <col min="456" max="456" width="9.140625" style="157"/>
    <col min="457" max="461" width="9.140625" style="2"/>
    <col min="462" max="462" width="9.140625" style="158"/>
    <col min="463" max="16384" width="9.140625" style="2"/>
  </cols>
  <sheetData>
    <row r="1" spans="1:462" ht="15.7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192</v>
      </c>
      <c r="Y1" s="2" t="s">
        <v>195</v>
      </c>
      <c r="AG1" s="2" t="s">
        <v>196</v>
      </c>
      <c r="AO1" s="2" t="s">
        <v>197</v>
      </c>
      <c r="AW1" s="2" t="s">
        <v>199</v>
      </c>
      <c r="BE1" s="2" t="s">
        <v>200</v>
      </c>
      <c r="BM1" s="2" t="s">
        <v>201</v>
      </c>
      <c r="BU1" s="2" t="s">
        <v>202</v>
      </c>
      <c r="CC1" s="202" t="s">
        <v>210</v>
      </c>
      <c r="CD1" s="202"/>
      <c r="CK1" s="202" t="s">
        <v>223</v>
      </c>
      <c r="CL1" s="202"/>
      <c r="CS1" s="202" t="s">
        <v>224</v>
      </c>
      <c r="CT1" s="202"/>
      <c r="DA1" s="202" t="s">
        <v>229</v>
      </c>
      <c r="DB1" s="202"/>
      <c r="DF1" s="4"/>
      <c r="DI1" s="202" t="s">
        <v>238</v>
      </c>
      <c r="DJ1" s="202"/>
      <c r="DN1" s="4"/>
      <c r="DQ1" s="202" t="s">
        <v>245</v>
      </c>
      <c r="DR1" s="202"/>
      <c r="DV1" s="4"/>
      <c r="DY1" s="202" t="s">
        <v>255</v>
      </c>
      <c r="DZ1" s="202"/>
      <c r="EG1" s="2" t="s">
        <v>259</v>
      </c>
      <c r="EO1" s="202" t="s">
        <v>276</v>
      </c>
      <c r="EP1" s="202"/>
      <c r="EQ1" s="147"/>
      <c r="ER1" s="147"/>
      <c r="ES1" s="147"/>
      <c r="ET1" s="147"/>
      <c r="EU1" s="147"/>
      <c r="EV1" s="147"/>
      <c r="EW1" s="207" t="s">
        <v>273</v>
      </c>
      <c r="EX1" s="207"/>
      <c r="EY1" s="147"/>
      <c r="EZ1" s="147"/>
      <c r="FA1" s="147"/>
      <c r="FB1" s="147"/>
      <c r="FC1" s="147"/>
      <c r="FD1" s="139"/>
      <c r="FE1" s="207" t="s">
        <v>278</v>
      </c>
      <c r="FF1" s="207"/>
      <c r="FG1" s="157"/>
      <c r="FH1" s="157"/>
      <c r="FI1" s="157"/>
      <c r="FJ1" s="158"/>
      <c r="FK1" s="157"/>
      <c r="FL1" s="157"/>
      <c r="FM1" s="202" t="s">
        <v>271</v>
      </c>
      <c r="FN1" s="202"/>
      <c r="FO1" s="157"/>
      <c r="FP1" s="157"/>
      <c r="FQ1" s="157"/>
      <c r="FR1" s="158"/>
      <c r="FS1" s="157"/>
      <c r="FT1" s="157"/>
      <c r="FU1" s="202" t="s">
        <v>282</v>
      </c>
      <c r="FV1" s="202"/>
      <c r="FW1" s="157"/>
      <c r="FX1" s="157"/>
      <c r="FY1" s="157"/>
      <c r="FZ1" s="158"/>
      <c r="GA1" s="157"/>
      <c r="GB1" s="157"/>
      <c r="GC1" s="157" t="s">
        <v>286</v>
      </c>
      <c r="GD1" s="157"/>
      <c r="GE1" s="157"/>
      <c r="GF1" s="157"/>
      <c r="GG1" s="157"/>
      <c r="GI1" s="157"/>
      <c r="GJ1" s="157"/>
      <c r="GK1" s="202" t="s">
        <v>288</v>
      </c>
      <c r="GL1" s="202"/>
      <c r="GM1" s="157"/>
      <c r="GN1" s="157"/>
      <c r="GO1" s="157"/>
      <c r="GQ1" s="157"/>
      <c r="GR1" s="157"/>
      <c r="GS1" s="202" t="s">
        <v>313</v>
      </c>
      <c r="GT1" s="202"/>
      <c r="GU1" s="157"/>
      <c r="GV1" s="157"/>
      <c r="GW1" s="157"/>
      <c r="GX1" s="158"/>
      <c r="GY1" s="157"/>
      <c r="GZ1" s="157"/>
      <c r="HA1" s="202" t="s">
        <v>315</v>
      </c>
      <c r="HB1" s="202"/>
      <c r="HC1" s="157"/>
      <c r="HD1" s="157"/>
      <c r="HE1" s="157"/>
      <c r="HF1" s="158"/>
      <c r="HG1" s="157"/>
      <c r="HH1" s="157"/>
      <c r="HI1" s="202" t="s">
        <v>316</v>
      </c>
      <c r="HJ1" s="202"/>
      <c r="HK1" s="157"/>
      <c r="HL1" s="157"/>
      <c r="HM1" s="157"/>
      <c r="HN1" s="158"/>
      <c r="HO1" s="157"/>
      <c r="HP1" s="202" t="s">
        <v>307</v>
      </c>
      <c r="HQ1" s="202"/>
      <c r="HR1" s="157"/>
      <c r="HS1" s="157"/>
      <c r="HT1" s="157"/>
      <c r="HU1" s="157"/>
      <c r="HV1" s="157"/>
      <c r="HW1" s="202" t="s">
        <v>312</v>
      </c>
      <c r="HX1" s="202"/>
      <c r="HY1" s="157"/>
      <c r="HZ1" s="157"/>
      <c r="IA1" s="157"/>
      <c r="IB1" s="158"/>
      <c r="IC1" s="157"/>
      <c r="ID1" s="202" t="s">
        <v>317</v>
      </c>
      <c r="IE1" s="202"/>
      <c r="IF1" s="157"/>
      <c r="IG1" s="157"/>
      <c r="IH1" s="157"/>
      <c r="II1" s="158"/>
      <c r="IJ1" s="157"/>
      <c r="IK1" s="157"/>
      <c r="IL1" s="157" t="s">
        <v>330</v>
      </c>
      <c r="IM1" s="157"/>
      <c r="IN1" s="157"/>
      <c r="IO1" s="157"/>
      <c r="IP1" s="157"/>
      <c r="IR1" s="157"/>
      <c r="IS1" s="157"/>
      <c r="IT1" s="157" t="s">
        <v>331</v>
      </c>
      <c r="IU1" s="157"/>
      <c r="IV1" s="157"/>
      <c r="IW1" s="157"/>
      <c r="IX1" s="157"/>
      <c r="IZ1" s="157"/>
      <c r="JA1" s="157"/>
      <c r="JB1" s="157" t="s">
        <v>353</v>
      </c>
      <c r="JC1" s="157"/>
      <c r="JD1" s="157"/>
      <c r="JE1" s="157"/>
      <c r="JF1" s="157"/>
      <c r="JJ1" s="2" t="s">
        <v>365</v>
      </c>
      <c r="JR1" s="2" t="s">
        <v>369</v>
      </c>
      <c r="JZ1" s="157" t="s">
        <v>450</v>
      </c>
      <c r="KH1" s="157" t="s">
        <v>446</v>
      </c>
      <c r="KP1" s="157" t="s">
        <v>447</v>
      </c>
      <c r="KX1" s="157" t="s">
        <v>448</v>
      </c>
      <c r="LF1" s="157" t="s">
        <v>449</v>
      </c>
      <c r="LN1" s="157" t="s">
        <v>408</v>
      </c>
      <c r="LV1" s="157" t="s">
        <v>409</v>
      </c>
      <c r="MD1" s="157" t="s">
        <v>410</v>
      </c>
      <c r="ML1" s="157" t="s">
        <v>411</v>
      </c>
      <c r="MT1" s="157" t="s">
        <v>412</v>
      </c>
      <c r="NB1" s="157" t="s">
        <v>413</v>
      </c>
      <c r="NJ1" s="157" t="s">
        <v>414</v>
      </c>
      <c r="NR1" s="157" t="s">
        <v>415</v>
      </c>
      <c r="NZ1" s="157" t="s">
        <v>416</v>
      </c>
      <c r="OH1" s="157" t="s">
        <v>417</v>
      </c>
      <c r="OP1" s="157" t="s">
        <v>418</v>
      </c>
      <c r="OX1" s="157" t="s">
        <v>451</v>
      </c>
      <c r="PF1" s="2" t="s">
        <v>464</v>
      </c>
      <c r="PM1" s="2" t="s">
        <v>465</v>
      </c>
      <c r="PT1" s="2" t="s">
        <v>471</v>
      </c>
      <c r="QA1" s="2" t="s">
        <v>476</v>
      </c>
      <c r="QH1" s="157" t="s">
        <v>488</v>
      </c>
      <c r="QO1" s="2" t="s">
        <v>484</v>
      </c>
    </row>
    <row r="2" spans="1:462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O2" s="148" t="s">
        <v>0</v>
      </c>
      <c r="EP2" s="148" t="s">
        <v>1</v>
      </c>
      <c r="EQ2" s="148" t="s">
        <v>2</v>
      </c>
      <c r="ER2" s="148" t="s">
        <v>3</v>
      </c>
      <c r="ES2" s="148" t="s">
        <v>4</v>
      </c>
      <c r="ET2" s="149" t="s">
        <v>5</v>
      </c>
      <c r="EU2" s="147"/>
      <c r="EV2" s="147"/>
      <c r="EW2" s="147" t="s">
        <v>0</v>
      </c>
      <c r="EX2" s="147" t="s">
        <v>1</v>
      </c>
      <c r="EY2" s="147" t="s">
        <v>2</v>
      </c>
      <c r="EZ2" s="147" t="s">
        <v>3</v>
      </c>
      <c r="FA2" s="147" t="s">
        <v>4</v>
      </c>
      <c r="FB2" s="152" t="s">
        <v>5</v>
      </c>
      <c r="FC2" s="147"/>
      <c r="FD2" s="139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J2" s="157"/>
      <c r="IK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R2" s="157"/>
      <c r="IS2" s="157"/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IZ2" s="157"/>
      <c r="JA2" s="157"/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t="s">
        <v>0</v>
      </c>
      <c r="JK2" t="s">
        <v>1</v>
      </c>
      <c r="JL2" t="s">
        <v>2</v>
      </c>
      <c r="JM2" t="s">
        <v>3</v>
      </c>
      <c r="JN2" t="s">
        <v>4</v>
      </c>
      <c r="JO2" s="162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M2" s="157" t="s">
        <v>0</v>
      </c>
      <c r="PN2" s="157" t="s">
        <v>1</v>
      </c>
      <c r="PO2" s="157" t="s">
        <v>2</v>
      </c>
      <c r="PP2" s="157" t="s">
        <v>3</v>
      </c>
      <c r="PQ2" s="157" t="s">
        <v>4</v>
      </c>
      <c r="PR2" s="158" t="s">
        <v>5</v>
      </c>
      <c r="PT2" s="157" t="s">
        <v>0</v>
      </c>
      <c r="PU2" s="157" t="s">
        <v>1</v>
      </c>
      <c r="PV2" s="157" t="s">
        <v>2</v>
      </c>
      <c r="PW2" s="157" t="s">
        <v>3</v>
      </c>
      <c r="PX2" s="157" t="s">
        <v>4</v>
      </c>
      <c r="PY2" s="158" t="s">
        <v>5</v>
      </c>
      <c r="QA2" s="157" t="s">
        <v>0</v>
      </c>
      <c r="QB2" s="157" t="s">
        <v>1</v>
      </c>
      <c r="QC2" s="157" t="s">
        <v>2</v>
      </c>
      <c r="QD2" s="157" t="s">
        <v>3</v>
      </c>
      <c r="QE2" s="157" t="s">
        <v>4</v>
      </c>
      <c r="QF2" s="158" t="s">
        <v>5</v>
      </c>
      <c r="QH2" s="157" t="s">
        <v>0</v>
      </c>
      <c r="QI2" s="157" t="s">
        <v>1</v>
      </c>
      <c r="QJ2" s="157" t="s">
        <v>2</v>
      </c>
      <c r="QK2" s="157" t="s">
        <v>3</v>
      </c>
      <c r="QL2" s="157" t="s">
        <v>4</v>
      </c>
      <c r="QM2" s="158" t="s">
        <v>5</v>
      </c>
      <c r="QO2" s="157" t="s">
        <v>0</v>
      </c>
      <c r="QP2" s="157" t="s">
        <v>1</v>
      </c>
      <c r="QQ2" s="157" t="s">
        <v>2</v>
      </c>
      <c r="QR2" s="157" t="s">
        <v>3</v>
      </c>
      <c r="QS2" s="157" t="s">
        <v>4</v>
      </c>
      <c r="QT2" s="158" t="s">
        <v>5</v>
      </c>
    </row>
    <row r="3" spans="1:462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t="s">
        <v>17</v>
      </c>
      <c r="AP3">
        <v>34</v>
      </c>
      <c r="AQ3">
        <v>34</v>
      </c>
      <c r="AR3">
        <v>0</v>
      </c>
      <c r="AS3">
        <v>0</v>
      </c>
      <c r="AT3" s="108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f>BW3/BV3</f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J3" s="4"/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v>1</v>
      </c>
      <c r="EE3" s="4">
        <f>ED3-DV3</f>
        <v>0</v>
      </c>
      <c r="EG3" s="2" t="s">
        <v>17</v>
      </c>
      <c r="EH3" s="2">
        <v>34</v>
      </c>
      <c r="EI3" s="2">
        <v>34</v>
      </c>
      <c r="EJ3" s="2">
        <v>0</v>
      </c>
      <c r="EK3" s="2">
        <v>0</v>
      </c>
      <c r="EL3" s="4">
        <f>EI3/EH3</f>
        <v>1</v>
      </c>
      <c r="EM3" s="4">
        <f>EL3-ED3</f>
        <v>0</v>
      </c>
      <c r="EO3" s="148" t="s">
        <v>17</v>
      </c>
      <c r="EP3" s="148">
        <v>34</v>
      </c>
      <c r="EQ3" s="148">
        <v>34</v>
      </c>
      <c r="ER3" s="148">
        <v>0</v>
      </c>
      <c r="ES3" s="148">
        <v>0</v>
      </c>
      <c r="ET3" s="149">
        <v>1</v>
      </c>
      <c r="EU3" s="149">
        <v>0</v>
      </c>
      <c r="EV3" s="147"/>
      <c r="EW3" s="147" t="s">
        <v>17</v>
      </c>
      <c r="EX3" s="147">
        <v>34</v>
      </c>
      <c r="EY3" s="147">
        <v>34</v>
      </c>
      <c r="EZ3" s="147">
        <v>0</v>
      </c>
      <c r="FA3" s="147">
        <v>0</v>
      </c>
      <c r="FB3" s="152">
        <v>1</v>
      </c>
      <c r="FC3" s="149">
        <v>0</v>
      </c>
      <c r="FD3" s="139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J3" s="157"/>
      <c r="IK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S3" s="157"/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A3" s="157"/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t="s">
        <v>17</v>
      </c>
      <c r="JK3">
        <v>34</v>
      </c>
      <c r="JL3">
        <v>34</v>
      </c>
      <c r="JM3">
        <v>0</v>
      </c>
      <c r="JN3">
        <v>0</v>
      </c>
      <c r="JO3" s="162">
        <f>JL3/JK3</f>
        <v>1</v>
      </c>
      <c r="JP3" s="158">
        <f>JO3-JG3</f>
        <v>0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JW3-JO3</f>
        <v>0</v>
      </c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0</v>
      </c>
      <c r="PI3" s="157">
        <v>0</v>
      </c>
      <c r="PJ3" s="157">
        <v>34</v>
      </c>
      <c r="PK3" s="158">
        <v>0</v>
      </c>
      <c r="PM3" s="157" t="s">
        <v>17</v>
      </c>
      <c r="PN3" s="157">
        <v>34</v>
      </c>
      <c r="PO3" s="157">
        <v>0</v>
      </c>
      <c r="PP3" s="157">
        <v>0</v>
      </c>
      <c r="PQ3" s="157">
        <v>34</v>
      </c>
      <c r="PR3" s="158">
        <v>0</v>
      </c>
      <c r="PT3" s="157" t="s">
        <v>17</v>
      </c>
      <c r="PU3" s="157">
        <v>34</v>
      </c>
      <c r="PV3" s="157">
        <v>0</v>
      </c>
      <c r="PW3" s="157">
        <v>0</v>
      </c>
      <c r="PX3" s="157">
        <v>34</v>
      </c>
      <c r="PY3" s="158">
        <v>0</v>
      </c>
      <c r="QA3" s="157" t="s">
        <v>17</v>
      </c>
      <c r="QB3" s="157">
        <v>34</v>
      </c>
      <c r="QC3" s="157">
        <v>0</v>
      </c>
      <c r="QD3" s="157">
        <v>0</v>
      </c>
      <c r="QE3" s="157">
        <v>34</v>
      </c>
      <c r="QF3" s="158">
        <v>0</v>
      </c>
      <c r="QH3" s="157" t="s">
        <v>17</v>
      </c>
      <c r="QI3" s="157">
        <v>34</v>
      </c>
      <c r="QJ3" s="157">
        <v>0</v>
      </c>
      <c r="QK3" s="157">
        <v>0</v>
      </c>
      <c r="QL3" s="157">
        <v>34</v>
      </c>
      <c r="QM3" s="158">
        <v>0</v>
      </c>
      <c r="QO3" s="157" t="s">
        <v>17</v>
      </c>
      <c r="QP3" s="157">
        <v>34</v>
      </c>
      <c r="QQ3" s="157">
        <v>0</v>
      </c>
      <c r="QR3" s="157">
        <v>0</v>
      </c>
      <c r="QS3" s="157">
        <v>34</v>
      </c>
      <c r="QT3" s="158">
        <v>0</v>
      </c>
    </row>
    <row r="4" spans="1:462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0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1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3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4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5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6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7">BR4-BJ4</f>
        <v>0</v>
      </c>
      <c r="BU4" s="66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8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9">CH4-BZ4</f>
        <v>0</v>
      </c>
      <c r="CJ4" s="4"/>
      <c r="CK4" s="65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0">CP4-CH4</f>
        <v>0</v>
      </c>
      <c r="CS4" s="65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1">CX4-CP4</f>
        <v>0</v>
      </c>
      <c r="DA4" s="114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f t="shared" ref="DG4:DG67" si="12">DF4-CX4</f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ref="DO4:DO67" si="13">DN4-DF4</f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4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5">ED4-DV4</f>
        <v>0</v>
      </c>
      <c r="EG4" s="114" t="s">
        <v>18</v>
      </c>
      <c r="EH4" s="2">
        <v>32</v>
      </c>
      <c r="EI4" s="2">
        <v>32</v>
      </c>
      <c r="EJ4" s="2">
        <v>0</v>
      </c>
      <c r="EK4" s="2">
        <v>0</v>
      </c>
      <c r="EL4" s="4">
        <v>1</v>
      </c>
      <c r="EM4" s="4">
        <f t="shared" ref="EM4:EM67" si="16">EL4-ED4</f>
        <v>0</v>
      </c>
      <c r="EO4" s="154" t="s">
        <v>18</v>
      </c>
      <c r="EP4" s="148">
        <v>32</v>
      </c>
      <c r="EQ4" s="148">
        <v>32</v>
      </c>
      <c r="ER4" s="148">
        <v>0</v>
      </c>
      <c r="ES4" s="148">
        <v>0</v>
      </c>
      <c r="ET4" s="149">
        <v>1</v>
      </c>
      <c r="EU4" s="149">
        <v>0</v>
      </c>
      <c r="EV4" s="147"/>
      <c r="EW4" s="153" t="s">
        <v>18</v>
      </c>
      <c r="EX4" s="148">
        <v>32</v>
      </c>
      <c r="EY4" s="148">
        <v>32</v>
      </c>
      <c r="EZ4" s="148">
        <v>0</v>
      </c>
      <c r="FA4" s="148">
        <v>0</v>
      </c>
      <c r="FB4" s="149">
        <v>1</v>
      </c>
      <c r="FC4" s="149">
        <v>0</v>
      </c>
      <c r="FD4" s="139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7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8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13" si="19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58">
        <v>1</v>
      </c>
      <c r="GI4" s="158">
        <f t="shared" ref="GI4:GI67" si="20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58">
        <v>1</v>
      </c>
      <c r="GQ4" s="158">
        <f t="shared" ref="GQ4:GQ67" si="21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58">
        <v>1</v>
      </c>
      <c r="GY4" s="158">
        <f t="shared" ref="GY4:GY67" si="22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58">
        <v>1</v>
      </c>
      <c r="HG4" s="158">
        <f t="shared" ref="HG4:HG67" si="23">HF4-GX4</f>
        <v>0</v>
      </c>
      <c r="HH4" s="157"/>
      <c r="IJ4" s="157"/>
      <c r="IK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4">IN4/IM4</f>
        <v>1</v>
      </c>
      <c r="IR4" s="158">
        <f t="shared" ref="IR4:IR67" si="25">IQ4-HF4</f>
        <v>0</v>
      </c>
      <c r="IS4" s="157"/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6">IV4/IU4</f>
        <v>1</v>
      </c>
      <c r="IZ4" s="158">
        <f t="shared" ref="IZ4:IZ67" si="27">IY4-IQ4</f>
        <v>0</v>
      </c>
      <c r="JA4" s="157"/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8">JD4/JC4</f>
        <v>1</v>
      </c>
      <c r="JH4" s="158">
        <f t="shared" ref="JH4:JH67" si="29">JG4-IY4</f>
        <v>0</v>
      </c>
      <c r="JJ4" s="163" t="s">
        <v>18</v>
      </c>
      <c r="JK4" s="157">
        <v>32</v>
      </c>
      <c r="JL4" s="157">
        <v>32</v>
      </c>
      <c r="JM4" s="157">
        <v>0</v>
      </c>
      <c r="JN4" s="157">
        <v>0</v>
      </c>
      <c r="JO4" s="162">
        <f t="shared" ref="JO4:JO67" si="30">JL4/JK4</f>
        <v>1</v>
      </c>
      <c r="JP4" s="158">
        <f t="shared" ref="JP4:JP67" si="31">JO4-JG4</f>
        <v>0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2">JT4/JS4</f>
        <v>1</v>
      </c>
      <c r="JX4" s="158">
        <f t="shared" ref="JX4:JX67" si="33">JW4-JO4</f>
        <v>0</v>
      </c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4">KB4/KA4</f>
        <v>1</v>
      </c>
      <c r="KF4" s="158">
        <f t="shared" ref="KF4:KF67" si="35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6">KJ4/KI4</f>
        <v>1</v>
      </c>
      <c r="KN4" s="158">
        <f t="shared" ref="KN4:KN67" si="37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8">KR4/KQ4</f>
        <v>1</v>
      </c>
      <c r="KV4" s="158">
        <f t="shared" ref="KV4:KV67" si="39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40">KZ4/KY4</f>
        <v>1</v>
      </c>
      <c r="LD4" s="158">
        <f t="shared" ref="LD4:LD67" si="41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2">LH4/LG4</f>
        <v>1</v>
      </c>
      <c r="LL4" s="158">
        <f t="shared" ref="LL4:LL67" si="43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4">LP4/LO4</f>
        <v>1</v>
      </c>
      <c r="LT4" s="158">
        <f t="shared" ref="LT4:LT67" si="45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6">LX4/LW4</f>
        <v>1</v>
      </c>
      <c r="MB4" s="158">
        <f t="shared" ref="MB4:MB67" si="47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8">MF4/ME4</f>
        <v>1</v>
      </c>
      <c r="MJ4" s="158">
        <f t="shared" ref="MJ4:MJ67" si="49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50">MN4/MM4</f>
        <v>1</v>
      </c>
      <c r="MR4" s="158">
        <f t="shared" ref="MR4:MR67" si="51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2">MV4/MU4</f>
        <v>1</v>
      </c>
      <c r="MZ4" s="158">
        <f t="shared" ref="MZ4:MZ67" si="53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4">ND4/NC4</f>
        <v>1</v>
      </c>
      <c r="NH4" s="158">
        <f t="shared" ref="NH4:NH67" si="55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6">NL4/NK4</f>
        <v>1</v>
      </c>
      <c r="NP4" s="158">
        <f t="shared" ref="NP4:NP67" si="57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8">NT4/NS4</f>
        <v>1</v>
      </c>
      <c r="NX4" s="158">
        <f t="shared" ref="NX4:NX67" si="59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60">OB4/OA4</f>
        <v>1</v>
      </c>
      <c r="OF4" s="158">
        <f t="shared" ref="OF4:OF67" si="61">OE4-NW4</f>
        <v>0</v>
      </c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2">OJ4/OI4</f>
        <v>1</v>
      </c>
      <c r="ON4" s="158">
        <f t="shared" ref="ON4:ON67" si="63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4">OR4/OQ4</f>
        <v>1</v>
      </c>
      <c r="OV4" s="158">
        <f t="shared" ref="OV4:OV67" si="65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6">OZ4/OY4</f>
        <v>1</v>
      </c>
      <c r="PD4" s="158">
        <f t="shared" ref="PD4:PD67" si="67">PC4-OU4</f>
        <v>0</v>
      </c>
      <c r="PF4" s="157" t="s">
        <v>18</v>
      </c>
      <c r="PG4" s="157">
        <v>44</v>
      </c>
      <c r="PH4" s="157">
        <v>0</v>
      </c>
      <c r="PI4" s="157">
        <v>0</v>
      </c>
      <c r="PJ4" s="157">
        <v>44</v>
      </c>
      <c r="PK4" s="158">
        <v>0</v>
      </c>
      <c r="PM4" s="157" t="s">
        <v>18</v>
      </c>
      <c r="PN4" s="157">
        <v>44</v>
      </c>
      <c r="PO4" s="157">
        <v>0</v>
      </c>
      <c r="PP4" s="157">
        <v>0</v>
      </c>
      <c r="PQ4" s="157">
        <v>44</v>
      </c>
      <c r="PR4" s="158">
        <v>0</v>
      </c>
      <c r="PT4" s="157" t="s">
        <v>18</v>
      </c>
      <c r="PU4" s="157">
        <v>44</v>
      </c>
      <c r="PV4" s="157">
        <v>0</v>
      </c>
      <c r="PW4" s="157">
        <v>0</v>
      </c>
      <c r="PX4" s="157">
        <v>44</v>
      </c>
      <c r="PY4" s="158">
        <v>0</v>
      </c>
      <c r="QA4" s="157" t="s">
        <v>18</v>
      </c>
      <c r="QB4" s="157">
        <v>44</v>
      </c>
      <c r="QC4" s="157">
        <v>0</v>
      </c>
      <c r="QD4" s="157">
        <v>0</v>
      </c>
      <c r="QE4" s="157">
        <v>44</v>
      </c>
      <c r="QF4" s="158">
        <v>0</v>
      </c>
      <c r="QH4" s="157" t="s">
        <v>18</v>
      </c>
      <c r="QI4" s="157">
        <v>44</v>
      </c>
      <c r="QJ4" s="157">
        <v>0</v>
      </c>
      <c r="QK4" s="157">
        <v>0</v>
      </c>
      <c r="QL4" s="157">
        <v>44</v>
      </c>
      <c r="QM4" s="158">
        <v>0</v>
      </c>
      <c r="QO4" s="157" t="s">
        <v>18</v>
      </c>
      <c r="QP4" s="157">
        <v>44</v>
      </c>
      <c r="QQ4" s="157">
        <v>0</v>
      </c>
      <c r="QR4" s="157">
        <v>0</v>
      </c>
      <c r="QS4" s="157">
        <v>44</v>
      </c>
      <c r="QT4" s="158">
        <v>0</v>
      </c>
    </row>
    <row r="5" spans="1:462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0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t="s">
        <v>19</v>
      </c>
      <c r="AP5">
        <v>23</v>
      </c>
      <c r="AQ5">
        <v>23</v>
      </c>
      <c r="AR5">
        <v>0</v>
      </c>
      <c r="AS5">
        <v>0</v>
      </c>
      <c r="AT5" s="108">
        <v>1</v>
      </c>
      <c r="AU5" s="4">
        <f t="shared" si="4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19</v>
      </c>
      <c r="BF5" s="2">
        <v>23</v>
      </c>
      <c r="BG5" s="2">
        <v>23</v>
      </c>
      <c r="BH5" s="2">
        <v>0</v>
      </c>
      <c r="BI5" s="2">
        <v>0</v>
      </c>
      <c r="BJ5" s="4">
        <v>1</v>
      </c>
      <c r="BK5" s="4">
        <f t="shared" si="6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4">
        <f t="shared" si="7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f t="shared" ref="BZ5:BZ67" si="68">BW5/BV5</f>
        <v>1</v>
      </c>
      <c r="CA5" s="4">
        <f t="shared" si="8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9"/>
        <v>0</v>
      </c>
      <c r="CJ5" s="4"/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2" t="s">
        <v>19</v>
      </c>
      <c r="EH5" s="2">
        <v>26</v>
      </c>
      <c r="EI5" s="2">
        <v>26</v>
      </c>
      <c r="EJ5" s="2">
        <v>0</v>
      </c>
      <c r="EK5" s="2">
        <v>0</v>
      </c>
      <c r="EL5" s="4">
        <f t="shared" ref="EL5:EL67" si="69">EI5/EH5</f>
        <v>1</v>
      </c>
      <c r="EM5" s="4">
        <f t="shared" si="16"/>
        <v>0</v>
      </c>
      <c r="EO5" s="148" t="s">
        <v>19</v>
      </c>
      <c r="EP5" s="148">
        <v>26</v>
      </c>
      <c r="EQ5" s="148">
        <v>26</v>
      </c>
      <c r="ER5" s="148">
        <v>0</v>
      </c>
      <c r="ES5" s="148">
        <v>0</v>
      </c>
      <c r="ET5" s="149">
        <v>1</v>
      </c>
      <c r="EU5" s="149">
        <v>0</v>
      </c>
      <c r="EV5" s="147"/>
      <c r="EW5" s="147" t="s">
        <v>19</v>
      </c>
      <c r="EX5" s="147">
        <v>26</v>
      </c>
      <c r="EY5" s="147">
        <v>26</v>
      </c>
      <c r="EZ5" s="147">
        <v>0</v>
      </c>
      <c r="FA5" s="147">
        <v>0</v>
      </c>
      <c r="FB5" s="152">
        <v>1</v>
      </c>
      <c r="FC5" s="149">
        <v>0</v>
      </c>
      <c r="FD5" s="139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7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8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9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20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1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2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3"/>
        <v>0</v>
      </c>
      <c r="HH5" s="157"/>
      <c r="IJ5" s="157"/>
      <c r="IK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4"/>
        <v>1</v>
      </c>
      <c r="IR5" s="158">
        <f t="shared" si="25"/>
        <v>0</v>
      </c>
      <c r="IS5" s="157"/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6"/>
        <v>1</v>
      </c>
      <c r="IZ5" s="158">
        <f t="shared" si="27"/>
        <v>0</v>
      </c>
      <c r="JA5" s="157"/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8"/>
        <v>1</v>
      </c>
      <c r="JH5" s="158">
        <f t="shared" si="29"/>
        <v>0</v>
      </c>
      <c r="JJ5" t="s">
        <v>19</v>
      </c>
      <c r="JK5">
        <v>26</v>
      </c>
      <c r="JL5">
        <v>26</v>
      </c>
      <c r="JM5">
        <v>0</v>
      </c>
      <c r="JN5">
        <v>0</v>
      </c>
      <c r="JO5" s="162">
        <f t="shared" si="30"/>
        <v>1</v>
      </c>
      <c r="JP5" s="158">
        <f t="shared" si="31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2"/>
        <v>1</v>
      </c>
      <c r="JX5" s="158">
        <f t="shared" si="33"/>
        <v>0</v>
      </c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4"/>
        <v>1</v>
      </c>
      <c r="KF5" s="158">
        <f t="shared" si="35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6"/>
        <v>1</v>
      </c>
      <c r="KN5" s="158">
        <f t="shared" si="37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8"/>
        <v>1</v>
      </c>
      <c r="KV5" s="158">
        <f t="shared" si="39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40"/>
        <v>1</v>
      </c>
      <c r="LD5" s="158">
        <f t="shared" si="41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2"/>
        <v>1</v>
      </c>
      <c r="LL5" s="158">
        <f t="shared" si="43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4"/>
        <v>1</v>
      </c>
      <c r="LT5" s="158">
        <f t="shared" si="45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6"/>
        <v>1</v>
      </c>
      <c r="MB5" s="158">
        <f t="shared" si="47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8"/>
        <v>1</v>
      </c>
      <c r="MJ5" s="158">
        <f t="shared" si="49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50"/>
        <v>1</v>
      </c>
      <c r="MR5" s="158">
        <f t="shared" si="51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2"/>
        <v>1</v>
      </c>
      <c r="MZ5" s="158">
        <f t="shared" si="53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4"/>
        <v>1</v>
      </c>
      <c r="NH5" s="158">
        <f t="shared" si="55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6"/>
        <v>1</v>
      </c>
      <c r="NP5" s="158">
        <f t="shared" si="57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8"/>
        <v>1</v>
      </c>
      <c r="NX5" s="158">
        <f t="shared" si="59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60"/>
        <v>1</v>
      </c>
      <c r="OF5" s="158">
        <f t="shared" si="61"/>
        <v>0</v>
      </c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2"/>
        <v>1</v>
      </c>
      <c r="ON5" s="158">
        <f t="shared" si="63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4"/>
        <v>1</v>
      </c>
      <c r="OV5" s="158">
        <f t="shared" si="65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6"/>
        <v>1</v>
      </c>
      <c r="PD5" s="158">
        <f t="shared" si="67"/>
        <v>0</v>
      </c>
      <c r="PF5" s="157" t="s">
        <v>19</v>
      </c>
      <c r="PG5" s="157">
        <v>26</v>
      </c>
      <c r="PH5" s="157">
        <v>0</v>
      </c>
      <c r="PI5" s="157">
        <v>0</v>
      </c>
      <c r="PJ5" s="157">
        <v>26</v>
      </c>
      <c r="PK5" s="158">
        <v>0</v>
      </c>
      <c r="PM5" s="157" t="s">
        <v>19</v>
      </c>
      <c r="PN5" s="157">
        <v>26</v>
      </c>
      <c r="PO5" s="157">
        <v>0</v>
      </c>
      <c r="PP5" s="157">
        <v>0</v>
      </c>
      <c r="PQ5" s="157">
        <v>26</v>
      </c>
      <c r="PR5" s="158">
        <v>0</v>
      </c>
      <c r="PT5" s="157" t="s">
        <v>19</v>
      </c>
      <c r="PU5" s="157">
        <v>26</v>
      </c>
      <c r="PV5" s="157">
        <v>0</v>
      </c>
      <c r="PW5" s="157">
        <v>0</v>
      </c>
      <c r="PX5" s="157">
        <v>26</v>
      </c>
      <c r="PY5" s="158">
        <v>0</v>
      </c>
      <c r="QA5" s="157" t="s">
        <v>19</v>
      </c>
      <c r="QB5" s="157">
        <v>26</v>
      </c>
      <c r="QC5" s="157">
        <v>0</v>
      </c>
      <c r="QD5" s="157">
        <v>0</v>
      </c>
      <c r="QE5" s="157">
        <v>26</v>
      </c>
      <c r="QF5" s="158">
        <v>0</v>
      </c>
      <c r="QH5" s="157" t="s">
        <v>19</v>
      </c>
      <c r="QI5" s="157">
        <v>26</v>
      </c>
      <c r="QJ5" s="157">
        <v>0</v>
      </c>
      <c r="QK5" s="157">
        <v>0</v>
      </c>
      <c r="QL5" s="157">
        <v>26</v>
      </c>
      <c r="QM5" s="158">
        <v>0</v>
      </c>
      <c r="QO5" s="157" t="s">
        <v>19</v>
      </c>
      <c r="QP5" s="157">
        <v>26</v>
      </c>
      <c r="QQ5" s="157">
        <v>0</v>
      </c>
      <c r="QR5" s="157">
        <v>0</v>
      </c>
      <c r="QS5" s="157">
        <v>26</v>
      </c>
      <c r="QT5" s="158">
        <v>0</v>
      </c>
    </row>
    <row r="6" spans="1:462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0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t="s">
        <v>20</v>
      </c>
      <c r="AP6">
        <v>11</v>
      </c>
      <c r="AQ6">
        <v>11</v>
      </c>
      <c r="AR6">
        <v>0</v>
      </c>
      <c r="AS6">
        <v>0</v>
      </c>
      <c r="AT6" s="108">
        <v>1</v>
      </c>
      <c r="AU6" s="4">
        <f t="shared" si="4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6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4">
        <f t="shared" si="7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f t="shared" si="68"/>
        <v>1</v>
      </c>
      <c r="CA6" s="4">
        <f t="shared" si="8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9"/>
        <v>0</v>
      </c>
      <c r="CJ6" s="4"/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2" t="s">
        <v>20</v>
      </c>
      <c r="EH6" s="2">
        <v>11</v>
      </c>
      <c r="EI6" s="2">
        <v>11</v>
      </c>
      <c r="EJ6" s="2">
        <v>0</v>
      </c>
      <c r="EK6" s="2">
        <v>0</v>
      </c>
      <c r="EL6" s="4">
        <f t="shared" si="69"/>
        <v>1</v>
      </c>
      <c r="EM6" s="4">
        <f t="shared" si="16"/>
        <v>0</v>
      </c>
      <c r="EO6" s="148" t="s">
        <v>20</v>
      </c>
      <c r="EP6" s="148">
        <v>11</v>
      </c>
      <c r="EQ6" s="148">
        <v>11</v>
      </c>
      <c r="ER6" s="148">
        <v>0</v>
      </c>
      <c r="ES6" s="148">
        <v>0</v>
      </c>
      <c r="ET6" s="149">
        <v>1</v>
      </c>
      <c r="EU6" s="149">
        <v>0</v>
      </c>
      <c r="EV6" s="147"/>
      <c r="EW6" s="147" t="s">
        <v>20</v>
      </c>
      <c r="EX6" s="147">
        <v>11</v>
      </c>
      <c r="EY6" s="147">
        <v>11</v>
      </c>
      <c r="EZ6" s="147">
        <v>0</v>
      </c>
      <c r="FA6" s="147">
        <v>0</v>
      </c>
      <c r="FB6" s="152">
        <v>1</v>
      </c>
      <c r="FC6" s="149">
        <v>0</v>
      </c>
      <c r="FD6" s="139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7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8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9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20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1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2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3"/>
        <v>0</v>
      </c>
      <c r="HH6" s="157"/>
      <c r="IJ6" s="157"/>
      <c r="IK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4"/>
        <v>1</v>
      </c>
      <c r="IR6" s="158">
        <f t="shared" si="25"/>
        <v>0</v>
      </c>
      <c r="IS6" s="157"/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6"/>
        <v>1</v>
      </c>
      <c r="IZ6" s="158">
        <f t="shared" si="27"/>
        <v>0</v>
      </c>
      <c r="JA6" s="157"/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8"/>
        <v>1</v>
      </c>
      <c r="JH6" s="158">
        <f t="shared" si="29"/>
        <v>0</v>
      </c>
      <c r="JJ6" t="s">
        <v>20</v>
      </c>
      <c r="JK6">
        <v>11</v>
      </c>
      <c r="JL6">
        <v>11</v>
      </c>
      <c r="JM6">
        <v>0</v>
      </c>
      <c r="JN6">
        <v>0</v>
      </c>
      <c r="JO6" s="162">
        <f t="shared" si="30"/>
        <v>1</v>
      </c>
      <c r="JP6" s="158">
        <f t="shared" si="31"/>
        <v>0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2"/>
        <v>1</v>
      </c>
      <c r="JX6" s="158">
        <f t="shared" si="33"/>
        <v>0</v>
      </c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4"/>
        <v>1</v>
      </c>
      <c r="KF6" s="158">
        <f t="shared" si="35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6"/>
        <v>1</v>
      </c>
      <c r="KN6" s="158">
        <f t="shared" si="37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8"/>
        <v>1</v>
      </c>
      <c r="KV6" s="158">
        <f t="shared" si="39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40"/>
        <v>1</v>
      </c>
      <c r="LD6" s="158">
        <f t="shared" si="41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2"/>
        <v>1</v>
      </c>
      <c r="LL6" s="158">
        <f t="shared" si="43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4"/>
        <v>1</v>
      </c>
      <c r="LT6" s="158">
        <f t="shared" si="45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6"/>
        <v>1</v>
      </c>
      <c r="MB6" s="158">
        <f t="shared" si="47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8"/>
        <v>1</v>
      </c>
      <c r="MJ6" s="158">
        <f t="shared" si="49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50"/>
        <v>1</v>
      </c>
      <c r="MR6" s="158">
        <f t="shared" si="51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2"/>
        <v>1</v>
      </c>
      <c r="MZ6" s="158">
        <f t="shared" si="53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4"/>
        <v>1</v>
      </c>
      <c r="NH6" s="158">
        <f t="shared" si="55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6"/>
        <v>1</v>
      </c>
      <c r="NP6" s="158">
        <f t="shared" si="57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8"/>
        <v>1</v>
      </c>
      <c r="NX6" s="158">
        <f t="shared" si="59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60"/>
        <v>1</v>
      </c>
      <c r="OF6" s="158">
        <f t="shared" si="61"/>
        <v>0</v>
      </c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2"/>
        <v>1</v>
      </c>
      <c r="ON6" s="158">
        <f t="shared" si="63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4"/>
        <v>1</v>
      </c>
      <c r="OV6" s="158">
        <f t="shared" si="65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6"/>
        <v>1</v>
      </c>
      <c r="PD6" s="158">
        <f t="shared" si="67"/>
        <v>0</v>
      </c>
      <c r="PF6" s="157" t="s">
        <v>20</v>
      </c>
      <c r="PG6" s="157">
        <v>11</v>
      </c>
      <c r="PH6" s="157">
        <v>0</v>
      </c>
      <c r="PI6" s="157">
        <v>0</v>
      </c>
      <c r="PJ6" s="157">
        <v>11</v>
      </c>
      <c r="PK6" s="158">
        <v>0</v>
      </c>
      <c r="PM6" s="157" t="s">
        <v>20</v>
      </c>
      <c r="PN6" s="157">
        <v>11</v>
      </c>
      <c r="PO6" s="157">
        <v>0</v>
      </c>
      <c r="PP6" s="157">
        <v>0</v>
      </c>
      <c r="PQ6" s="157">
        <v>11</v>
      </c>
      <c r="PR6" s="158">
        <v>0</v>
      </c>
      <c r="PT6" s="157" t="s">
        <v>20</v>
      </c>
      <c r="PU6" s="157">
        <v>11</v>
      </c>
      <c r="PV6" s="157">
        <v>0</v>
      </c>
      <c r="PW6" s="157">
        <v>0</v>
      </c>
      <c r="PX6" s="157">
        <v>11</v>
      </c>
      <c r="PY6" s="158">
        <v>0</v>
      </c>
      <c r="QA6" s="157" t="s">
        <v>20</v>
      </c>
      <c r="QB6" s="157">
        <v>11</v>
      </c>
      <c r="QC6" s="157">
        <v>0</v>
      </c>
      <c r="QD6" s="157">
        <v>0</v>
      </c>
      <c r="QE6" s="157">
        <v>11</v>
      </c>
      <c r="QF6" s="158">
        <v>0</v>
      </c>
      <c r="QH6" s="157" t="s">
        <v>20</v>
      </c>
      <c r="QI6" s="157">
        <v>11</v>
      </c>
      <c r="QJ6" s="157">
        <v>0</v>
      </c>
      <c r="QK6" s="157">
        <v>0</v>
      </c>
      <c r="QL6" s="157">
        <v>11</v>
      </c>
      <c r="QM6" s="158">
        <v>0</v>
      </c>
      <c r="QO6" s="157" t="s">
        <v>20</v>
      </c>
      <c r="QP6" s="157">
        <v>11</v>
      </c>
      <c r="QQ6" s="157">
        <v>0</v>
      </c>
      <c r="QR6" s="157">
        <v>0</v>
      </c>
      <c r="QS6" s="157">
        <v>11</v>
      </c>
      <c r="QT6" s="158">
        <v>0</v>
      </c>
    </row>
    <row r="7" spans="1:462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0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21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t="s">
        <v>21</v>
      </c>
      <c r="AP7">
        <v>36</v>
      </c>
      <c r="AQ7">
        <v>36</v>
      </c>
      <c r="AR7">
        <v>0</v>
      </c>
      <c r="AS7">
        <v>0</v>
      </c>
      <c r="AT7" s="108">
        <v>1</v>
      </c>
      <c r="AU7" s="4">
        <f t="shared" si="4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6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4">
        <f t="shared" si="7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f t="shared" si="68"/>
        <v>1</v>
      </c>
      <c r="CA7" s="4">
        <f t="shared" si="8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9"/>
        <v>0</v>
      </c>
      <c r="CJ7" s="4"/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2" t="s">
        <v>21</v>
      </c>
      <c r="EH7" s="2">
        <v>36</v>
      </c>
      <c r="EI7" s="2">
        <v>36</v>
      </c>
      <c r="EJ7" s="2">
        <v>0</v>
      </c>
      <c r="EK7" s="2">
        <v>0</v>
      </c>
      <c r="EL7" s="4">
        <f t="shared" si="69"/>
        <v>1</v>
      </c>
      <c r="EM7" s="4">
        <f t="shared" si="16"/>
        <v>0</v>
      </c>
      <c r="EO7" s="148" t="s">
        <v>21</v>
      </c>
      <c r="EP7" s="148">
        <v>36</v>
      </c>
      <c r="EQ7" s="148">
        <v>36</v>
      </c>
      <c r="ER7" s="148">
        <v>0</v>
      </c>
      <c r="ES7" s="148">
        <v>0</v>
      </c>
      <c r="ET7" s="149">
        <v>1</v>
      </c>
      <c r="EU7" s="149">
        <v>0</v>
      </c>
      <c r="EV7" s="147"/>
      <c r="EW7" s="147" t="s">
        <v>21</v>
      </c>
      <c r="EX7" s="147">
        <v>36</v>
      </c>
      <c r="EY7" s="147">
        <v>36</v>
      </c>
      <c r="EZ7" s="147">
        <v>0</v>
      </c>
      <c r="FA7" s="147">
        <v>0</v>
      </c>
      <c r="FB7" s="152">
        <v>1</v>
      </c>
      <c r="FC7" s="149">
        <v>0</v>
      </c>
      <c r="FD7" s="139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7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8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9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20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1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2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3"/>
        <v>0</v>
      </c>
      <c r="HH7" s="157"/>
      <c r="IJ7" s="157"/>
      <c r="IK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4"/>
        <v>1</v>
      </c>
      <c r="IR7" s="158">
        <f t="shared" si="25"/>
        <v>0</v>
      </c>
      <c r="IS7" s="157"/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6"/>
        <v>1</v>
      </c>
      <c r="IZ7" s="158">
        <f t="shared" si="27"/>
        <v>0</v>
      </c>
      <c r="JA7" s="157"/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8"/>
        <v>1</v>
      </c>
      <c r="JH7" s="158">
        <f t="shared" si="29"/>
        <v>0</v>
      </c>
      <c r="JJ7" t="s">
        <v>21</v>
      </c>
      <c r="JK7">
        <v>36</v>
      </c>
      <c r="JL7">
        <v>36</v>
      </c>
      <c r="JM7">
        <v>0</v>
      </c>
      <c r="JN7">
        <v>0</v>
      </c>
      <c r="JO7" s="162">
        <f t="shared" si="30"/>
        <v>1</v>
      </c>
      <c r="JP7" s="158">
        <f t="shared" si="31"/>
        <v>0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2"/>
        <v>1</v>
      </c>
      <c r="JX7" s="158">
        <f t="shared" si="33"/>
        <v>0</v>
      </c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4"/>
        <v>1</v>
      </c>
      <c r="KF7" s="158">
        <f t="shared" si="35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6"/>
        <v>1</v>
      </c>
      <c r="KN7" s="158">
        <f t="shared" si="37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8"/>
        <v>1</v>
      </c>
      <c r="KV7" s="158">
        <f t="shared" si="39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40"/>
        <v>1</v>
      </c>
      <c r="LD7" s="158">
        <f t="shared" si="41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2"/>
        <v>1</v>
      </c>
      <c r="LL7" s="158">
        <f t="shared" si="43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4"/>
        <v>1</v>
      </c>
      <c r="LT7" s="158">
        <f t="shared" si="45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6"/>
        <v>1</v>
      </c>
      <c r="MB7" s="158">
        <f t="shared" si="47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8"/>
        <v>1</v>
      </c>
      <c r="MJ7" s="158">
        <f t="shared" si="49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50"/>
        <v>1</v>
      </c>
      <c r="MR7" s="158">
        <f t="shared" si="51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2"/>
        <v>1</v>
      </c>
      <c r="MZ7" s="158">
        <f t="shared" si="53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4"/>
        <v>1</v>
      </c>
      <c r="NH7" s="158">
        <f t="shared" si="55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6"/>
        <v>1</v>
      </c>
      <c r="NP7" s="158">
        <f t="shared" si="57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8"/>
        <v>1</v>
      </c>
      <c r="NX7" s="158">
        <f t="shared" si="59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60"/>
        <v>1</v>
      </c>
      <c r="OF7" s="158">
        <f t="shared" si="61"/>
        <v>0</v>
      </c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2"/>
        <v>1</v>
      </c>
      <c r="ON7" s="158">
        <f t="shared" si="63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4"/>
        <v>1</v>
      </c>
      <c r="OV7" s="158">
        <f t="shared" si="65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6"/>
        <v>1</v>
      </c>
      <c r="PD7" s="158">
        <f t="shared" si="67"/>
        <v>0</v>
      </c>
      <c r="PF7" s="157" t="s">
        <v>21</v>
      </c>
      <c r="PG7" s="157">
        <v>36</v>
      </c>
      <c r="PH7" s="157">
        <v>0</v>
      </c>
      <c r="PI7" s="157">
        <v>0</v>
      </c>
      <c r="PJ7" s="157">
        <v>36</v>
      </c>
      <c r="PK7" s="158">
        <v>0</v>
      </c>
      <c r="PM7" s="157" t="s">
        <v>21</v>
      </c>
      <c r="PN7" s="157">
        <v>36</v>
      </c>
      <c r="PO7" s="157">
        <v>0</v>
      </c>
      <c r="PP7" s="157">
        <v>0</v>
      </c>
      <c r="PQ7" s="157">
        <v>36</v>
      </c>
      <c r="PR7" s="158">
        <v>0</v>
      </c>
      <c r="PT7" s="157" t="s">
        <v>21</v>
      </c>
      <c r="PU7" s="157">
        <v>36</v>
      </c>
      <c r="PV7" s="157">
        <v>0</v>
      </c>
      <c r="PW7" s="157">
        <v>0</v>
      </c>
      <c r="PX7" s="157">
        <v>36</v>
      </c>
      <c r="PY7" s="158">
        <v>0</v>
      </c>
      <c r="QA7" s="157" t="s">
        <v>21</v>
      </c>
      <c r="QB7" s="157">
        <v>36</v>
      </c>
      <c r="QC7" s="157">
        <v>0</v>
      </c>
      <c r="QD7" s="157">
        <v>0</v>
      </c>
      <c r="QE7" s="157">
        <v>36</v>
      </c>
      <c r="QF7" s="158">
        <v>0</v>
      </c>
      <c r="QH7" s="157" t="s">
        <v>21</v>
      </c>
      <c r="QI7" s="157">
        <v>36</v>
      </c>
      <c r="QJ7" s="157">
        <v>0</v>
      </c>
      <c r="QK7" s="157">
        <v>0</v>
      </c>
      <c r="QL7" s="157">
        <v>36</v>
      </c>
      <c r="QM7" s="158">
        <v>0</v>
      </c>
      <c r="QO7" s="157" t="s">
        <v>21</v>
      </c>
      <c r="QP7" s="157">
        <v>36</v>
      </c>
      <c r="QQ7" s="157">
        <v>0</v>
      </c>
      <c r="QR7" s="157">
        <v>0</v>
      </c>
      <c r="QS7" s="157">
        <v>36</v>
      </c>
      <c r="QT7" s="158">
        <v>0</v>
      </c>
    </row>
    <row r="8" spans="1:462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0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22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2.0000000000000018E-2</v>
      </c>
      <c r="AO8" t="s">
        <v>22</v>
      </c>
      <c r="AP8">
        <v>290</v>
      </c>
      <c r="AQ8">
        <v>251</v>
      </c>
      <c r="AR8">
        <v>32</v>
      </c>
      <c r="AS8">
        <v>7</v>
      </c>
      <c r="AT8" s="108">
        <v>0.87</v>
      </c>
      <c r="AU8" s="4">
        <f t="shared" si="4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6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4">
        <f t="shared" si="7"/>
        <v>0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f t="shared" si="68"/>
        <v>0.8655172413793103</v>
      </c>
      <c r="CA8" s="4">
        <f t="shared" si="8"/>
        <v>-4.4827586206896974E-3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9"/>
        <v>4.4827586206896974E-3</v>
      </c>
      <c r="CJ8" s="4"/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2" t="s">
        <v>22</v>
      </c>
      <c r="EH8" s="2">
        <v>290</v>
      </c>
      <c r="EI8" s="2">
        <v>251</v>
      </c>
      <c r="EJ8" s="2">
        <v>32</v>
      </c>
      <c r="EK8" s="2">
        <v>7</v>
      </c>
      <c r="EL8" s="4">
        <f t="shared" si="69"/>
        <v>0.8655172413793103</v>
      </c>
      <c r="EM8" s="4">
        <f t="shared" si="16"/>
        <v>-4.4827586206896974E-3</v>
      </c>
      <c r="EO8" s="148" t="s">
        <v>22</v>
      </c>
      <c r="EP8" s="148">
        <v>290</v>
      </c>
      <c r="EQ8" s="148">
        <v>251</v>
      </c>
      <c r="ER8" s="148">
        <v>32</v>
      </c>
      <c r="ES8" s="148">
        <v>7</v>
      </c>
      <c r="ET8" s="149">
        <v>0.87</v>
      </c>
      <c r="EU8" s="149">
        <v>0</v>
      </c>
      <c r="EV8" s="147"/>
      <c r="EW8" s="147" t="s">
        <v>22</v>
      </c>
      <c r="EX8" s="147">
        <v>290</v>
      </c>
      <c r="EY8" s="147">
        <v>251</v>
      </c>
      <c r="EZ8" s="147">
        <v>32</v>
      </c>
      <c r="FA8" s="147">
        <v>7</v>
      </c>
      <c r="FB8" s="152">
        <v>0.87</v>
      </c>
      <c r="FC8" s="149">
        <v>0</v>
      </c>
      <c r="FD8" s="139"/>
      <c r="FE8" s="156" t="s">
        <v>22</v>
      </c>
      <c r="FF8" s="156">
        <v>290</v>
      </c>
      <c r="FG8" s="156">
        <v>251</v>
      </c>
      <c r="FH8" s="156">
        <v>32</v>
      </c>
      <c r="FI8" s="156">
        <v>7</v>
      </c>
      <c r="FJ8" s="162">
        <v>0.87</v>
      </c>
      <c r="FK8" s="158">
        <f t="shared" si="17"/>
        <v>0</v>
      </c>
      <c r="FL8" s="157"/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8"/>
        <v>-0.12</v>
      </c>
      <c r="FT8" s="157" t="s">
        <v>119</v>
      </c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9"/>
        <v>0</v>
      </c>
      <c r="GB8" s="157"/>
      <c r="GC8" s="156" t="s">
        <v>22</v>
      </c>
      <c r="GD8" s="156">
        <v>348</v>
      </c>
      <c r="GE8" s="156">
        <v>260</v>
      </c>
      <c r="GF8" s="156">
        <v>56</v>
      </c>
      <c r="GG8" s="156">
        <v>32</v>
      </c>
      <c r="GH8" s="162">
        <v>0.75</v>
      </c>
      <c r="GI8" s="158">
        <f t="shared" si="20"/>
        <v>0</v>
      </c>
      <c r="GJ8" s="157"/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1"/>
        <v>-1.0000000000000009E-2</v>
      </c>
      <c r="GR8" s="157" t="s">
        <v>119</v>
      </c>
      <c r="GS8" s="156" t="s">
        <v>22</v>
      </c>
      <c r="GT8" s="170">
        <v>1044</v>
      </c>
      <c r="GU8" s="156">
        <v>771</v>
      </c>
      <c r="GV8" s="156">
        <v>174</v>
      </c>
      <c r="GW8" s="156">
        <v>99</v>
      </c>
      <c r="GX8" s="162">
        <v>0.74</v>
      </c>
      <c r="GY8" s="158">
        <f t="shared" si="22"/>
        <v>0</v>
      </c>
      <c r="GZ8" s="157" t="s">
        <v>314</v>
      </c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3"/>
        <v>0</v>
      </c>
      <c r="HH8" s="157"/>
      <c r="HI8" s="157"/>
      <c r="HJ8" s="157"/>
      <c r="HK8" s="157"/>
      <c r="HL8" s="157"/>
      <c r="HM8" s="157"/>
      <c r="HN8" s="158"/>
      <c r="HO8" s="157"/>
      <c r="HP8" s="157"/>
      <c r="HQ8" s="157"/>
      <c r="HR8" s="157"/>
      <c r="HS8" s="157"/>
      <c r="HT8" s="157"/>
      <c r="HU8" s="157"/>
      <c r="HV8" s="157"/>
      <c r="HW8" s="157"/>
      <c r="HX8" s="157"/>
      <c r="HY8" s="157"/>
      <c r="HZ8" s="157"/>
      <c r="IA8" s="157"/>
      <c r="IB8" s="158"/>
      <c r="IC8" s="157"/>
      <c r="ID8" s="157"/>
      <c r="IE8" s="157"/>
      <c r="IF8" s="157"/>
      <c r="IG8" s="157"/>
      <c r="IH8" s="157"/>
      <c r="II8" s="157"/>
      <c r="IJ8" s="157"/>
      <c r="IK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4"/>
        <v>0.7385057471264368</v>
      </c>
      <c r="IR8" s="158">
        <f t="shared" si="25"/>
        <v>-1.4942528735631955E-3</v>
      </c>
      <c r="IS8" s="157"/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6"/>
        <v>0.7385057471264368</v>
      </c>
      <c r="IZ8" s="158">
        <f t="shared" si="27"/>
        <v>0</v>
      </c>
      <c r="JA8" s="157"/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8"/>
        <v>0.7385057471264368</v>
      </c>
      <c r="JH8" s="158">
        <f t="shared" si="29"/>
        <v>0</v>
      </c>
      <c r="JJ8" t="s">
        <v>22</v>
      </c>
      <c r="JK8">
        <v>348</v>
      </c>
      <c r="JL8">
        <v>259</v>
      </c>
      <c r="JM8">
        <v>56</v>
      </c>
      <c r="JN8">
        <v>33</v>
      </c>
      <c r="JO8" s="162">
        <f t="shared" si="30"/>
        <v>0.74425287356321834</v>
      </c>
      <c r="JP8" s="158">
        <f t="shared" si="31"/>
        <v>5.7471264367815467E-3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2"/>
        <v>0.74425287356321834</v>
      </c>
      <c r="JX8" s="158">
        <f t="shared" si="33"/>
        <v>0</v>
      </c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4"/>
        <v>0.74855491329479773</v>
      </c>
      <c r="KF8" s="158">
        <f t="shared" si="35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6"/>
        <v>0.74855491329479773</v>
      </c>
      <c r="KN8" s="158">
        <f t="shared" si="37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8"/>
        <v>0.74855491329479773</v>
      </c>
      <c r="KV8" s="158">
        <f t="shared" si="39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40"/>
        <v>0.74855491329479773</v>
      </c>
      <c r="LD8" s="158">
        <f t="shared" si="41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2"/>
        <v>0.74855491329479773</v>
      </c>
      <c r="LL8" s="158">
        <f t="shared" si="43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4"/>
        <v>0.74855491329479773</v>
      </c>
      <c r="LT8" s="158">
        <f t="shared" si="45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6"/>
        <v>0.74855491329479773</v>
      </c>
      <c r="MB8" s="158">
        <f t="shared" si="47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8"/>
        <v>0.74855491329479773</v>
      </c>
      <c r="MJ8" s="158">
        <f t="shared" si="49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50"/>
        <v>0.74855491329479773</v>
      </c>
      <c r="MR8" s="158">
        <f t="shared" si="51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2"/>
        <v>0.74855491329479773</v>
      </c>
      <c r="MZ8" s="158">
        <f t="shared" si="53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4"/>
        <v>0.74855491329479773</v>
      </c>
      <c r="NH8" s="158">
        <f t="shared" si="55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6"/>
        <v>0.74855491329479773</v>
      </c>
      <c r="NP8" s="158">
        <f t="shared" si="57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8"/>
        <v>0.74855491329479773</v>
      </c>
      <c r="NX8" s="158">
        <f t="shared" si="59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60"/>
        <v>0.75144508670520227</v>
      </c>
      <c r="OF8" s="158">
        <f t="shared" si="61"/>
        <v>2.8901734104045396E-3</v>
      </c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2"/>
        <v>0.75144508670520227</v>
      </c>
      <c r="ON8" s="158">
        <f t="shared" si="63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4"/>
        <v>0.75144508670520227</v>
      </c>
      <c r="OV8" s="158">
        <f t="shared" si="65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6"/>
        <v>0.75144508670520227</v>
      </c>
      <c r="PD8" s="158">
        <f t="shared" si="67"/>
        <v>0</v>
      </c>
      <c r="PF8" s="157" t="s">
        <v>22</v>
      </c>
      <c r="PG8" s="157">
        <v>348</v>
      </c>
      <c r="PH8" s="157">
        <v>0</v>
      </c>
      <c r="PI8" s="157">
        <v>0</v>
      </c>
      <c r="PJ8" s="157">
        <v>348</v>
      </c>
      <c r="PK8" s="158">
        <v>0</v>
      </c>
      <c r="PM8" s="157" t="s">
        <v>22</v>
      </c>
      <c r="PN8" s="157">
        <v>348</v>
      </c>
      <c r="PO8" s="157">
        <v>0</v>
      </c>
      <c r="PP8" s="157">
        <v>0</v>
      </c>
      <c r="PQ8" s="157">
        <v>348</v>
      </c>
      <c r="PR8" s="158">
        <v>0</v>
      </c>
      <c r="PT8" s="157" t="s">
        <v>22</v>
      </c>
      <c r="PU8" s="157">
        <v>348</v>
      </c>
      <c r="PV8" s="157">
        <v>0</v>
      </c>
      <c r="PW8" s="157">
        <v>0</v>
      </c>
      <c r="PX8" s="157">
        <v>348</v>
      </c>
      <c r="PY8" s="158">
        <v>0</v>
      </c>
      <c r="QA8" s="157" t="s">
        <v>22</v>
      </c>
      <c r="QB8" s="157">
        <v>348</v>
      </c>
      <c r="QC8" s="157">
        <v>0</v>
      </c>
      <c r="QD8" s="157">
        <v>0</v>
      </c>
      <c r="QE8" s="157">
        <v>348</v>
      </c>
      <c r="QF8" s="158">
        <v>0</v>
      </c>
      <c r="QH8" s="157" t="s">
        <v>22</v>
      </c>
      <c r="QI8" s="157">
        <v>348</v>
      </c>
      <c r="QJ8" s="157">
        <v>0</v>
      </c>
      <c r="QK8" s="157">
        <v>0</v>
      </c>
      <c r="QL8" s="157">
        <v>348</v>
      </c>
      <c r="QM8" s="158">
        <v>0</v>
      </c>
      <c r="QO8" s="157" t="s">
        <v>22</v>
      </c>
      <c r="QP8" s="157">
        <v>348</v>
      </c>
      <c r="QQ8" s="157">
        <v>0</v>
      </c>
      <c r="QR8" s="157">
        <v>0</v>
      </c>
      <c r="QS8" s="157">
        <v>348</v>
      </c>
      <c r="QT8" s="158">
        <v>0</v>
      </c>
    </row>
    <row r="9" spans="1:462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0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1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3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4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5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6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7"/>
        <v>0</v>
      </c>
      <c r="BU9" s="66" t="s">
        <v>23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8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9"/>
        <v>0</v>
      </c>
      <c r="CJ9" s="4"/>
      <c r="CK9" s="65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0"/>
        <v>0</v>
      </c>
      <c r="CS9" s="65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1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f t="shared" si="12"/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13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4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5"/>
        <v>0</v>
      </c>
      <c r="EG9" s="114" t="s">
        <v>23</v>
      </c>
      <c r="EH9" s="2">
        <v>538</v>
      </c>
      <c r="EI9" s="2">
        <v>538</v>
      </c>
      <c r="EJ9" s="2">
        <v>0</v>
      </c>
      <c r="EK9" s="2">
        <v>0</v>
      </c>
      <c r="EL9" s="4">
        <v>1</v>
      </c>
      <c r="EM9" s="4">
        <f t="shared" si="16"/>
        <v>0</v>
      </c>
      <c r="EO9" s="151" t="s">
        <v>23</v>
      </c>
      <c r="EP9" s="148">
        <v>538</v>
      </c>
      <c r="EQ9" s="148">
        <v>538</v>
      </c>
      <c r="ER9" s="148">
        <v>0</v>
      </c>
      <c r="ES9" s="148">
        <v>0</v>
      </c>
      <c r="ET9" s="149">
        <v>1</v>
      </c>
      <c r="EU9" s="149">
        <v>0</v>
      </c>
      <c r="EV9" s="147"/>
      <c r="EW9" s="153" t="s">
        <v>23</v>
      </c>
      <c r="EX9" s="148">
        <v>538</v>
      </c>
      <c r="EY9" s="148">
        <v>538</v>
      </c>
      <c r="EZ9" s="148">
        <v>0</v>
      </c>
      <c r="FA9" s="148">
        <v>0</v>
      </c>
      <c r="FB9" s="149">
        <v>1</v>
      </c>
      <c r="FC9" s="149">
        <v>0</v>
      </c>
      <c r="FD9" s="139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7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8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9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20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1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2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3"/>
        <v>0</v>
      </c>
      <c r="HH9" s="157"/>
      <c r="HI9" s="157"/>
      <c r="HJ9" s="157"/>
      <c r="HK9" s="157"/>
      <c r="HL9" s="157"/>
      <c r="HM9" s="157"/>
      <c r="HN9" s="158"/>
      <c r="HO9" s="157"/>
      <c r="HP9" s="157"/>
      <c r="HQ9" s="157"/>
      <c r="HR9" s="157"/>
      <c r="HS9" s="157"/>
      <c r="HT9" s="157"/>
      <c r="HU9" s="157"/>
      <c r="HV9" s="157"/>
      <c r="HW9" s="157"/>
      <c r="HX9" s="157"/>
      <c r="HY9" s="157"/>
      <c r="HZ9" s="157"/>
      <c r="IA9" s="157"/>
      <c r="IB9" s="158"/>
      <c r="IC9" s="157"/>
      <c r="ID9" s="157"/>
      <c r="IE9" s="157"/>
      <c r="IF9" s="157"/>
      <c r="IG9" s="157"/>
      <c r="IH9" s="157"/>
      <c r="II9" s="157"/>
      <c r="IJ9" s="157"/>
      <c r="IK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4"/>
        <v>1</v>
      </c>
      <c r="IR9" s="158">
        <f t="shared" si="25"/>
        <v>0</v>
      </c>
      <c r="IS9" s="157"/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6"/>
        <v>1</v>
      </c>
      <c r="IZ9" s="158">
        <f t="shared" si="27"/>
        <v>0</v>
      </c>
      <c r="JA9" s="157"/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8"/>
        <v>1</v>
      </c>
      <c r="JH9" s="158">
        <f t="shared" si="29"/>
        <v>0</v>
      </c>
      <c r="JJ9" t="s">
        <v>23</v>
      </c>
      <c r="JK9">
        <v>594</v>
      </c>
      <c r="JL9">
        <v>538</v>
      </c>
      <c r="JM9">
        <v>0</v>
      </c>
      <c r="JN9">
        <v>56</v>
      </c>
      <c r="JO9" s="162">
        <f t="shared" si="30"/>
        <v>0.90572390572390571</v>
      </c>
      <c r="JP9" s="158">
        <f t="shared" si="31"/>
        <v>-9.4276094276094291E-2</v>
      </c>
      <c r="JR9" s="157" t="s">
        <v>23</v>
      </c>
      <c r="JS9" s="157">
        <v>594</v>
      </c>
      <c r="JT9" s="157">
        <v>538</v>
      </c>
      <c r="JU9" s="157">
        <v>0</v>
      </c>
      <c r="JV9" s="157">
        <v>56</v>
      </c>
      <c r="JW9" s="158">
        <f t="shared" si="32"/>
        <v>0.90572390572390571</v>
      </c>
      <c r="JX9" s="158">
        <f t="shared" si="33"/>
        <v>0</v>
      </c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4"/>
        <v>1</v>
      </c>
      <c r="KF9" s="158">
        <f t="shared" si="35"/>
        <v>9.4276094276094291E-2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6"/>
        <v>1</v>
      </c>
      <c r="KN9" s="158">
        <f t="shared" si="37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8"/>
        <v>1</v>
      </c>
      <c r="KV9" s="158">
        <f t="shared" si="39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40"/>
        <v>1</v>
      </c>
      <c r="LD9" s="158">
        <f t="shared" si="41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2"/>
        <v>1</v>
      </c>
      <c r="LL9" s="158">
        <f t="shared" si="43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4"/>
        <v>1</v>
      </c>
      <c r="LT9" s="158">
        <f t="shared" si="45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6"/>
        <v>1</v>
      </c>
      <c r="MB9" s="158">
        <f t="shared" si="47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8"/>
        <v>1</v>
      </c>
      <c r="MJ9" s="158">
        <f t="shared" si="49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50"/>
        <v>1</v>
      </c>
      <c r="MR9" s="158">
        <f t="shared" si="51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2"/>
        <v>1</v>
      </c>
      <c r="MZ9" s="158">
        <f t="shared" si="53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4"/>
        <v>1</v>
      </c>
      <c r="NH9" s="158">
        <f t="shared" si="55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6"/>
        <v>1</v>
      </c>
      <c r="NP9" s="158">
        <f t="shared" si="57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8"/>
        <v>1</v>
      </c>
      <c r="NX9" s="158">
        <f t="shared" si="59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60"/>
        <v>1</v>
      </c>
      <c r="OF9" s="158">
        <f t="shared" si="61"/>
        <v>0</v>
      </c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2"/>
        <v>1</v>
      </c>
      <c r="ON9" s="158">
        <f t="shared" si="63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4"/>
        <v>1</v>
      </c>
      <c r="OV9" s="158">
        <f t="shared" si="65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6"/>
        <v>1</v>
      </c>
      <c r="PD9" s="158">
        <f t="shared" si="67"/>
        <v>0</v>
      </c>
      <c r="PF9" s="157" t="s">
        <v>23</v>
      </c>
      <c r="PG9" s="157">
        <v>594</v>
      </c>
      <c r="PH9" s="157">
        <v>0</v>
      </c>
      <c r="PI9" s="157">
        <v>0</v>
      </c>
      <c r="PJ9" s="157">
        <v>594</v>
      </c>
      <c r="PK9" s="158">
        <v>0</v>
      </c>
      <c r="PM9" s="157" t="s">
        <v>23</v>
      </c>
      <c r="PN9" s="157">
        <v>594</v>
      </c>
      <c r="PO9" s="157">
        <v>0</v>
      </c>
      <c r="PP9" s="157">
        <v>0</v>
      </c>
      <c r="PQ9" s="157">
        <v>594</v>
      </c>
      <c r="PR9" s="158">
        <v>0</v>
      </c>
      <c r="PT9" s="157" t="s">
        <v>23</v>
      </c>
      <c r="PU9" s="157">
        <v>594</v>
      </c>
      <c r="PV9" s="157">
        <v>0</v>
      </c>
      <c r="PW9" s="157">
        <v>0</v>
      </c>
      <c r="PX9" s="157">
        <v>594</v>
      </c>
      <c r="PY9" s="158">
        <v>0</v>
      </c>
      <c r="QA9" s="157" t="s">
        <v>23</v>
      </c>
      <c r="QB9" s="157">
        <v>594</v>
      </c>
      <c r="QC9" s="157">
        <v>0</v>
      </c>
      <c r="QD9" s="157">
        <v>0</v>
      </c>
      <c r="QE9" s="157">
        <v>594</v>
      </c>
      <c r="QF9" s="158">
        <v>0</v>
      </c>
      <c r="QH9" s="157" t="s">
        <v>23</v>
      </c>
      <c r="QI9" s="157">
        <v>594</v>
      </c>
      <c r="QJ9" s="157">
        <v>0</v>
      </c>
      <c r="QK9" s="157">
        <v>0</v>
      </c>
      <c r="QL9" s="157">
        <v>594</v>
      </c>
      <c r="QM9" s="158">
        <v>0</v>
      </c>
      <c r="QO9" s="157" t="s">
        <v>23</v>
      </c>
      <c r="QP9" s="157">
        <v>594</v>
      </c>
      <c r="QQ9" s="157">
        <v>0</v>
      </c>
      <c r="QR9" s="157">
        <v>0</v>
      </c>
      <c r="QS9" s="157">
        <v>594</v>
      </c>
      <c r="QT9" s="158">
        <v>0</v>
      </c>
    </row>
    <row r="10" spans="1:462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0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t="s">
        <v>24</v>
      </c>
      <c r="AP10">
        <v>3</v>
      </c>
      <c r="AQ10">
        <v>3</v>
      </c>
      <c r="AR10">
        <v>0</v>
      </c>
      <c r="AS10">
        <v>0</v>
      </c>
      <c r="AT10" s="108">
        <v>1</v>
      </c>
      <c r="AU10" s="4">
        <f t="shared" si="4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6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4">
        <f t="shared" si="7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f t="shared" si="68"/>
        <v>1</v>
      </c>
      <c r="CA10" s="4">
        <f t="shared" si="8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9"/>
        <v>0</v>
      </c>
      <c r="CJ10" s="4"/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2" t="s">
        <v>24</v>
      </c>
      <c r="EH10" s="2">
        <v>3</v>
      </c>
      <c r="EI10" s="2">
        <v>3</v>
      </c>
      <c r="EJ10" s="2">
        <v>0</v>
      </c>
      <c r="EK10" s="2">
        <v>0</v>
      </c>
      <c r="EL10" s="4">
        <f t="shared" si="69"/>
        <v>1</v>
      </c>
      <c r="EM10" s="4">
        <f t="shared" si="16"/>
        <v>0</v>
      </c>
      <c r="EO10" s="148" t="s">
        <v>24</v>
      </c>
      <c r="EP10" s="148">
        <v>3</v>
      </c>
      <c r="EQ10" s="148">
        <v>3</v>
      </c>
      <c r="ER10" s="148">
        <v>0</v>
      </c>
      <c r="ES10" s="148">
        <v>0</v>
      </c>
      <c r="ET10" s="149">
        <v>1</v>
      </c>
      <c r="EU10" s="149">
        <v>0</v>
      </c>
      <c r="EV10" s="147"/>
      <c r="EW10" s="147" t="s">
        <v>24</v>
      </c>
      <c r="EX10" s="147">
        <v>3</v>
      </c>
      <c r="EY10" s="147">
        <v>3</v>
      </c>
      <c r="EZ10" s="147">
        <v>0</v>
      </c>
      <c r="FA10" s="147">
        <v>0</v>
      </c>
      <c r="FB10" s="152">
        <v>1</v>
      </c>
      <c r="FC10" s="149">
        <v>0</v>
      </c>
      <c r="FD10" s="139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7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8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9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20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1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2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3"/>
        <v>0</v>
      </c>
      <c r="HH10" s="157"/>
      <c r="HI10" s="157"/>
      <c r="HJ10" s="157"/>
      <c r="HK10" s="157"/>
      <c r="HL10" s="157"/>
      <c r="HM10" s="157"/>
      <c r="HN10" s="158"/>
      <c r="HO10" s="157"/>
      <c r="HP10" s="157"/>
      <c r="HQ10" s="157"/>
      <c r="HR10" s="157"/>
      <c r="HS10" s="157"/>
      <c r="HT10" s="157"/>
      <c r="HU10" s="157"/>
      <c r="HV10" s="157"/>
      <c r="HW10" s="157"/>
      <c r="HX10" s="157"/>
      <c r="HY10" s="157"/>
      <c r="HZ10" s="157"/>
      <c r="IA10" s="157"/>
      <c r="IB10" s="158"/>
      <c r="IC10" s="157"/>
      <c r="ID10" s="157"/>
      <c r="IE10" s="157"/>
      <c r="IF10" s="157"/>
      <c r="IG10" s="157"/>
      <c r="IH10" s="157"/>
      <c r="II10" s="157"/>
      <c r="IJ10" s="157"/>
      <c r="IK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4"/>
        <v>1</v>
      </c>
      <c r="IR10" s="158">
        <f t="shared" si="25"/>
        <v>0</v>
      </c>
      <c r="IS10" s="157"/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6"/>
        <v>1</v>
      </c>
      <c r="IZ10" s="158">
        <f t="shared" si="27"/>
        <v>0</v>
      </c>
      <c r="JA10" s="157"/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8"/>
        <v>1</v>
      </c>
      <c r="JH10" s="158">
        <f t="shared" si="29"/>
        <v>0</v>
      </c>
      <c r="JJ10" t="s">
        <v>24</v>
      </c>
      <c r="JK10">
        <v>3</v>
      </c>
      <c r="JL10">
        <v>3</v>
      </c>
      <c r="JM10">
        <v>0</v>
      </c>
      <c r="JN10">
        <v>0</v>
      </c>
      <c r="JO10" s="162">
        <f t="shared" si="30"/>
        <v>1</v>
      </c>
      <c r="JP10" s="158">
        <f t="shared" si="31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2"/>
        <v>1</v>
      </c>
      <c r="JX10" s="158">
        <f t="shared" si="33"/>
        <v>0</v>
      </c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4"/>
        <v>1</v>
      </c>
      <c r="KF10" s="158">
        <f t="shared" si="35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6"/>
        <v>1</v>
      </c>
      <c r="KN10" s="158">
        <f t="shared" si="37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8"/>
        <v>1</v>
      </c>
      <c r="KV10" s="158">
        <f t="shared" si="39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40"/>
        <v>1</v>
      </c>
      <c r="LD10" s="158">
        <f t="shared" si="41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2"/>
        <v>1</v>
      </c>
      <c r="LL10" s="158">
        <f t="shared" si="43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4"/>
        <v>1</v>
      </c>
      <c r="LT10" s="158">
        <f t="shared" si="45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6"/>
        <v>1</v>
      </c>
      <c r="MB10" s="158">
        <f t="shared" si="47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8"/>
        <v>1</v>
      </c>
      <c r="MJ10" s="158">
        <f t="shared" si="49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50"/>
        <v>1</v>
      </c>
      <c r="MR10" s="158">
        <f t="shared" si="51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2"/>
        <v>1</v>
      </c>
      <c r="MZ10" s="158">
        <f t="shared" si="53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4"/>
        <v>1</v>
      </c>
      <c r="NH10" s="158">
        <f t="shared" si="55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6"/>
        <v>1</v>
      </c>
      <c r="NP10" s="158">
        <f t="shared" si="57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8"/>
        <v>1</v>
      </c>
      <c r="NX10" s="158">
        <f t="shared" si="59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60"/>
        <v>1</v>
      </c>
      <c r="OF10" s="158">
        <f t="shared" si="61"/>
        <v>0</v>
      </c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2"/>
        <v>1</v>
      </c>
      <c r="ON10" s="158">
        <f t="shared" si="63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4"/>
        <v>1</v>
      </c>
      <c r="OV10" s="158">
        <f t="shared" si="65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6"/>
        <v>1</v>
      </c>
      <c r="PD10" s="158">
        <f t="shared" si="67"/>
        <v>0</v>
      </c>
      <c r="PF10" s="157" t="s">
        <v>24</v>
      </c>
      <c r="PG10" s="157">
        <v>3</v>
      </c>
      <c r="PH10" s="157">
        <v>0</v>
      </c>
      <c r="PI10" s="157">
        <v>0</v>
      </c>
      <c r="PJ10" s="157">
        <v>3</v>
      </c>
      <c r="PK10" s="158">
        <v>0</v>
      </c>
      <c r="PM10" s="157" t="s">
        <v>24</v>
      </c>
      <c r="PN10" s="157">
        <v>3</v>
      </c>
      <c r="PO10" s="157">
        <v>0</v>
      </c>
      <c r="PP10" s="157">
        <v>0</v>
      </c>
      <c r="PQ10" s="157">
        <v>3</v>
      </c>
      <c r="PR10" s="158">
        <v>0</v>
      </c>
      <c r="PT10" s="157" t="s">
        <v>24</v>
      </c>
      <c r="PU10" s="157">
        <v>3</v>
      </c>
      <c r="PV10" s="157">
        <v>0</v>
      </c>
      <c r="PW10" s="157">
        <v>0</v>
      </c>
      <c r="PX10" s="157">
        <v>3</v>
      </c>
      <c r="PY10" s="158">
        <v>0</v>
      </c>
      <c r="QA10" s="157" t="s">
        <v>24</v>
      </c>
      <c r="QB10" s="157">
        <v>3</v>
      </c>
      <c r="QC10" s="157">
        <v>0</v>
      </c>
      <c r="QD10" s="157">
        <v>0</v>
      </c>
      <c r="QE10" s="157">
        <v>3</v>
      </c>
      <c r="QF10" s="158">
        <v>0</v>
      </c>
      <c r="QH10" s="157" t="s">
        <v>24</v>
      </c>
      <c r="QI10" s="157">
        <v>3</v>
      </c>
      <c r="QJ10" s="157">
        <v>0</v>
      </c>
      <c r="QK10" s="157">
        <v>0</v>
      </c>
      <c r="QL10" s="157">
        <v>3</v>
      </c>
      <c r="QM10" s="158">
        <v>0</v>
      </c>
      <c r="QO10" s="157" t="s">
        <v>24</v>
      </c>
      <c r="QP10" s="157">
        <v>3</v>
      </c>
      <c r="QQ10" s="157">
        <v>0</v>
      </c>
      <c r="QR10" s="157">
        <v>0</v>
      </c>
      <c r="QS10" s="157">
        <v>3</v>
      </c>
      <c r="QT10" s="158">
        <v>0</v>
      </c>
    </row>
    <row r="11" spans="1:462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0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1"/>
        <v>0</v>
      </c>
      <c r="Y11" s="66" t="s">
        <v>25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0</v>
      </c>
      <c r="AM11" s="4"/>
      <c r="AO11" s="2" t="s">
        <v>25</v>
      </c>
      <c r="AU11" s="4">
        <f>AT89-AL11</f>
        <v>0.98</v>
      </c>
      <c r="AV11" s="2" t="s">
        <v>119</v>
      </c>
      <c r="BC11" s="4">
        <f>BB89-AT11</f>
        <v>0.98</v>
      </c>
      <c r="BK11" s="4">
        <f t="shared" si="6"/>
        <v>0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7"/>
        <v>0.98701298701298701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8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9"/>
        <v>0</v>
      </c>
      <c r="CJ11" s="4"/>
      <c r="CK11" s="65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0"/>
        <v>0</v>
      </c>
      <c r="CS11" s="65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1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f>DC11/DB11</f>
        <v>0.98701298701298701</v>
      </c>
      <c r="DG11" s="4">
        <f t="shared" si="12"/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13"/>
        <v>0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4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5"/>
        <v>0</v>
      </c>
      <c r="EG11" s="114" t="s">
        <v>25</v>
      </c>
      <c r="EH11" s="2">
        <v>847</v>
      </c>
      <c r="EI11" s="2">
        <v>836</v>
      </c>
      <c r="EJ11" s="2">
        <v>11</v>
      </c>
      <c r="EK11" s="2">
        <v>0</v>
      </c>
      <c r="EL11" s="4">
        <f>EI11/EH11</f>
        <v>0.98701298701298701</v>
      </c>
      <c r="EM11" s="4">
        <f t="shared" si="16"/>
        <v>0</v>
      </c>
      <c r="EO11" s="151" t="s">
        <v>25</v>
      </c>
      <c r="EP11" s="148">
        <v>847</v>
      </c>
      <c r="EQ11" s="148">
        <v>836</v>
      </c>
      <c r="ER11" s="148">
        <v>11</v>
      </c>
      <c r="ES11" s="148">
        <v>0</v>
      </c>
      <c r="ET11" s="149">
        <v>0.98701298701298701</v>
      </c>
      <c r="EU11" s="149">
        <v>0</v>
      </c>
      <c r="EV11" s="147"/>
      <c r="EW11" s="153" t="s">
        <v>25</v>
      </c>
      <c r="EX11" s="148">
        <v>847</v>
      </c>
      <c r="EY11" s="148">
        <v>836</v>
      </c>
      <c r="EZ11" s="148">
        <v>11</v>
      </c>
      <c r="FA11" s="148">
        <v>0</v>
      </c>
      <c r="FB11" s="149">
        <v>0.98701298701298701</v>
      </c>
      <c r="FC11" s="149">
        <v>0</v>
      </c>
      <c r="FD11" s="139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7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8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9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20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1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2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3"/>
        <v>0</v>
      </c>
      <c r="HH11" s="157"/>
      <c r="HI11" s="157"/>
      <c r="HJ11" s="157"/>
      <c r="HK11" s="157"/>
      <c r="HL11" s="157"/>
      <c r="HM11" s="157"/>
      <c r="HN11" s="158"/>
      <c r="HO11" s="157"/>
      <c r="HP11" s="157"/>
      <c r="HQ11" s="157"/>
      <c r="HR11" s="157"/>
      <c r="HS11" s="157"/>
      <c r="HT11" s="157"/>
      <c r="HU11" s="157"/>
      <c r="HV11" s="157"/>
      <c r="HW11" s="157"/>
      <c r="HX11" s="157"/>
      <c r="HY11" s="157"/>
      <c r="HZ11" s="157"/>
      <c r="IA11" s="157"/>
      <c r="IB11" s="158"/>
      <c r="IC11" s="157"/>
      <c r="ID11" s="157"/>
      <c r="IE11" s="157"/>
      <c r="IF11" s="157"/>
      <c r="IG11" s="157"/>
      <c r="IH11" s="157"/>
      <c r="II11" s="157"/>
      <c r="IJ11" s="157"/>
      <c r="IK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4"/>
        <v>0.98701298701298701</v>
      </c>
      <c r="IR11" s="158">
        <f t="shared" si="25"/>
        <v>0</v>
      </c>
      <c r="IS11" s="157"/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6"/>
        <v>0.98701298701298701</v>
      </c>
      <c r="IZ11" s="158">
        <f t="shared" si="27"/>
        <v>0</v>
      </c>
      <c r="JA11" s="157"/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8"/>
        <v>0.98701298701298701</v>
      </c>
      <c r="JH11" s="158">
        <f t="shared" si="29"/>
        <v>0</v>
      </c>
      <c r="JJ11" s="163" t="s">
        <v>25</v>
      </c>
      <c r="JK11" s="157">
        <v>847</v>
      </c>
      <c r="JL11" s="157">
        <v>836</v>
      </c>
      <c r="JM11" s="157">
        <v>11</v>
      </c>
      <c r="JN11" s="157">
        <v>0</v>
      </c>
      <c r="JO11" s="162">
        <f t="shared" si="30"/>
        <v>0.98701298701298701</v>
      </c>
      <c r="JP11" s="158">
        <f t="shared" si="31"/>
        <v>0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2"/>
        <v>0.98701298701298701</v>
      </c>
      <c r="JX11" s="158">
        <f t="shared" si="33"/>
        <v>0</v>
      </c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4"/>
        <v>0.98701298701298701</v>
      </c>
      <c r="KF11" s="158">
        <f t="shared" si="35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6"/>
        <v>0.98701298701298701</v>
      </c>
      <c r="KN11" s="158">
        <f t="shared" si="37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8"/>
        <v>0.98701298701298701</v>
      </c>
      <c r="KV11" s="158">
        <f t="shared" si="39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40"/>
        <v>0.98701298701298701</v>
      </c>
      <c r="LD11" s="158">
        <f t="shared" si="41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2"/>
        <v>0.98701298701298701</v>
      </c>
      <c r="LL11" s="158">
        <f t="shared" si="43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4"/>
        <v>0.98701298701298701</v>
      </c>
      <c r="LT11" s="158">
        <f t="shared" si="45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6"/>
        <v>0.98701298701298701</v>
      </c>
      <c r="MB11" s="158">
        <f t="shared" si="47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8"/>
        <v>0.98701298701298701</v>
      </c>
      <c r="MJ11" s="158">
        <f t="shared" si="49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50"/>
        <v>0.98701298701298701</v>
      </c>
      <c r="MR11" s="158">
        <f t="shared" si="51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2"/>
        <v>0.98716452742123684</v>
      </c>
      <c r="MZ11" s="158">
        <f t="shared" si="53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4"/>
        <v>0.98716452742123684</v>
      </c>
      <c r="NH11" s="158">
        <f t="shared" si="55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6"/>
        <v>0.98716452742123684</v>
      </c>
      <c r="NP11" s="158">
        <f t="shared" si="57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8"/>
        <v>0.98716452742123684</v>
      </c>
      <c r="NX11" s="158">
        <f t="shared" si="59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60"/>
        <v>0.98716452742123684</v>
      </c>
      <c r="OF11" s="158">
        <f t="shared" si="61"/>
        <v>0</v>
      </c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2"/>
        <v>0.98716452742123684</v>
      </c>
      <c r="ON11" s="158">
        <f t="shared" si="63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4"/>
        <v>0.98716452742123684</v>
      </c>
      <c r="OV11" s="158">
        <f t="shared" si="65"/>
        <v>0</v>
      </c>
      <c r="OX11" s="163" t="s">
        <v>25</v>
      </c>
      <c r="OY11" s="157">
        <v>857</v>
      </c>
      <c r="OZ11" s="157">
        <v>846</v>
      </c>
      <c r="PA11" s="157">
        <v>11</v>
      </c>
      <c r="PB11" s="157">
        <v>0</v>
      </c>
      <c r="PC11" s="158">
        <f t="shared" si="66"/>
        <v>0.98716452742123684</v>
      </c>
      <c r="PD11" s="158">
        <f t="shared" si="67"/>
        <v>0</v>
      </c>
      <c r="PF11" s="157" t="s">
        <v>25</v>
      </c>
      <c r="PG11" s="157">
        <v>863</v>
      </c>
      <c r="PH11" s="157">
        <v>0</v>
      </c>
      <c r="PI11" s="157">
        <v>0</v>
      </c>
      <c r="PJ11" s="157">
        <v>863</v>
      </c>
      <c r="PK11" s="158">
        <v>0</v>
      </c>
      <c r="PM11" s="157" t="s">
        <v>25</v>
      </c>
      <c r="PN11" s="157">
        <v>863</v>
      </c>
      <c r="PO11" s="157">
        <v>0</v>
      </c>
      <c r="PP11" s="157">
        <v>0</v>
      </c>
      <c r="PQ11" s="157">
        <v>863</v>
      </c>
      <c r="PR11" s="158">
        <v>0</v>
      </c>
      <c r="PT11" s="157" t="s">
        <v>25</v>
      </c>
      <c r="PU11" s="157">
        <v>863</v>
      </c>
      <c r="PV11" s="157">
        <v>0</v>
      </c>
      <c r="PW11" s="157">
        <v>0</v>
      </c>
      <c r="PX11" s="157">
        <v>863</v>
      </c>
      <c r="PY11" s="158">
        <v>0</v>
      </c>
      <c r="QA11" s="157" t="s">
        <v>25</v>
      </c>
      <c r="QB11" s="157">
        <v>863</v>
      </c>
      <c r="QC11" s="157">
        <v>0</v>
      </c>
      <c r="QD11" s="157">
        <v>0</v>
      </c>
      <c r="QE11" s="157">
        <v>863</v>
      </c>
      <c r="QF11" s="158">
        <v>0</v>
      </c>
      <c r="QH11" s="157" t="s">
        <v>25</v>
      </c>
      <c r="QI11" s="157">
        <v>863</v>
      </c>
      <c r="QJ11" s="157">
        <v>0</v>
      </c>
      <c r="QK11" s="157">
        <v>0</v>
      </c>
      <c r="QL11" s="157">
        <v>863</v>
      </c>
      <c r="QM11" s="158">
        <v>0</v>
      </c>
      <c r="QO11" s="157" t="s">
        <v>25</v>
      </c>
      <c r="QP11" s="157">
        <v>863</v>
      </c>
      <c r="QQ11" s="157">
        <v>0</v>
      </c>
      <c r="QR11" s="157">
        <v>0</v>
      </c>
      <c r="QS11" s="157">
        <v>863</v>
      </c>
      <c r="QT11" s="158">
        <v>0</v>
      </c>
    </row>
    <row r="12" spans="1:462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0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1"/>
        <v>0</v>
      </c>
      <c r="Y12" s="66" t="s">
        <v>27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M12" s="4"/>
      <c r="AU12" s="4"/>
      <c r="BC12" s="4"/>
      <c r="BK12" s="4">
        <f t="shared" si="6"/>
        <v>0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7"/>
        <v>1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8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9"/>
        <v>0</v>
      </c>
      <c r="CJ12" s="4"/>
      <c r="CK12" s="65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0"/>
        <v>0</v>
      </c>
      <c r="CS12" s="65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1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f>DC12/DB12</f>
        <v>1</v>
      </c>
      <c r="DG12" s="4">
        <f t="shared" si="12"/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13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4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5"/>
        <v>0</v>
      </c>
      <c r="EG12" s="114" t="s">
        <v>27</v>
      </c>
      <c r="EH12" s="2">
        <v>46</v>
      </c>
      <c r="EI12" s="2">
        <v>46</v>
      </c>
      <c r="EJ12" s="2">
        <v>0</v>
      </c>
      <c r="EK12" s="2">
        <v>0</v>
      </c>
      <c r="EL12" s="4">
        <f>EI12/EH12</f>
        <v>1</v>
      </c>
      <c r="EM12" s="4">
        <f t="shared" si="16"/>
        <v>0</v>
      </c>
      <c r="EO12" s="151" t="s">
        <v>27</v>
      </c>
      <c r="EP12" s="148">
        <v>46</v>
      </c>
      <c r="EQ12" s="148">
        <v>46</v>
      </c>
      <c r="ER12" s="148">
        <v>0</v>
      </c>
      <c r="ES12" s="148">
        <v>0</v>
      </c>
      <c r="ET12" s="149">
        <v>1</v>
      </c>
      <c r="EU12" s="149">
        <v>0</v>
      </c>
      <c r="EV12" s="147"/>
      <c r="EW12" s="153" t="s">
        <v>27</v>
      </c>
      <c r="EX12" s="148">
        <v>46</v>
      </c>
      <c r="EY12" s="148">
        <v>46</v>
      </c>
      <c r="EZ12" s="148">
        <v>0</v>
      </c>
      <c r="FA12" s="148">
        <v>0</v>
      </c>
      <c r="FB12" s="149">
        <v>1</v>
      </c>
      <c r="FC12" s="149">
        <v>0</v>
      </c>
      <c r="FD12" s="139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7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8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9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20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1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2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3"/>
        <v>0</v>
      </c>
      <c r="HH12" s="157"/>
      <c r="HI12" s="157"/>
      <c r="HJ12" s="157"/>
      <c r="HK12" s="157"/>
      <c r="HL12" s="157"/>
      <c r="HM12" s="157"/>
      <c r="HN12" s="158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8"/>
      <c r="IC12" s="157"/>
      <c r="ID12" s="157"/>
      <c r="IE12" s="157"/>
      <c r="IF12" s="157"/>
      <c r="IG12" s="157"/>
      <c r="IH12" s="157"/>
      <c r="II12" s="157"/>
      <c r="IJ12" s="157"/>
      <c r="IK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4"/>
        <v>1</v>
      </c>
      <c r="IR12" s="158">
        <f t="shared" si="25"/>
        <v>0</v>
      </c>
      <c r="IS12" s="157"/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6"/>
        <v>1</v>
      </c>
      <c r="IZ12" s="158">
        <f t="shared" si="27"/>
        <v>0</v>
      </c>
      <c r="JA12" s="157"/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8"/>
        <v>1</v>
      </c>
      <c r="JH12" s="158">
        <f t="shared" si="29"/>
        <v>0</v>
      </c>
      <c r="JJ12" s="163" t="s">
        <v>27</v>
      </c>
      <c r="JK12" s="157">
        <v>46</v>
      </c>
      <c r="JL12" s="157">
        <v>46</v>
      </c>
      <c r="JM12" s="157">
        <v>0</v>
      </c>
      <c r="JN12" s="157">
        <v>0</v>
      </c>
      <c r="JO12" s="162">
        <f t="shared" si="30"/>
        <v>1</v>
      </c>
      <c r="JP12" s="158">
        <f t="shared" si="31"/>
        <v>0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2"/>
        <v>1</v>
      </c>
      <c r="JX12" s="158">
        <f t="shared" si="33"/>
        <v>0</v>
      </c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4"/>
        <v>1</v>
      </c>
      <c r="KF12" s="158">
        <f t="shared" si="35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6"/>
        <v>1</v>
      </c>
      <c r="KN12" s="158">
        <f t="shared" si="37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8"/>
        <v>1</v>
      </c>
      <c r="KV12" s="158">
        <f t="shared" si="39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40"/>
        <v>1</v>
      </c>
      <c r="LD12" s="158">
        <f t="shared" si="41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2"/>
        <v>1</v>
      </c>
      <c r="LL12" s="158">
        <f t="shared" si="43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4"/>
        <v>1</v>
      </c>
      <c r="LT12" s="158">
        <f t="shared" si="45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6"/>
        <v>1</v>
      </c>
      <c r="MB12" s="158">
        <f t="shared" si="47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8"/>
        <v>1</v>
      </c>
      <c r="MJ12" s="158">
        <f t="shared" si="49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50"/>
        <v>1</v>
      </c>
      <c r="MR12" s="158">
        <f t="shared" si="51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2"/>
        <v>1</v>
      </c>
      <c r="MZ12" s="158">
        <f t="shared" si="53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4"/>
        <v>1</v>
      </c>
      <c r="NH12" s="158">
        <f t="shared" si="55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6"/>
        <v>1</v>
      </c>
      <c r="NP12" s="158">
        <f t="shared" si="57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8"/>
        <v>1</v>
      </c>
      <c r="NX12" s="158">
        <f t="shared" si="59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60"/>
        <v>1</v>
      </c>
      <c r="OF12" s="158">
        <f t="shared" si="61"/>
        <v>0</v>
      </c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2"/>
        <v>1</v>
      </c>
      <c r="ON12" s="158">
        <f t="shared" si="63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4"/>
        <v>1</v>
      </c>
      <c r="OV12" s="158">
        <f t="shared" si="65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6"/>
        <v>1</v>
      </c>
      <c r="PD12" s="158">
        <f t="shared" si="67"/>
        <v>0</v>
      </c>
      <c r="PF12" s="157" t="s">
        <v>27</v>
      </c>
      <c r="PG12" s="157">
        <v>61</v>
      </c>
      <c r="PH12" s="157">
        <v>0</v>
      </c>
      <c r="PI12" s="157">
        <v>0</v>
      </c>
      <c r="PJ12" s="157">
        <v>61</v>
      </c>
      <c r="PK12" s="158">
        <v>0</v>
      </c>
      <c r="PM12" s="157" t="s">
        <v>27</v>
      </c>
      <c r="PN12" s="157">
        <v>61</v>
      </c>
      <c r="PO12" s="157">
        <v>0</v>
      </c>
      <c r="PP12" s="157">
        <v>0</v>
      </c>
      <c r="PQ12" s="157">
        <v>61</v>
      </c>
      <c r="PR12" s="158">
        <v>0</v>
      </c>
      <c r="PT12" s="157" t="s">
        <v>27</v>
      </c>
      <c r="PU12" s="157">
        <v>71</v>
      </c>
      <c r="PV12" s="157">
        <v>0</v>
      </c>
      <c r="PW12" s="157">
        <v>0</v>
      </c>
      <c r="PX12" s="157">
        <v>71</v>
      </c>
      <c r="PY12" s="158">
        <v>0</v>
      </c>
      <c r="QA12" s="157" t="s">
        <v>27</v>
      </c>
      <c r="QB12" s="157">
        <v>71</v>
      </c>
      <c r="QC12" s="157">
        <v>0</v>
      </c>
      <c r="QD12" s="157">
        <v>0</v>
      </c>
      <c r="QE12" s="157">
        <v>71</v>
      </c>
      <c r="QF12" s="158">
        <v>0</v>
      </c>
      <c r="QH12" s="157" t="s">
        <v>27</v>
      </c>
      <c r="QI12" s="157">
        <v>71</v>
      </c>
      <c r="QJ12" s="157">
        <v>0</v>
      </c>
      <c r="QK12" s="157">
        <v>0</v>
      </c>
      <c r="QL12" s="157">
        <v>71</v>
      </c>
      <c r="QM12" s="158">
        <v>0</v>
      </c>
      <c r="QO12" s="157" t="s">
        <v>27</v>
      </c>
      <c r="QP12" s="157">
        <v>71</v>
      </c>
      <c r="QQ12" s="157">
        <v>0</v>
      </c>
      <c r="QR12" s="157">
        <v>0</v>
      </c>
      <c r="QS12" s="157">
        <v>71</v>
      </c>
      <c r="QT12" s="158">
        <v>0</v>
      </c>
    </row>
    <row r="13" spans="1:462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0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M13" s="4"/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1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6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4">
        <f t="shared" si="7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f t="shared" si="68"/>
        <v>1</v>
      </c>
      <c r="CA13" s="4">
        <f t="shared" si="8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9"/>
        <v>0</v>
      </c>
      <c r="CJ13" s="4"/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2" t="s">
        <v>28</v>
      </c>
      <c r="EH13" s="2">
        <v>10</v>
      </c>
      <c r="EI13" s="2">
        <v>10</v>
      </c>
      <c r="EJ13" s="2">
        <v>0</v>
      </c>
      <c r="EK13" s="2">
        <v>0</v>
      </c>
      <c r="EL13" s="4">
        <f t="shared" si="69"/>
        <v>1</v>
      </c>
      <c r="EM13" s="4">
        <f t="shared" si="16"/>
        <v>0</v>
      </c>
      <c r="EO13" s="148" t="s">
        <v>28</v>
      </c>
      <c r="EP13" s="148">
        <v>10</v>
      </c>
      <c r="EQ13" s="148">
        <v>10</v>
      </c>
      <c r="ER13" s="148">
        <v>0</v>
      </c>
      <c r="ES13" s="148">
        <v>0</v>
      </c>
      <c r="ET13" s="149">
        <v>1</v>
      </c>
      <c r="EU13" s="149">
        <v>0</v>
      </c>
      <c r="EV13" s="147"/>
      <c r="EW13" s="147" t="s">
        <v>28</v>
      </c>
      <c r="EX13" s="147">
        <v>10</v>
      </c>
      <c r="EY13" s="147">
        <v>10</v>
      </c>
      <c r="EZ13" s="147">
        <v>0</v>
      </c>
      <c r="FA13" s="147">
        <v>0</v>
      </c>
      <c r="FB13" s="152">
        <v>1</v>
      </c>
      <c r="FC13" s="149">
        <v>0</v>
      </c>
      <c r="FD13" s="139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7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8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9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20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1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2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3"/>
        <v>0</v>
      </c>
      <c r="HH13" s="157"/>
      <c r="HI13" s="157"/>
      <c r="HJ13" s="157"/>
      <c r="HK13" s="157"/>
      <c r="HL13" s="157"/>
      <c r="HM13" s="157"/>
      <c r="HN13" s="158"/>
      <c r="HO13" s="157"/>
      <c r="HP13" s="157"/>
      <c r="HQ13" s="157"/>
      <c r="HR13" s="157"/>
      <c r="HS13" s="157"/>
      <c r="HT13" s="157"/>
      <c r="HU13" s="157"/>
      <c r="HV13" s="157"/>
      <c r="HW13" s="157"/>
      <c r="HX13" s="157"/>
      <c r="HY13" s="157"/>
      <c r="HZ13" s="157"/>
      <c r="IA13" s="157"/>
      <c r="IB13" s="158"/>
      <c r="IC13" s="157"/>
      <c r="ID13" s="157"/>
      <c r="IE13" s="157"/>
      <c r="IF13" s="157"/>
      <c r="IG13" s="157"/>
      <c r="IH13" s="157"/>
      <c r="II13" s="157"/>
      <c r="IJ13" s="157"/>
      <c r="IK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4"/>
        <v>1</v>
      </c>
      <c r="IR13" s="158">
        <f t="shared" si="25"/>
        <v>0</v>
      </c>
      <c r="IS13" s="157"/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6"/>
        <v>1</v>
      </c>
      <c r="IZ13" s="158">
        <f t="shared" si="27"/>
        <v>0</v>
      </c>
      <c r="JA13" s="157"/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8"/>
        <v>1</v>
      </c>
      <c r="JH13" s="158">
        <f t="shared" si="29"/>
        <v>0</v>
      </c>
      <c r="JJ13" t="s">
        <v>28</v>
      </c>
      <c r="JK13">
        <v>10</v>
      </c>
      <c r="JL13">
        <v>10</v>
      </c>
      <c r="JM13">
        <v>0</v>
      </c>
      <c r="JN13">
        <v>0</v>
      </c>
      <c r="JO13" s="162">
        <f t="shared" si="30"/>
        <v>1</v>
      </c>
      <c r="JP13" s="158">
        <f t="shared" si="31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2"/>
        <v>1</v>
      </c>
      <c r="JX13" s="158">
        <f t="shared" si="33"/>
        <v>0</v>
      </c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4"/>
        <v>1</v>
      </c>
      <c r="KF13" s="158">
        <f t="shared" si="35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6"/>
        <v>1</v>
      </c>
      <c r="KN13" s="158">
        <f t="shared" si="37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8"/>
        <v>1</v>
      </c>
      <c r="KV13" s="158">
        <f t="shared" si="39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40"/>
        <v>1</v>
      </c>
      <c r="LD13" s="158">
        <f t="shared" si="41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2"/>
        <v>1</v>
      </c>
      <c r="LL13" s="158">
        <f t="shared" si="43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4"/>
        <v>1</v>
      </c>
      <c r="LT13" s="158">
        <f t="shared" si="45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6"/>
        <v>1</v>
      </c>
      <c r="MB13" s="158">
        <f t="shared" si="47"/>
        <v>0</v>
      </c>
      <c r="MD13" s="157" t="s">
        <v>28</v>
      </c>
      <c r="ME13" s="159">
        <v>10</v>
      </c>
      <c r="MF13" s="159">
        <v>10</v>
      </c>
      <c r="MG13" s="159">
        <v>0</v>
      </c>
      <c r="MH13" s="159">
        <v>0</v>
      </c>
      <c r="MI13" s="158">
        <f t="shared" si="48"/>
        <v>1</v>
      </c>
      <c r="MJ13" s="158">
        <f t="shared" si="49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50"/>
        <v>1</v>
      </c>
      <c r="MR13" s="158">
        <f t="shared" si="51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2"/>
        <v>1</v>
      </c>
      <c r="MZ13" s="158">
        <f t="shared" si="53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4"/>
        <v>1</v>
      </c>
      <c r="NH13" s="158">
        <f t="shared" si="55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6"/>
        <v>1</v>
      </c>
      <c r="NP13" s="158">
        <f t="shared" si="57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8"/>
        <v>1</v>
      </c>
      <c r="NX13" s="158">
        <f t="shared" si="59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60"/>
        <v>1</v>
      </c>
      <c r="OF13" s="158">
        <f t="shared" si="61"/>
        <v>0</v>
      </c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2"/>
        <v>1</v>
      </c>
      <c r="ON13" s="158">
        <f t="shared" si="63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4"/>
        <v>1</v>
      </c>
      <c r="OV13" s="158">
        <f t="shared" si="65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6"/>
        <v>1</v>
      </c>
      <c r="PD13" s="158">
        <f t="shared" si="67"/>
        <v>0</v>
      </c>
      <c r="PF13" s="157" t="s">
        <v>28</v>
      </c>
      <c r="PG13" s="157">
        <v>10</v>
      </c>
      <c r="PH13" s="157">
        <v>0</v>
      </c>
      <c r="PI13" s="157">
        <v>0</v>
      </c>
      <c r="PJ13" s="157">
        <v>10</v>
      </c>
      <c r="PK13" s="158">
        <v>0</v>
      </c>
      <c r="PM13" s="157" t="s">
        <v>28</v>
      </c>
      <c r="PN13" s="157">
        <v>10</v>
      </c>
      <c r="PO13" s="157">
        <v>0</v>
      </c>
      <c r="PP13" s="157">
        <v>0</v>
      </c>
      <c r="PQ13" s="157">
        <v>10</v>
      </c>
      <c r="PR13" s="158">
        <v>0</v>
      </c>
      <c r="PT13" s="157" t="s">
        <v>28</v>
      </c>
      <c r="PU13" s="157">
        <v>10</v>
      </c>
      <c r="PV13" s="157">
        <v>0</v>
      </c>
      <c r="PW13" s="157">
        <v>0</v>
      </c>
      <c r="PX13" s="157">
        <v>10</v>
      </c>
      <c r="PY13" s="158">
        <v>0</v>
      </c>
      <c r="QA13" s="157" t="s">
        <v>28</v>
      </c>
      <c r="QB13" s="157">
        <v>10</v>
      </c>
      <c r="QC13" s="157">
        <v>0</v>
      </c>
      <c r="QD13" s="157">
        <v>0</v>
      </c>
      <c r="QE13" s="157">
        <v>10</v>
      </c>
      <c r="QF13" s="158">
        <v>0</v>
      </c>
      <c r="QH13" s="157" t="s">
        <v>28</v>
      </c>
      <c r="QI13" s="157">
        <v>10</v>
      </c>
      <c r="QJ13" s="157">
        <v>0</v>
      </c>
      <c r="QK13" s="157">
        <v>0</v>
      </c>
      <c r="QL13" s="157">
        <v>10</v>
      </c>
      <c r="QM13" s="158">
        <v>0</v>
      </c>
      <c r="QO13" s="157" t="s">
        <v>28</v>
      </c>
      <c r="QP13" s="157">
        <v>10</v>
      </c>
      <c r="QQ13" s="157">
        <v>0</v>
      </c>
      <c r="QR13" s="157">
        <v>0</v>
      </c>
      <c r="QS13" s="157">
        <v>10</v>
      </c>
      <c r="QT13" s="158">
        <v>0</v>
      </c>
    </row>
    <row r="14" spans="1:462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0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M14" s="4"/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0.90625</v>
      </c>
      <c r="AW14" s="77" t="s">
        <v>29</v>
      </c>
      <c r="AX14" s="2">
        <v>128</v>
      </c>
      <c r="AY14" s="2">
        <v>116</v>
      </c>
      <c r="AZ14" s="2">
        <v>12</v>
      </c>
      <c r="BA14" s="2">
        <v>0</v>
      </c>
      <c r="BB14" s="4">
        <f>AY14/AX14</f>
        <v>0.90625</v>
      </c>
      <c r="BC14" s="4">
        <f t="shared" si="5"/>
        <v>0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9.375E-2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J14" s="4"/>
      <c r="CK14" s="65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65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114" t="s">
        <v>29</v>
      </c>
      <c r="EH14" s="2">
        <v>128</v>
      </c>
      <c r="EI14" s="2">
        <v>128</v>
      </c>
      <c r="EJ14" s="2">
        <v>0</v>
      </c>
      <c r="EK14" s="2">
        <v>0</v>
      </c>
      <c r="EL14" s="4">
        <f>EI14/EH14</f>
        <v>1</v>
      </c>
      <c r="EM14" s="4">
        <f t="shared" si="16"/>
        <v>0</v>
      </c>
      <c r="EO14" s="151" t="s">
        <v>29</v>
      </c>
      <c r="EP14" s="148">
        <v>128</v>
      </c>
      <c r="EQ14" s="148">
        <v>128</v>
      </c>
      <c r="ER14" s="148">
        <v>0</v>
      </c>
      <c r="ES14" s="148">
        <v>0</v>
      </c>
      <c r="ET14" s="149">
        <v>1</v>
      </c>
      <c r="EU14" s="149">
        <v>0</v>
      </c>
      <c r="EV14" s="147"/>
      <c r="EW14" s="153" t="s">
        <v>29</v>
      </c>
      <c r="EX14" s="148">
        <v>128</v>
      </c>
      <c r="EY14" s="148">
        <v>128</v>
      </c>
      <c r="EZ14" s="148">
        <v>0</v>
      </c>
      <c r="FA14" s="148">
        <v>0</v>
      </c>
      <c r="FB14" s="149">
        <v>1</v>
      </c>
      <c r="FC14" s="149">
        <v>0</v>
      </c>
      <c r="FD14" s="139"/>
      <c r="FE14" s="163" t="s">
        <v>29</v>
      </c>
      <c r="FF14" s="157">
        <v>128</v>
      </c>
      <c r="FG14" s="157">
        <v>128</v>
      </c>
      <c r="FH14" s="157">
        <v>0</v>
      </c>
      <c r="FI14" s="157">
        <v>0</v>
      </c>
      <c r="FJ14" s="158">
        <f>FG14/FF14</f>
        <v>1</v>
      </c>
      <c r="FK14" s="158">
        <f t="shared" si="17"/>
        <v>0</v>
      </c>
      <c r="FL14" s="157"/>
      <c r="FM14" s="167" t="s">
        <v>29</v>
      </c>
      <c r="FN14" s="156">
        <v>163</v>
      </c>
      <c r="FO14" s="156">
        <v>128</v>
      </c>
      <c r="FP14" s="156">
        <v>0</v>
      </c>
      <c r="FQ14" s="156">
        <v>35</v>
      </c>
      <c r="FR14" s="162">
        <f>FO14/FN14</f>
        <v>0.78527607361963192</v>
      </c>
      <c r="FS14" s="158">
        <f t="shared" si="18"/>
        <v>-0.21472392638036808</v>
      </c>
      <c r="FT14" s="157" t="s">
        <v>119</v>
      </c>
      <c r="FU14" s="163" t="s">
        <v>29</v>
      </c>
      <c r="FV14" s="163">
        <v>163</v>
      </c>
      <c r="FW14" s="163">
        <v>128</v>
      </c>
      <c r="FX14" s="163">
        <v>0</v>
      </c>
      <c r="FY14" s="163">
        <v>35</v>
      </c>
      <c r="FZ14" s="163">
        <v>0.79</v>
      </c>
      <c r="GA14" s="163"/>
      <c r="GB14" s="157"/>
      <c r="GC14" s="163" t="s">
        <v>29</v>
      </c>
      <c r="GD14" s="156">
        <v>163</v>
      </c>
      <c r="GE14" s="156">
        <v>128</v>
      </c>
      <c r="GF14" s="156">
        <v>0</v>
      </c>
      <c r="GG14" s="156">
        <v>35</v>
      </c>
      <c r="GH14" s="162">
        <v>0.79</v>
      </c>
      <c r="GI14" s="158">
        <f t="shared" si="20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0.79</v>
      </c>
      <c r="GQ14" s="158">
        <f t="shared" si="21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58">
        <f>GU14/GT14</f>
        <v>0.78527607361963192</v>
      </c>
      <c r="GY14" s="158">
        <f t="shared" si="22"/>
        <v>-4.7239263803681153E-3</v>
      </c>
      <c r="GZ14" s="157"/>
      <c r="HA14" s="156" t="s">
        <v>29</v>
      </c>
      <c r="HB14" s="156">
        <v>267</v>
      </c>
      <c r="HC14" s="156">
        <v>128</v>
      </c>
      <c r="HD14" s="156">
        <v>0</v>
      </c>
      <c r="HE14" s="156">
        <v>139</v>
      </c>
      <c r="HF14" s="162">
        <v>0.48</v>
      </c>
      <c r="HG14" s="158">
        <f t="shared" si="23"/>
        <v>-0.30527607361963194</v>
      </c>
      <c r="HH14" s="157"/>
      <c r="HI14" s="157"/>
      <c r="HJ14" s="157"/>
      <c r="HK14" s="157"/>
      <c r="HL14" s="157"/>
      <c r="HM14" s="157"/>
      <c r="HN14" s="158"/>
      <c r="HO14" s="157"/>
      <c r="HP14" s="157"/>
      <c r="HQ14" s="157"/>
      <c r="HR14" s="157"/>
      <c r="HS14" s="157"/>
      <c r="HT14" s="157"/>
      <c r="HU14" s="157"/>
      <c r="HV14" s="157"/>
      <c r="HW14" s="157"/>
      <c r="HX14" s="157"/>
      <c r="HY14" s="157"/>
      <c r="HZ14" s="157"/>
      <c r="IA14" s="157"/>
      <c r="IB14" s="158"/>
      <c r="IC14" s="157"/>
      <c r="ID14" s="157"/>
      <c r="IE14" s="157"/>
      <c r="IF14" s="157"/>
      <c r="IG14" s="157"/>
      <c r="IH14" s="157"/>
      <c r="II14" s="157"/>
      <c r="IJ14" s="157"/>
      <c r="IK14" s="157"/>
      <c r="IL14" s="157" t="s">
        <v>29</v>
      </c>
      <c r="IM14" s="157">
        <v>267</v>
      </c>
      <c r="IN14" s="157">
        <v>128</v>
      </c>
      <c r="IO14" s="157">
        <v>0</v>
      </c>
      <c r="IP14" s="157">
        <v>139</v>
      </c>
      <c r="IQ14" s="158">
        <f t="shared" si="24"/>
        <v>0.47940074906367042</v>
      </c>
      <c r="IR14" s="158">
        <f t="shared" si="25"/>
        <v>-5.9925093632956505E-4</v>
      </c>
      <c r="IS14" s="157"/>
      <c r="IT14" s="157" t="s">
        <v>29</v>
      </c>
      <c r="IU14" s="157">
        <v>267</v>
      </c>
      <c r="IV14" s="157">
        <v>128</v>
      </c>
      <c r="IW14" s="157">
        <v>0</v>
      </c>
      <c r="IX14" s="157">
        <v>139</v>
      </c>
      <c r="IY14" s="158">
        <f t="shared" si="26"/>
        <v>0.47940074906367042</v>
      </c>
      <c r="IZ14" s="158">
        <f t="shared" si="27"/>
        <v>0</v>
      </c>
      <c r="JA14" s="157"/>
      <c r="JB14" s="157" t="s">
        <v>29</v>
      </c>
      <c r="JC14" s="157">
        <v>267</v>
      </c>
      <c r="JD14" s="157">
        <v>128</v>
      </c>
      <c r="JE14" s="157">
        <v>0</v>
      </c>
      <c r="JF14" s="157">
        <v>139</v>
      </c>
      <c r="JG14" s="158">
        <f t="shared" si="28"/>
        <v>0.47940074906367042</v>
      </c>
      <c r="JH14" s="158">
        <f t="shared" si="29"/>
        <v>0</v>
      </c>
      <c r="JJ14" t="s">
        <v>29</v>
      </c>
      <c r="JK14">
        <v>267</v>
      </c>
      <c r="JL14">
        <v>128</v>
      </c>
      <c r="JM14">
        <v>0</v>
      </c>
      <c r="JN14">
        <v>139</v>
      </c>
      <c r="JO14" s="162">
        <f t="shared" si="30"/>
        <v>0.47940074906367042</v>
      </c>
      <c r="JP14" s="158">
        <f t="shared" si="31"/>
        <v>0</v>
      </c>
      <c r="JR14" s="157" t="s">
        <v>29</v>
      </c>
      <c r="JS14" s="157">
        <v>267</v>
      </c>
      <c r="JT14" s="157">
        <v>128</v>
      </c>
      <c r="JU14" s="157">
        <v>0</v>
      </c>
      <c r="JV14" s="157">
        <v>139</v>
      </c>
      <c r="JW14" s="158">
        <f t="shared" si="32"/>
        <v>0.47940074906367042</v>
      </c>
      <c r="JX14" s="158">
        <f t="shared" si="33"/>
        <v>0</v>
      </c>
      <c r="JZ14" s="163" t="s">
        <v>29</v>
      </c>
      <c r="KA14" s="157">
        <v>163</v>
      </c>
      <c r="KB14" s="156">
        <v>128</v>
      </c>
      <c r="KC14" s="157">
        <v>0</v>
      </c>
      <c r="KD14" s="157">
        <v>35</v>
      </c>
      <c r="KE14" s="158">
        <f t="shared" si="34"/>
        <v>0.78527607361963192</v>
      </c>
      <c r="KF14" s="158">
        <f t="shared" si="35"/>
        <v>0.3058753245559615</v>
      </c>
      <c r="KH14" s="163" t="s">
        <v>29</v>
      </c>
      <c r="KI14" s="157">
        <v>163</v>
      </c>
      <c r="KJ14" s="156">
        <v>128</v>
      </c>
      <c r="KK14" s="157">
        <v>0</v>
      </c>
      <c r="KL14" s="157">
        <v>35</v>
      </c>
      <c r="KM14" s="158">
        <f t="shared" si="36"/>
        <v>0.78527607361963192</v>
      </c>
      <c r="KN14" s="158">
        <f t="shared" si="37"/>
        <v>0</v>
      </c>
      <c r="KP14" s="163" t="s">
        <v>29</v>
      </c>
      <c r="KQ14" s="157">
        <v>163</v>
      </c>
      <c r="KR14" s="156">
        <v>128</v>
      </c>
      <c r="KS14" s="157">
        <v>0</v>
      </c>
      <c r="KT14" s="157">
        <v>35</v>
      </c>
      <c r="KU14" s="158">
        <f t="shared" si="38"/>
        <v>0.78527607361963192</v>
      </c>
      <c r="KV14" s="158">
        <f t="shared" si="39"/>
        <v>0</v>
      </c>
      <c r="KX14" s="163" t="s">
        <v>29</v>
      </c>
      <c r="KY14" s="157">
        <v>163</v>
      </c>
      <c r="KZ14" s="156">
        <v>128</v>
      </c>
      <c r="LA14" s="157">
        <v>0</v>
      </c>
      <c r="LB14" s="157">
        <v>35</v>
      </c>
      <c r="LC14" s="158">
        <f t="shared" si="40"/>
        <v>0.78527607361963192</v>
      </c>
      <c r="LD14" s="158">
        <f t="shared" si="41"/>
        <v>0</v>
      </c>
      <c r="LF14" s="163" t="s">
        <v>29</v>
      </c>
      <c r="LG14" s="157">
        <v>163</v>
      </c>
      <c r="LH14" s="156">
        <v>128</v>
      </c>
      <c r="LI14" s="157">
        <v>0</v>
      </c>
      <c r="LJ14" s="157">
        <v>35</v>
      </c>
      <c r="LK14" s="158">
        <f t="shared" si="42"/>
        <v>0.78527607361963192</v>
      </c>
      <c r="LL14" s="158">
        <f t="shared" si="43"/>
        <v>0</v>
      </c>
      <c r="LN14" s="163" t="s">
        <v>29</v>
      </c>
      <c r="LO14" s="157">
        <v>163</v>
      </c>
      <c r="LP14" s="156">
        <v>128</v>
      </c>
      <c r="LQ14" s="157">
        <v>0</v>
      </c>
      <c r="LR14" s="157">
        <v>35</v>
      </c>
      <c r="LS14" s="158">
        <f t="shared" si="44"/>
        <v>0.78527607361963192</v>
      </c>
      <c r="LT14" s="158">
        <f t="shared" si="45"/>
        <v>0</v>
      </c>
      <c r="LV14" s="163" t="s">
        <v>29</v>
      </c>
      <c r="LW14" s="157">
        <v>163</v>
      </c>
      <c r="LX14" s="156">
        <v>128</v>
      </c>
      <c r="LY14" s="157">
        <v>0</v>
      </c>
      <c r="LZ14" s="157">
        <v>35</v>
      </c>
      <c r="MA14" s="158">
        <f t="shared" si="46"/>
        <v>0.78527607361963192</v>
      </c>
      <c r="MB14" s="158">
        <f t="shared" si="47"/>
        <v>0</v>
      </c>
      <c r="MD14" s="163" t="s">
        <v>29</v>
      </c>
      <c r="ME14" s="159">
        <v>163</v>
      </c>
      <c r="MF14" s="170">
        <v>128</v>
      </c>
      <c r="MG14" s="159">
        <v>0</v>
      </c>
      <c r="MH14" s="159">
        <v>35</v>
      </c>
      <c r="MI14" s="158">
        <f t="shared" si="48"/>
        <v>0.78527607361963192</v>
      </c>
      <c r="MJ14" s="158">
        <f t="shared" si="49"/>
        <v>0</v>
      </c>
      <c r="ML14" s="163" t="s">
        <v>29</v>
      </c>
      <c r="MM14" s="157">
        <v>163</v>
      </c>
      <c r="MN14" s="157">
        <v>163</v>
      </c>
      <c r="MO14" s="157">
        <v>0</v>
      </c>
      <c r="MP14" s="157">
        <v>0</v>
      </c>
      <c r="MQ14" s="158">
        <f t="shared" si="50"/>
        <v>1</v>
      </c>
      <c r="MR14" s="158">
        <f t="shared" si="51"/>
        <v>0.21472392638036808</v>
      </c>
      <c r="MT14" s="163" t="s">
        <v>29</v>
      </c>
      <c r="MU14" s="157">
        <v>163</v>
      </c>
      <c r="MV14" s="157">
        <v>163</v>
      </c>
      <c r="MW14" s="157">
        <v>0</v>
      </c>
      <c r="MX14" s="157">
        <v>0</v>
      </c>
      <c r="MY14" s="158">
        <f t="shared" si="52"/>
        <v>1</v>
      </c>
      <c r="MZ14" s="158">
        <f t="shared" si="53"/>
        <v>0</v>
      </c>
      <c r="NB14" s="163" t="s">
        <v>29</v>
      </c>
      <c r="NC14" s="157">
        <v>163</v>
      </c>
      <c r="ND14" s="157">
        <v>163</v>
      </c>
      <c r="NE14" s="157">
        <v>0</v>
      </c>
      <c r="NF14" s="157">
        <v>0</v>
      </c>
      <c r="NG14" s="158">
        <f t="shared" si="54"/>
        <v>1</v>
      </c>
      <c r="NH14" s="158">
        <f t="shared" si="55"/>
        <v>0</v>
      </c>
      <c r="NJ14" s="163" t="s">
        <v>29</v>
      </c>
      <c r="NK14" s="157">
        <v>163</v>
      </c>
      <c r="NL14" s="157">
        <v>163</v>
      </c>
      <c r="NM14" s="157">
        <v>0</v>
      </c>
      <c r="NN14" s="157">
        <v>0</v>
      </c>
      <c r="NO14" s="158">
        <f t="shared" si="56"/>
        <v>1</v>
      </c>
      <c r="NP14" s="158">
        <f t="shared" si="57"/>
        <v>0</v>
      </c>
      <c r="NR14" s="163" t="s">
        <v>29</v>
      </c>
      <c r="NS14" s="157">
        <v>163</v>
      </c>
      <c r="NT14" s="157">
        <v>163</v>
      </c>
      <c r="NU14" s="157">
        <v>0</v>
      </c>
      <c r="NV14" s="157">
        <v>0</v>
      </c>
      <c r="NW14" s="158">
        <f t="shared" si="58"/>
        <v>1</v>
      </c>
      <c r="NX14" s="158">
        <f t="shared" si="59"/>
        <v>0</v>
      </c>
      <c r="NZ14" s="163" t="s">
        <v>29</v>
      </c>
      <c r="OA14" s="157">
        <v>163</v>
      </c>
      <c r="OB14" s="157">
        <v>163</v>
      </c>
      <c r="OC14" s="157">
        <v>0</v>
      </c>
      <c r="OD14" s="157">
        <v>0</v>
      </c>
      <c r="OE14" s="158">
        <f t="shared" si="60"/>
        <v>1</v>
      </c>
      <c r="OF14" s="158">
        <f t="shared" si="61"/>
        <v>0</v>
      </c>
      <c r="OH14" s="163" t="s">
        <v>29</v>
      </c>
      <c r="OI14" s="157">
        <v>163</v>
      </c>
      <c r="OJ14" s="157">
        <v>163</v>
      </c>
      <c r="OK14" s="157">
        <v>0</v>
      </c>
      <c r="OL14" s="157">
        <v>0</v>
      </c>
      <c r="OM14" s="158">
        <f t="shared" si="62"/>
        <v>1</v>
      </c>
      <c r="ON14" s="158">
        <f t="shared" si="63"/>
        <v>0</v>
      </c>
      <c r="OP14" s="163" t="s">
        <v>29</v>
      </c>
      <c r="OQ14" s="157">
        <v>163</v>
      </c>
      <c r="OR14" s="157">
        <v>163</v>
      </c>
      <c r="OS14" s="157">
        <v>0</v>
      </c>
      <c r="OT14" s="157">
        <v>0</v>
      </c>
      <c r="OU14" s="158">
        <f t="shared" si="64"/>
        <v>1</v>
      </c>
      <c r="OV14" s="158">
        <f t="shared" si="65"/>
        <v>0</v>
      </c>
      <c r="OX14" s="163" t="s">
        <v>29</v>
      </c>
      <c r="OY14" s="157">
        <v>163</v>
      </c>
      <c r="OZ14" s="157">
        <v>163</v>
      </c>
      <c r="PA14" s="157">
        <v>0</v>
      </c>
      <c r="PB14" s="157">
        <v>0</v>
      </c>
      <c r="PC14" s="158">
        <f t="shared" si="66"/>
        <v>1</v>
      </c>
      <c r="PD14" s="158">
        <f t="shared" si="67"/>
        <v>0</v>
      </c>
      <c r="PF14" s="157" t="s">
        <v>29</v>
      </c>
      <c r="PG14" s="157">
        <v>267</v>
      </c>
      <c r="PH14" s="157">
        <v>0</v>
      </c>
      <c r="PI14" s="157">
        <v>0</v>
      </c>
      <c r="PJ14" s="157">
        <v>267</v>
      </c>
      <c r="PK14" s="158">
        <v>0</v>
      </c>
      <c r="PM14" s="157" t="s">
        <v>29</v>
      </c>
      <c r="PN14" s="157">
        <v>267</v>
      </c>
      <c r="PO14" s="157">
        <v>0</v>
      </c>
      <c r="PP14" s="157">
        <v>0</v>
      </c>
      <c r="PQ14" s="157">
        <v>267</v>
      </c>
      <c r="PR14" s="158">
        <v>0</v>
      </c>
      <c r="PT14" s="157" t="s">
        <v>29</v>
      </c>
      <c r="PU14" s="157">
        <v>267</v>
      </c>
      <c r="PV14" s="157">
        <v>0</v>
      </c>
      <c r="PW14" s="157">
        <v>0</v>
      </c>
      <c r="PX14" s="157">
        <v>267</v>
      </c>
      <c r="PY14" s="158">
        <v>0</v>
      </c>
      <c r="QA14" s="157" t="s">
        <v>29</v>
      </c>
      <c r="QB14" s="157">
        <v>267</v>
      </c>
      <c r="QC14" s="157">
        <v>0</v>
      </c>
      <c r="QD14" s="157">
        <v>0</v>
      </c>
      <c r="QE14" s="157">
        <v>267</v>
      </c>
      <c r="QF14" s="158">
        <v>0</v>
      </c>
      <c r="QH14" s="157" t="s">
        <v>29</v>
      </c>
      <c r="QI14" s="157">
        <v>267</v>
      </c>
      <c r="QJ14" s="157">
        <v>0</v>
      </c>
      <c r="QK14" s="157">
        <v>0</v>
      </c>
      <c r="QL14" s="157">
        <v>267</v>
      </c>
      <c r="QM14" s="158">
        <v>0</v>
      </c>
      <c r="QO14" s="157" t="s">
        <v>29</v>
      </c>
      <c r="QP14" s="157">
        <v>267</v>
      </c>
      <c r="QQ14" s="157">
        <v>0</v>
      </c>
      <c r="QR14" s="157">
        <v>0</v>
      </c>
      <c r="QS14" s="157">
        <v>267</v>
      </c>
      <c r="QT14" s="158">
        <v>0</v>
      </c>
    </row>
    <row r="15" spans="1:462" ht="15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0"/>
        <v>-0.28000000000000003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30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30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4">
        <f t="shared" si="3"/>
        <v>0</v>
      </c>
      <c r="AO15" t="s">
        <v>30</v>
      </c>
      <c r="AP15">
        <v>36</v>
      </c>
      <c r="AQ15">
        <v>36</v>
      </c>
      <c r="AR15">
        <v>0</v>
      </c>
      <c r="AS15">
        <v>0</v>
      </c>
      <c r="AT15" s="108">
        <v>1</v>
      </c>
      <c r="AU15" s="4">
        <f t="shared" si="4"/>
        <v>0</v>
      </c>
      <c r="AW15" s="2" t="s">
        <v>30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4">
        <f t="shared" si="5"/>
        <v>0</v>
      </c>
      <c r="BE15" s="2" t="s">
        <v>30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4">
        <f t="shared" si="6"/>
        <v>0</v>
      </c>
      <c r="BM15" s="2" t="s">
        <v>30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4">
        <f t="shared" si="7"/>
        <v>0</v>
      </c>
      <c r="BU15" s="2" t="s">
        <v>30</v>
      </c>
      <c r="BV15" s="2">
        <v>36</v>
      </c>
      <c r="BW15" s="2">
        <v>36</v>
      </c>
      <c r="BX15" s="2">
        <v>0</v>
      </c>
      <c r="BY15" s="2">
        <v>0</v>
      </c>
      <c r="BZ15" s="4">
        <f t="shared" si="68"/>
        <v>1</v>
      </c>
      <c r="CA15" s="4">
        <f t="shared" si="8"/>
        <v>0</v>
      </c>
      <c r="CC15" s="2" t="s">
        <v>30</v>
      </c>
      <c r="CD15" s="2">
        <v>36</v>
      </c>
      <c r="CE15" s="2">
        <v>36</v>
      </c>
      <c r="CF15" s="2">
        <v>0</v>
      </c>
      <c r="CG15" s="2">
        <v>0</v>
      </c>
      <c r="CH15" s="4">
        <v>1</v>
      </c>
      <c r="CI15" s="4">
        <f t="shared" si="9"/>
        <v>0</v>
      </c>
      <c r="CJ15" s="4"/>
      <c r="CK15" s="2" t="s">
        <v>30</v>
      </c>
      <c r="CL15" s="2">
        <v>36</v>
      </c>
      <c r="CM15" s="2">
        <v>36</v>
      </c>
      <c r="CN15" s="2">
        <v>0</v>
      </c>
      <c r="CO15" s="2">
        <v>0</v>
      </c>
      <c r="CP15" s="4">
        <v>1</v>
      </c>
      <c r="CQ15" s="4">
        <f t="shared" si="10"/>
        <v>0</v>
      </c>
      <c r="CS15" s="2" t="s">
        <v>30</v>
      </c>
      <c r="CT15" s="2">
        <v>36</v>
      </c>
      <c r="CU15" s="2">
        <v>36</v>
      </c>
      <c r="CV15" s="2">
        <v>0</v>
      </c>
      <c r="CW15" s="2">
        <v>0</v>
      </c>
      <c r="CX15" s="4">
        <v>1</v>
      </c>
      <c r="CY15" s="4">
        <f t="shared" si="11"/>
        <v>0</v>
      </c>
      <c r="DA15" s="2" t="s">
        <v>30</v>
      </c>
      <c r="DB15" s="2">
        <v>36</v>
      </c>
      <c r="DC15" s="2">
        <v>36</v>
      </c>
      <c r="DD15" s="2">
        <v>0</v>
      </c>
      <c r="DE15" s="2">
        <v>0</v>
      </c>
      <c r="DF15" s="4">
        <v>1</v>
      </c>
      <c r="DG15" s="4">
        <f t="shared" si="12"/>
        <v>0</v>
      </c>
      <c r="DI15" s="2" t="s">
        <v>30</v>
      </c>
      <c r="DJ15" s="2">
        <v>36</v>
      </c>
      <c r="DK15" s="2">
        <v>36</v>
      </c>
      <c r="DL15" s="2">
        <v>0</v>
      </c>
      <c r="DM15" s="2">
        <v>0</v>
      </c>
      <c r="DN15" s="4">
        <v>1</v>
      </c>
      <c r="DO15" s="4">
        <f t="shared" si="13"/>
        <v>0</v>
      </c>
      <c r="DQ15" s="2" t="s">
        <v>30</v>
      </c>
      <c r="DR15" s="2">
        <v>36</v>
      </c>
      <c r="DS15" s="2">
        <v>36</v>
      </c>
      <c r="DT15" s="2">
        <v>0</v>
      </c>
      <c r="DU15" s="2">
        <v>0</v>
      </c>
      <c r="DV15" s="4">
        <v>1</v>
      </c>
      <c r="DW15" s="4">
        <f t="shared" si="14"/>
        <v>0</v>
      </c>
      <c r="DY15" s="2" t="s">
        <v>30</v>
      </c>
      <c r="DZ15" s="2">
        <v>36</v>
      </c>
      <c r="EA15" s="2">
        <v>33</v>
      </c>
      <c r="EB15" s="2">
        <v>3</v>
      </c>
      <c r="EC15" s="2">
        <v>0</v>
      </c>
      <c r="ED15" s="4">
        <v>0.92</v>
      </c>
      <c r="EE15" s="4">
        <f t="shared" si="15"/>
        <v>-7.999999999999996E-2</v>
      </c>
      <c r="EF15" s="2" t="s">
        <v>119</v>
      </c>
      <c r="EG15" s="2" t="s">
        <v>30</v>
      </c>
      <c r="EH15" s="2">
        <v>36</v>
      </c>
      <c r="EI15" s="2">
        <v>36</v>
      </c>
      <c r="EJ15" s="2">
        <v>0</v>
      </c>
      <c r="EK15" s="2">
        <v>0</v>
      </c>
      <c r="EL15" s="4">
        <f t="shared" si="69"/>
        <v>1</v>
      </c>
      <c r="EM15" s="4">
        <f t="shared" si="16"/>
        <v>7.999999999999996E-2</v>
      </c>
      <c r="EO15" s="148" t="s">
        <v>30</v>
      </c>
      <c r="EP15" s="148">
        <v>36</v>
      </c>
      <c r="EQ15" s="148">
        <v>36</v>
      </c>
      <c r="ER15" s="148">
        <v>0</v>
      </c>
      <c r="ES15" s="148">
        <v>0</v>
      </c>
      <c r="ET15" s="149">
        <v>1</v>
      </c>
      <c r="EU15" s="149">
        <v>7.999999999999996E-2</v>
      </c>
      <c r="EV15" s="147"/>
      <c r="EW15" s="147" t="s">
        <v>30</v>
      </c>
      <c r="EX15" s="147">
        <v>36</v>
      </c>
      <c r="EY15" s="147">
        <v>36</v>
      </c>
      <c r="EZ15" s="147">
        <v>0</v>
      </c>
      <c r="FA15" s="147">
        <v>0</v>
      </c>
      <c r="FB15" s="152">
        <v>1</v>
      </c>
      <c r="FC15" s="149">
        <v>0</v>
      </c>
      <c r="FD15" s="139"/>
      <c r="FE15" s="156" t="s">
        <v>30</v>
      </c>
      <c r="FF15" s="156">
        <v>36</v>
      </c>
      <c r="FG15" s="156">
        <v>36</v>
      </c>
      <c r="FH15" s="156">
        <v>0</v>
      </c>
      <c r="FI15" s="156">
        <v>0</v>
      </c>
      <c r="FJ15" s="162">
        <v>1</v>
      </c>
      <c r="FK15" s="158">
        <f t="shared" si="17"/>
        <v>0</v>
      </c>
      <c r="FL15" s="157"/>
      <c r="FM15" s="156" t="s">
        <v>30</v>
      </c>
      <c r="FN15" s="156">
        <v>36</v>
      </c>
      <c r="FO15" s="156">
        <v>36</v>
      </c>
      <c r="FP15" s="156">
        <v>0</v>
      </c>
      <c r="FQ15" s="156">
        <v>0</v>
      </c>
      <c r="FR15" s="162">
        <v>1</v>
      </c>
      <c r="FS15" s="158">
        <f t="shared" si="18"/>
        <v>0</v>
      </c>
      <c r="FT15" s="157"/>
      <c r="FU15" s="156" t="s">
        <v>30</v>
      </c>
      <c r="FV15" s="156">
        <v>36</v>
      </c>
      <c r="FW15" s="156">
        <v>36</v>
      </c>
      <c r="FX15" s="156">
        <v>0</v>
      </c>
      <c r="FY15" s="156">
        <v>0</v>
      </c>
      <c r="FZ15" s="162">
        <v>1</v>
      </c>
      <c r="GA15" s="158">
        <f t="shared" ref="GA15:GA73" si="70">FZ15-FR15</f>
        <v>0</v>
      </c>
      <c r="GB15" s="157"/>
      <c r="GC15" s="156" t="s">
        <v>30</v>
      </c>
      <c r="GD15" s="156">
        <v>36</v>
      </c>
      <c r="GE15" s="156">
        <v>33</v>
      </c>
      <c r="GF15" s="156">
        <v>3</v>
      </c>
      <c r="GG15" s="156">
        <v>0</v>
      </c>
      <c r="GH15" s="162">
        <v>0.92</v>
      </c>
      <c r="GI15" s="158">
        <f t="shared" si="20"/>
        <v>-7.999999999999996E-2</v>
      </c>
      <c r="GJ15" s="157" t="s">
        <v>119</v>
      </c>
      <c r="GK15" s="156" t="s">
        <v>30</v>
      </c>
      <c r="GL15" s="156">
        <v>36</v>
      </c>
      <c r="GM15" s="156">
        <v>36</v>
      </c>
      <c r="GN15" s="156">
        <v>0</v>
      </c>
      <c r="GO15" s="156">
        <v>0</v>
      </c>
      <c r="GP15" s="162">
        <v>1</v>
      </c>
      <c r="GQ15" s="158">
        <f t="shared" si="21"/>
        <v>7.999999999999996E-2</v>
      </c>
      <c r="GR15" s="157"/>
      <c r="GS15" s="156" t="s">
        <v>30</v>
      </c>
      <c r="GT15" s="156">
        <v>36</v>
      </c>
      <c r="GU15" s="156">
        <v>36</v>
      </c>
      <c r="GV15" s="156">
        <v>0</v>
      </c>
      <c r="GW15" s="156">
        <v>0</v>
      </c>
      <c r="GX15" s="162">
        <v>1</v>
      </c>
      <c r="GY15" s="158">
        <f t="shared" si="22"/>
        <v>0</v>
      </c>
      <c r="GZ15" s="157"/>
      <c r="HA15" s="156" t="s">
        <v>30</v>
      </c>
      <c r="HB15" s="156">
        <v>36</v>
      </c>
      <c r="HC15" s="156">
        <v>36</v>
      </c>
      <c r="HD15" s="156">
        <v>0</v>
      </c>
      <c r="HE15" s="156">
        <v>0</v>
      </c>
      <c r="HF15" s="162">
        <v>1</v>
      </c>
      <c r="HG15" s="158">
        <f t="shared" si="23"/>
        <v>0</v>
      </c>
      <c r="HH15" s="157"/>
      <c r="HI15" s="157"/>
      <c r="HJ15" s="157"/>
      <c r="HK15" s="157"/>
      <c r="HL15" s="157"/>
      <c r="HM15" s="157"/>
      <c r="HN15" s="158"/>
      <c r="HO15" s="157"/>
      <c r="HP15" s="157"/>
      <c r="HQ15" s="157"/>
      <c r="HR15" s="157"/>
      <c r="HS15" s="157"/>
      <c r="HT15" s="157"/>
      <c r="HU15" s="157"/>
      <c r="HV15" s="157"/>
      <c r="HW15" s="157"/>
      <c r="HX15" s="157"/>
      <c r="HY15" s="157"/>
      <c r="HZ15" s="157"/>
      <c r="IA15" s="157"/>
      <c r="IB15" s="158"/>
      <c r="IC15" s="157"/>
      <c r="ID15" s="157"/>
      <c r="IE15" s="157"/>
      <c r="IF15" s="157"/>
      <c r="IG15" s="157"/>
      <c r="IH15" s="157"/>
      <c r="II15" s="157"/>
      <c r="IJ15" s="157"/>
      <c r="IK15" s="157"/>
      <c r="IL15" s="157" t="s">
        <v>30</v>
      </c>
      <c r="IM15" s="157">
        <v>36</v>
      </c>
      <c r="IN15" s="157">
        <v>31</v>
      </c>
      <c r="IO15" s="157">
        <v>0</v>
      </c>
      <c r="IP15" s="157">
        <v>5</v>
      </c>
      <c r="IQ15" s="158">
        <f t="shared" si="24"/>
        <v>0.86111111111111116</v>
      </c>
      <c r="IR15" s="158">
        <f t="shared" si="25"/>
        <v>-0.13888888888888884</v>
      </c>
      <c r="IS15" s="157"/>
      <c r="IT15" s="157" t="s">
        <v>30</v>
      </c>
      <c r="IU15" s="157">
        <v>36</v>
      </c>
      <c r="IV15" s="157">
        <v>36</v>
      </c>
      <c r="IW15" s="157">
        <v>0</v>
      </c>
      <c r="IX15" s="157">
        <v>0</v>
      </c>
      <c r="IY15" s="158">
        <f t="shared" si="26"/>
        <v>1</v>
      </c>
      <c r="IZ15" s="158">
        <f t="shared" si="27"/>
        <v>0.13888888888888884</v>
      </c>
      <c r="JA15" s="157"/>
      <c r="JB15" s="157" t="s">
        <v>30</v>
      </c>
      <c r="JC15" s="157">
        <v>36</v>
      </c>
      <c r="JD15" s="157">
        <v>36</v>
      </c>
      <c r="JE15" s="157">
        <v>0</v>
      </c>
      <c r="JF15" s="157">
        <v>0</v>
      </c>
      <c r="JG15" s="158">
        <f t="shared" si="28"/>
        <v>1</v>
      </c>
      <c r="JH15" s="158">
        <f t="shared" si="29"/>
        <v>0</v>
      </c>
      <c r="JJ15" t="s">
        <v>30</v>
      </c>
      <c r="JK15">
        <v>36</v>
      </c>
      <c r="JL15">
        <v>36</v>
      </c>
      <c r="JM15">
        <v>0</v>
      </c>
      <c r="JN15">
        <v>0</v>
      </c>
      <c r="JO15" s="162">
        <f t="shared" si="30"/>
        <v>1</v>
      </c>
      <c r="JP15" s="158">
        <f t="shared" si="31"/>
        <v>0</v>
      </c>
      <c r="JR15" s="157" t="s">
        <v>30</v>
      </c>
      <c r="JS15" s="157">
        <v>36</v>
      </c>
      <c r="JT15" s="157">
        <v>36</v>
      </c>
      <c r="JU15" s="157">
        <v>0</v>
      </c>
      <c r="JV15" s="157">
        <v>0</v>
      </c>
      <c r="JW15" s="158">
        <f t="shared" si="32"/>
        <v>1</v>
      </c>
      <c r="JX15" s="158">
        <f t="shared" si="33"/>
        <v>0</v>
      </c>
      <c r="JZ15" s="157" t="s">
        <v>30</v>
      </c>
      <c r="KA15" s="157">
        <v>36</v>
      </c>
      <c r="KB15" s="157">
        <v>36</v>
      </c>
      <c r="KC15" s="157">
        <v>0</v>
      </c>
      <c r="KD15" s="157">
        <v>0</v>
      </c>
      <c r="KE15" s="158">
        <f t="shared" si="34"/>
        <v>1</v>
      </c>
      <c r="KF15" s="158">
        <f t="shared" si="35"/>
        <v>0</v>
      </c>
      <c r="KH15" s="157" t="s">
        <v>30</v>
      </c>
      <c r="KI15" s="157">
        <v>36</v>
      </c>
      <c r="KJ15" s="157">
        <v>36</v>
      </c>
      <c r="KK15" s="157">
        <v>0</v>
      </c>
      <c r="KL15" s="157">
        <v>0</v>
      </c>
      <c r="KM15" s="158">
        <f t="shared" si="36"/>
        <v>1</v>
      </c>
      <c r="KN15" s="158">
        <f t="shared" si="37"/>
        <v>0</v>
      </c>
      <c r="KP15" s="157" t="s">
        <v>30</v>
      </c>
      <c r="KQ15" s="157">
        <v>36</v>
      </c>
      <c r="KR15" s="157">
        <v>36</v>
      </c>
      <c r="KS15" s="157">
        <v>0</v>
      </c>
      <c r="KT15" s="157">
        <v>0</v>
      </c>
      <c r="KU15" s="158">
        <f t="shared" si="38"/>
        <v>1</v>
      </c>
      <c r="KV15" s="158">
        <f t="shared" si="39"/>
        <v>0</v>
      </c>
      <c r="KX15" s="157" t="s">
        <v>30</v>
      </c>
      <c r="KY15" s="157">
        <v>36</v>
      </c>
      <c r="KZ15" s="157">
        <v>36</v>
      </c>
      <c r="LA15" s="157">
        <v>0</v>
      </c>
      <c r="LB15" s="157">
        <v>0</v>
      </c>
      <c r="LC15" s="158">
        <f t="shared" si="40"/>
        <v>1</v>
      </c>
      <c r="LD15" s="158">
        <f t="shared" si="41"/>
        <v>0</v>
      </c>
      <c r="LF15" s="157" t="s">
        <v>30</v>
      </c>
      <c r="LG15" s="157">
        <v>36</v>
      </c>
      <c r="LH15" s="157">
        <v>36</v>
      </c>
      <c r="LI15" s="157">
        <v>0</v>
      </c>
      <c r="LJ15" s="157">
        <v>0</v>
      </c>
      <c r="LK15" s="158">
        <f t="shared" si="42"/>
        <v>1</v>
      </c>
      <c r="LL15" s="158">
        <f t="shared" si="43"/>
        <v>0</v>
      </c>
      <c r="LN15" s="157" t="s">
        <v>30</v>
      </c>
      <c r="LO15" s="157">
        <v>36</v>
      </c>
      <c r="LP15" s="157">
        <v>36</v>
      </c>
      <c r="LQ15" s="157">
        <v>0</v>
      </c>
      <c r="LR15" s="157">
        <v>0</v>
      </c>
      <c r="LS15" s="158">
        <f t="shared" si="44"/>
        <v>1</v>
      </c>
      <c r="LT15" s="158">
        <f t="shared" si="45"/>
        <v>0</v>
      </c>
      <c r="LV15" s="157" t="s">
        <v>30</v>
      </c>
      <c r="LW15" s="157">
        <v>36</v>
      </c>
      <c r="LX15" s="157">
        <v>36</v>
      </c>
      <c r="LY15" s="157">
        <v>0</v>
      </c>
      <c r="LZ15" s="157">
        <v>0</v>
      </c>
      <c r="MA15" s="158">
        <f t="shared" si="46"/>
        <v>1</v>
      </c>
      <c r="MB15" s="158">
        <f t="shared" si="47"/>
        <v>0</v>
      </c>
      <c r="MD15" s="157" t="s">
        <v>30</v>
      </c>
      <c r="ME15" s="159">
        <v>36</v>
      </c>
      <c r="MF15" s="159">
        <v>36</v>
      </c>
      <c r="MG15" s="159">
        <v>0</v>
      </c>
      <c r="MH15" s="159">
        <v>0</v>
      </c>
      <c r="MI15" s="158">
        <f t="shared" si="48"/>
        <v>1</v>
      </c>
      <c r="MJ15" s="158">
        <f t="shared" si="49"/>
        <v>0</v>
      </c>
      <c r="ML15" s="157" t="s">
        <v>30</v>
      </c>
      <c r="MM15" s="157">
        <v>36</v>
      </c>
      <c r="MN15" s="157">
        <v>36</v>
      </c>
      <c r="MO15" s="157">
        <v>0</v>
      </c>
      <c r="MP15" s="157">
        <v>0</v>
      </c>
      <c r="MQ15" s="158">
        <f t="shared" si="50"/>
        <v>1</v>
      </c>
      <c r="MR15" s="158">
        <f t="shared" si="51"/>
        <v>0</v>
      </c>
      <c r="MT15" s="157" t="s">
        <v>30</v>
      </c>
      <c r="MU15" s="157">
        <v>36</v>
      </c>
      <c r="MV15" s="157">
        <v>36</v>
      </c>
      <c r="MW15" s="157">
        <v>0</v>
      </c>
      <c r="MX15" s="157">
        <v>0</v>
      </c>
      <c r="MY15" s="158">
        <f t="shared" si="52"/>
        <v>1</v>
      </c>
      <c r="MZ15" s="158">
        <f t="shared" si="53"/>
        <v>0</v>
      </c>
      <c r="NB15" s="157" t="s">
        <v>30</v>
      </c>
      <c r="NC15" s="157">
        <v>36</v>
      </c>
      <c r="ND15" s="157">
        <v>36</v>
      </c>
      <c r="NE15" s="157">
        <v>0</v>
      </c>
      <c r="NF15" s="157">
        <v>0</v>
      </c>
      <c r="NG15" s="158">
        <f t="shared" si="54"/>
        <v>1</v>
      </c>
      <c r="NH15" s="158">
        <f t="shared" si="55"/>
        <v>0</v>
      </c>
      <c r="NJ15" s="157" t="s">
        <v>30</v>
      </c>
      <c r="NK15" s="157">
        <v>36</v>
      </c>
      <c r="NL15" s="157">
        <v>36</v>
      </c>
      <c r="NM15" s="157">
        <v>0</v>
      </c>
      <c r="NN15" s="157">
        <v>0</v>
      </c>
      <c r="NO15" s="158">
        <f t="shared" si="56"/>
        <v>1</v>
      </c>
      <c r="NP15" s="158">
        <f t="shared" si="57"/>
        <v>0</v>
      </c>
      <c r="NR15" s="157" t="s">
        <v>30</v>
      </c>
      <c r="NS15" s="157">
        <v>36</v>
      </c>
      <c r="NT15" s="157">
        <v>36</v>
      </c>
      <c r="NU15" s="157">
        <v>0</v>
      </c>
      <c r="NV15" s="157">
        <v>0</v>
      </c>
      <c r="NW15" s="158">
        <f t="shared" si="58"/>
        <v>1</v>
      </c>
      <c r="NX15" s="158">
        <f t="shared" si="59"/>
        <v>0</v>
      </c>
      <c r="NZ15" s="157" t="s">
        <v>30</v>
      </c>
      <c r="OA15" s="157">
        <v>36</v>
      </c>
      <c r="OB15" s="157">
        <v>36</v>
      </c>
      <c r="OC15" s="157">
        <v>0</v>
      </c>
      <c r="OD15" s="157">
        <v>0</v>
      </c>
      <c r="OE15" s="158">
        <f t="shared" si="60"/>
        <v>1</v>
      </c>
      <c r="OF15" s="158">
        <f t="shared" si="61"/>
        <v>0</v>
      </c>
      <c r="OH15" s="157" t="s">
        <v>30</v>
      </c>
      <c r="OI15" s="157">
        <v>36</v>
      </c>
      <c r="OJ15" s="157">
        <v>36</v>
      </c>
      <c r="OK15" s="157">
        <v>0</v>
      </c>
      <c r="OL15" s="157">
        <v>0</v>
      </c>
      <c r="OM15" s="158">
        <f t="shared" si="62"/>
        <v>1</v>
      </c>
      <c r="ON15" s="158">
        <f t="shared" si="63"/>
        <v>0</v>
      </c>
      <c r="OP15" s="157" t="s">
        <v>30</v>
      </c>
      <c r="OQ15" s="157">
        <v>36</v>
      </c>
      <c r="OR15" s="157">
        <v>36</v>
      </c>
      <c r="OS15" s="157">
        <v>0</v>
      </c>
      <c r="OT15" s="157">
        <v>0</v>
      </c>
      <c r="OU15" s="158">
        <f t="shared" si="64"/>
        <v>1</v>
      </c>
      <c r="OV15" s="158">
        <f t="shared" si="65"/>
        <v>0</v>
      </c>
      <c r="OX15" s="157" t="s">
        <v>30</v>
      </c>
      <c r="OY15" s="157">
        <v>36</v>
      </c>
      <c r="OZ15" s="157">
        <v>36</v>
      </c>
      <c r="PA15" s="157">
        <v>0</v>
      </c>
      <c r="PB15" s="157">
        <v>0</v>
      </c>
      <c r="PC15" s="158">
        <f t="shared" si="66"/>
        <v>1</v>
      </c>
      <c r="PD15" s="158">
        <f t="shared" si="67"/>
        <v>0</v>
      </c>
      <c r="PF15" s="157" t="s">
        <v>30</v>
      </c>
      <c r="PG15" s="157">
        <v>40</v>
      </c>
      <c r="PH15" s="157">
        <v>0</v>
      </c>
      <c r="PI15" s="157">
        <v>0</v>
      </c>
      <c r="PJ15" s="157">
        <v>40</v>
      </c>
      <c r="PK15" s="158">
        <v>0</v>
      </c>
      <c r="PM15" s="157" t="s">
        <v>30</v>
      </c>
      <c r="PN15" s="157">
        <v>40</v>
      </c>
      <c r="PO15" s="157">
        <v>0</v>
      </c>
      <c r="PP15" s="157">
        <v>0</v>
      </c>
      <c r="PQ15" s="157">
        <v>40</v>
      </c>
      <c r="PR15" s="158">
        <v>0</v>
      </c>
      <c r="PT15" s="157" t="s">
        <v>30</v>
      </c>
      <c r="PU15" s="157">
        <v>40</v>
      </c>
      <c r="PV15" s="157">
        <v>0</v>
      </c>
      <c r="PW15" s="157">
        <v>0</v>
      </c>
      <c r="PX15" s="157">
        <v>40</v>
      </c>
      <c r="PY15" s="158">
        <v>0</v>
      </c>
      <c r="QA15" s="157" t="s">
        <v>30</v>
      </c>
      <c r="QB15" s="157">
        <v>40</v>
      </c>
      <c r="QC15" s="157">
        <v>0</v>
      </c>
      <c r="QD15" s="157">
        <v>0</v>
      </c>
      <c r="QE15" s="157">
        <v>40</v>
      </c>
      <c r="QF15" s="158">
        <v>0</v>
      </c>
      <c r="QH15" s="157" t="s">
        <v>30</v>
      </c>
      <c r="QI15" s="157">
        <v>40</v>
      </c>
      <c r="QJ15" s="157">
        <v>0</v>
      </c>
      <c r="QK15" s="157">
        <v>0</v>
      </c>
      <c r="QL15" s="157">
        <v>40</v>
      </c>
      <c r="QM15" s="158">
        <v>0</v>
      </c>
      <c r="QO15" s="157" t="s">
        <v>30</v>
      </c>
      <c r="QP15" s="157">
        <v>40</v>
      </c>
      <c r="QQ15" s="157">
        <v>0</v>
      </c>
      <c r="QR15" s="157">
        <v>0</v>
      </c>
      <c r="QS15" s="157">
        <v>40</v>
      </c>
      <c r="QT15" s="158">
        <v>0</v>
      </c>
    </row>
    <row r="16" spans="1:462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0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t="s">
        <v>31</v>
      </c>
      <c r="AP16">
        <v>6</v>
      </c>
      <c r="AQ16">
        <v>6</v>
      </c>
      <c r="AR16">
        <v>0</v>
      </c>
      <c r="AS16">
        <v>0</v>
      </c>
      <c r="AT16" s="108">
        <v>1</v>
      </c>
      <c r="AU16" s="4">
        <f t="shared" si="4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6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4">
        <f t="shared" si="7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f t="shared" si="68"/>
        <v>1</v>
      </c>
      <c r="CA16" s="4">
        <f t="shared" si="8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9"/>
        <v>0</v>
      </c>
      <c r="CJ16" s="4"/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2" t="s">
        <v>31</v>
      </c>
      <c r="EH16" s="2">
        <v>6</v>
      </c>
      <c r="EI16" s="2">
        <v>6</v>
      </c>
      <c r="EJ16" s="2">
        <v>0</v>
      </c>
      <c r="EK16" s="2">
        <v>0</v>
      </c>
      <c r="EL16" s="4">
        <f t="shared" si="69"/>
        <v>1</v>
      </c>
      <c r="EM16" s="4">
        <f t="shared" si="16"/>
        <v>0</v>
      </c>
      <c r="EO16" s="148" t="s">
        <v>31</v>
      </c>
      <c r="EP16" s="148">
        <v>6</v>
      </c>
      <c r="EQ16" s="148">
        <v>6</v>
      </c>
      <c r="ER16" s="148">
        <v>0</v>
      </c>
      <c r="ES16" s="148">
        <v>0</v>
      </c>
      <c r="ET16" s="149">
        <v>1</v>
      </c>
      <c r="EU16" s="149">
        <v>0</v>
      </c>
      <c r="EV16" s="147"/>
      <c r="EW16" s="147" t="s">
        <v>31</v>
      </c>
      <c r="EX16" s="147">
        <v>6</v>
      </c>
      <c r="EY16" s="147">
        <v>6</v>
      </c>
      <c r="EZ16" s="147">
        <v>0</v>
      </c>
      <c r="FA16" s="147">
        <v>0</v>
      </c>
      <c r="FB16" s="152">
        <v>1</v>
      </c>
      <c r="FC16" s="149">
        <v>0</v>
      </c>
      <c r="FD16" s="139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7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8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70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20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1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2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3"/>
        <v>0</v>
      </c>
      <c r="HH16" s="157"/>
      <c r="HI16" s="157"/>
      <c r="HJ16" s="157"/>
      <c r="HK16" s="157"/>
      <c r="HL16" s="157"/>
      <c r="HM16" s="157"/>
      <c r="HN16" s="158"/>
      <c r="HO16" s="157"/>
      <c r="HP16" s="157"/>
      <c r="HQ16" s="157"/>
      <c r="HR16" s="157"/>
      <c r="HS16" s="157"/>
      <c r="HT16" s="157"/>
      <c r="HU16" s="157"/>
      <c r="HV16" s="157"/>
      <c r="HW16" s="157"/>
      <c r="HX16" s="157"/>
      <c r="HY16" s="157"/>
      <c r="HZ16" s="157"/>
      <c r="IA16" s="157"/>
      <c r="IB16" s="158"/>
      <c r="IC16" s="157"/>
      <c r="ID16" s="157"/>
      <c r="IE16" s="157"/>
      <c r="IF16" s="157"/>
      <c r="IG16" s="157"/>
      <c r="IH16" s="157"/>
      <c r="II16" s="157"/>
      <c r="IJ16" s="157"/>
      <c r="IK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4"/>
        <v>1</v>
      </c>
      <c r="IR16" s="158">
        <f t="shared" si="25"/>
        <v>0</v>
      </c>
      <c r="IS16" s="157"/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6"/>
        <v>1</v>
      </c>
      <c r="IZ16" s="158">
        <f t="shared" si="27"/>
        <v>0</v>
      </c>
      <c r="JA16" s="157"/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8"/>
        <v>1</v>
      </c>
      <c r="JH16" s="158">
        <f t="shared" si="29"/>
        <v>0</v>
      </c>
      <c r="JJ16" t="s">
        <v>31</v>
      </c>
      <c r="JK16">
        <v>6</v>
      </c>
      <c r="JL16">
        <v>6</v>
      </c>
      <c r="JM16">
        <v>0</v>
      </c>
      <c r="JN16">
        <v>0</v>
      </c>
      <c r="JO16" s="162">
        <f t="shared" si="30"/>
        <v>1</v>
      </c>
      <c r="JP16" s="158">
        <f t="shared" si="31"/>
        <v>0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2"/>
        <v>1</v>
      </c>
      <c r="JX16" s="158">
        <f t="shared" si="33"/>
        <v>0</v>
      </c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4"/>
        <v>1</v>
      </c>
      <c r="KF16" s="158">
        <f t="shared" si="35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6"/>
        <v>1</v>
      </c>
      <c r="KN16" s="158">
        <f t="shared" si="37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8"/>
        <v>1</v>
      </c>
      <c r="KV16" s="158">
        <f t="shared" si="39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40"/>
        <v>1</v>
      </c>
      <c r="LD16" s="158">
        <f t="shared" si="41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2"/>
        <v>1</v>
      </c>
      <c r="LL16" s="158">
        <f t="shared" si="43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4"/>
        <v>1</v>
      </c>
      <c r="LT16" s="158">
        <f t="shared" si="45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6"/>
        <v>1</v>
      </c>
      <c r="MB16" s="158">
        <f t="shared" si="47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8"/>
        <v>1</v>
      </c>
      <c r="MJ16" s="158">
        <f t="shared" si="49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50"/>
        <v>1</v>
      </c>
      <c r="MR16" s="158">
        <f t="shared" si="51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2"/>
        <v>1</v>
      </c>
      <c r="MZ16" s="158">
        <f t="shared" si="53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4"/>
        <v>1</v>
      </c>
      <c r="NH16" s="158">
        <f t="shared" si="55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6"/>
        <v>1</v>
      </c>
      <c r="NP16" s="158">
        <f t="shared" si="57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8"/>
        <v>1</v>
      </c>
      <c r="NX16" s="158">
        <f t="shared" si="59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60"/>
        <v>1</v>
      </c>
      <c r="OF16" s="158">
        <f t="shared" si="61"/>
        <v>0</v>
      </c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2"/>
        <v>1</v>
      </c>
      <c r="ON16" s="158">
        <f t="shared" si="63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4"/>
        <v>1</v>
      </c>
      <c r="OV16" s="158">
        <f t="shared" si="65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6"/>
        <v>1</v>
      </c>
      <c r="PD16" s="158">
        <f t="shared" si="67"/>
        <v>0</v>
      </c>
      <c r="PF16" s="157" t="s">
        <v>31</v>
      </c>
      <c r="PG16" s="157">
        <v>6</v>
      </c>
      <c r="PH16" s="157">
        <v>0</v>
      </c>
      <c r="PI16" s="157">
        <v>0</v>
      </c>
      <c r="PJ16" s="157">
        <v>6</v>
      </c>
      <c r="PK16" s="158">
        <v>0</v>
      </c>
      <c r="PM16" s="157" t="s">
        <v>31</v>
      </c>
      <c r="PN16" s="157">
        <v>6</v>
      </c>
      <c r="PO16" s="157">
        <v>0</v>
      </c>
      <c r="PP16" s="157">
        <v>0</v>
      </c>
      <c r="PQ16" s="157">
        <v>6</v>
      </c>
      <c r="PR16" s="158">
        <v>0</v>
      </c>
      <c r="PT16" s="157" t="s">
        <v>31</v>
      </c>
      <c r="PU16" s="157">
        <v>6</v>
      </c>
      <c r="PV16" s="157">
        <v>0</v>
      </c>
      <c r="PW16" s="157">
        <v>0</v>
      </c>
      <c r="PX16" s="157">
        <v>6</v>
      </c>
      <c r="PY16" s="158">
        <v>0</v>
      </c>
      <c r="QA16" s="157" t="s">
        <v>31</v>
      </c>
      <c r="QB16" s="157">
        <v>6</v>
      </c>
      <c r="QC16" s="157">
        <v>0</v>
      </c>
      <c r="QD16" s="157">
        <v>0</v>
      </c>
      <c r="QE16" s="157">
        <v>6</v>
      </c>
      <c r="QF16" s="158">
        <v>0</v>
      </c>
      <c r="QH16" s="157" t="s">
        <v>31</v>
      </c>
      <c r="QI16" s="157">
        <v>6</v>
      </c>
      <c r="QJ16" s="157">
        <v>0</v>
      </c>
      <c r="QK16" s="157">
        <v>0</v>
      </c>
      <c r="QL16" s="157">
        <v>6</v>
      </c>
      <c r="QM16" s="158">
        <v>0</v>
      </c>
      <c r="QO16" s="157" t="s">
        <v>31</v>
      </c>
      <c r="QP16" s="157">
        <v>6</v>
      </c>
      <c r="QQ16" s="157">
        <v>0</v>
      </c>
      <c r="QR16" s="157">
        <v>0</v>
      </c>
      <c r="QS16" s="157">
        <v>6</v>
      </c>
      <c r="QT16" s="158">
        <v>0</v>
      </c>
    </row>
    <row r="17" spans="1:462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0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66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J17" s="4"/>
      <c r="CK17" s="65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65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5"/>
        <v>0</v>
      </c>
      <c r="EG17" s="114" t="s">
        <v>32</v>
      </c>
      <c r="EH17" s="2">
        <v>628</v>
      </c>
      <c r="EI17" s="2">
        <v>618</v>
      </c>
      <c r="EJ17" s="2">
        <v>10</v>
      </c>
      <c r="EK17" s="2">
        <v>0</v>
      </c>
      <c r="EL17" s="4">
        <v>0.98</v>
      </c>
      <c r="EM17" s="4">
        <f t="shared" si="16"/>
        <v>0</v>
      </c>
      <c r="EO17" s="151" t="s">
        <v>32</v>
      </c>
      <c r="EP17" s="148">
        <v>628</v>
      </c>
      <c r="EQ17" s="148">
        <v>618</v>
      </c>
      <c r="ER17" s="148">
        <v>10</v>
      </c>
      <c r="ES17" s="148">
        <v>0</v>
      </c>
      <c r="ET17" s="149">
        <v>0.98</v>
      </c>
      <c r="EU17" s="149">
        <v>0</v>
      </c>
      <c r="EV17" s="147"/>
      <c r="EW17" s="153" t="s">
        <v>32</v>
      </c>
      <c r="EX17" s="148">
        <v>628</v>
      </c>
      <c r="EY17" s="148">
        <v>618</v>
      </c>
      <c r="EZ17" s="148">
        <v>10</v>
      </c>
      <c r="FA17" s="148">
        <v>0</v>
      </c>
      <c r="FB17" s="149">
        <v>0.98</v>
      </c>
      <c r="FC17" s="149">
        <v>0</v>
      </c>
      <c r="FD17" s="139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7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8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70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20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1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2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3"/>
        <v>0</v>
      </c>
      <c r="HH17" s="157"/>
      <c r="HI17" s="157"/>
      <c r="HJ17" s="157"/>
      <c r="HK17" s="157"/>
      <c r="HL17" s="157"/>
      <c r="HM17" s="157"/>
      <c r="HN17" s="158"/>
      <c r="HO17" s="157"/>
      <c r="HP17" s="157"/>
      <c r="HQ17" s="157"/>
      <c r="HR17" s="157"/>
      <c r="HS17" s="157"/>
      <c r="HT17" s="157"/>
      <c r="HU17" s="157"/>
      <c r="HV17" s="157"/>
      <c r="HW17" s="157"/>
      <c r="HX17" s="157"/>
      <c r="HY17" s="157"/>
      <c r="HZ17" s="157"/>
      <c r="IA17" s="157"/>
      <c r="IB17" s="158"/>
      <c r="IC17" s="157"/>
      <c r="ID17" s="157"/>
      <c r="IE17" s="157"/>
      <c r="IF17" s="157"/>
      <c r="IG17" s="157"/>
      <c r="IH17" s="157"/>
      <c r="II17" s="157"/>
      <c r="IJ17" s="157"/>
      <c r="IK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4"/>
        <v>0.98407643312101911</v>
      </c>
      <c r="IR17" s="158">
        <f t="shared" si="25"/>
        <v>4.0764331210191296E-3</v>
      </c>
      <c r="IS17" s="157"/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6"/>
        <v>0.98407643312101911</v>
      </c>
      <c r="IZ17" s="158">
        <f t="shared" si="27"/>
        <v>0</v>
      </c>
      <c r="JA17" s="157"/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8"/>
        <v>0.98407643312101911</v>
      </c>
      <c r="JH17" s="158">
        <f t="shared" si="29"/>
        <v>0</v>
      </c>
      <c r="JJ17" s="163" t="s">
        <v>32</v>
      </c>
      <c r="JK17" s="157">
        <v>628</v>
      </c>
      <c r="JL17" s="157">
        <v>618</v>
      </c>
      <c r="JM17" s="157">
        <v>10</v>
      </c>
      <c r="JN17" s="157">
        <v>0</v>
      </c>
      <c r="JO17" s="162">
        <f t="shared" si="30"/>
        <v>0.98407643312101911</v>
      </c>
      <c r="JP17" s="158">
        <f t="shared" si="31"/>
        <v>0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2"/>
        <v>0.98407643312101911</v>
      </c>
      <c r="JX17" s="158">
        <f t="shared" si="33"/>
        <v>0</v>
      </c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4"/>
        <v>0.98407643312101911</v>
      </c>
      <c r="KF17" s="158">
        <f t="shared" si="35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6"/>
        <v>0.98407643312101911</v>
      </c>
      <c r="KN17" s="158">
        <f t="shared" si="37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8"/>
        <v>0.98407643312101911</v>
      </c>
      <c r="KV17" s="158">
        <f t="shared" si="39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40"/>
        <v>0.98407643312101911</v>
      </c>
      <c r="LD17" s="158">
        <f t="shared" si="41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2"/>
        <v>0.98407643312101911</v>
      </c>
      <c r="LL17" s="158">
        <f t="shared" si="43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4"/>
        <v>0.98407643312101911</v>
      </c>
      <c r="LT17" s="158">
        <f t="shared" si="45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6"/>
        <v>0.98407643312101911</v>
      </c>
      <c r="MB17" s="158">
        <f t="shared" si="47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8"/>
        <v>0.98407643312101911</v>
      </c>
      <c r="MJ17" s="158">
        <f t="shared" si="49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50"/>
        <v>0.98407643312101911</v>
      </c>
      <c r="MR17" s="158">
        <f t="shared" si="51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2"/>
        <v>0.98407643312101911</v>
      </c>
      <c r="MZ17" s="158">
        <f t="shared" si="53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4"/>
        <v>0.98407643312101911</v>
      </c>
      <c r="NH17" s="158">
        <f t="shared" si="55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6"/>
        <v>0.98407643312101911</v>
      </c>
      <c r="NP17" s="158">
        <f t="shared" si="57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8"/>
        <v>0.98407643312101911</v>
      </c>
      <c r="NX17" s="158">
        <f t="shared" si="59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60"/>
        <v>0.98407643312101911</v>
      </c>
      <c r="OF17" s="158">
        <f t="shared" si="61"/>
        <v>0</v>
      </c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2"/>
        <v>0.98407643312101911</v>
      </c>
      <c r="ON17" s="158">
        <f t="shared" si="63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4"/>
        <v>0.98407643312101911</v>
      </c>
      <c r="OV17" s="158">
        <f t="shared" si="65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6"/>
        <v>0.98407643312101911</v>
      </c>
      <c r="PD17" s="158">
        <f t="shared" si="67"/>
        <v>0</v>
      </c>
      <c r="PF17" s="157" t="s">
        <v>32</v>
      </c>
      <c r="PG17" s="157">
        <v>636</v>
      </c>
      <c r="PH17" s="157">
        <v>0</v>
      </c>
      <c r="PI17" s="157">
        <v>0</v>
      </c>
      <c r="PJ17" s="157">
        <v>636</v>
      </c>
      <c r="PK17" s="158">
        <v>0</v>
      </c>
      <c r="PM17" s="157" t="s">
        <v>32</v>
      </c>
      <c r="PN17" s="157">
        <v>636</v>
      </c>
      <c r="PO17" s="157">
        <v>0</v>
      </c>
      <c r="PP17" s="157">
        <v>0</v>
      </c>
      <c r="PQ17" s="157">
        <v>636</v>
      </c>
      <c r="PR17" s="158">
        <v>0</v>
      </c>
      <c r="PT17" s="157" t="s">
        <v>32</v>
      </c>
      <c r="PU17" s="157">
        <v>636</v>
      </c>
      <c r="PV17" s="157">
        <v>0</v>
      </c>
      <c r="PW17" s="157">
        <v>0</v>
      </c>
      <c r="PX17" s="157">
        <v>636</v>
      </c>
      <c r="PY17" s="158">
        <v>0</v>
      </c>
      <c r="QA17" s="157" t="s">
        <v>32</v>
      </c>
      <c r="QB17" s="157">
        <v>636</v>
      </c>
      <c r="QC17" s="157">
        <v>0</v>
      </c>
      <c r="QD17" s="157">
        <v>0</v>
      </c>
      <c r="QE17" s="157">
        <v>636</v>
      </c>
      <c r="QF17" s="158">
        <v>0</v>
      </c>
      <c r="QH17" s="157" t="s">
        <v>32</v>
      </c>
      <c r="QI17" s="157">
        <v>636</v>
      </c>
      <c r="QJ17" s="157">
        <v>0</v>
      </c>
      <c r="QK17" s="157">
        <v>0</v>
      </c>
      <c r="QL17" s="157">
        <v>636</v>
      </c>
      <c r="QM17" s="158">
        <v>0</v>
      </c>
      <c r="QO17" s="157" t="s">
        <v>32</v>
      </c>
      <c r="QP17" s="157">
        <v>636</v>
      </c>
      <c r="QQ17" s="157">
        <v>0</v>
      </c>
      <c r="QR17" s="157">
        <v>0</v>
      </c>
      <c r="QS17" s="157">
        <v>636</v>
      </c>
      <c r="QT17" s="158">
        <v>0</v>
      </c>
    </row>
    <row r="18" spans="1:462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0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33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t="s">
        <v>33</v>
      </c>
      <c r="AP18">
        <v>109</v>
      </c>
      <c r="AQ18">
        <v>109</v>
      </c>
      <c r="AR18">
        <v>0</v>
      </c>
      <c r="AS18">
        <v>0</v>
      </c>
      <c r="AT18" s="108">
        <v>1</v>
      </c>
      <c r="AU18" s="4">
        <f t="shared" si="4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6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4">
        <f t="shared" si="7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f t="shared" si="68"/>
        <v>1</v>
      </c>
      <c r="CA18" s="4">
        <f t="shared" si="8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9"/>
        <v>0</v>
      </c>
      <c r="CJ18" s="4"/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2" t="s">
        <v>33</v>
      </c>
      <c r="EH18" s="2">
        <v>109</v>
      </c>
      <c r="EI18" s="2">
        <v>109</v>
      </c>
      <c r="EJ18" s="2">
        <v>0</v>
      </c>
      <c r="EK18" s="2">
        <v>0</v>
      </c>
      <c r="EL18" s="4">
        <f t="shared" si="69"/>
        <v>1</v>
      </c>
      <c r="EM18" s="4">
        <f t="shared" si="16"/>
        <v>0</v>
      </c>
      <c r="EO18" s="148" t="s">
        <v>33</v>
      </c>
      <c r="EP18" s="148">
        <v>109</v>
      </c>
      <c r="EQ18" s="148">
        <v>109</v>
      </c>
      <c r="ER18" s="148">
        <v>0</v>
      </c>
      <c r="ES18" s="148">
        <v>0</v>
      </c>
      <c r="ET18" s="149">
        <v>1</v>
      </c>
      <c r="EU18" s="149">
        <v>0</v>
      </c>
      <c r="EV18" s="147"/>
      <c r="EW18" s="147" t="s">
        <v>33</v>
      </c>
      <c r="EX18" s="147">
        <v>109</v>
      </c>
      <c r="EY18" s="147">
        <v>109</v>
      </c>
      <c r="EZ18" s="147">
        <v>0</v>
      </c>
      <c r="FA18" s="147">
        <v>0</v>
      </c>
      <c r="FB18" s="152">
        <v>1</v>
      </c>
      <c r="FC18" s="149">
        <v>0</v>
      </c>
      <c r="FD18" s="139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7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8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70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20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1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2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3"/>
        <v>0</v>
      </c>
      <c r="HH18" s="157"/>
      <c r="HI18" s="157"/>
      <c r="HJ18" s="157"/>
      <c r="HK18" s="157"/>
      <c r="HL18" s="157"/>
      <c r="HM18" s="157"/>
      <c r="HN18" s="158"/>
      <c r="HO18" s="157"/>
      <c r="HP18" s="157"/>
      <c r="HQ18" s="157"/>
      <c r="HR18" s="157"/>
      <c r="HS18" s="157"/>
      <c r="HT18" s="157"/>
      <c r="HU18" s="157"/>
      <c r="HV18" s="157"/>
      <c r="HW18" s="157"/>
      <c r="HX18" s="157"/>
      <c r="HY18" s="157"/>
      <c r="HZ18" s="157"/>
      <c r="IA18" s="157"/>
      <c r="IB18" s="158"/>
      <c r="IC18" s="157"/>
      <c r="ID18" s="157"/>
      <c r="IE18" s="157"/>
      <c r="IF18" s="157"/>
      <c r="IG18" s="157"/>
      <c r="IH18" s="157"/>
      <c r="II18" s="157"/>
      <c r="IJ18" s="157"/>
      <c r="IK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4"/>
        <v>1</v>
      </c>
      <c r="IR18" s="158">
        <f t="shared" si="25"/>
        <v>0</v>
      </c>
      <c r="IS18" s="157"/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6"/>
        <v>1</v>
      </c>
      <c r="IZ18" s="158">
        <f t="shared" si="27"/>
        <v>0</v>
      </c>
      <c r="JA18" s="157"/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8"/>
        <v>1</v>
      </c>
      <c r="JH18" s="158">
        <f t="shared" si="29"/>
        <v>0</v>
      </c>
      <c r="JJ18" t="s">
        <v>33</v>
      </c>
      <c r="JK18">
        <v>109</v>
      </c>
      <c r="JL18">
        <v>109</v>
      </c>
      <c r="JM18">
        <v>0</v>
      </c>
      <c r="JN18">
        <v>0</v>
      </c>
      <c r="JO18" s="162">
        <f t="shared" si="30"/>
        <v>1</v>
      </c>
      <c r="JP18" s="158">
        <f t="shared" si="31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2"/>
        <v>1</v>
      </c>
      <c r="JX18" s="158">
        <f t="shared" si="33"/>
        <v>0</v>
      </c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4"/>
        <v>1</v>
      </c>
      <c r="KF18" s="158">
        <f t="shared" si="35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6"/>
        <v>1</v>
      </c>
      <c r="KN18" s="158">
        <f t="shared" si="37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8"/>
        <v>1</v>
      </c>
      <c r="KV18" s="158">
        <f t="shared" si="39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40"/>
        <v>1</v>
      </c>
      <c r="LD18" s="158">
        <f t="shared" si="41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2"/>
        <v>1</v>
      </c>
      <c r="LL18" s="158">
        <f t="shared" si="43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4"/>
        <v>1</v>
      </c>
      <c r="LT18" s="158">
        <f t="shared" si="45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6"/>
        <v>1</v>
      </c>
      <c r="MB18" s="158">
        <f t="shared" si="47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8"/>
        <v>1</v>
      </c>
      <c r="MJ18" s="158">
        <f t="shared" si="49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50"/>
        <v>1</v>
      </c>
      <c r="MR18" s="158">
        <f t="shared" si="51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2"/>
        <v>1</v>
      </c>
      <c r="MZ18" s="158">
        <f t="shared" si="53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4"/>
        <v>1</v>
      </c>
      <c r="NH18" s="158">
        <f t="shared" si="55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6"/>
        <v>1</v>
      </c>
      <c r="NP18" s="158">
        <f t="shared" si="57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8"/>
        <v>1</v>
      </c>
      <c r="NX18" s="158">
        <f t="shared" si="59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60"/>
        <v>1</v>
      </c>
      <c r="OF18" s="158">
        <f t="shared" si="61"/>
        <v>0</v>
      </c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2"/>
        <v>1</v>
      </c>
      <c r="ON18" s="158">
        <f t="shared" si="63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4"/>
        <v>1</v>
      </c>
      <c r="OV18" s="158">
        <f t="shared" si="65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6"/>
        <v>1</v>
      </c>
      <c r="PD18" s="158">
        <f t="shared" si="67"/>
        <v>0</v>
      </c>
      <c r="PF18" s="157" t="s">
        <v>33</v>
      </c>
      <c r="PG18" s="157">
        <v>109</v>
      </c>
      <c r="PH18" s="157">
        <v>0</v>
      </c>
      <c r="PI18" s="157">
        <v>0</v>
      </c>
      <c r="PJ18" s="157">
        <v>109</v>
      </c>
      <c r="PK18" s="158">
        <v>0</v>
      </c>
      <c r="PM18" s="157" t="s">
        <v>33</v>
      </c>
      <c r="PN18" s="157">
        <v>109</v>
      </c>
      <c r="PO18" s="157">
        <v>0</v>
      </c>
      <c r="PP18" s="157">
        <v>0</v>
      </c>
      <c r="PQ18" s="157">
        <v>109</v>
      </c>
      <c r="PR18" s="158">
        <v>0</v>
      </c>
      <c r="PT18" s="157" t="s">
        <v>33</v>
      </c>
      <c r="PU18" s="157">
        <v>109</v>
      </c>
      <c r="PV18" s="157">
        <v>0</v>
      </c>
      <c r="PW18" s="157">
        <v>0</v>
      </c>
      <c r="PX18" s="157">
        <v>109</v>
      </c>
      <c r="PY18" s="158">
        <v>0</v>
      </c>
      <c r="QA18" s="157" t="s">
        <v>33</v>
      </c>
      <c r="QB18" s="157">
        <v>109</v>
      </c>
      <c r="QC18" s="157">
        <v>0</v>
      </c>
      <c r="QD18" s="157">
        <v>0</v>
      </c>
      <c r="QE18" s="157">
        <v>109</v>
      </c>
      <c r="QF18" s="158">
        <v>0</v>
      </c>
      <c r="QH18" s="157" t="s">
        <v>33</v>
      </c>
      <c r="QI18" s="157">
        <v>109</v>
      </c>
      <c r="QJ18" s="157">
        <v>0</v>
      </c>
      <c r="QK18" s="157">
        <v>0</v>
      </c>
      <c r="QL18" s="157">
        <v>109</v>
      </c>
      <c r="QM18" s="158">
        <v>0</v>
      </c>
      <c r="QO18" s="157" t="s">
        <v>33</v>
      </c>
      <c r="QP18" s="157">
        <v>109</v>
      </c>
      <c r="QQ18" s="157">
        <v>0</v>
      </c>
      <c r="QR18" s="157">
        <v>0</v>
      </c>
      <c r="QS18" s="157">
        <v>109</v>
      </c>
      <c r="QT18" s="158">
        <v>0</v>
      </c>
    </row>
    <row r="19" spans="1:462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0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1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2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3"/>
        <v>0</v>
      </c>
      <c r="AO19" t="s">
        <v>34</v>
      </c>
      <c r="AP19">
        <v>54</v>
      </c>
      <c r="AQ19">
        <v>1</v>
      </c>
      <c r="AR19">
        <v>53</v>
      </c>
      <c r="AS19">
        <v>0</v>
      </c>
      <c r="AT19" s="108">
        <v>0.02</v>
      </c>
      <c r="AU19" s="4">
        <f t="shared" si="4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5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6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v>0.02</v>
      </c>
      <c r="BS19" s="4">
        <f t="shared" si="7"/>
        <v>0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f t="shared" si="68"/>
        <v>1.8518518518518517E-2</v>
      </c>
      <c r="CA19" s="4">
        <f t="shared" si="8"/>
        <v>-1.4814814814814829E-3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9"/>
        <v>1.4814814814814829E-3</v>
      </c>
      <c r="CJ19" s="4"/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0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1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f t="shared" si="12"/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13"/>
        <v>0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4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v>0.02</v>
      </c>
      <c r="EE19" s="4">
        <f t="shared" si="15"/>
        <v>0</v>
      </c>
      <c r="EG19" s="2" t="s">
        <v>34</v>
      </c>
      <c r="EH19" s="2">
        <v>54</v>
      </c>
      <c r="EI19" s="2">
        <v>1</v>
      </c>
      <c r="EJ19" s="2">
        <v>53</v>
      </c>
      <c r="EK19" s="2">
        <v>0</v>
      </c>
      <c r="EL19" s="4">
        <f t="shared" si="69"/>
        <v>1.8518518518518517E-2</v>
      </c>
      <c r="EM19" s="4">
        <f t="shared" si="16"/>
        <v>-1.4814814814814829E-3</v>
      </c>
      <c r="EO19" s="148" t="s">
        <v>34</v>
      </c>
      <c r="EP19" s="148">
        <v>54</v>
      </c>
      <c r="EQ19" s="148">
        <v>1</v>
      </c>
      <c r="ER19" s="148">
        <v>53</v>
      </c>
      <c r="ES19" s="148">
        <v>0</v>
      </c>
      <c r="ET19" s="149">
        <v>0.02</v>
      </c>
      <c r="EU19" s="149">
        <v>0</v>
      </c>
      <c r="EV19" s="147"/>
      <c r="EW19" s="147" t="s">
        <v>34</v>
      </c>
      <c r="EX19" s="147">
        <v>54</v>
      </c>
      <c r="EY19" s="147">
        <v>1</v>
      </c>
      <c r="EZ19" s="147">
        <v>53</v>
      </c>
      <c r="FA19" s="147">
        <v>0</v>
      </c>
      <c r="FB19" s="152">
        <v>0.02</v>
      </c>
      <c r="FC19" s="149">
        <v>0</v>
      </c>
      <c r="FD19" s="139"/>
      <c r="FE19" s="156" t="s">
        <v>34</v>
      </c>
      <c r="FF19" s="156">
        <v>54</v>
      </c>
      <c r="FG19" s="156">
        <v>1</v>
      </c>
      <c r="FH19" s="156">
        <v>53</v>
      </c>
      <c r="FI19" s="156">
        <v>0</v>
      </c>
      <c r="FJ19" s="162">
        <v>0.02</v>
      </c>
      <c r="FK19" s="158">
        <f t="shared" si="17"/>
        <v>0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8"/>
        <v>0.02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70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20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1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2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3"/>
        <v>0</v>
      </c>
      <c r="HH19" s="157"/>
      <c r="HI19" s="157"/>
      <c r="HJ19" s="157"/>
      <c r="HK19" s="157"/>
      <c r="HL19" s="157"/>
      <c r="HM19" s="157"/>
      <c r="HN19" s="158"/>
      <c r="HO19" s="157"/>
      <c r="HP19" s="157"/>
      <c r="HQ19" s="157"/>
      <c r="HR19" s="157"/>
      <c r="HS19" s="157"/>
      <c r="HT19" s="157"/>
      <c r="HU19" s="157"/>
      <c r="HV19" s="157"/>
      <c r="HW19" s="157"/>
      <c r="HX19" s="157"/>
      <c r="HY19" s="157"/>
      <c r="HZ19" s="157"/>
      <c r="IA19" s="157"/>
      <c r="IB19" s="158"/>
      <c r="IC19" s="157"/>
      <c r="ID19" s="157"/>
      <c r="IE19" s="157"/>
      <c r="IF19" s="157"/>
      <c r="IG19" s="157"/>
      <c r="IH19" s="157"/>
      <c r="II19" s="157"/>
      <c r="IJ19" s="157"/>
      <c r="IK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4"/>
        <v>3.9408866995073892E-2</v>
      </c>
      <c r="IR19" s="158">
        <f t="shared" si="25"/>
        <v>-5.9113300492610876E-4</v>
      </c>
      <c r="IS19" s="157"/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6"/>
        <v>3.9408866995073892E-2</v>
      </c>
      <c r="IZ19" s="158">
        <f t="shared" si="27"/>
        <v>0</v>
      </c>
      <c r="JA19" s="157"/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8"/>
        <v>3.9408866995073892E-2</v>
      </c>
      <c r="JH19" s="158">
        <f t="shared" si="29"/>
        <v>0</v>
      </c>
      <c r="JJ19" t="s">
        <v>34</v>
      </c>
      <c r="JK19">
        <v>203</v>
      </c>
      <c r="JL19">
        <v>8</v>
      </c>
      <c r="JM19">
        <v>191</v>
      </c>
      <c r="JN19">
        <v>4</v>
      </c>
      <c r="JO19" s="162">
        <f t="shared" si="30"/>
        <v>3.9408866995073892E-2</v>
      </c>
      <c r="JP19" s="158">
        <f t="shared" si="31"/>
        <v>0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2"/>
        <v>3.9408866995073892E-2</v>
      </c>
      <c r="JX19" s="158">
        <f t="shared" si="33"/>
        <v>0</v>
      </c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4"/>
        <v>3.9408866995073892E-2</v>
      </c>
      <c r="KF19" s="158">
        <f t="shared" si="35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6"/>
        <v>3.9408866995073892E-2</v>
      </c>
      <c r="KN19" s="158">
        <f t="shared" si="37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8"/>
        <v>3.9408866995073892E-2</v>
      </c>
      <c r="KV19" s="158">
        <f t="shared" si="39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40"/>
        <v>3.9408866995073892E-2</v>
      </c>
      <c r="LD19" s="158">
        <f t="shared" si="41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2"/>
        <v>3.9408866995073892E-2</v>
      </c>
      <c r="LL19" s="158">
        <f t="shared" si="43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4"/>
        <v>3.9408866995073892E-2</v>
      </c>
      <c r="LT19" s="158">
        <f t="shared" si="45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6"/>
        <v>3.9408866995073892E-2</v>
      </c>
      <c r="MB19" s="158">
        <f t="shared" si="47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8"/>
        <v>3.9408866995073892E-2</v>
      </c>
      <c r="MJ19" s="158">
        <f t="shared" si="49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50"/>
        <v>3.9408866995073892E-2</v>
      </c>
      <c r="MR19" s="158">
        <f t="shared" si="51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2"/>
        <v>3.9408866995073892E-2</v>
      </c>
      <c r="MZ19" s="158">
        <f t="shared" si="53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4"/>
        <v>3.9408866995073892E-2</v>
      </c>
      <c r="NH19" s="158">
        <f t="shared" si="55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6"/>
        <v>3.9408866995073892E-2</v>
      </c>
      <c r="NP19" s="158">
        <f t="shared" si="57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8"/>
        <v>3.9408866995073892E-2</v>
      </c>
      <c r="NX19" s="158">
        <f t="shared" si="59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60"/>
        <v>3.9408866995073892E-2</v>
      </c>
      <c r="OF19" s="158">
        <f t="shared" si="61"/>
        <v>0</v>
      </c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2"/>
        <v>3.9408866995073892E-2</v>
      </c>
      <c r="ON19" s="158">
        <f t="shared" si="63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4"/>
        <v>3.9408866995073892E-2</v>
      </c>
      <c r="OV19" s="158">
        <f t="shared" si="65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6"/>
        <v>3.9408866995073892E-2</v>
      </c>
      <c r="PD19" s="158">
        <f t="shared" si="67"/>
        <v>0</v>
      </c>
      <c r="PF19" s="157" t="s">
        <v>34</v>
      </c>
      <c r="PG19" s="157">
        <v>203</v>
      </c>
      <c r="PH19" s="157">
        <v>0</v>
      </c>
      <c r="PI19" s="157">
        <v>0</v>
      </c>
      <c r="PJ19" s="157">
        <v>203</v>
      </c>
      <c r="PK19" s="158">
        <v>0</v>
      </c>
      <c r="PM19" s="157" t="s">
        <v>34</v>
      </c>
      <c r="PN19" s="157">
        <v>203</v>
      </c>
      <c r="PO19" s="157">
        <v>0</v>
      </c>
      <c r="PP19" s="157">
        <v>0</v>
      </c>
      <c r="PQ19" s="157">
        <v>203</v>
      </c>
      <c r="PR19" s="158">
        <v>0</v>
      </c>
      <c r="PT19" s="157" t="s">
        <v>34</v>
      </c>
      <c r="PU19" s="157">
        <v>203</v>
      </c>
      <c r="PV19" s="157">
        <v>0</v>
      </c>
      <c r="PW19" s="157">
        <v>0</v>
      </c>
      <c r="PX19" s="157">
        <v>203</v>
      </c>
      <c r="PY19" s="158">
        <v>0</v>
      </c>
      <c r="QA19" s="157" t="s">
        <v>34</v>
      </c>
      <c r="QB19" s="157">
        <v>203</v>
      </c>
      <c r="QC19" s="157">
        <v>0</v>
      </c>
      <c r="QD19" s="157">
        <v>0</v>
      </c>
      <c r="QE19" s="157">
        <v>203</v>
      </c>
      <c r="QF19" s="158">
        <v>0</v>
      </c>
      <c r="QH19" s="157" t="s">
        <v>34</v>
      </c>
      <c r="QI19" s="157">
        <v>203</v>
      </c>
      <c r="QJ19" s="157">
        <v>0</v>
      </c>
      <c r="QK19" s="157">
        <v>0</v>
      </c>
      <c r="QL19" s="157">
        <v>203</v>
      </c>
      <c r="QM19" s="158">
        <v>0</v>
      </c>
      <c r="QO19" s="157" t="s">
        <v>34</v>
      </c>
      <c r="QP19" s="157">
        <v>203</v>
      </c>
      <c r="QQ19" s="157">
        <v>0</v>
      </c>
      <c r="QR19" s="157">
        <v>0</v>
      </c>
      <c r="QS19" s="157">
        <v>203</v>
      </c>
      <c r="QT19" s="158">
        <v>0</v>
      </c>
    </row>
    <row r="20" spans="1:462" ht="15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0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1"/>
        <v>0</v>
      </c>
      <c r="Y20" s="2" t="s">
        <v>35</v>
      </c>
      <c r="Z20" s="2">
        <v>30</v>
      </c>
      <c r="AA20" s="2">
        <v>3</v>
      </c>
      <c r="AB20" s="2">
        <v>22</v>
      </c>
      <c r="AC20" s="2">
        <v>5</v>
      </c>
      <c r="AD20" s="4">
        <v>0.1</v>
      </c>
      <c r="AE20" s="4">
        <f t="shared" si="2"/>
        <v>0</v>
      </c>
      <c r="AG20" s="2" t="s">
        <v>35</v>
      </c>
      <c r="AH20" s="2">
        <v>48</v>
      </c>
      <c r="AI20" s="2">
        <v>21</v>
      </c>
      <c r="AJ20" s="2">
        <v>22</v>
      </c>
      <c r="AK20" s="2">
        <v>5</v>
      </c>
      <c r="AL20" s="4">
        <v>0.44</v>
      </c>
      <c r="AM20" s="4">
        <f t="shared" si="3"/>
        <v>0.33999999999999997</v>
      </c>
      <c r="AO20" t="s">
        <v>35</v>
      </c>
      <c r="AP20">
        <v>48</v>
      </c>
      <c r="AQ20">
        <v>21</v>
      </c>
      <c r="AR20">
        <v>22</v>
      </c>
      <c r="AS20">
        <v>5</v>
      </c>
      <c r="AT20" s="108">
        <v>0.44</v>
      </c>
      <c r="AU20" s="4">
        <f t="shared" si="4"/>
        <v>0</v>
      </c>
      <c r="AW20" s="2" t="s">
        <v>35</v>
      </c>
      <c r="AX20" s="2">
        <v>48</v>
      </c>
      <c r="AY20" s="2">
        <v>21</v>
      </c>
      <c r="AZ20" s="2">
        <v>22</v>
      </c>
      <c r="BA20" s="2">
        <v>5</v>
      </c>
      <c r="BB20" s="4">
        <v>0.44</v>
      </c>
      <c r="BC20" s="4">
        <f t="shared" si="5"/>
        <v>0</v>
      </c>
      <c r="BE20" s="2" t="s">
        <v>35</v>
      </c>
      <c r="BF20" s="2">
        <v>48</v>
      </c>
      <c r="BG20" s="2">
        <v>21</v>
      </c>
      <c r="BH20" s="2">
        <v>22</v>
      </c>
      <c r="BI20" s="2">
        <v>5</v>
      </c>
      <c r="BJ20" s="4">
        <v>0.44</v>
      </c>
      <c r="BK20" s="4">
        <f t="shared" si="6"/>
        <v>0</v>
      </c>
      <c r="BM20" s="2" t="s">
        <v>35</v>
      </c>
      <c r="BN20" s="2">
        <v>48</v>
      </c>
      <c r="BO20" s="2">
        <v>21</v>
      </c>
      <c r="BP20" s="2">
        <v>22</v>
      </c>
      <c r="BQ20" s="2">
        <v>5</v>
      </c>
      <c r="BR20" s="4">
        <v>0.44</v>
      </c>
      <c r="BS20" s="4">
        <f t="shared" si="7"/>
        <v>0</v>
      </c>
      <c r="BU20" s="2" t="s">
        <v>35</v>
      </c>
      <c r="BV20" s="2">
        <v>48</v>
      </c>
      <c r="BW20" s="2">
        <v>21</v>
      </c>
      <c r="BX20" s="2">
        <v>22</v>
      </c>
      <c r="BY20" s="2">
        <v>5</v>
      </c>
      <c r="BZ20" s="4">
        <f t="shared" si="68"/>
        <v>0.4375</v>
      </c>
      <c r="CA20" s="4">
        <f t="shared" si="8"/>
        <v>-2.5000000000000022E-3</v>
      </c>
      <c r="CC20" s="2" t="s">
        <v>35</v>
      </c>
      <c r="CD20" s="2">
        <v>48</v>
      </c>
      <c r="CE20" s="2">
        <v>21</v>
      </c>
      <c r="CF20" s="2">
        <v>22</v>
      </c>
      <c r="CG20" s="2">
        <v>5</v>
      </c>
      <c r="CH20" s="4">
        <v>0.44</v>
      </c>
      <c r="CI20" s="4">
        <f t="shared" si="9"/>
        <v>2.5000000000000022E-3</v>
      </c>
      <c r="CJ20" s="4"/>
      <c r="CK20" s="2" t="s">
        <v>35</v>
      </c>
      <c r="CL20" s="2">
        <v>48</v>
      </c>
      <c r="CM20" s="2">
        <v>21</v>
      </c>
      <c r="CN20" s="2">
        <v>22</v>
      </c>
      <c r="CO20" s="2">
        <v>5</v>
      </c>
      <c r="CP20" s="4">
        <v>0.44</v>
      </c>
      <c r="CQ20" s="4">
        <f t="shared" si="10"/>
        <v>0</v>
      </c>
      <c r="CS20" s="2" t="s">
        <v>35</v>
      </c>
      <c r="CT20" s="2">
        <v>48</v>
      </c>
      <c r="CU20" s="2">
        <v>21</v>
      </c>
      <c r="CV20" s="2">
        <v>22</v>
      </c>
      <c r="CW20" s="2">
        <v>5</v>
      </c>
      <c r="CX20" s="4">
        <v>0.44</v>
      </c>
      <c r="CY20" s="4">
        <f t="shared" si="11"/>
        <v>0</v>
      </c>
      <c r="DA20" s="2" t="s">
        <v>35</v>
      </c>
      <c r="DB20" s="2">
        <v>48</v>
      </c>
      <c r="DC20" s="2">
        <v>21</v>
      </c>
      <c r="DD20" s="2">
        <v>22</v>
      </c>
      <c r="DE20" s="2">
        <v>5</v>
      </c>
      <c r="DF20" s="4">
        <v>0.44</v>
      </c>
      <c r="DG20" s="4">
        <f t="shared" si="12"/>
        <v>0</v>
      </c>
      <c r="DI20" s="2" t="s">
        <v>35</v>
      </c>
      <c r="DJ20" s="2">
        <v>48</v>
      </c>
      <c r="DK20" s="2">
        <v>21</v>
      </c>
      <c r="DL20" s="2">
        <v>22</v>
      </c>
      <c r="DM20" s="2">
        <v>5</v>
      </c>
      <c r="DN20" s="4">
        <v>0.44</v>
      </c>
      <c r="DO20" s="4">
        <f t="shared" si="13"/>
        <v>0</v>
      </c>
      <c r="DQ20" s="2" t="s">
        <v>35</v>
      </c>
      <c r="DR20" s="2">
        <v>48</v>
      </c>
      <c r="DS20" s="2">
        <v>21</v>
      </c>
      <c r="DT20" s="2">
        <v>22</v>
      </c>
      <c r="DU20" s="2">
        <v>5</v>
      </c>
      <c r="DV20" s="4">
        <v>0.44</v>
      </c>
      <c r="DW20" s="4">
        <f t="shared" si="14"/>
        <v>0</v>
      </c>
      <c r="DY20" s="2" t="s">
        <v>35</v>
      </c>
      <c r="DZ20" s="2">
        <v>48</v>
      </c>
      <c r="EA20" s="2">
        <v>21</v>
      </c>
      <c r="EB20" s="2">
        <v>22</v>
      </c>
      <c r="EC20" s="2">
        <v>5</v>
      </c>
      <c r="ED20" s="4">
        <v>0.44</v>
      </c>
      <c r="EE20" s="4">
        <f t="shared" si="15"/>
        <v>0</v>
      </c>
      <c r="EG20" s="2" t="s">
        <v>35</v>
      </c>
      <c r="EH20" s="2">
        <v>48</v>
      </c>
      <c r="EI20" s="2">
        <v>21</v>
      </c>
      <c r="EJ20" s="2">
        <v>22</v>
      </c>
      <c r="EK20" s="2">
        <v>5</v>
      </c>
      <c r="EL20" s="4">
        <f t="shared" si="69"/>
        <v>0.4375</v>
      </c>
      <c r="EM20" s="4">
        <f t="shared" si="16"/>
        <v>-2.5000000000000022E-3</v>
      </c>
      <c r="EO20" s="148" t="s">
        <v>35</v>
      </c>
      <c r="EP20" s="148">
        <v>48</v>
      </c>
      <c r="EQ20" s="148">
        <v>21</v>
      </c>
      <c r="ER20" s="148">
        <v>22</v>
      </c>
      <c r="ES20" s="148">
        <v>5</v>
      </c>
      <c r="ET20" s="149">
        <v>0.44</v>
      </c>
      <c r="EU20" s="149">
        <v>0</v>
      </c>
      <c r="EV20" s="147"/>
      <c r="EW20" s="147" t="s">
        <v>35</v>
      </c>
      <c r="EX20" s="147">
        <v>48</v>
      </c>
      <c r="EY20" s="147">
        <v>21</v>
      </c>
      <c r="EZ20" s="147">
        <v>22</v>
      </c>
      <c r="FA20" s="147">
        <v>5</v>
      </c>
      <c r="FB20" s="152">
        <v>0.44</v>
      </c>
      <c r="FC20" s="149">
        <v>0</v>
      </c>
      <c r="FD20" s="139"/>
      <c r="FE20" s="156" t="s">
        <v>35</v>
      </c>
      <c r="FF20" s="156">
        <v>48</v>
      </c>
      <c r="FG20" s="156">
        <v>21</v>
      </c>
      <c r="FH20" s="156">
        <v>22</v>
      </c>
      <c r="FI20" s="156">
        <v>5</v>
      </c>
      <c r="FJ20" s="162">
        <v>0.44</v>
      </c>
      <c r="FK20" s="158">
        <f t="shared" si="17"/>
        <v>0</v>
      </c>
      <c r="FL20" s="157"/>
      <c r="FM20" s="156" t="s">
        <v>35</v>
      </c>
      <c r="FN20" s="156">
        <v>48</v>
      </c>
      <c r="FO20" s="156">
        <v>21</v>
      </c>
      <c r="FP20" s="156">
        <v>22</v>
      </c>
      <c r="FQ20" s="156">
        <v>5</v>
      </c>
      <c r="FR20" s="162">
        <v>0.44</v>
      </c>
      <c r="FS20" s="158">
        <f t="shared" si="18"/>
        <v>0</v>
      </c>
      <c r="FT20" s="157"/>
      <c r="FU20" s="156" t="s">
        <v>35</v>
      </c>
      <c r="FV20" s="156">
        <v>48</v>
      </c>
      <c r="FW20" s="156">
        <v>21</v>
      </c>
      <c r="FX20" s="156">
        <v>22</v>
      </c>
      <c r="FY20" s="156">
        <v>5</v>
      </c>
      <c r="FZ20" s="162">
        <v>0.44</v>
      </c>
      <c r="GA20" s="158">
        <f t="shared" si="70"/>
        <v>0</v>
      </c>
      <c r="GB20" s="157"/>
      <c r="GC20" s="156" t="s">
        <v>35</v>
      </c>
      <c r="GD20" s="156">
        <v>48</v>
      </c>
      <c r="GE20" s="156">
        <v>21</v>
      </c>
      <c r="GF20" s="156">
        <v>22</v>
      </c>
      <c r="GG20" s="156">
        <v>5</v>
      </c>
      <c r="GH20" s="162">
        <v>0.44</v>
      </c>
      <c r="GI20" s="158">
        <f t="shared" si="20"/>
        <v>0</v>
      </c>
      <c r="GJ20" s="157"/>
      <c r="GK20" s="156" t="s">
        <v>35</v>
      </c>
      <c r="GL20" s="156">
        <v>48</v>
      </c>
      <c r="GM20" s="156">
        <v>21</v>
      </c>
      <c r="GN20" s="156">
        <v>22</v>
      </c>
      <c r="GO20" s="156">
        <v>5</v>
      </c>
      <c r="GP20" s="162">
        <v>0.44</v>
      </c>
      <c r="GQ20" s="158">
        <f t="shared" si="21"/>
        <v>0</v>
      </c>
      <c r="GR20" s="157"/>
      <c r="GS20" s="156" t="s">
        <v>35</v>
      </c>
      <c r="GT20" s="156">
        <v>48</v>
      </c>
      <c r="GU20" s="156">
        <v>21</v>
      </c>
      <c r="GV20" s="156">
        <v>22</v>
      </c>
      <c r="GW20" s="156">
        <v>5</v>
      </c>
      <c r="GX20" s="162">
        <v>0.44</v>
      </c>
      <c r="GY20" s="158">
        <f t="shared" si="22"/>
        <v>0</v>
      </c>
      <c r="GZ20" s="157"/>
      <c r="HA20" s="156" t="s">
        <v>35</v>
      </c>
      <c r="HB20" s="156">
        <v>48</v>
      </c>
      <c r="HC20" s="156">
        <v>21</v>
      </c>
      <c r="HD20" s="156">
        <v>22</v>
      </c>
      <c r="HE20" s="156">
        <v>5</v>
      </c>
      <c r="HF20" s="162">
        <v>0.44</v>
      </c>
      <c r="HG20" s="158">
        <f t="shared" si="23"/>
        <v>0</v>
      </c>
      <c r="HH20" s="157"/>
      <c r="HI20" s="157"/>
      <c r="HJ20" s="157"/>
      <c r="HK20" s="157"/>
      <c r="HL20" s="157"/>
      <c r="HM20" s="157"/>
      <c r="HN20" s="158"/>
      <c r="HO20" s="157"/>
      <c r="HP20" s="157"/>
      <c r="HQ20" s="157"/>
      <c r="HR20" s="157"/>
      <c r="HS20" s="157"/>
      <c r="HT20" s="157"/>
      <c r="HU20" s="157"/>
      <c r="HV20" s="157"/>
      <c r="HW20" s="157"/>
      <c r="HX20" s="157"/>
      <c r="HY20" s="157"/>
      <c r="HZ20" s="157"/>
      <c r="IA20" s="157"/>
      <c r="IB20" s="158"/>
      <c r="IC20" s="157"/>
      <c r="ID20" s="157"/>
      <c r="IE20" s="157"/>
      <c r="IF20" s="157"/>
      <c r="IG20" s="157"/>
      <c r="IH20" s="157"/>
      <c r="II20" s="157"/>
      <c r="IJ20" s="157"/>
      <c r="IK20" s="157"/>
      <c r="IL20" s="157" t="s">
        <v>35</v>
      </c>
      <c r="IM20" s="157">
        <v>48</v>
      </c>
      <c r="IN20" s="157">
        <v>21</v>
      </c>
      <c r="IO20" s="157">
        <v>22</v>
      </c>
      <c r="IP20" s="157">
        <v>5</v>
      </c>
      <c r="IQ20" s="158">
        <f t="shared" si="24"/>
        <v>0.4375</v>
      </c>
      <c r="IR20" s="158">
        <f t="shared" si="25"/>
        <v>-2.5000000000000022E-3</v>
      </c>
      <c r="IS20" s="157"/>
      <c r="IT20" s="157" t="s">
        <v>35</v>
      </c>
      <c r="IU20" s="157">
        <v>48</v>
      </c>
      <c r="IV20" s="157">
        <v>21</v>
      </c>
      <c r="IW20" s="157">
        <v>22</v>
      </c>
      <c r="IX20" s="157">
        <v>5</v>
      </c>
      <c r="IY20" s="158">
        <f t="shared" si="26"/>
        <v>0.4375</v>
      </c>
      <c r="IZ20" s="158">
        <f t="shared" si="27"/>
        <v>0</v>
      </c>
      <c r="JA20" s="157"/>
      <c r="JB20" s="157" t="s">
        <v>35</v>
      </c>
      <c r="JC20" s="157">
        <v>48</v>
      </c>
      <c r="JD20" s="157">
        <v>21</v>
      </c>
      <c r="JE20" s="157">
        <v>22</v>
      </c>
      <c r="JF20" s="157">
        <v>5</v>
      </c>
      <c r="JG20" s="158">
        <f t="shared" si="28"/>
        <v>0.4375</v>
      </c>
      <c r="JH20" s="158">
        <f t="shared" si="29"/>
        <v>0</v>
      </c>
      <c r="JJ20" t="s">
        <v>35</v>
      </c>
      <c r="JK20">
        <v>48</v>
      </c>
      <c r="JL20">
        <v>21</v>
      </c>
      <c r="JM20">
        <v>22</v>
      </c>
      <c r="JN20">
        <v>5</v>
      </c>
      <c r="JO20" s="162">
        <f t="shared" si="30"/>
        <v>0.4375</v>
      </c>
      <c r="JP20" s="158">
        <f t="shared" si="31"/>
        <v>0</v>
      </c>
      <c r="JR20" s="157" t="s">
        <v>35</v>
      </c>
      <c r="JS20" s="157">
        <v>48</v>
      </c>
      <c r="JT20" s="157">
        <v>21</v>
      </c>
      <c r="JU20" s="157">
        <v>22</v>
      </c>
      <c r="JV20" s="157">
        <v>5</v>
      </c>
      <c r="JW20" s="158">
        <f t="shared" si="32"/>
        <v>0.4375</v>
      </c>
      <c r="JX20" s="158">
        <f t="shared" si="33"/>
        <v>0</v>
      </c>
      <c r="JZ20" s="157" t="s">
        <v>35</v>
      </c>
      <c r="KA20" s="157">
        <v>48</v>
      </c>
      <c r="KB20" s="157">
        <v>21</v>
      </c>
      <c r="KC20" s="157">
        <v>22</v>
      </c>
      <c r="KD20" s="157">
        <v>5</v>
      </c>
      <c r="KE20" s="158">
        <f t="shared" si="34"/>
        <v>0.4375</v>
      </c>
      <c r="KF20" s="158">
        <f t="shared" si="35"/>
        <v>0</v>
      </c>
      <c r="KH20" s="157" t="s">
        <v>35</v>
      </c>
      <c r="KI20" s="157">
        <v>48</v>
      </c>
      <c r="KJ20" s="157">
        <v>21</v>
      </c>
      <c r="KK20" s="157">
        <v>22</v>
      </c>
      <c r="KL20" s="157">
        <v>5</v>
      </c>
      <c r="KM20" s="158">
        <f t="shared" si="36"/>
        <v>0.4375</v>
      </c>
      <c r="KN20" s="158">
        <f t="shared" si="37"/>
        <v>0</v>
      </c>
      <c r="KP20" s="157" t="s">
        <v>35</v>
      </c>
      <c r="KQ20" s="157">
        <v>48</v>
      </c>
      <c r="KR20" s="157">
        <v>21</v>
      </c>
      <c r="KS20" s="157">
        <v>22</v>
      </c>
      <c r="KT20" s="157">
        <v>5</v>
      </c>
      <c r="KU20" s="158">
        <f t="shared" si="38"/>
        <v>0.4375</v>
      </c>
      <c r="KV20" s="158">
        <f t="shared" si="39"/>
        <v>0</v>
      </c>
      <c r="KX20" s="157" t="s">
        <v>35</v>
      </c>
      <c r="KY20" s="157">
        <v>48</v>
      </c>
      <c r="KZ20" s="157">
        <v>21</v>
      </c>
      <c r="LA20" s="157">
        <v>22</v>
      </c>
      <c r="LB20" s="157">
        <v>5</v>
      </c>
      <c r="LC20" s="158">
        <f t="shared" si="40"/>
        <v>0.4375</v>
      </c>
      <c r="LD20" s="158">
        <f t="shared" si="41"/>
        <v>0</v>
      </c>
      <c r="LF20" s="157" t="s">
        <v>35</v>
      </c>
      <c r="LG20" s="157">
        <v>48</v>
      </c>
      <c r="LH20" s="157">
        <v>21</v>
      </c>
      <c r="LI20" s="157">
        <v>22</v>
      </c>
      <c r="LJ20" s="157">
        <v>5</v>
      </c>
      <c r="LK20" s="158">
        <f t="shared" si="42"/>
        <v>0.4375</v>
      </c>
      <c r="LL20" s="158">
        <f t="shared" si="43"/>
        <v>0</v>
      </c>
      <c r="LN20" s="157" t="s">
        <v>35</v>
      </c>
      <c r="LO20" s="157">
        <v>48</v>
      </c>
      <c r="LP20" s="157">
        <v>21</v>
      </c>
      <c r="LQ20" s="157">
        <v>22</v>
      </c>
      <c r="LR20" s="157">
        <v>5</v>
      </c>
      <c r="LS20" s="158">
        <f t="shared" si="44"/>
        <v>0.4375</v>
      </c>
      <c r="LT20" s="158">
        <f t="shared" si="45"/>
        <v>0</v>
      </c>
      <c r="LV20" s="157" t="s">
        <v>35</v>
      </c>
      <c r="LW20" s="157">
        <v>48</v>
      </c>
      <c r="LX20" s="157">
        <v>21</v>
      </c>
      <c r="LY20" s="157">
        <v>22</v>
      </c>
      <c r="LZ20" s="157">
        <v>5</v>
      </c>
      <c r="MA20" s="158">
        <f t="shared" si="46"/>
        <v>0.4375</v>
      </c>
      <c r="MB20" s="158">
        <f t="shared" si="47"/>
        <v>0</v>
      </c>
      <c r="MD20" s="157" t="s">
        <v>35</v>
      </c>
      <c r="ME20" s="157">
        <v>48</v>
      </c>
      <c r="MF20" s="157">
        <v>21</v>
      </c>
      <c r="MG20" s="157">
        <v>22</v>
      </c>
      <c r="MH20" s="157">
        <v>5</v>
      </c>
      <c r="MI20" s="158">
        <f t="shared" si="48"/>
        <v>0.4375</v>
      </c>
      <c r="MJ20" s="158">
        <f t="shared" si="49"/>
        <v>0</v>
      </c>
      <c r="ML20" s="157" t="s">
        <v>35</v>
      </c>
      <c r="MM20" s="157">
        <v>48</v>
      </c>
      <c r="MN20" s="157">
        <v>21</v>
      </c>
      <c r="MO20" s="157">
        <v>22</v>
      </c>
      <c r="MP20" s="157">
        <v>5</v>
      </c>
      <c r="MQ20" s="158">
        <f t="shared" si="50"/>
        <v>0.4375</v>
      </c>
      <c r="MR20" s="158">
        <f t="shared" si="51"/>
        <v>0</v>
      </c>
      <c r="MT20" s="157" t="s">
        <v>35</v>
      </c>
      <c r="MU20" s="157">
        <v>48</v>
      </c>
      <c r="MV20" s="157">
        <v>21</v>
      </c>
      <c r="MW20" s="157">
        <v>22</v>
      </c>
      <c r="MX20" s="157">
        <v>5</v>
      </c>
      <c r="MY20" s="158">
        <f t="shared" si="52"/>
        <v>0.4375</v>
      </c>
      <c r="MZ20" s="158">
        <f t="shared" si="53"/>
        <v>0</v>
      </c>
      <c r="NB20" s="157" t="s">
        <v>35</v>
      </c>
      <c r="NC20" s="157">
        <v>48</v>
      </c>
      <c r="ND20" s="157">
        <v>21</v>
      </c>
      <c r="NE20" s="157">
        <v>22</v>
      </c>
      <c r="NF20" s="157">
        <v>5</v>
      </c>
      <c r="NG20" s="158">
        <f t="shared" si="54"/>
        <v>0.4375</v>
      </c>
      <c r="NH20" s="158">
        <f t="shared" si="55"/>
        <v>0</v>
      </c>
      <c r="NJ20" s="157" t="s">
        <v>35</v>
      </c>
      <c r="NK20" s="157">
        <v>48</v>
      </c>
      <c r="NL20" s="157">
        <v>21</v>
      </c>
      <c r="NM20" s="157">
        <v>22</v>
      </c>
      <c r="NN20" s="157">
        <v>5</v>
      </c>
      <c r="NO20" s="158">
        <f t="shared" si="56"/>
        <v>0.4375</v>
      </c>
      <c r="NP20" s="158">
        <f t="shared" si="57"/>
        <v>0</v>
      </c>
      <c r="NR20" s="157" t="s">
        <v>35</v>
      </c>
      <c r="NS20" s="157">
        <v>48</v>
      </c>
      <c r="NT20" s="157">
        <v>21</v>
      </c>
      <c r="NU20" s="157">
        <v>22</v>
      </c>
      <c r="NV20" s="157">
        <v>5</v>
      </c>
      <c r="NW20" s="158">
        <f t="shared" si="58"/>
        <v>0.4375</v>
      </c>
      <c r="NX20" s="158">
        <f t="shared" si="59"/>
        <v>0</v>
      </c>
      <c r="NZ20" s="157" t="s">
        <v>35</v>
      </c>
      <c r="OA20" s="157">
        <v>48</v>
      </c>
      <c r="OB20" s="157">
        <v>21</v>
      </c>
      <c r="OC20" s="157">
        <v>22</v>
      </c>
      <c r="OD20" s="157">
        <v>5</v>
      </c>
      <c r="OE20" s="158">
        <f t="shared" si="60"/>
        <v>0.4375</v>
      </c>
      <c r="OF20" s="158">
        <f t="shared" si="61"/>
        <v>0</v>
      </c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2"/>
        <v>0.4375</v>
      </c>
      <c r="ON20" s="158">
        <f t="shared" si="63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4"/>
        <v>0.4375</v>
      </c>
      <c r="OV20" s="158">
        <f t="shared" si="65"/>
        <v>0</v>
      </c>
      <c r="OX20" s="157" t="s">
        <v>35</v>
      </c>
      <c r="OY20" s="157">
        <v>48</v>
      </c>
      <c r="OZ20" s="157">
        <v>21</v>
      </c>
      <c r="PA20" s="157">
        <v>22</v>
      </c>
      <c r="PB20" s="157">
        <v>5</v>
      </c>
      <c r="PC20" s="158">
        <f t="shared" si="66"/>
        <v>0.4375</v>
      </c>
      <c r="PD20" s="158">
        <f t="shared" si="67"/>
        <v>0</v>
      </c>
      <c r="PF20" s="157" t="s">
        <v>35</v>
      </c>
      <c r="PG20" s="157">
        <v>48</v>
      </c>
      <c r="PH20" s="157">
        <v>0</v>
      </c>
      <c r="PI20" s="157">
        <v>0</v>
      </c>
      <c r="PJ20" s="157">
        <v>48</v>
      </c>
      <c r="PK20" s="158">
        <v>0</v>
      </c>
      <c r="PM20" s="157" t="s">
        <v>35</v>
      </c>
      <c r="PN20" s="157">
        <v>48</v>
      </c>
      <c r="PO20" s="157">
        <v>0</v>
      </c>
      <c r="PP20" s="157">
        <v>0</v>
      </c>
      <c r="PQ20" s="157">
        <v>48</v>
      </c>
      <c r="PR20" s="158">
        <v>0</v>
      </c>
      <c r="PT20" s="157" t="s">
        <v>35</v>
      </c>
      <c r="PU20" s="157">
        <v>48</v>
      </c>
      <c r="PV20" s="157">
        <v>0</v>
      </c>
      <c r="PW20" s="157">
        <v>0</v>
      </c>
      <c r="PX20" s="157">
        <v>48</v>
      </c>
      <c r="PY20" s="158">
        <v>0</v>
      </c>
      <c r="QA20" s="157" t="s">
        <v>35</v>
      </c>
      <c r="QB20" s="157">
        <v>48</v>
      </c>
      <c r="QC20" s="157">
        <v>0</v>
      </c>
      <c r="QD20" s="157">
        <v>0</v>
      </c>
      <c r="QE20" s="157">
        <v>48</v>
      </c>
      <c r="QF20" s="158">
        <v>0</v>
      </c>
      <c r="QH20" s="157" t="s">
        <v>35</v>
      </c>
      <c r="QI20" s="157">
        <v>48</v>
      </c>
      <c r="QJ20" s="157">
        <v>0</v>
      </c>
      <c r="QK20" s="157">
        <v>0</v>
      </c>
      <c r="QL20" s="157">
        <v>48</v>
      </c>
      <c r="QM20" s="158">
        <v>0</v>
      </c>
      <c r="QO20" s="157" t="s">
        <v>35</v>
      </c>
      <c r="QP20" s="157">
        <v>48</v>
      </c>
      <c r="QQ20" s="157">
        <v>0</v>
      </c>
      <c r="QR20" s="157">
        <v>0</v>
      </c>
      <c r="QS20" s="157">
        <v>48</v>
      </c>
      <c r="QT20" s="158">
        <v>0</v>
      </c>
    </row>
    <row r="21" spans="1:462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0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1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3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4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5"/>
        <v>0</v>
      </c>
      <c r="BE21" s="70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v>1</v>
      </c>
      <c r="BK21" s="4">
        <f t="shared" si="6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7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8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9"/>
        <v>0</v>
      </c>
      <c r="CJ21" s="4"/>
      <c r="CK21" s="65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0"/>
        <v>0</v>
      </c>
      <c r="CS21" s="65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1"/>
        <v>0</v>
      </c>
      <c r="DA21" s="114" t="s">
        <v>36</v>
      </c>
      <c r="DB21" s="2">
        <v>14</v>
      </c>
      <c r="DC21" s="2">
        <v>14</v>
      </c>
      <c r="DD21" s="2">
        <v>0</v>
      </c>
      <c r="DE21" s="2">
        <v>0</v>
      </c>
      <c r="DF21" s="4">
        <f>DC21/DB21</f>
        <v>1</v>
      </c>
      <c r="DG21" s="4">
        <f t="shared" si="12"/>
        <v>0</v>
      </c>
      <c r="DI21" s="2" t="s">
        <v>36</v>
      </c>
      <c r="DJ21" s="2">
        <v>65</v>
      </c>
      <c r="DK21" s="2">
        <v>23</v>
      </c>
      <c r="DL21" s="8">
        <v>2</v>
      </c>
      <c r="DM21" s="8">
        <v>40</v>
      </c>
      <c r="DN21" s="4">
        <f>DK21/DJ21</f>
        <v>0.35384615384615387</v>
      </c>
      <c r="DO21" s="4">
        <f t="shared" si="13"/>
        <v>-0.64615384615384608</v>
      </c>
      <c r="DP21" s="2" t="s">
        <v>119</v>
      </c>
      <c r="DQ21" s="2" t="s">
        <v>36</v>
      </c>
      <c r="DR21" s="2">
        <v>65</v>
      </c>
      <c r="DS21" s="2">
        <v>23</v>
      </c>
      <c r="DT21" s="2">
        <v>2</v>
      </c>
      <c r="DU21" s="2">
        <v>40</v>
      </c>
      <c r="DV21" s="4">
        <v>0.35</v>
      </c>
      <c r="DW21" s="4">
        <f t="shared" si="14"/>
        <v>-3.846153846153888E-3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v>0.35</v>
      </c>
      <c r="EE21" s="4">
        <f t="shared" si="15"/>
        <v>0</v>
      </c>
      <c r="EF21" s="2" t="s">
        <v>119</v>
      </c>
      <c r="EG21" s="65" t="s">
        <v>36</v>
      </c>
      <c r="EH21" s="2">
        <v>25</v>
      </c>
      <c r="EI21" s="2">
        <v>23</v>
      </c>
      <c r="EJ21" s="8">
        <v>2</v>
      </c>
      <c r="EK21" s="8">
        <v>0</v>
      </c>
      <c r="EL21" s="4">
        <v>0.35</v>
      </c>
      <c r="EM21" s="4">
        <f t="shared" si="16"/>
        <v>0</v>
      </c>
      <c r="EO21" s="148" t="s">
        <v>36</v>
      </c>
      <c r="EP21" s="148">
        <v>65</v>
      </c>
      <c r="EQ21" s="148">
        <v>23</v>
      </c>
      <c r="ER21" s="150">
        <v>2</v>
      </c>
      <c r="ES21" s="150">
        <v>40</v>
      </c>
      <c r="ET21" s="149">
        <v>0.35</v>
      </c>
      <c r="EU21" s="149">
        <v>0</v>
      </c>
      <c r="EV21" s="147"/>
      <c r="EW21" s="147" t="s">
        <v>36</v>
      </c>
      <c r="EX21" s="147">
        <v>65</v>
      </c>
      <c r="EY21" s="147">
        <v>23</v>
      </c>
      <c r="EZ21" s="155">
        <v>2</v>
      </c>
      <c r="FA21" s="155">
        <v>40</v>
      </c>
      <c r="FB21" s="152">
        <v>0.35</v>
      </c>
      <c r="FC21" s="149">
        <v>0</v>
      </c>
      <c r="FD21" s="139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7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8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70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20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1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2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3"/>
        <v>0</v>
      </c>
      <c r="HH21" s="157"/>
      <c r="HI21" s="157"/>
      <c r="HJ21" s="157"/>
      <c r="HK21" s="157"/>
      <c r="HL21" s="157"/>
      <c r="HM21" s="157"/>
      <c r="HN21" s="158"/>
      <c r="HO21" s="157"/>
      <c r="HP21" s="157"/>
      <c r="HQ21" s="157"/>
      <c r="HR21" s="157"/>
      <c r="HS21" s="157"/>
      <c r="HT21" s="157"/>
      <c r="HU21" s="157"/>
      <c r="HV21" s="157"/>
      <c r="HW21" s="157"/>
      <c r="HX21" s="157"/>
      <c r="HY21" s="157"/>
      <c r="HZ21" s="157"/>
      <c r="IA21" s="157"/>
      <c r="IB21" s="158"/>
      <c r="IC21" s="157"/>
      <c r="ID21" s="157"/>
      <c r="IE21" s="157"/>
      <c r="IF21" s="157"/>
      <c r="IG21" s="157"/>
      <c r="IH21" s="157"/>
      <c r="II21" s="157"/>
      <c r="IJ21" s="157"/>
      <c r="IK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4"/>
        <v>0.92</v>
      </c>
      <c r="IR21" s="158">
        <f t="shared" si="25"/>
        <v>0.57000000000000006</v>
      </c>
      <c r="IS21" s="157"/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6"/>
        <v>0.88</v>
      </c>
      <c r="IZ21" s="158">
        <f t="shared" si="27"/>
        <v>-4.0000000000000036E-2</v>
      </c>
      <c r="JA21" s="157"/>
      <c r="JB21" s="163" t="s">
        <v>36</v>
      </c>
      <c r="JC21" s="156">
        <v>25</v>
      </c>
      <c r="JD21" s="156">
        <v>22</v>
      </c>
      <c r="JE21" s="156">
        <v>3</v>
      </c>
      <c r="JF21" s="156">
        <v>0</v>
      </c>
      <c r="JG21" s="158">
        <f t="shared" si="28"/>
        <v>0.88</v>
      </c>
      <c r="JH21" s="158">
        <f t="shared" si="29"/>
        <v>0</v>
      </c>
      <c r="JJ21" s="163" t="s">
        <v>36</v>
      </c>
      <c r="JK21" s="156">
        <v>25</v>
      </c>
      <c r="JL21" s="156">
        <v>22</v>
      </c>
      <c r="JM21" s="156">
        <v>3</v>
      </c>
      <c r="JN21" s="156">
        <v>0</v>
      </c>
      <c r="JO21" s="162">
        <f t="shared" si="30"/>
        <v>0.88</v>
      </c>
      <c r="JP21" s="158">
        <f t="shared" si="31"/>
        <v>0</v>
      </c>
      <c r="JR21" s="163" t="s">
        <v>36</v>
      </c>
      <c r="JS21" s="156">
        <v>25</v>
      </c>
      <c r="JT21" s="156">
        <v>22</v>
      </c>
      <c r="JU21" s="156">
        <v>3</v>
      </c>
      <c r="JV21" s="156">
        <v>0</v>
      </c>
      <c r="JW21" s="158">
        <f t="shared" si="32"/>
        <v>0.88</v>
      </c>
      <c r="JX21" s="158">
        <f t="shared" si="33"/>
        <v>0</v>
      </c>
      <c r="JZ21" s="163" t="s">
        <v>36</v>
      </c>
      <c r="KA21" s="156">
        <v>25</v>
      </c>
      <c r="KB21" s="156">
        <v>22</v>
      </c>
      <c r="KC21" s="157">
        <v>3</v>
      </c>
      <c r="KD21" s="157">
        <v>0</v>
      </c>
      <c r="KE21" s="158">
        <f t="shared" si="34"/>
        <v>0.88</v>
      </c>
      <c r="KF21" s="158">
        <f t="shared" si="35"/>
        <v>0</v>
      </c>
      <c r="KH21" s="163" t="s">
        <v>36</v>
      </c>
      <c r="KI21" s="156">
        <v>25</v>
      </c>
      <c r="KJ21" s="156">
        <v>22</v>
      </c>
      <c r="KK21" s="157">
        <v>3</v>
      </c>
      <c r="KL21" s="157">
        <v>0</v>
      </c>
      <c r="KM21" s="158">
        <f t="shared" si="36"/>
        <v>0.88</v>
      </c>
      <c r="KN21" s="158">
        <f t="shared" si="37"/>
        <v>0</v>
      </c>
      <c r="KP21" s="163" t="s">
        <v>36</v>
      </c>
      <c r="KQ21" s="156">
        <v>25</v>
      </c>
      <c r="KR21" s="156">
        <v>22</v>
      </c>
      <c r="KS21" s="157">
        <v>3</v>
      </c>
      <c r="KT21" s="157">
        <v>0</v>
      </c>
      <c r="KU21" s="158">
        <f t="shared" si="38"/>
        <v>0.88</v>
      </c>
      <c r="KV21" s="158">
        <f t="shared" si="39"/>
        <v>0</v>
      </c>
      <c r="KX21" s="163" t="s">
        <v>36</v>
      </c>
      <c r="KY21" s="156">
        <v>25</v>
      </c>
      <c r="KZ21" s="156">
        <v>22</v>
      </c>
      <c r="LA21" s="157">
        <v>3</v>
      </c>
      <c r="LB21" s="157">
        <v>0</v>
      </c>
      <c r="LC21" s="158">
        <f t="shared" si="40"/>
        <v>0.88</v>
      </c>
      <c r="LD21" s="158">
        <f t="shared" si="41"/>
        <v>0</v>
      </c>
      <c r="LF21" s="163" t="s">
        <v>36</v>
      </c>
      <c r="LG21" s="156">
        <v>25</v>
      </c>
      <c r="LH21" s="156">
        <v>22</v>
      </c>
      <c r="LI21" s="157">
        <v>3</v>
      </c>
      <c r="LJ21" s="157">
        <v>0</v>
      </c>
      <c r="LK21" s="158">
        <f t="shared" si="42"/>
        <v>0.88</v>
      </c>
      <c r="LL21" s="158">
        <f t="shared" si="43"/>
        <v>0</v>
      </c>
      <c r="LN21" s="163" t="s">
        <v>36</v>
      </c>
      <c r="LO21" s="156">
        <v>25</v>
      </c>
      <c r="LP21" s="156">
        <v>22</v>
      </c>
      <c r="LQ21" s="157">
        <v>3</v>
      </c>
      <c r="LR21" s="157">
        <v>0</v>
      </c>
      <c r="LS21" s="158">
        <f t="shared" si="44"/>
        <v>0.88</v>
      </c>
      <c r="LT21" s="158">
        <f t="shared" si="45"/>
        <v>0</v>
      </c>
      <c r="LV21" s="163" t="s">
        <v>36</v>
      </c>
      <c r="LW21" s="156">
        <v>25</v>
      </c>
      <c r="LX21" s="156">
        <v>22</v>
      </c>
      <c r="LY21" s="157">
        <v>3</v>
      </c>
      <c r="LZ21" s="157">
        <v>0</v>
      </c>
      <c r="MA21" s="158">
        <f t="shared" si="46"/>
        <v>0.88</v>
      </c>
      <c r="MB21" s="158">
        <f t="shared" si="47"/>
        <v>0</v>
      </c>
      <c r="MD21" s="163" t="s">
        <v>36</v>
      </c>
      <c r="ME21" s="156">
        <v>25</v>
      </c>
      <c r="MF21" s="156">
        <v>22</v>
      </c>
      <c r="MG21" s="157">
        <v>3</v>
      </c>
      <c r="MH21" s="157">
        <v>0</v>
      </c>
      <c r="MI21" s="158">
        <f t="shared" si="48"/>
        <v>0.88</v>
      </c>
      <c r="MJ21" s="158">
        <f t="shared" si="49"/>
        <v>0</v>
      </c>
      <c r="ML21" s="163" t="s">
        <v>36</v>
      </c>
      <c r="MM21" s="156">
        <v>25</v>
      </c>
      <c r="MN21" s="156">
        <v>22</v>
      </c>
      <c r="MO21" s="157">
        <v>3</v>
      </c>
      <c r="MP21" s="157">
        <v>0</v>
      </c>
      <c r="MQ21" s="158">
        <f t="shared" si="50"/>
        <v>0.88</v>
      </c>
      <c r="MR21" s="158">
        <f t="shared" si="51"/>
        <v>0</v>
      </c>
      <c r="MT21" s="163" t="s">
        <v>36</v>
      </c>
      <c r="MU21" s="156">
        <v>25</v>
      </c>
      <c r="MV21" s="156">
        <v>22</v>
      </c>
      <c r="MW21" s="157">
        <v>3</v>
      </c>
      <c r="MX21" s="157">
        <v>0</v>
      </c>
      <c r="MY21" s="158">
        <f t="shared" si="52"/>
        <v>0.88</v>
      </c>
      <c r="MZ21" s="158">
        <f t="shared" si="53"/>
        <v>0</v>
      </c>
      <c r="NB21" s="163" t="s">
        <v>36</v>
      </c>
      <c r="NC21" s="156">
        <v>25</v>
      </c>
      <c r="ND21" s="156">
        <v>22</v>
      </c>
      <c r="NE21" s="157">
        <v>3</v>
      </c>
      <c r="NF21" s="157">
        <v>0</v>
      </c>
      <c r="NG21" s="158">
        <f t="shared" si="54"/>
        <v>0.88</v>
      </c>
      <c r="NH21" s="158">
        <f t="shared" si="55"/>
        <v>0</v>
      </c>
      <c r="NJ21" s="163" t="s">
        <v>36</v>
      </c>
      <c r="NK21" s="156">
        <v>25</v>
      </c>
      <c r="NL21" s="156">
        <v>22</v>
      </c>
      <c r="NM21" s="157">
        <v>3</v>
      </c>
      <c r="NN21" s="157">
        <v>0</v>
      </c>
      <c r="NO21" s="158">
        <f t="shared" si="56"/>
        <v>0.88</v>
      </c>
      <c r="NP21" s="158">
        <f t="shared" si="57"/>
        <v>0</v>
      </c>
      <c r="NR21" s="163" t="s">
        <v>36</v>
      </c>
      <c r="NS21" s="156">
        <v>25</v>
      </c>
      <c r="NT21" s="156">
        <v>22</v>
      </c>
      <c r="NU21" s="157">
        <v>3</v>
      </c>
      <c r="NV21" s="157">
        <v>0</v>
      </c>
      <c r="NW21" s="158">
        <f t="shared" si="58"/>
        <v>0.88</v>
      </c>
      <c r="NX21" s="158">
        <f t="shared" si="59"/>
        <v>0</v>
      </c>
      <c r="NZ21" s="163" t="s">
        <v>36</v>
      </c>
      <c r="OA21" s="156">
        <v>25</v>
      </c>
      <c r="OB21" s="156">
        <v>22</v>
      </c>
      <c r="OC21" s="157">
        <v>3</v>
      </c>
      <c r="OD21" s="157">
        <v>0</v>
      </c>
      <c r="OE21" s="158">
        <f t="shared" si="60"/>
        <v>0.88</v>
      </c>
      <c r="OF21" s="158">
        <f t="shared" si="61"/>
        <v>0</v>
      </c>
      <c r="OH21" s="163" t="s">
        <v>36</v>
      </c>
      <c r="OI21" s="156">
        <v>25</v>
      </c>
      <c r="OJ21" s="156">
        <v>22</v>
      </c>
      <c r="OK21" s="157">
        <v>3</v>
      </c>
      <c r="OL21" s="157">
        <v>0</v>
      </c>
      <c r="OM21" s="158">
        <f t="shared" si="62"/>
        <v>0.88</v>
      </c>
      <c r="ON21" s="158">
        <f t="shared" si="63"/>
        <v>0</v>
      </c>
      <c r="OP21" s="163" t="s">
        <v>36</v>
      </c>
      <c r="OQ21" s="156">
        <v>25</v>
      </c>
      <c r="OR21" s="156">
        <v>22</v>
      </c>
      <c r="OS21" s="157">
        <v>3</v>
      </c>
      <c r="OT21" s="157">
        <v>0</v>
      </c>
      <c r="OU21" s="158">
        <f t="shared" si="64"/>
        <v>0.88</v>
      </c>
      <c r="OV21" s="158">
        <f t="shared" si="65"/>
        <v>0</v>
      </c>
      <c r="OX21" s="163" t="s">
        <v>36</v>
      </c>
      <c r="OY21" s="156">
        <v>25</v>
      </c>
      <c r="OZ21" s="156">
        <v>22</v>
      </c>
      <c r="PA21" s="157">
        <v>3</v>
      </c>
      <c r="PB21" s="157">
        <v>0</v>
      </c>
      <c r="PC21" s="158">
        <f t="shared" si="66"/>
        <v>0.88</v>
      </c>
      <c r="PD21" s="158">
        <f t="shared" si="67"/>
        <v>0</v>
      </c>
      <c r="PF21" s="157" t="s">
        <v>36</v>
      </c>
      <c r="PG21" s="157">
        <v>67</v>
      </c>
      <c r="PH21" s="157">
        <v>0</v>
      </c>
      <c r="PI21" s="157">
        <v>0</v>
      </c>
      <c r="PJ21" s="157">
        <v>67</v>
      </c>
      <c r="PK21" s="158">
        <v>0</v>
      </c>
      <c r="PM21" s="157" t="s">
        <v>36</v>
      </c>
      <c r="PN21" s="157">
        <v>67</v>
      </c>
      <c r="PO21" s="157">
        <v>0</v>
      </c>
      <c r="PP21" s="157">
        <v>0</v>
      </c>
      <c r="PQ21" s="157">
        <v>67</v>
      </c>
      <c r="PR21" s="158">
        <v>0</v>
      </c>
      <c r="PT21" s="157" t="s">
        <v>36</v>
      </c>
      <c r="PU21" s="157">
        <v>67</v>
      </c>
      <c r="PV21" s="157">
        <v>0</v>
      </c>
      <c r="PW21" s="157">
        <v>0</v>
      </c>
      <c r="PX21" s="157">
        <v>67</v>
      </c>
      <c r="PY21" s="158">
        <v>0</v>
      </c>
      <c r="QA21" s="157" t="s">
        <v>36</v>
      </c>
      <c r="QB21" s="157">
        <v>67</v>
      </c>
      <c r="QC21" s="157">
        <v>0</v>
      </c>
      <c r="QD21" s="157">
        <v>0</v>
      </c>
      <c r="QE21" s="157">
        <v>67</v>
      </c>
      <c r="QF21" s="158">
        <v>0</v>
      </c>
      <c r="QH21" s="157" t="s">
        <v>36</v>
      </c>
      <c r="QI21" s="157">
        <v>67</v>
      </c>
      <c r="QJ21" s="157">
        <v>0</v>
      </c>
      <c r="QK21" s="157">
        <v>0</v>
      </c>
      <c r="QL21" s="157">
        <v>67</v>
      </c>
      <c r="QM21" s="158">
        <v>0</v>
      </c>
      <c r="QO21" s="157" t="s">
        <v>36</v>
      </c>
      <c r="QP21" s="157">
        <v>67</v>
      </c>
      <c r="QQ21" s="157">
        <v>0</v>
      </c>
      <c r="QR21" s="157">
        <v>0</v>
      </c>
      <c r="QS21" s="157">
        <v>67</v>
      </c>
      <c r="QT21" s="158">
        <v>0</v>
      </c>
    </row>
    <row r="22" spans="1:462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0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1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3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4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5"/>
        <v>0</v>
      </c>
      <c r="BE22" s="66" t="s">
        <v>37</v>
      </c>
      <c r="BF22" s="2">
        <v>4</v>
      </c>
      <c r="BG22" s="2">
        <v>4</v>
      </c>
      <c r="BH22" s="2">
        <v>0</v>
      </c>
      <c r="BI22" s="2">
        <v>0</v>
      </c>
      <c r="BJ22" s="4">
        <v>1</v>
      </c>
      <c r="BK22" s="4">
        <f t="shared" si="6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7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8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9"/>
        <v>0</v>
      </c>
      <c r="CJ22" s="4"/>
      <c r="CK22" s="65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0"/>
        <v>0</v>
      </c>
      <c r="CS22" s="65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1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f>DC22/DB22</f>
        <v>1</v>
      </c>
      <c r="DG22" s="4">
        <f t="shared" si="12"/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13"/>
        <v>0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4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v>1</v>
      </c>
      <c r="EE22" s="4">
        <f t="shared" si="15"/>
        <v>0</v>
      </c>
      <c r="EG22" s="114" t="s">
        <v>37</v>
      </c>
      <c r="EH22" s="2">
        <v>11</v>
      </c>
      <c r="EI22" s="2">
        <v>11</v>
      </c>
      <c r="EJ22" s="2">
        <v>0</v>
      </c>
      <c r="EK22" s="2">
        <v>0</v>
      </c>
      <c r="EL22" s="4">
        <v>1</v>
      </c>
      <c r="EM22" s="4">
        <f t="shared" si="16"/>
        <v>0</v>
      </c>
      <c r="EO22" s="151" t="s">
        <v>37</v>
      </c>
      <c r="EP22" s="148">
        <v>11</v>
      </c>
      <c r="EQ22" s="148">
        <v>11</v>
      </c>
      <c r="ER22" s="148">
        <v>0</v>
      </c>
      <c r="ES22" s="148">
        <v>0</v>
      </c>
      <c r="ET22" s="149">
        <v>1</v>
      </c>
      <c r="EU22" s="149">
        <v>0</v>
      </c>
      <c r="EV22" s="147"/>
      <c r="EW22" s="153" t="s">
        <v>37</v>
      </c>
      <c r="EX22" s="148">
        <v>11</v>
      </c>
      <c r="EY22" s="148">
        <v>11</v>
      </c>
      <c r="EZ22" s="148">
        <v>0</v>
      </c>
      <c r="FA22" s="148">
        <v>0</v>
      </c>
      <c r="FB22" s="149">
        <v>1</v>
      </c>
      <c r="FC22" s="149">
        <v>0</v>
      </c>
      <c r="FD22" s="139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v>1</v>
      </c>
      <c r="FK22" s="158">
        <f t="shared" si="17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v>1</v>
      </c>
      <c r="FS22" s="158">
        <f t="shared" si="18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v>1</v>
      </c>
      <c r="GA22" s="158">
        <f t="shared" si="70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v>1</v>
      </c>
      <c r="GI22" s="158">
        <f t="shared" si="20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v>1</v>
      </c>
      <c r="GQ22" s="158">
        <f t="shared" si="21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v>1</v>
      </c>
      <c r="GY22" s="158">
        <f t="shared" si="22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v>1</v>
      </c>
      <c r="HG22" s="158">
        <f t="shared" si="23"/>
        <v>0</v>
      </c>
      <c r="HH22" s="157"/>
      <c r="HI22" s="157"/>
      <c r="HJ22" s="157"/>
      <c r="HK22" s="157"/>
      <c r="HL22" s="157"/>
      <c r="HM22" s="157"/>
      <c r="HN22" s="158"/>
      <c r="HO22" s="157"/>
      <c r="HP22" s="157"/>
      <c r="HQ22" s="157"/>
      <c r="HR22" s="157"/>
      <c r="HS22" s="157"/>
      <c r="HT22" s="157"/>
      <c r="HU22" s="157"/>
      <c r="HV22" s="157"/>
      <c r="HW22" s="157"/>
      <c r="HX22" s="157"/>
      <c r="HY22" s="157"/>
      <c r="HZ22" s="157"/>
      <c r="IA22" s="157"/>
      <c r="IB22" s="158"/>
      <c r="IC22" s="157"/>
      <c r="ID22" s="157"/>
      <c r="IE22" s="157"/>
      <c r="IF22" s="157"/>
      <c r="IG22" s="157"/>
      <c r="IH22" s="157"/>
      <c r="II22" s="157"/>
      <c r="IJ22" s="157"/>
      <c r="IK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4"/>
        <v>1</v>
      </c>
      <c r="IR22" s="158">
        <f t="shared" si="25"/>
        <v>0</v>
      </c>
      <c r="IS22" s="157"/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6"/>
        <v>1</v>
      </c>
      <c r="IZ22" s="158">
        <f t="shared" si="27"/>
        <v>0</v>
      </c>
      <c r="JA22" s="157"/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8"/>
        <v>1</v>
      </c>
      <c r="JH22" s="158">
        <f t="shared" si="29"/>
        <v>0</v>
      </c>
      <c r="JJ22" s="163" t="s">
        <v>37</v>
      </c>
      <c r="JK22" s="157">
        <v>11</v>
      </c>
      <c r="JL22" s="157">
        <v>11</v>
      </c>
      <c r="JM22" s="157">
        <v>0</v>
      </c>
      <c r="JN22" s="157">
        <v>0</v>
      </c>
      <c r="JO22" s="162">
        <f t="shared" si="30"/>
        <v>1</v>
      </c>
      <c r="JP22" s="158">
        <f t="shared" si="31"/>
        <v>0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2"/>
        <v>1</v>
      </c>
      <c r="JX22" s="158">
        <f t="shared" si="33"/>
        <v>0</v>
      </c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4"/>
        <v>1</v>
      </c>
      <c r="KF22" s="158">
        <f t="shared" si="35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6"/>
        <v>1</v>
      </c>
      <c r="KN22" s="158">
        <f t="shared" si="37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8"/>
        <v>1</v>
      </c>
      <c r="KV22" s="158">
        <f t="shared" si="39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40"/>
        <v>1</v>
      </c>
      <c r="LD22" s="158">
        <f t="shared" si="41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2"/>
        <v>1</v>
      </c>
      <c r="LL22" s="158">
        <f t="shared" si="43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4"/>
        <v>1</v>
      </c>
      <c r="LT22" s="158">
        <f t="shared" si="45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6"/>
        <v>1</v>
      </c>
      <c r="MB22" s="158">
        <f t="shared" si="47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8"/>
        <v>1</v>
      </c>
      <c r="MJ22" s="158">
        <f t="shared" si="49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50"/>
        <v>1</v>
      </c>
      <c r="MR22" s="158">
        <f t="shared" si="51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2"/>
        <v>1</v>
      </c>
      <c r="MZ22" s="158">
        <f t="shared" si="53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4"/>
        <v>1</v>
      </c>
      <c r="NH22" s="158">
        <f t="shared" si="55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6"/>
        <v>1</v>
      </c>
      <c r="NP22" s="158">
        <f t="shared" si="57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8"/>
        <v>1</v>
      </c>
      <c r="NX22" s="158">
        <f t="shared" si="59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60"/>
        <v>1</v>
      </c>
      <c r="OF22" s="158">
        <f t="shared" si="61"/>
        <v>0</v>
      </c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2"/>
        <v>1</v>
      </c>
      <c r="ON22" s="158">
        <f t="shared" si="63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4"/>
        <v>1</v>
      </c>
      <c r="OV22" s="158">
        <f t="shared" si="65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6"/>
        <v>1</v>
      </c>
      <c r="PD22" s="158">
        <f t="shared" si="67"/>
        <v>0</v>
      </c>
      <c r="PF22" s="157" t="s">
        <v>37</v>
      </c>
      <c r="PG22" s="157">
        <v>81</v>
      </c>
      <c r="PH22" s="157">
        <v>0</v>
      </c>
      <c r="PI22" s="157">
        <v>0</v>
      </c>
      <c r="PJ22" s="157">
        <v>81</v>
      </c>
      <c r="PK22" s="158">
        <v>0</v>
      </c>
      <c r="PM22" s="157" t="s">
        <v>37</v>
      </c>
      <c r="PN22" s="157">
        <v>81</v>
      </c>
      <c r="PO22" s="157">
        <v>0</v>
      </c>
      <c r="PP22" s="157">
        <v>0</v>
      </c>
      <c r="PQ22" s="157">
        <v>81</v>
      </c>
      <c r="PR22" s="158">
        <v>0</v>
      </c>
      <c r="PT22" s="157" t="s">
        <v>37</v>
      </c>
      <c r="PU22" s="157">
        <v>81</v>
      </c>
      <c r="PV22" s="157">
        <v>0</v>
      </c>
      <c r="PW22" s="157">
        <v>0</v>
      </c>
      <c r="PX22" s="157">
        <v>81</v>
      </c>
      <c r="PY22" s="158">
        <v>0</v>
      </c>
      <c r="QA22" s="157" t="s">
        <v>37</v>
      </c>
      <c r="QB22" s="157">
        <v>81</v>
      </c>
      <c r="QC22" s="157">
        <v>0</v>
      </c>
      <c r="QD22" s="157">
        <v>0</v>
      </c>
      <c r="QE22" s="157">
        <v>81</v>
      </c>
      <c r="QF22" s="158">
        <v>0</v>
      </c>
      <c r="QH22" s="157" t="s">
        <v>37</v>
      </c>
      <c r="QI22" s="157">
        <v>81</v>
      </c>
      <c r="QJ22" s="157">
        <v>0</v>
      </c>
      <c r="QK22" s="157">
        <v>0</v>
      </c>
      <c r="QL22" s="157">
        <v>81</v>
      </c>
      <c r="QM22" s="158">
        <v>0</v>
      </c>
      <c r="QO22" s="157" t="s">
        <v>37</v>
      </c>
      <c r="QP22" s="157">
        <v>81</v>
      </c>
      <c r="QQ22" s="157">
        <v>0</v>
      </c>
      <c r="QR22" s="157">
        <v>0</v>
      </c>
      <c r="QS22" s="157">
        <v>81</v>
      </c>
      <c r="QT22" s="158">
        <v>0</v>
      </c>
    </row>
    <row r="23" spans="1:462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0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38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2.0000000000000018E-2</v>
      </c>
      <c r="AO23" t="s">
        <v>38</v>
      </c>
      <c r="AP23">
        <v>147</v>
      </c>
      <c r="AQ23">
        <v>146</v>
      </c>
      <c r="AR23">
        <v>1</v>
      </c>
      <c r="AS23">
        <v>0</v>
      </c>
      <c r="AT23" s="108">
        <v>0.99</v>
      </c>
      <c r="AU23" s="4">
        <f t="shared" si="4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6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4">
        <f t="shared" si="7"/>
        <v>0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f t="shared" si="68"/>
        <v>0.99319727891156462</v>
      </c>
      <c r="CA23" s="4">
        <f t="shared" si="8"/>
        <v>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9"/>
        <v>-3.1972789115646272E-3</v>
      </c>
      <c r="CJ23" s="4"/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2" t="s">
        <v>38</v>
      </c>
      <c r="EH23" s="2">
        <v>147</v>
      </c>
      <c r="EI23" s="2">
        <v>146</v>
      </c>
      <c r="EJ23" s="2">
        <v>1</v>
      </c>
      <c r="EK23" s="2">
        <v>0</v>
      </c>
      <c r="EL23" s="4">
        <f t="shared" si="69"/>
        <v>0.99319727891156462</v>
      </c>
      <c r="EM23" s="4">
        <f t="shared" si="16"/>
        <v>3.1972789115646272E-3</v>
      </c>
      <c r="EO23" s="148" t="s">
        <v>38</v>
      </c>
      <c r="EP23" s="148">
        <v>147</v>
      </c>
      <c r="EQ23" s="148">
        <v>146</v>
      </c>
      <c r="ER23" s="148">
        <v>1</v>
      </c>
      <c r="ES23" s="148">
        <v>0</v>
      </c>
      <c r="ET23" s="149">
        <v>0.99</v>
      </c>
      <c r="EU23" s="149">
        <v>0</v>
      </c>
      <c r="EV23" s="147"/>
      <c r="EW23" s="147" t="s">
        <v>38</v>
      </c>
      <c r="EX23" s="147">
        <v>147</v>
      </c>
      <c r="EY23" s="147">
        <v>146</v>
      </c>
      <c r="EZ23" s="147">
        <v>1</v>
      </c>
      <c r="FA23" s="147">
        <v>0</v>
      </c>
      <c r="FB23" s="152">
        <v>0.99</v>
      </c>
      <c r="FC23" s="149">
        <v>0</v>
      </c>
      <c r="FD23" s="139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7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8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70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20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1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2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3"/>
        <v>0</v>
      </c>
      <c r="HH23" s="157"/>
      <c r="HI23" s="157"/>
      <c r="HJ23" s="157"/>
      <c r="HK23" s="157"/>
      <c r="HL23" s="157"/>
      <c r="HM23" s="157"/>
      <c r="HN23" s="158"/>
      <c r="HO23" s="157"/>
      <c r="HP23" s="157"/>
      <c r="HQ23" s="157"/>
      <c r="HR23" s="157"/>
      <c r="HS23" s="157"/>
      <c r="HT23" s="157"/>
      <c r="HU23" s="157"/>
      <c r="HV23" s="157"/>
      <c r="HW23" s="157"/>
      <c r="HX23" s="157"/>
      <c r="HY23" s="157"/>
      <c r="HZ23" s="157"/>
      <c r="IA23" s="157"/>
      <c r="IB23" s="158"/>
      <c r="IC23" s="157"/>
      <c r="ID23" s="157"/>
      <c r="IE23" s="157"/>
      <c r="IF23" s="157"/>
      <c r="IG23" s="157"/>
      <c r="IH23" s="157"/>
      <c r="II23" s="157"/>
      <c r="IJ23" s="157"/>
      <c r="IK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4"/>
        <v>0.99319727891156462</v>
      </c>
      <c r="IR23" s="158">
        <f t="shared" si="25"/>
        <v>3.1972789115646272E-3</v>
      </c>
      <c r="IS23" s="157"/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6"/>
        <v>0.99319727891156462</v>
      </c>
      <c r="IZ23" s="158">
        <f t="shared" si="27"/>
        <v>0</v>
      </c>
      <c r="JA23" s="157"/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8"/>
        <v>0.99319727891156462</v>
      </c>
      <c r="JH23" s="158">
        <f t="shared" si="29"/>
        <v>0</v>
      </c>
      <c r="JJ23" t="s">
        <v>38</v>
      </c>
      <c r="JK23">
        <v>147</v>
      </c>
      <c r="JL23">
        <v>146</v>
      </c>
      <c r="JM23">
        <v>1</v>
      </c>
      <c r="JN23">
        <v>0</v>
      </c>
      <c r="JO23" s="162">
        <f t="shared" si="30"/>
        <v>0.99319727891156462</v>
      </c>
      <c r="JP23" s="158">
        <f t="shared" si="31"/>
        <v>0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2"/>
        <v>0.99319727891156462</v>
      </c>
      <c r="JX23" s="158">
        <f t="shared" si="33"/>
        <v>0</v>
      </c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4"/>
        <v>0.99319727891156462</v>
      </c>
      <c r="KF23" s="158">
        <f t="shared" si="35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6"/>
        <v>0.99319727891156462</v>
      </c>
      <c r="KN23" s="158">
        <f t="shared" si="37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8"/>
        <v>0.99319727891156462</v>
      </c>
      <c r="KV23" s="158">
        <f t="shared" si="39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40"/>
        <v>0.99319727891156462</v>
      </c>
      <c r="LD23" s="158">
        <f t="shared" si="41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2"/>
        <v>0.99319727891156462</v>
      </c>
      <c r="LL23" s="158">
        <f t="shared" si="43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4"/>
        <v>0.99319727891156462</v>
      </c>
      <c r="LT23" s="158">
        <f t="shared" si="45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6"/>
        <v>0.99319727891156462</v>
      </c>
      <c r="MB23" s="158">
        <f t="shared" si="47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8"/>
        <v>0.99319727891156462</v>
      </c>
      <c r="MJ23" s="158">
        <f t="shared" si="49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50"/>
        <v>0.99319727891156462</v>
      </c>
      <c r="MR23" s="158">
        <f t="shared" si="51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2"/>
        <v>0.99319727891156462</v>
      </c>
      <c r="MZ23" s="158">
        <f t="shared" si="53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4"/>
        <v>0.99319727891156462</v>
      </c>
      <c r="NH23" s="158">
        <f t="shared" si="55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6"/>
        <v>0.99319727891156462</v>
      </c>
      <c r="NP23" s="158">
        <f t="shared" si="57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8"/>
        <v>0.99319727891156462</v>
      </c>
      <c r="NX23" s="158">
        <f t="shared" si="59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60"/>
        <v>0.99319727891156462</v>
      </c>
      <c r="OF23" s="158">
        <f t="shared" si="61"/>
        <v>0</v>
      </c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2"/>
        <v>0.99319727891156462</v>
      </c>
      <c r="ON23" s="158">
        <f t="shared" si="63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4"/>
        <v>0.99319727891156462</v>
      </c>
      <c r="OV23" s="158">
        <f t="shared" si="65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6"/>
        <v>0.99319727891156462</v>
      </c>
      <c r="PD23" s="158">
        <f t="shared" si="67"/>
        <v>0</v>
      </c>
      <c r="PF23" s="157" t="s">
        <v>38</v>
      </c>
      <c r="PG23" s="157">
        <v>147</v>
      </c>
      <c r="PH23" s="157">
        <v>0</v>
      </c>
      <c r="PI23" s="157">
        <v>0</v>
      </c>
      <c r="PJ23" s="157">
        <v>147</v>
      </c>
      <c r="PK23" s="158">
        <v>0</v>
      </c>
      <c r="PM23" s="157" t="s">
        <v>38</v>
      </c>
      <c r="PN23" s="157">
        <v>147</v>
      </c>
      <c r="PO23" s="157">
        <v>0</v>
      </c>
      <c r="PP23" s="157">
        <v>0</v>
      </c>
      <c r="PQ23" s="157">
        <v>147</v>
      </c>
      <c r="PR23" s="158">
        <v>0</v>
      </c>
      <c r="PT23" s="157" t="s">
        <v>38</v>
      </c>
      <c r="PU23" s="157">
        <v>147</v>
      </c>
      <c r="PV23" s="157">
        <v>0</v>
      </c>
      <c r="PW23" s="157">
        <v>0</v>
      </c>
      <c r="PX23" s="157">
        <v>147</v>
      </c>
      <c r="PY23" s="158">
        <v>0</v>
      </c>
      <c r="QA23" s="157" t="s">
        <v>38</v>
      </c>
      <c r="QB23" s="157">
        <v>147</v>
      </c>
      <c r="QC23" s="157">
        <v>0</v>
      </c>
      <c r="QD23" s="157">
        <v>0</v>
      </c>
      <c r="QE23" s="157">
        <v>147</v>
      </c>
      <c r="QF23" s="158">
        <v>0</v>
      </c>
      <c r="QH23" s="157" t="s">
        <v>38</v>
      </c>
      <c r="QI23" s="157">
        <v>147</v>
      </c>
      <c r="QJ23" s="157">
        <v>0</v>
      </c>
      <c r="QK23" s="157">
        <v>0</v>
      </c>
      <c r="QL23" s="157">
        <v>147</v>
      </c>
      <c r="QM23" s="158">
        <v>0</v>
      </c>
      <c r="QO23" s="157" t="s">
        <v>38</v>
      </c>
      <c r="QP23" s="157">
        <v>147</v>
      </c>
      <c r="QQ23" s="157">
        <v>0</v>
      </c>
      <c r="QR23" s="157">
        <v>0</v>
      </c>
      <c r="QS23" s="157">
        <v>147</v>
      </c>
      <c r="QT23" s="158">
        <v>0</v>
      </c>
    </row>
    <row r="24" spans="1:462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0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t="s">
        <v>39</v>
      </c>
      <c r="AP24">
        <v>12</v>
      </c>
      <c r="AQ24">
        <v>12</v>
      </c>
      <c r="AR24">
        <v>0</v>
      </c>
      <c r="AS24">
        <v>0</v>
      </c>
      <c r="AT24" s="108">
        <v>1</v>
      </c>
      <c r="AU24" s="4">
        <f t="shared" si="4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6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4">
        <f t="shared" si="7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f t="shared" si="68"/>
        <v>1</v>
      </c>
      <c r="CA24" s="4">
        <f t="shared" si="8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9"/>
        <v>0</v>
      </c>
      <c r="CJ24" s="4"/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2" t="s">
        <v>39</v>
      </c>
      <c r="EH24" s="2">
        <v>12</v>
      </c>
      <c r="EI24" s="2">
        <v>12</v>
      </c>
      <c r="EJ24" s="2">
        <v>0</v>
      </c>
      <c r="EK24" s="2">
        <v>0</v>
      </c>
      <c r="EL24" s="4">
        <f t="shared" si="69"/>
        <v>1</v>
      </c>
      <c r="EM24" s="4">
        <f t="shared" si="16"/>
        <v>0</v>
      </c>
      <c r="EO24" s="148" t="s">
        <v>39</v>
      </c>
      <c r="EP24" s="148">
        <v>12</v>
      </c>
      <c r="EQ24" s="148">
        <v>12</v>
      </c>
      <c r="ER24" s="148">
        <v>0</v>
      </c>
      <c r="ES24" s="148">
        <v>0</v>
      </c>
      <c r="ET24" s="149">
        <v>1</v>
      </c>
      <c r="EU24" s="149">
        <v>0</v>
      </c>
      <c r="EV24" s="147"/>
      <c r="EW24" s="147" t="s">
        <v>39</v>
      </c>
      <c r="EX24" s="147">
        <v>12</v>
      </c>
      <c r="EY24" s="147">
        <v>12</v>
      </c>
      <c r="EZ24" s="147">
        <v>0</v>
      </c>
      <c r="FA24" s="147">
        <v>0</v>
      </c>
      <c r="FB24" s="152">
        <v>1</v>
      </c>
      <c r="FC24" s="149">
        <v>0</v>
      </c>
      <c r="FD24" s="139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7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8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70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20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1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2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3"/>
        <v>0</v>
      </c>
      <c r="HH24" s="157"/>
      <c r="HI24" s="157"/>
      <c r="HJ24" s="157"/>
      <c r="HK24" s="157"/>
      <c r="HL24" s="157"/>
      <c r="HM24" s="157"/>
      <c r="HN24" s="158"/>
      <c r="HO24" s="157"/>
      <c r="HP24" s="157"/>
      <c r="HQ24" s="157"/>
      <c r="HR24" s="157"/>
      <c r="HS24" s="157"/>
      <c r="HT24" s="157"/>
      <c r="HU24" s="157"/>
      <c r="HV24" s="157"/>
      <c r="HW24" s="157"/>
      <c r="HX24" s="157"/>
      <c r="HY24" s="157"/>
      <c r="HZ24" s="157"/>
      <c r="IA24" s="157"/>
      <c r="IB24" s="158"/>
      <c r="IC24" s="157"/>
      <c r="ID24" s="157"/>
      <c r="IE24" s="157"/>
      <c r="IF24" s="157"/>
      <c r="IG24" s="157"/>
      <c r="IH24" s="157"/>
      <c r="II24" s="157"/>
      <c r="IJ24" s="157"/>
      <c r="IK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4"/>
        <v>1</v>
      </c>
      <c r="IR24" s="158">
        <f t="shared" si="25"/>
        <v>0</v>
      </c>
      <c r="IS24" s="157"/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6"/>
        <v>1</v>
      </c>
      <c r="IZ24" s="158">
        <f t="shared" si="27"/>
        <v>0</v>
      </c>
      <c r="JA24" s="157"/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8"/>
        <v>1</v>
      </c>
      <c r="JH24" s="158">
        <f t="shared" si="29"/>
        <v>0</v>
      </c>
      <c r="JJ24" t="s">
        <v>39</v>
      </c>
      <c r="JK24">
        <v>12</v>
      </c>
      <c r="JL24">
        <v>12</v>
      </c>
      <c r="JM24">
        <v>0</v>
      </c>
      <c r="JN24">
        <v>0</v>
      </c>
      <c r="JO24" s="162">
        <f t="shared" si="30"/>
        <v>1</v>
      </c>
      <c r="JP24" s="158">
        <f t="shared" si="31"/>
        <v>0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2"/>
        <v>1</v>
      </c>
      <c r="JX24" s="158">
        <f t="shared" si="33"/>
        <v>0</v>
      </c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4"/>
        <v>1</v>
      </c>
      <c r="KF24" s="158">
        <f t="shared" si="35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6"/>
        <v>1</v>
      </c>
      <c r="KN24" s="158">
        <f t="shared" si="37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8"/>
        <v>1</v>
      </c>
      <c r="KV24" s="158">
        <f t="shared" si="39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40"/>
        <v>1</v>
      </c>
      <c r="LD24" s="158">
        <f t="shared" si="41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2"/>
        <v>1</v>
      </c>
      <c r="LL24" s="158">
        <f t="shared" si="43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4"/>
        <v>1</v>
      </c>
      <c r="LT24" s="158">
        <f t="shared" si="45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6"/>
        <v>1</v>
      </c>
      <c r="MB24" s="158">
        <f t="shared" si="47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8"/>
        <v>1</v>
      </c>
      <c r="MJ24" s="158">
        <f t="shared" si="49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50"/>
        <v>1</v>
      </c>
      <c r="MR24" s="158">
        <f t="shared" si="51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2"/>
        <v>1</v>
      </c>
      <c r="MZ24" s="158">
        <f t="shared" si="53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4"/>
        <v>1</v>
      </c>
      <c r="NH24" s="158">
        <f t="shared" si="55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6"/>
        <v>1</v>
      </c>
      <c r="NP24" s="158">
        <f t="shared" si="57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8"/>
        <v>1</v>
      </c>
      <c r="NX24" s="158">
        <f t="shared" si="59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60"/>
        <v>1</v>
      </c>
      <c r="OF24" s="158">
        <f t="shared" si="61"/>
        <v>0</v>
      </c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2"/>
        <v>1</v>
      </c>
      <c r="ON24" s="158">
        <f t="shared" si="63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4"/>
        <v>1</v>
      </c>
      <c r="OV24" s="158">
        <f t="shared" si="65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6"/>
        <v>1</v>
      </c>
      <c r="PD24" s="158">
        <f t="shared" si="67"/>
        <v>0</v>
      </c>
      <c r="PF24" s="157" t="s">
        <v>39</v>
      </c>
      <c r="PG24" s="157">
        <v>12</v>
      </c>
      <c r="PH24" s="157">
        <v>0</v>
      </c>
      <c r="PI24" s="157">
        <v>0</v>
      </c>
      <c r="PJ24" s="157">
        <v>12</v>
      </c>
      <c r="PK24" s="158">
        <v>0</v>
      </c>
      <c r="PM24" s="157" t="s">
        <v>39</v>
      </c>
      <c r="PN24" s="157">
        <v>12</v>
      </c>
      <c r="PO24" s="157">
        <v>0</v>
      </c>
      <c r="PP24" s="157">
        <v>0</v>
      </c>
      <c r="PQ24" s="157">
        <v>12</v>
      </c>
      <c r="PR24" s="158">
        <v>0</v>
      </c>
      <c r="PT24" s="157" t="s">
        <v>39</v>
      </c>
      <c r="PU24" s="157">
        <v>12</v>
      </c>
      <c r="PV24" s="157">
        <v>0</v>
      </c>
      <c r="PW24" s="157">
        <v>0</v>
      </c>
      <c r="PX24" s="157">
        <v>12</v>
      </c>
      <c r="PY24" s="158">
        <v>0</v>
      </c>
      <c r="QA24" s="157" t="s">
        <v>39</v>
      </c>
      <c r="QB24" s="157">
        <v>12</v>
      </c>
      <c r="QC24" s="157">
        <v>0</v>
      </c>
      <c r="QD24" s="157">
        <v>0</v>
      </c>
      <c r="QE24" s="157">
        <v>12</v>
      </c>
      <c r="QF24" s="158">
        <v>0</v>
      </c>
      <c r="QH24" s="157" t="s">
        <v>39</v>
      </c>
      <c r="QI24" s="157">
        <v>12</v>
      </c>
      <c r="QJ24" s="157">
        <v>0</v>
      </c>
      <c r="QK24" s="157">
        <v>0</v>
      </c>
      <c r="QL24" s="157">
        <v>12</v>
      </c>
      <c r="QM24" s="158">
        <v>0</v>
      </c>
      <c r="QO24" s="157" t="s">
        <v>39</v>
      </c>
      <c r="QP24" s="157">
        <v>12</v>
      </c>
      <c r="QQ24" s="157">
        <v>0</v>
      </c>
      <c r="QR24" s="157">
        <v>0</v>
      </c>
      <c r="QS24" s="157">
        <v>12</v>
      </c>
      <c r="QT24" s="158">
        <v>0</v>
      </c>
    </row>
    <row r="25" spans="1:462" ht="15">
      <c r="A25" s="2" t="s">
        <v>40</v>
      </c>
      <c r="B25" s="2">
        <v>211</v>
      </c>
      <c r="C25" s="2">
        <v>197</v>
      </c>
      <c r="D25" s="2">
        <v>8</v>
      </c>
      <c r="E25" s="2">
        <v>6</v>
      </c>
      <c r="F25" s="4">
        <v>0.93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0"/>
        <v>-0.44000000000000006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40</v>
      </c>
      <c r="Z25" s="2">
        <v>211</v>
      </c>
      <c r="AA25" s="2">
        <v>202</v>
      </c>
      <c r="AB25" s="2">
        <v>9</v>
      </c>
      <c r="AC25" s="2">
        <v>0</v>
      </c>
      <c r="AD25" s="4">
        <v>0.96</v>
      </c>
      <c r="AE25" s="4">
        <f t="shared" si="2"/>
        <v>0.47</v>
      </c>
      <c r="AG25" s="2" t="s">
        <v>40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M25" s="4">
        <f t="shared" si="3"/>
        <v>-1.0000000000000009E-2</v>
      </c>
      <c r="AO25" t="s">
        <v>40</v>
      </c>
      <c r="AP25">
        <v>211</v>
      </c>
      <c r="AQ25">
        <v>201</v>
      </c>
      <c r="AR25">
        <v>10</v>
      </c>
      <c r="AS25">
        <v>0</v>
      </c>
      <c r="AT25" s="108">
        <v>0.95</v>
      </c>
      <c r="AU25" s="4">
        <f t="shared" si="4"/>
        <v>0</v>
      </c>
      <c r="AW25" s="2" t="s">
        <v>40</v>
      </c>
      <c r="AX25" s="2">
        <v>211</v>
      </c>
      <c r="AY25" s="2">
        <v>202</v>
      </c>
      <c r="AZ25" s="2">
        <v>9</v>
      </c>
      <c r="BA25" s="11">
        <v>0</v>
      </c>
      <c r="BB25" s="4">
        <f>AY25/AX25</f>
        <v>0.95734597156398105</v>
      </c>
      <c r="BC25" s="4">
        <f t="shared" si="5"/>
        <v>7.3459715639810907E-3</v>
      </c>
      <c r="BD25" s="2" t="s">
        <v>119</v>
      </c>
      <c r="BE25" s="2" t="s">
        <v>40</v>
      </c>
      <c r="BF25" s="2">
        <v>211</v>
      </c>
      <c r="BG25" s="2">
        <v>202</v>
      </c>
      <c r="BH25" s="2">
        <v>9</v>
      </c>
      <c r="BI25" s="11">
        <v>0</v>
      </c>
      <c r="BJ25" s="4">
        <f>BG25/BF25</f>
        <v>0.95734597156398105</v>
      </c>
      <c r="BK25" s="4">
        <f t="shared" si="6"/>
        <v>0</v>
      </c>
      <c r="BL25" s="2" t="s">
        <v>119</v>
      </c>
      <c r="BM25" s="2" t="s">
        <v>40</v>
      </c>
      <c r="BN25" s="2">
        <v>211</v>
      </c>
      <c r="BO25" s="2">
        <v>191</v>
      </c>
      <c r="BP25" s="2">
        <v>5</v>
      </c>
      <c r="BQ25" s="2">
        <v>15</v>
      </c>
      <c r="BR25" s="4">
        <v>0.91</v>
      </c>
      <c r="BS25" s="4">
        <f t="shared" si="7"/>
        <v>-4.7345971563981015E-2</v>
      </c>
      <c r="BU25" s="2" t="s">
        <v>40</v>
      </c>
      <c r="BV25" s="2">
        <v>211</v>
      </c>
      <c r="BW25" s="2">
        <v>201</v>
      </c>
      <c r="BX25" s="2">
        <v>10</v>
      </c>
      <c r="BY25" s="2">
        <v>0</v>
      </c>
      <c r="BZ25" s="4">
        <f t="shared" si="68"/>
        <v>0.95260663507109</v>
      </c>
      <c r="CA25" s="4">
        <f t="shared" si="8"/>
        <v>4.2606635071089971E-2</v>
      </c>
      <c r="CC25" s="2" t="s">
        <v>40</v>
      </c>
      <c r="CD25" s="2">
        <v>211</v>
      </c>
      <c r="CE25" s="2">
        <v>202</v>
      </c>
      <c r="CF25" s="2">
        <v>9</v>
      </c>
      <c r="CG25" s="2">
        <v>0</v>
      </c>
      <c r="CH25" s="4">
        <v>0.96</v>
      </c>
      <c r="CI25" s="4">
        <f t="shared" si="9"/>
        <v>7.3933649289099623E-3</v>
      </c>
      <c r="CJ25" s="4"/>
      <c r="CK25" s="2" t="s">
        <v>40</v>
      </c>
      <c r="CL25" s="2">
        <v>211</v>
      </c>
      <c r="CM25" s="2">
        <v>201</v>
      </c>
      <c r="CN25" s="7">
        <v>10</v>
      </c>
      <c r="CO25" s="2">
        <v>0</v>
      </c>
      <c r="CP25" s="4">
        <v>0.95</v>
      </c>
      <c r="CQ25" s="4">
        <f t="shared" si="10"/>
        <v>-1.0000000000000009E-2</v>
      </c>
      <c r="CR25" s="2" t="s">
        <v>216</v>
      </c>
      <c r="CS25" s="2" t="s">
        <v>40</v>
      </c>
      <c r="CT25" s="2">
        <v>211</v>
      </c>
      <c r="CU25" s="2">
        <v>202</v>
      </c>
      <c r="CV25" s="2">
        <v>9</v>
      </c>
      <c r="CW25" s="2">
        <v>0</v>
      </c>
      <c r="CX25" s="4">
        <v>0.96</v>
      </c>
      <c r="CY25" s="4">
        <f t="shared" si="11"/>
        <v>1.0000000000000009E-2</v>
      </c>
      <c r="DA25" s="2" t="s">
        <v>40</v>
      </c>
      <c r="DB25" s="2">
        <v>211</v>
      </c>
      <c r="DC25" s="2">
        <v>201</v>
      </c>
      <c r="DD25" s="7">
        <v>10</v>
      </c>
      <c r="DE25" s="2">
        <v>0</v>
      </c>
      <c r="DF25" s="4">
        <v>0.95</v>
      </c>
      <c r="DG25" s="4">
        <f t="shared" si="12"/>
        <v>-1.0000000000000009E-2</v>
      </c>
      <c r="DH25" s="2" t="s">
        <v>204</v>
      </c>
      <c r="DI25" s="2" t="s">
        <v>40</v>
      </c>
      <c r="DJ25" s="2">
        <v>211</v>
      </c>
      <c r="DK25" s="2">
        <v>202</v>
      </c>
      <c r="DL25" s="2">
        <v>9</v>
      </c>
      <c r="DM25" s="2">
        <v>0</v>
      </c>
      <c r="DN25" s="4">
        <v>0.96</v>
      </c>
      <c r="DO25" s="4">
        <f t="shared" si="13"/>
        <v>1.0000000000000009E-2</v>
      </c>
      <c r="DQ25" s="2" t="s">
        <v>40</v>
      </c>
      <c r="DR25" s="2">
        <v>211</v>
      </c>
      <c r="DS25" s="2">
        <v>201</v>
      </c>
      <c r="DT25" s="7">
        <v>10</v>
      </c>
      <c r="DU25" s="2">
        <v>0</v>
      </c>
      <c r="DV25" s="4">
        <v>0.95</v>
      </c>
      <c r="DW25" s="4">
        <f t="shared" si="14"/>
        <v>-1.0000000000000009E-2</v>
      </c>
      <c r="DX25" s="2" t="s">
        <v>246</v>
      </c>
      <c r="DY25" s="2" t="s">
        <v>40</v>
      </c>
      <c r="DZ25" s="2">
        <v>211</v>
      </c>
      <c r="EA25" s="2">
        <v>201</v>
      </c>
      <c r="EB25" s="2">
        <v>10</v>
      </c>
      <c r="EC25" s="2">
        <v>0</v>
      </c>
      <c r="ED25" s="4">
        <v>0.95</v>
      </c>
      <c r="EE25" s="4">
        <f t="shared" si="15"/>
        <v>0</v>
      </c>
      <c r="EG25" s="2" t="s">
        <v>40</v>
      </c>
      <c r="EH25" s="2">
        <v>211</v>
      </c>
      <c r="EI25" s="2">
        <v>202</v>
      </c>
      <c r="EJ25" s="2">
        <v>9</v>
      </c>
      <c r="EK25" s="2">
        <v>0</v>
      </c>
      <c r="EL25" s="4">
        <f t="shared" si="69"/>
        <v>0.95734597156398105</v>
      </c>
      <c r="EM25" s="4">
        <f t="shared" si="16"/>
        <v>7.3459715639810907E-3</v>
      </c>
      <c r="EO25" s="148" t="s">
        <v>40</v>
      </c>
      <c r="EP25" s="148">
        <v>211</v>
      </c>
      <c r="EQ25" s="148">
        <v>201</v>
      </c>
      <c r="ER25" s="148">
        <v>10</v>
      </c>
      <c r="ES25" s="148">
        <v>0</v>
      </c>
      <c r="ET25" s="149">
        <v>0.95</v>
      </c>
      <c r="EU25" s="149">
        <v>0</v>
      </c>
      <c r="EV25" s="147"/>
      <c r="EW25" s="147" t="s">
        <v>40</v>
      </c>
      <c r="EX25" s="147">
        <v>211</v>
      </c>
      <c r="EY25" s="147">
        <v>201</v>
      </c>
      <c r="EZ25" s="147">
        <v>10</v>
      </c>
      <c r="FA25" s="147">
        <v>0</v>
      </c>
      <c r="FB25" s="152">
        <v>0.95</v>
      </c>
      <c r="FC25" s="149">
        <v>0</v>
      </c>
      <c r="FD25" s="139"/>
      <c r="FE25" s="156" t="s">
        <v>40</v>
      </c>
      <c r="FF25" s="156">
        <v>211</v>
      </c>
      <c r="FG25" s="156">
        <v>201</v>
      </c>
      <c r="FH25" s="156">
        <v>10</v>
      </c>
      <c r="FI25" s="156">
        <v>0</v>
      </c>
      <c r="FJ25" s="162">
        <v>0.95</v>
      </c>
      <c r="FK25" s="158">
        <f t="shared" si="17"/>
        <v>0</v>
      </c>
      <c r="FL25" s="157"/>
      <c r="FM25" s="156" t="s">
        <v>40</v>
      </c>
      <c r="FN25" s="156">
        <v>211</v>
      </c>
      <c r="FO25" s="156">
        <v>201</v>
      </c>
      <c r="FP25" s="156">
        <v>10</v>
      </c>
      <c r="FQ25" s="156">
        <v>0</v>
      </c>
      <c r="FR25" s="162">
        <v>0.95</v>
      </c>
      <c r="FS25" s="158">
        <f t="shared" si="18"/>
        <v>0</v>
      </c>
      <c r="FT25" s="157"/>
      <c r="FU25" s="156" t="s">
        <v>40</v>
      </c>
      <c r="FV25" s="156">
        <v>211</v>
      </c>
      <c r="FW25" s="156">
        <v>195</v>
      </c>
      <c r="FX25" s="156">
        <v>9</v>
      </c>
      <c r="FY25" s="156">
        <v>7</v>
      </c>
      <c r="FZ25" s="162">
        <v>0.92</v>
      </c>
      <c r="GA25" s="158">
        <f t="shared" si="70"/>
        <v>-2.9999999999999916E-2</v>
      </c>
      <c r="GB25" s="157" t="s">
        <v>119</v>
      </c>
      <c r="GC25" s="156" t="s">
        <v>40</v>
      </c>
      <c r="GD25" s="156">
        <v>211</v>
      </c>
      <c r="GE25" s="156">
        <v>201</v>
      </c>
      <c r="GF25" s="156">
        <v>10</v>
      </c>
      <c r="GG25" s="156">
        <v>0</v>
      </c>
      <c r="GH25" s="162">
        <v>0.95</v>
      </c>
      <c r="GI25" s="158">
        <f t="shared" si="20"/>
        <v>2.9999999999999916E-2</v>
      </c>
      <c r="GJ25" s="157"/>
      <c r="GK25" s="156" t="s">
        <v>40</v>
      </c>
      <c r="GL25" s="156">
        <v>211</v>
      </c>
      <c r="GM25" s="156">
        <v>201</v>
      </c>
      <c r="GN25" s="156">
        <v>10</v>
      </c>
      <c r="GO25" s="156">
        <v>0</v>
      </c>
      <c r="GP25" s="162">
        <v>0.95</v>
      </c>
      <c r="GQ25" s="158">
        <f t="shared" si="21"/>
        <v>0</v>
      </c>
      <c r="GR25" s="157"/>
      <c r="GS25" s="156" t="s">
        <v>40</v>
      </c>
      <c r="GT25" s="156">
        <v>211</v>
      </c>
      <c r="GU25" s="156">
        <v>202</v>
      </c>
      <c r="GV25" s="156">
        <v>9</v>
      </c>
      <c r="GW25" s="156">
        <v>0</v>
      </c>
      <c r="GX25" s="162">
        <v>0.96</v>
      </c>
      <c r="GY25" s="158">
        <f t="shared" si="22"/>
        <v>1.0000000000000009E-2</v>
      </c>
      <c r="GZ25" s="157"/>
      <c r="HA25" s="156" t="s">
        <v>40</v>
      </c>
      <c r="HB25" s="156">
        <v>211</v>
      </c>
      <c r="HC25" s="156">
        <v>201</v>
      </c>
      <c r="HD25" s="156">
        <v>10</v>
      </c>
      <c r="HE25" s="156">
        <v>0</v>
      </c>
      <c r="HF25" s="162">
        <v>0.95</v>
      </c>
      <c r="HG25" s="158">
        <f t="shared" si="23"/>
        <v>-1.0000000000000009E-2</v>
      </c>
      <c r="HH25" s="157"/>
      <c r="HI25" s="157"/>
      <c r="HJ25" s="157"/>
      <c r="HK25" s="157"/>
      <c r="HL25" s="157"/>
      <c r="HM25" s="157"/>
      <c r="HN25" s="158"/>
      <c r="HO25" s="157"/>
      <c r="HP25" s="157"/>
      <c r="HQ25" s="157"/>
      <c r="HR25" s="157"/>
      <c r="HS25" s="157"/>
      <c r="HT25" s="157"/>
      <c r="HU25" s="157"/>
      <c r="HV25" s="157"/>
      <c r="HW25" s="157"/>
      <c r="HX25" s="157"/>
      <c r="HY25" s="157"/>
      <c r="HZ25" s="157"/>
      <c r="IA25" s="157"/>
      <c r="IB25" s="158"/>
      <c r="IC25" s="157"/>
      <c r="ID25" s="157"/>
      <c r="IE25" s="157"/>
      <c r="IF25" s="157"/>
      <c r="IG25" s="157"/>
      <c r="IH25" s="157"/>
      <c r="II25" s="157"/>
      <c r="IJ25" s="157"/>
      <c r="IK25" s="157"/>
      <c r="IL25" s="157" t="s">
        <v>40</v>
      </c>
      <c r="IM25" s="157">
        <v>211</v>
      </c>
      <c r="IN25" s="157">
        <v>197</v>
      </c>
      <c r="IO25" s="157">
        <v>10</v>
      </c>
      <c r="IP25" s="157">
        <v>4</v>
      </c>
      <c r="IQ25" s="158">
        <f t="shared" si="24"/>
        <v>0.93364928909952605</v>
      </c>
      <c r="IR25" s="158">
        <f t="shared" si="25"/>
        <v>-1.6350710900473908E-2</v>
      </c>
      <c r="IS25" s="157"/>
      <c r="IT25" s="157" t="s">
        <v>40</v>
      </c>
      <c r="IU25" s="157">
        <v>211</v>
      </c>
      <c r="IV25" s="157">
        <v>201</v>
      </c>
      <c r="IW25" s="157">
        <v>10</v>
      </c>
      <c r="IX25" s="157">
        <v>0</v>
      </c>
      <c r="IY25" s="158">
        <f t="shared" si="26"/>
        <v>0.95260663507109</v>
      </c>
      <c r="IZ25" s="158">
        <f t="shared" si="27"/>
        <v>1.8957345971563955E-2</v>
      </c>
      <c r="JA25" s="157"/>
      <c r="JB25" s="157" t="s">
        <v>40</v>
      </c>
      <c r="JC25" s="157">
        <v>211</v>
      </c>
      <c r="JD25" s="157">
        <v>201</v>
      </c>
      <c r="JE25" s="157">
        <v>10</v>
      </c>
      <c r="JF25" s="157">
        <v>0</v>
      </c>
      <c r="JG25" s="158">
        <f t="shared" si="28"/>
        <v>0.95260663507109</v>
      </c>
      <c r="JH25" s="158">
        <f t="shared" si="29"/>
        <v>0</v>
      </c>
      <c r="JJ25" t="s">
        <v>40</v>
      </c>
      <c r="JK25">
        <v>211</v>
      </c>
      <c r="JL25">
        <v>21</v>
      </c>
      <c r="JM25">
        <v>0</v>
      </c>
      <c r="JN25">
        <v>190</v>
      </c>
      <c r="JO25" s="162">
        <f t="shared" si="30"/>
        <v>9.9526066350710901E-2</v>
      </c>
      <c r="JP25" s="158">
        <f t="shared" si="31"/>
        <v>-0.85308056872037907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2"/>
        <v>0.49289099526066349</v>
      </c>
      <c r="JX25" s="158">
        <f t="shared" si="33"/>
        <v>0.39336492890995256</v>
      </c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4"/>
        <v>0.49289099526066349</v>
      </c>
      <c r="KF25" s="158">
        <f t="shared" si="35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6"/>
        <v>0.49289099526066349</v>
      </c>
      <c r="KN25" s="158">
        <f t="shared" si="37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8"/>
        <v>0.49289099526066349</v>
      </c>
      <c r="KV25" s="158">
        <f t="shared" si="39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40"/>
        <v>0.49289099526066349</v>
      </c>
      <c r="LD25" s="158">
        <f t="shared" si="41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2"/>
        <v>0.49289099526066349</v>
      </c>
      <c r="LL25" s="158">
        <f t="shared" si="43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4"/>
        <v>0.49289099526066349</v>
      </c>
      <c r="LT25" s="158">
        <f t="shared" si="45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6"/>
        <v>0.49289099526066349</v>
      </c>
      <c r="MB25" s="158">
        <f t="shared" si="47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8"/>
        <v>0.49289099526066349</v>
      </c>
      <c r="MJ25" s="158">
        <f t="shared" si="49"/>
        <v>0</v>
      </c>
      <c r="ML25" s="157" t="s">
        <v>40</v>
      </c>
      <c r="MM25" s="157">
        <v>211</v>
      </c>
      <c r="MN25" s="157">
        <v>107</v>
      </c>
      <c r="MO25" s="157">
        <v>0</v>
      </c>
      <c r="MP25" s="157">
        <v>104</v>
      </c>
      <c r="MQ25" s="158">
        <f t="shared" si="50"/>
        <v>0.50710900473933651</v>
      </c>
      <c r="MR25" s="158">
        <f t="shared" si="51"/>
        <v>1.4218009478673022E-2</v>
      </c>
      <c r="MT25" s="157" t="s">
        <v>40</v>
      </c>
      <c r="MU25" s="157">
        <v>211</v>
      </c>
      <c r="MV25" s="157">
        <v>149</v>
      </c>
      <c r="MW25" s="157">
        <v>0</v>
      </c>
      <c r="MX25" s="157">
        <v>62</v>
      </c>
      <c r="MY25" s="158">
        <f t="shared" si="52"/>
        <v>0.70616113744075826</v>
      </c>
      <c r="MZ25" s="158">
        <f t="shared" si="53"/>
        <v>0.19905213270142175</v>
      </c>
      <c r="NB25" s="157" t="s">
        <v>40</v>
      </c>
      <c r="NC25" s="157">
        <v>211</v>
      </c>
      <c r="ND25" s="157">
        <v>149</v>
      </c>
      <c r="NE25" s="157">
        <v>0</v>
      </c>
      <c r="NF25" s="157">
        <v>62</v>
      </c>
      <c r="NG25" s="158">
        <f t="shared" si="54"/>
        <v>0.70616113744075826</v>
      </c>
      <c r="NH25" s="158">
        <f t="shared" si="55"/>
        <v>0</v>
      </c>
      <c r="NJ25" s="157" t="s">
        <v>40</v>
      </c>
      <c r="NK25" s="157">
        <v>211</v>
      </c>
      <c r="NL25" s="157">
        <v>149</v>
      </c>
      <c r="NM25" s="157">
        <v>0</v>
      </c>
      <c r="NN25" s="157">
        <v>62</v>
      </c>
      <c r="NO25" s="158">
        <f t="shared" si="56"/>
        <v>0.70616113744075826</v>
      </c>
      <c r="NP25" s="158">
        <f t="shared" si="57"/>
        <v>0</v>
      </c>
      <c r="NR25" s="157" t="s">
        <v>40</v>
      </c>
      <c r="NS25" s="157">
        <v>211</v>
      </c>
      <c r="NT25" s="157">
        <v>149</v>
      </c>
      <c r="NU25" s="157">
        <v>0</v>
      </c>
      <c r="NV25" s="157">
        <v>62</v>
      </c>
      <c r="NW25" s="158">
        <f t="shared" si="58"/>
        <v>0.70616113744075826</v>
      </c>
      <c r="NX25" s="158">
        <f t="shared" si="59"/>
        <v>0</v>
      </c>
      <c r="NZ25" s="157" t="s">
        <v>40</v>
      </c>
      <c r="OA25" s="157">
        <v>211</v>
      </c>
      <c r="OB25" s="157">
        <v>149</v>
      </c>
      <c r="OC25" s="157">
        <v>0</v>
      </c>
      <c r="OD25" s="157">
        <v>62</v>
      </c>
      <c r="OE25" s="158">
        <f t="shared" si="60"/>
        <v>0.70616113744075826</v>
      </c>
      <c r="OF25" s="158">
        <f t="shared" si="61"/>
        <v>0</v>
      </c>
      <c r="OH25" s="157" t="s">
        <v>40</v>
      </c>
      <c r="OI25" s="157">
        <v>211</v>
      </c>
      <c r="OJ25" s="157">
        <v>149</v>
      </c>
      <c r="OK25" s="157">
        <v>0</v>
      </c>
      <c r="OL25" s="157">
        <v>62</v>
      </c>
      <c r="OM25" s="158">
        <f t="shared" si="62"/>
        <v>0.70616113744075826</v>
      </c>
      <c r="ON25" s="158">
        <f t="shared" si="63"/>
        <v>0</v>
      </c>
      <c r="OP25" s="157" t="s">
        <v>40</v>
      </c>
      <c r="OQ25" s="157">
        <v>211</v>
      </c>
      <c r="OR25" s="157">
        <v>149</v>
      </c>
      <c r="OS25" s="157">
        <v>0</v>
      </c>
      <c r="OT25" s="157">
        <v>62</v>
      </c>
      <c r="OU25" s="158">
        <f t="shared" si="64"/>
        <v>0.70616113744075826</v>
      </c>
      <c r="OV25" s="158">
        <f t="shared" si="65"/>
        <v>0</v>
      </c>
      <c r="OX25" s="157" t="s">
        <v>40</v>
      </c>
      <c r="OY25" s="157">
        <v>211</v>
      </c>
      <c r="OZ25" s="157">
        <v>104</v>
      </c>
      <c r="PA25" s="157">
        <v>0</v>
      </c>
      <c r="PB25" s="157">
        <v>107</v>
      </c>
      <c r="PC25" s="158">
        <f t="shared" si="66"/>
        <v>0.49289099526066349</v>
      </c>
      <c r="PD25" s="158">
        <f t="shared" si="67"/>
        <v>-0.21327014218009477</v>
      </c>
      <c r="PF25" s="157" t="s">
        <v>40</v>
      </c>
      <c r="PG25" s="157">
        <v>211</v>
      </c>
      <c r="PH25" s="157">
        <v>0</v>
      </c>
      <c r="PI25" s="157">
        <v>0</v>
      </c>
      <c r="PJ25" s="157">
        <v>211</v>
      </c>
      <c r="PK25" s="158">
        <v>0</v>
      </c>
      <c r="PM25" s="157" t="s">
        <v>40</v>
      </c>
      <c r="PN25" s="157">
        <v>211</v>
      </c>
      <c r="PO25" s="157">
        <v>0</v>
      </c>
      <c r="PP25" s="157">
        <v>0</v>
      </c>
      <c r="PQ25" s="157">
        <v>211</v>
      </c>
      <c r="PR25" s="158">
        <v>0</v>
      </c>
      <c r="PT25" s="157" t="s">
        <v>40</v>
      </c>
      <c r="PU25" s="157">
        <v>211</v>
      </c>
      <c r="PV25" s="157">
        <v>0</v>
      </c>
      <c r="PW25" s="157">
        <v>0</v>
      </c>
      <c r="PX25" s="157">
        <v>211</v>
      </c>
      <c r="PY25" s="158">
        <v>0</v>
      </c>
      <c r="QA25" s="157" t="s">
        <v>40</v>
      </c>
      <c r="QB25" s="157">
        <v>211</v>
      </c>
      <c r="QC25" s="157">
        <v>0</v>
      </c>
      <c r="QD25" s="157">
        <v>0</v>
      </c>
      <c r="QE25" s="157">
        <v>211</v>
      </c>
      <c r="QF25" s="158">
        <v>0</v>
      </c>
      <c r="QH25" s="157" t="s">
        <v>40</v>
      </c>
      <c r="QI25" s="157">
        <v>211</v>
      </c>
      <c r="QJ25" s="157">
        <v>0</v>
      </c>
      <c r="QK25" s="157">
        <v>0</v>
      </c>
      <c r="QL25" s="157">
        <v>211</v>
      </c>
      <c r="QM25" s="158">
        <v>0</v>
      </c>
      <c r="QO25" s="157" t="s">
        <v>40</v>
      </c>
      <c r="QP25" s="157">
        <v>211</v>
      </c>
      <c r="QQ25" s="157">
        <v>0</v>
      </c>
      <c r="QR25" s="157">
        <v>0</v>
      </c>
      <c r="QS25" s="157">
        <v>211</v>
      </c>
      <c r="QT25" s="158">
        <v>0</v>
      </c>
    </row>
    <row r="26" spans="1:462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0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1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2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3"/>
        <v>0</v>
      </c>
      <c r="AO26" t="s">
        <v>41</v>
      </c>
      <c r="AP26">
        <v>12</v>
      </c>
      <c r="AQ26">
        <v>8</v>
      </c>
      <c r="AR26">
        <v>4</v>
      </c>
      <c r="AS26">
        <v>0</v>
      </c>
      <c r="AT26" s="108">
        <v>0.67</v>
      </c>
      <c r="AU26" s="4">
        <f t="shared" si="4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5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6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v>0.67</v>
      </c>
      <c r="BS26" s="4">
        <f t="shared" si="7"/>
        <v>0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f t="shared" si="68"/>
        <v>0.66666666666666663</v>
      </c>
      <c r="CA26" s="4">
        <f t="shared" si="8"/>
        <v>-3.3333333333334103E-3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9"/>
        <v>3.3333333333334103E-3</v>
      </c>
      <c r="CJ26" s="4"/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0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1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f t="shared" si="12"/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13"/>
        <v>0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4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v>0.67</v>
      </c>
      <c r="EE26" s="4">
        <f t="shared" si="15"/>
        <v>0</v>
      </c>
      <c r="EG26" s="2" t="s">
        <v>41</v>
      </c>
      <c r="EH26" s="2">
        <v>12</v>
      </c>
      <c r="EI26" s="2">
        <v>8</v>
      </c>
      <c r="EJ26" s="2">
        <v>4</v>
      </c>
      <c r="EK26" s="2">
        <v>0</v>
      </c>
      <c r="EL26" s="4">
        <f t="shared" si="69"/>
        <v>0.66666666666666663</v>
      </c>
      <c r="EM26" s="4">
        <f t="shared" si="16"/>
        <v>-3.3333333333334103E-3</v>
      </c>
      <c r="EO26" s="148" t="s">
        <v>41</v>
      </c>
      <c r="EP26" s="148">
        <v>12</v>
      </c>
      <c r="EQ26" s="148">
        <v>8</v>
      </c>
      <c r="ER26" s="148">
        <v>4</v>
      </c>
      <c r="ES26" s="148">
        <v>0</v>
      </c>
      <c r="ET26" s="149">
        <v>0.67</v>
      </c>
      <c r="EU26" s="149">
        <v>0</v>
      </c>
      <c r="EV26" s="147"/>
      <c r="EW26" s="147" t="s">
        <v>41</v>
      </c>
      <c r="EX26" s="147">
        <v>12</v>
      </c>
      <c r="EY26" s="147">
        <v>8</v>
      </c>
      <c r="EZ26" s="147">
        <v>4</v>
      </c>
      <c r="FA26" s="147">
        <v>0</v>
      </c>
      <c r="FB26" s="152">
        <v>0.67</v>
      </c>
      <c r="FC26" s="149">
        <v>0</v>
      </c>
      <c r="FD26" s="139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7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8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70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20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1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2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3"/>
        <v>0</v>
      </c>
      <c r="HH26" s="157"/>
      <c r="HI26" s="157"/>
      <c r="HJ26" s="157"/>
      <c r="HK26" s="157"/>
      <c r="HL26" s="157"/>
      <c r="HM26" s="157"/>
      <c r="HN26" s="158"/>
      <c r="HO26" s="157"/>
      <c r="HP26" s="157"/>
      <c r="HQ26" s="157"/>
      <c r="HR26" s="157"/>
      <c r="HS26" s="157"/>
      <c r="HT26" s="157"/>
      <c r="HU26" s="157"/>
      <c r="HV26" s="157"/>
      <c r="HW26" s="157"/>
      <c r="HX26" s="157"/>
      <c r="HY26" s="157"/>
      <c r="HZ26" s="157"/>
      <c r="IA26" s="157"/>
      <c r="IB26" s="158"/>
      <c r="IC26" s="157"/>
      <c r="ID26" s="157"/>
      <c r="IE26" s="157"/>
      <c r="IF26" s="157"/>
      <c r="IG26" s="157"/>
      <c r="IH26" s="157"/>
      <c r="II26" s="157"/>
      <c r="IJ26" s="157"/>
      <c r="IK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4"/>
        <v>0.66666666666666663</v>
      </c>
      <c r="IR26" s="158">
        <f t="shared" si="25"/>
        <v>-3.3333333333334103E-3</v>
      </c>
      <c r="IS26" s="157"/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6"/>
        <v>0.66666666666666663</v>
      </c>
      <c r="IZ26" s="158">
        <f t="shared" si="27"/>
        <v>0</v>
      </c>
      <c r="JA26" s="157"/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8"/>
        <v>0.66666666666666663</v>
      </c>
      <c r="JH26" s="158">
        <f t="shared" si="29"/>
        <v>0</v>
      </c>
      <c r="JJ26" t="s">
        <v>41</v>
      </c>
      <c r="JK26">
        <v>12</v>
      </c>
      <c r="JL26">
        <v>6</v>
      </c>
      <c r="JM26">
        <v>6</v>
      </c>
      <c r="JN26">
        <v>0</v>
      </c>
      <c r="JO26" s="162">
        <f t="shared" si="30"/>
        <v>0.5</v>
      </c>
      <c r="JP26" s="158">
        <f t="shared" si="31"/>
        <v>-0.16666666666666663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2"/>
        <v>0.5</v>
      </c>
      <c r="JX26" s="158">
        <f t="shared" si="33"/>
        <v>0</v>
      </c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4"/>
        <v>0.5</v>
      </c>
      <c r="KF26" s="158">
        <f t="shared" si="35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6"/>
        <v>0.5</v>
      </c>
      <c r="KN26" s="158">
        <f t="shared" si="37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8"/>
        <v>0.5</v>
      </c>
      <c r="KV26" s="158">
        <f t="shared" si="39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40"/>
        <v>0.75</v>
      </c>
      <c r="LD26" s="158">
        <f t="shared" si="41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2"/>
        <v>0.75</v>
      </c>
      <c r="LL26" s="158">
        <f t="shared" si="43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4"/>
        <v>0.75</v>
      </c>
      <c r="LT26" s="158">
        <f t="shared" si="45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6"/>
        <v>0.75</v>
      </c>
      <c r="MB26" s="158">
        <f t="shared" si="47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8"/>
        <v>0.75</v>
      </c>
      <c r="MJ26" s="158">
        <f t="shared" si="49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50"/>
        <v>0.75</v>
      </c>
      <c r="MR26" s="158">
        <f t="shared" si="51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2"/>
        <v>0.75</v>
      </c>
      <c r="MZ26" s="158">
        <f t="shared" si="53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4"/>
        <v>0.75</v>
      </c>
      <c r="NH26" s="158">
        <f t="shared" si="55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6"/>
        <v>0.75</v>
      </c>
      <c r="NP26" s="158">
        <f t="shared" si="57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8"/>
        <v>0.75</v>
      </c>
      <c r="NX26" s="158">
        <f t="shared" si="59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60"/>
        <v>0.75</v>
      </c>
      <c r="OF26" s="158">
        <f t="shared" si="61"/>
        <v>0</v>
      </c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2"/>
        <v>0.75</v>
      </c>
      <c r="ON26" s="158">
        <f t="shared" si="63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4"/>
        <v>0.75</v>
      </c>
      <c r="OV26" s="158">
        <f t="shared" si="65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6"/>
        <v>0.75</v>
      </c>
      <c r="PD26" s="158">
        <f t="shared" si="67"/>
        <v>0</v>
      </c>
      <c r="PF26" s="157" t="s">
        <v>41</v>
      </c>
      <c r="PG26" s="157">
        <v>12</v>
      </c>
      <c r="PH26" s="157">
        <v>0</v>
      </c>
      <c r="PI26" s="157">
        <v>0</v>
      </c>
      <c r="PJ26" s="157">
        <v>12</v>
      </c>
      <c r="PK26" s="158">
        <v>0</v>
      </c>
      <c r="PM26" s="157" t="s">
        <v>41</v>
      </c>
      <c r="PN26" s="157">
        <v>12</v>
      </c>
      <c r="PO26" s="157">
        <v>0</v>
      </c>
      <c r="PP26" s="157">
        <v>0</v>
      </c>
      <c r="PQ26" s="157">
        <v>12</v>
      </c>
      <c r="PR26" s="158">
        <v>0</v>
      </c>
      <c r="PT26" s="157" t="s">
        <v>41</v>
      </c>
      <c r="PU26" s="157">
        <v>12</v>
      </c>
      <c r="PV26" s="157">
        <v>0</v>
      </c>
      <c r="PW26" s="157">
        <v>0</v>
      </c>
      <c r="PX26" s="157">
        <v>12</v>
      </c>
      <c r="PY26" s="158">
        <v>0</v>
      </c>
      <c r="QA26" s="157" t="s">
        <v>41</v>
      </c>
      <c r="QB26" s="157">
        <v>12</v>
      </c>
      <c r="QC26" s="157">
        <v>0</v>
      </c>
      <c r="QD26" s="157">
        <v>0</v>
      </c>
      <c r="QE26" s="157">
        <v>12</v>
      </c>
      <c r="QF26" s="158">
        <v>0</v>
      </c>
      <c r="QH26" s="157" t="s">
        <v>41</v>
      </c>
      <c r="QI26" s="157">
        <v>12</v>
      </c>
      <c r="QJ26" s="157">
        <v>0</v>
      </c>
      <c r="QK26" s="157">
        <v>0</v>
      </c>
      <c r="QL26" s="157">
        <v>12</v>
      </c>
      <c r="QM26" s="158">
        <v>0</v>
      </c>
      <c r="QO26" s="157" t="s">
        <v>41</v>
      </c>
      <c r="QP26" s="157">
        <v>12</v>
      </c>
      <c r="QQ26" s="157">
        <v>0</v>
      </c>
      <c r="QR26" s="157">
        <v>0</v>
      </c>
      <c r="QS26" s="157">
        <v>12</v>
      </c>
      <c r="QT26" s="158">
        <v>0</v>
      </c>
    </row>
    <row r="27" spans="1:462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0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42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t="s">
        <v>42</v>
      </c>
      <c r="AP27">
        <v>390</v>
      </c>
      <c r="AQ27">
        <v>390</v>
      </c>
      <c r="AR27">
        <v>0</v>
      </c>
      <c r="AS27">
        <v>0</v>
      </c>
      <c r="AT27" s="108">
        <v>1</v>
      </c>
      <c r="AU27" s="4">
        <f t="shared" si="4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6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v>1</v>
      </c>
      <c r="BS27" s="4">
        <f t="shared" si="7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f t="shared" si="68"/>
        <v>1</v>
      </c>
      <c r="CA27" s="4">
        <f t="shared" si="8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9"/>
        <v>0</v>
      </c>
      <c r="CJ27" s="4"/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42</v>
      </c>
      <c r="DB27" s="2">
        <v>390</v>
      </c>
      <c r="DC27" s="2">
        <v>390</v>
      </c>
      <c r="DD27" s="2">
        <v>0</v>
      </c>
      <c r="DE27" s="2">
        <v>0</v>
      </c>
      <c r="DF27" s="4">
        <v>1</v>
      </c>
      <c r="DG27" s="4">
        <f t="shared" si="12"/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2" t="s">
        <v>42</v>
      </c>
      <c r="EH27" s="2">
        <v>391</v>
      </c>
      <c r="EI27" s="2">
        <v>390</v>
      </c>
      <c r="EJ27" s="2">
        <v>1</v>
      </c>
      <c r="EK27" s="2">
        <v>0</v>
      </c>
      <c r="EL27" s="4">
        <f t="shared" si="69"/>
        <v>0.99744245524296671</v>
      </c>
      <c r="EM27" s="4">
        <f t="shared" si="16"/>
        <v>-2.5575447570332921E-3</v>
      </c>
      <c r="EO27" s="148" t="s">
        <v>42</v>
      </c>
      <c r="EP27" s="148">
        <v>391</v>
      </c>
      <c r="EQ27" s="148">
        <v>390</v>
      </c>
      <c r="ER27" s="148">
        <v>1</v>
      </c>
      <c r="ES27" s="148">
        <v>0</v>
      </c>
      <c r="ET27" s="149">
        <v>1</v>
      </c>
      <c r="EU27" s="149">
        <v>0</v>
      </c>
      <c r="EV27" s="147"/>
      <c r="EW27" s="147" t="s">
        <v>42</v>
      </c>
      <c r="EX27" s="147">
        <v>391</v>
      </c>
      <c r="EY27" s="147">
        <v>390</v>
      </c>
      <c r="EZ27" s="147">
        <v>1</v>
      </c>
      <c r="FA27" s="147">
        <v>0</v>
      </c>
      <c r="FB27" s="152">
        <v>1</v>
      </c>
      <c r="FC27" s="149">
        <v>0</v>
      </c>
      <c r="FD27" s="139"/>
      <c r="FE27" s="156" t="s">
        <v>42</v>
      </c>
      <c r="FF27" s="156">
        <v>391</v>
      </c>
      <c r="FG27" s="156">
        <v>390</v>
      </c>
      <c r="FH27" s="156">
        <v>1</v>
      </c>
      <c r="FI27" s="156">
        <v>0</v>
      </c>
      <c r="FJ27" s="162">
        <v>1</v>
      </c>
      <c r="FK27" s="158">
        <f t="shared" si="17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8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70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20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1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2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3"/>
        <v>0</v>
      </c>
      <c r="HH27" s="157"/>
      <c r="HI27" s="157"/>
      <c r="HJ27" s="157"/>
      <c r="HK27" s="157"/>
      <c r="HL27" s="157"/>
      <c r="HM27" s="157"/>
      <c r="HN27" s="158"/>
      <c r="HO27" s="157"/>
      <c r="HP27" s="157"/>
      <c r="HQ27" s="157"/>
      <c r="HR27" s="157"/>
      <c r="HS27" s="157"/>
      <c r="HT27" s="157"/>
      <c r="HU27" s="157"/>
      <c r="HV27" s="157"/>
      <c r="HW27" s="157"/>
      <c r="HX27" s="157"/>
      <c r="HY27" s="157"/>
      <c r="HZ27" s="157"/>
      <c r="IA27" s="157"/>
      <c r="IB27" s="158"/>
      <c r="IC27" s="157"/>
      <c r="ID27" s="157"/>
      <c r="IE27" s="157"/>
      <c r="IF27" s="157"/>
      <c r="IG27" s="157"/>
      <c r="IH27" s="157"/>
      <c r="II27" s="157"/>
      <c r="IJ27" s="157"/>
      <c r="IK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4"/>
        <v>0.99744897959183676</v>
      </c>
      <c r="IR27" s="158">
        <f t="shared" si="25"/>
        <v>-2.5510204081632404E-3</v>
      </c>
      <c r="IS27" s="157"/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6"/>
        <v>0.99744897959183676</v>
      </c>
      <c r="IZ27" s="158">
        <f t="shared" si="27"/>
        <v>0</v>
      </c>
      <c r="JA27" s="157"/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8"/>
        <v>0.99744897959183676</v>
      </c>
      <c r="JH27" s="158">
        <f t="shared" si="29"/>
        <v>0</v>
      </c>
      <c r="JJ27" t="s">
        <v>42</v>
      </c>
      <c r="JK27">
        <v>392</v>
      </c>
      <c r="JL27">
        <v>391</v>
      </c>
      <c r="JM27">
        <v>1</v>
      </c>
      <c r="JN27">
        <v>0</v>
      </c>
      <c r="JO27" s="162">
        <f t="shared" si="30"/>
        <v>0.99744897959183676</v>
      </c>
      <c r="JP27" s="158">
        <f t="shared" si="31"/>
        <v>0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2"/>
        <v>0.99744897959183676</v>
      </c>
      <c r="JX27" s="158">
        <f t="shared" si="33"/>
        <v>0</v>
      </c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4"/>
        <v>0.99744897959183676</v>
      </c>
      <c r="KF27" s="158">
        <f t="shared" si="35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6"/>
        <v>0.99744897959183676</v>
      </c>
      <c r="KN27" s="158">
        <f t="shared" si="37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8"/>
        <v>0.99744897959183676</v>
      </c>
      <c r="KV27" s="158">
        <f t="shared" si="39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40"/>
        <v>0.99744897959183676</v>
      </c>
      <c r="LD27" s="158">
        <f t="shared" si="41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2"/>
        <v>0.99744897959183676</v>
      </c>
      <c r="LL27" s="158">
        <f t="shared" si="43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4"/>
        <v>0.99744897959183676</v>
      </c>
      <c r="LT27" s="158">
        <f t="shared" si="45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6"/>
        <v>0.99744897959183676</v>
      </c>
      <c r="MB27" s="158">
        <f t="shared" si="47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8"/>
        <v>0.99744897959183676</v>
      </c>
      <c r="MJ27" s="158">
        <f t="shared" si="49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50"/>
        <v>0.99744897959183676</v>
      </c>
      <c r="MR27" s="158">
        <f t="shared" si="51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2"/>
        <v>0.99744897959183676</v>
      </c>
      <c r="MZ27" s="158">
        <f t="shared" si="53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4"/>
        <v>0.99744897959183676</v>
      </c>
      <c r="NH27" s="158">
        <f t="shared" si="55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6"/>
        <v>0.99744897959183676</v>
      </c>
      <c r="NP27" s="158">
        <f t="shared" si="57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8"/>
        <v>0.99744897959183676</v>
      </c>
      <c r="NX27" s="158">
        <f t="shared" si="59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60"/>
        <v>0.99744897959183676</v>
      </c>
      <c r="OF27" s="158">
        <f t="shared" si="61"/>
        <v>0</v>
      </c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2"/>
        <v>0.99744897959183676</v>
      </c>
      <c r="ON27" s="158">
        <f t="shared" si="63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4"/>
        <v>0.99744897959183676</v>
      </c>
      <c r="OV27" s="158">
        <f t="shared" si="65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6"/>
        <v>0.99744897959183676</v>
      </c>
      <c r="PD27" s="158">
        <f t="shared" si="67"/>
        <v>0</v>
      </c>
      <c r="PF27" s="157" t="s">
        <v>42</v>
      </c>
      <c r="PG27" s="157">
        <v>392</v>
      </c>
      <c r="PH27" s="157">
        <v>0</v>
      </c>
      <c r="PI27" s="157">
        <v>0</v>
      </c>
      <c r="PJ27" s="157">
        <v>392</v>
      </c>
      <c r="PK27" s="158">
        <v>0</v>
      </c>
      <c r="PM27" s="157" t="s">
        <v>42</v>
      </c>
      <c r="PN27" s="157">
        <v>392</v>
      </c>
      <c r="PO27" s="157">
        <v>0</v>
      </c>
      <c r="PP27" s="157">
        <v>0</v>
      </c>
      <c r="PQ27" s="157">
        <v>392</v>
      </c>
      <c r="PR27" s="158">
        <v>0</v>
      </c>
      <c r="PT27" s="157" t="s">
        <v>42</v>
      </c>
      <c r="PU27" s="157">
        <v>392</v>
      </c>
      <c r="PV27" s="157">
        <v>0</v>
      </c>
      <c r="PW27" s="157">
        <v>0</v>
      </c>
      <c r="PX27" s="157">
        <v>392</v>
      </c>
      <c r="PY27" s="158">
        <v>0</v>
      </c>
      <c r="QA27" s="157" t="s">
        <v>42</v>
      </c>
      <c r="QB27" s="157">
        <v>392</v>
      </c>
      <c r="QC27" s="157">
        <v>0</v>
      </c>
      <c r="QD27" s="157">
        <v>0</v>
      </c>
      <c r="QE27" s="157">
        <v>392</v>
      </c>
      <c r="QF27" s="158">
        <v>0</v>
      </c>
      <c r="QH27" s="157" t="s">
        <v>42</v>
      </c>
      <c r="QI27" s="157">
        <v>392</v>
      </c>
      <c r="QJ27" s="157">
        <v>0</v>
      </c>
      <c r="QK27" s="157">
        <v>0</v>
      </c>
      <c r="QL27" s="157">
        <v>392</v>
      </c>
      <c r="QM27" s="158">
        <v>0</v>
      </c>
      <c r="QO27" s="157" t="s">
        <v>42</v>
      </c>
      <c r="QP27" s="157">
        <v>392</v>
      </c>
      <c r="QQ27" s="157">
        <v>0</v>
      </c>
      <c r="QR27" s="157">
        <v>0</v>
      </c>
      <c r="QS27" s="157">
        <v>392</v>
      </c>
      <c r="QT27" s="158">
        <v>0</v>
      </c>
    </row>
    <row r="28" spans="1:462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0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43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t="s">
        <v>43</v>
      </c>
      <c r="AP28">
        <v>49</v>
      </c>
      <c r="AQ28">
        <v>49</v>
      </c>
      <c r="AR28">
        <v>0</v>
      </c>
      <c r="AS28">
        <v>0</v>
      </c>
      <c r="AT28" s="108">
        <v>1</v>
      </c>
      <c r="AU28" s="4">
        <f t="shared" si="4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6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4">
        <f t="shared" si="7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f t="shared" si="68"/>
        <v>1</v>
      </c>
      <c r="CA28" s="4">
        <f t="shared" si="8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9"/>
        <v>0</v>
      </c>
      <c r="CJ28" s="4"/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2" t="s">
        <v>43</v>
      </c>
      <c r="EH28" s="2">
        <v>49</v>
      </c>
      <c r="EI28" s="2">
        <v>49</v>
      </c>
      <c r="EJ28" s="2">
        <v>0</v>
      </c>
      <c r="EK28" s="2">
        <v>0</v>
      </c>
      <c r="EL28" s="4">
        <f t="shared" si="69"/>
        <v>1</v>
      </c>
      <c r="EM28" s="4">
        <f t="shared" si="16"/>
        <v>0</v>
      </c>
      <c r="EO28" s="148" t="s">
        <v>43</v>
      </c>
      <c r="EP28" s="148">
        <v>49</v>
      </c>
      <c r="EQ28" s="148">
        <v>49</v>
      </c>
      <c r="ER28" s="148">
        <v>0</v>
      </c>
      <c r="ES28" s="148">
        <v>0</v>
      </c>
      <c r="ET28" s="149">
        <v>1</v>
      </c>
      <c r="EU28" s="149">
        <v>0</v>
      </c>
      <c r="EV28" s="147"/>
      <c r="EW28" s="147" t="s">
        <v>43</v>
      </c>
      <c r="EX28" s="147">
        <v>49</v>
      </c>
      <c r="EY28" s="147">
        <v>49</v>
      </c>
      <c r="EZ28" s="147">
        <v>0</v>
      </c>
      <c r="FA28" s="147">
        <v>0</v>
      </c>
      <c r="FB28" s="152">
        <v>1</v>
      </c>
      <c r="FC28" s="149">
        <v>0</v>
      </c>
      <c r="FD28" s="139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7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8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70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20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1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2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3"/>
        <v>0</v>
      </c>
      <c r="HH28" s="157"/>
      <c r="HI28" s="157"/>
      <c r="HJ28" s="157"/>
      <c r="HK28" s="157"/>
      <c r="HL28" s="157"/>
      <c r="HM28" s="157"/>
      <c r="HN28" s="158"/>
      <c r="HO28" s="157"/>
      <c r="HP28" s="157"/>
      <c r="HQ28" s="157"/>
      <c r="HR28" s="157"/>
      <c r="HS28" s="157"/>
      <c r="HT28" s="157"/>
      <c r="HU28" s="157"/>
      <c r="HV28" s="157"/>
      <c r="HW28" s="157"/>
      <c r="HX28" s="157"/>
      <c r="HY28" s="157"/>
      <c r="HZ28" s="157"/>
      <c r="IA28" s="157"/>
      <c r="IB28" s="158"/>
      <c r="IC28" s="157"/>
      <c r="ID28" s="157"/>
      <c r="IE28" s="157"/>
      <c r="IF28" s="157"/>
      <c r="IG28" s="157"/>
      <c r="IH28" s="157"/>
      <c r="II28" s="157"/>
      <c r="IJ28" s="157"/>
      <c r="IK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4"/>
        <v>1</v>
      </c>
      <c r="IR28" s="158">
        <f t="shared" si="25"/>
        <v>0</v>
      </c>
      <c r="IS28" s="157"/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6"/>
        <v>1</v>
      </c>
      <c r="IZ28" s="158">
        <f t="shared" si="27"/>
        <v>0</v>
      </c>
      <c r="JA28" s="157"/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8"/>
        <v>1</v>
      </c>
      <c r="JH28" s="158">
        <f t="shared" si="29"/>
        <v>0</v>
      </c>
      <c r="JJ28" t="s">
        <v>43</v>
      </c>
      <c r="JK28">
        <v>49</v>
      </c>
      <c r="JL28">
        <v>49</v>
      </c>
      <c r="JM28">
        <v>0</v>
      </c>
      <c r="JN28">
        <v>0</v>
      </c>
      <c r="JO28" s="162">
        <f t="shared" si="30"/>
        <v>1</v>
      </c>
      <c r="JP28" s="158">
        <f t="shared" si="31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2"/>
        <v>1</v>
      </c>
      <c r="JX28" s="158">
        <f t="shared" si="33"/>
        <v>0</v>
      </c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4"/>
        <v>1</v>
      </c>
      <c r="KF28" s="158">
        <f t="shared" si="35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6"/>
        <v>1</v>
      </c>
      <c r="KN28" s="158">
        <f t="shared" si="37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8"/>
        <v>1</v>
      </c>
      <c r="KV28" s="158">
        <f t="shared" si="39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40"/>
        <v>1</v>
      </c>
      <c r="LD28" s="158">
        <f t="shared" si="41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2"/>
        <v>1</v>
      </c>
      <c r="LL28" s="158">
        <f t="shared" si="43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4"/>
        <v>1</v>
      </c>
      <c r="LT28" s="158">
        <f t="shared" si="45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6"/>
        <v>1</v>
      </c>
      <c r="MB28" s="158">
        <f t="shared" si="47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8"/>
        <v>1</v>
      </c>
      <c r="MJ28" s="158">
        <f t="shared" si="49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50"/>
        <v>1</v>
      </c>
      <c r="MR28" s="158">
        <f t="shared" si="51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2"/>
        <v>1</v>
      </c>
      <c r="MZ28" s="158">
        <f t="shared" si="53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4"/>
        <v>1</v>
      </c>
      <c r="NH28" s="158">
        <f t="shared" si="55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6"/>
        <v>1</v>
      </c>
      <c r="NP28" s="158">
        <f t="shared" si="57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8"/>
        <v>1</v>
      </c>
      <c r="NX28" s="158">
        <f t="shared" si="59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60"/>
        <v>1</v>
      </c>
      <c r="OF28" s="158">
        <f t="shared" si="61"/>
        <v>0</v>
      </c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2"/>
        <v>1</v>
      </c>
      <c r="ON28" s="158">
        <f t="shared" si="63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4"/>
        <v>1</v>
      </c>
      <c r="OV28" s="158">
        <f t="shared" si="65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6"/>
        <v>1</v>
      </c>
      <c r="PD28" s="158">
        <f t="shared" si="67"/>
        <v>0</v>
      </c>
      <c r="PF28" s="157" t="s">
        <v>43</v>
      </c>
      <c r="PG28" s="157">
        <v>49</v>
      </c>
      <c r="PH28" s="157">
        <v>0</v>
      </c>
      <c r="PI28" s="157">
        <v>0</v>
      </c>
      <c r="PJ28" s="157">
        <v>49</v>
      </c>
      <c r="PK28" s="158">
        <v>0</v>
      </c>
      <c r="PM28" s="157" t="s">
        <v>43</v>
      </c>
      <c r="PN28" s="157">
        <v>49</v>
      </c>
      <c r="PO28" s="157">
        <v>0</v>
      </c>
      <c r="PP28" s="157">
        <v>0</v>
      </c>
      <c r="PQ28" s="157">
        <v>49</v>
      </c>
      <c r="PR28" s="158">
        <v>0</v>
      </c>
      <c r="PT28" s="157" t="s">
        <v>43</v>
      </c>
      <c r="PU28" s="157">
        <v>49</v>
      </c>
      <c r="PV28" s="157">
        <v>0</v>
      </c>
      <c r="PW28" s="157">
        <v>0</v>
      </c>
      <c r="PX28" s="157">
        <v>49</v>
      </c>
      <c r="PY28" s="158">
        <v>0</v>
      </c>
      <c r="QA28" s="157" t="s">
        <v>43</v>
      </c>
      <c r="QB28" s="157">
        <v>49</v>
      </c>
      <c r="QC28" s="157">
        <v>0</v>
      </c>
      <c r="QD28" s="157">
        <v>0</v>
      </c>
      <c r="QE28" s="157">
        <v>49</v>
      </c>
      <c r="QF28" s="158">
        <v>0</v>
      </c>
      <c r="QH28" s="157" t="s">
        <v>43</v>
      </c>
      <c r="QI28" s="157">
        <v>49</v>
      </c>
      <c r="QJ28" s="157">
        <v>0</v>
      </c>
      <c r="QK28" s="157">
        <v>0</v>
      </c>
      <c r="QL28" s="157">
        <v>49</v>
      </c>
      <c r="QM28" s="158">
        <v>0</v>
      </c>
      <c r="QO28" s="157" t="s">
        <v>43</v>
      </c>
      <c r="QP28" s="157">
        <v>49</v>
      </c>
      <c r="QQ28" s="157">
        <v>0</v>
      </c>
      <c r="QR28" s="157">
        <v>0</v>
      </c>
      <c r="QS28" s="157">
        <v>49</v>
      </c>
      <c r="QT28" s="158">
        <v>0</v>
      </c>
    </row>
    <row r="29" spans="1:462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0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t="s">
        <v>44</v>
      </c>
      <c r="AP29">
        <v>4</v>
      </c>
      <c r="AQ29">
        <v>4</v>
      </c>
      <c r="AR29">
        <v>0</v>
      </c>
      <c r="AS29">
        <v>0</v>
      </c>
      <c r="AT29" s="108">
        <v>1</v>
      </c>
      <c r="AU29" s="4">
        <f t="shared" si="4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6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4">
        <f t="shared" si="7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f t="shared" si="68"/>
        <v>1</v>
      </c>
      <c r="CA29" s="4">
        <f t="shared" si="8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9"/>
        <v>0</v>
      </c>
      <c r="CJ29" s="4"/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2" t="s">
        <v>44</v>
      </c>
      <c r="EH29" s="2">
        <v>4</v>
      </c>
      <c r="EI29" s="2">
        <v>4</v>
      </c>
      <c r="EJ29" s="2">
        <v>0</v>
      </c>
      <c r="EK29" s="2">
        <v>0</v>
      </c>
      <c r="EL29" s="4">
        <f t="shared" si="69"/>
        <v>1</v>
      </c>
      <c r="EM29" s="4">
        <f t="shared" si="16"/>
        <v>0</v>
      </c>
      <c r="EO29" s="148" t="s">
        <v>44</v>
      </c>
      <c r="EP29" s="148">
        <v>4</v>
      </c>
      <c r="EQ29" s="148">
        <v>4</v>
      </c>
      <c r="ER29" s="148">
        <v>0</v>
      </c>
      <c r="ES29" s="148">
        <v>0</v>
      </c>
      <c r="ET29" s="149">
        <v>1</v>
      </c>
      <c r="EU29" s="149">
        <v>0</v>
      </c>
      <c r="EV29" s="147"/>
      <c r="EW29" s="147" t="s">
        <v>44</v>
      </c>
      <c r="EX29" s="147">
        <v>4</v>
      </c>
      <c r="EY29" s="147">
        <v>4</v>
      </c>
      <c r="EZ29" s="147">
        <v>0</v>
      </c>
      <c r="FA29" s="147">
        <v>0</v>
      </c>
      <c r="FB29" s="152">
        <v>1</v>
      </c>
      <c r="FC29" s="149">
        <v>0</v>
      </c>
      <c r="FD29" s="139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7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8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70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20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1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2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3"/>
        <v>0</v>
      </c>
      <c r="HH29" s="157"/>
      <c r="HI29" s="157"/>
      <c r="HJ29" s="157"/>
      <c r="HK29" s="157"/>
      <c r="HL29" s="157"/>
      <c r="HM29" s="157"/>
      <c r="HN29" s="158"/>
      <c r="HO29" s="157"/>
      <c r="HP29" s="157"/>
      <c r="HQ29" s="157"/>
      <c r="HR29" s="157"/>
      <c r="HS29" s="157"/>
      <c r="HT29" s="157"/>
      <c r="HU29" s="157"/>
      <c r="HV29" s="157"/>
      <c r="HW29" s="157"/>
      <c r="HX29" s="157"/>
      <c r="HY29" s="157"/>
      <c r="HZ29" s="157"/>
      <c r="IA29" s="157"/>
      <c r="IB29" s="158"/>
      <c r="IC29" s="157"/>
      <c r="ID29" s="157"/>
      <c r="IE29" s="157"/>
      <c r="IF29" s="157"/>
      <c r="IG29" s="157"/>
      <c r="IH29" s="157"/>
      <c r="II29" s="157"/>
      <c r="IJ29" s="157"/>
      <c r="IK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4"/>
        <v>1</v>
      </c>
      <c r="IR29" s="158">
        <f t="shared" si="25"/>
        <v>0</v>
      </c>
      <c r="IS29" s="157"/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6"/>
        <v>1</v>
      </c>
      <c r="IZ29" s="158">
        <f t="shared" si="27"/>
        <v>0</v>
      </c>
      <c r="JA29" s="157"/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8"/>
        <v>1</v>
      </c>
      <c r="JH29" s="158">
        <f t="shared" si="29"/>
        <v>0</v>
      </c>
      <c r="JJ29" t="s">
        <v>44</v>
      </c>
      <c r="JK29">
        <v>4</v>
      </c>
      <c r="JL29">
        <v>4</v>
      </c>
      <c r="JM29">
        <v>0</v>
      </c>
      <c r="JN29">
        <v>0</v>
      </c>
      <c r="JO29" s="162">
        <f t="shared" si="30"/>
        <v>1</v>
      </c>
      <c r="JP29" s="158">
        <f t="shared" si="31"/>
        <v>0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2"/>
        <v>1</v>
      </c>
      <c r="JX29" s="158">
        <f t="shared" si="33"/>
        <v>0</v>
      </c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4"/>
        <v>1</v>
      </c>
      <c r="KF29" s="158">
        <f t="shared" si="35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6"/>
        <v>1</v>
      </c>
      <c r="KN29" s="158">
        <f t="shared" si="37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8"/>
        <v>1</v>
      </c>
      <c r="KV29" s="158">
        <f t="shared" si="39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40"/>
        <v>1</v>
      </c>
      <c r="LD29" s="158">
        <f t="shared" si="41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2"/>
        <v>1</v>
      </c>
      <c r="LL29" s="158">
        <f t="shared" si="43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4"/>
        <v>1</v>
      </c>
      <c r="LT29" s="158">
        <f t="shared" si="45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6"/>
        <v>1</v>
      </c>
      <c r="MB29" s="158">
        <f t="shared" si="47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8"/>
        <v>1</v>
      </c>
      <c r="MJ29" s="158">
        <f t="shared" si="49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50"/>
        <v>1</v>
      </c>
      <c r="MR29" s="158">
        <f t="shared" si="51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2"/>
        <v>1</v>
      </c>
      <c r="MZ29" s="158">
        <f t="shared" si="53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4"/>
        <v>1</v>
      </c>
      <c r="NH29" s="158">
        <f t="shared" si="55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6"/>
        <v>1</v>
      </c>
      <c r="NP29" s="158">
        <f t="shared" si="57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8"/>
        <v>1</v>
      </c>
      <c r="NX29" s="158">
        <f t="shared" si="59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60"/>
        <v>1</v>
      </c>
      <c r="OF29" s="158">
        <f t="shared" si="61"/>
        <v>0</v>
      </c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2"/>
        <v>1</v>
      </c>
      <c r="ON29" s="158">
        <f t="shared" si="63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4"/>
        <v>1</v>
      </c>
      <c r="OV29" s="158">
        <f t="shared" si="65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6"/>
        <v>1</v>
      </c>
      <c r="PD29" s="158">
        <f t="shared" si="67"/>
        <v>0</v>
      </c>
      <c r="PF29" s="157" t="s">
        <v>44</v>
      </c>
      <c r="PG29" s="157">
        <v>4</v>
      </c>
      <c r="PH29" s="157">
        <v>0</v>
      </c>
      <c r="PI29" s="157">
        <v>0</v>
      </c>
      <c r="PJ29" s="157">
        <v>4</v>
      </c>
      <c r="PK29" s="158">
        <v>0</v>
      </c>
      <c r="PM29" s="157" t="s">
        <v>44</v>
      </c>
      <c r="PN29" s="157">
        <v>4</v>
      </c>
      <c r="PO29" s="157">
        <v>0</v>
      </c>
      <c r="PP29" s="157">
        <v>0</v>
      </c>
      <c r="PQ29" s="157">
        <v>4</v>
      </c>
      <c r="PR29" s="158">
        <v>0</v>
      </c>
      <c r="PT29" s="157" t="s">
        <v>44</v>
      </c>
      <c r="PU29" s="157">
        <v>4</v>
      </c>
      <c r="PV29" s="157">
        <v>0</v>
      </c>
      <c r="PW29" s="157">
        <v>0</v>
      </c>
      <c r="PX29" s="157">
        <v>4</v>
      </c>
      <c r="PY29" s="158">
        <v>0</v>
      </c>
      <c r="QA29" s="157" t="s">
        <v>44</v>
      </c>
      <c r="QB29" s="157">
        <v>4</v>
      </c>
      <c r="QC29" s="157">
        <v>0</v>
      </c>
      <c r="QD29" s="157">
        <v>0</v>
      </c>
      <c r="QE29" s="157">
        <v>4</v>
      </c>
      <c r="QF29" s="158">
        <v>0</v>
      </c>
      <c r="QH29" s="157" t="s">
        <v>44</v>
      </c>
      <c r="QI29" s="157">
        <v>4</v>
      </c>
      <c r="QJ29" s="157">
        <v>0</v>
      </c>
      <c r="QK29" s="157">
        <v>0</v>
      </c>
      <c r="QL29" s="157">
        <v>4</v>
      </c>
      <c r="QM29" s="158">
        <v>0</v>
      </c>
      <c r="QO29" s="157" t="s">
        <v>44</v>
      </c>
      <c r="QP29" s="157">
        <v>4</v>
      </c>
      <c r="QQ29" s="157">
        <v>0</v>
      </c>
      <c r="QR29" s="157">
        <v>0</v>
      </c>
      <c r="QS29" s="157">
        <v>4</v>
      </c>
      <c r="QT29" s="158">
        <v>0</v>
      </c>
    </row>
    <row r="30" spans="1:462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0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t="s">
        <v>45</v>
      </c>
      <c r="AP30">
        <v>52</v>
      </c>
      <c r="AQ30">
        <v>52</v>
      </c>
      <c r="AR30">
        <v>0</v>
      </c>
      <c r="AS30">
        <v>0</v>
      </c>
      <c r="AT30" s="108">
        <v>1</v>
      </c>
      <c r="AU30" s="4">
        <f t="shared" si="4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6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4">
        <f t="shared" si="7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f t="shared" si="68"/>
        <v>1</v>
      </c>
      <c r="CA30" s="4">
        <f t="shared" si="8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9"/>
        <v>0</v>
      </c>
      <c r="CJ30" s="4"/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2" t="s">
        <v>45</v>
      </c>
      <c r="EH30" s="2">
        <v>52</v>
      </c>
      <c r="EI30" s="2">
        <v>52</v>
      </c>
      <c r="EJ30" s="2">
        <v>0</v>
      </c>
      <c r="EK30" s="2">
        <v>0</v>
      </c>
      <c r="EL30" s="4">
        <f t="shared" si="69"/>
        <v>1</v>
      </c>
      <c r="EM30" s="4">
        <f t="shared" si="16"/>
        <v>0</v>
      </c>
      <c r="EO30" s="148" t="s">
        <v>45</v>
      </c>
      <c r="EP30" s="148">
        <v>52</v>
      </c>
      <c r="EQ30" s="148">
        <v>52</v>
      </c>
      <c r="ER30" s="148">
        <v>0</v>
      </c>
      <c r="ES30" s="148">
        <v>0</v>
      </c>
      <c r="ET30" s="149">
        <v>1</v>
      </c>
      <c r="EU30" s="149">
        <v>0</v>
      </c>
      <c r="EV30" s="147"/>
      <c r="EW30" s="147" t="s">
        <v>45</v>
      </c>
      <c r="EX30" s="147">
        <v>52</v>
      </c>
      <c r="EY30" s="147">
        <v>52</v>
      </c>
      <c r="EZ30" s="147">
        <v>0</v>
      </c>
      <c r="FA30" s="147">
        <v>0</v>
      </c>
      <c r="FB30" s="152">
        <v>1</v>
      </c>
      <c r="FC30" s="149">
        <v>0</v>
      </c>
      <c r="FD30" s="139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7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8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70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20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1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2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3"/>
        <v>0</v>
      </c>
      <c r="HH30" s="157"/>
      <c r="HI30" s="157"/>
      <c r="HJ30" s="157"/>
      <c r="HK30" s="157"/>
      <c r="HL30" s="157"/>
      <c r="HM30" s="157"/>
      <c r="HN30" s="158"/>
      <c r="HO30" s="157"/>
      <c r="HP30" s="157"/>
      <c r="HQ30" s="157"/>
      <c r="HR30" s="157"/>
      <c r="HS30" s="157"/>
      <c r="HT30" s="157"/>
      <c r="HU30" s="157"/>
      <c r="HV30" s="157"/>
      <c r="HW30" s="157"/>
      <c r="HX30" s="157"/>
      <c r="HY30" s="157"/>
      <c r="HZ30" s="157"/>
      <c r="IA30" s="157"/>
      <c r="IB30" s="158"/>
      <c r="IC30" s="157"/>
      <c r="ID30" s="157"/>
      <c r="IE30" s="157"/>
      <c r="IF30" s="157"/>
      <c r="IG30" s="157"/>
      <c r="IH30" s="157"/>
      <c r="II30" s="157"/>
      <c r="IJ30" s="157"/>
      <c r="IK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4"/>
        <v>1</v>
      </c>
      <c r="IR30" s="158">
        <f t="shared" si="25"/>
        <v>0</v>
      </c>
      <c r="IS30" s="157"/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6"/>
        <v>1</v>
      </c>
      <c r="IZ30" s="158">
        <f t="shared" si="27"/>
        <v>0</v>
      </c>
      <c r="JA30" s="157"/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8"/>
        <v>1</v>
      </c>
      <c r="JH30" s="158">
        <f t="shared" si="29"/>
        <v>0</v>
      </c>
      <c r="JJ30" t="s">
        <v>45</v>
      </c>
      <c r="JK30">
        <v>52</v>
      </c>
      <c r="JL30">
        <v>52</v>
      </c>
      <c r="JM30">
        <v>0</v>
      </c>
      <c r="JN30">
        <v>0</v>
      </c>
      <c r="JO30" s="162">
        <f t="shared" si="30"/>
        <v>1</v>
      </c>
      <c r="JP30" s="158">
        <f t="shared" si="31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2"/>
        <v>1</v>
      </c>
      <c r="JX30" s="158">
        <f t="shared" si="33"/>
        <v>0</v>
      </c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4"/>
        <v>1</v>
      </c>
      <c r="KF30" s="158">
        <f t="shared" si="35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6"/>
        <v>1</v>
      </c>
      <c r="KN30" s="158">
        <f t="shared" si="37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8"/>
        <v>1</v>
      </c>
      <c r="KV30" s="158">
        <f t="shared" si="39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40"/>
        <v>1</v>
      </c>
      <c r="LD30" s="158">
        <f t="shared" si="41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2"/>
        <v>1</v>
      </c>
      <c r="LL30" s="158">
        <f t="shared" si="43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4"/>
        <v>1</v>
      </c>
      <c r="LT30" s="158">
        <f t="shared" si="45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6"/>
        <v>1</v>
      </c>
      <c r="MB30" s="158">
        <f t="shared" si="47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8"/>
        <v>1</v>
      </c>
      <c r="MJ30" s="158">
        <f t="shared" si="49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50"/>
        <v>1</v>
      </c>
      <c r="MR30" s="158">
        <f t="shared" si="51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2"/>
        <v>1</v>
      </c>
      <c r="MZ30" s="158">
        <f t="shared" si="53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4"/>
        <v>1</v>
      </c>
      <c r="NH30" s="158">
        <f t="shared" si="55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6"/>
        <v>1</v>
      </c>
      <c r="NP30" s="158">
        <f t="shared" si="57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8"/>
        <v>1</v>
      </c>
      <c r="NX30" s="158">
        <f t="shared" si="59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60"/>
        <v>1</v>
      </c>
      <c r="OF30" s="158">
        <f t="shared" si="61"/>
        <v>0</v>
      </c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2"/>
        <v>1</v>
      </c>
      <c r="ON30" s="158">
        <f t="shared" si="63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4"/>
        <v>1</v>
      </c>
      <c r="OV30" s="158">
        <f t="shared" si="65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6"/>
        <v>1</v>
      </c>
      <c r="PD30" s="158">
        <f t="shared" si="67"/>
        <v>0</v>
      </c>
      <c r="PF30" s="157" t="s">
        <v>45</v>
      </c>
      <c r="PG30" s="157">
        <v>52</v>
      </c>
      <c r="PH30" s="157">
        <v>0</v>
      </c>
      <c r="PI30" s="157">
        <v>0</v>
      </c>
      <c r="PJ30" s="157">
        <v>52</v>
      </c>
      <c r="PK30" s="158">
        <v>0</v>
      </c>
      <c r="PM30" s="157" t="s">
        <v>45</v>
      </c>
      <c r="PN30" s="157">
        <v>52</v>
      </c>
      <c r="PO30" s="157">
        <v>0</v>
      </c>
      <c r="PP30" s="157">
        <v>0</v>
      </c>
      <c r="PQ30" s="157">
        <v>52</v>
      </c>
      <c r="PR30" s="158">
        <v>0</v>
      </c>
      <c r="PT30" s="157" t="s">
        <v>45</v>
      </c>
      <c r="PU30" s="157">
        <v>52</v>
      </c>
      <c r="PV30" s="157">
        <v>0</v>
      </c>
      <c r="PW30" s="157">
        <v>0</v>
      </c>
      <c r="PX30" s="157">
        <v>52</v>
      </c>
      <c r="PY30" s="158">
        <v>0</v>
      </c>
      <c r="QA30" s="157" t="s">
        <v>45</v>
      </c>
      <c r="QB30" s="157">
        <v>52</v>
      </c>
      <c r="QC30" s="157">
        <v>0</v>
      </c>
      <c r="QD30" s="157">
        <v>0</v>
      </c>
      <c r="QE30" s="157">
        <v>52</v>
      </c>
      <c r="QF30" s="158">
        <v>0</v>
      </c>
      <c r="QH30" s="157" t="s">
        <v>45</v>
      </c>
      <c r="QI30" s="157">
        <v>52</v>
      </c>
      <c r="QJ30" s="157">
        <v>0</v>
      </c>
      <c r="QK30" s="157">
        <v>0</v>
      </c>
      <c r="QL30" s="157">
        <v>52</v>
      </c>
      <c r="QM30" s="158">
        <v>0</v>
      </c>
      <c r="QO30" s="157" t="s">
        <v>45</v>
      </c>
      <c r="QP30" s="157">
        <v>52</v>
      </c>
      <c r="QQ30" s="157">
        <v>0</v>
      </c>
      <c r="QR30" s="157">
        <v>0</v>
      </c>
      <c r="QS30" s="157">
        <v>52</v>
      </c>
      <c r="QT30" s="158">
        <v>0</v>
      </c>
    </row>
    <row r="31" spans="1:462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0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5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6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7"/>
        <v>0</v>
      </c>
      <c r="BU31" s="66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8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9"/>
        <v>0</v>
      </c>
      <c r="CJ31" s="4"/>
      <c r="CK31" s="65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0"/>
        <v>0</v>
      </c>
      <c r="CS31" s="65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1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f t="shared" si="12"/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13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4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5"/>
        <v>0</v>
      </c>
      <c r="EG31" s="114" t="s">
        <v>46</v>
      </c>
      <c r="EH31" s="2">
        <v>141</v>
      </c>
      <c r="EI31" s="2">
        <v>141</v>
      </c>
      <c r="EJ31" s="2">
        <v>0</v>
      </c>
      <c r="EK31" s="2">
        <v>0</v>
      </c>
      <c r="EL31" s="4">
        <v>1</v>
      </c>
      <c r="EM31" s="4">
        <f t="shared" si="16"/>
        <v>0</v>
      </c>
      <c r="EO31" s="151" t="s">
        <v>46</v>
      </c>
      <c r="EP31" s="148">
        <v>141</v>
      </c>
      <c r="EQ31" s="148">
        <v>141</v>
      </c>
      <c r="ER31" s="148">
        <v>0</v>
      </c>
      <c r="ES31" s="148">
        <v>0</v>
      </c>
      <c r="ET31" s="149">
        <v>1</v>
      </c>
      <c r="EU31" s="149">
        <v>0</v>
      </c>
      <c r="EV31" s="147"/>
      <c r="EW31" s="153" t="s">
        <v>46</v>
      </c>
      <c r="EX31" s="148">
        <v>141</v>
      </c>
      <c r="EY31" s="148">
        <v>141</v>
      </c>
      <c r="EZ31" s="148">
        <v>0</v>
      </c>
      <c r="FA31" s="148">
        <v>0</v>
      </c>
      <c r="FB31" s="149">
        <v>1</v>
      </c>
      <c r="FC31" s="149">
        <v>0</v>
      </c>
      <c r="FD31" s="139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7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8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70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20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1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2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3"/>
        <v>0</v>
      </c>
      <c r="HH31" s="157"/>
      <c r="HI31" s="157"/>
      <c r="HJ31" s="157"/>
      <c r="HK31" s="157"/>
      <c r="HL31" s="157"/>
      <c r="HM31" s="157"/>
      <c r="HN31" s="158"/>
      <c r="HO31" s="157"/>
      <c r="HP31" s="157"/>
      <c r="HQ31" s="157"/>
      <c r="HR31" s="157"/>
      <c r="HS31" s="157"/>
      <c r="HT31" s="157"/>
      <c r="HU31" s="157"/>
      <c r="HV31" s="157"/>
      <c r="HW31" s="157"/>
      <c r="HX31" s="157"/>
      <c r="HY31" s="157"/>
      <c r="HZ31" s="157"/>
      <c r="IA31" s="157"/>
      <c r="IB31" s="158"/>
      <c r="IC31" s="157"/>
      <c r="ID31" s="157"/>
      <c r="IE31" s="157"/>
      <c r="IF31" s="157"/>
      <c r="IG31" s="157"/>
      <c r="IH31" s="157"/>
      <c r="II31" s="157"/>
      <c r="IJ31" s="157"/>
      <c r="IK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4"/>
        <v>1</v>
      </c>
      <c r="IR31" s="158">
        <f t="shared" si="25"/>
        <v>0</v>
      </c>
      <c r="IS31" s="157"/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6"/>
        <v>1</v>
      </c>
      <c r="IZ31" s="158">
        <f t="shared" si="27"/>
        <v>0</v>
      </c>
      <c r="JA31" s="157"/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8"/>
        <v>1</v>
      </c>
      <c r="JH31" s="158">
        <f t="shared" si="29"/>
        <v>0</v>
      </c>
      <c r="JJ31" s="163" t="s">
        <v>46</v>
      </c>
      <c r="JK31" s="157">
        <v>141</v>
      </c>
      <c r="JL31" s="157">
        <v>141</v>
      </c>
      <c r="JM31" s="157">
        <v>0</v>
      </c>
      <c r="JN31" s="157">
        <v>0</v>
      </c>
      <c r="JO31" s="162">
        <f t="shared" si="30"/>
        <v>1</v>
      </c>
      <c r="JP31" s="158">
        <f t="shared" si="31"/>
        <v>0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2"/>
        <v>1</v>
      </c>
      <c r="JX31" s="158">
        <f t="shared" si="33"/>
        <v>0</v>
      </c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4"/>
        <v>1</v>
      </c>
      <c r="KF31" s="158">
        <f t="shared" si="35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6"/>
        <v>1</v>
      </c>
      <c r="KN31" s="158">
        <f t="shared" si="37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8"/>
        <v>1</v>
      </c>
      <c r="KV31" s="158">
        <f t="shared" si="39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40"/>
        <v>1</v>
      </c>
      <c r="LD31" s="158">
        <f t="shared" si="41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2"/>
        <v>1</v>
      </c>
      <c r="LL31" s="158">
        <f t="shared" si="43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4"/>
        <v>1</v>
      </c>
      <c r="LT31" s="158">
        <f t="shared" si="45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6"/>
        <v>1</v>
      </c>
      <c r="MB31" s="158">
        <f t="shared" si="47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8"/>
        <v>1</v>
      </c>
      <c r="MJ31" s="158">
        <f t="shared" si="49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50"/>
        <v>1</v>
      </c>
      <c r="MR31" s="158">
        <f t="shared" si="51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2"/>
        <v>1</v>
      </c>
      <c r="MZ31" s="158">
        <f t="shared" si="53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4"/>
        <v>1</v>
      </c>
      <c r="NH31" s="158">
        <f t="shared" si="55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6"/>
        <v>1</v>
      </c>
      <c r="NP31" s="158">
        <f t="shared" si="57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8"/>
        <v>1</v>
      </c>
      <c r="NX31" s="158">
        <f t="shared" si="59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60"/>
        <v>1</v>
      </c>
      <c r="OF31" s="158">
        <f t="shared" si="61"/>
        <v>0</v>
      </c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2"/>
        <v>1</v>
      </c>
      <c r="ON31" s="158">
        <f t="shared" si="63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4"/>
        <v>1</v>
      </c>
      <c r="OV31" s="158">
        <f t="shared" si="65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6"/>
        <v>1</v>
      </c>
      <c r="PD31" s="158">
        <f t="shared" si="67"/>
        <v>0</v>
      </c>
      <c r="PF31" s="157" t="s">
        <v>46</v>
      </c>
      <c r="PG31" s="157">
        <v>145</v>
      </c>
      <c r="PH31" s="157">
        <v>0</v>
      </c>
      <c r="PI31" s="157">
        <v>0</v>
      </c>
      <c r="PJ31" s="157">
        <v>145</v>
      </c>
      <c r="PK31" s="158">
        <v>0</v>
      </c>
      <c r="PM31" s="157" t="s">
        <v>46</v>
      </c>
      <c r="PN31" s="157">
        <v>145</v>
      </c>
      <c r="PO31" s="157">
        <v>0</v>
      </c>
      <c r="PP31" s="157">
        <v>0</v>
      </c>
      <c r="PQ31" s="157">
        <v>145</v>
      </c>
      <c r="PR31" s="158">
        <v>0</v>
      </c>
      <c r="PT31" s="157" t="s">
        <v>46</v>
      </c>
      <c r="PU31" s="157">
        <v>145</v>
      </c>
      <c r="PV31" s="157">
        <v>0</v>
      </c>
      <c r="PW31" s="157">
        <v>0</v>
      </c>
      <c r="PX31" s="157">
        <v>145</v>
      </c>
      <c r="PY31" s="158">
        <v>0</v>
      </c>
      <c r="QA31" s="157" t="s">
        <v>46</v>
      </c>
      <c r="QB31" s="157">
        <v>145</v>
      </c>
      <c r="QC31" s="157">
        <v>0</v>
      </c>
      <c r="QD31" s="157">
        <v>0</v>
      </c>
      <c r="QE31" s="157">
        <v>145</v>
      </c>
      <c r="QF31" s="158">
        <v>0</v>
      </c>
      <c r="QH31" s="157" t="s">
        <v>46</v>
      </c>
      <c r="QI31" s="157">
        <v>145</v>
      </c>
      <c r="QJ31" s="157">
        <v>0</v>
      </c>
      <c r="QK31" s="157">
        <v>0</v>
      </c>
      <c r="QL31" s="157">
        <v>145</v>
      </c>
      <c r="QM31" s="158">
        <v>0</v>
      </c>
      <c r="QO31" s="157" t="s">
        <v>46</v>
      </c>
      <c r="QP31" s="157">
        <v>145</v>
      </c>
      <c r="QQ31" s="157">
        <v>0</v>
      </c>
      <c r="QR31" s="157">
        <v>0</v>
      </c>
      <c r="QS31" s="157">
        <v>145</v>
      </c>
      <c r="QT31" s="158">
        <v>0</v>
      </c>
    </row>
    <row r="32" spans="1:462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0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M32" s="4"/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1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6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4">
        <f t="shared" si="7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f t="shared" si="68"/>
        <v>1</v>
      </c>
      <c r="CA32" s="4">
        <f t="shared" si="8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9"/>
        <v>0</v>
      </c>
      <c r="CJ32" s="4"/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2" t="s">
        <v>47</v>
      </c>
      <c r="EH32" s="2">
        <v>45</v>
      </c>
      <c r="EI32" s="2">
        <v>45</v>
      </c>
      <c r="EJ32" s="2">
        <v>0</v>
      </c>
      <c r="EK32" s="2">
        <v>0</v>
      </c>
      <c r="EL32" s="4">
        <f t="shared" si="69"/>
        <v>1</v>
      </c>
      <c r="EM32" s="4">
        <f t="shared" si="16"/>
        <v>0</v>
      </c>
      <c r="EO32" s="148" t="s">
        <v>47</v>
      </c>
      <c r="EP32" s="148">
        <v>45</v>
      </c>
      <c r="EQ32" s="148">
        <v>45</v>
      </c>
      <c r="ER32" s="148">
        <v>0</v>
      </c>
      <c r="ES32" s="148">
        <v>0</v>
      </c>
      <c r="ET32" s="149">
        <v>1</v>
      </c>
      <c r="EU32" s="149">
        <v>0</v>
      </c>
      <c r="EV32" s="147"/>
      <c r="EW32" s="147" t="s">
        <v>47</v>
      </c>
      <c r="EX32" s="147">
        <v>45</v>
      </c>
      <c r="EY32" s="147">
        <v>45</v>
      </c>
      <c r="EZ32" s="147">
        <v>0</v>
      </c>
      <c r="FA32" s="147">
        <v>0</v>
      </c>
      <c r="FB32" s="152">
        <v>1</v>
      </c>
      <c r="FC32" s="149">
        <v>0</v>
      </c>
      <c r="FD32" s="139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7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8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70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20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1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2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3"/>
        <v>0</v>
      </c>
      <c r="HH32" s="157"/>
      <c r="HI32" s="157"/>
      <c r="HJ32" s="157"/>
      <c r="HK32" s="157"/>
      <c r="HL32" s="157"/>
      <c r="HM32" s="157"/>
      <c r="HN32" s="158"/>
      <c r="HO32" s="157"/>
      <c r="HP32" s="157"/>
      <c r="HQ32" s="157"/>
      <c r="HR32" s="157"/>
      <c r="HS32" s="157"/>
      <c r="HT32" s="157"/>
      <c r="HU32" s="157"/>
      <c r="HV32" s="157"/>
      <c r="HW32" s="157"/>
      <c r="HX32" s="157"/>
      <c r="HY32" s="157"/>
      <c r="HZ32" s="157"/>
      <c r="IA32" s="157"/>
      <c r="IB32" s="158"/>
      <c r="IC32" s="157"/>
      <c r="ID32" s="157"/>
      <c r="IE32" s="157"/>
      <c r="IF32" s="157"/>
      <c r="IG32" s="157"/>
      <c r="IH32" s="157"/>
      <c r="II32" s="157"/>
      <c r="IJ32" s="157"/>
      <c r="IK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4"/>
        <v>1</v>
      </c>
      <c r="IR32" s="158">
        <f t="shared" si="25"/>
        <v>0</v>
      </c>
      <c r="IS32" s="157"/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6"/>
        <v>1</v>
      </c>
      <c r="IZ32" s="158">
        <f t="shared" si="27"/>
        <v>0</v>
      </c>
      <c r="JA32" s="157"/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8"/>
        <v>1</v>
      </c>
      <c r="JH32" s="158">
        <f t="shared" si="29"/>
        <v>0</v>
      </c>
      <c r="JJ32" t="s">
        <v>47</v>
      </c>
      <c r="JK32">
        <v>45</v>
      </c>
      <c r="JL32">
        <v>45</v>
      </c>
      <c r="JM32">
        <v>0</v>
      </c>
      <c r="JN32">
        <v>0</v>
      </c>
      <c r="JO32" s="162">
        <f t="shared" si="30"/>
        <v>1</v>
      </c>
      <c r="JP32" s="158">
        <f t="shared" si="31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2"/>
        <v>1</v>
      </c>
      <c r="JX32" s="158">
        <f t="shared" si="33"/>
        <v>0</v>
      </c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4"/>
        <v>1</v>
      </c>
      <c r="KF32" s="158">
        <f t="shared" si="35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6"/>
        <v>1</v>
      </c>
      <c r="KN32" s="158">
        <f t="shared" si="37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8"/>
        <v>1</v>
      </c>
      <c r="KV32" s="158">
        <f t="shared" si="39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40"/>
        <v>1</v>
      </c>
      <c r="LD32" s="158">
        <f t="shared" si="41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2"/>
        <v>1</v>
      </c>
      <c r="LL32" s="158">
        <f t="shared" si="43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4"/>
        <v>1</v>
      </c>
      <c r="LT32" s="158">
        <f t="shared" si="45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6"/>
        <v>1</v>
      </c>
      <c r="MB32" s="158">
        <f t="shared" si="47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8"/>
        <v>1</v>
      </c>
      <c r="MJ32" s="158">
        <f t="shared" si="49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50"/>
        <v>1</v>
      </c>
      <c r="MR32" s="158">
        <f t="shared" si="51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2"/>
        <v>1</v>
      </c>
      <c r="MZ32" s="158">
        <f t="shared" si="53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4"/>
        <v>1</v>
      </c>
      <c r="NH32" s="158">
        <f t="shared" si="55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6"/>
        <v>1</v>
      </c>
      <c r="NP32" s="158">
        <f t="shared" si="57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8"/>
        <v>1</v>
      </c>
      <c r="NX32" s="158">
        <f t="shared" si="59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60"/>
        <v>1</v>
      </c>
      <c r="OF32" s="158">
        <f t="shared" si="61"/>
        <v>0</v>
      </c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2"/>
        <v>1</v>
      </c>
      <c r="ON32" s="158">
        <f t="shared" si="63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4"/>
        <v>1</v>
      </c>
      <c r="OV32" s="158">
        <f t="shared" si="65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6"/>
        <v>1</v>
      </c>
      <c r="PD32" s="158">
        <f t="shared" si="67"/>
        <v>0</v>
      </c>
      <c r="PF32" s="157" t="s">
        <v>47</v>
      </c>
      <c r="PG32" s="157">
        <v>45</v>
      </c>
      <c r="PH32" s="157">
        <v>0</v>
      </c>
      <c r="PI32" s="157">
        <v>0</v>
      </c>
      <c r="PJ32" s="157">
        <v>45</v>
      </c>
      <c r="PK32" s="158">
        <v>0</v>
      </c>
      <c r="PM32" s="157" t="s">
        <v>47</v>
      </c>
      <c r="PN32" s="157">
        <v>45</v>
      </c>
      <c r="PO32" s="157">
        <v>0</v>
      </c>
      <c r="PP32" s="157">
        <v>0</v>
      </c>
      <c r="PQ32" s="157">
        <v>45</v>
      </c>
      <c r="PR32" s="158">
        <v>0</v>
      </c>
      <c r="PT32" s="157" t="s">
        <v>47</v>
      </c>
      <c r="PU32" s="157">
        <v>45</v>
      </c>
      <c r="PV32" s="157">
        <v>0</v>
      </c>
      <c r="PW32" s="157">
        <v>0</v>
      </c>
      <c r="PX32" s="157">
        <v>45</v>
      </c>
      <c r="PY32" s="158">
        <v>0</v>
      </c>
      <c r="QA32" s="157" t="s">
        <v>47</v>
      </c>
      <c r="QB32" s="157">
        <v>45</v>
      </c>
      <c r="QC32" s="157">
        <v>0</v>
      </c>
      <c r="QD32" s="157">
        <v>0</v>
      </c>
      <c r="QE32" s="157">
        <v>45</v>
      </c>
      <c r="QF32" s="158">
        <v>0</v>
      </c>
      <c r="QH32" s="157" t="s">
        <v>47</v>
      </c>
      <c r="QI32" s="157">
        <v>45</v>
      </c>
      <c r="QJ32" s="157">
        <v>0</v>
      </c>
      <c r="QK32" s="157">
        <v>0</v>
      </c>
      <c r="QL32" s="157">
        <v>45</v>
      </c>
      <c r="QM32" s="158">
        <v>0</v>
      </c>
      <c r="QO32" s="157" t="s">
        <v>47</v>
      </c>
      <c r="QP32" s="157">
        <v>45</v>
      </c>
      <c r="QQ32" s="157">
        <v>0</v>
      </c>
      <c r="QR32" s="157">
        <v>0</v>
      </c>
      <c r="QS32" s="157">
        <v>45</v>
      </c>
      <c r="QT32" s="158">
        <v>0</v>
      </c>
    </row>
    <row r="33" spans="1:462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0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t="s">
        <v>48</v>
      </c>
      <c r="AP33">
        <v>4</v>
      </c>
      <c r="AQ33">
        <v>2</v>
      </c>
      <c r="AR33">
        <v>2</v>
      </c>
      <c r="AS33">
        <v>0</v>
      </c>
      <c r="AT33" s="108">
        <v>0.5</v>
      </c>
      <c r="AU33" s="4">
        <f t="shared" si="4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6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4">
        <f t="shared" si="7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f t="shared" si="68"/>
        <v>0.5</v>
      </c>
      <c r="CA33" s="4">
        <f t="shared" si="8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9"/>
        <v>0</v>
      </c>
      <c r="CJ33" s="4"/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2" t="s">
        <v>48</v>
      </c>
      <c r="EH33" s="2">
        <v>4</v>
      </c>
      <c r="EI33" s="2">
        <v>2</v>
      </c>
      <c r="EJ33" s="2">
        <v>2</v>
      </c>
      <c r="EK33" s="2">
        <v>0</v>
      </c>
      <c r="EL33" s="4">
        <f t="shared" si="69"/>
        <v>0.5</v>
      </c>
      <c r="EM33" s="4">
        <f t="shared" si="16"/>
        <v>0</v>
      </c>
      <c r="EO33" s="148" t="s">
        <v>48</v>
      </c>
      <c r="EP33" s="148">
        <v>4</v>
      </c>
      <c r="EQ33" s="148">
        <v>2</v>
      </c>
      <c r="ER33" s="148">
        <v>2</v>
      </c>
      <c r="ES33" s="148">
        <v>0</v>
      </c>
      <c r="ET33" s="149">
        <v>0.5</v>
      </c>
      <c r="EU33" s="149">
        <v>0</v>
      </c>
      <c r="EV33" s="147"/>
      <c r="EW33" s="147" t="s">
        <v>48</v>
      </c>
      <c r="EX33" s="147">
        <v>4</v>
      </c>
      <c r="EY33" s="147">
        <v>2</v>
      </c>
      <c r="EZ33" s="147">
        <v>2</v>
      </c>
      <c r="FA33" s="147">
        <v>0</v>
      </c>
      <c r="FB33" s="152">
        <v>0.5</v>
      </c>
      <c r="FC33" s="149">
        <v>0</v>
      </c>
      <c r="FD33" s="139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7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8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70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20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1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2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3"/>
        <v>0</v>
      </c>
      <c r="HH33" s="157"/>
      <c r="HI33" s="157"/>
      <c r="HJ33" s="157"/>
      <c r="HK33" s="157"/>
      <c r="HL33" s="157"/>
      <c r="HM33" s="157"/>
      <c r="HN33" s="158"/>
      <c r="HO33" s="157"/>
      <c r="HP33" s="157"/>
      <c r="HQ33" s="157"/>
      <c r="HR33" s="157"/>
      <c r="HS33" s="157"/>
      <c r="HT33" s="157"/>
      <c r="HU33" s="157"/>
      <c r="HV33" s="157"/>
      <c r="HW33" s="157"/>
      <c r="HX33" s="157"/>
      <c r="HY33" s="157"/>
      <c r="HZ33" s="157"/>
      <c r="IA33" s="157"/>
      <c r="IB33" s="158"/>
      <c r="IC33" s="157"/>
      <c r="ID33" s="157"/>
      <c r="IE33" s="157"/>
      <c r="IF33" s="157"/>
      <c r="IG33" s="157"/>
      <c r="IH33" s="157"/>
      <c r="II33" s="157"/>
      <c r="IJ33" s="157"/>
      <c r="IK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4"/>
        <v>0.5</v>
      </c>
      <c r="IR33" s="158">
        <f t="shared" si="25"/>
        <v>0</v>
      </c>
      <c r="IS33" s="157"/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6"/>
        <v>0.5</v>
      </c>
      <c r="IZ33" s="158">
        <f t="shared" si="27"/>
        <v>0</v>
      </c>
      <c r="JA33" s="157"/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8"/>
        <v>0.5</v>
      </c>
      <c r="JH33" s="158">
        <f t="shared" si="29"/>
        <v>0</v>
      </c>
      <c r="JJ33" t="s">
        <v>48</v>
      </c>
      <c r="JK33">
        <v>4</v>
      </c>
      <c r="JL33">
        <v>2</v>
      </c>
      <c r="JM33">
        <v>2</v>
      </c>
      <c r="JN33">
        <v>0</v>
      </c>
      <c r="JO33" s="162">
        <f t="shared" si="30"/>
        <v>0.5</v>
      </c>
      <c r="JP33" s="158">
        <f t="shared" si="31"/>
        <v>0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2"/>
        <v>0.5</v>
      </c>
      <c r="JX33" s="158">
        <f t="shared" si="33"/>
        <v>0</v>
      </c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4"/>
        <v>0.5</v>
      </c>
      <c r="KF33" s="158">
        <f t="shared" si="35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6"/>
        <v>0.5</v>
      </c>
      <c r="KN33" s="158">
        <f t="shared" si="37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8"/>
        <v>0.5</v>
      </c>
      <c r="KV33" s="158">
        <f t="shared" si="39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40"/>
        <v>0.5</v>
      </c>
      <c r="LD33" s="158">
        <f t="shared" si="41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2"/>
        <v>0.5</v>
      </c>
      <c r="LL33" s="158">
        <f t="shared" si="43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4"/>
        <v>0.5</v>
      </c>
      <c r="LT33" s="158">
        <f t="shared" si="45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6"/>
        <v>0.5</v>
      </c>
      <c r="MB33" s="158">
        <f t="shared" si="47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8"/>
        <v>0.5</v>
      </c>
      <c r="MJ33" s="158">
        <f t="shared" si="49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50"/>
        <v>0.5</v>
      </c>
      <c r="MR33" s="158">
        <f t="shared" si="51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2"/>
        <v>0.5</v>
      </c>
      <c r="MZ33" s="158">
        <f t="shared" si="53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4"/>
        <v>0.5</v>
      </c>
      <c r="NH33" s="158">
        <f t="shared" si="55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6"/>
        <v>0.5</v>
      </c>
      <c r="NP33" s="158">
        <f t="shared" si="57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8"/>
        <v>0.5</v>
      </c>
      <c r="NX33" s="158">
        <f t="shared" si="59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60"/>
        <v>0.5</v>
      </c>
      <c r="OF33" s="158">
        <f t="shared" si="61"/>
        <v>0</v>
      </c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2"/>
        <v>0.5</v>
      </c>
      <c r="ON33" s="158">
        <f t="shared" si="63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4"/>
        <v>0.5</v>
      </c>
      <c r="OV33" s="158">
        <f t="shared" si="65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6"/>
        <v>0.5</v>
      </c>
      <c r="PD33" s="158">
        <f t="shared" si="67"/>
        <v>0</v>
      </c>
      <c r="PF33" s="157" t="s">
        <v>48</v>
      </c>
      <c r="PG33" s="157">
        <v>4</v>
      </c>
      <c r="PH33" s="157">
        <v>0</v>
      </c>
      <c r="PI33" s="157">
        <v>0</v>
      </c>
      <c r="PJ33" s="157">
        <v>4</v>
      </c>
      <c r="PK33" s="158">
        <v>0</v>
      </c>
      <c r="PM33" s="157" t="s">
        <v>48</v>
      </c>
      <c r="PN33" s="157">
        <v>4</v>
      </c>
      <c r="PO33" s="157">
        <v>0</v>
      </c>
      <c r="PP33" s="157">
        <v>0</v>
      </c>
      <c r="PQ33" s="157">
        <v>4</v>
      </c>
      <c r="PR33" s="158">
        <v>0</v>
      </c>
      <c r="PT33" s="157" t="s">
        <v>48</v>
      </c>
      <c r="PU33" s="157">
        <v>4</v>
      </c>
      <c r="PV33" s="157">
        <v>0</v>
      </c>
      <c r="PW33" s="157">
        <v>0</v>
      </c>
      <c r="PX33" s="157">
        <v>4</v>
      </c>
      <c r="PY33" s="158">
        <v>0</v>
      </c>
      <c r="QA33" s="157" t="s">
        <v>48</v>
      </c>
      <c r="QB33" s="157">
        <v>4</v>
      </c>
      <c r="QC33" s="157">
        <v>0</v>
      </c>
      <c r="QD33" s="157">
        <v>0</v>
      </c>
      <c r="QE33" s="157">
        <v>4</v>
      </c>
      <c r="QF33" s="158">
        <v>0</v>
      </c>
      <c r="QH33" s="157" t="s">
        <v>48</v>
      </c>
      <c r="QI33" s="157">
        <v>4</v>
      </c>
      <c r="QJ33" s="157">
        <v>0</v>
      </c>
      <c r="QK33" s="157">
        <v>0</v>
      </c>
      <c r="QL33" s="157">
        <v>4</v>
      </c>
      <c r="QM33" s="158">
        <v>0</v>
      </c>
      <c r="QO33" s="157" t="s">
        <v>48</v>
      </c>
      <c r="QP33" s="157">
        <v>4</v>
      </c>
      <c r="QQ33" s="157">
        <v>0</v>
      </c>
      <c r="QR33" s="157">
        <v>0</v>
      </c>
      <c r="QS33" s="157">
        <v>4</v>
      </c>
      <c r="QT33" s="158">
        <v>0</v>
      </c>
    </row>
    <row r="34" spans="1:462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0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t="s">
        <v>49</v>
      </c>
      <c r="AP34">
        <v>15</v>
      </c>
      <c r="AQ34">
        <v>15</v>
      </c>
      <c r="AR34">
        <v>0</v>
      </c>
      <c r="AS34">
        <v>0</v>
      </c>
      <c r="AT34" s="108">
        <v>1</v>
      </c>
      <c r="AU34" s="4">
        <f t="shared" si="4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6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4">
        <f t="shared" si="7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f t="shared" si="68"/>
        <v>1</v>
      </c>
      <c r="CA34" s="4">
        <f t="shared" si="8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9"/>
        <v>0</v>
      </c>
      <c r="CJ34" s="4"/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2" t="s">
        <v>49</v>
      </c>
      <c r="EH34" s="2">
        <v>15</v>
      </c>
      <c r="EI34" s="2">
        <v>15</v>
      </c>
      <c r="EJ34" s="2">
        <v>0</v>
      </c>
      <c r="EK34" s="2">
        <v>0</v>
      </c>
      <c r="EL34" s="4">
        <f t="shared" si="69"/>
        <v>1</v>
      </c>
      <c r="EM34" s="4">
        <f t="shared" si="16"/>
        <v>0</v>
      </c>
      <c r="EO34" s="148" t="s">
        <v>49</v>
      </c>
      <c r="EP34" s="148">
        <v>15</v>
      </c>
      <c r="EQ34" s="148">
        <v>15</v>
      </c>
      <c r="ER34" s="148">
        <v>0</v>
      </c>
      <c r="ES34" s="148">
        <v>0</v>
      </c>
      <c r="ET34" s="149">
        <v>1</v>
      </c>
      <c r="EU34" s="149">
        <v>0</v>
      </c>
      <c r="EV34" s="147"/>
      <c r="EW34" s="147" t="s">
        <v>49</v>
      </c>
      <c r="EX34" s="147">
        <v>15</v>
      </c>
      <c r="EY34" s="147">
        <v>15</v>
      </c>
      <c r="EZ34" s="147">
        <v>0</v>
      </c>
      <c r="FA34" s="147">
        <v>0</v>
      </c>
      <c r="FB34" s="152">
        <v>1</v>
      </c>
      <c r="FC34" s="149">
        <v>0</v>
      </c>
      <c r="FD34" s="139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7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8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70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20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1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2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3"/>
        <v>0</v>
      </c>
      <c r="HH34" s="157"/>
      <c r="HI34" s="157"/>
      <c r="HJ34" s="157"/>
      <c r="HK34" s="157"/>
      <c r="HL34" s="157"/>
      <c r="HM34" s="157"/>
      <c r="HN34" s="158"/>
      <c r="HO34" s="157"/>
      <c r="HP34" s="157"/>
      <c r="HQ34" s="157"/>
      <c r="HR34" s="157"/>
      <c r="HS34" s="157"/>
      <c r="HT34" s="157"/>
      <c r="HU34" s="157"/>
      <c r="HV34" s="157"/>
      <c r="HW34" s="157"/>
      <c r="HX34" s="157"/>
      <c r="HY34" s="157"/>
      <c r="HZ34" s="157"/>
      <c r="IA34" s="157"/>
      <c r="IB34" s="158"/>
      <c r="IC34" s="157"/>
      <c r="ID34" s="157"/>
      <c r="IE34" s="157"/>
      <c r="IF34" s="157"/>
      <c r="IG34" s="157"/>
      <c r="IH34" s="157"/>
      <c r="II34" s="157"/>
      <c r="IJ34" s="157"/>
      <c r="IK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4"/>
        <v>1</v>
      </c>
      <c r="IR34" s="158">
        <f t="shared" si="25"/>
        <v>0</v>
      </c>
      <c r="IS34" s="157"/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6"/>
        <v>1</v>
      </c>
      <c r="IZ34" s="158">
        <f t="shared" si="27"/>
        <v>0</v>
      </c>
      <c r="JA34" s="157"/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8"/>
        <v>1</v>
      </c>
      <c r="JH34" s="158">
        <f t="shared" si="29"/>
        <v>0</v>
      </c>
      <c r="JJ34" t="s">
        <v>49</v>
      </c>
      <c r="JK34">
        <v>15</v>
      </c>
      <c r="JL34">
        <v>15</v>
      </c>
      <c r="JM34">
        <v>0</v>
      </c>
      <c r="JN34">
        <v>0</v>
      </c>
      <c r="JO34" s="162">
        <f t="shared" si="30"/>
        <v>1</v>
      </c>
      <c r="JP34" s="158">
        <f t="shared" si="31"/>
        <v>0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2"/>
        <v>1</v>
      </c>
      <c r="JX34" s="158">
        <f t="shared" si="33"/>
        <v>0</v>
      </c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4"/>
        <v>1</v>
      </c>
      <c r="KF34" s="158">
        <f t="shared" si="35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6"/>
        <v>1</v>
      </c>
      <c r="KN34" s="158">
        <f t="shared" si="37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8"/>
        <v>1</v>
      </c>
      <c r="KV34" s="158">
        <f t="shared" si="39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40"/>
        <v>1</v>
      </c>
      <c r="LD34" s="158">
        <f t="shared" si="41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2"/>
        <v>1</v>
      </c>
      <c r="LL34" s="158">
        <f t="shared" si="43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4"/>
        <v>1</v>
      </c>
      <c r="LT34" s="158">
        <f t="shared" si="45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6"/>
        <v>1</v>
      </c>
      <c r="MB34" s="158">
        <f t="shared" si="47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8"/>
        <v>1</v>
      </c>
      <c r="MJ34" s="158">
        <f t="shared" si="49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50"/>
        <v>1</v>
      </c>
      <c r="MR34" s="158">
        <f t="shared" si="51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2"/>
        <v>1</v>
      </c>
      <c r="MZ34" s="158">
        <f t="shared" si="53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4"/>
        <v>1</v>
      </c>
      <c r="NH34" s="158">
        <f t="shared" si="55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6"/>
        <v>1</v>
      </c>
      <c r="NP34" s="158">
        <f t="shared" si="57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8"/>
        <v>1</v>
      </c>
      <c r="NX34" s="158">
        <f t="shared" si="59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60"/>
        <v>1</v>
      </c>
      <c r="OF34" s="158">
        <f t="shared" si="61"/>
        <v>0</v>
      </c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2"/>
        <v>1</v>
      </c>
      <c r="ON34" s="158">
        <f t="shared" si="63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4"/>
        <v>1</v>
      </c>
      <c r="OV34" s="158">
        <f t="shared" si="65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6"/>
        <v>1</v>
      </c>
      <c r="PD34" s="158">
        <f t="shared" si="67"/>
        <v>0</v>
      </c>
      <c r="PF34" s="157" t="s">
        <v>49</v>
      </c>
      <c r="PG34" s="157">
        <v>15</v>
      </c>
      <c r="PH34" s="157">
        <v>0</v>
      </c>
      <c r="PI34" s="157">
        <v>0</v>
      </c>
      <c r="PJ34" s="157">
        <v>15</v>
      </c>
      <c r="PK34" s="158">
        <v>0</v>
      </c>
      <c r="PM34" s="157" t="s">
        <v>49</v>
      </c>
      <c r="PN34" s="157">
        <v>15</v>
      </c>
      <c r="PO34" s="157">
        <v>0</v>
      </c>
      <c r="PP34" s="157">
        <v>0</v>
      </c>
      <c r="PQ34" s="157">
        <v>15</v>
      </c>
      <c r="PR34" s="158">
        <v>0</v>
      </c>
      <c r="PT34" s="157" t="s">
        <v>49</v>
      </c>
      <c r="PU34" s="157">
        <v>15</v>
      </c>
      <c r="PV34" s="157">
        <v>0</v>
      </c>
      <c r="PW34" s="157">
        <v>0</v>
      </c>
      <c r="PX34" s="157">
        <v>15</v>
      </c>
      <c r="PY34" s="158">
        <v>0</v>
      </c>
      <c r="QA34" s="157" t="s">
        <v>49</v>
      </c>
      <c r="QB34" s="157">
        <v>15</v>
      </c>
      <c r="QC34" s="157">
        <v>0</v>
      </c>
      <c r="QD34" s="157">
        <v>0</v>
      </c>
      <c r="QE34" s="157">
        <v>15</v>
      </c>
      <c r="QF34" s="158">
        <v>0</v>
      </c>
      <c r="QH34" s="157" t="s">
        <v>49</v>
      </c>
      <c r="QI34" s="157">
        <v>15</v>
      </c>
      <c r="QJ34" s="157">
        <v>0</v>
      </c>
      <c r="QK34" s="157">
        <v>0</v>
      </c>
      <c r="QL34" s="157">
        <v>15</v>
      </c>
      <c r="QM34" s="158">
        <v>0</v>
      </c>
      <c r="QO34" s="157" t="s">
        <v>49</v>
      </c>
      <c r="QP34" s="157">
        <v>15</v>
      </c>
      <c r="QQ34" s="157">
        <v>0</v>
      </c>
      <c r="QR34" s="157">
        <v>0</v>
      </c>
      <c r="QS34" s="157">
        <v>15</v>
      </c>
      <c r="QT34" s="158">
        <v>0</v>
      </c>
    </row>
    <row r="35" spans="1:462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0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t="s">
        <v>50</v>
      </c>
      <c r="AP35">
        <v>18</v>
      </c>
      <c r="AQ35">
        <v>18</v>
      </c>
      <c r="AR35">
        <v>0</v>
      </c>
      <c r="AS35">
        <v>0</v>
      </c>
      <c r="AT35" s="108">
        <v>1</v>
      </c>
      <c r="AU35" s="4">
        <f t="shared" si="4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6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4">
        <f t="shared" si="7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f t="shared" si="68"/>
        <v>1</v>
      </c>
      <c r="CA35" s="4">
        <f t="shared" si="8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9"/>
        <v>0</v>
      </c>
      <c r="CJ35" s="4"/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2" t="s">
        <v>50</v>
      </c>
      <c r="EH35" s="2">
        <v>18</v>
      </c>
      <c r="EI35" s="2">
        <v>18</v>
      </c>
      <c r="EJ35" s="2">
        <v>0</v>
      </c>
      <c r="EK35" s="2">
        <v>0</v>
      </c>
      <c r="EL35" s="4">
        <f t="shared" si="69"/>
        <v>1</v>
      </c>
      <c r="EM35" s="4">
        <f t="shared" si="16"/>
        <v>0</v>
      </c>
      <c r="EO35" s="148" t="s">
        <v>50</v>
      </c>
      <c r="EP35" s="148">
        <v>18</v>
      </c>
      <c r="EQ35" s="148">
        <v>18</v>
      </c>
      <c r="ER35" s="148">
        <v>0</v>
      </c>
      <c r="ES35" s="148">
        <v>0</v>
      </c>
      <c r="ET35" s="149">
        <v>1</v>
      </c>
      <c r="EU35" s="149">
        <v>0</v>
      </c>
      <c r="EV35" s="147"/>
      <c r="EW35" s="147" t="s">
        <v>50</v>
      </c>
      <c r="EX35" s="147">
        <v>18</v>
      </c>
      <c r="EY35" s="147">
        <v>18</v>
      </c>
      <c r="EZ35" s="147">
        <v>0</v>
      </c>
      <c r="FA35" s="147">
        <v>0</v>
      </c>
      <c r="FB35" s="152">
        <v>1</v>
      </c>
      <c r="FC35" s="149">
        <v>0</v>
      </c>
      <c r="FD35" s="139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7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8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70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20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1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2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3"/>
        <v>0</v>
      </c>
      <c r="HH35" s="157"/>
      <c r="HI35" s="157"/>
      <c r="HJ35" s="157"/>
      <c r="HK35" s="157"/>
      <c r="HL35" s="157"/>
      <c r="HM35" s="157"/>
      <c r="HN35" s="158"/>
      <c r="HO35" s="157"/>
      <c r="HP35" s="157"/>
      <c r="HQ35" s="157"/>
      <c r="HR35" s="157"/>
      <c r="HS35" s="157"/>
      <c r="HT35" s="157"/>
      <c r="HU35" s="157"/>
      <c r="HV35" s="157"/>
      <c r="HW35" s="157"/>
      <c r="HX35" s="157"/>
      <c r="HY35" s="157"/>
      <c r="HZ35" s="157"/>
      <c r="IA35" s="157"/>
      <c r="IB35" s="158"/>
      <c r="IC35" s="157"/>
      <c r="ID35" s="157"/>
      <c r="IE35" s="157"/>
      <c r="IF35" s="157"/>
      <c r="IG35" s="157"/>
      <c r="IH35" s="157"/>
      <c r="II35" s="157"/>
      <c r="IJ35" s="157"/>
      <c r="IK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4"/>
        <v>1</v>
      </c>
      <c r="IR35" s="158">
        <f t="shared" si="25"/>
        <v>0</v>
      </c>
      <c r="IS35" s="157"/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6"/>
        <v>1</v>
      </c>
      <c r="IZ35" s="158">
        <f t="shared" si="27"/>
        <v>0</v>
      </c>
      <c r="JA35" s="157"/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8"/>
        <v>1</v>
      </c>
      <c r="JH35" s="158">
        <f t="shared" si="29"/>
        <v>0</v>
      </c>
      <c r="JJ35" t="s">
        <v>50</v>
      </c>
      <c r="JK35">
        <v>18</v>
      </c>
      <c r="JL35">
        <v>18</v>
      </c>
      <c r="JM35">
        <v>0</v>
      </c>
      <c r="JN35">
        <v>0</v>
      </c>
      <c r="JO35" s="162">
        <f t="shared" si="30"/>
        <v>1</v>
      </c>
      <c r="JP35" s="158">
        <f t="shared" si="31"/>
        <v>0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2"/>
        <v>1</v>
      </c>
      <c r="JX35" s="158">
        <f t="shared" si="33"/>
        <v>0</v>
      </c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4"/>
        <v>1</v>
      </c>
      <c r="KF35" s="158">
        <f t="shared" si="35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6"/>
        <v>1</v>
      </c>
      <c r="KN35" s="158">
        <f t="shared" si="37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8"/>
        <v>1</v>
      </c>
      <c r="KV35" s="158">
        <f t="shared" si="39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40"/>
        <v>1</v>
      </c>
      <c r="LD35" s="158">
        <f t="shared" si="41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2"/>
        <v>1</v>
      </c>
      <c r="LL35" s="158">
        <f t="shared" si="43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4"/>
        <v>1</v>
      </c>
      <c r="LT35" s="158">
        <f t="shared" si="45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6"/>
        <v>1</v>
      </c>
      <c r="MB35" s="158">
        <f t="shared" si="47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8"/>
        <v>1</v>
      </c>
      <c r="MJ35" s="158">
        <f t="shared" si="49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50"/>
        <v>1</v>
      </c>
      <c r="MR35" s="158">
        <f t="shared" si="51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2"/>
        <v>1</v>
      </c>
      <c r="MZ35" s="158">
        <f t="shared" si="53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4"/>
        <v>1</v>
      </c>
      <c r="NH35" s="158">
        <f t="shared" si="55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6"/>
        <v>1</v>
      </c>
      <c r="NP35" s="158">
        <f t="shared" si="57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8"/>
        <v>1</v>
      </c>
      <c r="NX35" s="158">
        <f t="shared" si="59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60"/>
        <v>1</v>
      </c>
      <c r="OF35" s="158">
        <f t="shared" si="61"/>
        <v>0</v>
      </c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2"/>
        <v>1</v>
      </c>
      <c r="ON35" s="158">
        <f t="shared" si="63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4"/>
        <v>1</v>
      </c>
      <c r="OV35" s="158">
        <f t="shared" si="65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6"/>
        <v>1</v>
      </c>
      <c r="PD35" s="158">
        <f t="shared" si="67"/>
        <v>0</v>
      </c>
      <c r="PF35" s="157" t="s">
        <v>50</v>
      </c>
      <c r="PG35" s="157">
        <v>18</v>
      </c>
      <c r="PH35" s="157">
        <v>0</v>
      </c>
      <c r="PI35" s="157">
        <v>0</v>
      </c>
      <c r="PJ35" s="157">
        <v>18</v>
      </c>
      <c r="PK35" s="158">
        <v>0</v>
      </c>
      <c r="PM35" s="157" t="s">
        <v>50</v>
      </c>
      <c r="PN35" s="157">
        <v>18</v>
      </c>
      <c r="PO35" s="157">
        <v>0</v>
      </c>
      <c r="PP35" s="157">
        <v>0</v>
      </c>
      <c r="PQ35" s="157">
        <v>18</v>
      </c>
      <c r="PR35" s="158">
        <v>0</v>
      </c>
      <c r="PT35" s="157" t="s">
        <v>50</v>
      </c>
      <c r="PU35" s="157">
        <v>18</v>
      </c>
      <c r="PV35" s="157">
        <v>0</v>
      </c>
      <c r="PW35" s="157">
        <v>0</v>
      </c>
      <c r="PX35" s="157">
        <v>18</v>
      </c>
      <c r="PY35" s="158">
        <v>0</v>
      </c>
      <c r="QA35" s="157" t="s">
        <v>50</v>
      </c>
      <c r="QB35" s="157">
        <v>18</v>
      </c>
      <c r="QC35" s="157">
        <v>0</v>
      </c>
      <c r="QD35" s="157">
        <v>0</v>
      </c>
      <c r="QE35" s="157">
        <v>18</v>
      </c>
      <c r="QF35" s="158">
        <v>0</v>
      </c>
      <c r="QH35" s="157" t="s">
        <v>50</v>
      </c>
      <c r="QI35" s="157">
        <v>18</v>
      </c>
      <c r="QJ35" s="157">
        <v>0</v>
      </c>
      <c r="QK35" s="157">
        <v>0</v>
      </c>
      <c r="QL35" s="157">
        <v>18</v>
      </c>
      <c r="QM35" s="158">
        <v>0</v>
      </c>
      <c r="QO35" s="157" t="s">
        <v>50</v>
      </c>
      <c r="QP35" s="157">
        <v>18</v>
      </c>
      <c r="QQ35" s="157">
        <v>0</v>
      </c>
      <c r="QR35" s="157">
        <v>0</v>
      </c>
      <c r="QS35" s="157">
        <v>18</v>
      </c>
      <c r="QT35" s="158">
        <v>0</v>
      </c>
    </row>
    <row r="36" spans="1:462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0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51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M36" s="4"/>
      <c r="AO36" s="2" t="s">
        <v>51</v>
      </c>
      <c r="AU36" s="4">
        <f>AT90-AL36</f>
        <v>0.89</v>
      </c>
      <c r="AV36" s="2" t="s">
        <v>119</v>
      </c>
      <c r="BC36" s="4"/>
      <c r="BK36" s="4"/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4">
        <f t="shared" si="7"/>
        <v>1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f t="shared" si="68"/>
        <v>1</v>
      </c>
      <c r="CA36" s="4">
        <f t="shared" si="8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9"/>
        <v>0</v>
      </c>
      <c r="CJ36" s="4"/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2" t="s">
        <v>51</v>
      </c>
      <c r="EH36" s="2">
        <v>59</v>
      </c>
      <c r="EI36" s="2">
        <v>59</v>
      </c>
      <c r="EJ36" s="2">
        <v>0</v>
      </c>
      <c r="EK36" s="2">
        <v>0</v>
      </c>
      <c r="EL36" s="4">
        <f t="shared" si="69"/>
        <v>1</v>
      </c>
      <c r="EM36" s="4">
        <f t="shared" si="16"/>
        <v>0</v>
      </c>
      <c r="EO36" s="148" t="s">
        <v>51</v>
      </c>
      <c r="EP36" s="148">
        <v>59</v>
      </c>
      <c r="EQ36" s="148">
        <v>59</v>
      </c>
      <c r="ER36" s="148">
        <v>0</v>
      </c>
      <c r="ES36" s="148">
        <v>0</v>
      </c>
      <c r="ET36" s="149">
        <v>1</v>
      </c>
      <c r="EU36" s="149">
        <v>0</v>
      </c>
      <c r="EV36" s="147"/>
      <c r="EW36" s="147" t="s">
        <v>51</v>
      </c>
      <c r="EX36" s="147">
        <v>59</v>
      </c>
      <c r="EY36" s="147">
        <v>59</v>
      </c>
      <c r="EZ36" s="147">
        <v>0</v>
      </c>
      <c r="FA36" s="147">
        <v>0</v>
      </c>
      <c r="FB36" s="152">
        <v>1</v>
      </c>
      <c r="FC36" s="149">
        <v>0</v>
      </c>
      <c r="FD36" s="139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7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8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70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20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1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2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3"/>
        <v>0</v>
      </c>
      <c r="HH36" s="157"/>
      <c r="HI36" s="157"/>
      <c r="HJ36" s="157"/>
      <c r="HK36" s="157"/>
      <c r="HL36" s="157"/>
      <c r="HM36" s="157"/>
      <c r="HN36" s="158"/>
      <c r="HO36" s="157"/>
      <c r="HP36" s="157"/>
      <c r="HQ36" s="157"/>
      <c r="HR36" s="157"/>
      <c r="HS36" s="157"/>
      <c r="HT36" s="157"/>
      <c r="HU36" s="157"/>
      <c r="HV36" s="157"/>
      <c r="HW36" s="157"/>
      <c r="HX36" s="157"/>
      <c r="HY36" s="157"/>
      <c r="HZ36" s="157"/>
      <c r="IA36" s="157"/>
      <c r="IB36" s="158"/>
      <c r="IC36" s="157"/>
      <c r="ID36" s="157"/>
      <c r="IE36" s="157"/>
      <c r="IF36" s="157"/>
      <c r="IG36" s="157"/>
      <c r="IH36" s="157"/>
      <c r="II36" s="157"/>
      <c r="IJ36" s="157"/>
      <c r="IK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4"/>
        <v>1</v>
      </c>
      <c r="IR36" s="158">
        <f t="shared" si="25"/>
        <v>0</v>
      </c>
      <c r="IS36" s="157"/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6"/>
        <v>1</v>
      </c>
      <c r="IZ36" s="158">
        <f t="shared" si="27"/>
        <v>0</v>
      </c>
      <c r="JA36" s="157"/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8"/>
        <v>1</v>
      </c>
      <c r="JH36" s="158">
        <f t="shared" si="29"/>
        <v>0</v>
      </c>
      <c r="JJ36" t="s">
        <v>51</v>
      </c>
      <c r="JK36">
        <v>59</v>
      </c>
      <c r="JL36">
        <v>59</v>
      </c>
      <c r="JM36">
        <v>0</v>
      </c>
      <c r="JN36">
        <v>0</v>
      </c>
      <c r="JO36" s="162">
        <f t="shared" si="30"/>
        <v>1</v>
      </c>
      <c r="JP36" s="158">
        <f t="shared" si="31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2"/>
        <v>1</v>
      </c>
      <c r="JX36" s="158">
        <f t="shared" si="33"/>
        <v>0</v>
      </c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4"/>
        <v>1</v>
      </c>
      <c r="KF36" s="158">
        <f t="shared" si="35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6"/>
        <v>1</v>
      </c>
      <c r="KN36" s="158">
        <f t="shared" si="37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8"/>
        <v>1</v>
      </c>
      <c r="KV36" s="158">
        <f t="shared" si="39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40"/>
        <v>1</v>
      </c>
      <c r="LD36" s="158">
        <f t="shared" si="41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2"/>
        <v>1</v>
      </c>
      <c r="LL36" s="158">
        <f t="shared" si="43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4"/>
        <v>1</v>
      </c>
      <c r="LT36" s="158">
        <f t="shared" si="45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6"/>
        <v>1</v>
      </c>
      <c r="MB36" s="158">
        <f t="shared" si="47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8"/>
        <v>1</v>
      </c>
      <c r="MJ36" s="158">
        <f t="shared" si="49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50"/>
        <v>1</v>
      </c>
      <c r="MR36" s="158">
        <f t="shared" si="51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2"/>
        <v>1</v>
      </c>
      <c r="MZ36" s="158">
        <f t="shared" si="53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4"/>
        <v>1</v>
      </c>
      <c r="NH36" s="158">
        <f t="shared" si="55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6"/>
        <v>1</v>
      </c>
      <c r="NP36" s="158">
        <f t="shared" si="57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8"/>
        <v>1</v>
      </c>
      <c r="NX36" s="158">
        <f t="shared" si="59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60"/>
        <v>1</v>
      </c>
      <c r="OF36" s="158">
        <f t="shared" si="61"/>
        <v>0</v>
      </c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2"/>
        <v>1</v>
      </c>
      <c r="ON36" s="158">
        <f t="shared" si="63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4"/>
        <v>1</v>
      </c>
      <c r="OV36" s="158">
        <f t="shared" si="65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6"/>
        <v>1</v>
      </c>
      <c r="PD36" s="158">
        <f t="shared" si="67"/>
        <v>0</v>
      </c>
      <c r="PF36" s="157" t="s">
        <v>51</v>
      </c>
      <c r="PG36" s="157">
        <v>58</v>
      </c>
      <c r="PH36" s="157">
        <v>0</v>
      </c>
      <c r="PI36" s="157">
        <v>0</v>
      </c>
      <c r="PJ36" s="157">
        <v>58</v>
      </c>
      <c r="PK36" s="158">
        <v>0</v>
      </c>
      <c r="PM36" s="157" t="s">
        <v>51</v>
      </c>
      <c r="PN36" s="157">
        <v>58</v>
      </c>
      <c r="PO36" s="157">
        <v>0</v>
      </c>
      <c r="PP36" s="157">
        <v>0</v>
      </c>
      <c r="PQ36" s="157">
        <v>58</v>
      </c>
      <c r="PR36" s="158">
        <v>0</v>
      </c>
      <c r="PT36" s="157" t="s">
        <v>51</v>
      </c>
      <c r="PU36" s="157">
        <v>58</v>
      </c>
      <c r="PV36" s="157">
        <v>0</v>
      </c>
      <c r="PW36" s="157">
        <v>0</v>
      </c>
      <c r="PX36" s="157">
        <v>58</v>
      </c>
      <c r="PY36" s="158">
        <v>0</v>
      </c>
      <c r="QA36" s="157" t="s">
        <v>51</v>
      </c>
      <c r="QB36" s="157">
        <v>58</v>
      </c>
      <c r="QC36" s="157">
        <v>0</v>
      </c>
      <c r="QD36" s="157">
        <v>0</v>
      </c>
      <c r="QE36" s="157">
        <v>58</v>
      </c>
      <c r="QF36" s="158">
        <v>0</v>
      </c>
      <c r="QH36" s="157" t="s">
        <v>51</v>
      </c>
      <c r="QI36" s="157">
        <v>58</v>
      </c>
      <c r="QJ36" s="157">
        <v>0</v>
      </c>
      <c r="QK36" s="157">
        <v>0</v>
      </c>
      <c r="QL36" s="157">
        <v>58</v>
      </c>
      <c r="QM36" s="158">
        <v>0</v>
      </c>
      <c r="QO36" s="157" t="s">
        <v>51</v>
      </c>
      <c r="QP36" s="157">
        <v>58</v>
      </c>
      <c r="QQ36" s="157">
        <v>0</v>
      </c>
      <c r="QR36" s="157">
        <v>0</v>
      </c>
      <c r="QS36" s="157">
        <v>58</v>
      </c>
      <c r="QT36" s="158">
        <v>0</v>
      </c>
    </row>
    <row r="37" spans="1:462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0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t="s">
        <v>52</v>
      </c>
      <c r="AP37">
        <v>14</v>
      </c>
      <c r="AQ37">
        <v>10</v>
      </c>
      <c r="AR37">
        <v>3</v>
      </c>
      <c r="AS37">
        <v>1</v>
      </c>
      <c r="AT37" s="108">
        <v>0.71</v>
      </c>
      <c r="AU37" s="4">
        <f t="shared" si="4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52</v>
      </c>
      <c r="BF37" s="2">
        <v>14</v>
      </c>
      <c r="BG37" s="2">
        <v>10</v>
      </c>
      <c r="BH37" s="2">
        <v>3</v>
      </c>
      <c r="BI37" s="2">
        <v>1</v>
      </c>
      <c r="BJ37" s="4">
        <v>0.71</v>
      </c>
      <c r="BK37" s="4">
        <f t="shared" si="6"/>
        <v>0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4">
        <f t="shared" si="7"/>
        <v>0.15000000000000002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f t="shared" si="68"/>
        <v>0.8571428571428571</v>
      </c>
      <c r="CA37" s="4">
        <f t="shared" si="8"/>
        <v>-2.8571428571428914E-3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9"/>
        <v>2.8571428571428914E-3</v>
      </c>
      <c r="CJ37" s="4"/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2" t="s">
        <v>52</v>
      </c>
      <c r="EH37" s="2">
        <v>14</v>
      </c>
      <c r="EI37" s="2">
        <v>12</v>
      </c>
      <c r="EJ37" s="2">
        <v>0</v>
      </c>
      <c r="EK37" s="2">
        <v>2</v>
      </c>
      <c r="EL37" s="4">
        <f t="shared" si="69"/>
        <v>0.8571428571428571</v>
      </c>
      <c r="EM37" s="4">
        <f t="shared" si="16"/>
        <v>-2.8571428571428914E-3</v>
      </c>
      <c r="EO37" s="148" t="s">
        <v>52</v>
      </c>
      <c r="EP37" s="148">
        <v>14</v>
      </c>
      <c r="EQ37" s="148">
        <v>12</v>
      </c>
      <c r="ER37" s="148">
        <v>0</v>
      </c>
      <c r="ES37" s="148">
        <v>2</v>
      </c>
      <c r="ET37" s="149">
        <v>0.86</v>
      </c>
      <c r="EU37" s="149">
        <v>0</v>
      </c>
      <c r="EV37" s="147"/>
      <c r="EW37" s="147" t="s">
        <v>52</v>
      </c>
      <c r="EX37" s="147">
        <v>14</v>
      </c>
      <c r="EY37" s="147">
        <v>12</v>
      </c>
      <c r="EZ37" s="147">
        <v>0</v>
      </c>
      <c r="FA37" s="147">
        <v>2</v>
      </c>
      <c r="FB37" s="152">
        <v>0.86</v>
      </c>
      <c r="FC37" s="149">
        <v>0</v>
      </c>
      <c r="FD37" s="139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7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8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70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20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1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2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3"/>
        <v>0</v>
      </c>
      <c r="HH37" s="157"/>
      <c r="HI37" s="157"/>
      <c r="HJ37" s="157"/>
      <c r="HK37" s="157"/>
      <c r="HL37" s="157"/>
      <c r="HM37" s="157"/>
      <c r="HN37" s="158"/>
      <c r="HO37" s="157"/>
      <c r="HP37" s="157"/>
      <c r="HQ37" s="157"/>
      <c r="HR37" s="157"/>
      <c r="HS37" s="157"/>
      <c r="HT37" s="157"/>
      <c r="HU37" s="157"/>
      <c r="HV37" s="157"/>
      <c r="HW37" s="157"/>
      <c r="HX37" s="157"/>
      <c r="HY37" s="157"/>
      <c r="HZ37" s="157"/>
      <c r="IA37" s="157"/>
      <c r="IB37" s="158"/>
      <c r="IC37" s="157"/>
      <c r="ID37" s="157"/>
      <c r="IE37" s="157"/>
      <c r="IF37" s="157"/>
      <c r="IG37" s="157"/>
      <c r="IH37" s="157"/>
      <c r="II37" s="157"/>
      <c r="IJ37" s="157"/>
      <c r="IK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4"/>
        <v>0.8571428571428571</v>
      </c>
      <c r="IR37" s="158">
        <f t="shared" si="25"/>
        <v>-2.8571428571428914E-3</v>
      </c>
      <c r="IS37" s="157"/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6"/>
        <v>0.8571428571428571</v>
      </c>
      <c r="IZ37" s="158">
        <f t="shared" si="27"/>
        <v>0</v>
      </c>
      <c r="JA37" s="157"/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8"/>
        <v>0.8571428571428571</v>
      </c>
      <c r="JH37" s="158">
        <f t="shared" si="29"/>
        <v>0</v>
      </c>
      <c r="JJ37" t="s">
        <v>52</v>
      </c>
      <c r="JK37">
        <v>14</v>
      </c>
      <c r="JL37">
        <v>12</v>
      </c>
      <c r="JM37">
        <v>0</v>
      </c>
      <c r="JN37">
        <v>2</v>
      </c>
      <c r="JO37" s="162">
        <f t="shared" si="30"/>
        <v>0.8571428571428571</v>
      </c>
      <c r="JP37" s="158">
        <f t="shared" si="31"/>
        <v>0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2"/>
        <v>0.8571428571428571</v>
      </c>
      <c r="JX37" s="158">
        <f t="shared" si="33"/>
        <v>0</v>
      </c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4"/>
        <v>0.8571428571428571</v>
      </c>
      <c r="KF37" s="158">
        <f t="shared" si="35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6"/>
        <v>0.8571428571428571</v>
      </c>
      <c r="KN37" s="158">
        <f t="shared" si="37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8"/>
        <v>0.8571428571428571</v>
      </c>
      <c r="KV37" s="158">
        <f t="shared" si="39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40"/>
        <v>0.8571428571428571</v>
      </c>
      <c r="LD37" s="158">
        <f t="shared" si="41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2"/>
        <v>0.8571428571428571</v>
      </c>
      <c r="LL37" s="158">
        <f t="shared" si="43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4"/>
        <v>0.8571428571428571</v>
      </c>
      <c r="LT37" s="158">
        <f t="shared" si="45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6"/>
        <v>0.8571428571428571</v>
      </c>
      <c r="MB37" s="158">
        <f t="shared" si="47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8"/>
        <v>0.8571428571428571</v>
      </c>
      <c r="MJ37" s="158">
        <f t="shared" si="49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50"/>
        <v>0.8571428571428571</v>
      </c>
      <c r="MR37" s="158">
        <f t="shared" si="51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2"/>
        <v>0.8571428571428571</v>
      </c>
      <c r="MZ37" s="158">
        <f t="shared" si="53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4"/>
        <v>0.8571428571428571</v>
      </c>
      <c r="NH37" s="158">
        <f t="shared" si="55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6"/>
        <v>0.8571428571428571</v>
      </c>
      <c r="NP37" s="158">
        <f t="shared" si="57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8"/>
        <v>0.8571428571428571</v>
      </c>
      <c r="NX37" s="158">
        <f t="shared" si="59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60"/>
        <v>0.8571428571428571</v>
      </c>
      <c r="OF37" s="158">
        <f t="shared" si="61"/>
        <v>0</v>
      </c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2"/>
        <v>0.8571428571428571</v>
      </c>
      <c r="ON37" s="158">
        <f t="shared" si="63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4"/>
        <v>0.8571428571428571</v>
      </c>
      <c r="OV37" s="158">
        <f t="shared" si="65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6"/>
        <v>0.8571428571428571</v>
      </c>
      <c r="PD37" s="158">
        <f t="shared" si="67"/>
        <v>0</v>
      </c>
      <c r="PF37" s="157" t="s">
        <v>52</v>
      </c>
      <c r="PG37" s="157">
        <v>14</v>
      </c>
      <c r="PH37" s="157">
        <v>0</v>
      </c>
      <c r="PI37" s="157">
        <v>0</v>
      </c>
      <c r="PJ37" s="157">
        <v>14</v>
      </c>
      <c r="PK37" s="158">
        <v>0</v>
      </c>
      <c r="PM37" s="157" t="s">
        <v>52</v>
      </c>
      <c r="PN37" s="157">
        <v>14</v>
      </c>
      <c r="PO37" s="157">
        <v>0</v>
      </c>
      <c r="PP37" s="157">
        <v>0</v>
      </c>
      <c r="PQ37" s="157">
        <v>14</v>
      </c>
      <c r="PR37" s="158">
        <v>0</v>
      </c>
      <c r="PT37" s="157" t="s">
        <v>52</v>
      </c>
      <c r="PU37" s="157">
        <v>14</v>
      </c>
      <c r="PV37" s="157">
        <v>0</v>
      </c>
      <c r="PW37" s="157">
        <v>0</v>
      </c>
      <c r="PX37" s="157">
        <v>14</v>
      </c>
      <c r="PY37" s="158">
        <v>0</v>
      </c>
      <c r="QA37" s="157" t="s">
        <v>52</v>
      </c>
      <c r="QB37" s="157">
        <v>14</v>
      </c>
      <c r="QC37" s="157">
        <v>0</v>
      </c>
      <c r="QD37" s="157">
        <v>0</v>
      </c>
      <c r="QE37" s="157">
        <v>14</v>
      </c>
      <c r="QF37" s="158">
        <v>0</v>
      </c>
      <c r="QH37" s="157" t="s">
        <v>52</v>
      </c>
      <c r="QI37" s="157">
        <v>14</v>
      </c>
      <c r="QJ37" s="157">
        <v>0</v>
      </c>
      <c r="QK37" s="157">
        <v>0</v>
      </c>
      <c r="QL37" s="157">
        <v>14</v>
      </c>
      <c r="QM37" s="158">
        <v>0</v>
      </c>
      <c r="QO37" s="157" t="s">
        <v>52</v>
      </c>
      <c r="QP37" s="157">
        <v>14</v>
      </c>
      <c r="QQ37" s="157">
        <v>0</v>
      </c>
      <c r="QR37" s="157">
        <v>0</v>
      </c>
      <c r="QS37" s="157">
        <v>14</v>
      </c>
      <c r="QT37" s="158">
        <v>0</v>
      </c>
    </row>
    <row r="38" spans="1:462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0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t="s">
        <v>54</v>
      </c>
      <c r="AP38">
        <v>36</v>
      </c>
      <c r="AQ38">
        <v>36</v>
      </c>
      <c r="AR38">
        <v>0</v>
      </c>
      <c r="AS38">
        <v>0</v>
      </c>
      <c r="AT38" s="108">
        <v>1</v>
      </c>
      <c r="AU38" s="4">
        <f t="shared" si="4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54</v>
      </c>
      <c r="BF38" s="2">
        <v>36</v>
      </c>
      <c r="BG38" s="2">
        <v>36</v>
      </c>
      <c r="BH38" s="2">
        <v>0</v>
      </c>
      <c r="BI38" s="2">
        <v>0</v>
      </c>
      <c r="BJ38" s="4">
        <v>1</v>
      </c>
      <c r="BK38" s="4">
        <f t="shared" si="6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4">
        <f t="shared" si="7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f t="shared" si="68"/>
        <v>1</v>
      </c>
      <c r="CA38" s="4">
        <f t="shared" si="8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9"/>
        <v>0</v>
      </c>
      <c r="CJ38" s="4"/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2" t="s">
        <v>54</v>
      </c>
      <c r="EH38" s="2">
        <v>72</v>
      </c>
      <c r="EI38" s="2">
        <v>72</v>
      </c>
      <c r="EJ38" s="2">
        <v>0</v>
      </c>
      <c r="EK38" s="2">
        <v>0</v>
      </c>
      <c r="EL38" s="4">
        <f t="shared" si="69"/>
        <v>1</v>
      </c>
      <c r="EM38" s="4">
        <f t="shared" si="16"/>
        <v>0</v>
      </c>
      <c r="EO38" s="148" t="s">
        <v>54</v>
      </c>
      <c r="EP38" s="148">
        <v>72</v>
      </c>
      <c r="EQ38" s="148">
        <v>72</v>
      </c>
      <c r="ER38" s="148">
        <v>0</v>
      </c>
      <c r="ES38" s="148">
        <v>0</v>
      </c>
      <c r="ET38" s="149">
        <v>1</v>
      </c>
      <c r="EU38" s="149">
        <v>0</v>
      </c>
      <c r="EV38" s="147"/>
      <c r="EW38" s="147" t="s">
        <v>54</v>
      </c>
      <c r="EX38" s="147">
        <v>72</v>
      </c>
      <c r="EY38" s="147">
        <v>72</v>
      </c>
      <c r="EZ38" s="147">
        <v>0</v>
      </c>
      <c r="FA38" s="147">
        <v>0</v>
      </c>
      <c r="FB38" s="152">
        <v>1</v>
      </c>
      <c r="FC38" s="149">
        <v>0</v>
      </c>
      <c r="FD38" s="139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7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8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70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20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1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2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3"/>
        <v>0</v>
      </c>
      <c r="HH38" s="157"/>
      <c r="HI38" s="157"/>
      <c r="HJ38" s="157"/>
      <c r="HK38" s="157"/>
      <c r="HL38" s="157"/>
      <c r="HM38" s="157"/>
      <c r="HN38" s="158"/>
      <c r="HO38" s="157"/>
      <c r="HP38" s="157"/>
      <c r="HQ38" s="157"/>
      <c r="HR38" s="157"/>
      <c r="HS38" s="157"/>
      <c r="HT38" s="157"/>
      <c r="HU38" s="157"/>
      <c r="HV38" s="157"/>
      <c r="HW38" s="157"/>
      <c r="HX38" s="157"/>
      <c r="HY38" s="157"/>
      <c r="HZ38" s="157"/>
      <c r="IA38" s="157"/>
      <c r="IB38" s="158"/>
      <c r="IC38" s="157"/>
      <c r="ID38" s="157"/>
      <c r="IE38" s="157"/>
      <c r="IF38" s="157"/>
      <c r="IG38" s="157"/>
      <c r="IH38" s="157"/>
      <c r="II38" s="157"/>
      <c r="IJ38" s="157"/>
      <c r="IK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4"/>
        <v>1</v>
      </c>
      <c r="IR38" s="158">
        <f t="shared" si="25"/>
        <v>0</v>
      </c>
      <c r="IS38" s="157"/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6"/>
        <v>1</v>
      </c>
      <c r="IZ38" s="158">
        <f t="shared" si="27"/>
        <v>0</v>
      </c>
      <c r="JA38" s="157"/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8"/>
        <v>1</v>
      </c>
      <c r="JH38" s="158">
        <f t="shared" si="29"/>
        <v>0</v>
      </c>
      <c r="JJ38" t="s">
        <v>54</v>
      </c>
      <c r="JK38">
        <v>72</v>
      </c>
      <c r="JL38">
        <v>72</v>
      </c>
      <c r="JM38">
        <v>0</v>
      </c>
      <c r="JN38">
        <v>0</v>
      </c>
      <c r="JO38" s="162">
        <f t="shared" si="30"/>
        <v>1</v>
      </c>
      <c r="JP38" s="158">
        <f t="shared" si="31"/>
        <v>0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2"/>
        <v>1</v>
      </c>
      <c r="JX38" s="158">
        <f t="shared" si="33"/>
        <v>0</v>
      </c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4"/>
        <v>1</v>
      </c>
      <c r="KF38" s="158">
        <f t="shared" si="35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6"/>
        <v>1</v>
      </c>
      <c r="KN38" s="158">
        <f t="shared" si="37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8"/>
        <v>1</v>
      </c>
      <c r="KV38" s="158">
        <f t="shared" si="39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40"/>
        <v>1</v>
      </c>
      <c r="LD38" s="158">
        <f t="shared" si="41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2"/>
        <v>1</v>
      </c>
      <c r="LL38" s="158">
        <f t="shared" si="43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4"/>
        <v>1</v>
      </c>
      <c r="LT38" s="158">
        <f t="shared" si="45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6"/>
        <v>1</v>
      </c>
      <c r="MB38" s="158">
        <f t="shared" si="47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8"/>
        <v>1</v>
      </c>
      <c r="MJ38" s="158">
        <f t="shared" si="49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50"/>
        <v>1</v>
      </c>
      <c r="MR38" s="158">
        <f t="shared" si="51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2"/>
        <v>1</v>
      </c>
      <c r="MZ38" s="158">
        <f t="shared" si="53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4"/>
        <v>1</v>
      </c>
      <c r="NH38" s="158">
        <f t="shared" si="55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6"/>
        <v>1</v>
      </c>
      <c r="NP38" s="158">
        <f t="shared" si="57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8"/>
        <v>1</v>
      </c>
      <c r="NX38" s="158">
        <f t="shared" si="59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60"/>
        <v>1</v>
      </c>
      <c r="OF38" s="158">
        <f t="shared" si="61"/>
        <v>0</v>
      </c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2"/>
        <v>1</v>
      </c>
      <c r="ON38" s="158">
        <f t="shared" si="63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4"/>
        <v>1</v>
      </c>
      <c r="OV38" s="158">
        <f t="shared" si="65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6"/>
        <v>1</v>
      </c>
      <c r="PD38" s="158">
        <f t="shared" si="67"/>
        <v>0</v>
      </c>
      <c r="PF38" s="157" t="s">
        <v>54</v>
      </c>
      <c r="PG38" s="157">
        <v>72</v>
      </c>
      <c r="PH38" s="157">
        <v>0</v>
      </c>
      <c r="PI38" s="157">
        <v>0</v>
      </c>
      <c r="PJ38" s="157">
        <v>72</v>
      </c>
      <c r="PK38" s="158">
        <v>0</v>
      </c>
      <c r="PM38" s="157" t="s">
        <v>54</v>
      </c>
      <c r="PN38" s="157">
        <v>72</v>
      </c>
      <c r="PO38" s="157">
        <v>0</v>
      </c>
      <c r="PP38" s="157">
        <v>0</v>
      </c>
      <c r="PQ38" s="157">
        <v>72</v>
      </c>
      <c r="PR38" s="158">
        <v>0</v>
      </c>
      <c r="PT38" s="157" t="s">
        <v>54</v>
      </c>
      <c r="PU38" s="157">
        <v>72</v>
      </c>
      <c r="PV38" s="157">
        <v>0</v>
      </c>
      <c r="PW38" s="157">
        <v>0</v>
      </c>
      <c r="PX38" s="157">
        <v>72</v>
      </c>
      <c r="PY38" s="158">
        <v>0</v>
      </c>
      <c r="QA38" s="157" t="s">
        <v>54</v>
      </c>
      <c r="QB38" s="157">
        <v>72</v>
      </c>
      <c r="QC38" s="157">
        <v>0</v>
      </c>
      <c r="QD38" s="157">
        <v>0</v>
      </c>
      <c r="QE38" s="157">
        <v>72</v>
      </c>
      <c r="QF38" s="158">
        <v>0</v>
      </c>
      <c r="QH38" s="157" t="s">
        <v>54</v>
      </c>
      <c r="QI38" s="157">
        <v>72</v>
      </c>
      <c r="QJ38" s="157">
        <v>0</v>
      </c>
      <c r="QK38" s="157">
        <v>0</v>
      </c>
      <c r="QL38" s="157">
        <v>72</v>
      </c>
      <c r="QM38" s="158">
        <v>0</v>
      </c>
      <c r="QO38" s="157" t="s">
        <v>54</v>
      </c>
      <c r="QP38" s="157">
        <v>72</v>
      </c>
      <c r="QQ38" s="157">
        <v>0</v>
      </c>
      <c r="QR38" s="157">
        <v>0</v>
      </c>
      <c r="QS38" s="157">
        <v>72</v>
      </c>
      <c r="QT38" s="158">
        <v>0</v>
      </c>
    </row>
    <row r="39" spans="1:462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0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55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8.9999999999999969E-2</v>
      </c>
      <c r="AO39" t="s">
        <v>55</v>
      </c>
      <c r="AP39">
        <v>85</v>
      </c>
      <c r="AQ39">
        <v>35</v>
      </c>
      <c r="AR39">
        <v>50</v>
      </c>
      <c r="AS39">
        <v>0</v>
      </c>
      <c r="AT39" s="108">
        <v>0.41</v>
      </c>
      <c r="AU39" s="4">
        <f t="shared" si="4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6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4">
        <f t="shared" si="7"/>
        <v>0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f t="shared" si="68"/>
        <v>0.41176470588235292</v>
      </c>
      <c r="CA39" s="4">
        <f t="shared" si="8"/>
        <v>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9"/>
        <v>-1.764705882352946E-3</v>
      </c>
      <c r="CJ39" s="4"/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2" t="s">
        <v>55</v>
      </c>
      <c r="EH39" s="2">
        <v>85</v>
      </c>
      <c r="EI39" s="2">
        <v>35</v>
      </c>
      <c r="EJ39" s="2">
        <v>50</v>
      </c>
      <c r="EK39" s="2">
        <v>0</v>
      </c>
      <c r="EL39" s="4">
        <f t="shared" si="69"/>
        <v>0.41176470588235292</v>
      </c>
      <c r="EM39" s="4">
        <f t="shared" si="16"/>
        <v>1.764705882352946E-3</v>
      </c>
      <c r="EO39" s="148" t="s">
        <v>55</v>
      </c>
      <c r="EP39" s="148">
        <v>85</v>
      </c>
      <c r="EQ39" s="148">
        <v>35</v>
      </c>
      <c r="ER39" s="148">
        <v>50</v>
      </c>
      <c r="ES39" s="148">
        <v>0</v>
      </c>
      <c r="ET39" s="149">
        <v>0.41</v>
      </c>
      <c r="EU39" s="149">
        <v>0</v>
      </c>
      <c r="EV39" s="147"/>
      <c r="EW39" s="147" t="s">
        <v>55</v>
      </c>
      <c r="EX39" s="147">
        <v>85</v>
      </c>
      <c r="EY39" s="147">
        <v>35</v>
      </c>
      <c r="EZ39" s="147">
        <v>50</v>
      </c>
      <c r="FA39" s="147">
        <v>0</v>
      </c>
      <c r="FB39" s="152">
        <v>0.41</v>
      </c>
      <c r="FC39" s="149">
        <v>0</v>
      </c>
      <c r="FD39" s="139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7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8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70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20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1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2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3"/>
        <v>0</v>
      </c>
      <c r="HH39" s="157"/>
      <c r="HI39" s="157"/>
      <c r="HJ39" s="157"/>
      <c r="HK39" s="157"/>
      <c r="HL39" s="157"/>
      <c r="HM39" s="157"/>
      <c r="HN39" s="158"/>
      <c r="HO39" s="157"/>
      <c r="HP39" s="157"/>
      <c r="HQ39" s="157"/>
      <c r="HR39" s="157"/>
      <c r="HS39" s="157"/>
      <c r="HT39" s="157"/>
      <c r="HU39" s="157"/>
      <c r="HV39" s="157"/>
      <c r="HW39" s="157"/>
      <c r="HX39" s="157"/>
      <c r="HY39" s="157"/>
      <c r="HZ39" s="157"/>
      <c r="IA39" s="157"/>
      <c r="IB39" s="158"/>
      <c r="IC39" s="157"/>
      <c r="ID39" s="157"/>
      <c r="IE39" s="157"/>
      <c r="IF39" s="157"/>
      <c r="IG39" s="157"/>
      <c r="IH39" s="157"/>
      <c r="II39" s="157"/>
      <c r="IJ39" s="157"/>
      <c r="IK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4"/>
        <v>0.41176470588235292</v>
      </c>
      <c r="IR39" s="158">
        <f t="shared" si="25"/>
        <v>1.764705882352946E-3</v>
      </c>
      <c r="IS39" s="157"/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6"/>
        <v>0.41176470588235292</v>
      </c>
      <c r="IZ39" s="158">
        <f t="shared" si="27"/>
        <v>0</v>
      </c>
      <c r="JA39" s="157"/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8"/>
        <v>0.41176470588235292</v>
      </c>
      <c r="JH39" s="158">
        <f t="shared" si="29"/>
        <v>0</v>
      </c>
      <c r="JJ39" t="s">
        <v>55</v>
      </c>
      <c r="JK39">
        <v>85</v>
      </c>
      <c r="JL39">
        <v>35</v>
      </c>
      <c r="JM39">
        <v>50</v>
      </c>
      <c r="JN39">
        <v>0</v>
      </c>
      <c r="JO39" s="162">
        <f t="shared" si="30"/>
        <v>0.41176470588235292</v>
      </c>
      <c r="JP39" s="158">
        <f t="shared" si="31"/>
        <v>0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2"/>
        <v>0.41176470588235292</v>
      </c>
      <c r="JX39" s="158">
        <f t="shared" si="33"/>
        <v>0</v>
      </c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4"/>
        <v>0.41176470588235292</v>
      </c>
      <c r="KF39" s="158">
        <f t="shared" si="35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6"/>
        <v>0.41176470588235292</v>
      </c>
      <c r="KN39" s="158">
        <f t="shared" si="37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8"/>
        <v>0.41176470588235292</v>
      </c>
      <c r="KV39" s="158">
        <f t="shared" si="39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40"/>
        <v>0.41176470588235292</v>
      </c>
      <c r="LD39" s="158">
        <f t="shared" si="41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2"/>
        <v>0.41176470588235292</v>
      </c>
      <c r="LL39" s="158">
        <f t="shared" si="43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4"/>
        <v>0.41176470588235292</v>
      </c>
      <c r="LT39" s="158">
        <f t="shared" si="45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6"/>
        <v>0.41176470588235292</v>
      </c>
      <c r="MB39" s="158">
        <f t="shared" si="47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8"/>
        <v>0.41176470588235292</v>
      </c>
      <c r="MJ39" s="158">
        <f t="shared" si="49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50"/>
        <v>0.41176470588235292</v>
      </c>
      <c r="MR39" s="158">
        <f t="shared" si="51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2"/>
        <v>0.41176470588235292</v>
      </c>
      <c r="MZ39" s="158">
        <f t="shared" si="53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4"/>
        <v>0.41176470588235292</v>
      </c>
      <c r="NH39" s="158">
        <f t="shared" si="55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6"/>
        <v>0.41176470588235292</v>
      </c>
      <c r="NP39" s="158">
        <f t="shared" si="57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8"/>
        <v>0.41176470588235292</v>
      </c>
      <c r="NX39" s="158">
        <f t="shared" si="59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60"/>
        <v>0.41176470588235292</v>
      </c>
      <c r="OF39" s="158">
        <f t="shared" si="61"/>
        <v>0</v>
      </c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2"/>
        <v>0.41176470588235292</v>
      </c>
      <c r="ON39" s="158">
        <f t="shared" si="63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4"/>
        <v>0.41176470588235292</v>
      </c>
      <c r="OV39" s="158">
        <f t="shared" si="65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6"/>
        <v>0.41176470588235292</v>
      </c>
      <c r="PD39" s="158">
        <f t="shared" si="67"/>
        <v>0</v>
      </c>
      <c r="PF39" s="157" t="s">
        <v>55</v>
      </c>
      <c r="PG39" s="157">
        <v>85</v>
      </c>
      <c r="PH39" s="157">
        <v>0</v>
      </c>
      <c r="PI39" s="157">
        <v>0</v>
      </c>
      <c r="PJ39" s="157">
        <v>85</v>
      </c>
      <c r="PK39" s="158">
        <v>0</v>
      </c>
      <c r="PM39" s="157" t="s">
        <v>55</v>
      </c>
      <c r="PN39" s="157">
        <v>85</v>
      </c>
      <c r="PO39" s="157">
        <v>0</v>
      </c>
      <c r="PP39" s="157">
        <v>0</v>
      </c>
      <c r="PQ39" s="157">
        <v>85</v>
      </c>
      <c r="PR39" s="158">
        <v>0</v>
      </c>
      <c r="PT39" s="157" t="s">
        <v>55</v>
      </c>
      <c r="PU39" s="157">
        <v>85</v>
      </c>
      <c r="PV39" s="157">
        <v>0</v>
      </c>
      <c r="PW39" s="157">
        <v>0</v>
      </c>
      <c r="PX39" s="157">
        <v>85</v>
      </c>
      <c r="PY39" s="158">
        <v>0</v>
      </c>
      <c r="QA39" s="157" t="s">
        <v>55</v>
      </c>
      <c r="QB39" s="157">
        <v>85</v>
      </c>
      <c r="QC39" s="157">
        <v>0</v>
      </c>
      <c r="QD39" s="157">
        <v>0</v>
      </c>
      <c r="QE39" s="157">
        <v>85</v>
      </c>
      <c r="QF39" s="158">
        <v>0</v>
      </c>
      <c r="QH39" s="157" t="s">
        <v>55</v>
      </c>
      <c r="QI39" s="157">
        <v>85</v>
      </c>
      <c r="QJ39" s="157">
        <v>0</v>
      </c>
      <c r="QK39" s="157">
        <v>0</v>
      </c>
      <c r="QL39" s="157">
        <v>85</v>
      </c>
      <c r="QM39" s="158">
        <v>0</v>
      </c>
      <c r="QO39" s="157" t="s">
        <v>55</v>
      </c>
      <c r="QP39" s="157">
        <v>85</v>
      </c>
      <c r="QQ39" s="157">
        <v>0</v>
      </c>
      <c r="QR39" s="157">
        <v>0</v>
      </c>
      <c r="QS39" s="157">
        <v>85</v>
      </c>
      <c r="QT39" s="158">
        <v>0</v>
      </c>
    </row>
    <row r="40" spans="1:462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0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56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M40" s="4"/>
      <c r="AO40" s="2" t="s">
        <v>56</v>
      </c>
      <c r="AP40" s="2">
        <v>152</v>
      </c>
      <c r="AQ40" s="2">
        <v>110</v>
      </c>
      <c r="AR40" s="2">
        <v>0</v>
      </c>
      <c r="AS40" s="7">
        <v>42</v>
      </c>
      <c r="AT40" s="4">
        <v>0.72</v>
      </c>
      <c r="AU40" s="4">
        <f t="shared" si="4"/>
        <v>0.72</v>
      </c>
      <c r="AW40" s="2" t="s">
        <v>56</v>
      </c>
      <c r="AX40" s="2">
        <v>152</v>
      </c>
      <c r="AY40" s="2">
        <v>110</v>
      </c>
      <c r="AZ40" s="2">
        <v>0</v>
      </c>
      <c r="BA40" s="2">
        <v>42</v>
      </c>
      <c r="BB40" s="4">
        <v>0.72</v>
      </c>
      <c r="BC40" s="4">
        <f t="shared" si="5"/>
        <v>0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6"/>
        <v>0.27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4">
        <f t="shared" si="7"/>
        <v>0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f t="shared" si="68"/>
        <v>0.99342105263157898</v>
      </c>
      <c r="CA40" s="4">
        <f t="shared" si="8"/>
        <v>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9"/>
        <v>-3.4210526315789913E-3</v>
      </c>
      <c r="CJ40" s="4"/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2" t="s">
        <v>56</v>
      </c>
      <c r="EH40" s="2">
        <v>152</v>
      </c>
      <c r="EI40" s="2">
        <v>151</v>
      </c>
      <c r="EJ40" s="2">
        <v>1</v>
      </c>
      <c r="EK40" s="2">
        <v>0</v>
      </c>
      <c r="EL40" s="4">
        <f t="shared" si="69"/>
        <v>0.99342105263157898</v>
      </c>
      <c r="EM40" s="4">
        <f t="shared" si="16"/>
        <v>3.4210526315789913E-3</v>
      </c>
      <c r="EO40" s="148" t="s">
        <v>56</v>
      </c>
      <c r="EP40" s="148">
        <v>152</v>
      </c>
      <c r="EQ40" s="148">
        <v>151</v>
      </c>
      <c r="ER40" s="148">
        <v>1</v>
      </c>
      <c r="ES40" s="148">
        <v>0</v>
      </c>
      <c r="ET40" s="149">
        <v>0.99</v>
      </c>
      <c r="EU40" s="149">
        <v>0</v>
      </c>
      <c r="EV40" s="147"/>
      <c r="EW40" s="147" t="s">
        <v>56</v>
      </c>
      <c r="EX40" s="147">
        <v>152</v>
      </c>
      <c r="EY40" s="147">
        <v>151</v>
      </c>
      <c r="EZ40" s="147">
        <v>1</v>
      </c>
      <c r="FA40" s="147">
        <v>0</v>
      </c>
      <c r="FB40" s="152">
        <v>0.99</v>
      </c>
      <c r="FC40" s="149">
        <v>0</v>
      </c>
      <c r="FD40" s="139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7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8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70"/>
        <v>0</v>
      </c>
      <c r="GB40" s="157"/>
      <c r="GC40" s="156" t="s">
        <v>56</v>
      </c>
      <c r="GD40" s="156">
        <v>152</v>
      </c>
      <c r="GE40" s="156">
        <v>151</v>
      </c>
      <c r="GF40" s="156">
        <v>1</v>
      </c>
      <c r="GG40" s="156">
        <v>0</v>
      </c>
      <c r="GH40" s="162">
        <v>0.99</v>
      </c>
      <c r="GI40" s="158">
        <f t="shared" si="20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1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2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3"/>
        <v>0</v>
      </c>
      <c r="HH40" s="157"/>
      <c r="HI40" s="157"/>
      <c r="HJ40" s="157"/>
      <c r="HK40" s="157"/>
      <c r="HL40" s="157"/>
      <c r="HM40" s="157"/>
      <c r="HN40" s="158"/>
      <c r="HO40" s="157"/>
      <c r="HP40" s="157"/>
      <c r="HQ40" s="157"/>
      <c r="HR40" s="157"/>
      <c r="HS40" s="157"/>
      <c r="HT40" s="157"/>
      <c r="HU40" s="157"/>
      <c r="HV40" s="157"/>
      <c r="HW40" s="157"/>
      <c r="HX40" s="157"/>
      <c r="HY40" s="157"/>
      <c r="HZ40" s="157"/>
      <c r="IA40" s="157"/>
      <c r="IB40" s="158"/>
      <c r="IC40" s="157"/>
      <c r="ID40" s="157"/>
      <c r="IE40" s="157"/>
      <c r="IF40" s="157"/>
      <c r="IG40" s="157"/>
      <c r="IH40" s="157"/>
      <c r="II40" s="157"/>
      <c r="IJ40" s="157"/>
      <c r="IK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4"/>
        <v>0.99346405228758172</v>
      </c>
      <c r="IR40" s="158">
        <f t="shared" si="25"/>
        <v>3.4640522875817314E-3</v>
      </c>
      <c r="IS40" s="157"/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6"/>
        <v>0.99346405228758172</v>
      </c>
      <c r="IZ40" s="158">
        <f t="shared" si="27"/>
        <v>0</v>
      </c>
      <c r="JA40" s="157"/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8"/>
        <v>0.99346405228758172</v>
      </c>
      <c r="JH40" s="158">
        <f t="shared" si="29"/>
        <v>0</v>
      </c>
      <c r="JJ40" t="s">
        <v>56</v>
      </c>
      <c r="JK40">
        <v>153</v>
      </c>
      <c r="JL40">
        <v>152</v>
      </c>
      <c r="JM40">
        <v>1</v>
      </c>
      <c r="JN40">
        <v>0</v>
      </c>
      <c r="JO40" s="162">
        <f t="shared" si="30"/>
        <v>0.99346405228758172</v>
      </c>
      <c r="JP40" s="158">
        <f t="shared" si="31"/>
        <v>0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2"/>
        <v>0.99346405228758172</v>
      </c>
      <c r="JX40" s="158">
        <f t="shared" si="33"/>
        <v>0</v>
      </c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4"/>
        <v>0.99346405228758172</v>
      </c>
      <c r="KF40" s="158">
        <f t="shared" si="35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6"/>
        <v>0.99346405228758172</v>
      </c>
      <c r="KN40" s="158">
        <f t="shared" si="37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8"/>
        <v>0.99346405228758172</v>
      </c>
      <c r="KV40" s="158">
        <f t="shared" si="39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40"/>
        <v>0.99346405228758172</v>
      </c>
      <c r="LD40" s="158">
        <f t="shared" si="41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2"/>
        <v>0.99346405228758172</v>
      </c>
      <c r="LL40" s="158">
        <f t="shared" si="43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4"/>
        <v>0.99346405228758172</v>
      </c>
      <c r="LT40" s="158">
        <f t="shared" si="45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6"/>
        <v>0.99346405228758172</v>
      </c>
      <c r="MB40" s="158">
        <f t="shared" si="47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8"/>
        <v>0.99346405228758172</v>
      </c>
      <c r="MJ40" s="158">
        <f t="shared" si="49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50"/>
        <v>0.99346405228758172</v>
      </c>
      <c r="MR40" s="158">
        <f t="shared" si="51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2"/>
        <v>0.99346405228758172</v>
      </c>
      <c r="MZ40" s="158">
        <f t="shared" si="53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4"/>
        <v>0.99346405228758172</v>
      </c>
      <c r="NH40" s="158">
        <f t="shared" si="55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6"/>
        <v>0.99346405228758172</v>
      </c>
      <c r="NP40" s="158">
        <f t="shared" si="57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8"/>
        <v>0.99346405228758172</v>
      </c>
      <c r="NX40" s="158">
        <f t="shared" si="59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60"/>
        <v>0.99346405228758172</v>
      </c>
      <c r="OF40" s="158">
        <f t="shared" si="61"/>
        <v>0</v>
      </c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2"/>
        <v>0.99346405228758172</v>
      </c>
      <c r="ON40" s="158">
        <f t="shared" si="63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4"/>
        <v>0.99346405228758172</v>
      </c>
      <c r="OV40" s="158">
        <f t="shared" si="65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6"/>
        <v>0.99346405228758172</v>
      </c>
      <c r="PD40" s="158">
        <f t="shared" si="67"/>
        <v>0</v>
      </c>
      <c r="PF40" s="157" t="s">
        <v>56</v>
      </c>
      <c r="PG40" s="157">
        <v>153</v>
      </c>
      <c r="PH40" s="157">
        <v>0</v>
      </c>
      <c r="PI40" s="157">
        <v>0</v>
      </c>
      <c r="PJ40" s="157">
        <v>153</v>
      </c>
      <c r="PK40" s="158">
        <v>0</v>
      </c>
      <c r="PM40" s="157" t="s">
        <v>56</v>
      </c>
      <c r="PN40" s="157">
        <v>153</v>
      </c>
      <c r="PO40" s="157">
        <v>0</v>
      </c>
      <c r="PP40" s="157">
        <v>0</v>
      </c>
      <c r="PQ40" s="157">
        <v>153</v>
      </c>
      <c r="PR40" s="158">
        <v>0</v>
      </c>
      <c r="PT40" s="157" t="s">
        <v>56</v>
      </c>
      <c r="PU40" s="157">
        <v>153</v>
      </c>
      <c r="PV40" s="157">
        <v>0</v>
      </c>
      <c r="PW40" s="157">
        <v>0</v>
      </c>
      <c r="PX40" s="157">
        <v>153</v>
      </c>
      <c r="PY40" s="158">
        <v>0</v>
      </c>
      <c r="QA40" s="157" t="s">
        <v>56</v>
      </c>
      <c r="QB40" s="157">
        <v>153</v>
      </c>
      <c r="QC40" s="157">
        <v>0</v>
      </c>
      <c r="QD40" s="157">
        <v>0</v>
      </c>
      <c r="QE40" s="157">
        <v>153</v>
      </c>
      <c r="QF40" s="158">
        <v>0</v>
      </c>
      <c r="QH40" s="157" t="s">
        <v>56</v>
      </c>
      <c r="QI40" s="157">
        <v>153</v>
      </c>
      <c r="QJ40" s="157">
        <v>0</v>
      </c>
      <c r="QK40" s="157">
        <v>0</v>
      </c>
      <c r="QL40" s="157">
        <v>153</v>
      </c>
      <c r="QM40" s="158">
        <v>0</v>
      </c>
      <c r="QO40" s="157" t="s">
        <v>56</v>
      </c>
      <c r="QP40" s="157">
        <v>153</v>
      </c>
      <c r="QQ40" s="157">
        <v>0</v>
      </c>
      <c r="QR40" s="157">
        <v>0</v>
      </c>
      <c r="QS40" s="157">
        <v>153</v>
      </c>
      <c r="QT40" s="158">
        <v>0</v>
      </c>
    </row>
    <row r="41" spans="1:462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0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57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M41" s="4"/>
      <c r="AU41" s="4"/>
      <c r="BC41" s="4"/>
      <c r="BK41" s="4"/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4">
        <f t="shared" si="7"/>
        <v>0.82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f t="shared" si="68"/>
        <v>0.82089552238805974</v>
      </c>
      <c r="CA41" s="4">
        <f t="shared" si="8"/>
        <v>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9"/>
        <v>-8.9552238805978845E-4</v>
      </c>
      <c r="CJ41" s="4"/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2" t="s">
        <v>57</v>
      </c>
      <c r="EH41" s="2">
        <v>67</v>
      </c>
      <c r="EI41" s="2">
        <v>55</v>
      </c>
      <c r="EJ41" s="2">
        <v>11</v>
      </c>
      <c r="EK41" s="2">
        <v>1</v>
      </c>
      <c r="EL41" s="4">
        <f t="shared" si="69"/>
        <v>0.82089552238805974</v>
      </c>
      <c r="EM41" s="4">
        <f t="shared" si="16"/>
        <v>8.9552238805978845E-4</v>
      </c>
      <c r="EO41" s="148" t="s">
        <v>57</v>
      </c>
      <c r="EP41" s="148">
        <v>67</v>
      </c>
      <c r="EQ41" s="148">
        <v>55</v>
      </c>
      <c r="ER41" s="148">
        <v>11</v>
      </c>
      <c r="ES41" s="148">
        <v>1</v>
      </c>
      <c r="ET41" s="149">
        <v>0.82</v>
      </c>
      <c r="EU41" s="149">
        <v>0</v>
      </c>
      <c r="EV41" s="147"/>
      <c r="EW41" s="147" t="s">
        <v>57</v>
      </c>
      <c r="EX41" s="147">
        <v>67</v>
      </c>
      <c r="EY41" s="147">
        <v>55</v>
      </c>
      <c r="EZ41" s="147">
        <v>11</v>
      </c>
      <c r="FA41" s="147">
        <v>1</v>
      </c>
      <c r="FB41" s="152">
        <v>0.82</v>
      </c>
      <c r="FC41" s="149">
        <v>0</v>
      </c>
      <c r="FD41" s="139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7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8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70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20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1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2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3"/>
        <v>0</v>
      </c>
      <c r="HH41" s="157"/>
      <c r="HI41" s="157"/>
      <c r="HJ41" s="157"/>
      <c r="HK41" s="157"/>
      <c r="HL41" s="157"/>
      <c r="HM41" s="157"/>
      <c r="HN41" s="158"/>
      <c r="HO41" s="157"/>
      <c r="HP41" s="157"/>
      <c r="HQ41" s="157"/>
      <c r="HR41" s="157"/>
      <c r="HS41" s="157"/>
      <c r="HT41" s="157"/>
      <c r="HU41" s="157"/>
      <c r="HV41" s="157"/>
      <c r="HW41" s="157"/>
      <c r="HX41" s="157"/>
      <c r="HY41" s="157"/>
      <c r="HZ41" s="157"/>
      <c r="IA41" s="157"/>
      <c r="IB41" s="158"/>
      <c r="IC41" s="157"/>
      <c r="ID41" s="157"/>
      <c r="IE41" s="157"/>
      <c r="IF41" s="157"/>
      <c r="IG41" s="157"/>
      <c r="IH41" s="157"/>
      <c r="II41" s="157"/>
      <c r="IJ41" s="157"/>
      <c r="IK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4"/>
        <v>0.82089552238805974</v>
      </c>
      <c r="IR41" s="158">
        <f t="shared" si="25"/>
        <v>8.9552238805978845E-4</v>
      </c>
      <c r="IS41" s="157"/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6"/>
        <v>0.82089552238805974</v>
      </c>
      <c r="IZ41" s="158">
        <f t="shared" si="27"/>
        <v>0</v>
      </c>
      <c r="JA41" s="157"/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8"/>
        <v>0.82089552238805974</v>
      </c>
      <c r="JH41" s="158">
        <f t="shared" si="29"/>
        <v>0</v>
      </c>
      <c r="JJ41" t="s">
        <v>57</v>
      </c>
      <c r="JK41">
        <v>67</v>
      </c>
      <c r="JL41">
        <v>55</v>
      </c>
      <c r="JM41">
        <v>11</v>
      </c>
      <c r="JN41">
        <v>1</v>
      </c>
      <c r="JO41" s="162">
        <f t="shared" si="30"/>
        <v>0.82089552238805974</v>
      </c>
      <c r="JP41" s="158">
        <f t="shared" si="31"/>
        <v>0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2"/>
        <v>0.82089552238805974</v>
      </c>
      <c r="JX41" s="158">
        <f t="shared" si="33"/>
        <v>0</v>
      </c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4"/>
        <v>0.82089552238805974</v>
      </c>
      <c r="KF41" s="158">
        <f t="shared" si="35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6"/>
        <v>0.82089552238805974</v>
      </c>
      <c r="KN41" s="158">
        <f t="shared" si="37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8"/>
        <v>0.82089552238805974</v>
      </c>
      <c r="KV41" s="158">
        <f t="shared" si="39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40"/>
        <v>0.82089552238805974</v>
      </c>
      <c r="LD41" s="158">
        <f t="shared" si="41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2"/>
        <v>0.82089552238805974</v>
      </c>
      <c r="LL41" s="158">
        <f t="shared" si="43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4"/>
        <v>0.82089552238805974</v>
      </c>
      <c r="LT41" s="158">
        <f t="shared" si="45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6"/>
        <v>0.82089552238805974</v>
      </c>
      <c r="MB41" s="158">
        <f t="shared" si="47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8"/>
        <v>0.82089552238805974</v>
      </c>
      <c r="MJ41" s="158">
        <f t="shared" si="49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50"/>
        <v>0.82089552238805974</v>
      </c>
      <c r="MR41" s="158">
        <f t="shared" si="51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2"/>
        <v>0.82089552238805974</v>
      </c>
      <c r="MZ41" s="158">
        <f t="shared" si="53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4"/>
        <v>0.82089552238805974</v>
      </c>
      <c r="NH41" s="158">
        <f t="shared" si="55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6"/>
        <v>0.82089552238805974</v>
      </c>
      <c r="NP41" s="158">
        <f t="shared" si="57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8"/>
        <v>0.82089552238805974</v>
      </c>
      <c r="NX41" s="158">
        <f t="shared" si="59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60"/>
        <v>0.82089552238805974</v>
      </c>
      <c r="OF41" s="158">
        <f t="shared" si="61"/>
        <v>0</v>
      </c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2"/>
        <v>0.82089552238805974</v>
      </c>
      <c r="ON41" s="158">
        <f t="shared" si="63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4"/>
        <v>0.82089552238805974</v>
      </c>
      <c r="OV41" s="158">
        <f t="shared" si="65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6"/>
        <v>0.82089552238805974</v>
      </c>
      <c r="PD41" s="158">
        <f t="shared" si="67"/>
        <v>0</v>
      </c>
      <c r="PF41" s="157" t="s">
        <v>57</v>
      </c>
      <c r="PG41" s="157">
        <v>67</v>
      </c>
      <c r="PH41" s="157">
        <v>0</v>
      </c>
      <c r="PI41" s="157">
        <v>0</v>
      </c>
      <c r="PJ41" s="157">
        <v>67</v>
      </c>
      <c r="PK41" s="158">
        <v>0</v>
      </c>
      <c r="PM41" s="157" t="s">
        <v>57</v>
      </c>
      <c r="PN41" s="157">
        <v>67</v>
      </c>
      <c r="PO41" s="157">
        <v>0</v>
      </c>
      <c r="PP41" s="157">
        <v>0</v>
      </c>
      <c r="PQ41" s="157">
        <v>67</v>
      </c>
      <c r="PR41" s="158">
        <v>0</v>
      </c>
      <c r="PT41" s="157" t="s">
        <v>57</v>
      </c>
      <c r="PU41" s="157">
        <v>67</v>
      </c>
      <c r="PV41" s="157">
        <v>0</v>
      </c>
      <c r="PW41" s="157">
        <v>0</v>
      </c>
      <c r="PX41" s="157">
        <v>67</v>
      </c>
      <c r="PY41" s="158">
        <v>0</v>
      </c>
      <c r="QA41" s="157" t="s">
        <v>57</v>
      </c>
      <c r="QB41" s="157">
        <v>67</v>
      </c>
      <c r="QC41" s="157">
        <v>0</v>
      </c>
      <c r="QD41" s="157">
        <v>0</v>
      </c>
      <c r="QE41" s="157">
        <v>67</v>
      </c>
      <c r="QF41" s="158">
        <v>0</v>
      </c>
      <c r="QH41" s="157" t="s">
        <v>57</v>
      </c>
      <c r="QI41" s="157">
        <v>67</v>
      </c>
      <c r="QJ41" s="157">
        <v>0</v>
      </c>
      <c r="QK41" s="157">
        <v>0</v>
      </c>
      <c r="QL41" s="157">
        <v>67</v>
      </c>
      <c r="QM41" s="158">
        <v>0</v>
      </c>
      <c r="QO41" s="157" t="s">
        <v>57</v>
      </c>
      <c r="QP41" s="157">
        <v>67</v>
      </c>
      <c r="QQ41" s="157">
        <v>0</v>
      </c>
      <c r="QR41" s="157">
        <v>0</v>
      </c>
      <c r="QS41" s="157">
        <v>67</v>
      </c>
      <c r="QT41" s="158">
        <v>0</v>
      </c>
    </row>
    <row r="42" spans="1:462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0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J42" s="4"/>
      <c r="CK42" s="65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65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114" t="s">
        <v>58</v>
      </c>
      <c r="EH42" s="2">
        <v>3</v>
      </c>
      <c r="EI42" s="2">
        <v>3</v>
      </c>
      <c r="EJ42" s="2">
        <v>0</v>
      </c>
      <c r="EK42" s="2">
        <v>0</v>
      </c>
      <c r="EL42" s="4">
        <v>1</v>
      </c>
      <c r="EM42" s="4">
        <f t="shared" si="16"/>
        <v>0</v>
      </c>
      <c r="EO42" s="151" t="s">
        <v>58</v>
      </c>
      <c r="EP42" s="148">
        <v>3</v>
      </c>
      <c r="EQ42" s="148">
        <v>3</v>
      </c>
      <c r="ER42" s="148">
        <v>0</v>
      </c>
      <c r="ES42" s="148">
        <v>0</v>
      </c>
      <c r="ET42" s="149">
        <v>1</v>
      </c>
      <c r="EU42" s="149">
        <v>0</v>
      </c>
      <c r="EV42" s="147"/>
      <c r="EW42" s="153" t="s">
        <v>58</v>
      </c>
      <c r="EX42" s="148">
        <v>3</v>
      </c>
      <c r="EY42" s="148">
        <v>3</v>
      </c>
      <c r="EZ42" s="148">
        <v>0</v>
      </c>
      <c r="FA42" s="148">
        <v>0</v>
      </c>
      <c r="FB42" s="149">
        <v>1</v>
      </c>
      <c r="FC42" s="149">
        <v>0</v>
      </c>
      <c r="FD42" s="139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7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8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70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20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1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2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3"/>
        <v>0</v>
      </c>
      <c r="HH42" s="157"/>
      <c r="HI42" s="157"/>
      <c r="HJ42" s="157"/>
      <c r="HK42" s="157"/>
      <c r="HL42" s="157"/>
      <c r="HM42" s="157"/>
      <c r="HN42" s="158"/>
      <c r="HO42" s="157"/>
      <c r="HP42" s="157"/>
      <c r="HQ42" s="157"/>
      <c r="HR42" s="157"/>
      <c r="HS42" s="157"/>
      <c r="HT42" s="157"/>
      <c r="HU42" s="157"/>
      <c r="HV42" s="157"/>
      <c r="HW42" s="157"/>
      <c r="HX42" s="157"/>
      <c r="HY42" s="157"/>
      <c r="HZ42" s="157"/>
      <c r="IA42" s="157"/>
      <c r="IB42" s="158"/>
      <c r="IC42" s="157"/>
      <c r="ID42" s="157"/>
      <c r="IE42" s="157"/>
      <c r="IF42" s="157"/>
      <c r="IG42" s="157"/>
      <c r="IH42" s="157"/>
      <c r="II42" s="157"/>
      <c r="IJ42" s="157"/>
      <c r="IK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4"/>
        <v>1</v>
      </c>
      <c r="IR42" s="158">
        <f t="shared" si="25"/>
        <v>0</v>
      </c>
      <c r="IS42" s="157"/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6"/>
        <v>1</v>
      </c>
      <c r="IZ42" s="158">
        <f t="shared" si="27"/>
        <v>0</v>
      </c>
      <c r="JA42" s="157"/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8"/>
        <v>1</v>
      </c>
      <c r="JH42" s="158">
        <f t="shared" si="29"/>
        <v>0</v>
      </c>
      <c r="JJ42" s="163" t="s">
        <v>58</v>
      </c>
      <c r="JK42" s="157">
        <v>3</v>
      </c>
      <c r="JL42" s="157">
        <v>3</v>
      </c>
      <c r="JM42" s="157">
        <v>0</v>
      </c>
      <c r="JN42" s="157">
        <v>0</v>
      </c>
      <c r="JO42" s="162">
        <f t="shared" si="30"/>
        <v>1</v>
      </c>
      <c r="JP42" s="158">
        <f t="shared" si="31"/>
        <v>0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2"/>
        <v>1</v>
      </c>
      <c r="JX42" s="158">
        <f t="shared" si="33"/>
        <v>0</v>
      </c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4"/>
        <v>1</v>
      </c>
      <c r="KF42" s="158">
        <f t="shared" si="35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6"/>
        <v>1</v>
      </c>
      <c r="KN42" s="158">
        <f t="shared" si="37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8"/>
        <v>1</v>
      </c>
      <c r="KV42" s="158">
        <f t="shared" si="39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40"/>
        <v>1</v>
      </c>
      <c r="LD42" s="158">
        <f t="shared" si="41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2"/>
        <v>1</v>
      </c>
      <c r="LL42" s="158">
        <f t="shared" si="43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4"/>
        <v>1</v>
      </c>
      <c r="LT42" s="158">
        <f t="shared" si="45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6"/>
        <v>1</v>
      </c>
      <c r="MB42" s="158">
        <f t="shared" si="47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8"/>
        <v>1</v>
      </c>
      <c r="MJ42" s="158">
        <f t="shared" si="49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50"/>
        <v>1</v>
      </c>
      <c r="MR42" s="158">
        <f t="shared" si="51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2"/>
        <v>1</v>
      </c>
      <c r="MZ42" s="158">
        <f t="shared" si="53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4"/>
        <v>1</v>
      </c>
      <c r="NH42" s="158">
        <f t="shared" si="55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6"/>
        <v>1</v>
      </c>
      <c r="NP42" s="158">
        <f t="shared" si="57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8"/>
        <v>1</v>
      </c>
      <c r="NX42" s="158">
        <f t="shared" si="59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60"/>
        <v>1</v>
      </c>
      <c r="OF42" s="158">
        <f t="shared" si="61"/>
        <v>0</v>
      </c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2"/>
        <v>1</v>
      </c>
      <c r="ON42" s="158">
        <f t="shared" si="63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4"/>
        <v>1</v>
      </c>
      <c r="OV42" s="158">
        <f t="shared" si="65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6"/>
        <v>1</v>
      </c>
      <c r="PD42" s="158">
        <f t="shared" si="67"/>
        <v>0</v>
      </c>
      <c r="PF42" s="157" t="s">
        <v>58</v>
      </c>
      <c r="PG42" s="157">
        <v>9</v>
      </c>
      <c r="PH42" s="157">
        <v>0</v>
      </c>
      <c r="PI42" s="157">
        <v>0</v>
      </c>
      <c r="PJ42" s="157">
        <v>9</v>
      </c>
      <c r="PK42" s="158">
        <v>0</v>
      </c>
      <c r="PM42" s="157" t="s">
        <v>58</v>
      </c>
      <c r="PN42" s="157">
        <v>9</v>
      </c>
      <c r="PO42" s="157">
        <v>0</v>
      </c>
      <c r="PP42" s="157">
        <v>0</v>
      </c>
      <c r="PQ42" s="157">
        <v>9</v>
      </c>
      <c r="PR42" s="158">
        <v>0</v>
      </c>
      <c r="PT42" s="157" t="s">
        <v>58</v>
      </c>
      <c r="PU42" s="157">
        <v>9</v>
      </c>
      <c r="PV42" s="157">
        <v>0</v>
      </c>
      <c r="PW42" s="157">
        <v>0</v>
      </c>
      <c r="PX42" s="157">
        <v>9</v>
      </c>
      <c r="PY42" s="158">
        <v>0</v>
      </c>
      <c r="QA42" s="157" t="s">
        <v>58</v>
      </c>
      <c r="QB42" s="157">
        <v>9</v>
      </c>
      <c r="QC42" s="157">
        <v>0</v>
      </c>
      <c r="QD42" s="157">
        <v>0</v>
      </c>
      <c r="QE42" s="157">
        <v>9</v>
      </c>
      <c r="QF42" s="158">
        <v>0</v>
      </c>
      <c r="QH42" s="157" t="s">
        <v>58</v>
      </c>
      <c r="QI42" s="157">
        <v>9</v>
      </c>
      <c r="QJ42" s="157">
        <v>0</v>
      </c>
      <c r="QK42" s="157">
        <v>0</v>
      </c>
      <c r="QL42" s="157">
        <v>9</v>
      </c>
      <c r="QM42" s="158">
        <v>0</v>
      </c>
      <c r="QO42" s="157" t="s">
        <v>58</v>
      </c>
      <c r="QP42" s="157">
        <v>9</v>
      </c>
      <c r="QQ42" s="157">
        <v>0</v>
      </c>
      <c r="QR42" s="157">
        <v>0</v>
      </c>
      <c r="QS42" s="157">
        <v>9</v>
      </c>
      <c r="QT42" s="158">
        <v>0</v>
      </c>
    </row>
    <row r="43" spans="1:462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0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O43" t="s">
        <v>59</v>
      </c>
      <c r="AP43">
        <v>23</v>
      </c>
      <c r="AQ43">
        <v>22</v>
      </c>
      <c r="AR43">
        <v>1</v>
      </c>
      <c r="AS43">
        <v>0</v>
      </c>
      <c r="AT43" s="108">
        <v>0.96</v>
      </c>
      <c r="AU43" s="4">
        <f t="shared" si="4"/>
        <v>0.96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59</v>
      </c>
      <c r="BF43" s="2">
        <v>23</v>
      </c>
      <c r="BG43" s="2">
        <v>22</v>
      </c>
      <c r="BH43" s="2">
        <v>1</v>
      </c>
      <c r="BI43" s="2">
        <v>0</v>
      </c>
      <c r="BJ43" s="4">
        <v>0.96</v>
      </c>
      <c r="BK43" s="4">
        <f t="shared" si="6"/>
        <v>0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4">
        <f t="shared" si="7"/>
        <v>-5.9999999999999942E-2</v>
      </c>
      <c r="BU43" s="65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f t="shared" si="68"/>
        <v>0.89655172413793105</v>
      </c>
      <c r="CA43" s="4">
        <f t="shared" si="8"/>
        <v>-3.4482758620689724E-3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9"/>
        <v>3.4482758620689724E-3</v>
      </c>
      <c r="CJ43" s="4"/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2" t="s">
        <v>59</v>
      </c>
      <c r="DR43" s="2">
        <v>29</v>
      </c>
      <c r="DS43" s="2">
        <v>26</v>
      </c>
      <c r="DT43" s="2">
        <v>1</v>
      </c>
      <c r="DU43" s="2">
        <v>2</v>
      </c>
      <c r="DV43" s="4">
        <v>0.9</v>
      </c>
      <c r="DW43" s="4">
        <f t="shared" si="14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>EA43/DZ43</f>
        <v>0.96296296296296291</v>
      </c>
      <c r="EE43" s="4">
        <f t="shared" si="15"/>
        <v>6.2962962962962887E-2</v>
      </c>
      <c r="EG43" s="65" t="s">
        <v>59</v>
      </c>
      <c r="EH43" s="2">
        <v>27</v>
      </c>
      <c r="EI43" s="2">
        <v>26</v>
      </c>
      <c r="EJ43" s="2">
        <v>1</v>
      </c>
      <c r="EK43" s="2">
        <v>0</v>
      </c>
      <c r="EL43" s="4">
        <f t="shared" si="69"/>
        <v>0.96296296296296291</v>
      </c>
      <c r="EM43" s="4">
        <f t="shared" si="16"/>
        <v>0</v>
      </c>
      <c r="EO43" s="148" t="s">
        <v>59</v>
      </c>
      <c r="EP43" s="148">
        <v>29</v>
      </c>
      <c r="EQ43" s="148">
        <v>26</v>
      </c>
      <c r="ER43" s="148">
        <v>1</v>
      </c>
      <c r="ES43" s="148">
        <v>2</v>
      </c>
      <c r="ET43" s="149">
        <v>0.9</v>
      </c>
      <c r="EU43" s="149">
        <v>0</v>
      </c>
      <c r="EV43" s="147"/>
      <c r="EW43" s="147" t="s">
        <v>59</v>
      </c>
      <c r="EX43" s="147">
        <v>29</v>
      </c>
      <c r="EY43" s="147">
        <v>26</v>
      </c>
      <c r="EZ43" s="147">
        <v>1</v>
      </c>
      <c r="FA43" s="147">
        <v>2</v>
      </c>
      <c r="FB43" s="152">
        <v>0.9</v>
      </c>
      <c r="FC43" s="149">
        <v>0</v>
      </c>
      <c r="FD43" s="139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7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8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70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20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1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2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3"/>
        <v>0</v>
      </c>
      <c r="HH43" s="157"/>
      <c r="HI43" s="157"/>
      <c r="HJ43" s="157"/>
      <c r="HK43" s="157"/>
      <c r="HL43" s="157"/>
      <c r="HM43" s="157"/>
      <c r="HN43" s="158"/>
      <c r="HO43" s="157"/>
      <c r="HP43" s="157"/>
      <c r="HQ43" s="157"/>
      <c r="HR43" s="157"/>
      <c r="HS43" s="157"/>
      <c r="HT43" s="157"/>
      <c r="HU43" s="157"/>
      <c r="HV43" s="157"/>
      <c r="HW43" s="157"/>
      <c r="HX43" s="157"/>
      <c r="HY43" s="157"/>
      <c r="HZ43" s="157"/>
      <c r="IA43" s="157"/>
      <c r="IB43" s="158"/>
      <c r="IC43" s="157"/>
      <c r="ID43" s="157"/>
      <c r="IE43" s="157"/>
      <c r="IF43" s="157"/>
      <c r="IG43" s="157"/>
      <c r="IH43" s="157"/>
      <c r="II43" s="157"/>
      <c r="IJ43" s="157"/>
      <c r="IK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4"/>
        <v>0.96296296296296291</v>
      </c>
      <c r="IR43" s="158">
        <f t="shared" si="25"/>
        <v>6.2962962962962887E-2</v>
      </c>
      <c r="IS43" s="157"/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6"/>
        <v>0.96296296296296291</v>
      </c>
      <c r="IZ43" s="158">
        <f t="shared" si="27"/>
        <v>0</v>
      </c>
      <c r="JA43" s="157"/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8"/>
        <v>0.96296296296296291</v>
      </c>
      <c r="JH43" s="158">
        <f t="shared" si="29"/>
        <v>0</v>
      </c>
      <c r="JJ43" s="161" t="s">
        <v>59</v>
      </c>
      <c r="JK43" s="157">
        <v>27</v>
      </c>
      <c r="JL43" s="157">
        <v>26</v>
      </c>
      <c r="JM43" s="157">
        <v>1</v>
      </c>
      <c r="JN43" s="157">
        <v>0</v>
      </c>
      <c r="JO43" s="162">
        <f t="shared" si="30"/>
        <v>0.96296296296296291</v>
      </c>
      <c r="JP43" s="158">
        <f t="shared" si="31"/>
        <v>0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2"/>
        <v>0.96296296296296291</v>
      </c>
      <c r="JX43" s="158">
        <f t="shared" si="33"/>
        <v>0</v>
      </c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4"/>
        <v>0.96296296296296291</v>
      </c>
      <c r="KF43" s="158">
        <f t="shared" si="35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6"/>
        <v>0.96296296296296291</v>
      </c>
      <c r="KN43" s="158">
        <f t="shared" si="37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8"/>
        <v>0.96296296296296291</v>
      </c>
      <c r="KV43" s="158">
        <f t="shared" si="39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40"/>
        <v>0.96296296296296291</v>
      </c>
      <c r="LD43" s="158">
        <f t="shared" si="41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2"/>
        <v>0.96296296296296291</v>
      </c>
      <c r="LL43" s="158">
        <f t="shared" si="43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4"/>
        <v>0.96296296296296291</v>
      </c>
      <c r="LT43" s="158">
        <f t="shared" si="45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6"/>
        <v>0.96296296296296291</v>
      </c>
      <c r="MB43" s="158">
        <f t="shared" si="47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8"/>
        <v>0.96296296296296291</v>
      </c>
      <c r="MJ43" s="158">
        <f t="shared" si="49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50"/>
        <v>0.96296296296296291</v>
      </c>
      <c r="MR43" s="158">
        <f t="shared" si="51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2"/>
        <v>0.96296296296296291</v>
      </c>
      <c r="MZ43" s="158">
        <f t="shared" si="53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4"/>
        <v>0.96296296296296291</v>
      </c>
      <c r="NH43" s="158">
        <f t="shared" si="55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6"/>
        <v>0.96296296296296291</v>
      </c>
      <c r="NP43" s="158">
        <f t="shared" si="57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8"/>
        <v>0.96296296296296291</v>
      </c>
      <c r="NX43" s="158">
        <f t="shared" si="59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60"/>
        <v>0.96296296296296291</v>
      </c>
      <c r="OF43" s="158">
        <f t="shared" si="61"/>
        <v>0</v>
      </c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2"/>
        <v>0.96296296296296291</v>
      </c>
      <c r="ON43" s="158">
        <f t="shared" si="63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4"/>
        <v>0.96296296296296291</v>
      </c>
      <c r="OV43" s="158">
        <f t="shared" si="65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6"/>
        <v>0.96296296296296291</v>
      </c>
      <c r="PD43" s="158">
        <f t="shared" si="67"/>
        <v>0</v>
      </c>
      <c r="PF43" s="157" t="s">
        <v>59</v>
      </c>
      <c r="PG43" s="157">
        <v>32</v>
      </c>
      <c r="PH43" s="157">
        <v>0</v>
      </c>
      <c r="PI43" s="157">
        <v>0</v>
      </c>
      <c r="PJ43" s="157">
        <v>32</v>
      </c>
      <c r="PK43" s="158">
        <v>0</v>
      </c>
      <c r="PM43" s="157" t="s">
        <v>59</v>
      </c>
      <c r="PN43" s="157">
        <v>32</v>
      </c>
      <c r="PO43" s="157">
        <v>0</v>
      </c>
      <c r="PP43" s="157">
        <v>0</v>
      </c>
      <c r="PQ43" s="157">
        <v>32</v>
      </c>
      <c r="PR43" s="158">
        <v>0</v>
      </c>
      <c r="PT43" s="157" t="s">
        <v>59</v>
      </c>
      <c r="PU43" s="157">
        <v>32</v>
      </c>
      <c r="PV43" s="157">
        <v>0</v>
      </c>
      <c r="PW43" s="157">
        <v>0</v>
      </c>
      <c r="PX43" s="157">
        <v>32</v>
      </c>
      <c r="PY43" s="158">
        <v>0</v>
      </c>
      <c r="QA43" s="157" t="s">
        <v>59</v>
      </c>
      <c r="QB43" s="157">
        <v>32</v>
      </c>
      <c r="QC43" s="157">
        <v>0</v>
      </c>
      <c r="QD43" s="157">
        <v>0</v>
      </c>
      <c r="QE43" s="157">
        <v>32</v>
      </c>
      <c r="QF43" s="158">
        <v>0</v>
      </c>
      <c r="QH43" s="157" t="s">
        <v>59</v>
      </c>
      <c r="QI43" s="157">
        <v>32</v>
      </c>
      <c r="QJ43" s="157">
        <v>0</v>
      </c>
      <c r="QK43" s="157">
        <v>0</v>
      </c>
      <c r="QL43" s="157">
        <v>32</v>
      </c>
      <c r="QM43" s="158">
        <v>0</v>
      </c>
      <c r="QO43" s="157" t="s">
        <v>59</v>
      </c>
      <c r="QP43" s="157">
        <v>32</v>
      </c>
      <c r="QQ43" s="157">
        <v>0</v>
      </c>
      <c r="QR43" s="157">
        <v>0</v>
      </c>
      <c r="QS43" s="157">
        <v>32</v>
      </c>
      <c r="QT43" s="158">
        <v>0</v>
      </c>
    </row>
    <row r="44" spans="1:462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0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60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>AL44-AD43</f>
        <v>4.0000000000000036E-2</v>
      </c>
      <c r="AO44" t="s">
        <v>60</v>
      </c>
      <c r="AP44">
        <v>16</v>
      </c>
      <c r="AQ44">
        <v>16</v>
      </c>
      <c r="AR44">
        <v>0</v>
      </c>
      <c r="AS44">
        <v>0</v>
      </c>
      <c r="AT44" s="108">
        <v>1</v>
      </c>
      <c r="AU44" s="4">
        <f t="shared" si="4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6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4">
        <f t="shared" si="7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f t="shared" si="68"/>
        <v>1</v>
      </c>
      <c r="CA44" s="4">
        <f t="shared" si="8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9"/>
        <v>0</v>
      </c>
      <c r="CJ44" s="4"/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2" t="s">
        <v>60</v>
      </c>
      <c r="EH44" s="2">
        <v>16</v>
      </c>
      <c r="EI44" s="2">
        <v>16</v>
      </c>
      <c r="EJ44" s="2">
        <v>0</v>
      </c>
      <c r="EK44" s="2">
        <v>0</v>
      </c>
      <c r="EL44" s="4">
        <f t="shared" si="69"/>
        <v>1</v>
      </c>
      <c r="EM44" s="4">
        <f t="shared" si="16"/>
        <v>0</v>
      </c>
      <c r="EO44" s="148" t="s">
        <v>60</v>
      </c>
      <c r="EP44" s="148">
        <v>16</v>
      </c>
      <c r="EQ44" s="148">
        <v>16</v>
      </c>
      <c r="ER44" s="148">
        <v>0</v>
      </c>
      <c r="ES44" s="148">
        <v>0</v>
      </c>
      <c r="ET44" s="149">
        <v>1</v>
      </c>
      <c r="EU44" s="149">
        <v>0</v>
      </c>
      <c r="EV44" s="147"/>
      <c r="EW44" s="147" t="s">
        <v>60</v>
      </c>
      <c r="EX44" s="147">
        <v>16</v>
      </c>
      <c r="EY44" s="147">
        <v>16</v>
      </c>
      <c r="EZ44" s="147">
        <v>0</v>
      </c>
      <c r="FA44" s="147">
        <v>0</v>
      </c>
      <c r="FB44" s="152">
        <v>1</v>
      </c>
      <c r="FC44" s="149">
        <v>0</v>
      </c>
      <c r="FD44" s="139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7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8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70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20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1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2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3"/>
        <v>0</v>
      </c>
      <c r="HH44" s="157"/>
      <c r="HI44" s="157"/>
      <c r="HJ44" s="157"/>
      <c r="HK44" s="157"/>
      <c r="HL44" s="157"/>
      <c r="HM44" s="157"/>
      <c r="HN44" s="158"/>
      <c r="HO44" s="157"/>
      <c r="HP44" s="157"/>
      <c r="HQ44" s="157"/>
      <c r="HR44" s="157"/>
      <c r="HS44" s="157"/>
      <c r="HT44" s="157"/>
      <c r="HU44" s="157"/>
      <c r="HV44" s="157"/>
      <c r="HW44" s="157"/>
      <c r="HX44" s="157"/>
      <c r="HY44" s="157"/>
      <c r="HZ44" s="157"/>
      <c r="IA44" s="157"/>
      <c r="IB44" s="158"/>
      <c r="IC44" s="157"/>
      <c r="ID44" s="157"/>
      <c r="IE44" s="157"/>
      <c r="IF44" s="157"/>
      <c r="IG44" s="157"/>
      <c r="IH44" s="157"/>
      <c r="II44" s="157"/>
      <c r="IJ44" s="157"/>
      <c r="IK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4"/>
        <v>1</v>
      </c>
      <c r="IR44" s="158">
        <f t="shared" si="25"/>
        <v>0</v>
      </c>
      <c r="IS44" s="157"/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6"/>
        <v>1</v>
      </c>
      <c r="IZ44" s="158">
        <f t="shared" si="27"/>
        <v>0</v>
      </c>
      <c r="JA44" s="157"/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8"/>
        <v>1</v>
      </c>
      <c r="JH44" s="158">
        <f t="shared" si="29"/>
        <v>0</v>
      </c>
      <c r="JJ44" t="s">
        <v>60</v>
      </c>
      <c r="JK44">
        <v>6</v>
      </c>
      <c r="JL44">
        <v>6</v>
      </c>
      <c r="JM44">
        <v>0</v>
      </c>
      <c r="JN44">
        <v>0</v>
      </c>
      <c r="JO44" s="162">
        <f t="shared" si="30"/>
        <v>1</v>
      </c>
      <c r="JP44" s="158">
        <f t="shared" si="31"/>
        <v>0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2"/>
        <v>1</v>
      </c>
      <c r="JX44" s="158">
        <f t="shared" si="33"/>
        <v>0</v>
      </c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4"/>
        <v>1</v>
      </c>
      <c r="KF44" s="158">
        <f t="shared" si="35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6"/>
        <v>1</v>
      </c>
      <c r="KN44" s="158">
        <f t="shared" si="37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8"/>
        <v>1</v>
      </c>
      <c r="KV44" s="158">
        <f t="shared" si="39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40"/>
        <v>1</v>
      </c>
      <c r="LD44" s="158">
        <f t="shared" si="41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2"/>
        <v>1</v>
      </c>
      <c r="LL44" s="158">
        <f t="shared" si="43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4"/>
        <v>1</v>
      </c>
      <c r="LT44" s="158">
        <f t="shared" si="45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6"/>
        <v>1</v>
      </c>
      <c r="MB44" s="158">
        <f t="shared" si="47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8"/>
        <v>1</v>
      </c>
      <c r="MJ44" s="158">
        <f t="shared" si="49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50"/>
        <v>1</v>
      </c>
      <c r="MR44" s="158">
        <f t="shared" si="51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2"/>
        <v>1</v>
      </c>
      <c r="MZ44" s="158">
        <f t="shared" si="53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4"/>
        <v>1</v>
      </c>
      <c r="NH44" s="158">
        <f t="shared" si="55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6"/>
        <v>1</v>
      </c>
      <c r="NP44" s="158">
        <f t="shared" si="57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8"/>
        <v>1</v>
      </c>
      <c r="NX44" s="158">
        <f t="shared" si="59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60"/>
        <v>1</v>
      </c>
      <c r="OF44" s="158">
        <f t="shared" si="61"/>
        <v>0</v>
      </c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2"/>
        <v>1</v>
      </c>
      <c r="ON44" s="158">
        <f t="shared" si="63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4"/>
        <v>1</v>
      </c>
      <c r="OV44" s="158">
        <f t="shared" si="65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6"/>
        <v>1</v>
      </c>
      <c r="PD44" s="158">
        <f t="shared" si="67"/>
        <v>0</v>
      </c>
      <c r="PF44" s="157" t="s">
        <v>60</v>
      </c>
      <c r="PG44" s="157">
        <v>6</v>
      </c>
      <c r="PH44" s="157">
        <v>0</v>
      </c>
      <c r="PI44" s="157">
        <v>0</v>
      </c>
      <c r="PJ44" s="157">
        <v>6</v>
      </c>
      <c r="PK44" s="158">
        <v>0</v>
      </c>
      <c r="PM44" s="157" t="s">
        <v>60</v>
      </c>
      <c r="PN44" s="157">
        <v>6</v>
      </c>
      <c r="PO44" s="157">
        <v>0</v>
      </c>
      <c r="PP44" s="157">
        <v>0</v>
      </c>
      <c r="PQ44" s="157">
        <v>6</v>
      </c>
      <c r="PR44" s="158">
        <v>0</v>
      </c>
      <c r="PT44" s="157" t="s">
        <v>60</v>
      </c>
      <c r="PU44" s="157">
        <v>6</v>
      </c>
      <c r="PV44" s="157">
        <v>0</v>
      </c>
      <c r="PW44" s="157">
        <v>0</v>
      </c>
      <c r="PX44" s="157">
        <v>6</v>
      </c>
      <c r="PY44" s="158">
        <v>0</v>
      </c>
      <c r="QA44" s="157" t="s">
        <v>60</v>
      </c>
      <c r="QB44" s="157">
        <v>6</v>
      </c>
      <c r="QC44" s="157">
        <v>0</v>
      </c>
      <c r="QD44" s="157">
        <v>0</v>
      </c>
      <c r="QE44" s="157">
        <v>6</v>
      </c>
      <c r="QF44" s="158">
        <v>0</v>
      </c>
      <c r="QH44" s="157" t="s">
        <v>60</v>
      </c>
      <c r="QI44" s="157">
        <v>6</v>
      </c>
      <c r="QJ44" s="157">
        <v>0</v>
      </c>
      <c r="QK44" s="157">
        <v>0</v>
      </c>
      <c r="QL44" s="157">
        <v>6</v>
      </c>
      <c r="QM44" s="158">
        <v>0</v>
      </c>
      <c r="QO44" s="157" t="s">
        <v>60</v>
      </c>
      <c r="QP44" s="157">
        <v>6</v>
      </c>
      <c r="QQ44" s="157">
        <v>0</v>
      </c>
      <c r="QR44" s="157">
        <v>0</v>
      </c>
      <c r="QS44" s="157">
        <v>6</v>
      </c>
      <c r="QT44" s="158">
        <v>0</v>
      </c>
    </row>
    <row r="45" spans="1:462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0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>AL45-AD44</f>
        <v>0</v>
      </c>
      <c r="AO45" t="s">
        <v>61</v>
      </c>
      <c r="AP45">
        <v>8</v>
      </c>
      <c r="AQ45">
        <v>8</v>
      </c>
      <c r="AR45">
        <v>0</v>
      </c>
      <c r="AS45">
        <v>0</v>
      </c>
      <c r="AT45" s="108">
        <v>1</v>
      </c>
      <c r="AU45" s="4">
        <f t="shared" si="4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61</v>
      </c>
      <c r="BF45" s="2">
        <v>8</v>
      </c>
      <c r="BG45" s="2">
        <v>8</v>
      </c>
      <c r="BH45" s="2">
        <v>0</v>
      </c>
      <c r="BI45" s="2">
        <v>0</v>
      </c>
      <c r="BJ45" s="4">
        <v>1</v>
      </c>
      <c r="BK45" s="4">
        <f t="shared" si="6"/>
        <v>0</v>
      </c>
      <c r="BM45" s="2" t="s">
        <v>61</v>
      </c>
      <c r="BN45" s="2">
        <v>25</v>
      </c>
      <c r="BO45" s="2">
        <v>17</v>
      </c>
      <c r="BP45" s="7">
        <v>8</v>
      </c>
      <c r="BQ45" s="2">
        <v>0</v>
      </c>
      <c r="BR45" s="4">
        <v>0.68</v>
      </c>
      <c r="BS45" s="4">
        <f t="shared" si="7"/>
        <v>-0.31999999999999995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f t="shared" si="68"/>
        <v>0.68</v>
      </c>
      <c r="CA45" s="4">
        <f t="shared" si="8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9"/>
        <v>0</v>
      </c>
      <c r="CJ45" s="4"/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2" t="s">
        <v>61</v>
      </c>
      <c r="EH45" s="2">
        <v>25</v>
      </c>
      <c r="EI45" s="2">
        <v>17</v>
      </c>
      <c r="EJ45" s="2">
        <v>8</v>
      </c>
      <c r="EK45" s="2">
        <v>0</v>
      </c>
      <c r="EL45" s="4">
        <f t="shared" si="69"/>
        <v>0.68</v>
      </c>
      <c r="EM45" s="4">
        <f t="shared" si="16"/>
        <v>0</v>
      </c>
      <c r="EO45" s="148" t="s">
        <v>61</v>
      </c>
      <c r="EP45" s="148">
        <v>25</v>
      </c>
      <c r="EQ45" s="148">
        <v>17</v>
      </c>
      <c r="ER45" s="148">
        <v>8</v>
      </c>
      <c r="ES45" s="148">
        <v>0</v>
      </c>
      <c r="ET45" s="149">
        <v>0.68</v>
      </c>
      <c r="EU45" s="149">
        <v>0</v>
      </c>
      <c r="EV45" s="147"/>
      <c r="EW45" s="147" t="s">
        <v>61</v>
      </c>
      <c r="EX45" s="147">
        <v>25</v>
      </c>
      <c r="EY45" s="147">
        <v>17</v>
      </c>
      <c r="EZ45" s="147">
        <v>8</v>
      </c>
      <c r="FA45" s="147">
        <v>0</v>
      </c>
      <c r="FB45" s="152">
        <v>0.68</v>
      </c>
      <c r="FC45" s="149">
        <v>0</v>
      </c>
      <c r="FD45" s="139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7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8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70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20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1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2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3"/>
        <v>0</v>
      </c>
      <c r="HH45" s="157"/>
      <c r="HI45" s="157"/>
      <c r="HJ45" s="157"/>
      <c r="HK45" s="157"/>
      <c r="HL45" s="157"/>
      <c r="HM45" s="157"/>
      <c r="HN45" s="158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8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4"/>
        <v>0.68</v>
      </c>
      <c r="IR45" s="158">
        <f t="shared" si="25"/>
        <v>0</v>
      </c>
      <c r="IS45" s="157"/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6"/>
        <v>0.68</v>
      </c>
      <c r="IZ45" s="158">
        <f t="shared" si="27"/>
        <v>0</v>
      </c>
      <c r="JA45" s="157"/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8"/>
        <v>0.68</v>
      </c>
      <c r="JH45" s="158">
        <f t="shared" si="29"/>
        <v>0</v>
      </c>
      <c r="JJ45" t="s">
        <v>61</v>
      </c>
      <c r="JK45">
        <v>25</v>
      </c>
      <c r="JL45">
        <v>17</v>
      </c>
      <c r="JM45">
        <v>8</v>
      </c>
      <c r="JN45">
        <v>0</v>
      </c>
      <c r="JO45" s="162">
        <f t="shared" si="30"/>
        <v>0.68</v>
      </c>
      <c r="JP45" s="158">
        <f t="shared" si="31"/>
        <v>0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2"/>
        <v>0.68</v>
      </c>
      <c r="JX45" s="158">
        <f t="shared" si="33"/>
        <v>0</v>
      </c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4"/>
        <v>0.68</v>
      </c>
      <c r="KF45" s="158">
        <f t="shared" si="35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6"/>
        <v>0.68</v>
      </c>
      <c r="KN45" s="158">
        <f t="shared" si="37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8"/>
        <v>0.68</v>
      </c>
      <c r="KV45" s="158">
        <f t="shared" si="39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40"/>
        <v>0.68</v>
      </c>
      <c r="LD45" s="158">
        <f t="shared" si="41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2"/>
        <v>0.68</v>
      </c>
      <c r="LL45" s="158">
        <f t="shared" si="43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4"/>
        <v>0.68</v>
      </c>
      <c r="LT45" s="158">
        <f t="shared" si="45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6"/>
        <v>0.68</v>
      </c>
      <c r="MB45" s="158">
        <f t="shared" si="47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8"/>
        <v>0.68</v>
      </c>
      <c r="MJ45" s="158">
        <f t="shared" si="49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50"/>
        <v>0.68</v>
      </c>
      <c r="MR45" s="158">
        <f t="shared" si="51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2"/>
        <v>0.68</v>
      </c>
      <c r="MZ45" s="158">
        <f t="shared" si="53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4"/>
        <v>0.68</v>
      </c>
      <c r="NH45" s="158">
        <f t="shared" si="55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6"/>
        <v>0.68</v>
      </c>
      <c r="NP45" s="158">
        <f t="shared" si="57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8"/>
        <v>0.68</v>
      </c>
      <c r="NX45" s="158">
        <f t="shared" si="59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60"/>
        <v>0.68</v>
      </c>
      <c r="OF45" s="158">
        <f t="shared" si="61"/>
        <v>0</v>
      </c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2"/>
        <v>0.68</v>
      </c>
      <c r="ON45" s="158">
        <f t="shared" si="63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4"/>
        <v>0.68</v>
      </c>
      <c r="OV45" s="158">
        <f t="shared" si="65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6"/>
        <v>0.68</v>
      </c>
      <c r="PD45" s="158">
        <f t="shared" si="67"/>
        <v>0</v>
      </c>
      <c r="PF45" s="157" t="s">
        <v>61</v>
      </c>
      <c r="PG45" s="157">
        <v>25</v>
      </c>
      <c r="PH45" s="157">
        <v>0</v>
      </c>
      <c r="PI45" s="157">
        <v>0</v>
      </c>
      <c r="PJ45" s="157">
        <v>25</v>
      </c>
      <c r="PK45" s="158">
        <v>0</v>
      </c>
      <c r="PM45" s="157" t="s">
        <v>61</v>
      </c>
      <c r="PN45" s="157">
        <v>25</v>
      </c>
      <c r="PO45" s="157">
        <v>0</v>
      </c>
      <c r="PP45" s="157">
        <v>0</v>
      </c>
      <c r="PQ45" s="157">
        <v>25</v>
      </c>
      <c r="PR45" s="158">
        <v>0</v>
      </c>
      <c r="PT45" s="157" t="s">
        <v>61</v>
      </c>
      <c r="PU45" s="157">
        <v>25</v>
      </c>
      <c r="PV45" s="157">
        <v>0</v>
      </c>
      <c r="PW45" s="157">
        <v>0</v>
      </c>
      <c r="PX45" s="157">
        <v>25</v>
      </c>
      <c r="PY45" s="158">
        <v>0</v>
      </c>
      <c r="QA45" s="157" t="s">
        <v>61</v>
      </c>
      <c r="QB45" s="157">
        <v>25</v>
      </c>
      <c r="QC45" s="157">
        <v>0</v>
      </c>
      <c r="QD45" s="157">
        <v>0</v>
      </c>
      <c r="QE45" s="157">
        <v>25</v>
      </c>
      <c r="QF45" s="158">
        <v>0</v>
      </c>
      <c r="QH45" s="157" t="s">
        <v>61</v>
      </c>
      <c r="QI45" s="157">
        <v>25</v>
      </c>
      <c r="QJ45" s="157">
        <v>0</v>
      </c>
      <c r="QK45" s="157">
        <v>0</v>
      </c>
      <c r="QL45" s="157">
        <v>25</v>
      </c>
      <c r="QM45" s="158">
        <v>0</v>
      </c>
      <c r="QO45" s="157" t="s">
        <v>61</v>
      </c>
      <c r="QP45" s="157">
        <v>25</v>
      </c>
      <c r="QQ45" s="157">
        <v>0</v>
      </c>
      <c r="QR45" s="157">
        <v>0</v>
      </c>
      <c r="QS45" s="157">
        <v>25</v>
      </c>
      <c r="QT45" s="158">
        <v>0</v>
      </c>
    </row>
    <row r="46" spans="1:462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0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62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>AL46-AD45</f>
        <v>-1.0000000000000009E-2</v>
      </c>
      <c r="AO46" t="s">
        <v>62</v>
      </c>
      <c r="AP46">
        <v>447</v>
      </c>
      <c r="AQ46">
        <v>443</v>
      </c>
      <c r="AR46">
        <v>4</v>
      </c>
      <c r="AS46">
        <v>0</v>
      </c>
      <c r="AT46" s="108">
        <v>0.99</v>
      </c>
      <c r="AU46" s="4">
        <f t="shared" si="4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6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4">
        <f t="shared" si="7"/>
        <v>0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f t="shared" si="68"/>
        <v>0.99105145413870244</v>
      </c>
      <c r="CA46" s="4">
        <f t="shared" si="8"/>
        <v>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9"/>
        <v>-1.0514541387024456E-3</v>
      </c>
      <c r="CJ46" s="4"/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2" t="s">
        <v>62</v>
      </c>
      <c r="EH46" s="2">
        <v>447</v>
      </c>
      <c r="EI46" s="2">
        <v>443</v>
      </c>
      <c r="EJ46" s="2">
        <v>4</v>
      </c>
      <c r="EK46" s="2">
        <v>0</v>
      </c>
      <c r="EL46" s="4">
        <f t="shared" si="69"/>
        <v>0.99105145413870244</v>
      </c>
      <c r="EM46" s="4">
        <f t="shared" si="16"/>
        <v>1.0514541387024456E-3</v>
      </c>
      <c r="EO46" s="148" t="s">
        <v>62</v>
      </c>
      <c r="EP46" s="148">
        <v>447</v>
      </c>
      <c r="EQ46" s="148">
        <v>443</v>
      </c>
      <c r="ER46" s="148">
        <v>4</v>
      </c>
      <c r="ES46" s="148">
        <v>0</v>
      </c>
      <c r="ET46" s="149">
        <v>0.99</v>
      </c>
      <c r="EU46" s="149">
        <v>0</v>
      </c>
      <c r="EV46" s="147"/>
      <c r="EW46" s="147" t="s">
        <v>62</v>
      </c>
      <c r="EX46" s="147">
        <v>447</v>
      </c>
      <c r="EY46" s="147">
        <v>443</v>
      </c>
      <c r="EZ46" s="147">
        <v>4</v>
      </c>
      <c r="FA46" s="147">
        <v>0</v>
      </c>
      <c r="FB46" s="152">
        <v>0.99</v>
      </c>
      <c r="FC46" s="149">
        <v>0</v>
      </c>
      <c r="FD46" s="139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7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8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70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20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1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2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3"/>
        <v>0</v>
      </c>
      <c r="HH46" s="157"/>
      <c r="HI46" s="157"/>
      <c r="HJ46" s="157"/>
      <c r="HK46" s="157"/>
      <c r="HL46" s="157"/>
      <c r="HM46" s="157"/>
      <c r="HN46" s="158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8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4"/>
        <v>0.99105145413870244</v>
      </c>
      <c r="IR46" s="158">
        <f t="shared" si="25"/>
        <v>1.0514541387024456E-3</v>
      </c>
      <c r="IS46" s="157"/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6"/>
        <v>0.99105145413870244</v>
      </c>
      <c r="IZ46" s="158">
        <f t="shared" si="27"/>
        <v>0</v>
      </c>
      <c r="JA46" s="157"/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8"/>
        <v>0.99105145413870244</v>
      </c>
      <c r="JH46" s="158">
        <f t="shared" si="29"/>
        <v>0</v>
      </c>
      <c r="JJ46" t="s">
        <v>62</v>
      </c>
      <c r="JK46">
        <v>447</v>
      </c>
      <c r="JL46">
        <v>443</v>
      </c>
      <c r="JM46">
        <v>4</v>
      </c>
      <c r="JN46">
        <v>0</v>
      </c>
      <c r="JO46" s="162">
        <f t="shared" si="30"/>
        <v>0.99105145413870244</v>
      </c>
      <c r="JP46" s="158">
        <f t="shared" si="31"/>
        <v>0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2"/>
        <v>0.99105145413870244</v>
      </c>
      <c r="JX46" s="158">
        <f t="shared" si="33"/>
        <v>0</v>
      </c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4"/>
        <v>0.99105145413870244</v>
      </c>
      <c r="KF46" s="158">
        <f t="shared" si="35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6"/>
        <v>0.99105145413870244</v>
      </c>
      <c r="KN46" s="158">
        <f t="shared" si="37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8"/>
        <v>0.99105145413870244</v>
      </c>
      <c r="KV46" s="158">
        <f t="shared" si="39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40"/>
        <v>0.99105145413870244</v>
      </c>
      <c r="LD46" s="158">
        <f t="shared" si="41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2"/>
        <v>0.99105145413870244</v>
      </c>
      <c r="LL46" s="158">
        <f t="shared" si="43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4"/>
        <v>0.99105145413870244</v>
      </c>
      <c r="LT46" s="158">
        <f t="shared" si="45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6"/>
        <v>0.99105145413870244</v>
      </c>
      <c r="MB46" s="158">
        <f t="shared" si="47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8"/>
        <v>0.99105145413870244</v>
      </c>
      <c r="MJ46" s="158">
        <f t="shared" si="49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50"/>
        <v>0.99105145413870244</v>
      </c>
      <c r="MR46" s="158">
        <f t="shared" si="51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2"/>
        <v>0.99105145413870244</v>
      </c>
      <c r="MZ46" s="158">
        <f t="shared" si="53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4"/>
        <v>0.99105145413870244</v>
      </c>
      <c r="NH46" s="158">
        <f t="shared" si="55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6"/>
        <v>0.99105145413870244</v>
      </c>
      <c r="NP46" s="158">
        <f t="shared" si="57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8"/>
        <v>0.99105145413870244</v>
      </c>
      <c r="NX46" s="158">
        <f t="shared" si="59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60"/>
        <v>0.99105145413870244</v>
      </c>
      <c r="OF46" s="158">
        <f t="shared" si="61"/>
        <v>0</v>
      </c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2"/>
        <v>0.99105145413870244</v>
      </c>
      <c r="ON46" s="158">
        <f t="shared" si="63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4"/>
        <v>0.99105145413870244</v>
      </c>
      <c r="OV46" s="158">
        <f t="shared" si="65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6"/>
        <v>0.99105145413870244</v>
      </c>
      <c r="PD46" s="158">
        <f t="shared" si="67"/>
        <v>0</v>
      </c>
      <c r="PF46" s="157" t="s">
        <v>62</v>
      </c>
      <c r="PG46" s="157">
        <v>447</v>
      </c>
      <c r="PH46" s="157">
        <v>0</v>
      </c>
      <c r="PI46" s="157">
        <v>0</v>
      </c>
      <c r="PJ46" s="157">
        <v>447</v>
      </c>
      <c r="PK46" s="158">
        <v>0</v>
      </c>
      <c r="PM46" s="157" t="s">
        <v>62</v>
      </c>
      <c r="PN46" s="157">
        <v>447</v>
      </c>
      <c r="PO46" s="157">
        <v>0</v>
      </c>
      <c r="PP46" s="157">
        <v>0</v>
      </c>
      <c r="PQ46" s="157">
        <v>447</v>
      </c>
      <c r="PR46" s="158">
        <v>0</v>
      </c>
      <c r="PT46" s="157" t="s">
        <v>62</v>
      </c>
      <c r="PU46" s="157">
        <v>447</v>
      </c>
      <c r="PV46" s="157">
        <v>0</v>
      </c>
      <c r="PW46" s="157">
        <v>0</v>
      </c>
      <c r="PX46" s="157">
        <v>447</v>
      </c>
      <c r="PY46" s="158">
        <v>0</v>
      </c>
      <c r="QA46" s="157" t="s">
        <v>62</v>
      </c>
      <c r="QB46" s="157">
        <v>447</v>
      </c>
      <c r="QC46" s="157">
        <v>0</v>
      </c>
      <c r="QD46" s="157">
        <v>0</v>
      </c>
      <c r="QE46" s="157">
        <v>447</v>
      </c>
      <c r="QF46" s="158">
        <v>0</v>
      </c>
      <c r="QH46" s="157" t="s">
        <v>62</v>
      </c>
      <c r="QI46" s="157">
        <v>447</v>
      </c>
      <c r="QJ46" s="157">
        <v>0</v>
      </c>
      <c r="QK46" s="157">
        <v>0</v>
      </c>
      <c r="QL46" s="157">
        <v>447</v>
      </c>
      <c r="QM46" s="158">
        <v>0</v>
      </c>
      <c r="QO46" s="157" t="s">
        <v>62</v>
      </c>
      <c r="QP46" s="157">
        <v>447</v>
      </c>
      <c r="QQ46" s="157">
        <v>0</v>
      </c>
      <c r="QR46" s="157">
        <v>0</v>
      </c>
      <c r="QS46" s="157">
        <v>447</v>
      </c>
      <c r="QT46" s="158">
        <v>0</v>
      </c>
    </row>
    <row r="47" spans="1:462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0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>AL47-AD46</f>
        <v>2.0000000000000018E-2</v>
      </c>
      <c r="AO47" t="s">
        <v>63</v>
      </c>
      <c r="AP47">
        <v>40</v>
      </c>
      <c r="AQ47">
        <v>40</v>
      </c>
      <c r="AR47">
        <v>0</v>
      </c>
      <c r="AS47">
        <v>0</v>
      </c>
      <c r="AT47" s="108">
        <v>1</v>
      </c>
      <c r="AU47" s="4">
        <f t="shared" si="4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63</v>
      </c>
      <c r="BF47" s="2">
        <v>40</v>
      </c>
      <c r="BG47" s="2">
        <v>40</v>
      </c>
      <c r="BH47" s="2">
        <v>0</v>
      </c>
      <c r="BI47" s="2">
        <v>0</v>
      </c>
      <c r="BJ47" s="4">
        <v>1</v>
      </c>
      <c r="BK47" s="4">
        <f t="shared" si="6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4">
        <f t="shared" si="7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f t="shared" si="68"/>
        <v>1</v>
      </c>
      <c r="CA47" s="4">
        <f t="shared" si="8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9"/>
        <v>0</v>
      </c>
      <c r="CJ47" s="4"/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2" t="s">
        <v>63</v>
      </c>
      <c r="EH47" s="2">
        <v>43</v>
      </c>
      <c r="EI47" s="2">
        <v>43</v>
      </c>
      <c r="EJ47" s="2">
        <v>0</v>
      </c>
      <c r="EK47" s="2">
        <v>0</v>
      </c>
      <c r="EL47" s="4">
        <f t="shared" si="69"/>
        <v>1</v>
      </c>
      <c r="EM47" s="4">
        <f t="shared" si="16"/>
        <v>0</v>
      </c>
      <c r="EO47" s="148" t="s">
        <v>63</v>
      </c>
      <c r="EP47" s="148">
        <v>43</v>
      </c>
      <c r="EQ47" s="148">
        <v>43</v>
      </c>
      <c r="ER47" s="148">
        <v>0</v>
      </c>
      <c r="ES47" s="148">
        <v>0</v>
      </c>
      <c r="ET47" s="149">
        <v>1</v>
      </c>
      <c r="EU47" s="149">
        <v>0</v>
      </c>
      <c r="EV47" s="147"/>
      <c r="EW47" s="147" t="s">
        <v>63</v>
      </c>
      <c r="EX47" s="147">
        <v>43</v>
      </c>
      <c r="EY47" s="147">
        <v>43</v>
      </c>
      <c r="EZ47" s="147">
        <v>0</v>
      </c>
      <c r="FA47" s="147">
        <v>0</v>
      </c>
      <c r="FB47" s="152">
        <v>1</v>
      </c>
      <c r="FC47" s="149">
        <v>0</v>
      </c>
      <c r="FD47" s="139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7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8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70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20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1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2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3"/>
        <v>0</v>
      </c>
      <c r="HH47" s="157"/>
      <c r="HI47" s="157"/>
      <c r="HJ47" s="157"/>
      <c r="HK47" s="157"/>
      <c r="HL47" s="157"/>
      <c r="HM47" s="157"/>
      <c r="HN47" s="158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8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4"/>
        <v>1</v>
      </c>
      <c r="IR47" s="158">
        <f t="shared" si="25"/>
        <v>0</v>
      </c>
      <c r="IS47" s="157"/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6"/>
        <v>1</v>
      </c>
      <c r="IZ47" s="158">
        <f t="shared" si="27"/>
        <v>0</v>
      </c>
      <c r="JA47" s="157"/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8"/>
        <v>1</v>
      </c>
      <c r="JH47" s="158">
        <f t="shared" si="29"/>
        <v>0</v>
      </c>
      <c r="JJ47" t="s">
        <v>63</v>
      </c>
      <c r="JK47">
        <v>43</v>
      </c>
      <c r="JL47">
        <v>43</v>
      </c>
      <c r="JM47">
        <v>0</v>
      </c>
      <c r="JN47">
        <v>0</v>
      </c>
      <c r="JO47" s="162">
        <f t="shared" si="30"/>
        <v>1</v>
      </c>
      <c r="JP47" s="158">
        <f t="shared" si="31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2"/>
        <v>1</v>
      </c>
      <c r="JX47" s="158">
        <f t="shared" si="33"/>
        <v>0</v>
      </c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4"/>
        <v>1</v>
      </c>
      <c r="KF47" s="158">
        <f t="shared" si="35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6"/>
        <v>1</v>
      </c>
      <c r="KN47" s="158">
        <f t="shared" si="37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8"/>
        <v>1</v>
      </c>
      <c r="KV47" s="158">
        <f t="shared" si="39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40"/>
        <v>1</v>
      </c>
      <c r="LD47" s="158">
        <f t="shared" si="41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2"/>
        <v>1</v>
      </c>
      <c r="LL47" s="158">
        <f t="shared" si="43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4"/>
        <v>1</v>
      </c>
      <c r="LT47" s="158">
        <f t="shared" si="45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6"/>
        <v>1</v>
      </c>
      <c r="MB47" s="158">
        <f t="shared" si="47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8"/>
        <v>1</v>
      </c>
      <c r="MJ47" s="158">
        <f t="shared" si="49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50"/>
        <v>1</v>
      </c>
      <c r="MR47" s="158">
        <f t="shared" si="51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2"/>
        <v>1</v>
      </c>
      <c r="MZ47" s="158">
        <f t="shared" si="53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4"/>
        <v>1</v>
      </c>
      <c r="NH47" s="158">
        <f t="shared" si="55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6"/>
        <v>1</v>
      </c>
      <c r="NP47" s="158">
        <f t="shared" si="57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8"/>
        <v>1</v>
      </c>
      <c r="NX47" s="158">
        <f t="shared" si="59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60"/>
        <v>1</v>
      </c>
      <c r="OF47" s="158">
        <f t="shared" si="61"/>
        <v>0</v>
      </c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2"/>
        <v>1</v>
      </c>
      <c r="ON47" s="158">
        <f t="shared" si="63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4"/>
        <v>1</v>
      </c>
      <c r="OV47" s="158">
        <f t="shared" si="65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6"/>
        <v>1</v>
      </c>
      <c r="PD47" s="158">
        <f t="shared" si="67"/>
        <v>0</v>
      </c>
      <c r="PF47" s="157" t="s">
        <v>63</v>
      </c>
      <c r="PG47" s="157">
        <v>43</v>
      </c>
      <c r="PH47" s="157">
        <v>0</v>
      </c>
      <c r="PI47" s="157">
        <v>0</v>
      </c>
      <c r="PJ47" s="157">
        <v>43</v>
      </c>
      <c r="PK47" s="158">
        <v>0</v>
      </c>
      <c r="PM47" s="157" t="s">
        <v>63</v>
      </c>
      <c r="PN47" s="157">
        <v>43</v>
      </c>
      <c r="PO47" s="157">
        <v>0</v>
      </c>
      <c r="PP47" s="157">
        <v>0</v>
      </c>
      <c r="PQ47" s="157">
        <v>43</v>
      </c>
      <c r="PR47" s="158">
        <v>0</v>
      </c>
      <c r="PT47" s="157" t="s">
        <v>63</v>
      </c>
      <c r="PU47" s="157">
        <v>43</v>
      </c>
      <c r="PV47" s="157">
        <v>0</v>
      </c>
      <c r="PW47" s="157">
        <v>0</v>
      </c>
      <c r="PX47" s="157">
        <v>43</v>
      </c>
      <c r="PY47" s="158">
        <v>0</v>
      </c>
      <c r="QA47" s="157" t="s">
        <v>63</v>
      </c>
      <c r="QB47" s="157">
        <v>43</v>
      </c>
      <c r="QC47" s="157">
        <v>0</v>
      </c>
      <c r="QD47" s="157">
        <v>0</v>
      </c>
      <c r="QE47" s="157">
        <v>43</v>
      </c>
      <c r="QF47" s="158">
        <v>0</v>
      </c>
      <c r="QH47" s="157" t="s">
        <v>63</v>
      </c>
      <c r="QI47" s="157">
        <v>43</v>
      </c>
      <c r="QJ47" s="157">
        <v>0</v>
      </c>
      <c r="QK47" s="157">
        <v>0</v>
      </c>
      <c r="QL47" s="157">
        <v>43</v>
      </c>
      <c r="QM47" s="158">
        <v>0</v>
      </c>
      <c r="QO47" s="157" t="s">
        <v>63</v>
      </c>
      <c r="QP47" s="157">
        <v>43</v>
      </c>
      <c r="QQ47" s="157">
        <v>0</v>
      </c>
      <c r="QR47" s="157">
        <v>0</v>
      </c>
      <c r="QS47" s="157">
        <v>43</v>
      </c>
      <c r="QT47" s="158">
        <v>0</v>
      </c>
    </row>
    <row r="48" spans="1:462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0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64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t="s">
        <v>64</v>
      </c>
      <c r="AP48">
        <v>10</v>
      </c>
      <c r="AQ48">
        <v>10</v>
      </c>
      <c r="AR48">
        <v>0</v>
      </c>
      <c r="AS48">
        <v>0</v>
      </c>
      <c r="AT48" s="108">
        <v>1</v>
      </c>
      <c r="AU48" s="4">
        <f t="shared" si="4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6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4">
        <f t="shared" si="7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f t="shared" si="68"/>
        <v>1</v>
      </c>
      <c r="CA48" s="4">
        <f t="shared" si="8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9"/>
        <v>0</v>
      </c>
      <c r="CJ48" s="4"/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2" t="s">
        <v>64</v>
      </c>
      <c r="EH48" s="2">
        <v>10</v>
      </c>
      <c r="EI48" s="2">
        <v>10</v>
      </c>
      <c r="EJ48" s="2">
        <v>0</v>
      </c>
      <c r="EK48" s="2">
        <v>0</v>
      </c>
      <c r="EL48" s="4">
        <f t="shared" si="69"/>
        <v>1</v>
      </c>
      <c r="EM48" s="4">
        <f t="shared" si="16"/>
        <v>0</v>
      </c>
      <c r="EO48" s="148" t="s">
        <v>64</v>
      </c>
      <c r="EP48" s="148">
        <v>10</v>
      </c>
      <c r="EQ48" s="148">
        <v>10</v>
      </c>
      <c r="ER48" s="148">
        <v>0</v>
      </c>
      <c r="ES48" s="148">
        <v>0</v>
      </c>
      <c r="ET48" s="149">
        <v>1</v>
      </c>
      <c r="EU48" s="149">
        <v>0</v>
      </c>
      <c r="EV48" s="147"/>
      <c r="EW48" s="147" t="s">
        <v>64</v>
      </c>
      <c r="EX48" s="147">
        <v>10</v>
      </c>
      <c r="EY48" s="147">
        <v>10</v>
      </c>
      <c r="EZ48" s="147">
        <v>0</v>
      </c>
      <c r="FA48" s="147">
        <v>0</v>
      </c>
      <c r="FB48" s="152">
        <v>1</v>
      </c>
      <c r="FC48" s="149">
        <v>0</v>
      </c>
      <c r="FD48" s="139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7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8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70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20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1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2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3"/>
        <v>0</v>
      </c>
      <c r="HH48" s="157"/>
      <c r="HI48" s="157"/>
      <c r="HJ48" s="157"/>
      <c r="HK48" s="157"/>
      <c r="HL48" s="157"/>
      <c r="HM48" s="157"/>
      <c r="HN48" s="158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8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4"/>
        <v>1</v>
      </c>
      <c r="IR48" s="158">
        <f t="shared" si="25"/>
        <v>0</v>
      </c>
      <c r="IS48" s="157"/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6"/>
        <v>1</v>
      </c>
      <c r="IZ48" s="158">
        <f t="shared" si="27"/>
        <v>0</v>
      </c>
      <c r="JA48" s="157"/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8"/>
        <v>1</v>
      </c>
      <c r="JH48" s="158">
        <f t="shared" si="29"/>
        <v>0</v>
      </c>
      <c r="JJ48" t="s">
        <v>64</v>
      </c>
      <c r="JK48">
        <v>10</v>
      </c>
      <c r="JL48">
        <v>10</v>
      </c>
      <c r="JM48">
        <v>0</v>
      </c>
      <c r="JN48">
        <v>0</v>
      </c>
      <c r="JO48" s="162">
        <f t="shared" si="30"/>
        <v>1</v>
      </c>
      <c r="JP48" s="158">
        <f t="shared" si="31"/>
        <v>0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2"/>
        <v>1</v>
      </c>
      <c r="JX48" s="158">
        <f t="shared" si="33"/>
        <v>0</v>
      </c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4"/>
        <v>1</v>
      </c>
      <c r="KF48" s="158">
        <f t="shared" si="35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6"/>
        <v>1</v>
      </c>
      <c r="KN48" s="158">
        <f t="shared" si="37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8"/>
        <v>1</v>
      </c>
      <c r="KV48" s="158">
        <f t="shared" si="39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40"/>
        <v>1</v>
      </c>
      <c r="LD48" s="158">
        <f t="shared" si="41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2"/>
        <v>1</v>
      </c>
      <c r="LL48" s="158">
        <f t="shared" si="43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4"/>
        <v>1</v>
      </c>
      <c r="LT48" s="158">
        <f t="shared" si="45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6"/>
        <v>1</v>
      </c>
      <c r="MB48" s="158">
        <f t="shared" si="47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8"/>
        <v>1</v>
      </c>
      <c r="MJ48" s="158">
        <f t="shared" si="49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50"/>
        <v>1</v>
      </c>
      <c r="MR48" s="158">
        <f t="shared" si="51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2"/>
        <v>1</v>
      </c>
      <c r="MZ48" s="158">
        <f t="shared" si="53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4"/>
        <v>1</v>
      </c>
      <c r="NH48" s="158">
        <f t="shared" si="55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6"/>
        <v>1</v>
      </c>
      <c r="NP48" s="158">
        <f t="shared" si="57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8"/>
        <v>1</v>
      </c>
      <c r="NX48" s="158">
        <f t="shared" si="59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60"/>
        <v>1</v>
      </c>
      <c r="OF48" s="158">
        <f t="shared" si="61"/>
        <v>0</v>
      </c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2"/>
        <v>1</v>
      </c>
      <c r="ON48" s="158">
        <f t="shared" si="63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4"/>
        <v>1</v>
      </c>
      <c r="OV48" s="158">
        <f t="shared" si="65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6"/>
        <v>1</v>
      </c>
      <c r="PD48" s="158">
        <f t="shared" si="67"/>
        <v>0</v>
      </c>
      <c r="PF48" s="157" t="s">
        <v>64</v>
      </c>
      <c r="PG48" s="157">
        <v>10</v>
      </c>
      <c r="PH48" s="157">
        <v>0</v>
      </c>
      <c r="PI48" s="157">
        <v>0</v>
      </c>
      <c r="PJ48" s="157">
        <v>10</v>
      </c>
      <c r="PK48" s="158">
        <v>0</v>
      </c>
      <c r="PM48" s="157" t="s">
        <v>64</v>
      </c>
      <c r="PN48" s="157">
        <v>10</v>
      </c>
      <c r="PO48" s="157">
        <v>0</v>
      </c>
      <c r="PP48" s="157">
        <v>0</v>
      </c>
      <c r="PQ48" s="157">
        <v>10</v>
      </c>
      <c r="PR48" s="158">
        <v>0</v>
      </c>
      <c r="PT48" s="157" t="s">
        <v>64</v>
      </c>
      <c r="PU48" s="157">
        <v>10</v>
      </c>
      <c r="PV48" s="157">
        <v>0</v>
      </c>
      <c r="PW48" s="157">
        <v>0</v>
      </c>
      <c r="PX48" s="157">
        <v>10</v>
      </c>
      <c r="PY48" s="158">
        <v>0</v>
      </c>
      <c r="QA48" s="157" t="s">
        <v>64</v>
      </c>
      <c r="QB48" s="157">
        <v>10</v>
      </c>
      <c r="QC48" s="157">
        <v>0</v>
      </c>
      <c r="QD48" s="157">
        <v>0</v>
      </c>
      <c r="QE48" s="157">
        <v>10</v>
      </c>
      <c r="QF48" s="158">
        <v>0</v>
      </c>
      <c r="QH48" s="157" t="s">
        <v>64</v>
      </c>
      <c r="QI48" s="157">
        <v>10</v>
      </c>
      <c r="QJ48" s="157">
        <v>0</v>
      </c>
      <c r="QK48" s="157">
        <v>0</v>
      </c>
      <c r="QL48" s="157">
        <v>10</v>
      </c>
      <c r="QM48" s="158">
        <v>0</v>
      </c>
      <c r="QO48" s="157" t="s">
        <v>64</v>
      </c>
      <c r="QP48" s="157">
        <v>10</v>
      </c>
      <c r="QQ48" s="157">
        <v>0</v>
      </c>
      <c r="QR48" s="157">
        <v>0</v>
      </c>
      <c r="QS48" s="157">
        <v>10</v>
      </c>
      <c r="QT48" s="158">
        <v>0</v>
      </c>
    </row>
    <row r="49" spans="1:462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0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65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-1.0000000000000009E-2</v>
      </c>
      <c r="AO49" t="s">
        <v>65</v>
      </c>
      <c r="AP49">
        <v>328</v>
      </c>
      <c r="AQ49">
        <v>286</v>
      </c>
      <c r="AR49">
        <v>34</v>
      </c>
      <c r="AS49">
        <v>8</v>
      </c>
      <c r="AT49" s="108">
        <v>0.87</v>
      </c>
      <c r="AU49" s="4">
        <f t="shared" si="4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65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4">
        <f t="shared" si="6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4">
        <f t="shared" si="7"/>
        <v>0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f t="shared" si="68"/>
        <v>0.87195121951219512</v>
      </c>
      <c r="CA49" s="4">
        <f t="shared" si="8"/>
        <v>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9"/>
        <v>-1.9512195121951237E-3</v>
      </c>
      <c r="CJ49" s="4"/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13"/>
        <v>0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65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2" t="s">
        <v>65</v>
      </c>
      <c r="EH49" s="2">
        <v>328</v>
      </c>
      <c r="EI49" s="2">
        <v>286</v>
      </c>
      <c r="EJ49" s="2">
        <v>34</v>
      </c>
      <c r="EK49" s="2">
        <v>8</v>
      </c>
      <c r="EL49" s="4">
        <f t="shared" si="69"/>
        <v>0.87195121951219512</v>
      </c>
      <c r="EM49" s="4">
        <f t="shared" si="16"/>
        <v>1.9512195121951237E-3</v>
      </c>
      <c r="EO49" s="148" t="s">
        <v>65</v>
      </c>
      <c r="EP49" s="148">
        <v>328</v>
      </c>
      <c r="EQ49" s="148">
        <v>286</v>
      </c>
      <c r="ER49" s="148">
        <v>34</v>
      </c>
      <c r="ES49" s="148">
        <v>8</v>
      </c>
      <c r="ET49" s="149">
        <v>0.87</v>
      </c>
      <c r="EU49" s="149">
        <v>0</v>
      </c>
      <c r="EV49" s="147"/>
      <c r="EW49" s="147" t="s">
        <v>65</v>
      </c>
      <c r="EX49" s="147">
        <v>328</v>
      </c>
      <c r="EY49" s="147">
        <v>286</v>
      </c>
      <c r="EZ49" s="147">
        <v>34</v>
      </c>
      <c r="FA49" s="147">
        <v>8</v>
      </c>
      <c r="FB49" s="152">
        <v>0.87</v>
      </c>
      <c r="FC49" s="149">
        <v>0</v>
      </c>
      <c r="FD49" s="147"/>
      <c r="FE49" s="156" t="s">
        <v>65</v>
      </c>
      <c r="FF49" s="156">
        <v>328</v>
      </c>
      <c r="FG49" s="156">
        <v>286</v>
      </c>
      <c r="FH49" s="156">
        <v>34</v>
      </c>
      <c r="FI49" s="156">
        <v>8</v>
      </c>
      <c r="FJ49" s="162">
        <v>0.87</v>
      </c>
      <c r="FK49" s="158">
        <f t="shared" si="17"/>
        <v>0</v>
      </c>
      <c r="FL49" s="157"/>
      <c r="FM49" s="156" t="s">
        <v>65</v>
      </c>
      <c r="FN49" s="169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8"/>
        <v>-9.9999999999999978E-2</v>
      </c>
      <c r="FT49" s="157" t="s">
        <v>119</v>
      </c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70"/>
        <v>0</v>
      </c>
      <c r="GB49" s="157"/>
      <c r="GC49" s="156" t="s">
        <v>65</v>
      </c>
      <c r="GD49" s="156">
        <v>382</v>
      </c>
      <c r="GE49" s="156">
        <v>296</v>
      </c>
      <c r="GF49" s="156">
        <v>58</v>
      </c>
      <c r="GG49" s="156">
        <v>28</v>
      </c>
      <c r="GH49" s="162">
        <v>0.77</v>
      </c>
      <c r="GI49" s="158">
        <f t="shared" si="20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1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2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3"/>
        <v>0</v>
      </c>
      <c r="HH49" s="157"/>
      <c r="HI49" s="157"/>
      <c r="HJ49" s="157"/>
      <c r="HK49" s="157"/>
      <c r="HL49" s="157"/>
      <c r="HM49" s="157"/>
      <c r="HN49" s="158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8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4"/>
        <v>0.76902887139107612</v>
      </c>
      <c r="IR49" s="158">
        <f t="shared" si="25"/>
        <v>-9.7112860892389907E-4</v>
      </c>
      <c r="IS49" s="157"/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6"/>
        <v>0.76902887139107612</v>
      </c>
      <c r="IZ49" s="158">
        <f t="shared" si="27"/>
        <v>0</v>
      </c>
      <c r="JA49" s="157"/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8"/>
        <v>0.76902887139107612</v>
      </c>
      <c r="JH49" s="158">
        <f t="shared" si="29"/>
        <v>0</v>
      </c>
      <c r="JJ49" t="s">
        <v>65</v>
      </c>
      <c r="JK49">
        <v>381</v>
      </c>
      <c r="JL49">
        <v>295</v>
      </c>
      <c r="JM49">
        <v>58</v>
      </c>
      <c r="JN49">
        <v>28</v>
      </c>
      <c r="JO49" s="162">
        <f t="shared" si="30"/>
        <v>0.77427821522309714</v>
      </c>
      <c r="JP49" s="158">
        <f t="shared" si="31"/>
        <v>5.2493438320210251E-3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2"/>
        <v>0.77427821522309714</v>
      </c>
      <c r="JX49" s="158">
        <f t="shared" si="33"/>
        <v>0</v>
      </c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4"/>
        <v>0.77427821522309714</v>
      </c>
      <c r="KF49" s="158">
        <f t="shared" si="35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6"/>
        <v>0.77427821522309714</v>
      </c>
      <c r="KN49" s="158">
        <f t="shared" si="37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8"/>
        <v>0.77427821522309714</v>
      </c>
      <c r="KV49" s="158">
        <f t="shared" si="39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40"/>
        <v>0.77427821522309714</v>
      </c>
      <c r="LD49" s="158">
        <f t="shared" si="41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2"/>
        <v>0.77427821522309714</v>
      </c>
      <c r="LL49" s="158">
        <f t="shared" si="43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4"/>
        <v>0.77427821522309714</v>
      </c>
      <c r="LT49" s="158">
        <f t="shared" si="45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6"/>
        <v>0.77427821522309714</v>
      </c>
      <c r="MB49" s="158">
        <f t="shared" si="47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8"/>
        <v>0.77427821522309714</v>
      </c>
      <c r="MJ49" s="158">
        <f t="shared" si="49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50"/>
        <v>0.77427821522309714</v>
      </c>
      <c r="MR49" s="158">
        <f t="shared" si="51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2"/>
        <v>0.77427821522309714</v>
      </c>
      <c r="MZ49" s="158">
        <f t="shared" si="53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4"/>
        <v>0.77427821522309714</v>
      </c>
      <c r="NH49" s="158">
        <f t="shared" si="55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6"/>
        <v>0.77427821522309714</v>
      </c>
      <c r="NP49" s="158">
        <f t="shared" si="57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8"/>
        <v>0.77427821522309714</v>
      </c>
      <c r="NX49" s="158">
        <f t="shared" si="59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60"/>
        <v>0.77427821522309714</v>
      </c>
      <c r="OF49" s="158">
        <f t="shared" si="61"/>
        <v>0</v>
      </c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2"/>
        <v>0.77427821522309714</v>
      </c>
      <c r="ON49" s="158">
        <f t="shared" si="63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4"/>
        <v>0.77427821522309714</v>
      </c>
      <c r="OV49" s="158">
        <f t="shared" si="65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6"/>
        <v>0.77427821522309714</v>
      </c>
      <c r="PD49" s="158">
        <f t="shared" si="67"/>
        <v>0</v>
      </c>
      <c r="PF49" s="157" t="s">
        <v>65</v>
      </c>
      <c r="PG49" s="157">
        <v>381</v>
      </c>
      <c r="PH49" s="157">
        <v>0</v>
      </c>
      <c r="PI49" s="157">
        <v>0</v>
      </c>
      <c r="PJ49" s="157">
        <v>381</v>
      </c>
      <c r="PK49" s="158">
        <v>0</v>
      </c>
      <c r="PM49" s="157" t="s">
        <v>65</v>
      </c>
      <c r="PN49" s="157">
        <v>381</v>
      </c>
      <c r="PO49" s="157">
        <v>0</v>
      </c>
      <c r="PP49" s="157">
        <v>0</v>
      </c>
      <c r="PQ49" s="157">
        <v>381</v>
      </c>
      <c r="PR49" s="158">
        <v>0</v>
      </c>
      <c r="PT49" s="157" t="s">
        <v>65</v>
      </c>
      <c r="PU49" s="157">
        <v>381</v>
      </c>
      <c r="PV49" s="157">
        <v>0</v>
      </c>
      <c r="PW49" s="157">
        <v>0</v>
      </c>
      <c r="PX49" s="157">
        <v>381</v>
      </c>
      <c r="PY49" s="158">
        <v>0</v>
      </c>
      <c r="QA49" s="157" t="s">
        <v>65</v>
      </c>
      <c r="QB49" s="157">
        <v>381</v>
      </c>
      <c r="QC49" s="157">
        <v>0</v>
      </c>
      <c r="QD49" s="157">
        <v>0</v>
      </c>
      <c r="QE49" s="157">
        <v>381</v>
      </c>
      <c r="QF49" s="158">
        <v>0</v>
      </c>
      <c r="QH49" s="157" t="s">
        <v>65</v>
      </c>
      <c r="QI49" s="157">
        <v>381</v>
      </c>
      <c r="QJ49" s="157">
        <v>0</v>
      </c>
      <c r="QK49" s="157">
        <v>0</v>
      </c>
      <c r="QL49" s="157">
        <v>381</v>
      </c>
      <c r="QM49" s="158">
        <v>0</v>
      </c>
      <c r="QO49" s="157" t="s">
        <v>65</v>
      </c>
      <c r="QP49" s="157">
        <v>381</v>
      </c>
      <c r="QQ49" s="157">
        <v>0</v>
      </c>
      <c r="QR49" s="157">
        <v>0</v>
      </c>
      <c r="QS49" s="157">
        <v>381</v>
      </c>
      <c r="QT49" s="158">
        <v>0</v>
      </c>
    </row>
    <row r="50" spans="1:462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0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66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t="s">
        <v>66</v>
      </c>
      <c r="AP50">
        <v>341</v>
      </c>
      <c r="AQ50">
        <v>340</v>
      </c>
      <c r="AR50">
        <v>1</v>
      </c>
      <c r="AS50">
        <v>0</v>
      </c>
      <c r="AT50" s="108">
        <v>1</v>
      </c>
      <c r="AU50" s="4">
        <f t="shared" si="4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6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4">
        <f t="shared" si="7"/>
        <v>0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f t="shared" si="68"/>
        <v>0.99706744868035191</v>
      </c>
      <c r="CA50" s="4">
        <f t="shared" si="8"/>
        <v>-2.9325513196480912E-3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9"/>
        <v>2.9325513196480912E-3</v>
      </c>
      <c r="CJ50" s="4"/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2" t="s">
        <v>66</v>
      </c>
      <c r="EH50" s="2">
        <v>341</v>
      </c>
      <c r="EI50" s="2">
        <v>340</v>
      </c>
      <c r="EJ50" s="2">
        <v>1</v>
      </c>
      <c r="EK50" s="2">
        <v>0</v>
      </c>
      <c r="EL50" s="4">
        <f t="shared" si="69"/>
        <v>0.99706744868035191</v>
      </c>
      <c r="EM50" s="4">
        <f t="shared" si="16"/>
        <v>-2.9325513196480912E-3</v>
      </c>
      <c r="EO50" s="148" t="s">
        <v>66</v>
      </c>
      <c r="EP50" s="148">
        <v>341</v>
      </c>
      <c r="EQ50" s="148">
        <v>340</v>
      </c>
      <c r="ER50" s="148">
        <v>1</v>
      </c>
      <c r="ES50" s="148">
        <v>0</v>
      </c>
      <c r="ET50" s="149">
        <v>1</v>
      </c>
      <c r="EU50" s="149">
        <v>0</v>
      </c>
      <c r="EV50" s="147"/>
      <c r="EW50" s="147" t="s">
        <v>66</v>
      </c>
      <c r="EX50" s="147">
        <v>341</v>
      </c>
      <c r="EY50" s="147">
        <v>340</v>
      </c>
      <c r="EZ50" s="147">
        <v>1</v>
      </c>
      <c r="FA50" s="147">
        <v>0</v>
      </c>
      <c r="FB50" s="152">
        <v>1</v>
      </c>
      <c r="FC50" s="149">
        <v>0</v>
      </c>
      <c r="FD50" s="147"/>
      <c r="FE50" s="156" t="s">
        <v>66</v>
      </c>
      <c r="FF50" s="156">
        <v>341</v>
      </c>
      <c r="FG50" s="156">
        <v>340</v>
      </c>
      <c r="FH50" s="156">
        <v>1</v>
      </c>
      <c r="FI50" s="156">
        <v>0</v>
      </c>
      <c r="FJ50" s="162">
        <v>1</v>
      </c>
      <c r="FK50" s="158">
        <f t="shared" si="17"/>
        <v>0</v>
      </c>
      <c r="FL50" s="157"/>
      <c r="FM50" s="156" t="s">
        <v>66</v>
      </c>
      <c r="FN50" s="169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8"/>
        <v>-0.13</v>
      </c>
      <c r="FT50" s="157" t="s">
        <v>119</v>
      </c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70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20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1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2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3"/>
        <v>0</v>
      </c>
      <c r="HH50" s="157"/>
      <c r="HI50" s="157"/>
      <c r="HJ50" s="157"/>
      <c r="HK50" s="157"/>
      <c r="HL50" s="157"/>
      <c r="HM50" s="157"/>
      <c r="HN50" s="158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8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4"/>
        <v>0.87146529562982</v>
      </c>
      <c r="IR50" s="158">
        <f t="shared" si="25"/>
        <v>1.4652956298200071E-3</v>
      </c>
      <c r="IS50" s="157"/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6"/>
        <v>0.87146529562982</v>
      </c>
      <c r="IZ50" s="158">
        <f t="shared" si="27"/>
        <v>0</v>
      </c>
      <c r="JA50" s="157"/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8"/>
        <v>0.87146529562982</v>
      </c>
      <c r="JH50" s="158">
        <f t="shared" si="29"/>
        <v>0</v>
      </c>
      <c r="JJ50" t="s">
        <v>66</v>
      </c>
      <c r="JK50">
        <v>389</v>
      </c>
      <c r="JL50">
        <v>339</v>
      </c>
      <c r="JM50">
        <v>49</v>
      </c>
      <c r="JN50">
        <v>1</v>
      </c>
      <c r="JO50" s="162">
        <f t="shared" si="30"/>
        <v>0.87146529562982</v>
      </c>
      <c r="JP50" s="158">
        <f t="shared" si="31"/>
        <v>0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2"/>
        <v>0.87146529562982</v>
      </c>
      <c r="JX50" s="158">
        <f t="shared" si="33"/>
        <v>0</v>
      </c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4"/>
        <v>0.87146529562982</v>
      </c>
      <c r="KF50" s="158">
        <f t="shared" si="35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6"/>
        <v>0.87146529562982</v>
      </c>
      <c r="KN50" s="158">
        <f t="shared" si="37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8"/>
        <v>0.87146529562982</v>
      </c>
      <c r="KV50" s="158">
        <f t="shared" si="39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40"/>
        <v>0.87146529562982</v>
      </c>
      <c r="LD50" s="158">
        <f t="shared" si="41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2"/>
        <v>0.87146529562982</v>
      </c>
      <c r="LL50" s="158">
        <f t="shared" si="43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4"/>
        <v>0.87146529562982</v>
      </c>
      <c r="LT50" s="158">
        <f t="shared" si="45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6"/>
        <v>0.87146529562982</v>
      </c>
      <c r="MB50" s="158">
        <f t="shared" si="47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8"/>
        <v>0.87146529562982</v>
      </c>
      <c r="MJ50" s="158">
        <f t="shared" si="49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50"/>
        <v>0.87146529562982</v>
      </c>
      <c r="MR50" s="158">
        <f t="shared" si="51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2"/>
        <v>0.87146529562982</v>
      </c>
      <c r="MZ50" s="158">
        <f t="shared" si="53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4"/>
        <v>0.87146529562982</v>
      </c>
      <c r="NH50" s="158">
        <f t="shared" si="55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6"/>
        <v>0.87146529562982</v>
      </c>
      <c r="NP50" s="158">
        <f t="shared" si="57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8"/>
        <v>0.87146529562982</v>
      </c>
      <c r="NX50" s="158">
        <f t="shared" si="59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60"/>
        <v>0.87146529562982</v>
      </c>
      <c r="OF50" s="158">
        <f t="shared" si="61"/>
        <v>0</v>
      </c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2"/>
        <v>0.87146529562982</v>
      </c>
      <c r="ON50" s="158">
        <f t="shared" si="63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4"/>
        <v>0.87146529562982</v>
      </c>
      <c r="OV50" s="158">
        <f t="shared" si="65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6"/>
        <v>0.87146529562982</v>
      </c>
      <c r="PD50" s="158">
        <f t="shared" si="67"/>
        <v>0</v>
      </c>
      <c r="PF50" s="157" t="s">
        <v>66</v>
      </c>
      <c r="PG50" s="157">
        <v>389</v>
      </c>
      <c r="PH50" s="157">
        <v>0</v>
      </c>
      <c r="PI50" s="157">
        <v>0</v>
      </c>
      <c r="PJ50" s="157">
        <v>389</v>
      </c>
      <c r="PK50" s="158">
        <v>0</v>
      </c>
      <c r="PM50" s="157" t="s">
        <v>66</v>
      </c>
      <c r="PN50" s="157">
        <v>389</v>
      </c>
      <c r="PO50" s="157">
        <v>0</v>
      </c>
      <c r="PP50" s="157">
        <v>0</v>
      </c>
      <c r="PQ50" s="157">
        <v>389</v>
      </c>
      <c r="PR50" s="158">
        <v>0</v>
      </c>
      <c r="PT50" s="157" t="s">
        <v>66</v>
      </c>
      <c r="PU50" s="157">
        <v>389</v>
      </c>
      <c r="PV50" s="157">
        <v>0</v>
      </c>
      <c r="PW50" s="157">
        <v>0</v>
      </c>
      <c r="PX50" s="157">
        <v>389</v>
      </c>
      <c r="PY50" s="158">
        <v>0</v>
      </c>
      <c r="QA50" s="157" t="s">
        <v>66</v>
      </c>
      <c r="QB50" s="157">
        <v>389</v>
      </c>
      <c r="QC50" s="157">
        <v>0</v>
      </c>
      <c r="QD50" s="157">
        <v>0</v>
      </c>
      <c r="QE50" s="157">
        <v>389</v>
      </c>
      <c r="QF50" s="158">
        <v>0</v>
      </c>
      <c r="QH50" s="157" t="s">
        <v>66</v>
      </c>
      <c r="QI50" s="157">
        <v>389</v>
      </c>
      <c r="QJ50" s="157">
        <v>0</v>
      </c>
      <c r="QK50" s="157">
        <v>0</v>
      </c>
      <c r="QL50" s="157">
        <v>389</v>
      </c>
      <c r="QM50" s="158">
        <v>0</v>
      </c>
      <c r="QO50" s="157" t="s">
        <v>66</v>
      </c>
      <c r="QP50" s="157">
        <v>389</v>
      </c>
      <c r="QQ50" s="157">
        <v>0</v>
      </c>
      <c r="QR50" s="157">
        <v>0</v>
      </c>
      <c r="QS50" s="157">
        <v>389</v>
      </c>
      <c r="QT50" s="158">
        <v>0</v>
      </c>
    </row>
    <row r="51" spans="1:462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0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67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0.36</v>
      </c>
      <c r="AO51" t="s">
        <v>67</v>
      </c>
      <c r="AP51">
        <v>135</v>
      </c>
      <c r="AQ51">
        <v>129</v>
      </c>
      <c r="AR51">
        <v>0</v>
      </c>
      <c r="AS51">
        <v>6</v>
      </c>
      <c r="AT51" s="108">
        <v>0.96</v>
      </c>
      <c r="AU51" s="4">
        <f t="shared" si="4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6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4">
        <f t="shared" si="7"/>
        <v>0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f t="shared" si="68"/>
        <v>0.9555555555555556</v>
      </c>
      <c r="CA51" s="4">
        <f t="shared" si="8"/>
        <v>-4.444444444444362E-3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9"/>
        <v>4.444444444444362E-3</v>
      </c>
      <c r="CJ51" s="4"/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2" t="s">
        <v>67</v>
      </c>
      <c r="EH51" s="2">
        <v>135</v>
      </c>
      <c r="EI51" s="2">
        <v>129</v>
      </c>
      <c r="EJ51" s="2">
        <v>0</v>
      </c>
      <c r="EK51" s="2">
        <v>6</v>
      </c>
      <c r="EL51" s="4">
        <f t="shared" si="69"/>
        <v>0.9555555555555556</v>
      </c>
      <c r="EM51" s="4">
        <f t="shared" si="16"/>
        <v>-4.444444444444362E-3</v>
      </c>
      <c r="EO51" s="148" t="s">
        <v>67</v>
      </c>
      <c r="EP51" s="148">
        <v>135</v>
      </c>
      <c r="EQ51" s="148">
        <v>129</v>
      </c>
      <c r="ER51" s="148">
        <v>0</v>
      </c>
      <c r="ES51" s="148">
        <v>6</v>
      </c>
      <c r="ET51" s="149">
        <v>0.96</v>
      </c>
      <c r="EU51" s="149">
        <v>0</v>
      </c>
      <c r="EV51" s="147"/>
      <c r="EW51" s="147" t="s">
        <v>67</v>
      </c>
      <c r="EX51" s="147">
        <v>135</v>
      </c>
      <c r="EY51" s="147">
        <v>129</v>
      </c>
      <c r="EZ51" s="147">
        <v>0</v>
      </c>
      <c r="FA51" s="147">
        <v>6</v>
      </c>
      <c r="FB51" s="152">
        <v>0.96</v>
      </c>
      <c r="FC51" s="149">
        <v>0</v>
      </c>
      <c r="FD51" s="14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7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8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70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20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1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2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3"/>
        <v>0</v>
      </c>
      <c r="HH51" s="157"/>
      <c r="HI51" s="157"/>
      <c r="HJ51" s="157"/>
      <c r="HK51" s="157"/>
      <c r="HL51" s="157"/>
      <c r="HM51" s="157"/>
      <c r="HN51" s="158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8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4"/>
        <v>0.9555555555555556</v>
      </c>
      <c r="IR51" s="158">
        <f t="shared" si="25"/>
        <v>-4.444444444444362E-3</v>
      </c>
      <c r="IS51" s="157"/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6"/>
        <v>0.9555555555555556</v>
      </c>
      <c r="IZ51" s="158">
        <f t="shared" si="27"/>
        <v>0</v>
      </c>
      <c r="JA51" s="157"/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8"/>
        <v>0.9555555555555556</v>
      </c>
      <c r="JH51" s="158">
        <f t="shared" si="29"/>
        <v>0</v>
      </c>
      <c r="JJ51" t="s">
        <v>67</v>
      </c>
      <c r="JK51">
        <v>135</v>
      </c>
      <c r="JL51">
        <v>129</v>
      </c>
      <c r="JM51">
        <v>0</v>
      </c>
      <c r="JN51">
        <v>6</v>
      </c>
      <c r="JO51" s="162">
        <f t="shared" si="30"/>
        <v>0.9555555555555556</v>
      </c>
      <c r="JP51" s="158">
        <f t="shared" si="31"/>
        <v>0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2"/>
        <v>0.9555555555555556</v>
      </c>
      <c r="JX51" s="158">
        <f t="shared" si="33"/>
        <v>0</v>
      </c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4"/>
        <v>0.9555555555555556</v>
      </c>
      <c r="KF51" s="158">
        <f t="shared" si="35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6"/>
        <v>0.9555555555555556</v>
      </c>
      <c r="KN51" s="158">
        <f t="shared" si="37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8"/>
        <v>0.9555555555555556</v>
      </c>
      <c r="KV51" s="158">
        <f t="shared" si="39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40"/>
        <v>0.9555555555555556</v>
      </c>
      <c r="LD51" s="158">
        <f t="shared" si="41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2"/>
        <v>0.9555555555555556</v>
      </c>
      <c r="LL51" s="158">
        <f t="shared" si="43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4"/>
        <v>0.9555555555555556</v>
      </c>
      <c r="LT51" s="158">
        <f t="shared" si="45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6"/>
        <v>0.9555555555555556</v>
      </c>
      <c r="MB51" s="158">
        <f t="shared" si="47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8"/>
        <v>0.9555555555555556</v>
      </c>
      <c r="MJ51" s="158">
        <f t="shared" si="49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50"/>
        <v>0.9555555555555556</v>
      </c>
      <c r="MR51" s="158">
        <f t="shared" si="51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2"/>
        <v>0.8716216216216216</v>
      </c>
      <c r="MZ51" s="158">
        <f t="shared" si="53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4"/>
        <v>0.8716216216216216</v>
      </c>
      <c r="NH51" s="158">
        <f t="shared" si="55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6"/>
        <v>0.8716216216216216</v>
      </c>
      <c r="NP51" s="158">
        <f t="shared" si="57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8"/>
        <v>0.8716216216216216</v>
      </c>
      <c r="NX51" s="158">
        <f t="shared" si="59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60"/>
        <v>0.8716216216216216</v>
      </c>
      <c r="OF51" s="158">
        <f t="shared" si="61"/>
        <v>0</v>
      </c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2"/>
        <v>0.8716216216216216</v>
      </c>
      <c r="ON51" s="158">
        <f t="shared" si="63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4"/>
        <v>0.8716216216216216</v>
      </c>
      <c r="OV51" s="158">
        <f t="shared" si="65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6"/>
        <v>0.8716216216216216</v>
      </c>
      <c r="PD51" s="158">
        <f t="shared" si="67"/>
        <v>0</v>
      </c>
      <c r="PF51" s="157" t="s">
        <v>67</v>
      </c>
      <c r="PG51" s="157">
        <v>148</v>
      </c>
      <c r="PH51" s="157">
        <v>0</v>
      </c>
      <c r="PI51" s="157">
        <v>0</v>
      </c>
      <c r="PJ51" s="157">
        <v>148</v>
      </c>
      <c r="PK51" s="158">
        <v>0</v>
      </c>
      <c r="PM51" s="157" t="s">
        <v>67</v>
      </c>
      <c r="PN51" s="157">
        <v>148</v>
      </c>
      <c r="PO51" s="157">
        <v>0</v>
      </c>
      <c r="PP51" s="157">
        <v>0</v>
      </c>
      <c r="PQ51" s="157">
        <v>148</v>
      </c>
      <c r="PR51" s="158">
        <v>0</v>
      </c>
      <c r="PT51" s="157" t="s">
        <v>67</v>
      </c>
      <c r="PU51" s="157">
        <v>148</v>
      </c>
      <c r="PV51" s="157">
        <v>0</v>
      </c>
      <c r="PW51" s="157">
        <v>0</v>
      </c>
      <c r="PX51" s="157">
        <v>148</v>
      </c>
      <c r="PY51" s="158">
        <v>0</v>
      </c>
      <c r="QA51" s="157" t="s">
        <v>67</v>
      </c>
      <c r="QB51" s="157">
        <v>148</v>
      </c>
      <c r="QC51" s="157">
        <v>0</v>
      </c>
      <c r="QD51" s="157">
        <v>0</v>
      </c>
      <c r="QE51" s="157">
        <v>148</v>
      </c>
      <c r="QF51" s="158">
        <v>0</v>
      </c>
      <c r="QH51" s="157" t="s">
        <v>67</v>
      </c>
      <c r="QI51" s="157">
        <v>148</v>
      </c>
      <c r="QJ51" s="157">
        <v>0</v>
      </c>
      <c r="QK51" s="157">
        <v>0</v>
      </c>
      <c r="QL51" s="157">
        <v>148</v>
      </c>
      <c r="QM51" s="158">
        <v>0</v>
      </c>
      <c r="QO51" s="157" t="s">
        <v>67</v>
      </c>
      <c r="QP51" s="157">
        <v>148</v>
      </c>
      <c r="QQ51" s="157">
        <v>0</v>
      </c>
      <c r="QR51" s="157">
        <v>0</v>
      </c>
      <c r="QS51" s="157">
        <v>148</v>
      </c>
      <c r="QT51" s="158">
        <v>0</v>
      </c>
    </row>
    <row r="52" spans="1:462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0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M52" s="4"/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1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68</v>
      </c>
      <c r="BF52" s="2">
        <v>899</v>
      </c>
      <c r="BG52" s="2">
        <v>899</v>
      </c>
      <c r="BH52" s="2">
        <v>0</v>
      </c>
      <c r="BI52" s="2">
        <v>0</v>
      </c>
      <c r="BJ52" s="4">
        <v>1</v>
      </c>
      <c r="BK52" s="4">
        <f t="shared" si="6"/>
        <v>0</v>
      </c>
      <c r="BM52" s="2" t="s">
        <v>68</v>
      </c>
      <c r="BN52" s="2">
        <v>1595</v>
      </c>
      <c r="BO52" s="2">
        <v>1588</v>
      </c>
      <c r="BP52" s="2">
        <v>7</v>
      </c>
      <c r="BQ52" s="2">
        <v>0</v>
      </c>
      <c r="BR52" s="4">
        <v>1</v>
      </c>
      <c r="BS52" s="4">
        <f t="shared" si="7"/>
        <v>0</v>
      </c>
      <c r="BU52" s="2" t="s">
        <v>68</v>
      </c>
      <c r="BV52" s="2">
        <v>1595</v>
      </c>
      <c r="BW52" s="2">
        <v>1588</v>
      </c>
      <c r="BX52" s="2">
        <v>7</v>
      </c>
      <c r="BY52" s="2">
        <v>0</v>
      </c>
      <c r="BZ52" s="4">
        <f t="shared" si="68"/>
        <v>0.9956112852664577</v>
      </c>
      <c r="CA52" s="4">
        <f t="shared" si="8"/>
        <v>-4.3887147335422982E-3</v>
      </c>
      <c r="CC52" s="2" t="s">
        <v>68</v>
      </c>
      <c r="CD52" s="2">
        <v>1595</v>
      </c>
      <c r="CE52" s="2">
        <v>1588</v>
      </c>
      <c r="CF52" s="2">
        <v>7</v>
      </c>
      <c r="CG52" s="2">
        <v>0</v>
      </c>
      <c r="CH52" s="4">
        <v>1</v>
      </c>
      <c r="CI52" s="4">
        <f t="shared" si="9"/>
        <v>4.3887147335422982E-3</v>
      </c>
      <c r="CJ52" s="4"/>
      <c r="CK52" s="2" t="s">
        <v>68</v>
      </c>
      <c r="CL52" s="2">
        <v>1595</v>
      </c>
      <c r="CM52" s="2">
        <v>1588</v>
      </c>
      <c r="CN52" s="2">
        <v>7</v>
      </c>
      <c r="CO52" s="2">
        <v>0</v>
      </c>
      <c r="CP52" s="4">
        <v>1</v>
      </c>
      <c r="CQ52" s="4">
        <f t="shared" si="10"/>
        <v>0</v>
      </c>
      <c r="CS52" s="2" t="s">
        <v>68</v>
      </c>
      <c r="CT52" s="2">
        <v>1595</v>
      </c>
      <c r="CU52" s="2">
        <v>1588</v>
      </c>
      <c r="CV52" s="2">
        <v>7</v>
      </c>
      <c r="CW52" s="2">
        <v>0</v>
      </c>
      <c r="CX52" s="4">
        <v>1</v>
      </c>
      <c r="CY52" s="4">
        <f t="shared" si="11"/>
        <v>0</v>
      </c>
      <c r="DA52" s="2" t="s">
        <v>68</v>
      </c>
      <c r="DB52" s="2">
        <v>1595</v>
      </c>
      <c r="DC52" s="2">
        <v>1588</v>
      </c>
      <c r="DD52" s="2">
        <v>7</v>
      </c>
      <c r="DE52" s="2">
        <v>0</v>
      </c>
      <c r="DF52" s="4">
        <v>1</v>
      </c>
      <c r="DG52" s="4">
        <f t="shared" si="12"/>
        <v>0</v>
      </c>
      <c r="DI52" s="2" t="s">
        <v>68</v>
      </c>
      <c r="DJ52" s="2">
        <v>1595</v>
      </c>
      <c r="DK52" s="2">
        <v>1588</v>
      </c>
      <c r="DL52" s="2">
        <v>7</v>
      </c>
      <c r="DM52" s="2">
        <v>0</v>
      </c>
      <c r="DN52" s="4">
        <v>1</v>
      </c>
      <c r="DO52" s="4">
        <f t="shared" si="13"/>
        <v>0</v>
      </c>
      <c r="DQ52" s="2" t="s">
        <v>68</v>
      </c>
      <c r="DR52" s="2">
        <v>1595</v>
      </c>
      <c r="DS52" s="2">
        <v>1588</v>
      </c>
      <c r="DT52" s="2">
        <v>7</v>
      </c>
      <c r="DU52" s="2">
        <v>0</v>
      </c>
      <c r="DV52" s="4">
        <v>1</v>
      </c>
      <c r="DW52" s="4">
        <f t="shared" si="14"/>
        <v>0</v>
      </c>
      <c r="DY52" s="2" t="s">
        <v>68</v>
      </c>
      <c r="DZ52" s="2">
        <v>1595</v>
      </c>
      <c r="EA52" s="2">
        <v>1588</v>
      </c>
      <c r="EB52" s="2">
        <v>7</v>
      </c>
      <c r="EC52" s="2">
        <v>0</v>
      </c>
      <c r="ED52" s="4">
        <v>1</v>
      </c>
      <c r="EE52" s="4">
        <f t="shared" si="15"/>
        <v>0</v>
      </c>
      <c r="EG52" s="2" t="s">
        <v>68</v>
      </c>
      <c r="EH52" s="2">
        <v>1595</v>
      </c>
      <c r="EI52" s="2">
        <v>1588</v>
      </c>
      <c r="EJ52" s="2">
        <v>7</v>
      </c>
      <c r="EK52" s="2">
        <v>0</v>
      </c>
      <c r="EL52" s="4">
        <f t="shared" si="69"/>
        <v>0.9956112852664577</v>
      </c>
      <c r="EM52" s="4">
        <f t="shared" si="16"/>
        <v>-4.3887147335422982E-3</v>
      </c>
      <c r="EO52" s="148" t="s">
        <v>68</v>
      </c>
      <c r="EP52" s="148">
        <v>1595</v>
      </c>
      <c r="EQ52" s="148">
        <v>1588</v>
      </c>
      <c r="ER52" s="148">
        <v>7</v>
      </c>
      <c r="ES52" s="148">
        <v>0</v>
      </c>
      <c r="ET52" s="149">
        <v>1</v>
      </c>
      <c r="EU52" s="149">
        <v>0</v>
      </c>
      <c r="EV52" s="147"/>
      <c r="EW52" s="147" t="s">
        <v>68</v>
      </c>
      <c r="EX52" s="147">
        <v>1595</v>
      </c>
      <c r="EY52" s="147">
        <v>1588</v>
      </c>
      <c r="EZ52" s="147">
        <v>7</v>
      </c>
      <c r="FA52" s="147">
        <v>0</v>
      </c>
      <c r="FB52" s="152">
        <v>1</v>
      </c>
      <c r="FC52" s="149">
        <v>0</v>
      </c>
      <c r="FD52" s="147"/>
      <c r="FE52" s="156" t="s">
        <v>68</v>
      </c>
      <c r="FF52" s="156">
        <v>1595</v>
      </c>
      <c r="FG52" s="156">
        <v>1588</v>
      </c>
      <c r="FH52" s="156">
        <v>7</v>
      </c>
      <c r="FI52" s="156">
        <v>0</v>
      </c>
      <c r="FJ52" s="162">
        <v>1</v>
      </c>
      <c r="FK52" s="158">
        <f t="shared" si="17"/>
        <v>0</v>
      </c>
      <c r="FL52" s="157"/>
      <c r="FM52" s="156" t="s">
        <v>68</v>
      </c>
      <c r="FN52" s="156">
        <v>1595</v>
      </c>
      <c r="FO52" s="156">
        <v>1588</v>
      </c>
      <c r="FP52" s="156">
        <v>7</v>
      </c>
      <c r="FQ52" s="156">
        <v>0</v>
      </c>
      <c r="FR52" s="162">
        <v>1</v>
      </c>
      <c r="FS52" s="158">
        <f t="shared" si="18"/>
        <v>0</v>
      </c>
      <c r="FT52" s="157"/>
      <c r="FU52" s="156" t="s">
        <v>68</v>
      </c>
      <c r="FV52" s="156">
        <v>1595</v>
      </c>
      <c r="FW52" s="156">
        <v>1588</v>
      </c>
      <c r="FX52" s="156">
        <v>7</v>
      </c>
      <c r="FY52" s="156">
        <v>0</v>
      </c>
      <c r="FZ52" s="162">
        <v>1</v>
      </c>
      <c r="GA52" s="158">
        <f t="shared" si="70"/>
        <v>0</v>
      </c>
      <c r="GB52" s="157"/>
      <c r="GC52" s="156" t="s">
        <v>68</v>
      </c>
      <c r="GD52" s="156">
        <v>1595</v>
      </c>
      <c r="GE52" s="156">
        <v>1588</v>
      </c>
      <c r="GF52" s="156">
        <v>7</v>
      </c>
      <c r="GG52" s="156">
        <v>0</v>
      </c>
      <c r="GH52" s="162">
        <v>1</v>
      </c>
      <c r="GI52" s="158">
        <f t="shared" si="20"/>
        <v>0</v>
      </c>
      <c r="GJ52" s="157"/>
      <c r="GK52" s="156" t="s">
        <v>68</v>
      </c>
      <c r="GL52" s="156">
        <v>1595</v>
      </c>
      <c r="GM52" s="156">
        <v>1588</v>
      </c>
      <c r="GN52" s="156">
        <v>7</v>
      </c>
      <c r="GO52" s="156">
        <v>0</v>
      </c>
      <c r="GP52" s="162">
        <v>1</v>
      </c>
      <c r="GQ52" s="158">
        <f t="shared" si="21"/>
        <v>0</v>
      </c>
      <c r="GR52" s="157"/>
      <c r="GS52" s="156" t="s">
        <v>68</v>
      </c>
      <c r="GT52" s="156">
        <v>1595</v>
      </c>
      <c r="GU52" s="156">
        <v>1588</v>
      </c>
      <c r="GV52" s="156">
        <v>7</v>
      </c>
      <c r="GW52" s="156">
        <v>0</v>
      </c>
      <c r="GX52" s="162">
        <v>1</v>
      </c>
      <c r="GY52" s="158">
        <f t="shared" si="22"/>
        <v>0</v>
      </c>
      <c r="GZ52" s="157"/>
      <c r="HA52" s="156" t="s">
        <v>68</v>
      </c>
      <c r="HB52" s="156">
        <v>1595</v>
      </c>
      <c r="HC52" s="156">
        <v>1588</v>
      </c>
      <c r="HD52" s="156">
        <v>7</v>
      </c>
      <c r="HE52" s="156">
        <v>0</v>
      </c>
      <c r="HF52" s="162">
        <v>1</v>
      </c>
      <c r="HG52" s="158">
        <f t="shared" si="23"/>
        <v>0</v>
      </c>
      <c r="HH52" s="157"/>
      <c r="HI52" s="157"/>
      <c r="HJ52" s="157"/>
      <c r="HK52" s="157"/>
      <c r="HL52" s="157"/>
      <c r="HM52" s="157"/>
      <c r="HN52" s="158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8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 t="s">
        <v>68</v>
      </c>
      <c r="IM52" s="157">
        <v>1595</v>
      </c>
      <c r="IN52" s="157">
        <v>1588</v>
      </c>
      <c r="IO52" s="157">
        <v>7</v>
      </c>
      <c r="IP52" s="157">
        <v>0</v>
      </c>
      <c r="IQ52" s="158">
        <f t="shared" si="24"/>
        <v>0.9956112852664577</v>
      </c>
      <c r="IR52" s="158">
        <f t="shared" si="25"/>
        <v>-4.3887147335422982E-3</v>
      </c>
      <c r="IS52" s="157"/>
      <c r="IT52" s="157" t="s">
        <v>68</v>
      </c>
      <c r="IU52" s="157">
        <v>1595</v>
      </c>
      <c r="IV52" s="157">
        <v>1588</v>
      </c>
      <c r="IW52" s="157">
        <v>7</v>
      </c>
      <c r="IX52" s="157">
        <v>0</v>
      </c>
      <c r="IY52" s="158">
        <f t="shared" si="26"/>
        <v>0.9956112852664577</v>
      </c>
      <c r="IZ52" s="158">
        <f t="shared" si="27"/>
        <v>0</v>
      </c>
      <c r="JA52" s="157"/>
      <c r="JB52" s="157" t="s">
        <v>68</v>
      </c>
      <c r="JC52" s="157">
        <v>1595</v>
      </c>
      <c r="JD52" s="157">
        <v>1588</v>
      </c>
      <c r="JE52" s="157">
        <v>7</v>
      </c>
      <c r="JF52" s="157">
        <v>0</v>
      </c>
      <c r="JG52" s="158">
        <f t="shared" si="28"/>
        <v>0.9956112852664577</v>
      </c>
      <c r="JH52" s="158">
        <f t="shared" si="29"/>
        <v>0</v>
      </c>
      <c r="JJ52" t="s">
        <v>68</v>
      </c>
      <c r="JK52">
        <v>1597</v>
      </c>
      <c r="JL52">
        <v>1590</v>
      </c>
      <c r="JM52">
        <v>7</v>
      </c>
      <c r="JN52">
        <v>0</v>
      </c>
      <c r="JO52" s="162">
        <f t="shared" si="30"/>
        <v>0.99561678146524735</v>
      </c>
      <c r="JP52" s="158">
        <f t="shared" si="31"/>
        <v>5.4961987896451348E-6</v>
      </c>
      <c r="JR52" s="157" t="s">
        <v>68</v>
      </c>
      <c r="JS52" s="157">
        <v>1597</v>
      </c>
      <c r="JT52" s="157">
        <v>1590</v>
      </c>
      <c r="JU52" s="157">
        <v>7</v>
      </c>
      <c r="JV52" s="157">
        <v>0</v>
      </c>
      <c r="JW52" s="158">
        <f t="shared" si="32"/>
        <v>0.99561678146524735</v>
      </c>
      <c r="JX52" s="158">
        <f t="shared" si="33"/>
        <v>0</v>
      </c>
      <c r="JZ52" s="157" t="s">
        <v>68</v>
      </c>
      <c r="KA52" s="157">
        <v>1597</v>
      </c>
      <c r="KB52" s="157">
        <v>1590</v>
      </c>
      <c r="KC52" s="157">
        <v>7</v>
      </c>
      <c r="KD52" s="157">
        <v>0</v>
      </c>
      <c r="KE52" s="158">
        <f t="shared" si="34"/>
        <v>0.99561678146524735</v>
      </c>
      <c r="KF52" s="158">
        <f t="shared" si="35"/>
        <v>0</v>
      </c>
      <c r="KH52" s="157" t="s">
        <v>68</v>
      </c>
      <c r="KI52" s="157">
        <v>1597</v>
      </c>
      <c r="KJ52" s="157">
        <v>1590</v>
      </c>
      <c r="KK52" s="157">
        <v>7</v>
      </c>
      <c r="KL52" s="157">
        <v>0</v>
      </c>
      <c r="KM52" s="158">
        <f t="shared" si="36"/>
        <v>0.99561678146524735</v>
      </c>
      <c r="KN52" s="158">
        <f t="shared" si="37"/>
        <v>0</v>
      </c>
      <c r="KP52" s="157" t="s">
        <v>68</v>
      </c>
      <c r="KQ52" s="157">
        <v>1597</v>
      </c>
      <c r="KR52" s="157">
        <v>1590</v>
      </c>
      <c r="KS52" s="157">
        <v>7</v>
      </c>
      <c r="KT52" s="157">
        <v>0</v>
      </c>
      <c r="KU52" s="158">
        <f t="shared" si="38"/>
        <v>0.99561678146524735</v>
      </c>
      <c r="KV52" s="158">
        <f t="shared" si="39"/>
        <v>0</v>
      </c>
      <c r="KX52" s="157" t="s">
        <v>68</v>
      </c>
      <c r="KY52" s="157">
        <v>1597</v>
      </c>
      <c r="KZ52" s="157">
        <v>1590</v>
      </c>
      <c r="LA52" s="157">
        <v>7</v>
      </c>
      <c r="LB52" s="157">
        <v>0</v>
      </c>
      <c r="LC52" s="158">
        <f t="shared" si="40"/>
        <v>0.99561678146524735</v>
      </c>
      <c r="LD52" s="158">
        <f t="shared" si="41"/>
        <v>0</v>
      </c>
      <c r="LF52" s="157" t="s">
        <v>68</v>
      </c>
      <c r="LG52" s="157">
        <v>1597</v>
      </c>
      <c r="LH52" s="157">
        <v>1590</v>
      </c>
      <c r="LI52" s="157">
        <v>7</v>
      </c>
      <c r="LJ52" s="157">
        <v>0</v>
      </c>
      <c r="LK52" s="158">
        <f t="shared" si="42"/>
        <v>0.99561678146524735</v>
      </c>
      <c r="LL52" s="158">
        <f t="shared" si="43"/>
        <v>0</v>
      </c>
      <c r="LN52" s="157" t="s">
        <v>68</v>
      </c>
      <c r="LO52" s="157">
        <v>1597</v>
      </c>
      <c r="LP52" s="157">
        <v>1590</v>
      </c>
      <c r="LQ52" s="157">
        <v>7</v>
      </c>
      <c r="LR52" s="157">
        <v>0</v>
      </c>
      <c r="LS52" s="158">
        <f t="shared" si="44"/>
        <v>0.99561678146524735</v>
      </c>
      <c r="LT52" s="158">
        <f t="shared" si="45"/>
        <v>0</v>
      </c>
      <c r="LV52" s="157" t="s">
        <v>68</v>
      </c>
      <c r="LW52" s="157">
        <v>1597</v>
      </c>
      <c r="LX52" s="157">
        <v>1590</v>
      </c>
      <c r="LY52" s="157">
        <v>7</v>
      </c>
      <c r="LZ52" s="157">
        <v>0</v>
      </c>
      <c r="MA52" s="158">
        <f t="shared" si="46"/>
        <v>0.99561678146524735</v>
      </c>
      <c r="MB52" s="158">
        <f t="shared" si="47"/>
        <v>0</v>
      </c>
      <c r="MD52" s="157" t="s">
        <v>68</v>
      </c>
      <c r="ME52" s="157">
        <v>1597</v>
      </c>
      <c r="MF52" s="157">
        <v>1590</v>
      </c>
      <c r="MG52" s="157">
        <v>7</v>
      </c>
      <c r="MH52" s="157">
        <v>0</v>
      </c>
      <c r="MI52" s="158">
        <f t="shared" si="48"/>
        <v>0.99561678146524735</v>
      </c>
      <c r="MJ52" s="158">
        <f t="shared" si="49"/>
        <v>0</v>
      </c>
      <c r="ML52" s="157" t="s">
        <v>68</v>
      </c>
      <c r="MM52" s="157">
        <v>1597</v>
      </c>
      <c r="MN52" s="157">
        <v>1587</v>
      </c>
      <c r="MO52" s="157">
        <v>9</v>
      </c>
      <c r="MP52" s="157">
        <v>1</v>
      </c>
      <c r="MQ52" s="158">
        <f t="shared" si="50"/>
        <v>0.99373825923606762</v>
      </c>
      <c r="MR52" s="158">
        <f t="shared" si="51"/>
        <v>-1.8785222291797243E-3</v>
      </c>
      <c r="MT52" s="157" t="s">
        <v>68</v>
      </c>
      <c r="MU52" s="157">
        <v>1597</v>
      </c>
      <c r="MV52" s="157">
        <v>1587</v>
      </c>
      <c r="MW52" s="157">
        <v>9</v>
      </c>
      <c r="MX52" s="157">
        <v>1</v>
      </c>
      <c r="MY52" s="158">
        <f t="shared" si="52"/>
        <v>0.99373825923606762</v>
      </c>
      <c r="MZ52" s="158">
        <f t="shared" si="53"/>
        <v>0</v>
      </c>
      <c r="NB52" s="157" t="s">
        <v>68</v>
      </c>
      <c r="NC52" s="157">
        <v>1597</v>
      </c>
      <c r="ND52" s="157">
        <v>1590</v>
      </c>
      <c r="NE52" s="157">
        <v>7</v>
      </c>
      <c r="NF52" s="157">
        <v>0</v>
      </c>
      <c r="NG52" s="158">
        <f t="shared" si="54"/>
        <v>0.99561678146524735</v>
      </c>
      <c r="NH52" s="158">
        <f t="shared" si="55"/>
        <v>1.8785222291797243E-3</v>
      </c>
      <c r="NJ52" s="157" t="s">
        <v>68</v>
      </c>
      <c r="NK52" s="157">
        <v>1597</v>
      </c>
      <c r="NL52" s="157">
        <v>1590</v>
      </c>
      <c r="NM52" s="157">
        <v>7</v>
      </c>
      <c r="NN52" s="157">
        <v>0</v>
      </c>
      <c r="NO52" s="158">
        <f t="shared" si="56"/>
        <v>0.99561678146524735</v>
      </c>
      <c r="NP52" s="158">
        <f t="shared" si="57"/>
        <v>0</v>
      </c>
      <c r="NR52" s="157" t="s">
        <v>68</v>
      </c>
      <c r="NS52" s="157">
        <v>1597</v>
      </c>
      <c r="NT52" s="157">
        <v>1590</v>
      </c>
      <c r="NU52" s="157">
        <v>7</v>
      </c>
      <c r="NV52" s="157">
        <v>0</v>
      </c>
      <c r="NW52" s="158">
        <f t="shared" si="58"/>
        <v>0.99561678146524735</v>
      </c>
      <c r="NX52" s="158">
        <f t="shared" si="59"/>
        <v>0</v>
      </c>
      <c r="NZ52" s="157" t="s">
        <v>68</v>
      </c>
      <c r="OA52" s="157">
        <v>1597</v>
      </c>
      <c r="OB52" s="157">
        <v>1590</v>
      </c>
      <c r="OC52" s="157">
        <v>7</v>
      </c>
      <c r="OD52" s="157">
        <v>0</v>
      </c>
      <c r="OE52" s="158">
        <f t="shared" si="60"/>
        <v>0.99561678146524735</v>
      </c>
      <c r="OF52" s="158">
        <f t="shared" si="61"/>
        <v>0</v>
      </c>
      <c r="OH52" s="157" t="s">
        <v>68</v>
      </c>
      <c r="OI52" s="157">
        <v>1597</v>
      </c>
      <c r="OJ52" s="157">
        <v>1590</v>
      </c>
      <c r="OK52" s="157">
        <v>7</v>
      </c>
      <c r="OL52" s="157">
        <v>0</v>
      </c>
      <c r="OM52" s="158">
        <f t="shared" si="62"/>
        <v>0.99561678146524735</v>
      </c>
      <c r="ON52" s="158">
        <f t="shared" si="63"/>
        <v>0</v>
      </c>
      <c r="OP52" s="157" t="s">
        <v>68</v>
      </c>
      <c r="OQ52" s="157">
        <v>1597</v>
      </c>
      <c r="OR52" s="157">
        <v>1590</v>
      </c>
      <c r="OS52" s="157">
        <v>7</v>
      </c>
      <c r="OT52" s="157">
        <v>0</v>
      </c>
      <c r="OU52" s="158">
        <f t="shared" si="64"/>
        <v>0.99561678146524735</v>
      </c>
      <c r="OV52" s="158">
        <f t="shared" si="65"/>
        <v>0</v>
      </c>
      <c r="OX52" s="157" t="s">
        <v>68</v>
      </c>
      <c r="OY52" s="157">
        <v>1597</v>
      </c>
      <c r="OZ52" s="157">
        <v>1590</v>
      </c>
      <c r="PA52" s="157">
        <v>7</v>
      </c>
      <c r="PB52" s="157">
        <v>0</v>
      </c>
      <c r="PC52" s="158">
        <f t="shared" si="66"/>
        <v>0.99561678146524735</v>
      </c>
      <c r="PD52" s="158">
        <f t="shared" si="67"/>
        <v>0</v>
      </c>
      <c r="PF52" s="157" t="s">
        <v>68</v>
      </c>
      <c r="PG52" s="157">
        <v>1597</v>
      </c>
      <c r="PH52" s="157">
        <v>0</v>
      </c>
      <c r="PI52" s="157">
        <v>0</v>
      </c>
      <c r="PJ52" s="157">
        <v>1597</v>
      </c>
      <c r="PK52" s="158">
        <v>0</v>
      </c>
      <c r="PM52" s="157" t="s">
        <v>68</v>
      </c>
      <c r="PN52" s="157">
        <v>1597</v>
      </c>
      <c r="PO52" s="157">
        <v>0</v>
      </c>
      <c r="PP52" s="157">
        <v>0</v>
      </c>
      <c r="PQ52" s="157">
        <v>1597</v>
      </c>
      <c r="PR52" s="158">
        <v>0</v>
      </c>
      <c r="PT52" s="157" t="s">
        <v>68</v>
      </c>
      <c r="PU52" s="157">
        <v>1597</v>
      </c>
      <c r="PV52" s="157">
        <v>0</v>
      </c>
      <c r="PW52" s="157">
        <v>0</v>
      </c>
      <c r="PX52" s="157">
        <v>1597</v>
      </c>
      <c r="PY52" s="158">
        <v>0</v>
      </c>
      <c r="QA52" s="157" t="s">
        <v>68</v>
      </c>
      <c r="QB52" s="157">
        <v>1597</v>
      </c>
      <c r="QC52" s="157">
        <v>0</v>
      </c>
      <c r="QD52" s="157">
        <v>0</v>
      </c>
      <c r="QE52" s="157">
        <v>1597</v>
      </c>
      <c r="QF52" s="158">
        <v>0</v>
      </c>
      <c r="QH52" s="157" t="s">
        <v>68</v>
      </c>
      <c r="QI52" s="157">
        <v>1597</v>
      </c>
      <c r="QJ52" s="157">
        <v>0</v>
      </c>
      <c r="QK52" s="157">
        <v>0</v>
      </c>
      <c r="QL52" s="157">
        <v>1597</v>
      </c>
      <c r="QM52" s="158">
        <v>0</v>
      </c>
      <c r="QO52" s="157" t="s">
        <v>68</v>
      </c>
      <c r="QP52" s="157">
        <v>1597</v>
      </c>
      <c r="QQ52" s="157">
        <v>0</v>
      </c>
      <c r="QR52" s="157">
        <v>0</v>
      </c>
      <c r="QS52" s="157">
        <v>1597</v>
      </c>
      <c r="QT52" s="158">
        <v>0</v>
      </c>
    </row>
    <row r="53" spans="1:462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0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1"/>
        <v>-1.0000000000000009E-2</v>
      </c>
      <c r="Y53" s="2" t="s">
        <v>69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1.0000000000000009E-2</v>
      </c>
      <c r="AM53" s="4"/>
      <c r="AO53" s="2" t="s">
        <v>69</v>
      </c>
      <c r="AP53" s="2">
        <v>176</v>
      </c>
      <c r="AQ53" s="2">
        <v>174</v>
      </c>
      <c r="AR53" s="2">
        <v>2</v>
      </c>
      <c r="AS53" s="2">
        <v>0</v>
      </c>
      <c r="AT53" s="4">
        <v>0.99</v>
      </c>
      <c r="AU53" s="4">
        <f t="shared" si="4"/>
        <v>0.99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f>AY53/AX53</f>
        <v>0.98863636363636365</v>
      </c>
      <c r="BC53" s="4">
        <f t="shared" si="5"/>
        <v>-1.3636363636363447E-3</v>
      </c>
      <c r="BD53" s="2" t="s">
        <v>119</v>
      </c>
      <c r="BE53" s="2" t="s">
        <v>69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4">
        <f t="shared" si="6"/>
        <v>1.3636363636363447E-3</v>
      </c>
      <c r="BM53" s="2" t="s">
        <v>69</v>
      </c>
      <c r="BN53" s="2">
        <v>176</v>
      </c>
      <c r="BO53" s="2">
        <v>173</v>
      </c>
      <c r="BP53" s="2">
        <v>2</v>
      </c>
      <c r="BQ53" s="7">
        <v>1</v>
      </c>
      <c r="BR53" s="4">
        <v>0.98</v>
      </c>
      <c r="BS53" s="4">
        <f t="shared" si="7"/>
        <v>-1.0000000000000009E-2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f t="shared" si="68"/>
        <v>0.98863636363636365</v>
      </c>
      <c r="CA53" s="4">
        <f t="shared" si="8"/>
        <v>8.6363636363636642E-3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9"/>
        <v>1.3636363636363447E-3</v>
      </c>
      <c r="CJ53" s="4"/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0</v>
      </c>
      <c r="CS53" s="2" t="s">
        <v>69</v>
      </c>
      <c r="CT53" s="2">
        <v>176</v>
      </c>
      <c r="CU53" s="2">
        <v>172</v>
      </c>
      <c r="CV53" s="7">
        <v>3</v>
      </c>
      <c r="CW53" s="7">
        <v>1</v>
      </c>
      <c r="CX53" s="4">
        <v>0.98</v>
      </c>
      <c r="CY53" s="4">
        <f t="shared" si="11"/>
        <v>-1.0000000000000009E-2</v>
      </c>
      <c r="CZ53" s="2" t="s">
        <v>225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1.0000000000000009E-2</v>
      </c>
      <c r="DI53" s="2" t="s">
        <v>69</v>
      </c>
      <c r="DJ53" s="2">
        <v>176</v>
      </c>
      <c r="DK53" s="2">
        <v>174</v>
      </c>
      <c r="DL53" s="2">
        <v>2</v>
      </c>
      <c r="DM53" s="2">
        <v>0</v>
      </c>
      <c r="DN53" s="4">
        <v>0.99</v>
      </c>
      <c r="DO53" s="4">
        <f t="shared" si="13"/>
        <v>0</v>
      </c>
      <c r="DQ53" s="2" t="s">
        <v>69</v>
      </c>
      <c r="DR53" s="2">
        <v>176</v>
      </c>
      <c r="DS53" s="2">
        <v>173</v>
      </c>
      <c r="DT53" s="2">
        <v>2</v>
      </c>
      <c r="DU53" s="7">
        <v>1</v>
      </c>
      <c r="DV53" s="4">
        <v>0.98</v>
      </c>
      <c r="DW53" s="4">
        <f t="shared" si="14"/>
        <v>-1.0000000000000009E-2</v>
      </c>
      <c r="DX53" s="2" t="s">
        <v>243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v>0.99</v>
      </c>
      <c r="EE53" s="4">
        <f t="shared" si="15"/>
        <v>1.0000000000000009E-2</v>
      </c>
      <c r="EG53" s="2" t="s">
        <v>69</v>
      </c>
      <c r="EH53" s="2">
        <v>176</v>
      </c>
      <c r="EI53" s="2">
        <v>174</v>
      </c>
      <c r="EJ53" s="2">
        <v>2</v>
      </c>
      <c r="EK53" s="2">
        <v>0</v>
      </c>
      <c r="EL53" s="4">
        <f t="shared" si="69"/>
        <v>0.98863636363636365</v>
      </c>
      <c r="EM53" s="4">
        <f t="shared" si="16"/>
        <v>-1.3636363636363447E-3</v>
      </c>
      <c r="EO53" s="148" t="s">
        <v>69</v>
      </c>
      <c r="EP53" s="148">
        <v>176</v>
      </c>
      <c r="EQ53" s="148">
        <v>174</v>
      </c>
      <c r="ER53" s="148">
        <v>2</v>
      </c>
      <c r="ES53" s="148">
        <v>0</v>
      </c>
      <c r="ET53" s="149">
        <v>0.99</v>
      </c>
      <c r="EU53" s="149">
        <v>0</v>
      </c>
      <c r="EV53" s="147"/>
      <c r="EW53" s="147" t="s">
        <v>69</v>
      </c>
      <c r="EX53" s="147">
        <v>176</v>
      </c>
      <c r="EY53" s="147">
        <v>173</v>
      </c>
      <c r="EZ53" s="147">
        <v>3</v>
      </c>
      <c r="FA53" s="147">
        <v>0</v>
      </c>
      <c r="FB53" s="152">
        <v>0.98</v>
      </c>
      <c r="FC53" s="149">
        <v>-1.0000000000000009E-2</v>
      </c>
      <c r="FD53" s="148" t="s">
        <v>119</v>
      </c>
      <c r="FE53" s="156" t="s">
        <v>69</v>
      </c>
      <c r="FF53" s="156">
        <v>176</v>
      </c>
      <c r="FG53" s="156">
        <v>174</v>
      </c>
      <c r="FH53" s="156">
        <v>2</v>
      </c>
      <c r="FI53" s="156">
        <v>0</v>
      </c>
      <c r="FJ53" s="162">
        <v>0.99</v>
      </c>
      <c r="FK53" s="158">
        <f t="shared" si="17"/>
        <v>1.0000000000000009E-2</v>
      </c>
      <c r="FL53" s="157"/>
      <c r="FM53" s="156" t="s">
        <v>69</v>
      </c>
      <c r="FN53" s="156">
        <v>176</v>
      </c>
      <c r="FO53" s="156">
        <v>174</v>
      </c>
      <c r="FP53" s="156">
        <v>2</v>
      </c>
      <c r="FQ53" s="156">
        <v>0</v>
      </c>
      <c r="FR53" s="162">
        <v>0.99</v>
      </c>
      <c r="FS53" s="158">
        <f t="shared" si="18"/>
        <v>0</v>
      </c>
      <c r="FT53" s="157"/>
      <c r="FU53" s="156" t="s">
        <v>69</v>
      </c>
      <c r="FV53" s="156">
        <v>176</v>
      </c>
      <c r="FW53" s="156">
        <v>174</v>
      </c>
      <c r="FX53" s="156">
        <v>2</v>
      </c>
      <c r="FY53" s="156">
        <v>0</v>
      </c>
      <c r="FZ53" s="162">
        <v>0.99</v>
      </c>
      <c r="GA53" s="158">
        <f t="shared" si="70"/>
        <v>0</v>
      </c>
      <c r="GB53" s="157"/>
      <c r="GC53" s="156" t="s">
        <v>69</v>
      </c>
      <c r="GD53" s="156">
        <v>176</v>
      </c>
      <c r="GE53" s="156">
        <v>174</v>
      </c>
      <c r="GF53" s="156">
        <v>2</v>
      </c>
      <c r="GG53" s="156">
        <v>0</v>
      </c>
      <c r="GH53" s="162">
        <v>0.99</v>
      </c>
      <c r="GI53" s="158">
        <f t="shared" si="20"/>
        <v>0</v>
      </c>
      <c r="GJ53" s="157"/>
      <c r="GK53" s="156" t="s">
        <v>69</v>
      </c>
      <c r="GL53" s="156">
        <v>176</v>
      </c>
      <c r="GM53" s="156">
        <v>174</v>
      </c>
      <c r="GN53" s="156">
        <v>2</v>
      </c>
      <c r="GO53" s="156">
        <v>0</v>
      </c>
      <c r="GP53" s="162">
        <v>0.99</v>
      </c>
      <c r="GQ53" s="158">
        <f t="shared" si="21"/>
        <v>0</v>
      </c>
      <c r="GR53" s="157"/>
      <c r="GS53" s="156" t="s">
        <v>69</v>
      </c>
      <c r="GT53" s="156">
        <v>176</v>
      </c>
      <c r="GU53" s="156">
        <v>174</v>
      </c>
      <c r="GV53" s="156">
        <v>2</v>
      </c>
      <c r="GW53" s="156">
        <v>0</v>
      </c>
      <c r="GX53" s="162">
        <v>0.99</v>
      </c>
      <c r="GY53" s="158">
        <f t="shared" si="22"/>
        <v>0</v>
      </c>
      <c r="GZ53" s="157"/>
      <c r="HA53" s="156" t="s">
        <v>69</v>
      </c>
      <c r="HB53" s="156">
        <v>176</v>
      </c>
      <c r="HC53" s="156">
        <v>174</v>
      </c>
      <c r="HD53" s="156">
        <v>2</v>
      </c>
      <c r="HE53" s="156">
        <v>0</v>
      </c>
      <c r="HF53" s="162">
        <v>0.99</v>
      </c>
      <c r="HG53" s="158">
        <f t="shared" si="23"/>
        <v>0</v>
      </c>
      <c r="HH53" s="157"/>
      <c r="HI53" s="157"/>
      <c r="HJ53" s="157"/>
      <c r="HK53" s="157"/>
      <c r="HL53" s="157"/>
      <c r="HM53" s="157"/>
      <c r="HN53" s="158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8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 t="s">
        <v>69</v>
      </c>
      <c r="IM53" s="157">
        <v>176</v>
      </c>
      <c r="IN53" s="157">
        <v>169</v>
      </c>
      <c r="IO53" s="157">
        <v>2</v>
      </c>
      <c r="IP53" s="157">
        <v>5</v>
      </c>
      <c r="IQ53" s="158">
        <f t="shared" si="24"/>
        <v>0.96022727272727271</v>
      </c>
      <c r="IR53" s="158">
        <f t="shared" si="25"/>
        <v>-2.9772727272727284E-2</v>
      </c>
      <c r="IS53" s="157"/>
      <c r="IT53" s="157" t="s">
        <v>69</v>
      </c>
      <c r="IU53" s="157">
        <v>176</v>
      </c>
      <c r="IV53" s="157">
        <v>171</v>
      </c>
      <c r="IW53" s="157">
        <v>2</v>
      </c>
      <c r="IX53" s="157">
        <v>3</v>
      </c>
      <c r="IY53" s="158">
        <f t="shared" si="26"/>
        <v>0.97159090909090906</v>
      </c>
      <c r="IZ53" s="158">
        <f t="shared" si="27"/>
        <v>1.1363636363636354E-2</v>
      </c>
      <c r="JA53" s="157"/>
      <c r="JB53" s="157" t="s">
        <v>69</v>
      </c>
      <c r="JC53" s="157">
        <v>176</v>
      </c>
      <c r="JD53" s="157">
        <v>171</v>
      </c>
      <c r="JE53" s="157">
        <v>2</v>
      </c>
      <c r="JF53" s="157">
        <v>3</v>
      </c>
      <c r="JG53" s="158">
        <f t="shared" si="28"/>
        <v>0.97159090909090906</v>
      </c>
      <c r="JH53" s="158">
        <f t="shared" si="29"/>
        <v>0</v>
      </c>
      <c r="JJ53" t="s">
        <v>69</v>
      </c>
      <c r="JK53">
        <v>176</v>
      </c>
      <c r="JL53">
        <v>165</v>
      </c>
      <c r="JM53">
        <v>2</v>
      </c>
      <c r="JN53">
        <v>9</v>
      </c>
      <c r="JO53" s="162">
        <f t="shared" si="30"/>
        <v>0.9375</v>
      </c>
      <c r="JP53" s="158">
        <f t="shared" si="31"/>
        <v>-3.4090909090909061E-2</v>
      </c>
      <c r="JR53" s="157" t="s">
        <v>69</v>
      </c>
      <c r="JS53" s="157">
        <v>176</v>
      </c>
      <c r="JT53" s="157">
        <v>166</v>
      </c>
      <c r="JU53" s="157">
        <v>2</v>
      </c>
      <c r="JV53" s="157">
        <v>8</v>
      </c>
      <c r="JW53" s="158">
        <f t="shared" si="32"/>
        <v>0.94318181818181823</v>
      </c>
      <c r="JX53" s="158">
        <f t="shared" si="33"/>
        <v>5.6818181818182323E-3</v>
      </c>
      <c r="JZ53" s="157" t="s">
        <v>69</v>
      </c>
      <c r="KA53" s="157">
        <v>176</v>
      </c>
      <c r="KB53" s="157">
        <v>167</v>
      </c>
      <c r="KC53" s="157">
        <v>2</v>
      </c>
      <c r="KD53" s="157">
        <v>7</v>
      </c>
      <c r="KE53" s="158">
        <f t="shared" si="34"/>
        <v>0.94886363636363635</v>
      </c>
      <c r="KF53" s="158">
        <f t="shared" si="35"/>
        <v>5.6818181818181213E-3</v>
      </c>
      <c r="KH53" s="157" t="s">
        <v>69</v>
      </c>
      <c r="KI53" s="157">
        <v>176</v>
      </c>
      <c r="KJ53" s="157">
        <v>167</v>
      </c>
      <c r="KK53" s="157">
        <v>2</v>
      </c>
      <c r="KL53" s="157">
        <v>7</v>
      </c>
      <c r="KM53" s="158">
        <f t="shared" si="36"/>
        <v>0.94886363636363635</v>
      </c>
      <c r="KN53" s="158">
        <f t="shared" si="37"/>
        <v>0</v>
      </c>
      <c r="KP53" s="157" t="s">
        <v>69</v>
      </c>
      <c r="KQ53" s="157">
        <v>176</v>
      </c>
      <c r="KR53" s="157">
        <v>167</v>
      </c>
      <c r="KS53" s="157">
        <v>2</v>
      </c>
      <c r="KT53" s="157">
        <v>7</v>
      </c>
      <c r="KU53" s="158">
        <f t="shared" si="38"/>
        <v>0.94886363636363635</v>
      </c>
      <c r="KV53" s="158">
        <f t="shared" si="39"/>
        <v>0</v>
      </c>
      <c r="KX53" s="157" t="s">
        <v>69</v>
      </c>
      <c r="KY53" s="157">
        <v>176</v>
      </c>
      <c r="KZ53" s="157">
        <v>168</v>
      </c>
      <c r="LA53" s="157">
        <v>2</v>
      </c>
      <c r="LB53" s="157">
        <v>6</v>
      </c>
      <c r="LC53" s="158">
        <f t="shared" si="40"/>
        <v>0.95454545454545459</v>
      </c>
      <c r="LD53" s="158">
        <f t="shared" si="41"/>
        <v>5.6818181818182323E-3</v>
      </c>
      <c r="LF53" s="157" t="s">
        <v>69</v>
      </c>
      <c r="LG53" s="157">
        <v>176</v>
      </c>
      <c r="LH53" s="157">
        <v>168</v>
      </c>
      <c r="LI53" s="157">
        <v>2</v>
      </c>
      <c r="LJ53" s="157">
        <v>6</v>
      </c>
      <c r="LK53" s="158">
        <f t="shared" si="42"/>
        <v>0.95454545454545459</v>
      </c>
      <c r="LL53" s="158">
        <f t="shared" si="43"/>
        <v>0</v>
      </c>
      <c r="LN53" s="157" t="s">
        <v>69</v>
      </c>
      <c r="LO53" s="157">
        <v>176</v>
      </c>
      <c r="LP53" s="157">
        <v>168</v>
      </c>
      <c r="LQ53" s="157">
        <v>2</v>
      </c>
      <c r="LR53" s="157">
        <v>6</v>
      </c>
      <c r="LS53" s="158">
        <f t="shared" si="44"/>
        <v>0.95454545454545459</v>
      </c>
      <c r="LT53" s="158">
        <f t="shared" si="45"/>
        <v>0</v>
      </c>
      <c r="LV53" s="157" t="s">
        <v>69</v>
      </c>
      <c r="LW53" s="157">
        <v>176</v>
      </c>
      <c r="LX53" s="157">
        <v>168</v>
      </c>
      <c r="LY53" s="157">
        <v>2</v>
      </c>
      <c r="LZ53" s="157">
        <v>6</v>
      </c>
      <c r="MA53" s="158">
        <f t="shared" si="46"/>
        <v>0.95454545454545459</v>
      </c>
      <c r="MB53" s="158">
        <f t="shared" si="47"/>
        <v>0</v>
      </c>
      <c r="MD53" s="157" t="s">
        <v>69</v>
      </c>
      <c r="ME53" s="157">
        <v>176</v>
      </c>
      <c r="MF53" s="157">
        <v>168</v>
      </c>
      <c r="MG53" s="157">
        <v>2</v>
      </c>
      <c r="MH53" s="157">
        <v>6</v>
      </c>
      <c r="MI53" s="158">
        <f t="shared" si="48"/>
        <v>0.95454545454545459</v>
      </c>
      <c r="MJ53" s="158">
        <f t="shared" si="49"/>
        <v>0</v>
      </c>
      <c r="ML53" s="157" t="s">
        <v>69</v>
      </c>
      <c r="MM53" s="157">
        <v>176</v>
      </c>
      <c r="MN53" s="157">
        <v>168</v>
      </c>
      <c r="MO53" s="157">
        <v>2</v>
      </c>
      <c r="MP53" s="157">
        <v>6</v>
      </c>
      <c r="MQ53" s="158">
        <f t="shared" si="50"/>
        <v>0.95454545454545459</v>
      </c>
      <c r="MR53" s="158">
        <f t="shared" si="51"/>
        <v>0</v>
      </c>
      <c r="MT53" s="157" t="s">
        <v>69</v>
      </c>
      <c r="MU53" s="157">
        <v>176</v>
      </c>
      <c r="MV53" s="157">
        <v>168</v>
      </c>
      <c r="MW53" s="157">
        <v>2</v>
      </c>
      <c r="MX53" s="157">
        <v>6</v>
      </c>
      <c r="MY53" s="158">
        <f t="shared" si="52"/>
        <v>0.95454545454545459</v>
      </c>
      <c r="MZ53" s="158">
        <f t="shared" si="53"/>
        <v>0</v>
      </c>
      <c r="NB53" s="157" t="s">
        <v>69</v>
      </c>
      <c r="NC53" s="157">
        <v>176</v>
      </c>
      <c r="ND53" s="157">
        <v>168</v>
      </c>
      <c r="NE53" s="157">
        <v>2</v>
      </c>
      <c r="NF53" s="157">
        <v>6</v>
      </c>
      <c r="NG53" s="158">
        <f t="shared" si="54"/>
        <v>0.95454545454545459</v>
      </c>
      <c r="NH53" s="158">
        <f t="shared" si="55"/>
        <v>0</v>
      </c>
      <c r="NJ53" s="157" t="s">
        <v>69</v>
      </c>
      <c r="NK53" s="157">
        <v>176</v>
      </c>
      <c r="NL53" s="157">
        <v>168</v>
      </c>
      <c r="NM53" s="157">
        <v>2</v>
      </c>
      <c r="NN53" s="157">
        <v>6</v>
      </c>
      <c r="NO53" s="158">
        <f t="shared" si="56"/>
        <v>0.95454545454545459</v>
      </c>
      <c r="NP53" s="158">
        <f t="shared" si="57"/>
        <v>0</v>
      </c>
      <c r="NR53" s="157" t="s">
        <v>69</v>
      </c>
      <c r="NS53" s="157">
        <v>176</v>
      </c>
      <c r="NT53" s="157">
        <v>168</v>
      </c>
      <c r="NU53" s="157">
        <v>2</v>
      </c>
      <c r="NV53" s="157">
        <v>6</v>
      </c>
      <c r="NW53" s="158">
        <f t="shared" si="58"/>
        <v>0.95454545454545459</v>
      </c>
      <c r="NX53" s="158">
        <f t="shared" si="59"/>
        <v>0</v>
      </c>
      <c r="NZ53" s="157" t="s">
        <v>69</v>
      </c>
      <c r="OA53" s="157">
        <v>176</v>
      </c>
      <c r="OB53" s="157">
        <v>168</v>
      </c>
      <c r="OC53" s="157">
        <v>2</v>
      </c>
      <c r="OD53" s="157">
        <v>6</v>
      </c>
      <c r="OE53" s="158">
        <f t="shared" si="60"/>
        <v>0.95454545454545459</v>
      </c>
      <c r="OF53" s="158">
        <f t="shared" si="61"/>
        <v>0</v>
      </c>
      <c r="OH53" s="157" t="s">
        <v>69</v>
      </c>
      <c r="OI53" s="157">
        <v>176</v>
      </c>
      <c r="OJ53" s="157">
        <v>168</v>
      </c>
      <c r="OK53" s="157">
        <v>2</v>
      </c>
      <c r="OL53" s="157">
        <v>6</v>
      </c>
      <c r="OM53" s="158">
        <f t="shared" si="62"/>
        <v>0.95454545454545459</v>
      </c>
      <c r="ON53" s="158">
        <f t="shared" si="63"/>
        <v>0</v>
      </c>
      <c r="OP53" s="157" t="s">
        <v>69</v>
      </c>
      <c r="OQ53" s="157">
        <v>176</v>
      </c>
      <c r="OR53" s="157">
        <v>168</v>
      </c>
      <c r="OS53" s="157">
        <v>2</v>
      </c>
      <c r="OT53" s="157">
        <v>6</v>
      </c>
      <c r="OU53" s="158">
        <f t="shared" si="64"/>
        <v>0.95454545454545459</v>
      </c>
      <c r="OV53" s="158">
        <f t="shared" si="65"/>
        <v>0</v>
      </c>
      <c r="OX53" s="157" t="s">
        <v>69</v>
      </c>
      <c r="OY53" s="157">
        <v>176</v>
      </c>
      <c r="OZ53" s="157">
        <v>168</v>
      </c>
      <c r="PA53" s="157">
        <v>2</v>
      </c>
      <c r="PB53" s="157">
        <v>6</v>
      </c>
      <c r="PC53" s="158">
        <f t="shared" si="66"/>
        <v>0.95454545454545459</v>
      </c>
      <c r="PD53" s="158">
        <f t="shared" si="67"/>
        <v>0</v>
      </c>
      <c r="PF53" s="157" t="s">
        <v>69</v>
      </c>
      <c r="PG53" s="157">
        <v>176</v>
      </c>
      <c r="PH53" s="157">
        <v>0</v>
      </c>
      <c r="PI53" s="157">
        <v>0</v>
      </c>
      <c r="PJ53" s="157">
        <v>176</v>
      </c>
      <c r="PK53" s="158">
        <v>0</v>
      </c>
      <c r="PM53" s="157" t="s">
        <v>69</v>
      </c>
      <c r="PN53" s="157">
        <v>176</v>
      </c>
      <c r="PO53" s="157">
        <v>0</v>
      </c>
      <c r="PP53" s="157">
        <v>0</v>
      </c>
      <c r="PQ53" s="157">
        <v>176</v>
      </c>
      <c r="PR53" s="158">
        <v>0</v>
      </c>
      <c r="PT53" s="157" t="s">
        <v>69</v>
      </c>
      <c r="PU53" s="157">
        <v>176</v>
      </c>
      <c r="PV53" s="157">
        <v>0</v>
      </c>
      <c r="PW53" s="157">
        <v>0</v>
      </c>
      <c r="PX53" s="157">
        <v>176</v>
      </c>
      <c r="PY53" s="158">
        <v>0</v>
      </c>
      <c r="QA53" s="157" t="s">
        <v>69</v>
      </c>
      <c r="QB53" s="157">
        <v>176</v>
      </c>
      <c r="QC53" s="157">
        <v>0</v>
      </c>
      <c r="QD53" s="157">
        <v>0</v>
      </c>
      <c r="QE53" s="157">
        <v>176</v>
      </c>
      <c r="QF53" s="158">
        <v>0</v>
      </c>
      <c r="QH53" s="157" t="s">
        <v>69</v>
      </c>
      <c r="QI53" s="157">
        <v>176</v>
      </c>
      <c r="QJ53" s="157">
        <v>0</v>
      </c>
      <c r="QK53" s="157">
        <v>0</v>
      </c>
      <c r="QL53" s="157">
        <v>176</v>
      </c>
      <c r="QM53" s="158">
        <v>0</v>
      </c>
      <c r="QO53" s="157" t="s">
        <v>69</v>
      </c>
      <c r="QP53" s="157">
        <v>176</v>
      </c>
      <c r="QQ53" s="157">
        <v>0</v>
      </c>
      <c r="QR53" s="157">
        <v>0</v>
      </c>
      <c r="QS53" s="157">
        <v>176</v>
      </c>
      <c r="QT53" s="158">
        <v>0</v>
      </c>
    </row>
    <row r="54" spans="1:462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0"/>
        <v>0</v>
      </c>
      <c r="Q54" s="2" t="s">
        <v>70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M54" s="4"/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0.97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6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4">
        <f t="shared" si="7"/>
        <v>0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f t="shared" si="68"/>
        <v>0.96536796536796532</v>
      </c>
      <c r="CA54" s="4">
        <f t="shared" si="8"/>
        <v>-4.6320346320346539E-3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9"/>
        <v>4.6320346320346539E-3</v>
      </c>
      <c r="CJ54" s="4"/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2" t="s">
        <v>70</v>
      </c>
      <c r="EH54" s="2">
        <v>231</v>
      </c>
      <c r="EI54" s="2">
        <v>223</v>
      </c>
      <c r="EJ54" s="2">
        <v>7</v>
      </c>
      <c r="EK54" s="2">
        <v>1</v>
      </c>
      <c r="EL54" s="4">
        <f t="shared" si="69"/>
        <v>0.96536796536796532</v>
      </c>
      <c r="EM54" s="4">
        <f t="shared" si="16"/>
        <v>-4.6320346320346539E-3</v>
      </c>
      <c r="EO54" s="148" t="s">
        <v>70</v>
      </c>
      <c r="EP54" s="148">
        <v>231</v>
      </c>
      <c r="EQ54" s="148">
        <v>223</v>
      </c>
      <c r="ER54" s="148">
        <v>7</v>
      </c>
      <c r="ES54" s="148">
        <v>1</v>
      </c>
      <c r="ET54" s="149">
        <v>0.97</v>
      </c>
      <c r="EU54" s="149">
        <v>0</v>
      </c>
      <c r="EV54" s="147"/>
      <c r="EW54" s="147" t="s">
        <v>70</v>
      </c>
      <c r="EX54" s="147">
        <v>231</v>
      </c>
      <c r="EY54" s="147">
        <v>223</v>
      </c>
      <c r="EZ54" s="147">
        <v>7</v>
      </c>
      <c r="FA54" s="147">
        <v>1</v>
      </c>
      <c r="FB54" s="152">
        <v>0.97</v>
      </c>
      <c r="FC54" s="149">
        <v>0</v>
      </c>
      <c r="FD54" s="14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7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8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70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20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1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2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3"/>
        <v>0</v>
      </c>
      <c r="HH54" s="157"/>
      <c r="HI54" s="157"/>
      <c r="HJ54" s="157"/>
      <c r="HK54" s="157"/>
      <c r="HL54" s="157"/>
      <c r="HM54" s="157"/>
      <c r="HN54" s="158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8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4"/>
        <v>0.96536796536796532</v>
      </c>
      <c r="IR54" s="158">
        <f t="shared" si="25"/>
        <v>-4.6320346320346539E-3</v>
      </c>
      <c r="IS54" s="157"/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6"/>
        <v>0.96536796536796532</v>
      </c>
      <c r="IZ54" s="158">
        <f t="shared" si="27"/>
        <v>0</v>
      </c>
      <c r="JA54" s="157"/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8"/>
        <v>0.96536796536796532</v>
      </c>
      <c r="JH54" s="158">
        <f t="shared" si="29"/>
        <v>0</v>
      </c>
      <c r="JJ54" t="s">
        <v>70</v>
      </c>
      <c r="JK54">
        <v>231</v>
      </c>
      <c r="JL54">
        <v>223</v>
      </c>
      <c r="JM54">
        <v>7</v>
      </c>
      <c r="JN54">
        <v>1</v>
      </c>
      <c r="JO54" s="162">
        <f t="shared" si="30"/>
        <v>0.96536796536796532</v>
      </c>
      <c r="JP54" s="158">
        <f t="shared" si="31"/>
        <v>0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2"/>
        <v>0.96536796536796532</v>
      </c>
      <c r="JX54" s="158">
        <f t="shared" si="33"/>
        <v>0</v>
      </c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4"/>
        <v>0.96536796536796532</v>
      </c>
      <c r="KF54" s="158">
        <f t="shared" si="35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6"/>
        <v>0.96536796536796532</v>
      </c>
      <c r="KN54" s="158">
        <f t="shared" si="37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8"/>
        <v>0.96536796536796532</v>
      </c>
      <c r="KV54" s="158">
        <f t="shared" si="39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40"/>
        <v>0.96536796536796532</v>
      </c>
      <c r="LD54" s="158">
        <f t="shared" si="41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2"/>
        <v>0.96536796536796532</v>
      </c>
      <c r="LL54" s="158">
        <f t="shared" si="43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4"/>
        <v>0.96536796536796532</v>
      </c>
      <c r="LT54" s="158">
        <f t="shared" si="45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6"/>
        <v>0.96536796536796532</v>
      </c>
      <c r="MB54" s="158">
        <f t="shared" si="47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8"/>
        <v>0.96536796536796532</v>
      </c>
      <c r="MJ54" s="158">
        <f t="shared" si="49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50"/>
        <v>0.96536796536796532</v>
      </c>
      <c r="MR54" s="158">
        <f t="shared" si="51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2"/>
        <v>0.96536796536796532</v>
      </c>
      <c r="MZ54" s="158">
        <f t="shared" si="53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4"/>
        <v>0.96536796536796532</v>
      </c>
      <c r="NH54" s="158">
        <f t="shared" si="55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6"/>
        <v>0.96536796536796532</v>
      </c>
      <c r="NP54" s="158">
        <f t="shared" si="57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8"/>
        <v>0.96536796536796532</v>
      </c>
      <c r="NX54" s="158">
        <f t="shared" si="59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60"/>
        <v>0.96296296296296291</v>
      </c>
      <c r="OF54" s="158">
        <f t="shared" si="61"/>
        <v>-2.4050024050024099E-3</v>
      </c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2"/>
        <v>0.96296296296296291</v>
      </c>
      <c r="ON54" s="158">
        <f t="shared" si="63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4"/>
        <v>0.96296296296296291</v>
      </c>
      <c r="OV54" s="158">
        <f t="shared" si="65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6"/>
        <v>0.96296296296296291</v>
      </c>
      <c r="PD54" s="158">
        <f t="shared" si="67"/>
        <v>0</v>
      </c>
      <c r="PF54" s="157" t="s">
        <v>70</v>
      </c>
      <c r="PG54" s="157">
        <v>270</v>
      </c>
      <c r="PH54" s="157">
        <v>0</v>
      </c>
      <c r="PI54" s="157">
        <v>0</v>
      </c>
      <c r="PJ54" s="157">
        <v>270</v>
      </c>
      <c r="PK54" s="158">
        <v>0</v>
      </c>
      <c r="PM54" s="157" t="s">
        <v>70</v>
      </c>
      <c r="PN54" s="157">
        <v>270</v>
      </c>
      <c r="PO54" s="157">
        <v>0</v>
      </c>
      <c r="PP54" s="157">
        <v>0</v>
      </c>
      <c r="PQ54" s="157">
        <v>270</v>
      </c>
      <c r="PR54" s="158">
        <v>0</v>
      </c>
      <c r="PT54" s="157" t="s">
        <v>70</v>
      </c>
      <c r="PU54" s="157">
        <v>270</v>
      </c>
      <c r="PV54" s="157">
        <v>0</v>
      </c>
      <c r="PW54" s="157">
        <v>0</v>
      </c>
      <c r="PX54" s="157">
        <v>270</v>
      </c>
      <c r="PY54" s="158">
        <v>0</v>
      </c>
      <c r="QA54" s="157" t="s">
        <v>70</v>
      </c>
      <c r="QB54" s="157">
        <v>270</v>
      </c>
      <c r="QC54" s="157">
        <v>0</v>
      </c>
      <c r="QD54" s="157">
        <v>0</v>
      </c>
      <c r="QE54" s="157">
        <v>270</v>
      </c>
      <c r="QF54" s="158">
        <v>0</v>
      </c>
      <c r="QH54" s="157" t="s">
        <v>70</v>
      </c>
      <c r="QI54" s="157">
        <v>270</v>
      </c>
      <c r="QJ54" s="157">
        <v>0</v>
      </c>
      <c r="QK54" s="157">
        <v>0</v>
      </c>
      <c r="QL54" s="157">
        <v>270</v>
      </c>
      <c r="QM54" s="158">
        <v>0</v>
      </c>
      <c r="QO54" s="157" t="s">
        <v>70</v>
      </c>
      <c r="QP54" s="157">
        <v>270</v>
      </c>
      <c r="QQ54" s="157">
        <v>0</v>
      </c>
      <c r="QR54" s="157">
        <v>0</v>
      </c>
      <c r="QS54" s="157">
        <v>270</v>
      </c>
      <c r="QT54" s="158">
        <v>0</v>
      </c>
    </row>
    <row r="55" spans="1:462" ht="15">
      <c r="A55" s="2" t="s">
        <v>71</v>
      </c>
      <c r="B55" s="2">
        <v>194</v>
      </c>
      <c r="C55" s="2">
        <v>185</v>
      </c>
      <c r="D55" s="2">
        <v>7</v>
      </c>
      <c r="E55" s="2">
        <v>2</v>
      </c>
      <c r="F55" s="4">
        <v>0.95</v>
      </c>
      <c r="G55" s="19"/>
      <c r="H55" s="18"/>
      <c r="I55" s="2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0"/>
        <v>-1.0000000000000009E-2</v>
      </c>
      <c r="Q55" s="65" t="s">
        <v>71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2.3541666666666683E-2</v>
      </c>
      <c r="Y55" s="65" t="s">
        <v>71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65" t="s">
        <v>71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M55" s="4">
        <f t="shared" si="3"/>
        <v>0</v>
      </c>
      <c r="AO55" s="112" t="s">
        <v>71</v>
      </c>
      <c r="AP55">
        <v>192</v>
      </c>
      <c r="AQ55">
        <v>185</v>
      </c>
      <c r="AR55">
        <v>7</v>
      </c>
      <c r="AS55">
        <v>0</v>
      </c>
      <c r="AT55" s="108">
        <f>AQ55/AP55</f>
        <v>0.96354166666666663</v>
      </c>
      <c r="AU55" s="4">
        <f t="shared" si="4"/>
        <v>0</v>
      </c>
      <c r="AW55" s="65" t="s">
        <v>71</v>
      </c>
      <c r="AX55" s="2">
        <v>192</v>
      </c>
      <c r="AY55" s="2">
        <v>185</v>
      </c>
      <c r="AZ55" s="2">
        <v>7</v>
      </c>
      <c r="BA55" s="2">
        <v>0</v>
      </c>
      <c r="BB55" s="4">
        <f>AY55/AX55</f>
        <v>0.96354166666666663</v>
      </c>
      <c r="BC55" s="4">
        <f t="shared" si="5"/>
        <v>0</v>
      </c>
      <c r="BD55" s="2" t="s">
        <v>119</v>
      </c>
      <c r="BE55" s="65" t="s">
        <v>71</v>
      </c>
      <c r="BF55" s="2">
        <v>192</v>
      </c>
      <c r="BG55" s="2">
        <v>185</v>
      </c>
      <c r="BH55" s="2">
        <v>7</v>
      </c>
      <c r="BI55" s="2">
        <v>0</v>
      </c>
      <c r="BJ55" s="4">
        <f>BG55/BF55</f>
        <v>0.96354166666666663</v>
      </c>
      <c r="BK55" s="4">
        <f t="shared" si="6"/>
        <v>0</v>
      </c>
      <c r="BM55" s="65" t="s">
        <v>71</v>
      </c>
      <c r="BN55" s="2">
        <v>192</v>
      </c>
      <c r="BO55" s="2">
        <v>185</v>
      </c>
      <c r="BP55" s="2">
        <v>7</v>
      </c>
      <c r="BQ55" s="2">
        <v>0</v>
      </c>
      <c r="BR55" s="4">
        <f>BO55/BN55</f>
        <v>0.96354166666666663</v>
      </c>
      <c r="BS55" s="4">
        <f t="shared" si="7"/>
        <v>0</v>
      </c>
      <c r="BU55" s="65" t="s">
        <v>71</v>
      </c>
      <c r="BV55" s="2">
        <v>192</v>
      </c>
      <c r="BW55" s="2">
        <v>185</v>
      </c>
      <c r="BX55" s="2">
        <v>7</v>
      </c>
      <c r="BY55" s="2">
        <v>0</v>
      </c>
      <c r="BZ55" s="4">
        <f t="shared" si="68"/>
        <v>0.96354166666666663</v>
      </c>
      <c r="CA55" s="4">
        <f t="shared" si="8"/>
        <v>0</v>
      </c>
      <c r="CC55" s="65" t="s">
        <v>71</v>
      </c>
      <c r="CD55" s="2">
        <v>192</v>
      </c>
      <c r="CE55" s="2">
        <v>185</v>
      </c>
      <c r="CF55" s="2">
        <v>7</v>
      </c>
      <c r="CG55" s="2">
        <v>0</v>
      </c>
      <c r="CH55" s="4">
        <f>CE55/CD55</f>
        <v>0.96354166666666663</v>
      </c>
      <c r="CI55" s="4">
        <f t="shared" si="9"/>
        <v>0</v>
      </c>
      <c r="CJ55" s="4"/>
      <c r="CK55" s="65" t="s">
        <v>71</v>
      </c>
      <c r="CL55" s="2">
        <v>192</v>
      </c>
      <c r="CM55" s="2">
        <v>185</v>
      </c>
      <c r="CN55" s="2">
        <v>7</v>
      </c>
      <c r="CO55" s="2">
        <v>0</v>
      </c>
      <c r="CP55" s="4">
        <f>CM55/CL55</f>
        <v>0.96354166666666663</v>
      </c>
      <c r="CQ55" s="4">
        <f t="shared" si="10"/>
        <v>0</v>
      </c>
      <c r="CS55" s="65" t="s">
        <v>71</v>
      </c>
      <c r="CT55" s="2">
        <v>192</v>
      </c>
      <c r="CU55" s="2">
        <v>185</v>
      </c>
      <c r="CV55" s="2">
        <v>7</v>
      </c>
      <c r="CW55" s="2">
        <v>0</v>
      </c>
      <c r="CX55" s="4">
        <f>CU55/CT55</f>
        <v>0.96354166666666663</v>
      </c>
      <c r="CY55" s="4">
        <f t="shared" si="11"/>
        <v>0</v>
      </c>
      <c r="DA55" s="114" t="s">
        <v>71</v>
      </c>
      <c r="DB55" s="2">
        <v>192</v>
      </c>
      <c r="DC55" s="2">
        <v>185</v>
      </c>
      <c r="DD55" s="2">
        <v>7</v>
      </c>
      <c r="DE55" s="2">
        <v>0</v>
      </c>
      <c r="DF55" s="4">
        <f>DC55/DB55</f>
        <v>0.96354166666666663</v>
      </c>
      <c r="DG55" s="4">
        <f t="shared" si="12"/>
        <v>0</v>
      </c>
      <c r="DI55" s="114" t="s">
        <v>71</v>
      </c>
      <c r="DJ55" s="2">
        <v>192</v>
      </c>
      <c r="DK55" s="2">
        <v>185</v>
      </c>
      <c r="DL55" s="2">
        <v>7</v>
      </c>
      <c r="DM55" s="2">
        <v>0</v>
      </c>
      <c r="DN55" s="4">
        <f>DK55/DJ55</f>
        <v>0.96354166666666663</v>
      </c>
      <c r="DO55" s="4">
        <f t="shared" si="13"/>
        <v>0</v>
      </c>
      <c r="DQ55" s="114" t="s">
        <v>71</v>
      </c>
      <c r="DR55" s="2">
        <v>192</v>
      </c>
      <c r="DS55" s="2">
        <v>185</v>
      </c>
      <c r="DT55" s="2">
        <v>7</v>
      </c>
      <c r="DU55" s="2">
        <v>0</v>
      </c>
      <c r="DV55" s="4">
        <f>DS55/DR55</f>
        <v>0.96354166666666663</v>
      </c>
      <c r="DW55" s="4">
        <f t="shared" si="14"/>
        <v>0</v>
      </c>
      <c r="DY55" s="114" t="s">
        <v>71</v>
      </c>
      <c r="DZ55" s="2">
        <v>192</v>
      </c>
      <c r="EA55" s="2">
        <v>185</v>
      </c>
      <c r="EB55" s="2">
        <v>7</v>
      </c>
      <c r="EC55" s="2">
        <v>0</v>
      </c>
      <c r="ED55" s="4">
        <v>0.96</v>
      </c>
      <c r="EE55" s="4">
        <f t="shared" si="15"/>
        <v>-3.5416666666666652E-3</v>
      </c>
      <c r="EG55" s="114" t="s">
        <v>71</v>
      </c>
      <c r="EH55" s="2">
        <v>192</v>
      </c>
      <c r="EI55" s="2">
        <v>185</v>
      </c>
      <c r="EJ55" s="2">
        <v>7</v>
      </c>
      <c r="EK55" s="2">
        <v>0</v>
      </c>
      <c r="EL55" s="4">
        <v>0.96</v>
      </c>
      <c r="EM55" s="4">
        <f t="shared" si="16"/>
        <v>0</v>
      </c>
      <c r="EO55" s="151" t="s">
        <v>71</v>
      </c>
      <c r="EP55" s="148">
        <v>192</v>
      </c>
      <c r="EQ55" s="148">
        <v>185</v>
      </c>
      <c r="ER55" s="148">
        <v>7</v>
      </c>
      <c r="ES55" s="148">
        <v>0</v>
      </c>
      <c r="ET55" s="149">
        <v>0.96</v>
      </c>
      <c r="EU55" s="149">
        <v>0</v>
      </c>
      <c r="EV55" s="147"/>
      <c r="EW55" s="153" t="s">
        <v>71</v>
      </c>
      <c r="EX55" s="148">
        <v>192</v>
      </c>
      <c r="EY55" s="148">
        <v>185</v>
      </c>
      <c r="EZ55" s="148">
        <v>7</v>
      </c>
      <c r="FA55" s="148">
        <v>0</v>
      </c>
      <c r="FB55" s="149">
        <v>0.96</v>
      </c>
      <c r="FC55" s="149">
        <v>0</v>
      </c>
      <c r="FD55" s="147"/>
      <c r="FE55" s="163" t="s">
        <v>71</v>
      </c>
      <c r="FF55" s="157">
        <v>192</v>
      </c>
      <c r="FG55" s="157">
        <v>185</v>
      </c>
      <c r="FH55" s="157">
        <v>7</v>
      </c>
      <c r="FI55" s="157">
        <v>0</v>
      </c>
      <c r="FJ55" s="158">
        <v>0.96</v>
      </c>
      <c r="FK55" s="158">
        <f t="shared" si="17"/>
        <v>0</v>
      </c>
      <c r="FL55" s="157"/>
      <c r="FM55" s="163" t="s">
        <v>71</v>
      </c>
      <c r="FN55" s="156">
        <v>192</v>
      </c>
      <c r="FO55" s="156">
        <v>185</v>
      </c>
      <c r="FP55" s="156">
        <v>7</v>
      </c>
      <c r="FQ55" s="156">
        <v>0</v>
      </c>
      <c r="FR55" s="162">
        <v>0.96</v>
      </c>
      <c r="FS55" s="158">
        <f t="shared" si="18"/>
        <v>0</v>
      </c>
      <c r="FT55" s="157" t="s">
        <v>119</v>
      </c>
      <c r="FU55" s="163" t="s">
        <v>71</v>
      </c>
      <c r="FV55" s="156">
        <v>192</v>
      </c>
      <c r="FW55" s="156">
        <v>185</v>
      </c>
      <c r="FX55" s="156">
        <v>7</v>
      </c>
      <c r="FY55" s="156">
        <v>0</v>
      </c>
      <c r="FZ55" s="162">
        <v>0.96</v>
      </c>
      <c r="GA55" s="158">
        <f t="shared" si="70"/>
        <v>0</v>
      </c>
      <c r="GB55" s="157"/>
      <c r="GC55" s="163" t="s">
        <v>71</v>
      </c>
      <c r="GD55" s="156">
        <v>192</v>
      </c>
      <c r="GE55" s="156">
        <v>185</v>
      </c>
      <c r="GF55" s="156">
        <v>7</v>
      </c>
      <c r="GG55" s="156">
        <v>0</v>
      </c>
      <c r="GH55" s="162">
        <v>0.96</v>
      </c>
      <c r="GI55" s="158">
        <f t="shared" si="20"/>
        <v>0</v>
      </c>
      <c r="GJ55" s="157"/>
      <c r="GK55" s="163" t="s">
        <v>71</v>
      </c>
      <c r="GL55" s="156">
        <v>192</v>
      </c>
      <c r="GM55" s="156">
        <v>185</v>
      </c>
      <c r="GN55" s="156">
        <v>7</v>
      </c>
      <c r="GO55" s="156">
        <v>0</v>
      </c>
      <c r="GP55" s="162">
        <v>0.96</v>
      </c>
      <c r="GQ55" s="158">
        <f t="shared" si="21"/>
        <v>0</v>
      </c>
      <c r="GR55" s="157"/>
      <c r="GS55" s="163" t="s">
        <v>71</v>
      </c>
      <c r="GT55" s="156">
        <v>192</v>
      </c>
      <c r="GU55" s="156">
        <v>185</v>
      </c>
      <c r="GV55" s="156">
        <v>7</v>
      </c>
      <c r="GW55" s="156">
        <v>0</v>
      </c>
      <c r="GX55" s="162">
        <v>0.96</v>
      </c>
      <c r="GY55" s="158">
        <f t="shared" si="22"/>
        <v>0</v>
      </c>
      <c r="GZ55" s="157"/>
      <c r="HA55" s="163" t="s">
        <v>71</v>
      </c>
      <c r="HB55" s="156">
        <v>192</v>
      </c>
      <c r="HC55" s="156">
        <v>185</v>
      </c>
      <c r="HD55" s="156">
        <v>7</v>
      </c>
      <c r="HE55" s="156">
        <v>0</v>
      </c>
      <c r="HF55" s="162">
        <v>0.96</v>
      </c>
      <c r="HG55" s="158">
        <f t="shared" si="23"/>
        <v>0</v>
      </c>
      <c r="HH55" s="157"/>
      <c r="HI55" s="157"/>
      <c r="HJ55" s="157"/>
      <c r="HK55" s="157"/>
      <c r="HL55" s="157"/>
      <c r="HM55" s="157"/>
      <c r="HN55" s="158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8"/>
      <c r="IC55" s="157"/>
      <c r="ID55" s="157"/>
      <c r="IE55" s="157"/>
      <c r="IF55" s="157"/>
      <c r="IG55" s="157"/>
      <c r="IH55" s="157"/>
      <c r="II55" s="157"/>
      <c r="IJ55" s="157"/>
      <c r="IK55" s="157"/>
      <c r="IL55" s="163" t="s">
        <v>71</v>
      </c>
      <c r="IM55" s="156">
        <v>192</v>
      </c>
      <c r="IN55" s="156">
        <v>185</v>
      </c>
      <c r="IO55" s="156">
        <v>7</v>
      </c>
      <c r="IP55" s="156">
        <v>0</v>
      </c>
      <c r="IQ55" s="158">
        <f t="shared" si="24"/>
        <v>0.96354166666666663</v>
      </c>
      <c r="IR55" s="158">
        <f t="shared" si="25"/>
        <v>3.5416666666666652E-3</v>
      </c>
      <c r="IS55" s="157"/>
      <c r="IT55" s="163" t="s">
        <v>71</v>
      </c>
      <c r="IU55" s="156">
        <v>192</v>
      </c>
      <c r="IV55" s="156">
        <v>185</v>
      </c>
      <c r="IW55" s="156">
        <v>7</v>
      </c>
      <c r="IX55" s="156">
        <v>0</v>
      </c>
      <c r="IY55" s="158">
        <f t="shared" si="26"/>
        <v>0.96354166666666663</v>
      </c>
      <c r="IZ55" s="158">
        <f t="shared" si="27"/>
        <v>0</v>
      </c>
      <c r="JA55" s="157"/>
      <c r="JB55" s="163" t="s">
        <v>71</v>
      </c>
      <c r="JC55" s="156">
        <v>192</v>
      </c>
      <c r="JD55" s="156">
        <v>185</v>
      </c>
      <c r="JE55" s="156">
        <v>7</v>
      </c>
      <c r="JF55" s="156">
        <v>0</v>
      </c>
      <c r="JG55" s="158">
        <f t="shared" si="28"/>
        <v>0.96354166666666663</v>
      </c>
      <c r="JH55" s="158">
        <f t="shared" si="29"/>
        <v>0</v>
      </c>
      <c r="JJ55" s="163" t="s">
        <v>71</v>
      </c>
      <c r="JK55" s="156">
        <v>192</v>
      </c>
      <c r="JL55" s="156">
        <v>185</v>
      </c>
      <c r="JM55" s="156">
        <v>7</v>
      </c>
      <c r="JN55" s="156">
        <v>0</v>
      </c>
      <c r="JO55" s="162">
        <f t="shared" si="30"/>
        <v>0.96354166666666663</v>
      </c>
      <c r="JP55" s="158">
        <f t="shared" si="31"/>
        <v>0</v>
      </c>
      <c r="JR55" s="163" t="s">
        <v>71</v>
      </c>
      <c r="JS55" s="156">
        <v>192</v>
      </c>
      <c r="JT55" s="156">
        <v>185</v>
      </c>
      <c r="JU55" s="156">
        <v>7</v>
      </c>
      <c r="JV55" s="156">
        <v>0</v>
      </c>
      <c r="JW55" s="158">
        <f t="shared" si="32"/>
        <v>0.96354166666666663</v>
      </c>
      <c r="JX55" s="158">
        <f t="shared" si="33"/>
        <v>0</v>
      </c>
      <c r="JZ55" s="163" t="s">
        <v>71</v>
      </c>
      <c r="KA55" s="156">
        <v>192</v>
      </c>
      <c r="KB55" s="156">
        <v>185</v>
      </c>
      <c r="KC55" s="157">
        <v>7</v>
      </c>
      <c r="KD55" s="157">
        <v>0</v>
      </c>
      <c r="KE55" s="158">
        <f t="shared" si="34"/>
        <v>0.96354166666666663</v>
      </c>
      <c r="KF55" s="158">
        <f t="shared" si="35"/>
        <v>0</v>
      </c>
      <c r="KH55" s="163" t="s">
        <v>71</v>
      </c>
      <c r="KI55" s="156">
        <v>192</v>
      </c>
      <c r="KJ55" s="156">
        <v>185</v>
      </c>
      <c r="KK55" s="157">
        <v>7</v>
      </c>
      <c r="KL55" s="157">
        <v>0</v>
      </c>
      <c r="KM55" s="158">
        <f t="shared" si="36"/>
        <v>0.96354166666666663</v>
      </c>
      <c r="KN55" s="158">
        <f t="shared" si="37"/>
        <v>0</v>
      </c>
      <c r="KP55" s="163" t="s">
        <v>71</v>
      </c>
      <c r="KQ55" s="156">
        <v>192</v>
      </c>
      <c r="KR55" s="156">
        <v>185</v>
      </c>
      <c r="KS55" s="157">
        <v>7</v>
      </c>
      <c r="KT55" s="157">
        <v>0</v>
      </c>
      <c r="KU55" s="158">
        <f t="shared" si="38"/>
        <v>0.96354166666666663</v>
      </c>
      <c r="KV55" s="158">
        <f t="shared" si="39"/>
        <v>0</v>
      </c>
      <c r="KX55" s="163" t="s">
        <v>71</v>
      </c>
      <c r="KY55" s="156">
        <v>192</v>
      </c>
      <c r="KZ55" s="156">
        <v>185</v>
      </c>
      <c r="LA55" s="157">
        <v>7</v>
      </c>
      <c r="LB55" s="157">
        <v>0</v>
      </c>
      <c r="LC55" s="158">
        <f t="shared" si="40"/>
        <v>0.96354166666666663</v>
      </c>
      <c r="LD55" s="158">
        <f t="shared" si="41"/>
        <v>0</v>
      </c>
      <c r="LF55" s="163" t="s">
        <v>71</v>
      </c>
      <c r="LG55" s="156">
        <v>192</v>
      </c>
      <c r="LH55" s="156">
        <v>185</v>
      </c>
      <c r="LI55" s="157">
        <v>7</v>
      </c>
      <c r="LJ55" s="157">
        <v>0</v>
      </c>
      <c r="LK55" s="158">
        <f t="shared" si="42"/>
        <v>0.96354166666666663</v>
      </c>
      <c r="LL55" s="158">
        <f t="shared" si="43"/>
        <v>0</v>
      </c>
      <c r="LN55" s="163" t="s">
        <v>71</v>
      </c>
      <c r="LO55" s="156">
        <v>192</v>
      </c>
      <c r="LP55" s="156">
        <v>185</v>
      </c>
      <c r="LQ55" s="157">
        <v>7</v>
      </c>
      <c r="LR55" s="157">
        <v>0</v>
      </c>
      <c r="LS55" s="158">
        <f t="shared" si="44"/>
        <v>0.96354166666666663</v>
      </c>
      <c r="LT55" s="158">
        <f t="shared" si="45"/>
        <v>0</v>
      </c>
      <c r="LV55" s="163" t="s">
        <v>71</v>
      </c>
      <c r="LW55" s="156">
        <v>192</v>
      </c>
      <c r="LX55" s="156">
        <v>185</v>
      </c>
      <c r="LY55" s="157">
        <v>7</v>
      </c>
      <c r="LZ55" s="157">
        <v>0</v>
      </c>
      <c r="MA55" s="158">
        <f t="shared" si="46"/>
        <v>0.96354166666666663</v>
      </c>
      <c r="MB55" s="158">
        <f t="shared" si="47"/>
        <v>0</v>
      </c>
      <c r="MD55" s="163" t="s">
        <v>71</v>
      </c>
      <c r="ME55" s="156">
        <v>192</v>
      </c>
      <c r="MF55" s="156">
        <v>185</v>
      </c>
      <c r="MG55" s="157">
        <v>7</v>
      </c>
      <c r="MH55" s="157">
        <v>0</v>
      </c>
      <c r="MI55" s="158">
        <f t="shared" si="48"/>
        <v>0.96354166666666663</v>
      </c>
      <c r="MJ55" s="158">
        <f t="shared" si="49"/>
        <v>0</v>
      </c>
      <c r="ML55" s="163" t="s">
        <v>71</v>
      </c>
      <c r="MM55" s="156">
        <v>192</v>
      </c>
      <c r="MN55" s="156">
        <v>185</v>
      </c>
      <c r="MO55" s="157">
        <v>7</v>
      </c>
      <c r="MP55" s="157">
        <v>0</v>
      </c>
      <c r="MQ55" s="158">
        <f t="shared" si="50"/>
        <v>0.96354166666666663</v>
      </c>
      <c r="MR55" s="158">
        <f t="shared" si="51"/>
        <v>0</v>
      </c>
      <c r="MT55" s="163" t="s">
        <v>71</v>
      </c>
      <c r="MU55" s="156">
        <v>192</v>
      </c>
      <c r="MV55" s="156">
        <v>185</v>
      </c>
      <c r="MW55" s="157">
        <v>7</v>
      </c>
      <c r="MX55" s="157">
        <v>0</v>
      </c>
      <c r="MY55" s="158">
        <f t="shared" si="52"/>
        <v>0.96354166666666663</v>
      </c>
      <c r="MZ55" s="158">
        <f t="shared" si="53"/>
        <v>0</v>
      </c>
      <c r="NB55" s="163" t="s">
        <v>71</v>
      </c>
      <c r="NC55" s="156">
        <v>192</v>
      </c>
      <c r="ND55" s="156">
        <v>185</v>
      </c>
      <c r="NE55" s="157">
        <v>7</v>
      </c>
      <c r="NF55" s="157">
        <v>0</v>
      </c>
      <c r="NG55" s="158">
        <f t="shared" si="54"/>
        <v>0.96354166666666663</v>
      </c>
      <c r="NH55" s="158">
        <f t="shared" si="55"/>
        <v>0</v>
      </c>
      <c r="NJ55" s="163" t="s">
        <v>71</v>
      </c>
      <c r="NK55" s="156">
        <v>192</v>
      </c>
      <c r="NL55" s="156">
        <v>185</v>
      </c>
      <c r="NM55" s="157">
        <v>7</v>
      </c>
      <c r="NN55" s="157">
        <v>0</v>
      </c>
      <c r="NO55" s="158">
        <f t="shared" si="56"/>
        <v>0.96354166666666663</v>
      </c>
      <c r="NP55" s="158">
        <f t="shared" si="57"/>
        <v>0</v>
      </c>
      <c r="NR55" s="163" t="s">
        <v>71</v>
      </c>
      <c r="NS55" s="156">
        <v>192</v>
      </c>
      <c r="NT55" s="156">
        <v>185</v>
      </c>
      <c r="NU55" s="157">
        <v>7</v>
      </c>
      <c r="NV55" s="157">
        <v>0</v>
      </c>
      <c r="NW55" s="158">
        <f t="shared" si="58"/>
        <v>0.96354166666666663</v>
      </c>
      <c r="NX55" s="158">
        <f t="shared" si="59"/>
        <v>0</v>
      </c>
      <c r="NZ55" s="163" t="s">
        <v>71</v>
      </c>
      <c r="OA55" s="156">
        <v>194</v>
      </c>
      <c r="OB55" s="156">
        <v>187</v>
      </c>
      <c r="OC55" s="157">
        <v>7</v>
      </c>
      <c r="OD55" s="157">
        <v>0</v>
      </c>
      <c r="OE55" s="158">
        <f t="shared" si="60"/>
        <v>0.96391752577319589</v>
      </c>
      <c r="OF55" s="158">
        <f t="shared" si="61"/>
        <v>3.758591065292638E-4</v>
      </c>
      <c r="OH55" s="163" t="s">
        <v>71</v>
      </c>
      <c r="OI55" s="156">
        <v>194</v>
      </c>
      <c r="OJ55" s="156">
        <v>187</v>
      </c>
      <c r="OK55" s="157">
        <v>7</v>
      </c>
      <c r="OL55" s="157">
        <v>0</v>
      </c>
      <c r="OM55" s="158">
        <f t="shared" si="62"/>
        <v>0.96391752577319589</v>
      </c>
      <c r="ON55" s="158">
        <f t="shared" si="63"/>
        <v>0</v>
      </c>
      <c r="OP55" s="163" t="s">
        <v>71</v>
      </c>
      <c r="OQ55" s="156">
        <v>194</v>
      </c>
      <c r="OR55" s="156">
        <v>187</v>
      </c>
      <c r="OS55" s="157">
        <v>7</v>
      </c>
      <c r="OT55" s="157">
        <v>0</v>
      </c>
      <c r="OU55" s="158">
        <f t="shared" si="64"/>
        <v>0.96391752577319589</v>
      </c>
      <c r="OV55" s="158">
        <f t="shared" si="65"/>
        <v>0</v>
      </c>
      <c r="OX55" s="163" t="s">
        <v>71</v>
      </c>
      <c r="OY55" s="156">
        <v>194</v>
      </c>
      <c r="OZ55" s="156">
        <v>187</v>
      </c>
      <c r="PA55" s="157">
        <v>7</v>
      </c>
      <c r="PB55" s="157">
        <v>0</v>
      </c>
      <c r="PC55" s="158">
        <f t="shared" si="66"/>
        <v>0.96391752577319589</v>
      </c>
      <c r="PD55" s="158">
        <f t="shared" si="67"/>
        <v>0</v>
      </c>
      <c r="PF55" s="157" t="s">
        <v>71</v>
      </c>
      <c r="PG55" s="157">
        <v>196</v>
      </c>
      <c r="PH55" s="157">
        <v>0</v>
      </c>
      <c r="PI55" s="157">
        <v>0</v>
      </c>
      <c r="PJ55" s="157">
        <v>196</v>
      </c>
      <c r="PK55" s="158">
        <v>0</v>
      </c>
      <c r="PM55" s="157" t="s">
        <v>71</v>
      </c>
      <c r="PN55" s="157">
        <v>196</v>
      </c>
      <c r="PO55" s="157">
        <v>0</v>
      </c>
      <c r="PP55" s="157">
        <v>0</v>
      </c>
      <c r="PQ55" s="157">
        <v>196</v>
      </c>
      <c r="PR55" s="158">
        <v>0</v>
      </c>
      <c r="PT55" s="157" t="s">
        <v>71</v>
      </c>
      <c r="PU55" s="157">
        <v>196</v>
      </c>
      <c r="PV55" s="157">
        <v>0</v>
      </c>
      <c r="PW55" s="157">
        <v>0</v>
      </c>
      <c r="PX55" s="157">
        <v>196</v>
      </c>
      <c r="PY55" s="158">
        <v>0</v>
      </c>
      <c r="QA55" s="157" t="s">
        <v>71</v>
      </c>
      <c r="QB55" s="157">
        <v>196</v>
      </c>
      <c r="QC55" s="157">
        <v>0</v>
      </c>
      <c r="QD55" s="157">
        <v>0</v>
      </c>
      <c r="QE55" s="157">
        <v>196</v>
      </c>
      <c r="QF55" s="158">
        <v>0</v>
      </c>
      <c r="QH55" s="157" t="s">
        <v>71</v>
      </c>
      <c r="QI55" s="157">
        <v>196</v>
      </c>
      <c r="QJ55" s="157">
        <v>0</v>
      </c>
      <c r="QK55" s="157">
        <v>0</v>
      </c>
      <c r="QL55" s="157">
        <v>196</v>
      </c>
      <c r="QM55" s="158">
        <v>0</v>
      </c>
      <c r="QO55" s="157" t="s">
        <v>71</v>
      </c>
      <c r="QP55" s="157">
        <v>196</v>
      </c>
      <c r="QQ55" s="157">
        <v>0</v>
      </c>
      <c r="QR55" s="157">
        <v>0</v>
      </c>
      <c r="QS55" s="157">
        <v>196</v>
      </c>
      <c r="QT55" s="158">
        <v>0</v>
      </c>
    </row>
    <row r="56" spans="1:462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0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t="s">
        <v>72</v>
      </c>
      <c r="AP56">
        <v>85</v>
      </c>
      <c r="AQ56">
        <v>54</v>
      </c>
      <c r="AR56">
        <v>2</v>
      </c>
      <c r="AS56">
        <v>29</v>
      </c>
      <c r="AT56" s="108">
        <v>0.64</v>
      </c>
      <c r="AU56" s="4">
        <f t="shared" si="4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6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4">
        <f t="shared" si="7"/>
        <v>0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f t="shared" si="68"/>
        <v>0.63529411764705879</v>
      </c>
      <c r="CA56" s="4">
        <f t="shared" si="8"/>
        <v>-4.7058823529412264E-3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9"/>
        <v>4.7058823529412264E-3</v>
      </c>
      <c r="CJ56" s="4"/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2" t="s">
        <v>72</v>
      </c>
      <c r="EH56" s="2">
        <v>85</v>
      </c>
      <c r="EI56" s="2">
        <v>54</v>
      </c>
      <c r="EJ56" s="2">
        <v>2</v>
      </c>
      <c r="EK56" s="2">
        <v>29</v>
      </c>
      <c r="EL56" s="4">
        <f t="shared" si="69"/>
        <v>0.63529411764705879</v>
      </c>
      <c r="EM56" s="4">
        <f t="shared" si="16"/>
        <v>-4.7058823529412264E-3</v>
      </c>
      <c r="EO56" s="148" t="s">
        <v>72</v>
      </c>
      <c r="EP56" s="148">
        <v>85</v>
      </c>
      <c r="EQ56" s="148">
        <v>54</v>
      </c>
      <c r="ER56" s="148">
        <v>2</v>
      </c>
      <c r="ES56" s="148">
        <v>29</v>
      </c>
      <c r="ET56" s="149">
        <v>0.64</v>
      </c>
      <c r="EU56" s="149">
        <v>0</v>
      </c>
      <c r="EV56" s="147"/>
      <c r="EW56" s="147" t="s">
        <v>72</v>
      </c>
      <c r="EX56" s="147">
        <v>85</v>
      </c>
      <c r="EY56" s="147">
        <v>54</v>
      </c>
      <c r="EZ56" s="147">
        <v>2</v>
      </c>
      <c r="FA56" s="147">
        <v>29</v>
      </c>
      <c r="FB56" s="152">
        <v>0.64</v>
      </c>
      <c r="FC56" s="149">
        <v>0</v>
      </c>
      <c r="FD56" s="14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7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8"/>
        <v>0</v>
      </c>
      <c r="FT56" s="157"/>
      <c r="FU56" s="156" t="s">
        <v>72</v>
      </c>
      <c r="FV56" s="156">
        <v>85</v>
      </c>
      <c r="FW56" s="156">
        <v>54</v>
      </c>
      <c r="FX56" s="156">
        <v>2</v>
      </c>
      <c r="FY56" s="156">
        <v>29</v>
      </c>
      <c r="FZ56" s="162">
        <v>0.64</v>
      </c>
      <c r="GA56" s="158">
        <f t="shared" si="70"/>
        <v>0</v>
      </c>
      <c r="GB56" s="157"/>
      <c r="GC56" s="156" t="s">
        <v>72</v>
      </c>
      <c r="GD56" s="156">
        <v>85</v>
      </c>
      <c r="GE56" s="156">
        <v>54</v>
      </c>
      <c r="GF56" s="156">
        <v>2</v>
      </c>
      <c r="GG56" s="156">
        <v>29</v>
      </c>
      <c r="GH56" s="162">
        <v>0.64</v>
      </c>
      <c r="GI56" s="158">
        <f t="shared" si="20"/>
        <v>0</v>
      </c>
      <c r="GJ56" s="157"/>
      <c r="GK56" s="156" t="s">
        <v>72</v>
      </c>
      <c r="GL56" s="156">
        <v>85</v>
      </c>
      <c r="GM56" s="156">
        <v>54</v>
      </c>
      <c r="GN56" s="156">
        <v>2</v>
      </c>
      <c r="GO56" s="156">
        <v>29</v>
      </c>
      <c r="GP56" s="162">
        <v>0.64</v>
      </c>
      <c r="GQ56" s="158">
        <f t="shared" si="21"/>
        <v>0</v>
      </c>
      <c r="GR56" s="157"/>
      <c r="GS56" s="156" t="s">
        <v>72</v>
      </c>
      <c r="GT56" s="156">
        <v>85</v>
      </c>
      <c r="GU56" s="156">
        <v>54</v>
      </c>
      <c r="GV56" s="156">
        <v>2</v>
      </c>
      <c r="GW56" s="156">
        <v>29</v>
      </c>
      <c r="GX56" s="162">
        <v>0.64</v>
      </c>
      <c r="GY56" s="158">
        <f t="shared" si="22"/>
        <v>0</v>
      </c>
      <c r="GZ56" s="157"/>
      <c r="HA56" s="156" t="s">
        <v>72</v>
      </c>
      <c r="HB56" s="156">
        <v>85</v>
      </c>
      <c r="HC56" s="156">
        <v>54</v>
      </c>
      <c r="HD56" s="156">
        <v>2</v>
      </c>
      <c r="HE56" s="156">
        <v>29</v>
      </c>
      <c r="HF56" s="162">
        <v>0.64</v>
      </c>
      <c r="HG56" s="158">
        <f t="shared" si="23"/>
        <v>0</v>
      </c>
      <c r="HH56" s="157"/>
      <c r="HI56" s="157"/>
      <c r="HJ56" s="157"/>
      <c r="HK56" s="157"/>
      <c r="HL56" s="157"/>
      <c r="HM56" s="157"/>
      <c r="HN56" s="158"/>
      <c r="HO56" s="157"/>
      <c r="HP56" s="157"/>
      <c r="HQ56" s="157"/>
      <c r="HR56" s="157"/>
      <c r="HS56" s="157"/>
      <c r="HT56" s="157"/>
      <c r="HU56" s="157"/>
      <c r="HV56" s="157"/>
      <c r="HW56" s="157"/>
      <c r="HX56" s="157"/>
      <c r="HY56" s="157"/>
      <c r="HZ56" s="157"/>
      <c r="IA56" s="157"/>
      <c r="IB56" s="158"/>
      <c r="IC56" s="157"/>
      <c r="ID56" s="157"/>
      <c r="IE56" s="157"/>
      <c r="IF56" s="157"/>
      <c r="IG56" s="157"/>
      <c r="IH56" s="157"/>
      <c r="II56" s="157"/>
      <c r="IJ56" s="157"/>
      <c r="IK56" s="157"/>
      <c r="IL56" s="157" t="s">
        <v>72</v>
      </c>
      <c r="IM56" s="157">
        <v>85</v>
      </c>
      <c r="IN56" s="157">
        <v>53</v>
      </c>
      <c r="IO56" s="157">
        <v>2</v>
      </c>
      <c r="IP56" s="157">
        <v>30</v>
      </c>
      <c r="IQ56" s="158">
        <f t="shared" si="24"/>
        <v>0.62352941176470589</v>
      </c>
      <c r="IR56" s="158">
        <f t="shared" si="25"/>
        <v>-1.6470588235294126E-2</v>
      </c>
      <c r="IS56" s="157"/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6"/>
        <v>0.63529411764705879</v>
      </c>
      <c r="IZ56" s="158">
        <f t="shared" si="27"/>
        <v>1.1764705882352899E-2</v>
      </c>
      <c r="JA56" s="157"/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8"/>
        <v>0.63529411764705879</v>
      </c>
      <c r="JH56" s="158">
        <f t="shared" si="29"/>
        <v>0</v>
      </c>
      <c r="JJ56" t="s">
        <v>72</v>
      </c>
      <c r="JK56">
        <v>85</v>
      </c>
      <c r="JL56">
        <v>53</v>
      </c>
      <c r="JM56">
        <v>2</v>
      </c>
      <c r="JN56">
        <v>30</v>
      </c>
      <c r="JO56" s="162">
        <f t="shared" si="30"/>
        <v>0.62352941176470589</v>
      </c>
      <c r="JP56" s="158">
        <f t="shared" si="31"/>
        <v>-1.1764705882352899E-2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2"/>
        <v>0.63529411764705879</v>
      </c>
      <c r="JX56" s="158">
        <f t="shared" si="33"/>
        <v>1.1764705882352899E-2</v>
      </c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4"/>
        <v>0.63529411764705879</v>
      </c>
      <c r="KF56" s="158">
        <f t="shared" si="35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6"/>
        <v>0.63529411764705879</v>
      </c>
      <c r="KN56" s="158">
        <f t="shared" si="37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8"/>
        <v>0.63529411764705879</v>
      </c>
      <c r="KV56" s="158">
        <f t="shared" si="39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40"/>
        <v>0.63529411764705879</v>
      </c>
      <c r="LD56" s="158">
        <f t="shared" si="41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2"/>
        <v>0.63529411764705879</v>
      </c>
      <c r="LL56" s="158">
        <f t="shared" si="43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4"/>
        <v>0.63529411764705879</v>
      </c>
      <c r="LT56" s="158">
        <f t="shared" si="45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6"/>
        <v>0.63529411764705879</v>
      </c>
      <c r="MB56" s="158">
        <f t="shared" si="47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8"/>
        <v>0.63529411764705879</v>
      </c>
      <c r="MJ56" s="158">
        <f t="shared" si="49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50"/>
        <v>0.63529411764705879</v>
      </c>
      <c r="MR56" s="158">
        <f t="shared" si="51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2"/>
        <v>0.63529411764705879</v>
      </c>
      <c r="MZ56" s="158">
        <f t="shared" si="53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4"/>
        <v>0.63529411764705879</v>
      </c>
      <c r="NH56" s="158">
        <f t="shared" si="55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6"/>
        <v>0.63529411764705879</v>
      </c>
      <c r="NP56" s="158">
        <f t="shared" si="57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8"/>
        <v>0.63529411764705879</v>
      </c>
      <c r="NX56" s="158">
        <f t="shared" si="59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60"/>
        <v>0.63529411764705879</v>
      </c>
      <c r="OF56" s="158">
        <f t="shared" si="61"/>
        <v>0</v>
      </c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2"/>
        <v>0.63529411764705879</v>
      </c>
      <c r="ON56" s="158">
        <f t="shared" si="63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4"/>
        <v>0.63529411764705879</v>
      </c>
      <c r="OV56" s="158">
        <f t="shared" si="65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6"/>
        <v>0.63529411764705879</v>
      </c>
      <c r="PD56" s="158">
        <f t="shared" si="67"/>
        <v>0</v>
      </c>
      <c r="PF56" s="157" t="s">
        <v>72</v>
      </c>
      <c r="PG56" s="157">
        <v>85</v>
      </c>
      <c r="PH56" s="157">
        <v>0</v>
      </c>
      <c r="PI56" s="157">
        <v>0</v>
      </c>
      <c r="PJ56" s="157">
        <v>85</v>
      </c>
      <c r="PK56" s="158">
        <v>0</v>
      </c>
      <c r="PM56" s="157" t="s">
        <v>72</v>
      </c>
      <c r="PN56" s="157">
        <v>85</v>
      </c>
      <c r="PO56" s="157">
        <v>0</v>
      </c>
      <c r="PP56" s="157">
        <v>0</v>
      </c>
      <c r="PQ56" s="157">
        <v>85</v>
      </c>
      <c r="PR56" s="158">
        <v>0</v>
      </c>
      <c r="PT56" s="157" t="s">
        <v>72</v>
      </c>
      <c r="PU56" s="157">
        <v>85</v>
      </c>
      <c r="PV56" s="157">
        <v>0</v>
      </c>
      <c r="PW56" s="157">
        <v>0</v>
      </c>
      <c r="PX56" s="157">
        <v>85</v>
      </c>
      <c r="PY56" s="158">
        <v>0</v>
      </c>
      <c r="QA56" s="157" t="s">
        <v>72</v>
      </c>
      <c r="QB56" s="157">
        <v>85</v>
      </c>
      <c r="QC56" s="157">
        <v>0</v>
      </c>
      <c r="QD56" s="157">
        <v>0</v>
      </c>
      <c r="QE56" s="157">
        <v>85</v>
      </c>
      <c r="QF56" s="158">
        <v>0</v>
      </c>
      <c r="QH56" s="157" t="s">
        <v>72</v>
      </c>
      <c r="QI56" s="157">
        <v>85</v>
      </c>
      <c r="QJ56" s="157">
        <v>0</v>
      </c>
      <c r="QK56" s="157">
        <v>0</v>
      </c>
      <c r="QL56" s="157">
        <v>85</v>
      </c>
      <c r="QM56" s="158">
        <v>0</v>
      </c>
      <c r="QO56" s="157" t="s">
        <v>72</v>
      </c>
      <c r="QP56" s="157">
        <v>85</v>
      </c>
      <c r="QQ56" s="157">
        <v>0</v>
      </c>
      <c r="QR56" s="157">
        <v>0</v>
      </c>
      <c r="QS56" s="157">
        <v>85</v>
      </c>
      <c r="QT56" s="158">
        <v>0</v>
      </c>
    </row>
    <row r="57" spans="1:462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0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73</v>
      </c>
      <c r="Z57" s="2">
        <v>234</v>
      </c>
      <c r="AA57" s="2">
        <v>214</v>
      </c>
      <c r="AB57" s="2">
        <v>18</v>
      </c>
      <c r="AC57" s="2">
        <v>2</v>
      </c>
      <c r="AD57" s="4">
        <v>0.91</v>
      </c>
      <c r="AE57" s="4">
        <f t="shared" si="2"/>
        <v>0</v>
      </c>
      <c r="AM57" s="4"/>
      <c r="AO57" s="2" t="s">
        <v>73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0.76</v>
      </c>
      <c r="AW57" s="2" t="s">
        <v>73</v>
      </c>
      <c r="AX57" s="2">
        <v>281</v>
      </c>
      <c r="AY57" s="2">
        <v>214</v>
      </c>
      <c r="AZ57" s="2">
        <v>18</v>
      </c>
      <c r="BA57" s="2">
        <v>49</v>
      </c>
      <c r="BB57" s="4">
        <v>0.76</v>
      </c>
      <c r="BC57" s="4">
        <f t="shared" si="5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6"/>
        <v>0.17000000000000004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v>0.93</v>
      </c>
      <c r="BS57" s="4">
        <f t="shared" si="7"/>
        <v>0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f t="shared" si="68"/>
        <v>0.92882562277580072</v>
      </c>
      <c r="CA57" s="4">
        <f t="shared" si="8"/>
        <v>-1.17437722419933E-3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9"/>
        <v>1.17437722419933E-3</v>
      </c>
      <c r="CJ57" s="4"/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73</v>
      </c>
      <c r="DB57" s="2">
        <v>281</v>
      </c>
      <c r="DC57" s="2">
        <v>261</v>
      </c>
      <c r="DD57" s="2">
        <v>18</v>
      </c>
      <c r="DE57" s="2">
        <v>2</v>
      </c>
      <c r="DF57" s="4">
        <v>0.93</v>
      </c>
      <c r="DG57" s="4">
        <f t="shared" si="12"/>
        <v>0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-3.0000000000000027E-2</v>
      </c>
      <c r="DP57" s="2" t="s">
        <v>119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2" t="s">
        <v>73</v>
      </c>
      <c r="EH57" s="2">
        <v>291</v>
      </c>
      <c r="EI57" s="2">
        <v>263</v>
      </c>
      <c r="EJ57" s="2">
        <v>26</v>
      </c>
      <c r="EK57" s="2">
        <v>2</v>
      </c>
      <c r="EL57" s="4">
        <f t="shared" si="69"/>
        <v>0.90378006872852235</v>
      </c>
      <c r="EM57" s="4">
        <f t="shared" si="16"/>
        <v>3.7800687285223233E-3</v>
      </c>
      <c r="EO57" s="148" t="s">
        <v>73</v>
      </c>
      <c r="EP57" s="148">
        <v>291</v>
      </c>
      <c r="EQ57" s="148">
        <v>263</v>
      </c>
      <c r="ER57" s="148">
        <v>26</v>
      </c>
      <c r="ES57" s="148">
        <v>2</v>
      </c>
      <c r="ET57" s="149">
        <v>0.9</v>
      </c>
      <c r="EU57" s="149">
        <v>0</v>
      </c>
      <c r="EV57" s="147"/>
      <c r="EW57" s="147" t="s">
        <v>73</v>
      </c>
      <c r="EX57" s="147">
        <v>291</v>
      </c>
      <c r="EY57" s="147">
        <v>263</v>
      </c>
      <c r="EZ57" s="147">
        <v>26</v>
      </c>
      <c r="FA57" s="147">
        <v>2</v>
      </c>
      <c r="FB57" s="152">
        <v>0.9</v>
      </c>
      <c r="FC57" s="149">
        <v>0</v>
      </c>
      <c r="FD57" s="14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7"/>
        <v>0</v>
      </c>
      <c r="FL57" s="157"/>
      <c r="FM57" s="156" t="s">
        <v>73</v>
      </c>
      <c r="FN57" s="156">
        <v>291</v>
      </c>
      <c r="FO57" s="156">
        <v>254</v>
      </c>
      <c r="FP57" s="156">
        <v>26</v>
      </c>
      <c r="FQ57" s="156">
        <v>11</v>
      </c>
      <c r="FR57" s="162">
        <v>0.87</v>
      </c>
      <c r="FS57" s="158">
        <f t="shared" si="18"/>
        <v>-3.0000000000000027E-2</v>
      </c>
      <c r="FT57" s="157" t="s">
        <v>119</v>
      </c>
      <c r="FU57" s="156" t="s">
        <v>73</v>
      </c>
      <c r="FV57" s="156">
        <v>291</v>
      </c>
      <c r="FW57" s="156">
        <v>262</v>
      </c>
      <c r="FX57" s="156">
        <v>26</v>
      </c>
      <c r="FY57" s="156">
        <v>3</v>
      </c>
      <c r="FZ57" s="162">
        <v>0.9</v>
      </c>
      <c r="GA57" s="158">
        <f t="shared" si="70"/>
        <v>3.0000000000000027E-2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20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1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2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3"/>
        <v>0</v>
      </c>
      <c r="HH57" s="157"/>
      <c r="HI57" s="157"/>
      <c r="HJ57" s="157"/>
      <c r="HK57" s="157"/>
      <c r="HL57" s="157"/>
      <c r="HM57" s="157"/>
      <c r="HN57" s="158"/>
      <c r="HO57" s="157"/>
      <c r="HP57" s="157"/>
      <c r="HQ57" s="157"/>
      <c r="HR57" s="157"/>
      <c r="HS57" s="157"/>
      <c r="HT57" s="157"/>
      <c r="HU57" s="157"/>
      <c r="HV57" s="157"/>
      <c r="HW57" s="157"/>
      <c r="HX57" s="157"/>
      <c r="HY57" s="157"/>
      <c r="HZ57" s="157"/>
      <c r="IA57" s="157"/>
      <c r="IB57" s="158"/>
      <c r="IC57" s="157"/>
      <c r="ID57" s="157"/>
      <c r="IE57" s="157"/>
      <c r="IF57" s="157"/>
      <c r="IG57" s="157"/>
      <c r="IH57" s="157"/>
      <c r="II57" s="157"/>
      <c r="IJ57" s="157"/>
      <c r="IK57" s="157"/>
      <c r="IL57" s="157" t="s">
        <v>73</v>
      </c>
      <c r="IM57" s="157">
        <v>291</v>
      </c>
      <c r="IN57" s="157">
        <v>255</v>
      </c>
      <c r="IO57" s="157">
        <v>26</v>
      </c>
      <c r="IP57" s="157">
        <v>10</v>
      </c>
      <c r="IQ57" s="158">
        <f t="shared" si="24"/>
        <v>0.87628865979381443</v>
      </c>
      <c r="IR57" s="158">
        <f t="shared" si="25"/>
        <v>-2.3711340206185594E-2</v>
      </c>
      <c r="IS57" s="157"/>
      <c r="IT57" s="157" t="s">
        <v>73</v>
      </c>
      <c r="IU57" s="157">
        <v>291</v>
      </c>
      <c r="IV57" s="157">
        <v>262</v>
      </c>
      <c r="IW57" s="157">
        <v>27</v>
      </c>
      <c r="IX57" s="157">
        <v>2</v>
      </c>
      <c r="IY57" s="158">
        <f t="shared" si="26"/>
        <v>0.90034364261168387</v>
      </c>
      <c r="IZ57" s="158">
        <f t="shared" si="27"/>
        <v>2.4054982817869441E-2</v>
      </c>
      <c r="JA57" s="157"/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8"/>
        <v>0.90378006872852235</v>
      </c>
      <c r="JH57" s="158">
        <f t="shared" si="29"/>
        <v>3.4364261168384758E-3</v>
      </c>
      <c r="JJ57" t="s">
        <v>73</v>
      </c>
      <c r="JK57">
        <v>291</v>
      </c>
      <c r="JL57">
        <v>261</v>
      </c>
      <c r="JM57">
        <v>27</v>
      </c>
      <c r="JN57">
        <v>3</v>
      </c>
      <c r="JO57" s="162">
        <f t="shared" si="30"/>
        <v>0.89690721649484539</v>
      </c>
      <c r="JP57" s="158">
        <f t="shared" si="31"/>
        <v>-6.8728522336769515E-3</v>
      </c>
      <c r="JR57" s="157" t="s">
        <v>73</v>
      </c>
      <c r="JS57" s="157">
        <v>291</v>
      </c>
      <c r="JT57" s="157">
        <v>262</v>
      </c>
      <c r="JU57" s="157">
        <v>26</v>
      </c>
      <c r="JV57" s="157">
        <v>3</v>
      </c>
      <c r="JW57" s="158">
        <f t="shared" si="32"/>
        <v>0.90034364261168387</v>
      </c>
      <c r="JX57" s="158">
        <f t="shared" si="33"/>
        <v>3.4364261168384758E-3</v>
      </c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4"/>
        <v>0.90378006872852235</v>
      </c>
      <c r="KF57" s="158">
        <f t="shared" si="35"/>
        <v>3.4364261168384758E-3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6"/>
        <v>0.90378006872852235</v>
      </c>
      <c r="KN57" s="158">
        <f t="shared" si="37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8"/>
        <v>0.90378006872852235</v>
      </c>
      <c r="KV57" s="158">
        <f t="shared" si="39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40"/>
        <v>0.90378006872852235</v>
      </c>
      <c r="LD57" s="158">
        <f t="shared" si="41"/>
        <v>0</v>
      </c>
      <c r="LF57" s="157" t="s">
        <v>73</v>
      </c>
      <c r="LG57" s="157">
        <v>291</v>
      </c>
      <c r="LH57" s="157">
        <v>262</v>
      </c>
      <c r="LI57" s="157">
        <v>27</v>
      </c>
      <c r="LJ57" s="157">
        <v>2</v>
      </c>
      <c r="LK57" s="158">
        <f t="shared" si="42"/>
        <v>0.90034364261168387</v>
      </c>
      <c r="LL57" s="158">
        <f t="shared" si="43"/>
        <v>-3.4364261168384758E-3</v>
      </c>
      <c r="LN57" s="157" t="s">
        <v>73</v>
      </c>
      <c r="LO57" s="157">
        <v>291</v>
      </c>
      <c r="LP57" s="157">
        <v>262</v>
      </c>
      <c r="LQ57" s="157">
        <v>26</v>
      </c>
      <c r="LR57" s="157">
        <v>3</v>
      </c>
      <c r="LS57" s="158">
        <f t="shared" si="44"/>
        <v>0.90034364261168387</v>
      </c>
      <c r="LT57" s="158">
        <f t="shared" si="45"/>
        <v>0</v>
      </c>
      <c r="LV57" s="157" t="s">
        <v>73</v>
      </c>
      <c r="LW57" s="157">
        <v>291</v>
      </c>
      <c r="LX57" s="157">
        <v>261</v>
      </c>
      <c r="LY57" s="157">
        <v>27</v>
      </c>
      <c r="LZ57" s="157">
        <v>3</v>
      </c>
      <c r="MA57" s="158">
        <f t="shared" si="46"/>
        <v>0.89690721649484539</v>
      </c>
      <c r="MB57" s="158">
        <f t="shared" si="47"/>
        <v>-3.4364261168384758E-3</v>
      </c>
      <c r="MD57" s="157" t="s">
        <v>73</v>
      </c>
      <c r="ME57" s="157">
        <v>291</v>
      </c>
      <c r="MF57" s="157">
        <v>262</v>
      </c>
      <c r="MG57" s="157">
        <v>27</v>
      </c>
      <c r="MH57" s="157">
        <v>2</v>
      </c>
      <c r="MI57" s="158">
        <f t="shared" si="48"/>
        <v>0.90034364261168387</v>
      </c>
      <c r="MJ57" s="158">
        <f t="shared" si="49"/>
        <v>3.4364261168384758E-3</v>
      </c>
      <c r="ML57" s="157" t="s">
        <v>73</v>
      </c>
      <c r="MM57" s="157">
        <v>291</v>
      </c>
      <c r="MN57" s="157">
        <v>261</v>
      </c>
      <c r="MO57" s="157">
        <v>27</v>
      </c>
      <c r="MP57" s="157">
        <v>3</v>
      </c>
      <c r="MQ57" s="158">
        <f t="shared" si="50"/>
        <v>0.89690721649484539</v>
      </c>
      <c r="MR57" s="158">
        <f t="shared" si="51"/>
        <v>-3.4364261168384758E-3</v>
      </c>
      <c r="MT57" s="157" t="s">
        <v>73</v>
      </c>
      <c r="MU57" s="157">
        <v>291</v>
      </c>
      <c r="MV57" s="157">
        <v>261</v>
      </c>
      <c r="MW57" s="157">
        <v>27</v>
      </c>
      <c r="MX57" s="157">
        <v>3</v>
      </c>
      <c r="MY57" s="158">
        <f t="shared" si="52"/>
        <v>0.89690721649484539</v>
      </c>
      <c r="MZ57" s="158">
        <f t="shared" si="53"/>
        <v>0</v>
      </c>
      <c r="NB57" s="157" t="s">
        <v>73</v>
      </c>
      <c r="NC57" s="157">
        <v>291</v>
      </c>
      <c r="ND57" s="157">
        <v>260</v>
      </c>
      <c r="NE57" s="157">
        <v>27</v>
      </c>
      <c r="NF57" s="157">
        <v>4</v>
      </c>
      <c r="NG57" s="158">
        <f t="shared" si="54"/>
        <v>0.89347079037800692</v>
      </c>
      <c r="NH57" s="158">
        <f t="shared" si="55"/>
        <v>-3.4364261168384758E-3</v>
      </c>
      <c r="NJ57" s="157" t="s">
        <v>73</v>
      </c>
      <c r="NK57" s="157">
        <v>291</v>
      </c>
      <c r="NL57" s="157">
        <v>262</v>
      </c>
      <c r="NM57" s="157">
        <v>26</v>
      </c>
      <c r="NN57" s="157">
        <v>3</v>
      </c>
      <c r="NO57" s="158">
        <f t="shared" si="56"/>
        <v>0.90034364261168387</v>
      </c>
      <c r="NP57" s="158">
        <f t="shared" si="57"/>
        <v>6.8728522336769515E-3</v>
      </c>
      <c r="NR57" s="157" t="s">
        <v>73</v>
      </c>
      <c r="NS57" s="157">
        <v>291</v>
      </c>
      <c r="NT57" s="157">
        <v>262</v>
      </c>
      <c r="NU57" s="157">
        <v>26</v>
      </c>
      <c r="NV57" s="157">
        <v>3</v>
      </c>
      <c r="NW57" s="158">
        <f t="shared" si="58"/>
        <v>0.90034364261168387</v>
      </c>
      <c r="NX57" s="158">
        <f t="shared" si="59"/>
        <v>0</v>
      </c>
      <c r="NZ57" s="157" t="s">
        <v>73</v>
      </c>
      <c r="OA57" s="157">
        <v>291</v>
      </c>
      <c r="OB57" s="157">
        <v>262</v>
      </c>
      <c r="OC57" s="157">
        <v>27</v>
      </c>
      <c r="OD57" s="157">
        <v>2</v>
      </c>
      <c r="OE57" s="158">
        <f t="shared" si="60"/>
        <v>0.90034364261168387</v>
      </c>
      <c r="OF57" s="158">
        <f t="shared" si="61"/>
        <v>0</v>
      </c>
      <c r="OH57" s="157" t="s">
        <v>73</v>
      </c>
      <c r="OI57" s="157">
        <v>291</v>
      </c>
      <c r="OJ57" s="157">
        <v>262</v>
      </c>
      <c r="OK57" s="157">
        <v>27</v>
      </c>
      <c r="OL57" s="157">
        <v>2</v>
      </c>
      <c r="OM57" s="158">
        <f t="shared" si="62"/>
        <v>0.90034364261168387</v>
      </c>
      <c r="ON57" s="158">
        <f t="shared" si="63"/>
        <v>0</v>
      </c>
      <c r="OP57" s="157" t="s">
        <v>73</v>
      </c>
      <c r="OQ57" s="157">
        <v>291</v>
      </c>
      <c r="OR57" s="157">
        <v>261</v>
      </c>
      <c r="OS57" s="157">
        <v>27</v>
      </c>
      <c r="OT57" s="157">
        <v>3</v>
      </c>
      <c r="OU57" s="158">
        <f t="shared" si="64"/>
        <v>0.89690721649484539</v>
      </c>
      <c r="OV57" s="158">
        <f t="shared" si="65"/>
        <v>-3.4364261168384758E-3</v>
      </c>
      <c r="OX57" s="157" t="s">
        <v>73</v>
      </c>
      <c r="OY57" s="157">
        <v>291</v>
      </c>
      <c r="OZ57" s="157">
        <v>262</v>
      </c>
      <c r="PA57" s="157">
        <v>27</v>
      </c>
      <c r="PB57" s="157">
        <v>2</v>
      </c>
      <c r="PC57" s="158">
        <f t="shared" si="66"/>
        <v>0.90034364261168387</v>
      </c>
      <c r="PD57" s="158">
        <f t="shared" si="67"/>
        <v>3.4364261168384758E-3</v>
      </c>
      <c r="PF57" s="157" t="s">
        <v>73</v>
      </c>
      <c r="PG57" s="157">
        <v>291</v>
      </c>
      <c r="PH57" s="157">
        <v>0</v>
      </c>
      <c r="PI57" s="157">
        <v>0</v>
      </c>
      <c r="PJ57" s="157">
        <v>291</v>
      </c>
      <c r="PK57" s="158">
        <v>0</v>
      </c>
      <c r="PM57" s="157" t="s">
        <v>73</v>
      </c>
      <c r="PN57" s="157">
        <v>291</v>
      </c>
      <c r="PO57" s="157">
        <v>0</v>
      </c>
      <c r="PP57" s="157">
        <v>0</v>
      </c>
      <c r="PQ57" s="157">
        <v>291</v>
      </c>
      <c r="PR57" s="158">
        <v>0</v>
      </c>
      <c r="PT57" s="157" t="s">
        <v>73</v>
      </c>
      <c r="PU57" s="157">
        <v>291</v>
      </c>
      <c r="PV57" s="157">
        <v>0</v>
      </c>
      <c r="PW57" s="157">
        <v>0</v>
      </c>
      <c r="PX57" s="157">
        <v>291</v>
      </c>
      <c r="PY57" s="158">
        <v>0</v>
      </c>
      <c r="QA57" s="157" t="s">
        <v>73</v>
      </c>
      <c r="QB57" s="157">
        <v>291</v>
      </c>
      <c r="QC57" s="157">
        <v>0</v>
      </c>
      <c r="QD57" s="157">
        <v>0</v>
      </c>
      <c r="QE57" s="157">
        <v>291</v>
      </c>
      <c r="QF57" s="158">
        <v>0</v>
      </c>
      <c r="QH57" s="157" t="s">
        <v>73</v>
      </c>
      <c r="QI57" s="157">
        <v>291</v>
      </c>
      <c r="QJ57" s="157">
        <v>0</v>
      </c>
      <c r="QK57" s="157">
        <v>0</v>
      </c>
      <c r="QL57" s="157">
        <v>291</v>
      </c>
      <c r="QM57" s="158">
        <v>0</v>
      </c>
      <c r="QO57" s="157" t="s">
        <v>73</v>
      </c>
      <c r="QP57" s="157">
        <v>291</v>
      </c>
      <c r="QQ57" s="157">
        <v>0</v>
      </c>
      <c r="QR57" s="157">
        <v>0</v>
      </c>
      <c r="QS57" s="157">
        <v>291</v>
      </c>
      <c r="QT57" s="158">
        <v>0</v>
      </c>
    </row>
    <row r="58" spans="1:462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0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1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2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3"/>
        <v>0</v>
      </c>
      <c r="AO58" t="s">
        <v>74</v>
      </c>
      <c r="AP58">
        <v>7</v>
      </c>
      <c r="AQ58">
        <v>6</v>
      </c>
      <c r="AR58">
        <v>1</v>
      </c>
      <c r="AS58">
        <v>0</v>
      </c>
      <c r="AT58" s="108">
        <v>0.86</v>
      </c>
      <c r="AU58" s="4">
        <f t="shared" si="4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5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6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v>0.86</v>
      </c>
      <c r="BS58" s="4">
        <f t="shared" si="7"/>
        <v>0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f t="shared" si="68"/>
        <v>0.8571428571428571</v>
      </c>
      <c r="CA58" s="4">
        <f t="shared" si="8"/>
        <v>-2.8571428571428914E-3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9"/>
        <v>2.8571428571428914E-3</v>
      </c>
      <c r="CJ58" s="4"/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0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1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f t="shared" si="12"/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13"/>
        <v>0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4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v>0.86</v>
      </c>
      <c r="EE58" s="4">
        <f t="shared" si="15"/>
        <v>0</v>
      </c>
      <c r="EG58" s="2" t="s">
        <v>74</v>
      </c>
      <c r="EH58" s="2">
        <v>7</v>
      </c>
      <c r="EI58" s="2">
        <v>6</v>
      </c>
      <c r="EJ58" s="2">
        <v>1</v>
      </c>
      <c r="EK58" s="2">
        <v>0</v>
      </c>
      <c r="EL58" s="4">
        <f t="shared" si="69"/>
        <v>0.8571428571428571</v>
      </c>
      <c r="EM58" s="4">
        <f t="shared" si="16"/>
        <v>-2.8571428571428914E-3</v>
      </c>
      <c r="EO58" s="148" t="s">
        <v>74</v>
      </c>
      <c r="EP58" s="148">
        <v>7</v>
      </c>
      <c r="EQ58" s="148">
        <v>6</v>
      </c>
      <c r="ER58" s="148">
        <v>1</v>
      </c>
      <c r="ES58" s="148">
        <v>0</v>
      </c>
      <c r="ET58" s="149">
        <v>0.86</v>
      </c>
      <c r="EU58" s="149">
        <v>0</v>
      </c>
      <c r="EV58" s="147"/>
      <c r="EW58" s="147" t="s">
        <v>74</v>
      </c>
      <c r="EX58" s="147">
        <v>7</v>
      </c>
      <c r="EY58" s="147">
        <v>6</v>
      </c>
      <c r="EZ58" s="147">
        <v>1</v>
      </c>
      <c r="FA58" s="147">
        <v>0</v>
      </c>
      <c r="FB58" s="152">
        <v>0.86</v>
      </c>
      <c r="FC58" s="149">
        <v>0</v>
      </c>
      <c r="FD58" s="147"/>
      <c r="FE58" s="156" t="s">
        <v>74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7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8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70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20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1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2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3"/>
        <v>0</v>
      </c>
      <c r="HH58" s="157"/>
      <c r="HI58" s="157"/>
      <c r="HJ58" s="157"/>
      <c r="HK58" s="157"/>
      <c r="HL58" s="157"/>
      <c r="HM58" s="157"/>
      <c r="HN58" s="158"/>
      <c r="HO58" s="157"/>
      <c r="HP58" s="157"/>
      <c r="HQ58" s="157"/>
      <c r="HR58" s="157"/>
      <c r="HS58" s="157"/>
      <c r="HT58" s="157"/>
      <c r="HU58" s="157"/>
      <c r="HV58" s="157"/>
      <c r="HW58" s="157"/>
      <c r="HX58" s="157"/>
      <c r="HY58" s="157"/>
      <c r="HZ58" s="157"/>
      <c r="IA58" s="157"/>
      <c r="IB58" s="158"/>
      <c r="IC58" s="157"/>
      <c r="ID58" s="157"/>
      <c r="IE58" s="157"/>
      <c r="IF58" s="157"/>
      <c r="IG58" s="157"/>
      <c r="IH58" s="157"/>
      <c r="II58" s="157"/>
      <c r="IJ58" s="157"/>
      <c r="IK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4"/>
        <v>0.8571428571428571</v>
      </c>
      <c r="IR58" s="158">
        <f t="shared" si="25"/>
        <v>-2.8571428571428914E-3</v>
      </c>
      <c r="IS58" s="157"/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6"/>
        <v>0.8571428571428571</v>
      </c>
      <c r="IZ58" s="158">
        <f t="shared" si="27"/>
        <v>0</v>
      </c>
      <c r="JA58" s="157"/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8"/>
        <v>0.8571428571428571</v>
      </c>
      <c r="JH58" s="158">
        <f t="shared" si="29"/>
        <v>0</v>
      </c>
      <c r="JJ58" t="s">
        <v>264</v>
      </c>
      <c r="JK58">
        <v>7</v>
      </c>
      <c r="JL58">
        <v>6</v>
      </c>
      <c r="JM58">
        <v>1</v>
      </c>
      <c r="JN58">
        <v>0</v>
      </c>
      <c r="JO58" s="162">
        <f t="shared" si="30"/>
        <v>0.8571428571428571</v>
      </c>
      <c r="JP58" s="158">
        <f t="shared" si="31"/>
        <v>0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2"/>
        <v>0.8571428571428571</v>
      </c>
      <c r="JX58" s="158">
        <f t="shared" si="33"/>
        <v>0</v>
      </c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4"/>
        <v>0.8571428571428571</v>
      </c>
      <c r="KF58" s="158">
        <f t="shared" si="35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6"/>
        <v>0.8571428571428571</v>
      </c>
      <c r="KN58" s="158">
        <f t="shared" si="37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8"/>
        <v>0.8571428571428571</v>
      </c>
      <c r="KV58" s="158">
        <f t="shared" si="39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40"/>
        <v>0.8571428571428571</v>
      </c>
      <c r="LD58" s="158">
        <f t="shared" si="41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2"/>
        <v>0.8571428571428571</v>
      </c>
      <c r="LL58" s="158">
        <f t="shared" si="43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4"/>
        <v>0.8571428571428571</v>
      </c>
      <c r="LT58" s="158">
        <f t="shared" si="45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6"/>
        <v>0.8571428571428571</v>
      </c>
      <c r="MB58" s="158">
        <f t="shared" si="47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8"/>
        <v>0.8571428571428571</v>
      </c>
      <c r="MJ58" s="158">
        <f t="shared" si="49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50"/>
        <v>0.8571428571428571</v>
      </c>
      <c r="MR58" s="158">
        <f t="shared" si="51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2"/>
        <v>0.8571428571428571</v>
      </c>
      <c r="MZ58" s="158">
        <f t="shared" si="53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4"/>
        <v>0.8571428571428571</v>
      </c>
      <c r="NH58" s="158">
        <f t="shared" si="55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6"/>
        <v>0.8571428571428571</v>
      </c>
      <c r="NP58" s="158">
        <f t="shared" si="57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8"/>
        <v>0.8571428571428571</v>
      </c>
      <c r="NX58" s="158">
        <f t="shared" si="59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60"/>
        <v>0.8571428571428571</v>
      </c>
      <c r="OF58" s="158">
        <f t="shared" si="61"/>
        <v>0</v>
      </c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2"/>
        <v>0.8571428571428571</v>
      </c>
      <c r="ON58" s="158">
        <f t="shared" si="63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4"/>
        <v>0.8571428571428571</v>
      </c>
      <c r="OV58" s="158">
        <f t="shared" si="65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6"/>
        <v>0.8571428571428571</v>
      </c>
      <c r="PD58" s="158">
        <f t="shared" si="67"/>
        <v>0</v>
      </c>
      <c r="PF58" s="157" t="s">
        <v>264</v>
      </c>
      <c r="PG58" s="157">
        <v>7</v>
      </c>
      <c r="PH58" s="157">
        <v>0</v>
      </c>
      <c r="PI58" s="157">
        <v>0</v>
      </c>
      <c r="PJ58" s="157">
        <v>7</v>
      </c>
      <c r="PK58" s="158">
        <v>0</v>
      </c>
      <c r="PM58" s="157" t="s">
        <v>264</v>
      </c>
      <c r="PN58" s="157">
        <v>7</v>
      </c>
      <c r="PO58" s="157">
        <v>0</v>
      </c>
      <c r="PP58" s="157">
        <v>0</v>
      </c>
      <c r="PQ58" s="157">
        <v>7</v>
      </c>
      <c r="PR58" s="158">
        <v>0</v>
      </c>
      <c r="PT58" s="157" t="s">
        <v>264</v>
      </c>
      <c r="PU58" s="157">
        <v>7</v>
      </c>
      <c r="PV58" s="157">
        <v>0</v>
      </c>
      <c r="PW58" s="157">
        <v>0</v>
      </c>
      <c r="PX58" s="157">
        <v>7</v>
      </c>
      <c r="PY58" s="158">
        <v>0</v>
      </c>
      <c r="QA58" s="157" t="s">
        <v>264</v>
      </c>
      <c r="QB58" s="157">
        <v>7</v>
      </c>
      <c r="QC58" s="157">
        <v>0</v>
      </c>
      <c r="QD58" s="157">
        <v>0</v>
      </c>
      <c r="QE58" s="157">
        <v>7</v>
      </c>
      <c r="QF58" s="158">
        <v>0</v>
      </c>
      <c r="QH58" s="157" t="s">
        <v>264</v>
      </c>
      <c r="QI58" s="157">
        <v>7</v>
      </c>
      <c r="QJ58" s="157">
        <v>0</v>
      </c>
      <c r="QK58" s="157">
        <v>0</v>
      </c>
      <c r="QL58" s="157">
        <v>7</v>
      </c>
      <c r="QM58" s="158">
        <v>0</v>
      </c>
      <c r="QO58" s="157" t="s">
        <v>264</v>
      </c>
      <c r="QP58" s="157">
        <v>7</v>
      </c>
      <c r="QQ58" s="157">
        <v>0</v>
      </c>
      <c r="QR58" s="157">
        <v>0</v>
      </c>
      <c r="QS58" s="157">
        <v>7</v>
      </c>
      <c r="QT58" s="158">
        <v>0</v>
      </c>
    </row>
    <row r="59" spans="1:462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0"/>
        <v>0</v>
      </c>
      <c r="Q59" s="2" t="s">
        <v>179</v>
      </c>
      <c r="R59" s="2">
        <v>144</v>
      </c>
      <c r="S59" s="2">
        <v>132</v>
      </c>
      <c r="T59" s="7">
        <v>9</v>
      </c>
      <c r="U59" s="7">
        <v>3</v>
      </c>
      <c r="V59" s="4">
        <v>0.92</v>
      </c>
      <c r="W59" s="4">
        <f t="shared" si="1"/>
        <v>-1.0000000000000009E-2</v>
      </c>
      <c r="Y59" s="2" t="s">
        <v>179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179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M59" s="4">
        <f t="shared" si="3"/>
        <v>-1.0000000000000009E-2</v>
      </c>
      <c r="AO59" t="s">
        <v>179</v>
      </c>
      <c r="AP59">
        <v>144</v>
      </c>
      <c r="AQ59">
        <v>134</v>
      </c>
      <c r="AR59">
        <v>8</v>
      </c>
      <c r="AS59">
        <v>2</v>
      </c>
      <c r="AT59" s="108">
        <v>0.93</v>
      </c>
      <c r="AU59" s="4">
        <f t="shared" si="4"/>
        <v>1.0000000000000009E-2</v>
      </c>
      <c r="AW59" s="2" t="s">
        <v>179</v>
      </c>
      <c r="AX59" s="2">
        <v>144</v>
      </c>
      <c r="AY59" s="2">
        <v>134</v>
      </c>
      <c r="AZ59" s="2">
        <v>8</v>
      </c>
      <c r="BA59" s="2">
        <v>2</v>
      </c>
      <c r="BB59" s="4">
        <v>0.93</v>
      </c>
      <c r="BC59" s="4">
        <f t="shared" si="5"/>
        <v>0</v>
      </c>
      <c r="BE59" s="2" t="s">
        <v>179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4">
        <f t="shared" si="6"/>
        <v>0</v>
      </c>
      <c r="BM59" s="2" t="s">
        <v>179</v>
      </c>
      <c r="BN59" s="2">
        <v>144</v>
      </c>
      <c r="BO59" s="2">
        <v>134</v>
      </c>
      <c r="BP59" s="2">
        <v>8</v>
      </c>
      <c r="BQ59" s="2">
        <v>2</v>
      </c>
      <c r="BR59" s="4">
        <v>0.93</v>
      </c>
      <c r="BS59" s="4">
        <f t="shared" si="7"/>
        <v>0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f t="shared" si="68"/>
        <v>0.93055555555555558</v>
      </c>
      <c r="CA59" s="4">
        <f t="shared" si="8"/>
        <v>5.5555555555553138E-4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9"/>
        <v>-5.5555555555553138E-4</v>
      </c>
      <c r="CJ59" s="4"/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0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1"/>
        <v>0</v>
      </c>
      <c r="DA59" s="2" t="s">
        <v>179</v>
      </c>
      <c r="DB59" s="2">
        <v>144</v>
      </c>
      <c r="DC59" s="2">
        <v>133</v>
      </c>
      <c r="DD59" s="2">
        <v>8</v>
      </c>
      <c r="DE59" s="7">
        <v>3</v>
      </c>
      <c r="DF59" s="4">
        <v>0.92</v>
      </c>
      <c r="DG59" s="4">
        <f t="shared" si="12"/>
        <v>-1.0000000000000009E-2</v>
      </c>
      <c r="DH59" s="2" t="s">
        <v>204</v>
      </c>
      <c r="DI59" s="2" t="s">
        <v>179</v>
      </c>
      <c r="DJ59" s="2">
        <v>144</v>
      </c>
      <c r="DK59" s="2">
        <v>134</v>
      </c>
      <c r="DL59" s="2">
        <v>8</v>
      </c>
      <c r="DM59" s="2">
        <v>2</v>
      </c>
      <c r="DN59" s="4">
        <v>0.93</v>
      </c>
      <c r="DO59" s="4">
        <f t="shared" si="13"/>
        <v>1.0000000000000009E-2</v>
      </c>
      <c r="DQ59" s="2" t="s">
        <v>179</v>
      </c>
      <c r="DR59" s="2">
        <v>144</v>
      </c>
      <c r="DS59" s="2">
        <v>134</v>
      </c>
      <c r="DT59" s="2">
        <v>8</v>
      </c>
      <c r="DU59" s="2">
        <v>2</v>
      </c>
      <c r="DV59" s="4">
        <v>0.93</v>
      </c>
      <c r="DW59" s="4">
        <f t="shared" si="14"/>
        <v>0</v>
      </c>
      <c r="DY59" s="2" t="s">
        <v>179</v>
      </c>
      <c r="DZ59" s="2">
        <v>144</v>
      </c>
      <c r="EA59" s="2">
        <v>133</v>
      </c>
      <c r="EB59" s="2">
        <v>8</v>
      </c>
      <c r="EC59" s="2">
        <v>3</v>
      </c>
      <c r="ED59" s="4">
        <v>0.92</v>
      </c>
      <c r="EE59" s="4">
        <f t="shared" si="15"/>
        <v>-1.0000000000000009E-2</v>
      </c>
      <c r="EF59" s="2" t="s">
        <v>119</v>
      </c>
      <c r="EG59" s="2" t="s">
        <v>179</v>
      </c>
      <c r="EH59" s="2">
        <v>144</v>
      </c>
      <c r="EI59" s="2">
        <v>133</v>
      </c>
      <c r="EJ59" s="2">
        <v>8</v>
      </c>
      <c r="EK59" s="2">
        <v>3</v>
      </c>
      <c r="EL59" s="4">
        <f t="shared" si="69"/>
        <v>0.92361111111111116</v>
      </c>
      <c r="EM59" s="4">
        <f t="shared" si="16"/>
        <v>3.6111111111111205E-3</v>
      </c>
      <c r="EO59" s="148" t="s">
        <v>179</v>
      </c>
      <c r="EP59" s="148">
        <v>144</v>
      </c>
      <c r="EQ59" s="148">
        <v>133</v>
      </c>
      <c r="ER59" s="148">
        <v>8</v>
      </c>
      <c r="ES59" s="148">
        <v>3</v>
      </c>
      <c r="ET59" s="149">
        <v>0.92</v>
      </c>
      <c r="EU59" s="149">
        <v>0</v>
      </c>
      <c r="EV59" s="147"/>
      <c r="EW59" s="147" t="s">
        <v>179</v>
      </c>
      <c r="EX59" s="147">
        <v>144</v>
      </c>
      <c r="EY59" s="147">
        <v>131</v>
      </c>
      <c r="EZ59" s="147">
        <v>8</v>
      </c>
      <c r="FA59" s="147">
        <v>5</v>
      </c>
      <c r="FB59" s="152">
        <v>0.91</v>
      </c>
      <c r="FC59" s="149">
        <v>-1.0000000000000009E-2</v>
      </c>
      <c r="FD59" s="148" t="s">
        <v>119</v>
      </c>
      <c r="FE59" s="156" t="s">
        <v>179</v>
      </c>
      <c r="FF59" s="156">
        <v>144</v>
      </c>
      <c r="FG59" s="156">
        <v>133</v>
      </c>
      <c r="FH59" s="156">
        <v>8</v>
      </c>
      <c r="FI59" s="156">
        <v>3</v>
      </c>
      <c r="FJ59" s="162">
        <v>0.92</v>
      </c>
      <c r="FK59" s="158">
        <f t="shared" si="17"/>
        <v>1.0000000000000009E-2</v>
      </c>
      <c r="FL59" s="157"/>
      <c r="FM59" s="156" t="s">
        <v>270</v>
      </c>
      <c r="FN59" s="156">
        <v>144</v>
      </c>
      <c r="FO59" s="156">
        <v>133</v>
      </c>
      <c r="FP59" s="156">
        <v>8</v>
      </c>
      <c r="FQ59" s="156">
        <v>3</v>
      </c>
      <c r="FR59" s="162">
        <v>0.92</v>
      </c>
      <c r="FS59" s="158">
        <f t="shared" si="18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70"/>
        <v>0</v>
      </c>
      <c r="GB59" s="157"/>
      <c r="GC59" s="156" t="s">
        <v>270</v>
      </c>
      <c r="GD59" s="156">
        <v>144</v>
      </c>
      <c r="GE59" s="156">
        <v>131</v>
      </c>
      <c r="GF59" s="156">
        <v>8</v>
      </c>
      <c r="GG59" s="156">
        <v>5</v>
      </c>
      <c r="GH59" s="162">
        <v>0.91</v>
      </c>
      <c r="GI59" s="158">
        <f t="shared" si="20"/>
        <v>-1.0000000000000009E-2</v>
      </c>
      <c r="GJ59" s="157" t="s">
        <v>119</v>
      </c>
      <c r="GK59" s="156" t="s">
        <v>270</v>
      </c>
      <c r="GL59" s="156">
        <v>144</v>
      </c>
      <c r="GM59" s="156">
        <v>131</v>
      </c>
      <c r="GN59" s="156">
        <v>8</v>
      </c>
      <c r="GO59" s="156">
        <v>5</v>
      </c>
      <c r="GP59" s="162">
        <v>0.91</v>
      </c>
      <c r="GQ59" s="158">
        <f t="shared" si="21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2"/>
        <v>1.0000000000000009E-2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3"/>
        <v>0</v>
      </c>
      <c r="HH59" s="157"/>
      <c r="HI59" s="157"/>
      <c r="HJ59" s="157"/>
      <c r="HK59" s="157"/>
      <c r="HL59" s="157"/>
      <c r="HM59" s="157"/>
      <c r="HN59" s="158"/>
      <c r="HO59" s="157"/>
      <c r="HP59" s="157"/>
      <c r="HQ59" s="157"/>
      <c r="HR59" s="157"/>
      <c r="HS59" s="157"/>
      <c r="HT59" s="157"/>
      <c r="HU59" s="157"/>
      <c r="HV59" s="157"/>
      <c r="HW59" s="157"/>
      <c r="HX59" s="157"/>
      <c r="HY59" s="157"/>
      <c r="HZ59" s="157"/>
      <c r="IA59" s="157"/>
      <c r="IB59" s="158"/>
      <c r="IC59" s="157"/>
      <c r="ID59" s="157"/>
      <c r="IE59" s="157"/>
      <c r="IF59" s="157"/>
      <c r="IG59" s="157"/>
      <c r="IH59" s="157"/>
      <c r="II59" s="157"/>
      <c r="IJ59" s="157"/>
      <c r="IK59" s="157"/>
      <c r="IL59" s="157" t="s">
        <v>270</v>
      </c>
      <c r="IM59" s="157">
        <v>144</v>
      </c>
      <c r="IN59" s="157">
        <v>132</v>
      </c>
      <c r="IO59" s="157">
        <v>8</v>
      </c>
      <c r="IP59" s="157">
        <v>4</v>
      </c>
      <c r="IQ59" s="158">
        <f t="shared" si="24"/>
        <v>0.91666666666666663</v>
      </c>
      <c r="IR59" s="158">
        <f t="shared" si="25"/>
        <v>-3.3333333333334103E-3</v>
      </c>
      <c r="IS59" s="157"/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6"/>
        <v>0.92361111111111116</v>
      </c>
      <c r="IZ59" s="158">
        <f t="shared" si="27"/>
        <v>6.9444444444445308E-3</v>
      </c>
      <c r="JA59" s="157"/>
      <c r="JB59" s="157" t="s">
        <v>270</v>
      </c>
      <c r="JC59" s="157">
        <v>144</v>
      </c>
      <c r="JD59" s="157">
        <v>132</v>
      </c>
      <c r="JE59" s="157">
        <v>8</v>
      </c>
      <c r="JF59" s="157">
        <v>4</v>
      </c>
      <c r="JG59" s="158">
        <f t="shared" si="28"/>
        <v>0.91666666666666663</v>
      </c>
      <c r="JH59" s="158">
        <f t="shared" si="29"/>
        <v>-6.9444444444445308E-3</v>
      </c>
      <c r="JJ59" t="s">
        <v>270</v>
      </c>
      <c r="JK59">
        <v>144</v>
      </c>
      <c r="JL59">
        <v>133</v>
      </c>
      <c r="JM59">
        <v>8</v>
      </c>
      <c r="JN59">
        <v>3</v>
      </c>
      <c r="JO59" s="162">
        <f t="shared" si="30"/>
        <v>0.92361111111111116</v>
      </c>
      <c r="JP59" s="158">
        <f t="shared" si="31"/>
        <v>6.9444444444445308E-3</v>
      </c>
      <c r="JR59" s="157" t="s">
        <v>270</v>
      </c>
      <c r="JS59" s="157">
        <v>144</v>
      </c>
      <c r="JT59" s="157">
        <v>131</v>
      </c>
      <c r="JU59" s="157">
        <v>8</v>
      </c>
      <c r="JV59" s="157">
        <v>5</v>
      </c>
      <c r="JW59" s="158">
        <f t="shared" si="32"/>
        <v>0.90972222222222221</v>
      </c>
      <c r="JX59" s="158">
        <f t="shared" si="33"/>
        <v>-1.3888888888888951E-2</v>
      </c>
      <c r="JZ59" s="157" t="s">
        <v>270</v>
      </c>
      <c r="KA59" s="157">
        <v>144</v>
      </c>
      <c r="KB59" s="157">
        <v>133</v>
      </c>
      <c r="KC59" s="157">
        <v>8</v>
      </c>
      <c r="KD59" s="157">
        <v>3</v>
      </c>
      <c r="KE59" s="158">
        <f t="shared" si="34"/>
        <v>0.92361111111111116</v>
      </c>
      <c r="KF59" s="158">
        <f t="shared" si="35"/>
        <v>1.3888888888888951E-2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6"/>
        <v>0.92361111111111116</v>
      </c>
      <c r="KN59" s="158">
        <f t="shared" si="37"/>
        <v>0</v>
      </c>
      <c r="KP59" s="157" t="s">
        <v>270</v>
      </c>
      <c r="KQ59" s="157">
        <v>144</v>
      </c>
      <c r="KR59" s="157">
        <v>133</v>
      </c>
      <c r="KS59" s="157">
        <v>8</v>
      </c>
      <c r="KT59" s="157">
        <v>3</v>
      </c>
      <c r="KU59" s="158">
        <f t="shared" si="38"/>
        <v>0.92361111111111116</v>
      </c>
      <c r="KV59" s="158">
        <f t="shared" si="39"/>
        <v>0</v>
      </c>
      <c r="KX59" s="157" t="s">
        <v>270</v>
      </c>
      <c r="KY59" s="157">
        <v>144</v>
      </c>
      <c r="KZ59" s="157">
        <v>133</v>
      </c>
      <c r="LA59" s="157">
        <v>8</v>
      </c>
      <c r="LB59" s="157">
        <v>3</v>
      </c>
      <c r="LC59" s="158">
        <f t="shared" si="40"/>
        <v>0.92361111111111116</v>
      </c>
      <c r="LD59" s="158">
        <f t="shared" si="41"/>
        <v>0</v>
      </c>
      <c r="LF59" s="157" t="s">
        <v>270</v>
      </c>
      <c r="LG59" s="157">
        <v>144</v>
      </c>
      <c r="LH59" s="157">
        <v>133</v>
      </c>
      <c r="LI59" s="157">
        <v>8</v>
      </c>
      <c r="LJ59" s="157">
        <v>3</v>
      </c>
      <c r="LK59" s="158">
        <f t="shared" si="42"/>
        <v>0.92361111111111116</v>
      </c>
      <c r="LL59" s="158">
        <f t="shared" si="43"/>
        <v>0</v>
      </c>
      <c r="LN59" s="157" t="s">
        <v>270</v>
      </c>
      <c r="LO59" s="157">
        <v>144</v>
      </c>
      <c r="LP59" s="157">
        <v>133</v>
      </c>
      <c r="LQ59" s="157">
        <v>8</v>
      </c>
      <c r="LR59" s="157">
        <v>3</v>
      </c>
      <c r="LS59" s="158">
        <f t="shared" si="44"/>
        <v>0.92361111111111116</v>
      </c>
      <c r="LT59" s="158">
        <f t="shared" si="45"/>
        <v>0</v>
      </c>
      <c r="LV59" s="157" t="s">
        <v>270</v>
      </c>
      <c r="LW59" s="157">
        <v>144</v>
      </c>
      <c r="LX59" s="157">
        <v>133</v>
      </c>
      <c r="LY59" s="157">
        <v>8</v>
      </c>
      <c r="LZ59" s="157">
        <v>3</v>
      </c>
      <c r="MA59" s="158">
        <f t="shared" si="46"/>
        <v>0.92361111111111116</v>
      </c>
      <c r="MB59" s="158">
        <f t="shared" si="47"/>
        <v>0</v>
      </c>
      <c r="MD59" s="157" t="s">
        <v>270</v>
      </c>
      <c r="ME59" s="157">
        <v>144</v>
      </c>
      <c r="MF59" s="157">
        <v>134</v>
      </c>
      <c r="MG59" s="157">
        <v>8</v>
      </c>
      <c r="MH59" s="157">
        <v>2</v>
      </c>
      <c r="MI59" s="158">
        <f t="shared" si="48"/>
        <v>0.93055555555555558</v>
      </c>
      <c r="MJ59" s="158">
        <f t="shared" si="49"/>
        <v>6.9444444444444198E-3</v>
      </c>
      <c r="ML59" s="157" t="s">
        <v>270</v>
      </c>
      <c r="MM59" s="157">
        <v>144</v>
      </c>
      <c r="MN59" s="157">
        <v>134</v>
      </c>
      <c r="MO59" s="157">
        <v>8</v>
      </c>
      <c r="MP59" s="157">
        <v>2</v>
      </c>
      <c r="MQ59" s="158">
        <f t="shared" si="50"/>
        <v>0.93055555555555558</v>
      </c>
      <c r="MR59" s="158">
        <f t="shared" si="51"/>
        <v>0</v>
      </c>
      <c r="MT59" s="157" t="s">
        <v>270</v>
      </c>
      <c r="MU59" s="157">
        <v>144</v>
      </c>
      <c r="MV59" s="157">
        <v>134</v>
      </c>
      <c r="MW59" s="157">
        <v>8</v>
      </c>
      <c r="MX59" s="157">
        <v>2</v>
      </c>
      <c r="MY59" s="158">
        <f t="shared" si="52"/>
        <v>0.93055555555555558</v>
      </c>
      <c r="MZ59" s="158">
        <f t="shared" si="53"/>
        <v>0</v>
      </c>
      <c r="NB59" s="157" t="s">
        <v>270</v>
      </c>
      <c r="NC59" s="157">
        <v>144</v>
      </c>
      <c r="ND59" s="157">
        <v>134</v>
      </c>
      <c r="NE59" s="157">
        <v>8</v>
      </c>
      <c r="NF59" s="157">
        <v>2</v>
      </c>
      <c r="NG59" s="158">
        <f t="shared" si="54"/>
        <v>0.93055555555555558</v>
      </c>
      <c r="NH59" s="158">
        <f t="shared" si="55"/>
        <v>0</v>
      </c>
      <c r="NJ59" s="157" t="s">
        <v>270</v>
      </c>
      <c r="NK59" s="157">
        <v>144</v>
      </c>
      <c r="NL59" s="157">
        <v>134</v>
      </c>
      <c r="NM59" s="157">
        <v>8</v>
      </c>
      <c r="NN59" s="157">
        <v>2</v>
      </c>
      <c r="NO59" s="158">
        <f t="shared" si="56"/>
        <v>0.93055555555555558</v>
      </c>
      <c r="NP59" s="158">
        <f t="shared" si="57"/>
        <v>0</v>
      </c>
      <c r="NR59" s="157" t="s">
        <v>270</v>
      </c>
      <c r="NS59" s="157">
        <v>144</v>
      </c>
      <c r="NT59" s="157">
        <v>134</v>
      </c>
      <c r="NU59" s="157">
        <v>8</v>
      </c>
      <c r="NV59" s="157">
        <v>2</v>
      </c>
      <c r="NW59" s="158">
        <f t="shared" si="58"/>
        <v>0.93055555555555558</v>
      </c>
      <c r="NX59" s="158">
        <f t="shared" si="59"/>
        <v>0</v>
      </c>
      <c r="NZ59" s="157" t="s">
        <v>270</v>
      </c>
      <c r="OA59" s="157">
        <v>144</v>
      </c>
      <c r="OB59" s="157">
        <v>134</v>
      </c>
      <c r="OC59" s="157">
        <v>8</v>
      </c>
      <c r="OD59" s="157">
        <v>2</v>
      </c>
      <c r="OE59" s="158">
        <f t="shared" si="60"/>
        <v>0.93055555555555558</v>
      </c>
      <c r="OF59" s="158">
        <f t="shared" si="61"/>
        <v>0</v>
      </c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2"/>
        <v>0.93055555555555558</v>
      </c>
      <c r="ON59" s="158">
        <f t="shared" si="63"/>
        <v>0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4"/>
        <v>0.93055555555555558</v>
      </c>
      <c r="OV59" s="158">
        <f t="shared" si="65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6"/>
        <v>0.93055555555555558</v>
      </c>
      <c r="PD59" s="158">
        <f t="shared" si="67"/>
        <v>0</v>
      </c>
      <c r="PF59" s="157" t="s">
        <v>270</v>
      </c>
      <c r="PG59" s="157">
        <v>144</v>
      </c>
      <c r="PH59" s="157">
        <v>0</v>
      </c>
      <c r="PI59" s="157">
        <v>0</v>
      </c>
      <c r="PJ59" s="157">
        <v>144</v>
      </c>
      <c r="PK59" s="158">
        <v>0</v>
      </c>
      <c r="PM59" s="157" t="s">
        <v>270</v>
      </c>
      <c r="PN59" s="157">
        <v>144</v>
      </c>
      <c r="PO59" s="157">
        <v>0</v>
      </c>
      <c r="PP59" s="157">
        <v>0</v>
      </c>
      <c r="PQ59" s="157">
        <v>144</v>
      </c>
      <c r="PR59" s="158">
        <v>0</v>
      </c>
      <c r="PT59" s="157" t="s">
        <v>270</v>
      </c>
      <c r="PU59" s="157">
        <v>144</v>
      </c>
      <c r="PV59" s="157">
        <v>0</v>
      </c>
      <c r="PW59" s="157">
        <v>0</v>
      </c>
      <c r="PX59" s="157">
        <v>144</v>
      </c>
      <c r="PY59" s="158">
        <v>0</v>
      </c>
      <c r="QA59" s="157" t="s">
        <v>270</v>
      </c>
      <c r="QB59" s="157">
        <v>144</v>
      </c>
      <c r="QC59" s="157">
        <v>0</v>
      </c>
      <c r="QD59" s="157">
        <v>0</v>
      </c>
      <c r="QE59" s="157">
        <v>144</v>
      </c>
      <c r="QF59" s="158">
        <v>0</v>
      </c>
      <c r="QH59" s="157" t="s">
        <v>270</v>
      </c>
      <c r="QI59" s="157">
        <v>144</v>
      </c>
      <c r="QJ59" s="157">
        <v>0</v>
      </c>
      <c r="QK59" s="157">
        <v>0</v>
      </c>
      <c r="QL59" s="157">
        <v>144</v>
      </c>
      <c r="QM59" s="158">
        <v>0</v>
      </c>
      <c r="QO59" s="157" t="s">
        <v>270</v>
      </c>
      <c r="QP59" s="157">
        <v>144</v>
      </c>
      <c r="QQ59" s="157">
        <v>0</v>
      </c>
      <c r="QR59" s="157">
        <v>0</v>
      </c>
      <c r="QS59" s="157">
        <v>144</v>
      </c>
      <c r="QT59" s="158">
        <v>0</v>
      </c>
    </row>
    <row r="60" spans="1:462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0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t="s">
        <v>75</v>
      </c>
      <c r="AP60">
        <v>68</v>
      </c>
      <c r="AQ60">
        <v>68</v>
      </c>
      <c r="AR60">
        <v>0</v>
      </c>
      <c r="AS60">
        <v>0</v>
      </c>
      <c r="AT60" s="108">
        <v>1</v>
      </c>
      <c r="AU60" s="4">
        <f t="shared" si="4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6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4">
        <f t="shared" si="7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f t="shared" si="68"/>
        <v>1</v>
      </c>
      <c r="CA60" s="4">
        <f t="shared" si="8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9"/>
        <v>0</v>
      </c>
      <c r="CJ60" s="4"/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2" t="s">
        <v>75</v>
      </c>
      <c r="EH60" s="2">
        <v>68</v>
      </c>
      <c r="EI60" s="2">
        <v>68</v>
      </c>
      <c r="EJ60" s="2">
        <v>0</v>
      </c>
      <c r="EK60" s="2">
        <v>0</v>
      </c>
      <c r="EL60" s="4">
        <f t="shared" si="69"/>
        <v>1</v>
      </c>
      <c r="EM60" s="4">
        <f t="shared" si="16"/>
        <v>0</v>
      </c>
      <c r="EO60" s="148" t="s">
        <v>75</v>
      </c>
      <c r="EP60" s="148">
        <v>68</v>
      </c>
      <c r="EQ60" s="148">
        <v>68</v>
      </c>
      <c r="ER60" s="148">
        <v>0</v>
      </c>
      <c r="ES60" s="148">
        <v>0</v>
      </c>
      <c r="ET60" s="149">
        <v>1</v>
      </c>
      <c r="EU60" s="149">
        <v>0</v>
      </c>
      <c r="EV60" s="147"/>
      <c r="EW60" s="147" t="s">
        <v>75</v>
      </c>
      <c r="EX60" s="147">
        <v>68</v>
      </c>
      <c r="EY60" s="147">
        <v>68</v>
      </c>
      <c r="EZ60" s="147">
        <v>0</v>
      </c>
      <c r="FA60" s="147">
        <v>0</v>
      </c>
      <c r="FB60" s="152">
        <v>1</v>
      </c>
      <c r="FC60" s="149">
        <v>0</v>
      </c>
      <c r="FD60" s="147"/>
      <c r="FE60" s="156" t="s">
        <v>75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7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8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70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20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1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2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3"/>
        <v>0</v>
      </c>
      <c r="HH60" s="157"/>
      <c r="HI60" s="157"/>
      <c r="HJ60" s="157"/>
      <c r="HK60" s="157"/>
      <c r="HL60" s="157"/>
      <c r="HM60" s="157"/>
      <c r="HN60" s="158"/>
      <c r="HO60" s="157"/>
      <c r="HP60" s="157"/>
      <c r="HQ60" s="157"/>
      <c r="HR60" s="157"/>
      <c r="HS60" s="157"/>
      <c r="HT60" s="157"/>
      <c r="HU60" s="157"/>
      <c r="HV60" s="157"/>
      <c r="HW60" s="157"/>
      <c r="HX60" s="157"/>
      <c r="HY60" s="157"/>
      <c r="HZ60" s="157"/>
      <c r="IA60" s="157"/>
      <c r="IB60" s="158"/>
      <c r="IC60" s="157"/>
      <c r="ID60" s="157"/>
      <c r="IE60" s="157"/>
      <c r="IF60" s="157"/>
      <c r="IG60" s="157"/>
      <c r="IH60" s="157"/>
      <c r="II60" s="157"/>
      <c r="IJ60" s="157"/>
      <c r="IK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4"/>
        <v>1</v>
      </c>
      <c r="IR60" s="158">
        <f t="shared" si="25"/>
        <v>0</v>
      </c>
      <c r="IS60" s="157"/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6"/>
        <v>1</v>
      </c>
      <c r="IZ60" s="158">
        <f t="shared" si="27"/>
        <v>0</v>
      </c>
      <c r="JA60" s="157"/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8"/>
        <v>1</v>
      </c>
      <c r="JH60" s="158">
        <f t="shared" si="29"/>
        <v>0</v>
      </c>
      <c r="JJ60" t="s">
        <v>265</v>
      </c>
      <c r="JK60">
        <v>68</v>
      </c>
      <c r="JL60">
        <v>68</v>
      </c>
      <c r="JM60">
        <v>0</v>
      </c>
      <c r="JN60">
        <v>0</v>
      </c>
      <c r="JO60" s="162">
        <f t="shared" si="30"/>
        <v>1</v>
      </c>
      <c r="JP60" s="158">
        <f t="shared" si="31"/>
        <v>0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2"/>
        <v>1</v>
      </c>
      <c r="JX60" s="158">
        <f t="shared" si="33"/>
        <v>0</v>
      </c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4"/>
        <v>1</v>
      </c>
      <c r="KF60" s="158">
        <f t="shared" si="35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6"/>
        <v>1</v>
      </c>
      <c r="KN60" s="158">
        <f t="shared" si="37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8"/>
        <v>1</v>
      </c>
      <c r="KV60" s="158">
        <f t="shared" si="39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40"/>
        <v>1</v>
      </c>
      <c r="LD60" s="158">
        <f t="shared" si="41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2"/>
        <v>1</v>
      </c>
      <c r="LL60" s="158">
        <f t="shared" si="43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4"/>
        <v>1</v>
      </c>
      <c r="LT60" s="158">
        <f t="shared" si="45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6"/>
        <v>1</v>
      </c>
      <c r="MB60" s="158">
        <f t="shared" si="47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8"/>
        <v>1</v>
      </c>
      <c r="MJ60" s="158">
        <f t="shared" si="49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50"/>
        <v>1</v>
      </c>
      <c r="MR60" s="158">
        <f t="shared" si="51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2"/>
        <v>1</v>
      </c>
      <c r="MZ60" s="158">
        <f t="shared" si="53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4"/>
        <v>1</v>
      </c>
      <c r="NH60" s="158">
        <f t="shared" si="55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6"/>
        <v>1</v>
      </c>
      <c r="NP60" s="158">
        <f t="shared" si="57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8"/>
        <v>1</v>
      </c>
      <c r="NX60" s="158">
        <f t="shared" si="59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60"/>
        <v>1</v>
      </c>
      <c r="OF60" s="158">
        <f t="shared" si="61"/>
        <v>0</v>
      </c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2"/>
        <v>1</v>
      </c>
      <c r="ON60" s="158">
        <f t="shared" si="63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4"/>
        <v>1</v>
      </c>
      <c r="OV60" s="158">
        <f t="shared" si="65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6"/>
        <v>1</v>
      </c>
      <c r="PD60" s="158">
        <f t="shared" si="67"/>
        <v>0</v>
      </c>
      <c r="PF60" s="157" t="s">
        <v>265</v>
      </c>
      <c r="PG60" s="157">
        <v>68</v>
      </c>
      <c r="PH60" s="157">
        <v>0</v>
      </c>
      <c r="PI60" s="157">
        <v>0</v>
      </c>
      <c r="PJ60" s="157">
        <v>68</v>
      </c>
      <c r="PK60" s="158">
        <v>0</v>
      </c>
      <c r="PM60" s="157" t="s">
        <v>265</v>
      </c>
      <c r="PN60" s="157">
        <v>68</v>
      </c>
      <c r="PO60" s="157">
        <v>0</v>
      </c>
      <c r="PP60" s="157">
        <v>0</v>
      </c>
      <c r="PQ60" s="157">
        <v>68</v>
      </c>
      <c r="PR60" s="158">
        <v>0</v>
      </c>
      <c r="PT60" s="157" t="s">
        <v>265</v>
      </c>
      <c r="PU60" s="157">
        <v>68</v>
      </c>
      <c r="PV60" s="157">
        <v>0</v>
      </c>
      <c r="PW60" s="157">
        <v>0</v>
      </c>
      <c r="PX60" s="157">
        <v>68</v>
      </c>
      <c r="PY60" s="158">
        <v>0</v>
      </c>
      <c r="QA60" s="157" t="s">
        <v>265</v>
      </c>
      <c r="QB60" s="157">
        <v>68</v>
      </c>
      <c r="QC60" s="157">
        <v>0</v>
      </c>
      <c r="QD60" s="157">
        <v>0</v>
      </c>
      <c r="QE60" s="157">
        <v>68</v>
      </c>
      <c r="QF60" s="158">
        <v>0</v>
      </c>
      <c r="QH60" s="157" t="s">
        <v>265</v>
      </c>
      <c r="QI60" s="157">
        <v>68</v>
      </c>
      <c r="QJ60" s="157">
        <v>0</v>
      </c>
      <c r="QK60" s="157">
        <v>0</v>
      </c>
      <c r="QL60" s="157">
        <v>68</v>
      </c>
      <c r="QM60" s="158">
        <v>0</v>
      </c>
      <c r="QO60" s="157" t="s">
        <v>265</v>
      </c>
      <c r="QP60" s="157">
        <v>68</v>
      </c>
      <c r="QQ60" s="157">
        <v>0</v>
      </c>
      <c r="QR60" s="157">
        <v>0</v>
      </c>
      <c r="QS60" s="157">
        <v>68</v>
      </c>
      <c r="QT60" s="158">
        <v>0</v>
      </c>
    </row>
    <row r="61" spans="1:462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0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t="s">
        <v>180</v>
      </c>
      <c r="AP61">
        <v>3</v>
      </c>
      <c r="AQ61">
        <v>3</v>
      </c>
      <c r="AR61">
        <v>0</v>
      </c>
      <c r="AS61">
        <v>0</v>
      </c>
      <c r="AT61" s="108">
        <v>1</v>
      </c>
      <c r="AU61" s="4">
        <f t="shared" si="4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6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4">
        <f t="shared" si="7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f t="shared" si="68"/>
        <v>1</v>
      </c>
      <c r="CA61" s="4">
        <f t="shared" si="8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9"/>
        <v>0</v>
      </c>
      <c r="CJ61" s="4"/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2" t="s">
        <v>180</v>
      </c>
      <c r="EH61" s="2">
        <v>3</v>
      </c>
      <c r="EI61" s="2">
        <v>3</v>
      </c>
      <c r="EJ61" s="2">
        <v>0</v>
      </c>
      <c r="EK61" s="2">
        <v>0</v>
      </c>
      <c r="EL61" s="4">
        <f t="shared" si="69"/>
        <v>1</v>
      </c>
      <c r="EM61" s="4">
        <f t="shared" si="16"/>
        <v>0</v>
      </c>
      <c r="EO61" s="148" t="s">
        <v>180</v>
      </c>
      <c r="EP61" s="148">
        <v>3</v>
      </c>
      <c r="EQ61" s="148">
        <v>3</v>
      </c>
      <c r="ER61" s="148">
        <v>0</v>
      </c>
      <c r="ES61" s="148">
        <v>0</v>
      </c>
      <c r="ET61" s="149">
        <v>1</v>
      </c>
      <c r="EU61" s="149">
        <v>0</v>
      </c>
      <c r="EV61" s="147"/>
      <c r="EW61" s="147" t="s">
        <v>180</v>
      </c>
      <c r="EX61" s="147">
        <v>3</v>
      </c>
      <c r="EY61" s="147">
        <v>3</v>
      </c>
      <c r="EZ61" s="147">
        <v>0</v>
      </c>
      <c r="FA61" s="147">
        <v>0</v>
      </c>
      <c r="FB61" s="152">
        <v>1</v>
      </c>
      <c r="FC61" s="149">
        <v>0</v>
      </c>
      <c r="FD61" s="14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7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8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70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20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1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2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3"/>
        <v>0</v>
      </c>
      <c r="HH61" s="157"/>
      <c r="HI61" s="157"/>
      <c r="HJ61" s="157"/>
      <c r="HK61" s="157"/>
      <c r="HL61" s="157"/>
      <c r="HM61" s="157"/>
      <c r="HN61" s="158"/>
      <c r="HO61" s="157"/>
      <c r="HP61" s="157"/>
      <c r="HQ61" s="157"/>
      <c r="HR61" s="157"/>
      <c r="HS61" s="157"/>
      <c r="HT61" s="157"/>
      <c r="HU61" s="157"/>
      <c r="HV61" s="157"/>
      <c r="HW61" s="157"/>
      <c r="HX61" s="157"/>
      <c r="HY61" s="157"/>
      <c r="HZ61" s="157"/>
      <c r="IA61" s="157"/>
      <c r="IB61" s="158"/>
      <c r="IC61" s="157"/>
      <c r="ID61" s="157"/>
      <c r="IE61" s="157"/>
      <c r="IF61" s="157"/>
      <c r="IG61" s="157"/>
      <c r="IH61" s="157"/>
      <c r="II61" s="157"/>
      <c r="IJ61" s="157"/>
      <c r="IK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4"/>
        <v>1</v>
      </c>
      <c r="IR61" s="158">
        <f t="shared" si="25"/>
        <v>0</v>
      </c>
      <c r="IS61" s="157"/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6"/>
        <v>1</v>
      </c>
      <c r="IZ61" s="158">
        <f t="shared" si="27"/>
        <v>0</v>
      </c>
      <c r="JA61" s="157"/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8"/>
        <v>1</v>
      </c>
      <c r="JH61" s="158">
        <f t="shared" si="29"/>
        <v>0</v>
      </c>
      <c r="JJ61" t="s">
        <v>180</v>
      </c>
      <c r="JK61">
        <v>3</v>
      </c>
      <c r="JL61">
        <v>3</v>
      </c>
      <c r="JM61">
        <v>0</v>
      </c>
      <c r="JN61">
        <v>0</v>
      </c>
      <c r="JO61" s="162">
        <f t="shared" si="30"/>
        <v>1</v>
      </c>
      <c r="JP61" s="158">
        <f t="shared" si="31"/>
        <v>0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2"/>
        <v>1</v>
      </c>
      <c r="JX61" s="158">
        <f t="shared" si="33"/>
        <v>0</v>
      </c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4"/>
        <v>1</v>
      </c>
      <c r="KF61" s="158">
        <f t="shared" si="35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6"/>
        <v>1</v>
      </c>
      <c r="KN61" s="158">
        <f t="shared" si="37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8"/>
        <v>1</v>
      </c>
      <c r="KV61" s="158">
        <f t="shared" si="39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40"/>
        <v>1</v>
      </c>
      <c r="LD61" s="158">
        <f t="shared" si="41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2"/>
        <v>1</v>
      </c>
      <c r="LL61" s="158">
        <f t="shared" si="43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4"/>
        <v>1</v>
      </c>
      <c r="LT61" s="158">
        <f t="shared" si="45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6"/>
        <v>1</v>
      </c>
      <c r="MB61" s="158">
        <f t="shared" si="47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8"/>
        <v>1</v>
      </c>
      <c r="MJ61" s="158">
        <f t="shared" si="49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50"/>
        <v>1</v>
      </c>
      <c r="MR61" s="158">
        <f t="shared" si="51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2"/>
        <v>1</v>
      </c>
      <c r="MZ61" s="158">
        <f t="shared" si="53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4"/>
        <v>1</v>
      </c>
      <c r="NH61" s="158">
        <f t="shared" si="55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6"/>
        <v>1</v>
      </c>
      <c r="NP61" s="158">
        <f t="shared" si="57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8"/>
        <v>1</v>
      </c>
      <c r="NX61" s="158">
        <f t="shared" si="59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60"/>
        <v>1</v>
      </c>
      <c r="OF61" s="158">
        <f t="shared" si="61"/>
        <v>0</v>
      </c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2"/>
        <v>1</v>
      </c>
      <c r="ON61" s="158">
        <f t="shared" si="63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4"/>
        <v>1</v>
      </c>
      <c r="OV61" s="158">
        <f t="shared" si="65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6"/>
        <v>1</v>
      </c>
      <c r="PD61" s="158">
        <f t="shared" si="67"/>
        <v>0</v>
      </c>
      <c r="PF61" s="157" t="s">
        <v>180</v>
      </c>
      <c r="PG61" s="157">
        <v>3</v>
      </c>
      <c r="PH61" s="157">
        <v>0</v>
      </c>
      <c r="PI61" s="157">
        <v>0</v>
      </c>
      <c r="PJ61" s="157">
        <v>3</v>
      </c>
      <c r="PK61" s="158">
        <v>0</v>
      </c>
      <c r="PM61" s="157" t="s">
        <v>180</v>
      </c>
      <c r="PN61" s="157">
        <v>3</v>
      </c>
      <c r="PO61" s="157">
        <v>0</v>
      </c>
      <c r="PP61" s="157">
        <v>0</v>
      </c>
      <c r="PQ61" s="157">
        <v>3</v>
      </c>
      <c r="PR61" s="158">
        <v>0</v>
      </c>
      <c r="PT61" s="157" t="s">
        <v>180</v>
      </c>
      <c r="PU61" s="157">
        <v>3</v>
      </c>
      <c r="PV61" s="157">
        <v>0</v>
      </c>
      <c r="PW61" s="157">
        <v>0</v>
      </c>
      <c r="PX61" s="157">
        <v>3</v>
      </c>
      <c r="PY61" s="158">
        <v>0</v>
      </c>
      <c r="QA61" s="157" t="s">
        <v>180</v>
      </c>
      <c r="QB61" s="157">
        <v>3</v>
      </c>
      <c r="QC61" s="157">
        <v>0</v>
      </c>
      <c r="QD61" s="157">
        <v>0</v>
      </c>
      <c r="QE61" s="157">
        <v>3</v>
      </c>
      <c r="QF61" s="158">
        <v>0</v>
      </c>
      <c r="QH61" s="157" t="s">
        <v>180</v>
      </c>
      <c r="QI61" s="157">
        <v>3</v>
      </c>
      <c r="QJ61" s="157">
        <v>0</v>
      </c>
      <c r="QK61" s="157">
        <v>0</v>
      </c>
      <c r="QL61" s="157">
        <v>3</v>
      </c>
      <c r="QM61" s="158">
        <v>0</v>
      </c>
      <c r="QO61" s="157" t="s">
        <v>180</v>
      </c>
      <c r="QP61" s="157">
        <v>3</v>
      </c>
      <c r="QQ61" s="157">
        <v>0</v>
      </c>
      <c r="QR61" s="157">
        <v>0</v>
      </c>
      <c r="QS61" s="157">
        <v>3</v>
      </c>
      <c r="QT61" s="158">
        <v>0</v>
      </c>
    </row>
    <row r="62" spans="1:462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0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t="s">
        <v>77</v>
      </c>
      <c r="AP62">
        <v>7</v>
      </c>
      <c r="AQ62">
        <v>6</v>
      </c>
      <c r="AR62">
        <v>1</v>
      </c>
      <c r="AS62">
        <v>0</v>
      </c>
      <c r="AT62" s="108">
        <v>0.86</v>
      </c>
      <c r="AU62" s="4">
        <f t="shared" si="4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6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4">
        <f t="shared" si="7"/>
        <v>0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f t="shared" si="68"/>
        <v>0.8571428571428571</v>
      </c>
      <c r="CA62" s="4">
        <f t="shared" si="8"/>
        <v>-2.8571428571428914E-3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9"/>
        <v>2.8571428571428914E-3</v>
      </c>
      <c r="CJ62" s="4"/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2" t="s">
        <v>77</v>
      </c>
      <c r="EH62" s="2">
        <v>7</v>
      </c>
      <c r="EI62" s="2">
        <v>6</v>
      </c>
      <c r="EJ62" s="2">
        <v>1</v>
      </c>
      <c r="EK62" s="2">
        <v>0</v>
      </c>
      <c r="EL62" s="4">
        <f t="shared" si="69"/>
        <v>0.8571428571428571</v>
      </c>
      <c r="EM62" s="4">
        <f t="shared" si="16"/>
        <v>-2.8571428571428914E-3</v>
      </c>
      <c r="EO62" s="148" t="s">
        <v>77</v>
      </c>
      <c r="EP62" s="148">
        <v>7</v>
      </c>
      <c r="EQ62" s="148">
        <v>6</v>
      </c>
      <c r="ER62" s="148">
        <v>1</v>
      </c>
      <c r="ES62" s="148">
        <v>0</v>
      </c>
      <c r="ET62" s="149">
        <v>0.86</v>
      </c>
      <c r="EU62" s="149">
        <v>0</v>
      </c>
      <c r="EV62" s="147"/>
      <c r="EW62" s="147" t="s">
        <v>77</v>
      </c>
      <c r="EX62" s="147">
        <v>7</v>
      </c>
      <c r="EY62" s="147">
        <v>6</v>
      </c>
      <c r="EZ62" s="147">
        <v>1</v>
      </c>
      <c r="FA62" s="147">
        <v>0</v>
      </c>
      <c r="FB62" s="152">
        <v>0.86</v>
      </c>
      <c r="FC62" s="149">
        <v>0</v>
      </c>
      <c r="FD62" s="14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7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8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70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20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1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2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3"/>
        <v>0</v>
      </c>
      <c r="HH62" s="157"/>
      <c r="HI62" s="157"/>
      <c r="HJ62" s="157"/>
      <c r="HK62" s="157"/>
      <c r="HL62" s="157"/>
      <c r="HM62" s="157"/>
      <c r="HN62" s="158"/>
      <c r="HO62" s="157"/>
      <c r="HP62" s="157"/>
      <c r="HQ62" s="157"/>
      <c r="HR62" s="157"/>
      <c r="HS62" s="157"/>
      <c r="HT62" s="157"/>
      <c r="HU62" s="157"/>
      <c r="HV62" s="157"/>
      <c r="HW62" s="157"/>
      <c r="HX62" s="157"/>
      <c r="HY62" s="157"/>
      <c r="HZ62" s="157"/>
      <c r="IA62" s="157"/>
      <c r="IB62" s="158"/>
      <c r="IC62" s="157"/>
      <c r="ID62" s="157"/>
      <c r="IE62" s="157"/>
      <c r="IF62" s="157"/>
      <c r="IG62" s="157"/>
      <c r="IH62" s="157"/>
      <c r="II62" s="157"/>
      <c r="IJ62" s="157"/>
      <c r="IK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4"/>
        <v>0.8571428571428571</v>
      </c>
      <c r="IR62" s="158">
        <f t="shared" si="25"/>
        <v>-2.8571428571428914E-3</v>
      </c>
      <c r="IS62" s="157"/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6"/>
        <v>0.8571428571428571</v>
      </c>
      <c r="IZ62" s="158">
        <f t="shared" si="27"/>
        <v>0</v>
      </c>
      <c r="JA62" s="157"/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8"/>
        <v>0.8571428571428571</v>
      </c>
      <c r="JH62" s="158">
        <f t="shared" si="29"/>
        <v>0</v>
      </c>
      <c r="JJ62" t="s">
        <v>77</v>
      </c>
      <c r="JK62">
        <v>7</v>
      </c>
      <c r="JL62">
        <v>6</v>
      </c>
      <c r="JM62">
        <v>1</v>
      </c>
      <c r="JN62">
        <v>0</v>
      </c>
      <c r="JO62" s="162">
        <f t="shared" si="30"/>
        <v>0.8571428571428571</v>
      </c>
      <c r="JP62" s="158">
        <f t="shared" si="31"/>
        <v>0</v>
      </c>
      <c r="JR62" s="157" t="s">
        <v>77</v>
      </c>
      <c r="JS62" s="157">
        <v>7</v>
      </c>
      <c r="JT62" s="157">
        <v>6</v>
      </c>
      <c r="JU62" s="157">
        <v>1</v>
      </c>
      <c r="JV62" s="157">
        <v>0</v>
      </c>
      <c r="JW62" s="158">
        <f t="shared" si="32"/>
        <v>0.8571428571428571</v>
      </c>
      <c r="JX62" s="158">
        <f t="shared" si="33"/>
        <v>0</v>
      </c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4"/>
        <v>0.8571428571428571</v>
      </c>
      <c r="KF62" s="158">
        <f t="shared" si="35"/>
        <v>0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6"/>
        <v>0.8571428571428571</v>
      </c>
      <c r="KN62" s="158">
        <f t="shared" si="37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8"/>
        <v>0.8571428571428571</v>
      </c>
      <c r="KV62" s="158">
        <f t="shared" si="39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40"/>
        <v>0.8571428571428571</v>
      </c>
      <c r="LD62" s="158">
        <f t="shared" si="41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2"/>
        <v>0.8571428571428571</v>
      </c>
      <c r="LL62" s="158">
        <f t="shared" si="43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4"/>
        <v>0.8571428571428571</v>
      </c>
      <c r="LT62" s="158">
        <f t="shared" si="45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6"/>
        <v>0.8571428571428571</v>
      </c>
      <c r="MB62" s="158">
        <f t="shared" si="47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8"/>
        <v>0.8571428571428571</v>
      </c>
      <c r="MJ62" s="158">
        <f t="shared" si="49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50"/>
        <v>0.8571428571428571</v>
      </c>
      <c r="MR62" s="158">
        <f t="shared" si="51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2"/>
        <v>0.8571428571428571</v>
      </c>
      <c r="MZ62" s="158">
        <f t="shared" si="53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4"/>
        <v>0.8571428571428571</v>
      </c>
      <c r="NH62" s="158">
        <f t="shared" si="55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6"/>
        <v>0.8571428571428571</v>
      </c>
      <c r="NP62" s="158">
        <f t="shared" si="57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8"/>
        <v>0.8571428571428571</v>
      </c>
      <c r="NX62" s="158">
        <f t="shared" si="59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60"/>
        <v>0.8571428571428571</v>
      </c>
      <c r="OF62" s="158">
        <f t="shared" si="61"/>
        <v>0</v>
      </c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2"/>
        <v>0.8571428571428571</v>
      </c>
      <c r="ON62" s="158">
        <f t="shared" si="63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4"/>
        <v>0.8571428571428571</v>
      </c>
      <c r="OV62" s="158">
        <f t="shared" si="65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6"/>
        <v>0.8571428571428571</v>
      </c>
      <c r="PD62" s="158">
        <f t="shared" si="67"/>
        <v>0</v>
      </c>
      <c r="PF62" s="157" t="s">
        <v>77</v>
      </c>
      <c r="PG62" s="157">
        <v>7</v>
      </c>
      <c r="PH62" s="157">
        <v>0</v>
      </c>
      <c r="PI62" s="157">
        <v>0</v>
      </c>
      <c r="PJ62" s="157">
        <v>7</v>
      </c>
      <c r="PK62" s="158">
        <v>0</v>
      </c>
      <c r="PM62" s="157" t="s">
        <v>77</v>
      </c>
      <c r="PN62" s="157">
        <v>7</v>
      </c>
      <c r="PO62" s="157">
        <v>0</v>
      </c>
      <c r="PP62" s="157">
        <v>0</v>
      </c>
      <c r="PQ62" s="157">
        <v>7</v>
      </c>
      <c r="PR62" s="158">
        <v>0</v>
      </c>
      <c r="PT62" s="157" t="s">
        <v>77</v>
      </c>
      <c r="PU62" s="157">
        <v>7</v>
      </c>
      <c r="PV62" s="157">
        <v>0</v>
      </c>
      <c r="PW62" s="157">
        <v>0</v>
      </c>
      <c r="PX62" s="157">
        <v>7</v>
      </c>
      <c r="PY62" s="158">
        <v>0</v>
      </c>
      <c r="QA62" s="157" t="s">
        <v>77</v>
      </c>
      <c r="QB62" s="157">
        <v>7</v>
      </c>
      <c r="QC62" s="157">
        <v>0</v>
      </c>
      <c r="QD62" s="157">
        <v>0</v>
      </c>
      <c r="QE62" s="157">
        <v>7</v>
      </c>
      <c r="QF62" s="158">
        <v>0</v>
      </c>
      <c r="QH62" s="157" t="s">
        <v>77</v>
      </c>
      <c r="QI62" s="157">
        <v>7</v>
      </c>
      <c r="QJ62" s="157">
        <v>0</v>
      </c>
      <c r="QK62" s="157">
        <v>0</v>
      </c>
      <c r="QL62" s="157">
        <v>7</v>
      </c>
      <c r="QM62" s="158">
        <v>0</v>
      </c>
      <c r="QO62" s="157" t="s">
        <v>77</v>
      </c>
      <c r="QP62" s="157">
        <v>7</v>
      </c>
      <c r="QQ62" s="157">
        <v>0</v>
      </c>
      <c r="QR62" s="157">
        <v>0</v>
      </c>
      <c r="QS62" s="157">
        <v>7</v>
      </c>
      <c r="QT62" s="158">
        <v>0</v>
      </c>
    </row>
    <row r="63" spans="1:462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0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t="s">
        <v>78</v>
      </c>
      <c r="AP63">
        <v>32</v>
      </c>
      <c r="AQ63">
        <v>31</v>
      </c>
      <c r="AR63">
        <v>1</v>
      </c>
      <c r="AS63">
        <v>0</v>
      </c>
      <c r="AT63" s="108">
        <v>0.97</v>
      </c>
      <c r="AU63" s="4">
        <f t="shared" si="4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6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4">
        <f t="shared" si="7"/>
        <v>0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f t="shared" si="68"/>
        <v>0.96875</v>
      </c>
      <c r="CA63" s="4">
        <f t="shared" si="8"/>
        <v>-1.2499999999999734E-3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9"/>
        <v>1.2499999999999734E-3</v>
      </c>
      <c r="CJ63" s="4"/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2" t="s">
        <v>78</v>
      </c>
      <c r="EH63" s="2">
        <v>32</v>
      </c>
      <c r="EI63" s="2">
        <v>31</v>
      </c>
      <c r="EJ63" s="2">
        <v>1</v>
      </c>
      <c r="EK63" s="2">
        <v>0</v>
      </c>
      <c r="EL63" s="4">
        <f t="shared" si="69"/>
        <v>0.96875</v>
      </c>
      <c r="EM63" s="4">
        <f t="shared" si="16"/>
        <v>-1.2499999999999734E-3</v>
      </c>
      <c r="EO63" s="148" t="s">
        <v>78</v>
      </c>
      <c r="EP63" s="148">
        <v>32</v>
      </c>
      <c r="EQ63" s="148">
        <v>31</v>
      </c>
      <c r="ER63" s="148">
        <v>1</v>
      </c>
      <c r="ES63" s="148">
        <v>0</v>
      </c>
      <c r="ET63" s="149">
        <v>0.97</v>
      </c>
      <c r="EU63" s="149">
        <v>0</v>
      </c>
      <c r="EV63" s="147"/>
      <c r="EW63" s="147" t="s">
        <v>78</v>
      </c>
      <c r="EX63" s="147">
        <v>32</v>
      </c>
      <c r="EY63" s="147">
        <v>31</v>
      </c>
      <c r="EZ63" s="147">
        <v>1</v>
      </c>
      <c r="FA63" s="147">
        <v>0</v>
      </c>
      <c r="FB63" s="152">
        <v>0.97</v>
      </c>
      <c r="FC63" s="149">
        <v>0</v>
      </c>
      <c r="FD63" s="14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7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8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70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20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1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2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3"/>
        <v>0</v>
      </c>
      <c r="HH63" s="157"/>
      <c r="HI63" s="157"/>
      <c r="HJ63" s="157"/>
      <c r="HK63" s="157"/>
      <c r="HL63" s="157"/>
      <c r="HM63" s="157"/>
      <c r="HN63" s="158"/>
      <c r="HO63" s="157"/>
      <c r="HP63" s="157"/>
      <c r="HQ63" s="157"/>
      <c r="HR63" s="157"/>
      <c r="HS63" s="157"/>
      <c r="HT63" s="157"/>
      <c r="HU63" s="157"/>
      <c r="HV63" s="157"/>
      <c r="HW63" s="157"/>
      <c r="HX63" s="157"/>
      <c r="HY63" s="157"/>
      <c r="HZ63" s="157"/>
      <c r="IA63" s="157"/>
      <c r="IB63" s="158"/>
      <c r="IC63" s="157"/>
      <c r="ID63" s="157"/>
      <c r="IE63" s="157"/>
      <c r="IF63" s="157"/>
      <c r="IG63" s="157"/>
      <c r="IH63" s="157"/>
      <c r="II63" s="157"/>
      <c r="IJ63" s="157"/>
      <c r="IK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4"/>
        <v>0.96875</v>
      </c>
      <c r="IR63" s="158">
        <f t="shared" si="25"/>
        <v>-1.2499999999999734E-3</v>
      </c>
      <c r="IS63" s="157"/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6"/>
        <v>0.96875</v>
      </c>
      <c r="IZ63" s="158">
        <f t="shared" si="27"/>
        <v>0</v>
      </c>
      <c r="JA63" s="157"/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8"/>
        <v>0.96875</v>
      </c>
      <c r="JH63" s="158">
        <f t="shared" si="29"/>
        <v>0</v>
      </c>
      <c r="JJ63" t="s">
        <v>78</v>
      </c>
      <c r="JK63">
        <v>32</v>
      </c>
      <c r="JL63">
        <v>31</v>
      </c>
      <c r="JM63">
        <v>1</v>
      </c>
      <c r="JN63">
        <v>0</v>
      </c>
      <c r="JO63" s="162">
        <f t="shared" si="30"/>
        <v>0.96875</v>
      </c>
      <c r="JP63" s="158">
        <f t="shared" si="31"/>
        <v>0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2"/>
        <v>0.96875</v>
      </c>
      <c r="JX63" s="158">
        <f t="shared" si="33"/>
        <v>0</v>
      </c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4"/>
        <v>0.96875</v>
      </c>
      <c r="KF63" s="158">
        <f t="shared" si="35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6"/>
        <v>0.96875</v>
      </c>
      <c r="KN63" s="158">
        <f t="shared" si="37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8"/>
        <v>0.96875</v>
      </c>
      <c r="KV63" s="158">
        <f t="shared" si="39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40"/>
        <v>0.96875</v>
      </c>
      <c r="LD63" s="158">
        <f t="shared" si="41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2"/>
        <v>0.96875</v>
      </c>
      <c r="LL63" s="158">
        <f t="shared" si="43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4"/>
        <v>0.96875</v>
      </c>
      <c r="LT63" s="158">
        <f t="shared" si="45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6"/>
        <v>0.96875</v>
      </c>
      <c r="MB63" s="158">
        <f t="shared" si="47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8"/>
        <v>0.96875</v>
      </c>
      <c r="MJ63" s="158">
        <f t="shared" si="49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50"/>
        <v>0.96875</v>
      </c>
      <c r="MR63" s="158">
        <f t="shared" si="51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2"/>
        <v>0.96875</v>
      </c>
      <c r="MZ63" s="158">
        <f t="shared" si="53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4"/>
        <v>0.96875</v>
      </c>
      <c r="NH63" s="158">
        <f t="shared" si="55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6"/>
        <v>0.96875</v>
      </c>
      <c r="NP63" s="158">
        <f t="shared" si="57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8"/>
        <v>0.96875</v>
      </c>
      <c r="NX63" s="158">
        <f t="shared" si="59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60"/>
        <v>0.96875</v>
      </c>
      <c r="OF63" s="158">
        <f t="shared" si="61"/>
        <v>0</v>
      </c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2"/>
        <v>0.96875</v>
      </c>
      <c r="ON63" s="158">
        <f t="shared" si="63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4"/>
        <v>0.96875</v>
      </c>
      <c r="OV63" s="158">
        <f t="shared" si="65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6"/>
        <v>0.96875</v>
      </c>
      <c r="PD63" s="158">
        <f t="shared" si="67"/>
        <v>0</v>
      </c>
      <c r="PF63" s="157" t="s">
        <v>78</v>
      </c>
      <c r="PG63" s="157">
        <v>32</v>
      </c>
      <c r="PH63" s="157">
        <v>0</v>
      </c>
      <c r="PI63" s="157">
        <v>0</v>
      </c>
      <c r="PJ63" s="157">
        <v>32</v>
      </c>
      <c r="PK63" s="158">
        <v>0</v>
      </c>
      <c r="PM63" s="157" t="s">
        <v>78</v>
      </c>
      <c r="PN63" s="157">
        <v>32</v>
      </c>
      <c r="PO63" s="157">
        <v>0</v>
      </c>
      <c r="PP63" s="157">
        <v>0</v>
      </c>
      <c r="PQ63" s="157">
        <v>32</v>
      </c>
      <c r="PR63" s="158">
        <v>0</v>
      </c>
      <c r="PT63" s="157" t="s">
        <v>78</v>
      </c>
      <c r="PU63" s="157">
        <v>32</v>
      </c>
      <c r="PV63" s="157">
        <v>0</v>
      </c>
      <c r="PW63" s="157">
        <v>0</v>
      </c>
      <c r="PX63" s="157">
        <v>32</v>
      </c>
      <c r="PY63" s="158">
        <v>0</v>
      </c>
      <c r="QA63" s="157" t="s">
        <v>78</v>
      </c>
      <c r="QB63" s="157">
        <v>32</v>
      </c>
      <c r="QC63" s="157">
        <v>0</v>
      </c>
      <c r="QD63" s="157">
        <v>0</v>
      </c>
      <c r="QE63" s="157">
        <v>32</v>
      </c>
      <c r="QF63" s="158">
        <v>0</v>
      </c>
      <c r="QH63" s="157" t="s">
        <v>78</v>
      </c>
      <c r="QI63" s="157">
        <v>32</v>
      </c>
      <c r="QJ63" s="157">
        <v>0</v>
      </c>
      <c r="QK63" s="157">
        <v>0</v>
      </c>
      <c r="QL63" s="157">
        <v>32</v>
      </c>
      <c r="QM63" s="158">
        <v>0</v>
      </c>
      <c r="QO63" s="157" t="s">
        <v>78</v>
      </c>
      <c r="QP63" s="157">
        <v>32</v>
      </c>
      <c r="QQ63" s="157">
        <v>0</v>
      </c>
      <c r="QR63" s="157">
        <v>0</v>
      </c>
      <c r="QS63" s="157">
        <v>32</v>
      </c>
      <c r="QT63" s="158">
        <v>0</v>
      </c>
    </row>
    <row r="64" spans="1:462" ht="15">
      <c r="A64" s="2" t="s">
        <v>79</v>
      </c>
      <c r="B64" s="2">
        <v>160</v>
      </c>
      <c r="C64" s="2">
        <v>32</v>
      </c>
      <c r="D64" s="2">
        <v>49</v>
      </c>
      <c r="E64" s="2">
        <v>79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0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79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79</v>
      </c>
      <c r="AH64" s="2">
        <v>160</v>
      </c>
      <c r="AI64" s="2">
        <v>32</v>
      </c>
      <c r="AJ64" s="2">
        <v>49</v>
      </c>
      <c r="AK64" s="2">
        <v>79</v>
      </c>
      <c r="AL64" s="4">
        <v>0.2</v>
      </c>
      <c r="AM64" s="4">
        <f t="shared" si="3"/>
        <v>0</v>
      </c>
      <c r="AO64" t="s">
        <v>79</v>
      </c>
      <c r="AP64">
        <v>160</v>
      </c>
      <c r="AQ64">
        <v>32</v>
      </c>
      <c r="AR64">
        <v>49</v>
      </c>
      <c r="AS64">
        <v>79</v>
      </c>
      <c r="AT64" s="108">
        <v>0.2</v>
      </c>
      <c r="AU64" s="4">
        <f t="shared" si="4"/>
        <v>0</v>
      </c>
      <c r="AW64" s="2" t="s">
        <v>79</v>
      </c>
      <c r="AX64" s="2">
        <v>160</v>
      </c>
      <c r="AY64" s="2">
        <v>32</v>
      </c>
      <c r="AZ64" s="2">
        <v>49</v>
      </c>
      <c r="BA64" s="2">
        <v>79</v>
      </c>
      <c r="BB64" s="4">
        <v>0.2</v>
      </c>
      <c r="BC64" s="4">
        <f t="shared" si="5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6"/>
        <v>0</v>
      </c>
      <c r="BM64" s="2" t="s">
        <v>79</v>
      </c>
      <c r="BN64" s="2">
        <v>160</v>
      </c>
      <c r="BO64" s="2">
        <v>32</v>
      </c>
      <c r="BP64" s="2">
        <v>49</v>
      </c>
      <c r="BQ64" s="2">
        <v>79</v>
      </c>
      <c r="BR64" s="4">
        <v>0.2</v>
      </c>
      <c r="BS64" s="4">
        <f t="shared" si="7"/>
        <v>0</v>
      </c>
      <c r="BU64" s="2" t="s">
        <v>79</v>
      </c>
      <c r="BV64" s="2">
        <v>160</v>
      </c>
      <c r="BW64" s="2">
        <v>32</v>
      </c>
      <c r="BX64" s="2">
        <v>49</v>
      </c>
      <c r="BY64" s="2">
        <v>79</v>
      </c>
      <c r="BZ64" s="4">
        <f t="shared" si="68"/>
        <v>0.2</v>
      </c>
      <c r="CA64" s="4">
        <f t="shared" si="8"/>
        <v>0</v>
      </c>
      <c r="CC64" s="2" t="s">
        <v>79</v>
      </c>
      <c r="CD64" s="2">
        <v>160</v>
      </c>
      <c r="CE64" s="2">
        <v>32</v>
      </c>
      <c r="CF64" s="2">
        <v>49</v>
      </c>
      <c r="CG64" s="2">
        <v>79</v>
      </c>
      <c r="CH64" s="4">
        <v>0.2</v>
      </c>
      <c r="CI64" s="4">
        <f t="shared" si="9"/>
        <v>0</v>
      </c>
      <c r="CJ64" s="4"/>
      <c r="CK64" s="2" t="s">
        <v>79</v>
      </c>
      <c r="CL64" s="2">
        <v>160</v>
      </c>
      <c r="CM64" s="2">
        <v>32</v>
      </c>
      <c r="CN64" s="2">
        <v>49</v>
      </c>
      <c r="CO64" s="2">
        <v>79</v>
      </c>
      <c r="CP64" s="4">
        <v>0.2</v>
      </c>
      <c r="CQ64" s="4">
        <f t="shared" si="10"/>
        <v>0</v>
      </c>
      <c r="CS64" s="2" t="s">
        <v>79</v>
      </c>
      <c r="CT64" s="2">
        <v>160</v>
      </c>
      <c r="CU64" s="2">
        <v>32</v>
      </c>
      <c r="CV64" s="2">
        <v>49</v>
      </c>
      <c r="CW64" s="2">
        <v>79</v>
      </c>
      <c r="CX64" s="4">
        <v>0.2</v>
      </c>
      <c r="CY64" s="4">
        <f t="shared" si="11"/>
        <v>0</v>
      </c>
      <c r="DA64" s="2" t="s">
        <v>79</v>
      </c>
      <c r="DB64" s="2">
        <v>160</v>
      </c>
      <c r="DC64" s="2">
        <v>32</v>
      </c>
      <c r="DD64" s="2">
        <v>49</v>
      </c>
      <c r="DE64" s="2">
        <v>79</v>
      </c>
      <c r="DF64" s="4">
        <v>0.2</v>
      </c>
      <c r="DG64" s="4">
        <f t="shared" si="12"/>
        <v>0</v>
      </c>
      <c r="DI64" s="2" t="s">
        <v>79</v>
      </c>
      <c r="DJ64" s="2">
        <v>160</v>
      </c>
      <c r="DK64" s="2">
        <v>32</v>
      </c>
      <c r="DL64" s="2">
        <v>49</v>
      </c>
      <c r="DM64" s="2">
        <v>79</v>
      </c>
      <c r="DN64" s="4">
        <v>0.2</v>
      </c>
      <c r="DO64" s="4">
        <f t="shared" si="13"/>
        <v>0</v>
      </c>
      <c r="DQ64" s="2" t="s">
        <v>79</v>
      </c>
      <c r="DR64" s="2">
        <v>160</v>
      </c>
      <c r="DS64" s="2">
        <v>32</v>
      </c>
      <c r="DT64" s="2">
        <v>49</v>
      </c>
      <c r="DU64" s="2">
        <v>79</v>
      </c>
      <c r="DV64" s="4">
        <v>0.2</v>
      </c>
      <c r="DW64" s="4">
        <f t="shared" si="14"/>
        <v>0</v>
      </c>
      <c r="DY64" s="2" t="s">
        <v>79</v>
      </c>
      <c r="DZ64" s="2">
        <v>160</v>
      </c>
      <c r="EA64" s="2">
        <v>32</v>
      </c>
      <c r="EB64" s="2">
        <v>49</v>
      </c>
      <c r="EC64" s="2">
        <v>79</v>
      </c>
      <c r="ED64" s="4">
        <v>0.2</v>
      </c>
      <c r="EE64" s="4">
        <f t="shared" si="15"/>
        <v>0</v>
      </c>
      <c r="EG64" s="2" t="s">
        <v>79</v>
      </c>
      <c r="EH64" s="2">
        <v>160</v>
      </c>
      <c r="EI64" s="2">
        <v>32</v>
      </c>
      <c r="EJ64" s="2">
        <v>49</v>
      </c>
      <c r="EK64" s="2">
        <v>79</v>
      </c>
      <c r="EL64" s="4">
        <f t="shared" si="69"/>
        <v>0.2</v>
      </c>
      <c r="EM64" s="4">
        <f t="shared" si="16"/>
        <v>0</v>
      </c>
      <c r="EO64" s="148" t="s">
        <v>79</v>
      </c>
      <c r="EP64" s="148">
        <v>160</v>
      </c>
      <c r="EQ64" s="148">
        <v>32</v>
      </c>
      <c r="ER64" s="148">
        <v>49</v>
      </c>
      <c r="ES64" s="148">
        <v>79</v>
      </c>
      <c r="ET64" s="149">
        <v>0.2</v>
      </c>
      <c r="EU64" s="149">
        <v>0</v>
      </c>
      <c r="EV64" s="147"/>
      <c r="EW64" s="147" t="s">
        <v>79</v>
      </c>
      <c r="EX64" s="147">
        <v>160</v>
      </c>
      <c r="EY64" s="147">
        <v>32</v>
      </c>
      <c r="EZ64" s="147">
        <v>49</v>
      </c>
      <c r="FA64" s="147">
        <v>79</v>
      </c>
      <c r="FB64" s="152">
        <v>0.2</v>
      </c>
      <c r="FC64" s="149">
        <v>0</v>
      </c>
      <c r="FD64" s="147"/>
      <c r="FE64" s="156" t="s">
        <v>79</v>
      </c>
      <c r="FF64" s="156">
        <v>160</v>
      </c>
      <c r="FG64" s="156">
        <v>32</v>
      </c>
      <c r="FH64" s="156">
        <v>49</v>
      </c>
      <c r="FI64" s="156">
        <v>79</v>
      </c>
      <c r="FJ64" s="162">
        <v>0.2</v>
      </c>
      <c r="FK64" s="158">
        <f t="shared" si="17"/>
        <v>0</v>
      </c>
      <c r="FL64" s="157"/>
      <c r="FM64" s="156" t="s">
        <v>266</v>
      </c>
      <c r="FN64" s="156">
        <v>160</v>
      </c>
      <c r="FO64" s="156">
        <v>32</v>
      </c>
      <c r="FP64" s="156">
        <v>49</v>
      </c>
      <c r="FQ64" s="156">
        <v>79</v>
      </c>
      <c r="FR64" s="162">
        <v>0.2</v>
      </c>
      <c r="FS64" s="158">
        <f t="shared" si="18"/>
        <v>0</v>
      </c>
      <c r="FT64" s="157"/>
      <c r="FU64" s="156" t="s">
        <v>266</v>
      </c>
      <c r="FV64" s="156">
        <v>160</v>
      </c>
      <c r="FW64" s="156">
        <v>32</v>
      </c>
      <c r="FX64" s="156">
        <v>49</v>
      </c>
      <c r="FY64" s="156">
        <v>79</v>
      </c>
      <c r="FZ64" s="162">
        <v>0.2</v>
      </c>
      <c r="GA64" s="158">
        <f t="shared" si="70"/>
        <v>0</v>
      </c>
      <c r="GB64" s="157"/>
      <c r="GC64" s="156" t="s">
        <v>266</v>
      </c>
      <c r="GD64" s="156">
        <v>160</v>
      </c>
      <c r="GE64" s="156">
        <v>32</v>
      </c>
      <c r="GF64" s="156">
        <v>49</v>
      </c>
      <c r="GG64" s="156">
        <v>79</v>
      </c>
      <c r="GH64" s="162">
        <v>0.2</v>
      </c>
      <c r="GI64" s="158">
        <f t="shared" si="20"/>
        <v>0</v>
      </c>
      <c r="GJ64" s="157"/>
      <c r="GK64" s="156" t="s">
        <v>266</v>
      </c>
      <c r="GL64" s="156">
        <v>160</v>
      </c>
      <c r="GM64" s="156">
        <v>32</v>
      </c>
      <c r="GN64" s="156">
        <v>49</v>
      </c>
      <c r="GO64" s="156">
        <v>79</v>
      </c>
      <c r="GP64" s="162">
        <v>0.2</v>
      </c>
      <c r="GQ64" s="158">
        <f t="shared" si="21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2"/>
        <v>0</v>
      </c>
      <c r="GZ64" s="157"/>
      <c r="HA64" s="156" t="s">
        <v>266</v>
      </c>
      <c r="HB64" s="156">
        <v>160</v>
      </c>
      <c r="HC64" s="156">
        <v>32</v>
      </c>
      <c r="HD64" s="156">
        <v>49</v>
      </c>
      <c r="HE64" s="156">
        <v>79</v>
      </c>
      <c r="HF64" s="162">
        <v>0.2</v>
      </c>
      <c r="HG64" s="158">
        <f t="shared" si="23"/>
        <v>0</v>
      </c>
      <c r="HH64" s="157"/>
      <c r="HI64" s="157"/>
      <c r="HJ64" s="157"/>
      <c r="HK64" s="157"/>
      <c r="HL64" s="157"/>
      <c r="HM64" s="157"/>
      <c r="HN64" s="158"/>
      <c r="HO64" s="157"/>
      <c r="HP64" s="157"/>
      <c r="HQ64" s="157"/>
      <c r="HR64" s="157"/>
      <c r="HS64" s="157"/>
      <c r="HT64" s="157"/>
      <c r="HU64" s="157"/>
      <c r="HV64" s="157"/>
      <c r="HW64" s="157"/>
      <c r="HX64" s="157"/>
      <c r="HY64" s="157"/>
      <c r="HZ64" s="157"/>
      <c r="IA64" s="157"/>
      <c r="IB64" s="158"/>
      <c r="IC64" s="157"/>
      <c r="ID64" s="157"/>
      <c r="IE64" s="157"/>
      <c r="IF64" s="157"/>
      <c r="IG64" s="157"/>
      <c r="IH64" s="157"/>
      <c r="II64" s="157"/>
      <c r="IJ64" s="157"/>
      <c r="IK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4"/>
        <v>0.2</v>
      </c>
      <c r="IR64" s="158">
        <f t="shared" si="25"/>
        <v>0</v>
      </c>
      <c r="IS64" s="157"/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6"/>
        <v>0.2</v>
      </c>
      <c r="IZ64" s="158">
        <f t="shared" si="27"/>
        <v>0</v>
      </c>
      <c r="JA64" s="157"/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8"/>
        <v>0.2</v>
      </c>
      <c r="JH64" s="158">
        <f t="shared" si="29"/>
        <v>0</v>
      </c>
      <c r="JJ64" t="s">
        <v>266</v>
      </c>
      <c r="JK64">
        <v>160</v>
      </c>
      <c r="JL64">
        <v>32</v>
      </c>
      <c r="JM64">
        <v>49</v>
      </c>
      <c r="JN64">
        <v>79</v>
      </c>
      <c r="JO64" s="162">
        <f t="shared" si="30"/>
        <v>0.2</v>
      </c>
      <c r="JP64" s="158">
        <f t="shared" si="31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2"/>
        <v>0.2</v>
      </c>
      <c r="JX64" s="158">
        <f t="shared" si="33"/>
        <v>0</v>
      </c>
      <c r="JZ64" s="157" t="s">
        <v>266</v>
      </c>
      <c r="KA64" s="157">
        <v>160</v>
      </c>
      <c r="KB64" s="157">
        <v>32</v>
      </c>
      <c r="KC64" s="157">
        <v>49</v>
      </c>
      <c r="KD64" s="157">
        <v>79</v>
      </c>
      <c r="KE64" s="158">
        <f t="shared" si="34"/>
        <v>0.2</v>
      </c>
      <c r="KF64" s="158">
        <f t="shared" si="35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6"/>
        <v>0.2</v>
      </c>
      <c r="KN64" s="158">
        <f t="shared" si="37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8"/>
        <v>0.2</v>
      </c>
      <c r="KV64" s="158">
        <f t="shared" si="39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40"/>
        <v>0.2</v>
      </c>
      <c r="LD64" s="158">
        <f t="shared" si="41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2"/>
        <v>0.2</v>
      </c>
      <c r="LL64" s="158">
        <f t="shared" si="43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4"/>
        <v>0.2</v>
      </c>
      <c r="LT64" s="158">
        <f t="shared" si="45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6"/>
        <v>0.2</v>
      </c>
      <c r="MB64" s="158">
        <f t="shared" si="47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8"/>
        <v>0.2</v>
      </c>
      <c r="MJ64" s="158">
        <f t="shared" si="49"/>
        <v>0</v>
      </c>
      <c r="ML64" s="157" t="s">
        <v>266</v>
      </c>
      <c r="MM64" s="157">
        <v>160</v>
      </c>
      <c r="MN64" s="157">
        <v>32</v>
      </c>
      <c r="MO64" s="157">
        <v>47</v>
      </c>
      <c r="MP64" s="157">
        <v>81</v>
      </c>
      <c r="MQ64" s="158">
        <f t="shared" si="50"/>
        <v>0.2</v>
      </c>
      <c r="MR64" s="158">
        <f t="shared" si="51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2"/>
        <v>0.2</v>
      </c>
      <c r="MZ64" s="158">
        <f t="shared" si="53"/>
        <v>0</v>
      </c>
      <c r="NB64" s="157" t="s">
        <v>266</v>
      </c>
      <c r="NC64" s="157">
        <v>160</v>
      </c>
      <c r="ND64" s="157">
        <v>32</v>
      </c>
      <c r="NE64" s="157">
        <v>49</v>
      </c>
      <c r="NF64" s="157">
        <v>79</v>
      </c>
      <c r="NG64" s="158">
        <f t="shared" si="54"/>
        <v>0.2</v>
      </c>
      <c r="NH64" s="158">
        <f t="shared" si="55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6"/>
        <v>0.2</v>
      </c>
      <c r="NP64" s="158">
        <f t="shared" si="57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8"/>
        <v>0.2</v>
      </c>
      <c r="NX64" s="158">
        <f t="shared" si="59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60"/>
        <v>0.2</v>
      </c>
      <c r="OF64" s="158">
        <f t="shared" si="61"/>
        <v>0</v>
      </c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2"/>
        <v>0.2</v>
      </c>
      <c r="ON64" s="158">
        <f t="shared" si="63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4"/>
        <v>0.2</v>
      </c>
      <c r="OV64" s="158">
        <f t="shared" si="65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6"/>
        <v>0.2</v>
      </c>
      <c r="PD64" s="158">
        <f t="shared" si="67"/>
        <v>0</v>
      </c>
      <c r="PF64" s="157" t="s">
        <v>266</v>
      </c>
      <c r="PG64" s="157">
        <v>160</v>
      </c>
      <c r="PH64" s="157">
        <v>0</v>
      </c>
      <c r="PI64" s="157">
        <v>0</v>
      </c>
      <c r="PJ64" s="157">
        <v>160</v>
      </c>
      <c r="PK64" s="158">
        <v>0</v>
      </c>
      <c r="PM64" s="157" t="s">
        <v>266</v>
      </c>
      <c r="PN64" s="157">
        <v>160</v>
      </c>
      <c r="PO64" s="157">
        <v>0</v>
      </c>
      <c r="PP64" s="157">
        <v>0</v>
      </c>
      <c r="PQ64" s="157">
        <v>160</v>
      </c>
      <c r="PR64" s="158">
        <v>0</v>
      </c>
      <c r="PT64" s="157" t="s">
        <v>266</v>
      </c>
      <c r="PU64" s="157">
        <v>160</v>
      </c>
      <c r="PV64" s="157">
        <v>0</v>
      </c>
      <c r="PW64" s="157">
        <v>0</v>
      </c>
      <c r="PX64" s="157">
        <v>160</v>
      </c>
      <c r="PY64" s="158">
        <v>0</v>
      </c>
      <c r="QA64" s="157" t="s">
        <v>266</v>
      </c>
      <c r="QB64" s="157">
        <v>160</v>
      </c>
      <c r="QC64" s="157">
        <v>0</v>
      </c>
      <c r="QD64" s="157">
        <v>0</v>
      </c>
      <c r="QE64" s="157">
        <v>160</v>
      </c>
      <c r="QF64" s="158">
        <v>0</v>
      </c>
      <c r="QH64" s="157" t="s">
        <v>266</v>
      </c>
      <c r="QI64" s="157">
        <v>160</v>
      </c>
      <c r="QJ64" s="157">
        <v>0</v>
      </c>
      <c r="QK64" s="157">
        <v>0</v>
      </c>
      <c r="QL64" s="157">
        <v>160</v>
      </c>
      <c r="QM64" s="158">
        <v>0</v>
      </c>
      <c r="QO64" s="157" t="s">
        <v>266</v>
      </c>
      <c r="QP64" s="157">
        <v>160</v>
      </c>
      <c r="QQ64" s="157">
        <v>0</v>
      </c>
      <c r="QR64" s="157">
        <v>0</v>
      </c>
      <c r="QS64" s="157">
        <v>160</v>
      </c>
      <c r="QT64" s="158">
        <v>0</v>
      </c>
    </row>
    <row r="65" spans="1:462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0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t="s">
        <v>106</v>
      </c>
      <c r="AP65">
        <v>52</v>
      </c>
      <c r="AQ65">
        <v>52</v>
      </c>
      <c r="AR65">
        <v>0</v>
      </c>
      <c r="AS65">
        <v>0</v>
      </c>
      <c r="AT65" s="108">
        <v>1</v>
      </c>
      <c r="AU65" s="4">
        <f t="shared" si="4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6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4">
        <f t="shared" si="7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f t="shared" si="68"/>
        <v>1</v>
      </c>
      <c r="CA65" s="4">
        <f t="shared" si="8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9"/>
        <v>0</v>
      </c>
      <c r="CJ65" s="4"/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2" t="s">
        <v>106</v>
      </c>
      <c r="EH65" s="2">
        <v>52</v>
      </c>
      <c r="EI65" s="2">
        <v>52</v>
      </c>
      <c r="EJ65" s="2">
        <v>0</v>
      </c>
      <c r="EK65" s="2">
        <v>0</v>
      </c>
      <c r="EL65" s="4">
        <f t="shared" si="69"/>
        <v>1</v>
      </c>
      <c r="EM65" s="4">
        <f t="shared" si="16"/>
        <v>0</v>
      </c>
      <c r="EO65" s="148" t="s">
        <v>106</v>
      </c>
      <c r="EP65" s="148">
        <v>52</v>
      </c>
      <c r="EQ65" s="148">
        <v>52</v>
      </c>
      <c r="ER65" s="148">
        <v>0</v>
      </c>
      <c r="ES65" s="148">
        <v>0</v>
      </c>
      <c r="ET65" s="149">
        <v>1</v>
      </c>
      <c r="EU65" s="149">
        <v>0</v>
      </c>
      <c r="EV65" s="147"/>
      <c r="EW65" s="147" t="s">
        <v>106</v>
      </c>
      <c r="EX65" s="147">
        <v>52</v>
      </c>
      <c r="EY65" s="147">
        <v>52</v>
      </c>
      <c r="EZ65" s="147">
        <v>0</v>
      </c>
      <c r="FA65" s="147">
        <v>0</v>
      </c>
      <c r="FB65" s="152">
        <v>1</v>
      </c>
      <c r="FC65" s="149">
        <v>0</v>
      </c>
      <c r="FD65" s="139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7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8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70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20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1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2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3"/>
        <v>0</v>
      </c>
      <c r="HH65" s="157"/>
      <c r="HI65" s="157"/>
      <c r="HJ65" s="157"/>
      <c r="HK65" s="157"/>
      <c r="HL65" s="157"/>
      <c r="HM65" s="157"/>
      <c r="HN65" s="158"/>
      <c r="HO65" s="157"/>
      <c r="HP65" s="157"/>
      <c r="HQ65" s="157"/>
      <c r="HR65" s="157"/>
      <c r="HS65" s="157"/>
      <c r="HT65" s="157"/>
      <c r="HU65" s="157"/>
      <c r="HV65" s="157"/>
      <c r="HW65" s="157"/>
      <c r="HX65" s="157"/>
      <c r="HY65" s="157"/>
      <c r="HZ65" s="157"/>
      <c r="IA65" s="157"/>
      <c r="IB65" s="158"/>
      <c r="IC65" s="157"/>
      <c r="ID65" s="157"/>
      <c r="IE65" s="157"/>
      <c r="IF65" s="157"/>
      <c r="IG65" s="157"/>
      <c r="IH65" s="157"/>
      <c r="II65" s="157"/>
      <c r="IJ65" s="157"/>
      <c r="IK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4"/>
        <v>1</v>
      </c>
      <c r="IR65" s="158">
        <f t="shared" si="25"/>
        <v>0</v>
      </c>
      <c r="IS65" s="157"/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6"/>
        <v>1</v>
      </c>
      <c r="IZ65" s="158">
        <f t="shared" si="27"/>
        <v>0</v>
      </c>
      <c r="JA65" s="157"/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8"/>
        <v>1</v>
      </c>
      <c r="JH65" s="158">
        <f t="shared" si="29"/>
        <v>0</v>
      </c>
      <c r="JJ65" t="s">
        <v>106</v>
      </c>
      <c r="JK65">
        <v>52</v>
      </c>
      <c r="JL65">
        <v>52</v>
      </c>
      <c r="JM65">
        <v>0</v>
      </c>
      <c r="JN65">
        <v>0</v>
      </c>
      <c r="JO65" s="162">
        <f t="shared" si="30"/>
        <v>1</v>
      </c>
      <c r="JP65" s="158">
        <f t="shared" si="31"/>
        <v>0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2"/>
        <v>1</v>
      </c>
      <c r="JX65" s="158">
        <f t="shared" si="33"/>
        <v>0</v>
      </c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4"/>
        <v>1</v>
      </c>
      <c r="KF65" s="158">
        <f t="shared" si="35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6"/>
        <v>1</v>
      </c>
      <c r="KN65" s="158">
        <f t="shared" si="37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8"/>
        <v>1</v>
      </c>
      <c r="KV65" s="158">
        <f t="shared" si="39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40"/>
        <v>1</v>
      </c>
      <c r="LD65" s="158">
        <f t="shared" si="41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2"/>
        <v>1</v>
      </c>
      <c r="LL65" s="158">
        <f t="shared" si="43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4"/>
        <v>1</v>
      </c>
      <c r="LT65" s="158">
        <f t="shared" si="45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6"/>
        <v>1</v>
      </c>
      <c r="MB65" s="158">
        <f t="shared" si="47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8"/>
        <v>1</v>
      </c>
      <c r="MJ65" s="158">
        <f t="shared" si="49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50"/>
        <v>1</v>
      </c>
      <c r="MR65" s="158">
        <f t="shared" si="51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2"/>
        <v>1</v>
      </c>
      <c r="MZ65" s="158">
        <f t="shared" si="53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4"/>
        <v>1</v>
      </c>
      <c r="NH65" s="158">
        <f t="shared" si="55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6"/>
        <v>1</v>
      </c>
      <c r="NP65" s="158">
        <f t="shared" si="57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8"/>
        <v>1</v>
      </c>
      <c r="NX65" s="158">
        <f t="shared" si="59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60"/>
        <v>1</v>
      </c>
      <c r="OF65" s="158">
        <f t="shared" si="61"/>
        <v>0</v>
      </c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2"/>
        <v>1</v>
      </c>
      <c r="ON65" s="158">
        <f t="shared" si="63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4"/>
        <v>1</v>
      </c>
      <c r="OV65" s="158">
        <f t="shared" si="65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6"/>
        <v>1</v>
      </c>
      <c r="PD65" s="158">
        <f t="shared" si="67"/>
        <v>0</v>
      </c>
      <c r="PF65" s="157" t="s">
        <v>106</v>
      </c>
      <c r="PG65" s="157">
        <v>52</v>
      </c>
      <c r="PH65" s="157">
        <v>0</v>
      </c>
      <c r="PI65" s="157">
        <v>0</v>
      </c>
      <c r="PJ65" s="157">
        <v>52</v>
      </c>
      <c r="PK65" s="158">
        <v>0</v>
      </c>
      <c r="PM65" s="157" t="s">
        <v>106</v>
      </c>
      <c r="PN65" s="157">
        <v>52</v>
      </c>
      <c r="PO65" s="157">
        <v>0</v>
      </c>
      <c r="PP65" s="157">
        <v>0</v>
      </c>
      <c r="PQ65" s="157">
        <v>52</v>
      </c>
      <c r="PR65" s="158">
        <v>0</v>
      </c>
      <c r="PT65" s="157" t="s">
        <v>106</v>
      </c>
      <c r="PU65" s="157">
        <v>52</v>
      </c>
      <c r="PV65" s="157">
        <v>0</v>
      </c>
      <c r="PW65" s="157">
        <v>0</v>
      </c>
      <c r="PX65" s="157">
        <v>52</v>
      </c>
      <c r="PY65" s="158">
        <v>0</v>
      </c>
      <c r="QA65" s="157" t="s">
        <v>106</v>
      </c>
      <c r="QB65" s="157">
        <v>52</v>
      </c>
      <c r="QC65" s="157">
        <v>0</v>
      </c>
      <c r="QD65" s="157">
        <v>0</v>
      </c>
      <c r="QE65" s="157">
        <v>52</v>
      </c>
      <c r="QF65" s="158">
        <v>0</v>
      </c>
      <c r="QH65" s="157" t="s">
        <v>106</v>
      </c>
      <c r="QI65" s="157">
        <v>52</v>
      </c>
      <c r="QJ65" s="157">
        <v>0</v>
      </c>
      <c r="QK65" s="157">
        <v>0</v>
      </c>
      <c r="QL65" s="157">
        <v>52</v>
      </c>
      <c r="QM65" s="158">
        <v>0</v>
      </c>
      <c r="QO65" s="157" t="s">
        <v>106</v>
      </c>
      <c r="QP65" s="157">
        <v>52</v>
      </c>
      <c r="QQ65" s="157">
        <v>0</v>
      </c>
      <c r="QR65" s="157">
        <v>0</v>
      </c>
      <c r="QS65" s="157">
        <v>52</v>
      </c>
      <c r="QT65" s="158">
        <v>0</v>
      </c>
    </row>
    <row r="66" spans="1:462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0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t="s">
        <v>80</v>
      </c>
      <c r="AP66">
        <v>20</v>
      </c>
      <c r="AQ66">
        <v>20</v>
      </c>
      <c r="AR66">
        <v>0</v>
      </c>
      <c r="AS66">
        <v>0</v>
      </c>
      <c r="AT66" s="108">
        <v>1</v>
      </c>
      <c r="AU66" s="4">
        <f t="shared" si="4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6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4">
        <f t="shared" si="7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f t="shared" si="68"/>
        <v>1</v>
      </c>
      <c r="CA66" s="4">
        <f t="shared" si="8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9"/>
        <v>0</v>
      </c>
      <c r="CJ66" s="4"/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4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0</v>
      </c>
      <c r="EG66" s="2" t="s">
        <v>80</v>
      </c>
      <c r="EH66" s="2">
        <v>20</v>
      </c>
      <c r="EI66" s="2">
        <v>20</v>
      </c>
      <c r="EJ66" s="2">
        <v>0</v>
      </c>
      <c r="EK66" s="2">
        <v>0</v>
      </c>
      <c r="EL66" s="4">
        <f t="shared" si="69"/>
        <v>1</v>
      </c>
      <c r="EM66" s="4">
        <f t="shared" si="16"/>
        <v>0</v>
      </c>
      <c r="EO66" s="148" t="s">
        <v>80</v>
      </c>
      <c r="EP66" s="148">
        <v>20</v>
      </c>
      <c r="EQ66" s="148">
        <v>20</v>
      </c>
      <c r="ER66" s="148">
        <v>0</v>
      </c>
      <c r="ES66" s="148">
        <v>0</v>
      </c>
      <c r="ET66" s="149">
        <v>1</v>
      </c>
      <c r="EU66" s="149">
        <v>0</v>
      </c>
      <c r="EV66" s="147"/>
      <c r="EW66" s="147" t="s">
        <v>80</v>
      </c>
      <c r="EX66" s="147">
        <v>20</v>
      </c>
      <c r="EY66" s="147">
        <v>20</v>
      </c>
      <c r="EZ66" s="147">
        <v>0</v>
      </c>
      <c r="FA66" s="147">
        <v>0</v>
      </c>
      <c r="FB66" s="152">
        <v>1</v>
      </c>
      <c r="FC66" s="149">
        <v>0</v>
      </c>
      <c r="FD66" s="139"/>
      <c r="FE66" s="156" t="s">
        <v>80</v>
      </c>
      <c r="FF66" s="156">
        <v>20</v>
      </c>
      <c r="FG66" s="156">
        <v>20</v>
      </c>
      <c r="FH66" s="156">
        <v>0</v>
      </c>
      <c r="FI66" s="156">
        <v>0</v>
      </c>
      <c r="FJ66" s="162">
        <v>1</v>
      </c>
      <c r="FK66" s="158">
        <f t="shared" si="17"/>
        <v>0</v>
      </c>
      <c r="FL66" s="157"/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8"/>
        <v>0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70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20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1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2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3"/>
        <v>0</v>
      </c>
      <c r="HH66" s="157"/>
      <c r="HI66" s="157"/>
      <c r="HJ66" s="157"/>
      <c r="HK66" s="157"/>
      <c r="HL66" s="157"/>
      <c r="HM66" s="157"/>
      <c r="HN66" s="158"/>
      <c r="HO66" s="157"/>
      <c r="HP66" s="157"/>
      <c r="HQ66" s="157"/>
      <c r="HR66" s="157"/>
      <c r="HS66" s="157"/>
      <c r="HT66" s="157"/>
      <c r="HU66" s="157"/>
      <c r="HV66" s="157"/>
      <c r="HW66" s="157"/>
      <c r="HX66" s="157"/>
      <c r="HY66" s="157"/>
      <c r="HZ66" s="157"/>
      <c r="IA66" s="157"/>
      <c r="IB66" s="158"/>
      <c r="IC66" s="157"/>
      <c r="ID66" s="157"/>
      <c r="IE66" s="157"/>
      <c r="IF66" s="157"/>
      <c r="IG66" s="157"/>
      <c r="IH66" s="157"/>
      <c r="II66" s="157"/>
      <c r="IJ66" s="157"/>
      <c r="IK66" s="157"/>
      <c r="IL66" s="157" t="s">
        <v>80</v>
      </c>
      <c r="IM66" s="157">
        <v>20</v>
      </c>
      <c r="IN66" s="157">
        <v>19</v>
      </c>
      <c r="IO66" s="157">
        <v>1</v>
      </c>
      <c r="IP66" s="157">
        <v>0</v>
      </c>
      <c r="IQ66" s="158">
        <f t="shared" si="24"/>
        <v>0.95</v>
      </c>
      <c r="IR66" s="158">
        <f t="shared" si="25"/>
        <v>-5.0000000000000044E-2</v>
      </c>
      <c r="IS66" s="157"/>
      <c r="IT66" s="157" t="s">
        <v>80</v>
      </c>
      <c r="IU66" s="157">
        <v>20</v>
      </c>
      <c r="IV66" s="157">
        <v>19</v>
      </c>
      <c r="IW66" s="157">
        <v>1</v>
      </c>
      <c r="IX66" s="157">
        <v>0</v>
      </c>
      <c r="IY66" s="158">
        <f t="shared" si="26"/>
        <v>0.95</v>
      </c>
      <c r="IZ66" s="158">
        <f t="shared" si="27"/>
        <v>0</v>
      </c>
      <c r="JA66" s="157"/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8"/>
        <v>1</v>
      </c>
      <c r="JH66" s="158">
        <f t="shared" si="29"/>
        <v>5.0000000000000044E-2</v>
      </c>
      <c r="JJ66" t="s">
        <v>80</v>
      </c>
      <c r="JK66">
        <v>20</v>
      </c>
      <c r="JL66">
        <v>20</v>
      </c>
      <c r="JM66">
        <v>0</v>
      </c>
      <c r="JN66">
        <v>0</v>
      </c>
      <c r="JO66" s="162">
        <f t="shared" si="30"/>
        <v>1</v>
      </c>
      <c r="JP66" s="158">
        <f t="shared" si="31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2"/>
        <v>1</v>
      </c>
      <c r="JX66" s="158">
        <f t="shared" si="33"/>
        <v>0</v>
      </c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4"/>
        <v>1</v>
      </c>
      <c r="KF66" s="158">
        <f t="shared" si="35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6"/>
        <v>1</v>
      </c>
      <c r="KN66" s="158">
        <f t="shared" si="37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8"/>
        <v>1</v>
      </c>
      <c r="KV66" s="158">
        <f t="shared" si="39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40"/>
        <v>1</v>
      </c>
      <c r="LD66" s="158">
        <f t="shared" si="41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2"/>
        <v>1</v>
      </c>
      <c r="LL66" s="158">
        <f t="shared" si="43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4"/>
        <v>1</v>
      </c>
      <c r="LT66" s="158">
        <f t="shared" si="45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6"/>
        <v>1</v>
      </c>
      <c r="MB66" s="158">
        <f t="shared" si="47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8"/>
        <v>1</v>
      </c>
      <c r="MJ66" s="158">
        <f t="shared" si="49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50"/>
        <v>1</v>
      </c>
      <c r="MR66" s="158">
        <f t="shared" si="51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2"/>
        <v>1</v>
      </c>
      <c r="MZ66" s="158">
        <f t="shared" si="53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4"/>
        <v>1</v>
      </c>
      <c r="NH66" s="158">
        <f t="shared" si="55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6"/>
        <v>1</v>
      </c>
      <c r="NP66" s="158">
        <f t="shared" si="57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8"/>
        <v>1</v>
      </c>
      <c r="NX66" s="158">
        <f t="shared" si="59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60"/>
        <v>1</v>
      </c>
      <c r="OF66" s="158">
        <f t="shared" si="61"/>
        <v>0</v>
      </c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2"/>
        <v>1</v>
      </c>
      <c r="ON66" s="158">
        <f t="shared" si="63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4"/>
        <v>1</v>
      </c>
      <c r="OV66" s="158">
        <f t="shared" si="65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6"/>
        <v>1</v>
      </c>
      <c r="PD66" s="158">
        <f t="shared" si="67"/>
        <v>0</v>
      </c>
      <c r="PF66" s="157" t="s">
        <v>80</v>
      </c>
      <c r="PG66" s="157">
        <v>20</v>
      </c>
      <c r="PH66" s="157">
        <v>0</v>
      </c>
      <c r="PI66" s="157">
        <v>0</v>
      </c>
      <c r="PJ66" s="157">
        <v>20</v>
      </c>
      <c r="PK66" s="158">
        <v>0</v>
      </c>
      <c r="PM66" s="157" t="s">
        <v>80</v>
      </c>
      <c r="PN66" s="157">
        <v>20</v>
      </c>
      <c r="PO66" s="157">
        <v>0</v>
      </c>
      <c r="PP66" s="157">
        <v>0</v>
      </c>
      <c r="PQ66" s="157">
        <v>20</v>
      </c>
      <c r="PR66" s="158">
        <v>0</v>
      </c>
      <c r="PT66" s="157" t="s">
        <v>80</v>
      </c>
      <c r="PU66" s="157">
        <v>20</v>
      </c>
      <c r="PV66" s="157">
        <v>0</v>
      </c>
      <c r="PW66" s="157">
        <v>0</v>
      </c>
      <c r="PX66" s="157">
        <v>20</v>
      </c>
      <c r="PY66" s="158">
        <v>0</v>
      </c>
      <c r="QA66" s="157" t="s">
        <v>80</v>
      </c>
      <c r="QB66" s="157">
        <v>20</v>
      </c>
      <c r="QC66" s="157">
        <v>0</v>
      </c>
      <c r="QD66" s="157">
        <v>0</v>
      </c>
      <c r="QE66" s="157">
        <v>20</v>
      </c>
      <c r="QF66" s="158">
        <v>0</v>
      </c>
      <c r="QH66" s="157" t="s">
        <v>80</v>
      </c>
      <c r="QI66" s="157">
        <v>20</v>
      </c>
      <c r="QJ66" s="157">
        <v>0</v>
      </c>
      <c r="QK66" s="157">
        <v>0</v>
      </c>
      <c r="QL66" s="157">
        <v>20</v>
      </c>
      <c r="QM66" s="158">
        <v>0</v>
      </c>
      <c r="QO66" s="157" t="s">
        <v>80</v>
      </c>
      <c r="QP66" s="157">
        <v>20</v>
      </c>
      <c r="QQ66" s="157">
        <v>0</v>
      </c>
      <c r="QR66" s="157">
        <v>0</v>
      </c>
      <c r="QS66" s="157">
        <v>20</v>
      </c>
      <c r="QT66" s="158">
        <v>0</v>
      </c>
    </row>
    <row r="67" spans="1:462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0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t="s">
        <v>85</v>
      </c>
      <c r="AP67">
        <v>3</v>
      </c>
      <c r="AQ67">
        <v>3</v>
      </c>
      <c r="AR67">
        <v>0</v>
      </c>
      <c r="AS67">
        <v>0</v>
      </c>
      <c r="AT67" s="108">
        <v>1</v>
      </c>
      <c r="AU67" s="4">
        <f t="shared" si="4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6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v>1</v>
      </c>
      <c r="BS67" s="4">
        <f t="shared" si="7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f t="shared" si="68"/>
        <v>1</v>
      </c>
      <c r="CA67" s="4">
        <f t="shared" si="8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9"/>
        <v>0</v>
      </c>
      <c r="CJ67" s="4"/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si="13"/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4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0</v>
      </c>
      <c r="EG67" s="2" t="s">
        <v>85</v>
      </c>
      <c r="EH67" s="2">
        <v>3</v>
      </c>
      <c r="EI67" s="2">
        <v>3</v>
      </c>
      <c r="EJ67" s="2">
        <v>0</v>
      </c>
      <c r="EK67" s="2">
        <v>0</v>
      </c>
      <c r="EL67" s="4">
        <f t="shared" si="69"/>
        <v>1</v>
      </c>
      <c r="EM67" s="4">
        <f t="shared" si="16"/>
        <v>0</v>
      </c>
      <c r="EO67" s="148" t="s">
        <v>85</v>
      </c>
      <c r="EP67" s="148">
        <v>3</v>
      </c>
      <c r="EQ67" s="148">
        <v>3</v>
      </c>
      <c r="ER67" s="148">
        <v>0</v>
      </c>
      <c r="ES67" s="148">
        <v>0</v>
      </c>
      <c r="ET67" s="149">
        <v>1</v>
      </c>
      <c r="EU67" s="149">
        <v>0</v>
      </c>
      <c r="EV67" s="147"/>
      <c r="EW67" s="147" t="s">
        <v>85</v>
      </c>
      <c r="EX67" s="147">
        <v>3</v>
      </c>
      <c r="EY67" s="147">
        <v>3</v>
      </c>
      <c r="EZ67" s="147">
        <v>0</v>
      </c>
      <c r="FA67" s="147">
        <v>0</v>
      </c>
      <c r="FB67" s="152">
        <v>1</v>
      </c>
      <c r="FC67" s="149">
        <v>0</v>
      </c>
      <c r="FD67" s="139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7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8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70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20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1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2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3"/>
        <v>0</v>
      </c>
      <c r="HH67" s="157"/>
      <c r="HI67" s="157"/>
      <c r="HJ67" s="157"/>
      <c r="HK67" s="157"/>
      <c r="HL67" s="157"/>
      <c r="HM67" s="157"/>
      <c r="HN67" s="158"/>
      <c r="HO67" s="157"/>
      <c r="HP67" s="157"/>
      <c r="HQ67" s="157"/>
      <c r="HR67" s="157"/>
      <c r="HS67" s="157"/>
      <c r="HT67" s="157"/>
      <c r="HU67" s="157"/>
      <c r="HV67" s="157"/>
      <c r="HW67" s="157"/>
      <c r="HX67" s="157"/>
      <c r="HY67" s="157"/>
      <c r="HZ67" s="157"/>
      <c r="IA67" s="157"/>
      <c r="IB67" s="158"/>
      <c r="IC67" s="157"/>
      <c r="ID67" s="157"/>
      <c r="IE67" s="157"/>
      <c r="IF67" s="157"/>
      <c r="IG67" s="157"/>
      <c r="IH67" s="157"/>
      <c r="II67" s="157"/>
      <c r="IJ67" s="157"/>
      <c r="IK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4"/>
        <v>1</v>
      </c>
      <c r="IR67" s="158">
        <f t="shared" si="25"/>
        <v>0</v>
      </c>
      <c r="IS67" s="157"/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6"/>
        <v>1</v>
      </c>
      <c r="IZ67" s="158">
        <f t="shared" si="27"/>
        <v>0</v>
      </c>
      <c r="JA67" s="157"/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8"/>
        <v>1</v>
      </c>
      <c r="JH67" s="158">
        <f t="shared" si="29"/>
        <v>0</v>
      </c>
      <c r="JJ67" t="s">
        <v>85</v>
      </c>
      <c r="JK67">
        <v>3</v>
      </c>
      <c r="JL67">
        <v>3</v>
      </c>
      <c r="JM67">
        <v>0</v>
      </c>
      <c r="JN67">
        <v>0</v>
      </c>
      <c r="JO67" s="162">
        <f t="shared" si="30"/>
        <v>1</v>
      </c>
      <c r="JP67" s="158">
        <f t="shared" si="31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2"/>
        <v>1</v>
      </c>
      <c r="JX67" s="158">
        <f t="shared" si="33"/>
        <v>0</v>
      </c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4"/>
        <v>1</v>
      </c>
      <c r="KF67" s="158">
        <f t="shared" si="35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6"/>
        <v>1</v>
      </c>
      <c r="KN67" s="158">
        <f t="shared" si="37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8"/>
        <v>1</v>
      </c>
      <c r="KV67" s="158">
        <f t="shared" si="39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40"/>
        <v>1</v>
      </c>
      <c r="LD67" s="158">
        <f t="shared" si="41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2"/>
        <v>1</v>
      </c>
      <c r="LL67" s="158">
        <f t="shared" si="43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4"/>
        <v>1</v>
      </c>
      <c r="LT67" s="158">
        <f t="shared" si="45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6"/>
        <v>1</v>
      </c>
      <c r="MB67" s="158">
        <f t="shared" si="47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8"/>
        <v>1</v>
      </c>
      <c r="MJ67" s="158">
        <f t="shared" si="49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50"/>
        <v>1</v>
      </c>
      <c r="MR67" s="158">
        <f t="shared" si="51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2"/>
        <v>1</v>
      </c>
      <c r="MZ67" s="158">
        <f t="shared" si="53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4"/>
        <v>1</v>
      </c>
      <c r="NH67" s="158">
        <f t="shared" si="55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6"/>
        <v>1</v>
      </c>
      <c r="NP67" s="158">
        <f t="shared" si="57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8"/>
        <v>1</v>
      </c>
      <c r="NX67" s="158">
        <f t="shared" si="59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60"/>
        <v>1</v>
      </c>
      <c r="OF67" s="158">
        <f t="shared" si="61"/>
        <v>0</v>
      </c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2"/>
        <v>1</v>
      </c>
      <c r="ON67" s="158">
        <f t="shared" si="63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4"/>
        <v>1</v>
      </c>
      <c r="OV67" s="158">
        <f t="shared" si="65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6"/>
        <v>1</v>
      </c>
      <c r="PD67" s="158">
        <f t="shared" si="67"/>
        <v>0</v>
      </c>
      <c r="PF67" s="157" t="s">
        <v>85</v>
      </c>
      <c r="PG67" s="157">
        <v>3</v>
      </c>
      <c r="PH67" s="157">
        <v>0</v>
      </c>
      <c r="PI67" s="157">
        <v>0</v>
      </c>
      <c r="PJ67" s="157">
        <v>3</v>
      </c>
      <c r="PK67" s="158">
        <v>0</v>
      </c>
      <c r="PM67" s="157" t="s">
        <v>85</v>
      </c>
      <c r="PN67" s="157">
        <v>3</v>
      </c>
      <c r="PO67" s="157">
        <v>0</v>
      </c>
      <c r="PP67" s="157">
        <v>0</v>
      </c>
      <c r="PQ67" s="157">
        <v>3</v>
      </c>
      <c r="PR67" s="158">
        <v>0</v>
      </c>
      <c r="PT67" s="157" t="s">
        <v>85</v>
      </c>
      <c r="PU67" s="157">
        <v>3</v>
      </c>
      <c r="PV67" s="157">
        <v>0</v>
      </c>
      <c r="PW67" s="157">
        <v>0</v>
      </c>
      <c r="PX67" s="157">
        <v>3</v>
      </c>
      <c r="PY67" s="158">
        <v>0</v>
      </c>
      <c r="QA67" s="157" t="s">
        <v>85</v>
      </c>
      <c r="QB67" s="157">
        <v>3</v>
      </c>
      <c r="QC67" s="157">
        <v>0</v>
      </c>
      <c r="QD67" s="157">
        <v>0</v>
      </c>
      <c r="QE67" s="157">
        <v>3</v>
      </c>
      <c r="QF67" s="158">
        <v>0</v>
      </c>
      <c r="QH67" s="157" t="s">
        <v>85</v>
      </c>
      <c r="QI67" s="157">
        <v>3</v>
      </c>
      <c r="QJ67" s="157">
        <v>0</v>
      </c>
      <c r="QK67" s="157">
        <v>0</v>
      </c>
      <c r="QL67" s="157">
        <v>3</v>
      </c>
      <c r="QM67" s="158">
        <v>0</v>
      </c>
      <c r="QO67" s="157" t="s">
        <v>85</v>
      </c>
      <c r="QP67" s="157">
        <v>3</v>
      </c>
      <c r="QQ67" s="157">
        <v>0</v>
      </c>
      <c r="QR67" s="157">
        <v>0</v>
      </c>
      <c r="QS67" s="157">
        <v>3</v>
      </c>
      <c r="QT67" s="158">
        <v>0</v>
      </c>
    </row>
    <row r="68" spans="1:462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1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2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3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4">AL68-AD68</f>
        <v>0</v>
      </c>
      <c r="AO68" t="s">
        <v>108</v>
      </c>
      <c r="AP68">
        <v>4</v>
      </c>
      <c r="AQ68">
        <v>4</v>
      </c>
      <c r="AR68">
        <v>0</v>
      </c>
      <c r="AS68">
        <v>0</v>
      </c>
      <c r="AT68" s="108">
        <v>1</v>
      </c>
      <c r="AU68" s="4">
        <f t="shared" ref="AU68:AU73" si="75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76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77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4">
        <f t="shared" ref="BS68:BS73" si="78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f t="shared" ref="BZ68:BZ74" si="79">BW68/BV68</f>
        <v>1</v>
      </c>
      <c r="CA68" s="4">
        <f t="shared" ref="CA68:CA73" si="80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1">CH68-BZ68</f>
        <v>0</v>
      </c>
      <c r="CJ68" s="4"/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2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3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84">DF68-CX68</f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85">DN68-DF68</f>
        <v>0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6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87">ED68-DV68</f>
        <v>0</v>
      </c>
      <c r="EG68" s="2" t="s">
        <v>108</v>
      </c>
      <c r="EH68" s="2">
        <v>4</v>
      </c>
      <c r="EI68" s="2">
        <v>4</v>
      </c>
      <c r="EJ68" s="2">
        <v>0</v>
      </c>
      <c r="EK68" s="2">
        <v>0</v>
      </c>
      <c r="EL68" s="4">
        <f t="shared" ref="EL68:EL74" si="88">EI68/EH68</f>
        <v>1</v>
      </c>
      <c r="EM68" s="4">
        <f t="shared" ref="EM68:EM73" si="89">EL68-ED68</f>
        <v>0</v>
      </c>
      <c r="EO68" s="148" t="s">
        <v>108</v>
      </c>
      <c r="EP68" s="148">
        <v>4</v>
      </c>
      <c r="EQ68" s="148">
        <v>4</v>
      </c>
      <c r="ER68" s="148">
        <v>0</v>
      </c>
      <c r="ES68" s="148">
        <v>0</v>
      </c>
      <c r="ET68" s="149">
        <v>1</v>
      </c>
      <c r="EU68" s="149">
        <v>0</v>
      </c>
      <c r="EV68" s="147"/>
      <c r="EW68" s="147" t="s">
        <v>108</v>
      </c>
      <c r="EX68" s="147">
        <v>4</v>
      </c>
      <c r="EY68" s="147">
        <v>4</v>
      </c>
      <c r="EZ68" s="147">
        <v>0</v>
      </c>
      <c r="FA68" s="147">
        <v>0</v>
      </c>
      <c r="FB68" s="152">
        <v>1</v>
      </c>
      <c r="FC68" s="149">
        <v>0</v>
      </c>
      <c r="FD68" s="139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0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1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si="70"/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2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3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4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5">HF68-GX68</f>
        <v>0</v>
      </c>
      <c r="HH68" s="157"/>
      <c r="HI68" s="157"/>
      <c r="HJ68" s="157"/>
      <c r="HK68" s="157"/>
      <c r="HL68" s="157"/>
      <c r="HM68" s="157"/>
      <c r="HN68" s="158"/>
      <c r="HO68" s="157"/>
      <c r="HP68" s="157"/>
      <c r="HQ68" s="157"/>
      <c r="HR68" s="157"/>
      <c r="HS68" s="157"/>
      <c r="HT68" s="157"/>
      <c r="HU68" s="157"/>
      <c r="HV68" s="157"/>
      <c r="HW68" s="157"/>
      <c r="HX68" s="157"/>
      <c r="HY68" s="157"/>
      <c r="HZ68" s="157"/>
      <c r="IA68" s="157"/>
      <c r="IB68" s="158"/>
      <c r="IC68" s="157"/>
      <c r="ID68" s="157"/>
      <c r="IE68" s="157"/>
      <c r="IF68" s="157"/>
      <c r="IG68" s="157"/>
      <c r="IH68" s="157"/>
      <c r="II68" s="157"/>
      <c r="IJ68" s="157"/>
      <c r="IK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96">IN68/IM68</f>
        <v>1</v>
      </c>
      <c r="IR68" s="158">
        <f t="shared" ref="IR68:IR73" si="97">IQ68-HF68</f>
        <v>0</v>
      </c>
      <c r="IS68" s="157"/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98">IV68/IU68</f>
        <v>1</v>
      </c>
      <c r="IZ68" s="158">
        <f t="shared" ref="IZ68:IZ73" si="99">IY68-IQ68</f>
        <v>0</v>
      </c>
      <c r="JA68" s="157"/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0">JD68/JC68</f>
        <v>1</v>
      </c>
      <c r="JH68" s="158">
        <f t="shared" ref="JH68:JH73" si="101">JG68-IY68</f>
        <v>0</v>
      </c>
      <c r="JJ68" t="s">
        <v>108</v>
      </c>
      <c r="JK68">
        <v>4</v>
      </c>
      <c r="JL68">
        <v>4</v>
      </c>
      <c r="JM68">
        <v>0</v>
      </c>
      <c r="JN68">
        <v>0</v>
      </c>
      <c r="JO68" s="162">
        <f t="shared" ref="JO68:JO73" si="102">JL68/JK68</f>
        <v>1</v>
      </c>
      <c r="JP68" s="158">
        <f t="shared" ref="JP68:JP73" si="103">JO68-JG68</f>
        <v>0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4" si="104">JT68/JS68</f>
        <v>1</v>
      </c>
      <c r="JX68" s="158">
        <f t="shared" ref="JX68:JX73" si="105">JW68-JO68</f>
        <v>0</v>
      </c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06">KB68/KA68</f>
        <v>1</v>
      </c>
      <c r="KF68" s="158">
        <f t="shared" ref="KF68:KF73" si="107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08">KJ68/KI68</f>
        <v>1</v>
      </c>
      <c r="KN68" s="158">
        <f t="shared" ref="KN68:KN73" si="109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0">KR68/KQ68</f>
        <v>1</v>
      </c>
      <c r="KV68" s="158">
        <f t="shared" ref="KV68:KV73" si="111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2">KZ68/KY68</f>
        <v>1</v>
      </c>
      <c r="LD68" s="158">
        <f t="shared" ref="LD68:LD73" si="113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4">LH68/LG68</f>
        <v>1</v>
      </c>
      <c r="LL68" s="158">
        <f t="shared" ref="LL68:LL73" si="115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16">LP68/LO68</f>
        <v>1</v>
      </c>
      <c r="LT68" s="158">
        <f t="shared" ref="LT68:LT73" si="117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18">LX68/LW68</f>
        <v>1</v>
      </c>
      <c r="MB68" s="158">
        <f t="shared" ref="MB68:MB73" si="119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0">MF68/ME68</f>
        <v>1</v>
      </c>
      <c r="MJ68" s="158">
        <f t="shared" ref="MJ68:MJ73" si="121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2">MN68/MM68</f>
        <v>1</v>
      </c>
      <c r="MR68" s="158">
        <f t="shared" ref="MR68:MR73" si="123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4">MV68/MU68</f>
        <v>1</v>
      </c>
      <c r="MZ68" s="158">
        <f t="shared" ref="MZ68:MZ73" si="125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26">ND68/NC68</f>
        <v>1</v>
      </c>
      <c r="NH68" s="158">
        <f t="shared" ref="NH68:NH73" si="127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28">NL68/NK68</f>
        <v>1</v>
      </c>
      <c r="NP68" s="158">
        <f t="shared" ref="NP68:NP73" si="129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0">NT68/NS68</f>
        <v>1</v>
      </c>
      <c r="NX68" s="158">
        <f t="shared" ref="NX68:NX73" si="131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2">OB68/OA68</f>
        <v>1</v>
      </c>
      <c r="OF68" s="158">
        <f t="shared" ref="OF68:OF73" si="133">OE68-NW68</f>
        <v>0</v>
      </c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4">OJ68/OI68</f>
        <v>1</v>
      </c>
      <c r="ON68" s="158">
        <f t="shared" ref="ON68:ON73" si="135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36">OR68/OQ68</f>
        <v>1</v>
      </c>
      <c r="OV68" s="158">
        <f t="shared" ref="OV68:OV73" si="137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38">OZ68/OY68</f>
        <v>1</v>
      </c>
      <c r="PD68" s="158">
        <f t="shared" ref="PD68:PD73" si="139">PC68-OU68</f>
        <v>0</v>
      </c>
      <c r="PF68" s="157" t="s">
        <v>108</v>
      </c>
      <c r="PG68" s="157">
        <v>4</v>
      </c>
      <c r="PH68" s="157">
        <v>0</v>
      </c>
      <c r="PI68" s="157">
        <v>0</v>
      </c>
      <c r="PJ68" s="157">
        <v>4</v>
      </c>
      <c r="PK68" s="158">
        <v>0</v>
      </c>
      <c r="PM68" s="157" t="s">
        <v>108</v>
      </c>
      <c r="PN68" s="157">
        <v>4</v>
      </c>
      <c r="PO68" s="157">
        <v>0</v>
      </c>
      <c r="PP68" s="157">
        <v>0</v>
      </c>
      <c r="PQ68" s="157">
        <v>4</v>
      </c>
      <c r="PR68" s="158">
        <v>0</v>
      </c>
      <c r="PT68" s="157" t="s">
        <v>108</v>
      </c>
      <c r="PU68" s="157">
        <v>4</v>
      </c>
      <c r="PV68" s="157">
        <v>0</v>
      </c>
      <c r="PW68" s="157">
        <v>0</v>
      </c>
      <c r="PX68" s="157">
        <v>4</v>
      </c>
      <c r="PY68" s="158">
        <v>0</v>
      </c>
      <c r="QA68" s="157" t="s">
        <v>108</v>
      </c>
      <c r="QB68" s="157">
        <v>4</v>
      </c>
      <c r="QC68" s="157">
        <v>0</v>
      </c>
      <c r="QD68" s="157">
        <v>0</v>
      </c>
      <c r="QE68" s="157">
        <v>4</v>
      </c>
      <c r="QF68" s="158">
        <v>0</v>
      </c>
      <c r="QH68" s="157" t="s">
        <v>108</v>
      </c>
      <c r="QI68" s="157">
        <v>4</v>
      </c>
      <c r="QJ68" s="157">
        <v>0</v>
      </c>
      <c r="QK68" s="157">
        <v>0</v>
      </c>
      <c r="QL68" s="157">
        <v>4</v>
      </c>
      <c r="QM68" s="158">
        <v>0</v>
      </c>
      <c r="QO68" s="157" t="s">
        <v>108</v>
      </c>
      <c r="QP68" s="157">
        <v>4</v>
      </c>
      <c r="QQ68" s="157">
        <v>0</v>
      </c>
      <c r="QR68" s="157">
        <v>0</v>
      </c>
      <c r="QS68" s="157">
        <v>4</v>
      </c>
      <c r="QT68" s="158">
        <v>0</v>
      </c>
    </row>
    <row r="69" spans="1:462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1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2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3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4"/>
        <v>0</v>
      </c>
      <c r="AO69" t="s">
        <v>81</v>
      </c>
      <c r="AP69">
        <v>92</v>
      </c>
      <c r="AQ69">
        <v>76</v>
      </c>
      <c r="AR69">
        <v>10</v>
      </c>
      <c r="AS69">
        <v>6</v>
      </c>
      <c r="AT69" s="108">
        <v>0.83</v>
      </c>
      <c r="AU69" s="4">
        <f t="shared" si="75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76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77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4">
        <f t="shared" si="78"/>
        <v>0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f t="shared" si="79"/>
        <v>0.82608695652173914</v>
      </c>
      <c r="CA69" s="4">
        <f t="shared" si="80"/>
        <v>-3.9130434782608248E-3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1"/>
        <v>3.9130434782608248E-3</v>
      </c>
      <c r="CJ69" s="4"/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2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3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84"/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85"/>
        <v>0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6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87"/>
        <v>0</v>
      </c>
      <c r="EG69" s="2" t="s">
        <v>81</v>
      </c>
      <c r="EH69" s="2">
        <v>92</v>
      </c>
      <c r="EI69" s="2">
        <v>76</v>
      </c>
      <c r="EJ69" s="2">
        <v>10</v>
      </c>
      <c r="EK69" s="2">
        <v>6</v>
      </c>
      <c r="EL69" s="4">
        <f t="shared" si="88"/>
        <v>0.82608695652173914</v>
      </c>
      <c r="EM69" s="4">
        <f t="shared" si="89"/>
        <v>-3.9130434782608248E-3</v>
      </c>
      <c r="EO69" s="148" t="s">
        <v>81</v>
      </c>
      <c r="EP69" s="148">
        <v>92</v>
      </c>
      <c r="EQ69" s="148">
        <v>76</v>
      </c>
      <c r="ER69" s="148">
        <v>10</v>
      </c>
      <c r="ES69" s="148">
        <v>6</v>
      </c>
      <c r="ET69" s="149">
        <v>0.83</v>
      </c>
      <c r="EU69" s="149">
        <v>0</v>
      </c>
      <c r="EV69" s="147"/>
      <c r="EW69" s="147" t="s">
        <v>81</v>
      </c>
      <c r="EX69" s="147">
        <v>92</v>
      </c>
      <c r="EY69" s="147">
        <v>76</v>
      </c>
      <c r="EZ69" s="147">
        <v>10</v>
      </c>
      <c r="FA69" s="147">
        <v>6</v>
      </c>
      <c r="FB69" s="152">
        <v>0.83</v>
      </c>
      <c r="FC69" s="149">
        <v>0</v>
      </c>
      <c r="FD69" s="139"/>
      <c r="FE69" s="156" t="s">
        <v>81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0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1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70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2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3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4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5"/>
        <v>0</v>
      </c>
      <c r="HH69" s="157"/>
      <c r="HI69" s="157"/>
      <c r="HJ69" s="157"/>
      <c r="HK69" s="157"/>
      <c r="HL69" s="157"/>
      <c r="HM69" s="157"/>
      <c r="HN69" s="158"/>
      <c r="HO69" s="157"/>
      <c r="HP69" s="157"/>
      <c r="HQ69" s="157"/>
      <c r="HR69" s="157"/>
      <c r="HS69" s="157"/>
      <c r="HT69" s="157"/>
      <c r="HU69" s="157"/>
      <c r="HV69" s="157"/>
      <c r="HW69" s="157"/>
      <c r="HX69" s="157"/>
      <c r="HY69" s="157"/>
      <c r="HZ69" s="157"/>
      <c r="IA69" s="157"/>
      <c r="IB69" s="158"/>
      <c r="IC69" s="157"/>
      <c r="ID69" s="157"/>
      <c r="IE69" s="157"/>
      <c r="IF69" s="157"/>
      <c r="IG69" s="157"/>
      <c r="IH69" s="157"/>
      <c r="II69" s="157"/>
      <c r="IJ69" s="157"/>
      <c r="IK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96"/>
        <v>0.82608695652173914</v>
      </c>
      <c r="IR69" s="158">
        <f t="shared" si="97"/>
        <v>-3.9130434782608248E-3</v>
      </c>
      <c r="IS69" s="157"/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98"/>
        <v>0.82608695652173914</v>
      </c>
      <c r="IZ69" s="158">
        <f t="shared" si="99"/>
        <v>0</v>
      </c>
      <c r="JA69" s="157"/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0"/>
        <v>0.82608695652173914</v>
      </c>
      <c r="JH69" s="158">
        <f t="shared" si="101"/>
        <v>0</v>
      </c>
      <c r="JJ69" t="s">
        <v>267</v>
      </c>
      <c r="JK69">
        <v>92</v>
      </c>
      <c r="JL69">
        <v>76</v>
      </c>
      <c r="JM69">
        <v>10</v>
      </c>
      <c r="JN69">
        <v>6</v>
      </c>
      <c r="JO69" s="162">
        <f t="shared" si="102"/>
        <v>0.82608695652173914</v>
      </c>
      <c r="JP69" s="158">
        <f t="shared" si="103"/>
        <v>0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4"/>
        <v>0.82608695652173914</v>
      </c>
      <c r="JX69" s="158">
        <f t="shared" si="105"/>
        <v>0</v>
      </c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06"/>
        <v>0.82608695652173914</v>
      </c>
      <c r="KF69" s="158">
        <f t="shared" si="107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08"/>
        <v>0.82608695652173914</v>
      </c>
      <c r="KN69" s="158">
        <f t="shared" si="109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0"/>
        <v>0.82608695652173914</v>
      </c>
      <c r="KV69" s="158">
        <f t="shared" si="111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2"/>
        <v>0.82608695652173914</v>
      </c>
      <c r="LD69" s="158">
        <f t="shared" si="113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4"/>
        <v>0.82608695652173914</v>
      </c>
      <c r="LL69" s="158">
        <f t="shared" si="115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16"/>
        <v>0.82608695652173914</v>
      </c>
      <c r="LT69" s="158">
        <f t="shared" si="117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18"/>
        <v>0.82608695652173914</v>
      </c>
      <c r="MB69" s="158">
        <f t="shared" si="119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0"/>
        <v>0.82608695652173914</v>
      </c>
      <c r="MJ69" s="158">
        <f t="shared" si="121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2"/>
        <v>0.82608695652173914</v>
      </c>
      <c r="MR69" s="158">
        <f t="shared" si="123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4"/>
        <v>0.82608695652173914</v>
      </c>
      <c r="MZ69" s="158">
        <f t="shared" si="125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26"/>
        <v>0.82608695652173914</v>
      </c>
      <c r="NH69" s="158">
        <f t="shared" si="127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28"/>
        <v>0.82608695652173914</v>
      </c>
      <c r="NP69" s="158">
        <f t="shared" si="129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0"/>
        <v>0.82608695652173914</v>
      </c>
      <c r="NX69" s="158">
        <f t="shared" si="131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2"/>
        <v>0.82608695652173914</v>
      </c>
      <c r="OF69" s="158">
        <f t="shared" si="133"/>
        <v>0</v>
      </c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4"/>
        <v>0.82608695652173914</v>
      </c>
      <c r="ON69" s="158">
        <f t="shared" si="135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36"/>
        <v>0.82608695652173914</v>
      </c>
      <c r="OV69" s="158">
        <f t="shared" si="137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38"/>
        <v>0.82608695652173914</v>
      </c>
      <c r="PD69" s="158">
        <f t="shared" si="139"/>
        <v>0</v>
      </c>
      <c r="PF69" s="157" t="s">
        <v>267</v>
      </c>
      <c r="PG69" s="157">
        <v>92</v>
      </c>
      <c r="PH69" s="157">
        <v>0</v>
      </c>
      <c r="PI69" s="157">
        <v>0</v>
      </c>
      <c r="PJ69" s="157">
        <v>92</v>
      </c>
      <c r="PK69" s="158">
        <v>0</v>
      </c>
      <c r="PM69" s="157" t="s">
        <v>267</v>
      </c>
      <c r="PN69" s="157">
        <v>92</v>
      </c>
      <c r="PO69" s="157">
        <v>0</v>
      </c>
      <c r="PP69" s="157">
        <v>0</v>
      </c>
      <c r="PQ69" s="157">
        <v>92</v>
      </c>
      <c r="PR69" s="158">
        <v>0</v>
      </c>
      <c r="PT69" s="157" t="s">
        <v>267</v>
      </c>
      <c r="PU69" s="157">
        <v>92</v>
      </c>
      <c r="PV69" s="157">
        <v>0</v>
      </c>
      <c r="PW69" s="157">
        <v>0</v>
      </c>
      <c r="PX69" s="157">
        <v>92</v>
      </c>
      <c r="PY69" s="158">
        <v>0</v>
      </c>
      <c r="QA69" s="157" t="s">
        <v>267</v>
      </c>
      <c r="QB69" s="157">
        <v>92</v>
      </c>
      <c r="QC69" s="157">
        <v>0</v>
      </c>
      <c r="QD69" s="157">
        <v>0</v>
      </c>
      <c r="QE69" s="157">
        <v>92</v>
      </c>
      <c r="QF69" s="158">
        <v>0</v>
      </c>
      <c r="QH69" s="157" t="s">
        <v>267</v>
      </c>
      <c r="QI69" s="157">
        <v>92</v>
      </c>
      <c r="QJ69" s="157">
        <v>0</v>
      </c>
      <c r="QK69" s="157">
        <v>0</v>
      </c>
      <c r="QL69" s="157">
        <v>92</v>
      </c>
      <c r="QM69" s="158">
        <v>0</v>
      </c>
      <c r="QO69" s="157" t="s">
        <v>267</v>
      </c>
      <c r="QP69" s="157">
        <v>92</v>
      </c>
      <c r="QQ69" s="157">
        <v>0</v>
      </c>
      <c r="QR69" s="157">
        <v>0</v>
      </c>
      <c r="QS69" s="157">
        <v>92</v>
      </c>
      <c r="QT69" s="158">
        <v>0</v>
      </c>
    </row>
    <row r="70" spans="1:462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1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2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3"/>
        <v>0</v>
      </c>
      <c r="AM70" s="4"/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5"/>
        <v>0.46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76"/>
        <v>0</v>
      </c>
      <c r="BE70" s="2" t="s">
        <v>82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4">
        <f t="shared" si="77"/>
        <v>1.9999999999999962E-2</v>
      </c>
      <c r="BM70" s="2" t="s">
        <v>82</v>
      </c>
      <c r="BN70" s="2">
        <v>71</v>
      </c>
      <c r="BO70" s="2">
        <v>34</v>
      </c>
      <c r="BP70" s="2">
        <v>9</v>
      </c>
      <c r="BQ70" s="2">
        <v>28</v>
      </c>
      <c r="BR70" s="4">
        <v>0.48</v>
      </c>
      <c r="BS70" s="4">
        <f t="shared" si="78"/>
        <v>0</v>
      </c>
      <c r="BU70" s="2" t="s">
        <v>82</v>
      </c>
      <c r="BV70" s="2">
        <v>71</v>
      </c>
      <c r="BW70" s="2">
        <v>34</v>
      </c>
      <c r="BX70" s="2">
        <v>9</v>
      </c>
      <c r="BY70" s="2">
        <v>28</v>
      </c>
      <c r="BZ70" s="4">
        <f t="shared" si="79"/>
        <v>0.47887323943661969</v>
      </c>
      <c r="CA70" s="4">
        <f t="shared" si="80"/>
        <v>-1.1267605633802913E-3</v>
      </c>
      <c r="CC70" s="2" t="s">
        <v>82</v>
      </c>
      <c r="CD70" s="2">
        <v>71</v>
      </c>
      <c r="CE70" s="2">
        <v>34</v>
      </c>
      <c r="CF70" s="2">
        <v>9</v>
      </c>
      <c r="CG70" s="2">
        <v>28</v>
      </c>
      <c r="CH70" s="4">
        <v>0.48</v>
      </c>
      <c r="CI70" s="4">
        <f t="shared" si="81"/>
        <v>1.1267605633802913E-3</v>
      </c>
      <c r="CJ70" s="4"/>
      <c r="CK70" s="2" t="s">
        <v>82</v>
      </c>
      <c r="CL70" s="2">
        <v>71</v>
      </c>
      <c r="CM70" s="2">
        <v>34</v>
      </c>
      <c r="CN70" s="2">
        <v>9</v>
      </c>
      <c r="CO70" s="2">
        <v>28</v>
      </c>
      <c r="CP70" s="4">
        <v>0.48</v>
      </c>
      <c r="CQ70" s="4">
        <f t="shared" si="82"/>
        <v>0</v>
      </c>
      <c r="CS70" s="2" t="s">
        <v>82</v>
      </c>
      <c r="CT70" s="2">
        <v>71</v>
      </c>
      <c r="CU70" s="2">
        <v>34</v>
      </c>
      <c r="CV70" s="2">
        <v>9</v>
      </c>
      <c r="CW70" s="2">
        <v>28</v>
      </c>
      <c r="CX70" s="4">
        <v>0.48</v>
      </c>
      <c r="CY70" s="4">
        <f t="shared" si="83"/>
        <v>0</v>
      </c>
      <c r="DA70" s="2" t="s">
        <v>82</v>
      </c>
      <c r="DB70" s="2">
        <v>71</v>
      </c>
      <c r="DC70" s="2">
        <v>33</v>
      </c>
      <c r="DD70" s="7">
        <v>10</v>
      </c>
      <c r="DE70" s="2">
        <v>28</v>
      </c>
      <c r="DF70" s="4">
        <v>0.46</v>
      </c>
      <c r="DG70" s="4">
        <f t="shared" si="84"/>
        <v>-1.9999999999999962E-2</v>
      </c>
      <c r="DH70" s="2" t="s">
        <v>204</v>
      </c>
      <c r="DI70" s="2" t="s">
        <v>82</v>
      </c>
      <c r="DJ70" s="2">
        <v>71</v>
      </c>
      <c r="DK70" s="2">
        <v>34</v>
      </c>
      <c r="DL70" s="2">
        <v>9</v>
      </c>
      <c r="DM70" s="2">
        <v>28</v>
      </c>
      <c r="DN70" s="4">
        <v>0.48</v>
      </c>
      <c r="DO70" s="4">
        <f t="shared" si="85"/>
        <v>1.9999999999999962E-2</v>
      </c>
      <c r="DQ70" s="2" t="s">
        <v>82</v>
      </c>
      <c r="DR70" s="2">
        <v>71</v>
      </c>
      <c r="DS70" s="2">
        <v>34</v>
      </c>
      <c r="DT70" s="2">
        <v>9</v>
      </c>
      <c r="DU70" s="2">
        <v>28</v>
      </c>
      <c r="DV70" s="4">
        <v>0.48</v>
      </c>
      <c r="DW70" s="4">
        <f t="shared" si="86"/>
        <v>0</v>
      </c>
      <c r="DY70" s="2" t="s">
        <v>82</v>
      </c>
      <c r="DZ70" s="2">
        <v>71</v>
      </c>
      <c r="EA70" s="2">
        <v>34</v>
      </c>
      <c r="EB70" s="2">
        <v>9</v>
      </c>
      <c r="EC70" s="2">
        <v>28</v>
      </c>
      <c r="ED70" s="4">
        <v>0.48</v>
      </c>
      <c r="EE70" s="4">
        <f t="shared" si="87"/>
        <v>0</v>
      </c>
      <c r="EG70" s="2" t="s">
        <v>82</v>
      </c>
      <c r="EH70" s="2">
        <v>71</v>
      </c>
      <c r="EI70" s="2">
        <v>33</v>
      </c>
      <c r="EJ70" s="2">
        <v>10</v>
      </c>
      <c r="EK70" s="2">
        <v>28</v>
      </c>
      <c r="EL70" s="4">
        <f t="shared" si="88"/>
        <v>0.46478873239436619</v>
      </c>
      <c r="EM70" s="4">
        <f t="shared" si="89"/>
        <v>-1.5211267605633794E-2</v>
      </c>
      <c r="EN70" s="2" t="s">
        <v>119</v>
      </c>
      <c r="EO70" s="148" t="s">
        <v>82</v>
      </c>
      <c r="EP70" s="148">
        <v>71</v>
      </c>
      <c r="EQ70" s="148">
        <v>34</v>
      </c>
      <c r="ER70" s="148">
        <v>9</v>
      </c>
      <c r="ES70" s="148">
        <v>28</v>
      </c>
      <c r="ET70" s="149">
        <v>0.48</v>
      </c>
      <c r="EU70" s="149">
        <v>0</v>
      </c>
      <c r="EV70" s="147"/>
      <c r="EW70" s="147" t="s">
        <v>82</v>
      </c>
      <c r="EX70" s="147">
        <v>71</v>
      </c>
      <c r="EY70" s="147">
        <v>34</v>
      </c>
      <c r="EZ70" s="147">
        <v>9</v>
      </c>
      <c r="FA70" s="147">
        <v>28</v>
      </c>
      <c r="FB70" s="152">
        <v>0.48</v>
      </c>
      <c r="FC70" s="149">
        <v>0</v>
      </c>
      <c r="FD70" s="139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0"/>
        <v>-1.9999999999999962E-2</v>
      </c>
      <c r="FL70" s="157" t="s">
        <v>119</v>
      </c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1"/>
        <v>0</v>
      </c>
      <c r="FT70" s="157"/>
      <c r="FU70" s="156" t="s">
        <v>82</v>
      </c>
      <c r="FV70" s="156">
        <v>71</v>
      </c>
      <c r="FW70" s="156">
        <v>34</v>
      </c>
      <c r="FX70" s="156">
        <v>9</v>
      </c>
      <c r="FY70" s="156">
        <v>28</v>
      </c>
      <c r="FZ70" s="162">
        <v>0.48</v>
      </c>
      <c r="GA70" s="158">
        <f t="shared" si="70"/>
        <v>1.9999999999999962E-2</v>
      </c>
      <c r="GB70" s="157"/>
      <c r="GC70" s="156" t="s">
        <v>82</v>
      </c>
      <c r="GD70" s="156">
        <v>71</v>
      </c>
      <c r="GE70" s="156">
        <v>34</v>
      </c>
      <c r="GF70" s="156">
        <v>9</v>
      </c>
      <c r="GG70" s="156">
        <v>28</v>
      </c>
      <c r="GH70" s="162">
        <v>0.48</v>
      </c>
      <c r="GI70" s="158">
        <f t="shared" si="92"/>
        <v>0</v>
      </c>
      <c r="GJ70" s="157"/>
      <c r="GK70" s="156" t="s">
        <v>82</v>
      </c>
      <c r="GL70" s="156">
        <v>71</v>
      </c>
      <c r="GM70" s="156">
        <v>34</v>
      </c>
      <c r="GN70" s="156">
        <v>9</v>
      </c>
      <c r="GO70" s="156">
        <v>28</v>
      </c>
      <c r="GP70" s="162">
        <v>0.48</v>
      </c>
      <c r="GQ70" s="158">
        <f t="shared" si="93"/>
        <v>0</v>
      </c>
      <c r="GR70" s="157"/>
      <c r="GS70" s="156" t="s">
        <v>82</v>
      </c>
      <c r="GT70" s="156">
        <v>71</v>
      </c>
      <c r="GU70" s="156">
        <v>34</v>
      </c>
      <c r="GV70" s="156">
        <v>9</v>
      </c>
      <c r="GW70" s="156">
        <v>28</v>
      </c>
      <c r="GX70" s="162">
        <v>0.48</v>
      </c>
      <c r="GY70" s="158">
        <f t="shared" si="94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5"/>
        <v>-1.9999999999999962E-2</v>
      </c>
      <c r="HH70" s="157" t="s">
        <v>119</v>
      </c>
      <c r="HI70" s="157"/>
      <c r="HJ70" s="157"/>
      <c r="HK70" s="157"/>
      <c r="HL70" s="157"/>
      <c r="HM70" s="157"/>
      <c r="HN70" s="158"/>
      <c r="HO70" s="157"/>
      <c r="HP70" s="157"/>
      <c r="HQ70" s="157"/>
      <c r="HR70" s="157"/>
      <c r="HS70" s="157"/>
      <c r="HT70" s="157"/>
      <c r="HU70" s="157"/>
      <c r="HV70" s="157"/>
      <c r="HW70" s="157"/>
      <c r="HX70" s="157"/>
      <c r="HY70" s="157"/>
      <c r="HZ70" s="157"/>
      <c r="IA70" s="157"/>
      <c r="IB70" s="158"/>
      <c r="IC70" s="157"/>
      <c r="ID70" s="157"/>
      <c r="IE70" s="157"/>
      <c r="IF70" s="157"/>
      <c r="IG70" s="157"/>
      <c r="IH70" s="157"/>
      <c r="II70" s="157"/>
      <c r="IJ70" s="157"/>
      <c r="IK70" s="157"/>
      <c r="IL70" s="157" t="s">
        <v>82</v>
      </c>
      <c r="IM70" s="157">
        <v>71</v>
      </c>
      <c r="IN70" s="157">
        <v>46</v>
      </c>
      <c r="IO70" s="157">
        <v>7</v>
      </c>
      <c r="IP70" s="157">
        <v>18</v>
      </c>
      <c r="IQ70" s="158">
        <f t="shared" si="96"/>
        <v>0.647887323943662</v>
      </c>
      <c r="IR70" s="158">
        <f t="shared" si="97"/>
        <v>0.18788732394366198</v>
      </c>
      <c r="IS70" s="157"/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98"/>
        <v>0.63380281690140849</v>
      </c>
      <c r="IZ70" s="158">
        <f t="shared" si="99"/>
        <v>-1.4084507042253502E-2</v>
      </c>
      <c r="JA70" s="157"/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0"/>
        <v>0.647887323943662</v>
      </c>
      <c r="JH70" s="158">
        <f t="shared" si="101"/>
        <v>1.4084507042253502E-2</v>
      </c>
      <c r="JJ70" t="s">
        <v>82</v>
      </c>
      <c r="JK70">
        <v>71</v>
      </c>
      <c r="JL70">
        <v>46</v>
      </c>
      <c r="JM70">
        <v>7</v>
      </c>
      <c r="JN70">
        <v>18</v>
      </c>
      <c r="JO70" s="162">
        <f t="shared" si="102"/>
        <v>0.647887323943662</v>
      </c>
      <c r="JP70" s="158">
        <f t="shared" si="103"/>
        <v>0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4"/>
        <v>0.63380281690140849</v>
      </c>
      <c r="JX70" s="158">
        <f t="shared" si="105"/>
        <v>-1.4084507042253502E-2</v>
      </c>
      <c r="JZ70" s="157" t="s">
        <v>82</v>
      </c>
      <c r="KA70" s="157">
        <v>71</v>
      </c>
      <c r="KB70" s="157">
        <v>46</v>
      </c>
      <c r="KC70" s="157">
        <v>7</v>
      </c>
      <c r="KD70" s="157">
        <v>18</v>
      </c>
      <c r="KE70" s="158">
        <f t="shared" si="106"/>
        <v>0.647887323943662</v>
      </c>
      <c r="KF70" s="158">
        <f t="shared" si="107"/>
        <v>1.4084507042253502E-2</v>
      </c>
      <c r="KH70" s="157" t="s">
        <v>82</v>
      </c>
      <c r="KI70" s="157">
        <v>71</v>
      </c>
      <c r="KJ70" s="157">
        <v>46</v>
      </c>
      <c r="KK70" s="157">
        <v>7</v>
      </c>
      <c r="KL70" s="157">
        <v>18</v>
      </c>
      <c r="KM70" s="158">
        <f t="shared" si="108"/>
        <v>0.647887323943662</v>
      </c>
      <c r="KN70" s="158">
        <f t="shared" si="109"/>
        <v>0</v>
      </c>
      <c r="KP70" s="157" t="s">
        <v>82</v>
      </c>
      <c r="KQ70" s="157">
        <v>71</v>
      </c>
      <c r="KR70" s="157">
        <v>46</v>
      </c>
      <c r="KS70" s="157">
        <v>7</v>
      </c>
      <c r="KT70" s="157">
        <v>18</v>
      </c>
      <c r="KU70" s="158">
        <f t="shared" si="110"/>
        <v>0.647887323943662</v>
      </c>
      <c r="KV70" s="158">
        <f t="shared" si="111"/>
        <v>0</v>
      </c>
      <c r="KX70" s="157" t="s">
        <v>82</v>
      </c>
      <c r="KY70" s="157">
        <v>71</v>
      </c>
      <c r="KZ70" s="157">
        <v>46</v>
      </c>
      <c r="LA70" s="157">
        <v>7</v>
      </c>
      <c r="LB70" s="157">
        <v>18</v>
      </c>
      <c r="LC70" s="158">
        <f t="shared" si="112"/>
        <v>0.647887323943662</v>
      </c>
      <c r="LD70" s="158">
        <f t="shared" si="113"/>
        <v>0</v>
      </c>
      <c r="LF70" s="157" t="s">
        <v>82</v>
      </c>
      <c r="LG70" s="157">
        <v>71</v>
      </c>
      <c r="LH70" s="157">
        <v>46</v>
      </c>
      <c r="LI70" s="157">
        <v>7</v>
      </c>
      <c r="LJ70" s="157">
        <v>18</v>
      </c>
      <c r="LK70" s="158">
        <f t="shared" si="114"/>
        <v>0.647887323943662</v>
      </c>
      <c r="LL70" s="158">
        <f t="shared" si="115"/>
        <v>0</v>
      </c>
      <c r="LN70" s="157" t="s">
        <v>82</v>
      </c>
      <c r="LO70" s="157">
        <v>71</v>
      </c>
      <c r="LP70" s="157">
        <v>46</v>
      </c>
      <c r="LQ70" s="157">
        <v>7</v>
      </c>
      <c r="LR70" s="157">
        <v>18</v>
      </c>
      <c r="LS70" s="158">
        <f t="shared" si="116"/>
        <v>0.647887323943662</v>
      </c>
      <c r="LT70" s="158">
        <f t="shared" si="117"/>
        <v>0</v>
      </c>
      <c r="LV70" s="157" t="s">
        <v>82</v>
      </c>
      <c r="LW70" s="157">
        <v>71</v>
      </c>
      <c r="LX70" s="157">
        <v>46</v>
      </c>
      <c r="LY70" s="157">
        <v>7</v>
      </c>
      <c r="LZ70" s="157">
        <v>18</v>
      </c>
      <c r="MA70" s="158">
        <f t="shared" si="118"/>
        <v>0.647887323943662</v>
      </c>
      <c r="MB70" s="158">
        <f t="shared" si="119"/>
        <v>0</v>
      </c>
      <c r="MD70" s="157" t="s">
        <v>82</v>
      </c>
      <c r="ME70" s="157">
        <v>71</v>
      </c>
      <c r="MF70" s="157">
        <v>46</v>
      </c>
      <c r="MG70" s="157">
        <v>7</v>
      </c>
      <c r="MH70" s="157">
        <v>18</v>
      </c>
      <c r="MI70" s="158">
        <f t="shared" si="120"/>
        <v>0.647887323943662</v>
      </c>
      <c r="MJ70" s="158">
        <f t="shared" si="121"/>
        <v>0</v>
      </c>
      <c r="ML70" s="157" t="s">
        <v>82</v>
      </c>
      <c r="MM70" s="157">
        <v>71</v>
      </c>
      <c r="MN70" s="157">
        <v>46</v>
      </c>
      <c r="MO70" s="157">
        <v>7</v>
      </c>
      <c r="MP70" s="157">
        <v>18</v>
      </c>
      <c r="MQ70" s="158">
        <f t="shared" si="122"/>
        <v>0.647887323943662</v>
      </c>
      <c r="MR70" s="158">
        <f t="shared" si="123"/>
        <v>0</v>
      </c>
      <c r="MT70" s="157" t="s">
        <v>82</v>
      </c>
      <c r="MU70" s="157">
        <v>71</v>
      </c>
      <c r="MV70" s="157">
        <v>46</v>
      </c>
      <c r="MW70" s="157">
        <v>7</v>
      </c>
      <c r="MX70" s="157">
        <v>18</v>
      </c>
      <c r="MY70" s="158">
        <f t="shared" si="124"/>
        <v>0.647887323943662</v>
      </c>
      <c r="MZ70" s="158">
        <f t="shared" si="125"/>
        <v>0</v>
      </c>
      <c r="NB70" s="157" t="s">
        <v>82</v>
      </c>
      <c r="NC70" s="157">
        <v>71</v>
      </c>
      <c r="ND70" s="157">
        <v>46</v>
      </c>
      <c r="NE70" s="157">
        <v>7</v>
      </c>
      <c r="NF70" s="157">
        <v>18</v>
      </c>
      <c r="NG70" s="158">
        <f t="shared" si="126"/>
        <v>0.647887323943662</v>
      </c>
      <c r="NH70" s="158">
        <f t="shared" si="127"/>
        <v>0</v>
      </c>
      <c r="NJ70" s="157" t="s">
        <v>82</v>
      </c>
      <c r="NK70" s="157">
        <v>71</v>
      </c>
      <c r="NL70" s="157">
        <v>46</v>
      </c>
      <c r="NM70" s="157">
        <v>7</v>
      </c>
      <c r="NN70" s="157">
        <v>18</v>
      </c>
      <c r="NO70" s="158">
        <f t="shared" si="128"/>
        <v>0.647887323943662</v>
      </c>
      <c r="NP70" s="158">
        <f t="shared" si="129"/>
        <v>0</v>
      </c>
      <c r="NR70" s="157" t="s">
        <v>82</v>
      </c>
      <c r="NS70" s="157">
        <v>71</v>
      </c>
      <c r="NT70" s="157">
        <v>46</v>
      </c>
      <c r="NU70" s="157">
        <v>7</v>
      </c>
      <c r="NV70" s="157">
        <v>18</v>
      </c>
      <c r="NW70" s="158">
        <f t="shared" si="130"/>
        <v>0.647887323943662</v>
      </c>
      <c r="NX70" s="158">
        <f t="shared" si="131"/>
        <v>0</v>
      </c>
      <c r="NZ70" s="157" t="s">
        <v>82</v>
      </c>
      <c r="OA70" s="157">
        <v>71</v>
      </c>
      <c r="OB70" s="157">
        <v>46</v>
      </c>
      <c r="OC70" s="157">
        <v>7</v>
      </c>
      <c r="OD70" s="157">
        <v>18</v>
      </c>
      <c r="OE70" s="158">
        <f t="shared" si="132"/>
        <v>0.647887323943662</v>
      </c>
      <c r="OF70" s="158">
        <f t="shared" si="133"/>
        <v>0</v>
      </c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4"/>
        <v>0.647887323943662</v>
      </c>
      <c r="ON70" s="158">
        <f t="shared" si="135"/>
        <v>0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36"/>
        <v>0.647887323943662</v>
      </c>
      <c r="OV70" s="158">
        <f t="shared" si="137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38"/>
        <v>0.647887323943662</v>
      </c>
      <c r="PD70" s="158">
        <f t="shared" si="139"/>
        <v>0</v>
      </c>
      <c r="PF70" s="157" t="s">
        <v>82</v>
      </c>
      <c r="PG70" s="157">
        <v>71</v>
      </c>
      <c r="PH70" s="157">
        <v>0</v>
      </c>
      <c r="PI70" s="157">
        <v>0</v>
      </c>
      <c r="PJ70" s="157">
        <v>71</v>
      </c>
      <c r="PK70" s="158">
        <v>0</v>
      </c>
      <c r="PM70" s="157" t="s">
        <v>82</v>
      </c>
      <c r="PN70" s="157">
        <v>71</v>
      </c>
      <c r="PO70" s="157">
        <v>0</v>
      </c>
      <c r="PP70" s="157">
        <v>0</v>
      </c>
      <c r="PQ70" s="157">
        <v>71</v>
      </c>
      <c r="PR70" s="158">
        <v>0</v>
      </c>
      <c r="PT70" s="157" t="s">
        <v>82</v>
      </c>
      <c r="PU70" s="157">
        <v>71</v>
      </c>
      <c r="PV70" s="157">
        <v>0</v>
      </c>
      <c r="PW70" s="157">
        <v>0</v>
      </c>
      <c r="PX70" s="157">
        <v>71</v>
      </c>
      <c r="PY70" s="158">
        <v>0</v>
      </c>
      <c r="QA70" s="157" t="s">
        <v>82</v>
      </c>
      <c r="QB70" s="157">
        <v>71</v>
      </c>
      <c r="QC70" s="157">
        <v>0</v>
      </c>
      <c r="QD70" s="157">
        <v>0</v>
      </c>
      <c r="QE70" s="157">
        <v>71</v>
      </c>
      <c r="QF70" s="158">
        <v>0</v>
      </c>
      <c r="QH70" s="157" t="s">
        <v>82</v>
      </c>
      <c r="QI70" s="157">
        <v>71</v>
      </c>
      <c r="QJ70" s="157">
        <v>0</v>
      </c>
      <c r="QK70" s="157">
        <v>0</v>
      </c>
      <c r="QL70" s="157">
        <v>71</v>
      </c>
      <c r="QM70" s="158">
        <v>0</v>
      </c>
      <c r="QO70" s="157" t="s">
        <v>82</v>
      </c>
      <c r="QP70" s="157">
        <v>71</v>
      </c>
      <c r="QQ70" s="157">
        <v>0</v>
      </c>
      <c r="QR70" s="157">
        <v>0</v>
      </c>
      <c r="QS70" s="157">
        <v>71</v>
      </c>
      <c r="QT70" s="158">
        <v>0</v>
      </c>
    </row>
    <row r="71" spans="1:462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1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2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3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4"/>
        <v>0</v>
      </c>
      <c r="AO71" t="s">
        <v>86</v>
      </c>
      <c r="AP71">
        <v>555</v>
      </c>
      <c r="AQ71">
        <v>553</v>
      </c>
      <c r="AR71">
        <v>2</v>
      </c>
      <c r="AS71">
        <v>0</v>
      </c>
      <c r="AT71" s="108">
        <v>1</v>
      </c>
      <c r="AU71" s="4">
        <f t="shared" si="75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76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77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4">
        <f t="shared" si="78"/>
        <v>0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f t="shared" si="79"/>
        <v>0.99639639639639643</v>
      </c>
      <c r="CA71" s="4">
        <f t="shared" si="80"/>
        <v>-3.6036036036035668E-3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1"/>
        <v>3.6036036036035668E-3</v>
      </c>
      <c r="CJ71" s="4"/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2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3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84"/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85"/>
        <v>0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6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87"/>
        <v>0</v>
      </c>
      <c r="EG71" s="2" t="s">
        <v>86</v>
      </c>
      <c r="EH71" s="2">
        <v>555</v>
      </c>
      <c r="EI71" s="2">
        <v>553</v>
      </c>
      <c r="EJ71" s="2">
        <v>2</v>
      </c>
      <c r="EK71" s="2">
        <v>0</v>
      </c>
      <c r="EL71" s="4">
        <f t="shared" si="88"/>
        <v>0.99639639639639643</v>
      </c>
      <c r="EM71" s="4">
        <f t="shared" si="89"/>
        <v>-3.6036036036035668E-3</v>
      </c>
      <c r="EO71" s="148" t="s">
        <v>86</v>
      </c>
      <c r="EP71" s="148">
        <v>555</v>
      </c>
      <c r="EQ71" s="148">
        <v>553</v>
      </c>
      <c r="ER71" s="148">
        <v>2</v>
      </c>
      <c r="ES71" s="148">
        <v>0</v>
      </c>
      <c r="ET71" s="149">
        <v>1</v>
      </c>
      <c r="EU71" s="149">
        <v>0</v>
      </c>
      <c r="EV71" s="147"/>
      <c r="EW71" s="147" t="s">
        <v>86</v>
      </c>
      <c r="EX71" s="147">
        <v>555</v>
      </c>
      <c r="EY71" s="147">
        <v>553</v>
      </c>
      <c r="EZ71" s="147">
        <v>2</v>
      </c>
      <c r="FA71" s="147">
        <v>0</v>
      </c>
      <c r="FB71" s="152">
        <v>1</v>
      </c>
      <c r="FC71" s="149">
        <v>0</v>
      </c>
      <c r="FD71" s="139"/>
      <c r="FE71" s="156" t="s">
        <v>86</v>
      </c>
      <c r="FF71" s="156">
        <v>555</v>
      </c>
      <c r="FG71" s="156">
        <v>553</v>
      </c>
      <c r="FH71" s="156">
        <v>2</v>
      </c>
      <c r="FI71" s="156">
        <v>0</v>
      </c>
      <c r="FJ71" s="162">
        <v>1</v>
      </c>
      <c r="FK71" s="158">
        <f t="shared" si="90"/>
        <v>0</v>
      </c>
      <c r="FL71" s="157"/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1"/>
        <v>-1</v>
      </c>
      <c r="FT71" s="157" t="s">
        <v>119</v>
      </c>
      <c r="FU71" s="156" t="s">
        <v>86</v>
      </c>
      <c r="FV71" s="156">
        <v>160</v>
      </c>
      <c r="FW71" s="156">
        <v>0</v>
      </c>
      <c r="FX71" s="156">
        <v>0</v>
      </c>
      <c r="FY71" s="156">
        <v>160</v>
      </c>
      <c r="FZ71" s="162">
        <v>0</v>
      </c>
      <c r="GA71" s="158">
        <f t="shared" si="70"/>
        <v>0</v>
      </c>
      <c r="GB71" s="157"/>
      <c r="GC71" s="156" t="s">
        <v>86</v>
      </c>
      <c r="GD71" s="156">
        <v>480</v>
      </c>
      <c r="GE71" s="156">
        <v>0</v>
      </c>
      <c r="GF71" s="156">
        <v>0</v>
      </c>
      <c r="GG71" s="156">
        <v>480</v>
      </c>
      <c r="GH71" s="162">
        <v>0</v>
      </c>
      <c r="GI71" s="158">
        <f t="shared" si="92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3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4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5"/>
        <v>0</v>
      </c>
      <c r="HH71" s="157"/>
      <c r="HI71" s="157"/>
      <c r="HJ71" s="157"/>
      <c r="HK71" s="157"/>
      <c r="HL71" s="157"/>
      <c r="HM71" s="157"/>
      <c r="HN71" s="158"/>
      <c r="HO71" s="157"/>
      <c r="HP71" s="157"/>
      <c r="HQ71" s="157"/>
      <c r="HR71" s="157"/>
      <c r="HS71" s="157"/>
      <c r="HT71" s="157"/>
      <c r="HU71" s="157"/>
      <c r="HV71" s="157"/>
      <c r="HW71" s="157"/>
      <c r="HX71" s="157"/>
      <c r="HY71" s="157"/>
      <c r="HZ71" s="157"/>
      <c r="IA71" s="157"/>
      <c r="IB71" s="158"/>
      <c r="IC71" s="157"/>
      <c r="ID71" s="157"/>
      <c r="IE71" s="157"/>
      <c r="IF71" s="157"/>
      <c r="IG71" s="157"/>
      <c r="IH71" s="157"/>
      <c r="II71" s="157"/>
      <c r="IJ71" s="157"/>
      <c r="IK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96"/>
        <v>2.2014309301045681E-2</v>
      </c>
      <c r="IR71" s="158">
        <f t="shared" si="97"/>
        <v>2.2014309301045681E-2</v>
      </c>
      <c r="IS71" s="157"/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98"/>
        <v>2.6720106880427523E-2</v>
      </c>
      <c r="IZ71" s="158">
        <f t="shared" si="99"/>
        <v>4.7057975793818423E-3</v>
      </c>
      <c r="JA71" s="157"/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0"/>
        <v>2.2014309301045681E-2</v>
      </c>
      <c r="JH71" s="158">
        <f t="shared" si="101"/>
        <v>-4.7057975793818423E-3</v>
      </c>
      <c r="JJ71" t="s">
        <v>86</v>
      </c>
      <c r="JK71">
        <v>1497</v>
      </c>
      <c r="JL71">
        <v>1369</v>
      </c>
      <c r="JM71">
        <v>128</v>
      </c>
      <c r="JN71">
        <v>0</v>
      </c>
      <c r="JO71" s="162">
        <f t="shared" si="102"/>
        <v>0.91449565798263188</v>
      </c>
      <c r="JP71" s="158">
        <f t="shared" si="103"/>
        <v>0.89248134868158624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4"/>
        <v>0.91449565798263188</v>
      </c>
      <c r="JX71" s="158">
        <f t="shared" si="105"/>
        <v>0</v>
      </c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06"/>
        <v>0.91449565798263188</v>
      </c>
      <c r="KF71" s="158">
        <f t="shared" si="107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08"/>
        <v>0.91449565798263188</v>
      </c>
      <c r="KN71" s="158">
        <f t="shared" si="109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0"/>
        <v>0.91449565798263188</v>
      </c>
      <c r="KV71" s="158">
        <f t="shared" si="111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2"/>
        <v>0.91449565798263188</v>
      </c>
      <c r="LD71" s="158">
        <f t="shared" si="113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4"/>
        <v>0.91449565798263188</v>
      </c>
      <c r="LL71" s="158">
        <f t="shared" si="115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16"/>
        <v>0.91449565798263188</v>
      </c>
      <c r="LT71" s="158">
        <f t="shared" si="117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18"/>
        <v>0.91449565798263188</v>
      </c>
      <c r="MB71" s="158">
        <f t="shared" si="119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0"/>
        <v>0.91449565798263188</v>
      </c>
      <c r="MJ71" s="158">
        <f t="shared" si="121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2"/>
        <v>0.91449565798263188</v>
      </c>
      <c r="MR71" s="158">
        <f t="shared" si="123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4"/>
        <v>0.91449565798263188</v>
      </c>
      <c r="MZ71" s="158">
        <f t="shared" si="125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26"/>
        <v>0.91449565798263188</v>
      </c>
      <c r="NH71" s="158">
        <f t="shared" si="127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28"/>
        <v>0.91449565798263188</v>
      </c>
      <c r="NP71" s="158">
        <f t="shared" si="129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0"/>
        <v>0.91449565798263188</v>
      </c>
      <c r="NX71" s="158">
        <f t="shared" si="131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2"/>
        <v>0.82534869617950268</v>
      </c>
      <c r="OF71" s="158">
        <f t="shared" si="133"/>
        <v>-8.9146961803129199E-2</v>
      </c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4"/>
        <v>0.82534869617950268</v>
      </c>
      <c r="ON71" s="158">
        <f t="shared" si="135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36"/>
        <v>0.82534869617950268</v>
      </c>
      <c r="OV71" s="158">
        <f t="shared" si="137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38"/>
        <v>0.82534869617950268</v>
      </c>
      <c r="PD71" s="158">
        <f t="shared" si="139"/>
        <v>0</v>
      </c>
      <c r="PF71" s="157" t="s">
        <v>86</v>
      </c>
      <c r="PG71" s="157">
        <v>168</v>
      </c>
      <c r="PH71" s="157">
        <v>0</v>
      </c>
      <c r="PI71" s="157">
        <v>0</v>
      </c>
      <c r="PJ71" s="157">
        <v>168</v>
      </c>
      <c r="PK71" s="158">
        <v>0</v>
      </c>
      <c r="PM71" s="157" t="s">
        <v>86</v>
      </c>
      <c r="PN71" s="157">
        <v>168</v>
      </c>
      <c r="PO71" s="157">
        <v>0</v>
      </c>
      <c r="PP71" s="157">
        <v>0</v>
      </c>
      <c r="PQ71" s="157">
        <v>168</v>
      </c>
      <c r="PR71" s="158">
        <v>0</v>
      </c>
      <c r="PT71" s="157" t="s">
        <v>86</v>
      </c>
      <c r="PU71" s="157">
        <v>168</v>
      </c>
      <c r="PV71" s="157">
        <v>0</v>
      </c>
      <c r="PW71" s="157">
        <v>0</v>
      </c>
      <c r="PX71" s="157">
        <v>168</v>
      </c>
      <c r="PY71" s="158">
        <v>0</v>
      </c>
      <c r="QA71" s="157" t="s">
        <v>86</v>
      </c>
      <c r="QB71" s="157">
        <v>168</v>
      </c>
      <c r="QC71" s="157">
        <v>0</v>
      </c>
      <c r="QD71" s="157">
        <v>0</v>
      </c>
      <c r="QE71" s="157">
        <v>168</v>
      </c>
      <c r="QF71" s="158">
        <v>0</v>
      </c>
      <c r="QH71" s="157" t="s">
        <v>86</v>
      </c>
      <c r="QI71" s="157">
        <v>168</v>
      </c>
      <c r="QJ71" s="157">
        <v>0</v>
      </c>
      <c r="QK71" s="157">
        <v>0</v>
      </c>
      <c r="QL71" s="157">
        <v>168</v>
      </c>
      <c r="QM71" s="158">
        <v>0</v>
      </c>
      <c r="QO71" s="157" t="s">
        <v>86</v>
      </c>
      <c r="QP71" s="157">
        <v>168</v>
      </c>
      <c r="QQ71" s="157">
        <v>0</v>
      </c>
      <c r="QR71" s="157">
        <v>0</v>
      </c>
      <c r="QS71" s="157">
        <v>168</v>
      </c>
      <c r="QT71" s="158">
        <v>0</v>
      </c>
    </row>
    <row r="72" spans="1:462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1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2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3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4"/>
        <v>0</v>
      </c>
      <c r="AO72" t="s">
        <v>83</v>
      </c>
      <c r="AP72">
        <v>22</v>
      </c>
      <c r="AQ72">
        <v>21</v>
      </c>
      <c r="AR72">
        <v>1</v>
      </c>
      <c r="AS72">
        <v>0</v>
      </c>
      <c r="AT72" s="108">
        <v>0.95</v>
      </c>
      <c r="AU72" s="4">
        <f t="shared" si="75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76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77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4">
        <f t="shared" si="78"/>
        <v>0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f t="shared" si="79"/>
        <v>0.95454545454545459</v>
      </c>
      <c r="CA72" s="4">
        <f t="shared" si="80"/>
        <v>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1"/>
        <v>-4.5454545454546302E-3</v>
      </c>
      <c r="CJ72" s="4"/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2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3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84"/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85"/>
        <v>0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6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87"/>
        <v>0</v>
      </c>
      <c r="EG72" s="2" t="s">
        <v>83</v>
      </c>
      <c r="EH72" s="2">
        <v>22</v>
      </c>
      <c r="EI72" s="2">
        <v>21</v>
      </c>
      <c r="EJ72" s="2">
        <v>1</v>
      </c>
      <c r="EK72" s="2">
        <v>0</v>
      </c>
      <c r="EL72" s="4">
        <f t="shared" si="88"/>
        <v>0.95454545454545459</v>
      </c>
      <c r="EM72" s="4">
        <f t="shared" si="89"/>
        <v>4.5454545454546302E-3</v>
      </c>
      <c r="EO72" s="148" t="s">
        <v>83</v>
      </c>
      <c r="EP72" s="148">
        <v>22</v>
      </c>
      <c r="EQ72" s="148">
        <v>21</v>
      </c>
      <c r="ER72" s="148">
        <v>1</v>
      </c>
      <c r="ES72" s="148">
        <v>0</v>
      </c>
      <c r="ET72" s="149">
        <v>0.95</v>
      </c>
      <c r="EU72" s="149">
        <v>0</v>
      </c>
      <c r="EV72" s="147"/>
      <c r="EW72" s="147" t="s">
        <v>83</v>
      </c>
      <c r="EX72" s="147">
        <v>22</v>
      </c>
      <c r="EY72" s="147">
        <v>21</v>
      </c>
      <c r="EZ72" s="147">
        <v>1</v>
      </c>
      <c r="FA72" s="147">
        <v>0</v>
      </c>
      <c r="FB72" s="152">
        <v>0.95</v>
      </c>
      <c r="FC72" s="149">
        <v>0</v>
      </c>
      <c r="FD72" s="139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0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1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70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2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3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4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5"/>
        <v>0</v>
      </c>
      <c r="HH72" s="157"/>
      <c r="HI72" s="157"/>
      <c r="HJ72" s="157"/>
      <c r="HK72" s="157"/>
      <c r="HL72" s="157"/>
      <c r="HM72" s="157"/>
      <c r="HN72" s="158"/>
      <c r="HO72" s="157"/>
      <c r="HP72" s="157"/>
      <c r="HQ72" s="157"/>
      <c r="HR72" s="157"/>
      <c r="HS72" s="157"/>
      <c r="HT72" s="157"/>
      <c r="HU72" s="157"/>
      <c r="HV72" s="157"/>
      <c r="HW72" s="157"/>
      <c r="HX72" s="157"/>
      <c r="HY72" s="157"/>
      <c r="HZ72" s="157"/>
      <c r="IA72" s="157"/>
      <c r="IB72" s="158"/>
      <c r="IC72" s="157"/>
      <c r="ID72" s="157"/>
      <c r="IE72" s="157"/>
      <c r="IF72" s="157"/>
      <c r="IG72" s="157"/>
      <c r="IH72" s="157"/>
      <c r="II72" s="157"/>
      <c r="IJ72" s="157"/>
      <c r="IK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96"/>
        <v>0.95454545454545459</v>
      </c>
      <c r="IR72" s="158">
        <f t="shared" si="97"/>
        <v>4.5454545454546302E-3</v>
      </c>
      <c r="IS72" s="157"/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98"/>
        <v>0.95454545454545459</v>
      </c>
      <c r="IZ72" s="158">
        <f t="shared" si="99"/>
        <v>0</v>
      </c>
      <c r="JA72" s="157"/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0"/>
        <v>0.95454545454545459</v>
      </c>
      <c r="JH72" s="158">
        <f t="shared" si="101"/>
        <v>0</v>
      </c>
      <c r="JJ72" t="s">
        <v>83</v>
      </c>
      <c r="JK72">
        <v>22</v>
      </c>
      <c r="JL72">
        <v>21</v>
      </c>
      <c r="JM72">
        <v>1</v>
      </c>
      <c r="JN72">
        <v>0</v>
      </c>
      <c r="JO72" s="162">
        <f t="shared" si="102"/>
        <v>0.95454545454545459</v>
      </c>
      <c r="JP72" s="158">
        <f t="shared" si="103"/>
        <v>0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4"/>
        <v>0.95454545454545459</v>
      </c>
      <c r="JX72" s="158">
        <f t="shared" si="105"/>
        <v>0</v>
      </c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06"/>
        <v>0.95454545454545459</v>
      </c>
      <c r="KF72" s="158">
        <f t="shared" si="107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08"/>
        <v>0.95454545454545459</v>
      </c>
      <c r="KN72" s="158">
        <f t="shared" si="109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0"/>
        <v>0.95454545454545459</v>
      </c>
      <c r="KV72" s="158">
        <f t="shared" si="111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2"/>
        <v>0.95454545454545459</v>
      </c>
      <c r="LD72" s="158">
        <f t="shared" si="113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4"/>
        <v>0.95454545454545459</v>
      </c>
      <c r="LL72" s="158">
        <f t="shared" si="115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16"/>
        <v>0.95454545454545459</v>
      </c>
      <c r="LT72" s="158">
        <f t="shared" si="117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18"/>
        <v>0.95454545454545459</v>
      </c>
      <c r="MB72" s="158">
        <f t="shared" si="119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0"/>
        <v>0.95454545454545459</v>
      </c>
      <c r="MJ72" s="158">
        <f t="shared" si="121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2"/>
        <v>0.95454545454545459</v>
      </c>
      <c r="MR72" s="158">
        <f t="shared" si="123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4"/>
        <v>0.95454545454545459</v>
      </c>
      <c r="MZ72" s="158">
        <f t="shared" si="125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26"/>
        <v>0.95454545454545459</v>
      </c>
      <c r="NH72" s="158">
        <f t="shared" si="127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28"/>
        <v>0.95454545454545459</v>
      </c>
      <c r="NP72" s="158">
        <f t="shared" si="129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0"/>
        <v>0.95454545454545459</v>
      </c>
      <c r="NX72" s="158">
        <f t="shared" si="131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2"/>
        <v>0.95454545454545459</v>
      </c>
      <c r="OF72" s="158">
        <f t="shared" si="133"/>
        <v>0</v>
      </c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4"/>
        <v>0.95454545454545459</v>
      </c>
      <c r="ON72" s="158">
        <f t="shared" si="135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36"/>
        <v>0.95454545454545459</v>
      </c>
      <c r="OV72" s="158">
        <f t="shared" si="137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38"/>
        <v>0.95454545454545459</v>
      </c>
      <c r="PD72" s="158">
        <f t="shared" si="139"/>
        <v>0</v>
      </c>
      <c r="PF72" s="157" t="s">
        <v>83</v>
      </c>
      <c r="PG72" s="157">
        <v>22</v>
      </c>
      <c r="PH72" s="157">
        <v>0</v>
      </c>
      <c r="PI72" s="157">
        <v>0</v>
      </c>
      <c r="PJ72" s="157">
        <v>22</v>
      </c>
      <c r="PK72" s="158">
        <v>0</v>
      </c>
      <c r="PM72" s="157" t="s">
        <v>83</v>
      </c>
      <c r="PN72" s="157">
        <v>22</v>
      </c>
      <c r="PO72" s="157">
        <v>0</v>
      </c>
      <c r="PP72" s="157">
        <v>0</v>
      </c>
      <c r="PQ72" s="157">
        <v>22</v>
      </c>
      <c r="PR72" s="158">
        <v>0</v>
      </c>
      <c r="PT72" s="157" t="s">
        <v>83</v>
      </c>
      <c r="PU72" s="157">
        <v>22</v>
      </c>
      <c r="PV72" s="157">
        <v>0</v>
      </c>
      <c r="PW72" s="157">
        <v>0</v>
      </c>
      <c r="PX72" s="157">
        <v>22</v>
      </c>
      <c r="PY72" s="158">
        <v>0</v>
      </c>
      <c r="QA72" s="157" t="s">
        <v>83</v>
      </c>
      <c r="QB72" s="157">
        <v>22</v>
      </c>
      <c r="QC72" s="157">
        <v>0</v>
      </c>
      <c r="QD72" s="157">
        <v>0</v>
      </c>
      <c r="QE72" s="157">
        <v>22</v>
      </c>
      <c r="QF72" s="158">
        <v>0</v>
      </c>
      <c r="QH72" s="157" t="s">
        <v>83</v>
      </c>
      <c r="QI72" s="157">
        <v>22</v>
      </c>
      <c r="QJ72" s="157">
        <v>0</v>
      </c>
      <c r="QK72" s="157">
        <v>0</v>
      </c>
      <c r="QL72" s="157">
        <v>22</v>
      </c>
      <c r="QM72" s="158">
        <v>0</v>
      </c>
      <c r="QO72" s="157" t="s">
        <v>83</v>
      </c>
      <c r="QP72" s="157">
        <v>22</v>
      </c>
      <c r="QQ72" s="157">
        <v>0</v>
      </c>
      <c r="QR72" s="157">
        <v>0</v>
      </c>
      <c r="QS72" s="157">
        <v>22</v>
      </c>
      <c r="QT72" s="158">
        <v>0</v>
      </c>
    </row>
    <row r="73" spans="1:462" ht="15">
      <c r="A73" s="2" t="s">
        <v>84</v>
      </c>
      <c r="B73" s="2">
        <v>135</v>
      </c>
      <c r="C73" s="2">
        <v>114</v>
      </c>
      <c r="D73" s="2">
        <v>9</v>
      </c>
      <c r="E73" s="2">
        <v>12</v>
      </c>
      <c r="F73" s="4">
        <v>0.84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1"/>
        <v>-1.0000000000000009E-2</v>
      </c>
      <c r="Q73" s="2" t="s">
        <v>84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2"/>
        <v>1.0000000000000009E-2</v>
      </c>
      <c r="Y73" s="2" t="s">
        <v>84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3"/>
        <v>0</v>
      </c>
      <c r="AG73" s="2" t="s">
        <v>84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M73" s="4">
        <f t="shared" si="74"/>
        <v>0</v>
      </c>
      <c r="AO73" t="s">
        <v>84</v>
      </c>
      <c r="AP73">
        <v>135</v>
      </c>
      <c r="AQ73">
        <v>114</v>
      </c>
      <c r="AR73">
        <v>9</v>
      </c>
      <c r="AS73">
        <v>12</v>
      </c>
      <c r="AT73" s="108">
        <v>0.84</v>
      </c>
      <c r="AU73" s="4">
        <f t="shared" si="75"/>
        <v>0</v>
      </c>
      <c r="AW73" s="2" t="s">
        <v>84</v>
      </c>
      <c r="AX73" s="2">
        <v>135</v>
      </c>
      <c r="AY73" s="2">
        <v>114</v>
      </c>
      <c r="AZ73" s="2">
        <v>9</v>
      </c>
      <c r="BA73" s="2">
        <v>12</v>
      </c>
      <c r="BB73" s="4">
        <v>0.84</v>
      </c>
      <c r="BC73" s="4">
        <f t="shared" si="76"/>
        <v>0</v>
      </c>
      <c r="BE73" s="2" t="s">
        <v>84</v>
      </c>
      <c r="BF73" s="2">
        <v>135</v>
      </c>
      <c r="BG73" s="2">
        <v>114</v>
      </c>
      <c r="BH73" s="7">
        <v>9</v>
      </c>
      <c r="BI73" s="7">
        <v>12</v>
      </c>
      <c r="BJ73" s="4">
        <f>BG73/BF73</f>
        <v>0.84444444444444444</v>
      </c>
      <c r="BK73" s="4">
        <f t="shared" si="77"/>
        <v>4.4444444444444731E-3</v>
      </c>
      <c r="BL73" s="2" t="s">
        <v>119</v>
      </c>
      <c r="BM73" s="2" t="s">
        <v>84</v>
      </c>
      <c r="BN73" s="2">
        <v>135</v>
      </c>
      <c r="BO73" s="2">
        <v>112</v>
      </c>
      <c r="BP73" s="2">
        <v>9</v>
      </c>
      <c r="BQ73" s="7">
        <v>14</v>
      </c>
      <c r="BR73" s="4">
        <v>0.83</v>
      </c>
      <c r="BS73" s="4">
        <f t="shared" si="78"/>
        <v>-1.4444444444444482E-2</v>
      </c>
      <c r="BU73" s="2" t="s">
        <v>84</v>
      </c>
      <c r="BV73" s="2">
        <v>135</v>
      </c>
      <c r="BW73" s="2">
        <v>111</v>
      </c>
      <c r="BX73" s="2">
        <v>9</v>
      </c>
      <c r="BY73" s="7">
        <v>15</v>
      </c>
      <c r="BZ73" s="4">
        <f t="shared" si="79"/>
        <v>0.82222222222222219</v>
      </c>
      <c r="CA73" s="4">
        <f t="shared" si="80"/>
        <v>-7.7777777777777724E-3</v>
      </c>
      <c r="CC73" s="2" t="s">
        <v>84</v>
      </c>
      <c r="CD73" s="2">
        <v>135</v>
      </c>
      <c r="CE73" s="2">
        <v>111</v>
      </c>
      <c r="CF73" s="2">
        <v>9</v>
      </c>
      <c r="CG73" s="2">
        <v>15</v>
      </c>
      <c r="CH73" s="4">
        <v>0.82</v>
      </c>
      <c r="CI73" s="4">
        <f t="shared" si="81"/>
        <v>-2.2222222222222365E-3</v>
      </c>
      <c r="CJ73" s="4"/>
      <c r="CK73" s="2" t="s">
        <v>84</v>
      </c>
      <c r="CL73" s="2">
        <v>135</v>
      </c>
      <c r="CM73" s="2">
        <v>112</v>
      </c>
      <c r="CN73" s="2">
        <v>9</v>
      </c>
      <c r="CO73" s="2">
        <v>14</v>
      </c>
      <c r="CP73" s="4">
        <v>0.83</v>
      </c>
      <c r="CQ73" s="4">
        <f t="shared" si="82"/>
        <v>1.0000000000000009E-2</v>
      </c>
      <c r="CS73" s="2" t="s">
        <v>84</v>
      </c>
      <c r="CT73" s="2">
        <v>135</v>
      </c>
      <c r="CU73" s="2">
        <v>111</v>
      </c>
      <c r="CV73" s="2">
        <v>9</v>
      </c>
      <c r="CW73" s="7">
        <v>15</v>
      </c>
      <c r="CX73" s="4">
        <v>0.82</v>
      </c>
      <c r="CY73" s="4">
        <f t="shared" si="83"/>
        <v>-1.0000000000000009E-2</v>
      </c>
      <c r="CZ73" s="2" t="s">
        <v>222</v>
      </c>
      <c r="DA73" s="2" t="s">
        <v>84</v>
      </c>
      <c r="DB73" s="2">
        <v>135</v>
      </c>
      <c r="DC73" s="2">
        <v>114</v>
      </c>
      <c r="DD73" s="2">
        <v>9</v>
      </c>
      <c r="DE73" s="2">
        <v>12</v>
      </c>
      <c r="DF73" s="4">
        <v>0.84</v>
      </c>
      <c r="DG73" s="4">
        <f t="shared" si="84"/>
        <v>2.0000000000000018E-2</v>
      </c>
      <c r="DI73" s="2" t="s">
        <v>84</v>
      </c>
      <c r="DJ73" s="2">
        <v>135</v>
      </c>
      <c r="DK73" s="2">
        <v>111</v>
      </c>
      <c r="DL73" s="2">
        <v>9</v>
      </c>
      <c r="DM73" s="2">
        <v>15</v>
      </c>
      <c r="DN73" s="4">
        <v>0.82</v>
      </c>
      <c r="DO73" s="4">
        <f t="shared" si="85"/>
        <v>-2.0000000000000018E-2</v>
      </c>
      <c r="DP73" s="2" t="s">
        <v>119</v>
      </c>
      <c r="DQ73" s="2" t="s">
        <v>84</v>
      </c>
      <c r="DR73" s="2">
        <v>135</v>
      </c>
      <c r="DS73" s="2">
        <v>111</v>
      </c>
      <c r="DT73" s="2">
        <v>9</v>
      </c>
      <c r="DU73" s="2">
        <v>15</v>
      </c>
      <c r="DV73" s="4">
        <v>0.82</v>
      </c>
      <c r="DW73" s="4">
        <f t="shared" si="86"/>
        <v>0</v>
      </c>
      <c r="DX73" s="2" t="s">
        <v>243</v>
      </c>
      <c r="DY73" s="2" t="s">
        <v>84</v>
      </c>
      <c r="DZ73" s="2">
        <v>135</v>
      </c>
      <c r="EA73" s="2">
        <v>112</v>
      </c>
      <c r="EB73" s="2">
        <v>8</v>
      </c>
      <c r="EC73" s="2">
        <v>15</v>
      </c>
      <c r="ED73" s="4">
        <v>0.83</v>
      </c>
      <c r="EE73" s="4">
        <f t="shared" si="87"/>
        <v>1.0000000000000009E-2</v>
      </c>
      <c r="EG73" s="2" t="s">
        <v>84</v>
      </c>
      <c r="EH73" s="2">
        <v>135</v>
      </c>
      <c r="EI73" s="2">
        <v>111</v>
      </c>
      <c r="EJ73" s="2">
        <v>9</v>
      </c>
      <c r="EK73" s="2">
        <v>15</v>
      </c>
      <c r="EL73" s="4">
        <f t="shared" si="88"/>
        <v>0.82222222222222219</v>
      </c>
      <c r="EM73" s="4">
        <f t="shared" si="89"/>
        <v>-7.7777777777777724E-3</v>
      </c>
      <c r="EN73" s="2" t="s">
        <v>119</v>
      </c>
      <c r="EO73" s="148" t="s">
        <v>84</v>
      </c>
      <c r="EP73" s="148">
        <v>135</v>
      </c>
      <c r="EQ73" s="148">
        <v>111</v>
      </c>
      <c r="ER73" s="148">
        <v>9</v>
      </c>
      <c r="ES73" s="148">
        <v>15</v>
      </c>
      <c r="ET73" s="149">
        <v>0.82</v>
      </c>
      <c r="EU73" s="149">
        <v>-1.0000000000000009E-2</v>
      </c>
      <c r="EV73" s="148" t="s">
        <v>119</v>
      </c>
      <c r="EW73" s="147" t="s">
        <v>84</v>
      </c>
      <c r="EX73" s="147">
        <v>135</v>
      </c>
      <c r="EY73" s="147">
        <v>111</v>
      </c>
      <c r="EZ73" s="147">
        <v>9</v>
      </c>
      <c r="FA73" s="147">
        <v>15</v>
      </c>
      <c r="FB73" s="152">
        <v>0.82</v>
      </c>
      <c r="FC73" s="149">
        <v>0</v>
      </c>
      <c r="FD73" s="139"/>
      <c r="FE73" s="156" t="s">
        <v>84</v>
      </c>
      <c r="FF73" s="156">
        <v>135</v>
      </c>
      <c r="FG73" s="156">
        <v>111</v>
      </c>
      <c r="FH73" s="156">
        <v>9</v>
      </c>
      <c r="FI73" s="156">
        <v>15</v>
      </c>
      <c r="FJ73" s="162">
        <v>0.82</v>
      </c>
      <c r="FK73" s="158">
        <f t="shared" si="90"/>
        <v>0</v>
      </c>
      <c r="FL73" s="157"/>
      <c r="FM73" s="156" t="s">
        <v>84</v>
      </c>
      <c r="FN73" s="156">
        <v>134</v>
      </c>
      <c r="FO73" s="156">
        <v>112</v>
      </c>
      <c r="FP73" s="156">
        <v>10</v>
      </c>
      <c r="FQ73" s="156">
        <v>12</v>
      </c>
      <c r="FR73" s="162">
        <v>0.84</v>
      </c>
      <c r="FS73" s="158">
        <f t="shared" si="91"/>
        <v>2.0000000000000018E-2</v>
      </c>
      <c r="FT73" s="157"/>
      <c r="FU73" s="156" t="s">
        <v>84</v>
      </c>
      <c r="FV73" s="156">
        <v>134</v>
      </c>
      <c r="FW73" s="156">
        <v>112</v>
      </c>
      <c r="FX73" s="156">
        <v>10</v>
      </c>
      <c r="FY73" s="156">
        <v>12</v>
      </c>
      <c r="FZ73" s="162">
        <v>0.84</v>
      </c>
      <c r="GA73" s="158">
        <f t="shared" si="70"/>
        <v>0</v>
      </c>
      <c r="GB73" s="157"/>
      <c r="GC73" s="156" t="s">
        <v>84</v>
      </c>
      <c r="GD73" s="156">
        <v>134</v>
      </c>
      <c r="GE73" s="156">
        <v>112</v>
      </c>
      <c r="GF73" s="156">
        <v>10</v>
      </c>
      <c r="GG73" s="156">
        <v>12</v>
      </c>
      <c r="GH73" s="162">
        <v>0.84</v>
      </c>
      <c r="GI73" s="158">
        <f t="shared" si="92"/>
        <v>0</v>
      </c>
      <c r="GJ73" s="157"/>
      <c r="GK73" s="156" t="s">
        <v>84</v>
      </c>
      <c r="GL73" s="156">
        <v>134</v>
      </c>
      <c r="GM73" s="156">
        <v>111</v>
      </c>
      <c r="GN73" s="156">
        <v>9</v>
      </c>
      <c r="GO73" s="156">
        <v>14</v>
      </c>
      <c r="GP73" s="162">
        <v>0.83</v>
      </c>
      <c r="GQ73" s="158">
        <f t="shared" si="93"/>
        <v>-1.0000000000000009E-2</v>
      </c>
      <c r="GR73" s="157" t="s">
        <v>119</v>
      </c>
      <c r="GS73" s="156" t="s">
        <v>84</v>
      </c>
      <c r="GT73" s="156">
        <v>134</v>
      </c>
      <c r="GU73" s="156">
        <v>111</v>
      </c>
      <c r="GV73" s="156">
        <v>10</v>
      </c>
      <c r="GW73" s="156">
        <v>13</v>
      </c>
      <c r="GX73" s="162">
        <v>0.83</v>
      </c>
      <c r="GY73" s="158">
        <f t="shared" si="94"/>
        <v>0</v>
      </c>
      <c r="GZ73" s="157"/>
      <c r="HA73" s="156" t="s">
        <v>84</v>
      </c>
      <c r="HB73" s="156">
        <v>134</v>
      </c>
      <c r="HC73" s="156">
        <v>110</v>
      </c>
      <c r="HD73" s="156">
        <v>10</v>
      </c>
      <c r="HE73" s="156">
        <v>14</v>
      </c>
      <c r="HF73" s="162">
        <v>0.82</v>
      </c>
      <c r="HG73" s="158">
        <f t="shared" si="95"/>
        <v>-1.0000000000000009E-2</v>
      </c>
      <c r="HH73" s="157" t="s">
        <v>119</v>
      </c>
      <c r="HI73" s="157"/>
      <c r="HJ73" s="157"/>
      <c r="HK73" s="157"/>
      <c r="HL73" s="157"/>
      <c r="HM73" s="157"/>
      <c r="HN73" s="158"/>
      <c r="HO73" s="157"/>
      <c r="HP73" s="157"/>
      <c r="HQ73" s="157"/>
      <c r="HR73" s="157"/>
      <c r="HS73" s="157"/>
      <c r="HT73" s="157"/>
      <c r="HU73" s="157"/>
      <c r="HV73" s="157"/>
      <c r="HW73" s="157"/>
      <c r="HX73" s="157"/>
      <c r="HY73" s="157"/>
      <c r="HZ73" s="157"/>
      <c r="IA73" s="157"/>
      <c r="IB73" s="158"/>
      <c r="IC73" s="157"/>
      <c r="ID73" s="157"/>
      <c r="IE73" s="157"/>
      <c r="IF73" s="157"/>
      <c r="IG73" s="157"/>
      <c r="IH73" s="157"/>
      <c r="II73" s="157"/>
      <c r="IJ73" s="157"/>
      <c r="IK73" s="157"/>
      <c r="IL73" s="157" t="s">
        <v>84</v>
      </c>
      <c r="IM73" s="157">
        <v>134</v>
      </c>
      <c r="IN73" s="157">
        <v>109</v>
      </c>
      <c r="IO73" s="157">
        <v>13</v>
      </c>
      <c r="IP73" s="157">
        <v>12</v>
      </c>
      <c r="IQ73" s="158">
        <f t="shared" si="96"/>
        <v>0.81343283582089554</v>
      </c>
      <c r="IR73" s="158">
        <f t="shared" si="97"/>
        <v>-6.5671641791044122E-3</v>
      </c>
      <c r="IS73" s="157"/>
      <c r="IT73" s="157" t="s">
        <v>84</v>
      </c>
      <c r="IU73" s="157">
        <v>134</v>
      </c>
      <c r="IV73" s="157">
        <v>106</v>
      </c>
      <c r="IW73" s="157">
        <v>13</v>
      </c>
      <c r="IX73" s="157">
        <v>15</v>
      </c>
      <c r="IY73" s="158">
        <f t="shared" si="98"/>
        <v>0.79104477611940294</v>
      </c>
      <c r="IZ73" s="158">
        <f t="shared" si="99"/>
        <v>-2.2388059701492602E-2</v>
      </c>
      <c r="JA73" s="157"/>
      <c r="JB73" s="157" t="s">
        <v>84</v>
      </c>
      <c r="JC73" s="157">
        <v>134</v>
      </c>
      <c r="JD73" s="157">
        <v>107</v>
      </c>
      <c r="JE73" s="157">
        <v>13</v>
      </c>
      <c r="JF73" s="157">
        <v>14</v>
      </c>
      <c r="JG73" s="158">
        <f t="shared" si="100"/>
        <v>0.79850746268656714</v>
      </c>
      <c r="JH73" s="158">
        <f t="shared" si="101"/>
        <v>7.4626865671642006E-3</v>
      </c>
      <c r="JJ73" t="s">
        <v>84</v>
      </c>
      <c r="JK73">
        <v>134</v>
      </c>
      <c r="JL73">
        <v>111</v>
      </c>
      <c r="JM73">
        <v>13</v>
      </c>
      <c r="JN73">
        <v>10</v>
      </c>
      <c r="JO73" s="162">
        <f t="shared" si="102"/>
        <v>0.82835820895522383</v>
      </c>
      <c r="JP73" s="158">
        <f t="shared" si="103"/>
        <v>2.9850746268656692E-2</v>
      </c>
      <c r="JR73" s="157" t="s">
        <v>84</v>
      </c>
      <c r="JS73" s="157">
        <v>134</v>
      </c>
      <c r="JT73" s="157">
        <v>111</v>
      </c>
      <c r="JU73" s="157">
        <v>13</v>
      </c>
      <c r="JV73" s="157">
        <v>10</v>
      </c>
      <c r="JW73" s="158">
        <f t="shared" si="104"/>
        <v>0.82835820895522383</v>
      </c>
      <c r="JX73" s="158">
        <f t="shared" si="105"/>
        <v>0</v>
      </c>
      <c r="JZ73" s="157" t="s">
        <v>84</v>
      </c>
      <c r="KA73" s="157">
        <v>134</v>
      </c>
      <c r="KB73" s="157">
        <v>111</v>
      </c>
      <c r="KC73" s="157">
        <v>13</v>
      </c>
      <c r="KD73" s="157">
        <v>10</v>
      </c>
      <c r="KE73" s="158">
        <f t="shared" si="106"/>
        <v>0.82835820895522383</v>
      </c>
      <c r="KF73" s="158">
        <f t="shared" si="107"/>
        <v>0</v>
      </c>
      <c r="KH73" s="157" t="s">
        <v>84</v>
      </c>
      <c r="KI73" s="157">
        <v>134</v>
      </c>
      <c r="KJ73" s="157">
        <v>111</v>
      </c>
      <c r="KK73" s="157">
        <v>13</v>
      </c>
      <c r="KL73" s="157">
        <v>10</v>
      </c>
      <c r="KM73" s="158">
        <f t="shared" si="108"/>
        <v>0.82835820895522383</v>
      </c>
      <c r="KN73" s="158">
        <f t="shared" si="109"/>
        <v>0</v>
      </c>
      <c r="KP73" s="157" t="s">
        <v>84</v>
      </c>
      <c r="KQ73" s="157">
        <v>134</v>
      </c>
      <c r="KR73" s="157">
        <v>111</v>
      </c>
      <c r="KS73" s="157">
        <v>13</v>
      </c>
      <c r="KT73" s="157">
        <v>10</v>
      </c>
      <c r="KU73" s="158">
        <f t="shared" si="110"/>
        <v>0.82835820895522383</v>
      </c>
      <c r="KV73" s="158">
        <f t="shared" si="111"/>
        <v>0</v>
      </c>
      <c r="KX73" s="157" t="s">
        <v>84</v>
      </c>
      <c r="KY73" s="157">
        <v>134</v>
      </c>
      <c r="KZ73" s="157">
        <v>111</v>
      </c>
      <c r="LA73" s="157">
        <v>13</v>
      </c>
      <c r="LB73" s="157">
        <v>10</v>
      </c>
      <c r="LC73" s="158">
        <f t="shared" si="112"/>
        <v>0.82835820895522383</v>
      </c>
      <c r="LD73" s="158">
        <f t="shared" si="113"/>
        <v>0</v>
      </c>
      <c r="LF73" s="157" t="s">
        <v>84</v>
      </c>
      <c r="LG73" s="157">
        <v>134</v>
      </c>
      <c r="LH73" s="157">
        <v>111</v>
      </c>
      <c r="LI73" s="157">
        <v>13</v>
      </c>
      <c r="LJ73" s="157">
        <v>10</v>
      </c>
      <c r="LK73" s="158">
        <f t="shared" si="114"/>
        <v>0.82835820895522383</v>
      </c>
      <c r="LL73" s="158">
        <f t="shared" si="115"/>
        <v>0</v>
      </c>
      <c r="LN73" s="157" t="s">
        <v>84</v>
      </c>
      <c r="LO73" s="157">
        <v>134</v>
      </c>
      <c r="LP73" s="157">
        <v>111</v>
      </c>
      <c r="LQ73" s="157">
        <v>13</v>
      </c>
      <c r="LR73" s="157">
        <v>10</v>
      </c>
      <c r="LS73" s="158">
        <f t="shared" si="116"/>
        <v>0.82835820895522383</v>
      </c>
      <c r="LT73" s="158">
        <f t="shared" si="117"/>
        <v>0</v>
      </c>
      <c r="LV73" s="157" t="s">
        <v>84</v>
      </c>
      <c r="LW73" s="157">
        <v>134</v>
      </c>
      <c r="LX73" s="157">
        <v>111</v>
      </c>
      <c r="LY73" s="157">
        <v>13</v>
      </c>
      <c r="LZ73" s="157">
        <v>10</v>
      </c>
      <c r="MA73" s="158">
        <f t="shared" si="118"/>
        <v>0.82835820895522383</v>
      </c>
      <c r="MB73" s="158">
        <f t="shared" si="119"/>
        <v>0</v>
      </c>
      <c r="MD73" s="157" t="s">
        <v>84</v>
      </c>
      <c r="ME73" s="157">
        <v>134</v>
      </c>
      <c r="MF73" s="157">
        <v>111</v>
      </c>
      <c r="MG73" s="157">
        <v>13</v>
      </c>
      <c r="MH73" s="157">
        <v>10</v>
      </c>
      <c r="MI73" s="158">
        <f t="shared" si="120"/>
        <v>0.82835820895522383</v>
      </c>
      <c r="MJ73" s="158">
        <f t="shared" si="121"/>
        <v>0</v>
      </c>
      <c r="ML73" s="157" t="s">
        <v>84</v>
      </c>
      <c r="MM73" s="157">
        <v>134</v>
      </c>
      <c r="MN73" s="157">
        <v>111</v>
      </c>
      <c r="MO73" s="157">
        <v>13</v>
      </c>
      <c r="MP73" s="157">
        <v>10</v>
      </c>
      <c r="MQ73" s="158">
        <f t="shared" si="122"/>
        <v>0.82835820895522383</v>
      </c>
      <c r="MR73" s="158">
        <f t="shared" si="123"/>
        <v>0</v>
      </c>
      <c r="MT73" s="157" t="s">
        <v>84</v>
      </c>
      <c r="MU73" s="157">
        <v>134</v>
      </c>
      <c r="MV73" s="157">
        <v>111</v>
      </c>
      <c r="MW73" s="157">
        <v>13</v>
      </c>
      <c r="MX73" s="157">
        <v>10</v>
      </c>
      <c r="MY73" s="158">
        <f t="shared" si="124"/>
        <v>0.82835820895522383</v>
      </c>
      <c r="MZ73" s="158">
        <f t="shared" si="125"/>
        <v>0</v>
      </c>
      <c r="NB73" s="157" t="s">
        <v>84</v>
      </c>
      <c r="NC73" s="157">
        <v>134</v>
      </c>
      <c r="ND73" s="157">
        <v>111</v>
      </c>
      <c r="NE73" s="157">
        <v>13</v>
      </c>
      <c r="NF73" s="157">
        <v>10</v>
      </c>
      <c r="NG73" s="158">
        <f t="shared" si="126"/>
        <v>0.82835820895522383</v>
      </c>
      <c r="NH73" s="158">
        <f t="shared" si="127"/>
        <v>0</v>
      </c>
      <c r="NJ73" s="157" t="s">
        <v>84</v>
      </c>
      <c r="NK73" s="157">
        <v>134</v>
      </c>
      <c r="NL73" s="157">
        <v>111</v>
      </c>
      <c r="NM73" s="157">
        <v>13</v>
      </c>
      <c r="NN73" s="157">
        <v>10</v>
      </c>
      <c r="NO73" s="158">
        <f t="shared" si="128"/>
        <v>0.82835820895522383</v>
      </c>
      <c r="NP73" s="158">
        <f t="shared" si="129"/>
        <v>0</v>
      </c>
      <c r="NR73" s="157" t="s">
        <v>84</v>
      </c>
      <c r="NS73" s="157">
        <v>134</v>
      </c>
      <c r="NT73" s="157">
        <v>111</v>
      </c>
      <c r="NU73" s="157">
        <v>13</v>
      </c>
      <c r="NV73" s="157">
        <v>10</v>
      </c>
      <c r="NW73" s="158">
        <f t="shared" si="130"/>
        <v>0.82835820895522383</v>
      </c>
      <c r="NX73" s="158">
        <f t="shared" si="131"/>
        <v>0</v>
      </c>
      <c r="NZ73" s="157" t="s">
        <v>84</v>
      </c>
      <c r="OA73" s="157">
        <v>134</v>
      </c>
      <c r="OB73" s="157">
        <v>111</v>
      </c>
      <c r="OC73" s="157">
        <v>13</v>
      </c>
      <c r="OD73" s="157">
        <v>10</v>
      </c>
      <c r="OE73" s="158">
        <f t="shared" si="132"/>
        <v>0.82835820895522383</v>
      </c>
      <c r="OF73" s="158">
        <f t="shared" si="133"/>
        <v>0</v>
      </c>
      <c r="OH73" s="157" t="s">
        <v>84</v>
      </c>
      <c r="OI73" s="157">
        <v>134</v>
      </c>
      <c r="OJ73" s="157">
        <v>111</v>
      </c>
      <c r="OK73" s="157">
        <v>13</v>
      </c>
      <c r="OL73" s="157">
        <v>10</v>
      </c>
      <c r="OM73" s="158">
        <f t="shared" si="134"/>
        <v>0.82835820895522383</v>
      </c>
      <c r="ON73" s="158">
        <f t="shared" si="135"/>
        <v>0</v>
      </c>
      <c r="OP73" s="157" t="s">
        <v>84</v>
      </c>
      <c r="OQ73" s="157">
        <v>134</v>
      </c>
      <c r="OR73" s="157">
        <v>111</v>
      </c>
      <c r="OS73" s="157">
        <v>13</v>
      </c>
      <c r="OT73" s="157">
        <v>10</v>
      </c>
      <c r="OU73" s="158">
        <f t="shared" si="136"/>
        <v>0.82835820895522383</v>
      </c>
      <c r="OV73" s="158">
        <f t="shared" si="137"/>
        <v>0</v>
      </c>
      <c r="OX73" s="157" t="s">
        <v>84</v>
      </c>
      <c r="OY73" s="157">
        <v>134</v>
      </c>
      <c r="OZ73" s="157">
        <v>111</v>
      </c>
      <c r="PA73" s="157">
        <v>13</v>
      </c>
      <c r="PB73" s="157">
        <v>10</v>
      </c>
      <c r="PC73" s="158">
        <f t="shared" si="138"/>
        <v>0.82835820895522383</v>
      </c>
      <c r="PD73" s="158">
        <f t="shared" si="139"/>
        <v>0</v>
      </c>
      <c r="PF73" s="157" t="s">
        <v>84</v>
      </c>
      <c r="PG73" s="157">
        <v>134</v>
      </c>
      <c r="PH73" s="157">
        <v>0</v>
      </c>
      <c r="PI73" s="157">
        <v>0</v>
      </c>
      <c r="PJ73" s="157">
        <v>134</v>
      </c>
      <c r="PK73" s="158">
        <v>0</v>
      </c>
      <c r="PM73" s="157" t="s">
        <v>84</v>
      </c>
      <c r="PN73" s="157">
        <v>134</v>
      </c>
      <c r="PO73" s="157">
        <v>0</v>
      </c>
      <c r="PP73" s="157">
        <v>0</v>
      </c>
      <c r="PQ73" s="157">
        <v>134</v>
      </c>
      <c r="PR73" s="158">
        <v>0</v>
      </c>
      <c r="PT73" s="157" t="s">
        <v>84</v>
      </c>
      <c r="PU73" s="157">
        <v>134</v>
      </c>
      <c r="PV73" s="157">
        <v>0</v>
      </c>
      <c r="PW73" s="157">
        <v>0</v>
      </c>
      <c r="PX73" s="157">
        <v>134</v>
      </c>
      <c r="PY73" s="158">
        <v>0</v>
      </c>
      <c r="QA73" s="157" t="s">
        <v>84</v>
      </c>
      <c r="QB73" s="157">
        <v>134</v>
      </c>
      <c r="QC73" s="157">
        <v>0</v>
      </c>
      <c r="QD73" s="157">
        <v>0</v>
      </c>
      <c r="QE73" s="157">
        <v>134</v>
      </c>
      <c r="QF73" s="158">
        <v>0</v>
      </c>
      <c r="QH73" s="157" t="s">
        <v>84</v>
      </c>
      <c r="QI73" s="157">
        <v>134</v>
      </c>
      <c r="QJ73" s="157">
        <v>0</v>
      </c>
      <c r="QK73" s="157">
        <v>0</v>
      </c>
      <c r="QL73" s="157">
        <v>134</v>
      </c>
      <c r="QM73" s="158">
        <v>0</v>
      </c>
      <c r="QO73" s="157" t="s">
        <v>84</v>
      </c>
      <c r="QP73" s="157">
        <v>134</v>
      </c>
      <c r="QQ73" s="157">
        <v>0</v>
      </c>
      <c r="QR73" s="157">
        <v>0</v>
      </c>
      <c r="QS73" s="157">
        <v>134</v>
      </c>
      <c r="QT73" s="158">
        <v>0</v>
      </c>
    </row>
    <row r="74" spans="1:462" ht="15">
      <c r="A74" s="18"/>
      <c r="B74" s="18">
        <f>SUM(B3:B73)</f>
        <v>7652</v>
      </c>
      <c r="C74" s="18">
        <f>SUM(C3:C73)</f>
        <v>7080</v>
      </c>
      <c r="D74" s="18"/>
      <c r="E74" s="18"/>
      <c r="F74" s="19">
        <f>C74/B74</f>
        <v>0.92524830109775225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6977</v>
      </c>
      <c r="V74" s="4">
        <f>S74/R74</f>
        <v>0.91202614379084967</v>
      </c>
      <c r="Z74" s="2">
        <f>SUM(Z3:Z73)</f>
        <v>7650</v>
      </c>
      <c r="AA74" s="2">
        <f>SUM(AA3:AA73)</f>
        <v>7085</v>
      </c>
      <c r="AD74" s="4">
        <f>AA74/Z74</f>
        <v>0.92614379084967324</v>
      </c>
      <c r="AH74" s="2">
        <f>SUM(AH3:AH73)</f>
        <v>5965</v>
      </c>
      <c r="AI74" s="2">
        <f>SUM(AI3:AI73)</f>
        <v>5492</v>
      </c>
      <c r="AL74" s="4">
        <f>AI74/AH74</f>
        <v>0.92070410729253982</v>
      </c>
      <c r="AP74" s="2">
        <f>SUM(AP3:AP73)</f>
        <v>7981</v>
      </c>
      <c r="AQ74" s="2">
        <f>SUM(AQ3:AQ73)</f>
        <v>7339</v>
      </c>
      <c r="AT74" s="4">
        <f>AQ74/AP74</f>
        <v>0.91955895251221653</v>
      </c>
      <c r="AX74" s="2">
        <f>SUM(AX3:AX73)</f>
        <v>7981</v>
      </c>
      <c r="AY74" s="2">
        <f>SUM(AY3:AY73)</f>
        <v>7340</v>
      </c>
      <c r="BB74" s="4">
        <f>AY74/AX74</f>
        <v>0.91968425009397314</v>
      </c>
      <c r="BF74" s="2">
        <f>SUM(BF3:BF73)</f>
        <v>7981</v>
      </c>
      <c r="BG74" s="2">
        <f>SUM(BG3:BG73)</f>
        <v>7441</v>
      </c>
      <c r="BJ74" s="4">
        <f>BG74/BF74</f>
        <v>0.93233930585139702</v>
      </c>
      <c r="BN74" s="2">
        <f>SUM(BN3:BN73)</f>
        <v>9768</v>
      </c>
      <c r="BO74" s="2">
        <f>SUM(BO3:BO73)</f>
        <v>9176</v>
      </c>
      <c r="BR74" s="4">
        <f>BO74/BN74</f>
        <v>0.93939393939393945</v>
      </c>
      <c r="BV74" s="2">
        <f>SUM(BV3:BV73)</f>
        <v>9768</v>
      </c>
      <c r="BW74" s="2">
        <f>SUM(BW3:BW73)</f>
        <v>9186</v>
      </c>
      <c r="BZ74" s="4">
        <f t="shared" si="79"/>
        <v>0.94041769041769041</v>
      </c>
      <c r="DN74" s="4"/>
      <c r="DV74" s="4"/>
      <c r="EH74" s="2">
        <f>SUM(EH3:EH73)</f>
        <v>9788</v>
      </c>
      <c r="EI74" s="2">
        <f>SUM(EI3:EI73)</f>
        <v>9196</v>
      </c>
      <c r="EL74" s="4">
        <f t="shared" si="88"/>
        <v>0.93951777686963633</v>
      </c>
      <c r="EO74" s="147"/>
      <c r="EP74" s="147"/>
      <c r="EQ74" s="147"/>
      <c r="ER74" s="147"/>
      <c r="ES74" s="147"/>
      <c r="ET74" s="147"/>
      <c r="EU74" s="147"/>
      <c r="EV74" s="147"/>
      <c r="EW74" s="147"/>
      <c r="EX74" s="147"/>
      <c r="EY74" s="147"/>
      <c r="EZ74" s="147"/>
      <c r="FA74" s="147"/>
      <c r="FB74" s="147"/>
      <c r="FC74" s="147"/>
      <c r="FD74" s="139"/>
      <c r="FE74" s="157"/>
      <c r="FF74" s="157"/>
      <c r="FG74" s="157"/>
      <c r="FH74" s="157"/>
      <c r="FI74" s="157"/>
      <c r="FJ74" s="158"/>
      <c r="FK74" s="157"/>
      <c r="FL74" s="157"/>
      <c r="FM74" s="157"/>
      <c r="FN74" s="157"/>
      <c r="FO74" s="157"/>
      <c r="FP74" s="157"/>
      <c r="FQ74" s="157"/>
      <c r="FR74" s="158"/>
      <c r="FS74" s="157"/>
      <c r="FT74" s="157"/>
      <c r="FU74" s="157"/>
      <c r="FV74" s="157"/>
      <c r="FW74" s="157"/>
      <c r="FX74" s="157"/>
      <c r="FY74" s="157"/>
      <c r="FZ74" s="158"/>
      <c r="GA74" s="157"/>
      <c r="GB74" s="157"/>
      <c r="GC74" s="157"/>
      <c r="GD74" s="157"/>
      <c r="GE74" s="157"/>
      <c r="GF74" s="157"/>
      <c r="GG74" s="157"/>
      <c r="GI74" s="157"/>
      <c r="GJ74" s="157"/>
      <c r="GK74" s="157"/>
      <c r="GL74" s="157"/>
      <c r="GM74" s="157"/>
      <c r="GN74" s="157"/>
      <c r="GO74" s="157"/>
      <c r="GQ74" s="157"/>
      <c r="GR74" s="157"/>
      <c r="GS74" s="157"/>
      <c r="GT74" s="157"/>
      <c r="GU74" s="157"/>
      <c r="GV74" s="157"/>
      <c r="GW74" s="157"/>
      <c r="GX74" s="158"/>
      <c r="GY74" s="157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N74" s="158"/>
      <c r="HO74" s="157"/>
      <c r="HP74" s="157"/>
      <c r="HQ74" s="157"/>
      <c r="HR74" s="157"/>
      <c r="HS74" s="157"/>
      <c r="HT74" s="157"/>
      <c r="HU74" s="157"/>
      <c r="HV74" s="157"/>
      <c r="HW74" s="157"/>
      <c r="HX74" s="157"/>
      <c r="HY74" s="157"/>
      <c r="HZ74" s="157"/>
      <c r="IA74" s="157"/>
      <c r="IB74" s="158"/>
      <c r="IC74" s="157"/>
      <c r="ID74" s="157"/>
      <c r="IE74" s="157"/>
      <c r="IF74" s="157"/>
      <c r="IG74" s="157"/>
      <c r="IH74" s="157"/>
      <c r="II74" s="157"/>
      <c r="IJ74" s="157"/>
      <c r="IK74" s="157"/>
      <c r="IL74" s="157"/>
      <c r="IM74" s="157"/>
      <c r="IN74" s="157"/>
      <c r="IO74" s="157"/>
      <c r="IP74" s="157"/>
      <c r="IR74" s="157"/>
      <c r="IS74" s="157"/>
      <c r="IT74" s="157"/>
      <c r="IU74" s="157"/>
      <c r="IV74" s="157"/>
      <c r="IW74" s="157"/>
      <c r="IX74" s="157"/>
      <c r="IZ74" s="157"/>
      <c r="JA74" s="157"/>
      <c r="JB74" s="157"/>
      <c r="JC74" s="157"/>
      <c r="JD74" s="157"/>
      <c r="JE74" s="157"/>
      <c r="JF74" s="157"/>
      <c r="JS74" s="2">
        <f>SUM(JS3:JS73)</f>
        <v>11226</v>
      </c>
      <c r="JT74" s="2">
        <f>SUM(JT3:JT73)</f>
        <v>9929</v>
      </c>
      <c r="JW74" s="158">
        <f t="shared" si="104"/>
        <v>0.88446463566720113</v>
      </c>
      <c r="KA74" s="157">
        <f>SUM(KA3:KA73)</f>
        <v>11064</v>
      </c>
      <c r="KB74" s="157">
        <f>SUM(KB3:KB73)</f>
        <v>9934</v>
      </c>
      <c r="KE74" s="158">
        <f>KB74/KA74</f>
        <v>0.89786695589298626</v>
      </c>
      <c r="KI74" s="157">
        <f>SUM(KI3:KI73)</f>
        <v>11064</v>
      </c>
      <c r="KJ74" s="157">
        <f>SUM(KJ3:KJ73)</f>
        <v>9934</v>
      </c>
      <c r="KM74" s="158">
        <f>KJ74/KI74</f>
        <v>0.89786695589298626</v>
      </c>
      <c r="KQ74" s="157">
        <f>SUM(KQ3:KQ73)</f>
        <v>11064</v>
      </c>
      <c r="KR74" s="157">
        <f>SUM(KR3:KR73)</f>
        <v>9934</v>
      </c>
      <c r="KU74" s="158">
        <f>KR74/KQ74</f>
        <v>0.89786695589298626</v>
      </c>
      <c r="KY74" s="157">
        <f>SUM(KY3:KY73)</f>
        <v>11064</v>
      </c>
      <c r="KZ74" s="157">
        <f>SUM(KZ3:KZ73)</f>
        <v>9938</v>
      </c>
      <c r="LC74" s="158">
        <f>KZ74/KY74</f>
        <v>0.89822848879248007</v>
      </c>
      <c r="LG74" s="157">
        <f>SUM(LG3:LG73)</f>
        <v>11064</v>
      </c>
      <c r="LH74" s="157">
        <f>SUM(LH3:LH73)</f>
        <v>9937</v>
      </c>
      <c r="LK74" s="158">
        <f>LH74/LG74</f>
        <v>0.89813810556760665</v>
      </c>
      <c r="LO74" s="157">
        <f>SUM(LO3:LO73)</f>
        <v>11064</v>
      </c>
      <c r="LP74" s="157">
        <f>SUM(LP3:LP73)</f>
        <v>9937</v>
      </c>
      <c r="LS74" s="158">
        <f>LP74/LO74</f>
        <v>0.89813810556760665</v>
      </c>
      <c r="LW74" s="157">
        <f>SUM(LW3:LW73)</f>
        <v>11064</v>
      </c>
      <c r="LX74" s="157">
        <f>SUM(LX3:LX73)</f>
        <v>9936</v>
      </c>
      <c r="MA74" s="158">
        <f>LX74/LW74</f>
        <v>0.89804772234273322</v>
      </c>
      <c r="ME74" s="157">
        <f>SUM(ME3:ME73)</f>
        <v>11064</v>
      </c>
      <c r="MF74" s="157">
        <f>SUM(MF3:MF73)</f>
        <v>9938</v>
      </c>
      <c r="MI74" s="158">
        <f>MF74/ME74</f>
        <v>0.89822848879248007</v>
      </c>
      <c r="MM74" s="157">
        <f>SUM(MM3:MM73)</f>
        <v>11064</v>
      </c>
      <c r="MN74" s="157">
        <f>SUM(MN3:MN73)</f>
        <v>9972</v>
      </c>
      <c r="MQ74" s="158">
        <f>MN74/MM74</f>
        <v>0.90130151843817785</v>
      </c>
      <c r="MU74" s="157">
        <f>SUM(MU3:MU73)</f>
        <v>11087</v>
      </c>
      <c r="MV74" s="157">
        <f>SUM(MV3:MV73)</f>
        <v>10024</v>
      </c>
      <c r="MY74" s="158">
        <f>MV74/MU74</f>
        <v>0.90412194461982498</v>
      </c>
      <c r="NC74" s="157">
        <f>SUM(NC3:NC73)</f>
        <v>11087</v>
      </c>
      <c r="ND74" s="157">
        <f>SUM(ND3:ND73)</f>
        <v>10026</v>
      </c>
      <c r="NG74" s="158">
        <f>ND74/NC74</f>
        <v>0.90430233606927035</v>
      </c>
      <c r="NK74" s="157">
        <f>SUM(NK3:NK73)</f>
        <v>11087</v>
      </c>
      <c r="NL74" s="157">
        <f>SUM(NL3:NL73)</f>
        <v>10028</v>
      </c>
      <c r="NO74" s="158">
        <f>NL74/NK74</f>
        <v>0.90448272751871561</v>
      </c>
      <c r="NS74" s="157">
        <f>SUM(NS3:NS73)</f>
        <v>11087</v>
      </c>
      <c r="NT74" s="157">
        <f>SUM(NT3:NT73)</f>
        <v>10028</v>
      </c>
      <c r="NW74" s="158">
        <f>NT74/NS74</f>
        <v>0.90448272751871561</v>
      </c>
      <c r="OA74" s="157">
        <f>SUM(OA3:OA73)</f>
        <v>11280</v>
      </c>
      <c r="OB74" s="157">
        <f>SUM(OB3:OB73)</f>
        <v>10060</v>
      </c>
      <c r="OE74" s="158">
        <f>OB74/OA74</f>
        <v>0.89184397163120566</v>
      </c>
      <c r="OI74" s="157">
        <f>SUM(OI3:OI73)</f>
        <v>11280</v>
      </c>
      <c r="OJ74" s="157">
        <f>SUM(OJ3:OJ73)</f>
        <v>10060</v>
      </c>
      <c r="OM74" s="158">
        <f>OJ74/OI74</f>
        <v>0.89184397163120566</v>
      </c>
      <c r="OQ74" s="157">
        <f>SUM(OQ3:OQ73)</f>
        <v>11280</v>
      </c>
      <c r="OR74" s="157">
        <f>SUM(OR3:OR73)</f>
        <v>10059</v>
      </c>
      <c r="OU74" s="158">
        <f>OR74/OQ74</f>
        <v>0.89175531914893613</v>
      </c>
      <c r="OY74" s="157">
        <f>SUM(OY3:OY73)</f>
        <v>11280</v>
      </c>
      <c r="OZ74" s="157">
        <f>SUM(OZ3:OZ73)</f>
        <v>10015</v>
      </c>
      <c r="PC74" s="158">
        <f>OZ74/OY74</f>
        <v>0.88785460992907805</v>
      </c>
    </row>
    <row r="75" spans="1:462" ht="15">
      <c r="DN75" s="4"/>
      <c r="DV75" s="4"/>
      <c r="EO75" s="147"/>
      <c r="EP75" s="147"/>
      <c r="EQ75" s="147"/>
      <c r="ER75" s="147"/>
      <c r="ES75" s="147"/>
      <c r="ET75" s="147"/>
      <c r="EU75" s="147"/>
      <c r="EV75" s="147"/>
      <c r="EW75" s="147"/>
      <c r="EX75" s="147"/>
      <c r="EY75" s="147"/>
      <c r="EZ75" s="147"/>
      <c r="FA75" s="147"/>
      <c r="FB75" s="147"/>
      <c r="FC75" s="147"/>
      <c r="FD75" s="139"/>
      <c r="FE75" s="157"/>
      <c r="FF75" s="157"/>
      <c r="FG75" s="157"/>
      <c r="FH75" s="157"/>
      <c r="FI75" s="157"/>
      <c r="FJ75" s="158"/>
      <c r="FK75" s="157"/>
      <c r="FL75" s="157"/>
      <c r="FM75" s="157"/>
      <c r="FN75" s="157"/>
      <c r="FO75" s="157"/>
      <c r="FP75" s="157"/>
      <c r="FQ75" s="157"/>
      <c r="FR75" s="158"/>
      <c r="FS75" s="157"/>
      <c r="FT75" s="157"/>
      <c r="FU75" s="157"/>
      <c r="FV75" s="157"/>
      <c r="FW75" s="157"/>
      <c r="FX75" s="157"/>
      <c r="FY75" s="157"/>
      <c r="FZ75" s="158"/>
      <c r="GA75" s="157"/>
      <c r="GB75" s="157"/>
      <c r="GC75" s="157"/>
      <c r="GD75" s="157"/>
      <c r="GE75" s="157"/>
      <c r="GF75" s="157"/>
      <c r="GG75" s="157"/>
      <c r="GI75" s="157"/>
      <c r="GJ75" s="157"/>
      <c r="GS75" s="157"/>
      <c r="GT75" s="157"/>
      <c r="GU75" s="157"/>
      <c r="GV75" s="157"/>
      <c r="GW75" s="157"/>
      <c r="GX75" s="158"/>
      <c r="GY75" s="157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N75" s="158"/>
      <c r="HO75" s="157"/>
      <c r="HP75" s="157"/>
      <c r="HQ75" s="157"/>
      <c r="HR75" s="157"/>
      <c r="HS75" s="157"/>
      <c r="HT75" s="157"/>
      <c r="HU75" s="157"/>
      <c r="HV75" s="157"/>
      <c r="HW75" s="157"/>
      <c r="HX75" s="157"/>
      <c r="HY75" s="157"/>
      <c r="HZ75" s="157"/>
      <c r="IA75" s="157"/>
      <c r="IB75" s="158"/>
      <c r="IC75" s="157"/>
      <c r="ID75" s="157"/>
      <c r="IE75" s="157"/>
      <c r="IF75" s="157"/>
      <c r="IG75" s="157"/>
      <c r="IH75" s="157"/>
      <c r="II75" s="157"/>
      <c r="IJ75" s="157"/>
      <c r="IK75" s="157"/>
      <c r="IL75" s="157"/>
      <c r="IM75" s="157"/>
      <c r="IN75" s="157"/>
      <c r="IO75" s="157"/>
      <c r="IP75" s="157"/>
      <c r="IR75" s="157"/>
      <c r="IS75" s="157"/>
      <c r="IT75" s="157"/>
      <c r="IU75" s="157"/>
      <c r="IV75" s="157"/>
      <c r="IW75" s="157"/>
      <c r="IX75" s="157"/>
      <c r="IZ75" s="157"/>
      <c r="JA75" s="157"/>
      <c r="JB75" s="157"/>
      <c r="JC75" s="157"/>
      <c r="JD75" s="157"/>
      <c r="JE75" s="157"/>
      <c r="JF75" s="157"/>
    </row>
    <row r="76" spans="1:462" ht="15">
      <c r="DN76" s="4"/>
      <c r="DV76" s="4"/>
      <c r="EO76" s="147"/>
      <c r="EP76" s="147"/>
      <c r="EQ76" s="147"/>
      <c r="ER76" s="147"/>
      <c r="ES76" s="147"/>
      <c r="ET76" s="147"/>
      <c r="EU76" s="147"/>
      <c r="EV76" s="147"/>
      <c r="EW76" s="147"/>
      <c r="EX76" s="147"/>
      <c r="EY76" s="147"/>
      <c r="EZ76" s="147"/>
      <c r="FA76" s="147"/>
      <c r="FB76" s="147"/>
      <c r="FC76" s="147"/>
      <c r="FD76" s="139"/>
      <c r="FE76" s="157"/>
      <c r="FF76" s="157"/>
      <c r="FG76" s="157"/>
      <c r="FH76" s="157"/>
      <c r="FI76" s="157"/>
      <c r="FJ76" s="158"/>
      <c r="FK76" s="157"/>
      <c r="FL76" s="157"/>
      <c r="FM76" s="157"/>
      <c r="FN76" s="157"/>
      <c r="FO76" s="157"/>
      <c r="FP76" s="157"/>
      <c r="FQ76" s="157"/>
      <c r="FR76" s="158"/>
      <c r="FS76" s="157"/>
      <c r="FT76" s="157"/>
      <c r="FU76" s="157"/>
      <c r="FV76" s="157"/>
      <c r="FW76" s="157"/>
      <c r="FX76" s="157"/>
      <c r="FY76" s="157"/>
      <c r="FZ76" s="158"/>
      <c r="GA76" s="157"/>
      <c r="GB76" s="157"/>
      <c r="GC76" s="157"/>
      <c r="GD76" s="157"/>
      <c r="GE76" s="157"/>
      <c r="GF76" s="157"/>
      <c r="GG76" s="157"/>
      <c r="GI76" s="157"/>
      <c r="GJ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N76" s="158"/>
      <c r="HO76" s="157"/>
      <c r="HP76" s="157"/>
      <c r="HQ76" s="157"/>
      <c r="HR76" s="157"/>
      <c r="HS76" s="157"/>
      <c r="HT76" s="157"/>
      <c r="HU76" s="157"/>
      <c r="HV76" s="157"/>
      <c r="HW76" s="157"/>
      <c r="HX76" s="157"/>
      <c r="HY76" s="157"/>
      <c r="HZ76" s="157"/>
      <c r="IA76" s="157"/>
      <c r="IB76" s="158"/>
      <c r="IC76" s="157"/>
      <c r="ID76" s="157"/>
      <c r="IE76" s="157"/>
      <c r="IF76" s="157"/>
      <c r="IG76" s="157"/>
      <c r="IH76" s="157"/>
      <c r="II76" s="157"/>
      <c r="IJ76" s="157"/>
      <c r="IK76" s="157"/>
      <c r="IL76" s="157"/>
      <c r="IM76" s="157"/>
      <c r="IN76" s="157"/>
      <c r="IO76" s="157"/>
      <c r="IP76" s="157"/>
      <c r="IR76" s="157"/>
      <c r="IS76" s="157"/>
      <c r="IT76" s="157"/>
      <c r="IU76" s="157"/>
      <c r="IV76" s="157"/>
      <c r="IW76" s="157"/>
      <c r="IX76" s="157"/>
      <c r="IZ76" s="157"/>
      <c r="JA76" s="157"/>
      <c r="JB76" s="157"/>
      <c r="JC76" s="157"/>
      <c r="JD76" s="157"/>
      <c r="JE76" s="157"/>
      <c r="JF76" s="157"/>
    </row>
    <row r="77" spans="1:462" ht="15">
      <c r="DN77" s="4"/>
      <c r="DV77" s="4"/>
      <c r="EO77" s="147"/>
      <c r="EP77" s="147"/>
      <c r="EQ77" s="147"/>
      <c r="ER77" s="147"/>
      <c r="ES77" s="147"/>
      <c r="ET77" s="147"/>
      <c r="EU77" s="147"/>
      <c r="EV77" s="147"/>
      <c r="EW77" s="147"/>
      <c r="EX77" s="147"/>
      <c r="EY77" s="147"/>
      <c r="EZ77" s="147"/>
      <c r="FA77" s="147"/>
      <c r="FB77" s="147"/>
      <c r="FC77" s="147"/>
      <c r="FD77" s="139"/>
      <c r="FE77" s="157"/>
      <c r="FF77" s="157"/>
      <c r="FG77" s="157"/>
      <c r="FH77" s="157"/>
      <c r="FI77" s="157"/>
      <c r="FJ77" s="158"/>
      <c r="FK77" s="157"/>
      <c r="FL77" s="157"/>
      <c r="FM77" s="157"/>
      <c r="FN77" s="157"/>
      <c r="FO77" s="157"/>
      <c r="FP77" s="157"/>
      <c r="FQ77" s="157"/>
      <c r="FR77" s="158"/>
      <c r="FS77" s="157"/>
      <c r="FT77" s="157"/>
      <c r="FU77" s="157"/>
      <c r="FV77" s="157"/>
      <c r="FW77" s="157"/>
      <c r="FX77" s="157"/>
      <c r="FY77" s="157"/>
      <c r="FZ77" s="158"/>
      <c r="GA77" s="157"/>
      <c r="GB77" s="157"/>
      <c r="GC77" s="157"/>
      <c r="GD77" s="157"/>
      <c r="GE77" s="157"/>
      <c r="GF77" s="157"/>
      <c r="GG77" s="157"/>
      <c r="GI77" s="157"/>
      <c r="GJ77" s="157"/>
      <c r="HG77" s="157"/>
      <c r="HH77" s="157"/>
      <c r="HI77" s="157"/>
      <c r="HJ77" s="157"/>
      <c r="HK77" s="157"/>
      <c r="HL77" s="157"/>
      <c r="HM77" s="157"/>
      <c r="HN77" s="158"/>
      <c r="HO77" s="157"/>
      <c r="HP77" s="157"/>
      <c r="HQ77" s="157"/>
      <c r="HR77" s="157"/>
      <c r="HS77" s="157"/>
      <c r="HT77" s="157"/>
      <c r="HU77" s="157"/>
      <c r="HV77" s="157"/>
      <c r="HW77" s="157"/>
      <c r="HX77" s="157"/>
      <c r="HY77" s="157"/>
      <c r="HZ77" s="157"/>
      <c r="IA77" s="157"/>
      <c r="IB77" s="158"/>
      <c r="IC77" s="157"/>
      <c r="ID77" s="157"/>
      <c r="IE77" s="157"/>
      <c r="IF77" s="157"/>
      <c r="IG77" s="157"/>
      <c r="IH77" s="157"/>
      <c r="II77" s="157"/>
      <c r="IJ77" s="157"/>
      <c r="IK77" s="157"/>
      <c r="IL77" s="157"/>
      <c r="IM77" s="157"/>
      <c r="IN77" s="157"/>
      <c r="IO77" s="157"/>
      <c r="IP77" s="157"/>
      <c r="IR77" s="157"/>
      <c r="IS77" s="157"/>
      <c r="IT77" s="157"/>
      <c r="IU77" s="157"/>
      <c r="IV77" s="157"/>
      <c r="IW77" s="157"/>
      <c r="IX77" s="157"/>
      <c r="IZ77" s="157"/>
      <c r="JA77" s="157"/>
      <c r="JB77" s="157"/>
      <c r="JC77" s="157"/>
      <c r="JD77" s="157"/>
      <c r="JE77" s="157"/>
      <c r="JF77" s="157"/>
    </row>
    <row r="78" spans="1:462" ht="15">
      <c r="DN78" s="4"/>
      <c r="DV78" s="4"/>
      <c r="EO78" s="147"/>
      <c r="EP78" s="147"/>
      <c r="EQ78" s="147"/>
      <c r="ER78" s="147"/>
      <c r="ES78" s="147"/>
      <c r="ET78" s="147"/>
      <c r="EU78" s="147"/>
      <c r="EV78" s="147"/>
      <c r="EW78" s="147"/>
      <c r="EX78" s="147"/>
      <c r="EY78" s="147"/>
      <c r="EZ78" s="147"/>
      <c r="FA78" s="147"/>
      <c r="FB78" s="147"/>
      <c r="FC78" s="147"/>
      <c r="FD78" s="139"/>
      <c r="FE78" s="157"/>
      <c r="FF78" s="157"/>
      <c r="FG78" s="157"/>
      <c r="FH78" s="157"/>
      <c r="FI78" s="157"/>
      <c r="FJ78" s="158"/>
      <c r="FK78" s="157"/>
      <c r="FL78" s="157"/>
      <c r="FM78" s="157"/>
      <c r="FN78" s="157"/>
      <c r="FO78" s="157"/>
      <c r="FP78" s="157"/>
      <c r="FQ78" s="157"/>
      <c r="FR78" s="158"/>
      <c r="FS78" s="157"/>
      <c r="FT78" s="157"/>
      <c r="FU78" s="157"/>
      <c r="FV78" s="157"/>
      <c r="FW78" s="157"/>
      <c r="FX78" s="157"/>
      <c r="FY78" s="157"/>
      <c r="FZ78" s="158"/>
      <c r="GA78" s="157"/>
      <c r="GB78" s="157"/>
      <c r="GC78" s="157"/>
      <c r="GD78" s="157"/>
      <c r="GE78" s="157"/>
      <c r="GF78" s="157"/>
      <c r="GG78" s="157"/>
      <c r="GI78" s="157"/>
      <c r="GJ78" s="157"/>
      <c r="HG78" s="157"/>
      <c r="HH78" s="157"/>
      <c r="HI78" s="157"/>
      <c r="HJ78" s="157"/>
      <c r="HK78" s="157"/>
      <c r="HL78" s="157"/>
      <c r="HM78" s="157"/>
      <c r="HN78" s="158"/>
      <c r="HO78" s="157"/>
      <c r="HP78" s="157"/>
      <c r="HQ78" s="157"/>
      <c r="HR78" s="157"/>
      <c r="HS78" s="157"/>
      <c r="HT78" s="157"/>
      <c r="HU78" s="157"/>
      <c r="HV78" s="157"/>
      <c r="HW78" s="157"/>
      <c r="HX78" s="157"/>
      <c r="HY78" s="157"/>
      <c r="HZ78" s="157"/>
      <c r="IA78" s="157"/>
      <c r="IB78" s="158"/>
      <c r="IC78" s="157"/>
      <c r="ID78" s="157"/>
      <c r="IE78" s="157"/>
      <c r="IF78" s="157"/>
      <c r="IG78" s="157"/>
      <c r="IH78" s="157"/>
      <c r="II78" s="157"/>
      <c r="IJ78" s="157"/>
      <c r="IK78" s="157"/>
      <c r="IL78" s="157"/>
      <c r="IM78" s="157"/>
      <c r="IN78" s="157"/>
      <c r="IO78" s="157"/>
      <c r="IP78" s="157"/>
      <c r="IR78" s="157"/>
      <c r="IS78" s="157"/>
      <c r="IT78" s="157"/>
      <c r="IU78" s="157"/>
      <c r="IV78" s="157"/>
      <c r="IW78" s="157"/>
      <c r="IX78" s="157"/>
      <c r="IZ78" s="157"/>
      <c r="JA78" s="157"/>
      <c r="JB78" s="157"/>
      <c r="JC78" s="157"/>
      <c r="JD78" s="157"/>
      <c r="JE78" s="157"/>
      <c r="JF78" s="157"/>
    </row>
    <row r="79" spans="1:462" ht="15">
      <c r="DI79"/>
      <c r="DJ79"/>
      <c r="DK79"/>
      <c r="DL79"/>
      <c r="DM79"/>
      <c r="DN79"/>
      <c r="DV79" s="4"/>
      <c r="EO79" s="147"/>
      <c r="EP79" s="147"/>
      <c r="EQ79" s="147"/>
      <c r="ER79" s="147"/>
      <c r="ES79" s="147"/>
      <c r="ET79" s="147"/>
      <c r="EU79" s="147"/>
      <c r="EV79" s="147"/>
      <c r="EW79" s="147"/>
      <c r="EX79" s="147"/>
      <c r="EY79" s="147"/>
      <c r="EZ79" s="147"/>
      <c r="FA79" s="147"/>
      <c r="FB79" s="147"/>
      <c r="FC79" s="147"/>
      <c r="FD79" s="139"/>
      <c r="FE79" s="157"/>
      <c r="FF79" s="157"/>
      <c r="FG79" s="157"/>
      <c r="FH79" s="157"/>
      <c r="FI79" s="157"/>
      <c r="FJ79" s="158"/>
      <c r="FK79" s="157"/>
      <c r="FL79" s="157"/>
      <c r="FM79" s="157"/>
      <c r="FN79" s="157"/>
      <c r="FO79" s="157"/>
      <c r="FP79" s="157"/>
      <c r="FQ79" s="157"/>
      <c r="FR79" s="158"/>
      <c r="FS79" s="157"/>
      <c r="FT79" s="157"/>
      <c r="FU79" s="157"/>
      <c r="FV79" s="157"/>
      <c r="FW79" s="157"/>
      <c r="FX79" s="157"/>
      <c r="FY79" s="157"/>
      <c r="FZ79" s="158"/>
      <c r="GA79" s="157"/>
      <c r="GB79" s="157"/>
      <c r="GC79" s="157"/>
      <c r="GD79" s="157"/>
      <c r="GE79" s="157"/>
      <c r="GF79" s="157"/>
      <c r="GG79" s="157"/>
      <c r="GI79" s="157"/>
      <c r="GJ79" s="157"/>
      <c r="HG79" s="157"/>
      <c r="HH79" s="157"/>
      <c r="HI79" s="157"/>
      <c r="HJ79" s="157"/>
      <c r="HK79" s="157"/>
      <c r="HL79" s="157"/>
      <c r="HM79" s="157"/>
      <c r="HN79" s="158"/>
      <c r="HO79" s="157"/>
      <c r="HP79" s="157"/>
      <c r="HQ79" s="157"/>
      <c r="HR79" s="157"/>
      <c r="HS79" s="157"/>
      <c r="HT79" s="157"/>
      <c r="HU79" s="157"/>
      <c r="HV79" s="157"/>
      <c r="HW79" s="157"/>
      <c r="HX79" s="157"/>
      <c r="HY79" s="157"/>
      <c r="HZ79" s="157"/>
      <c r="IA79" s="157"/>
      <c r="IB79" s="158"/>
      <c r="IC79" s="157"/>
      <c r="ID79" s="157"/>
      <c r="IE79" s="157"/>
      <c r="IF79" s="157"/>
      <c r="IG79" s="157"/>
      <c r="IH79" s="157"/>
      <c r="II79" s="157"/>
      <c r="IJ79" s="157"/>
      <c r="IK79" s="157"/>
      <c r="IL79" s="157"/>
      <c r="IM79" s="157"/>
      <c r="IN79" s="157"/>
      <c r="IO79" s="157"/>
      <c r="IP79" s="157"/>
      <c r="IR79" s="157"/>
      <c r="IS79" s="157"/>
      <c r="IT79" s="157"/>
      <c r="IU79" s="157"/>
      <c r="IV79" s="157"/>
      <c r="IW79" s="157"/>
      <c r="IX79" s="157"/>
      <c r="IZ79" s="157"/>
      <c r="JA79" s="157"/>
      <c r="JB79" s="157"/>
      <c r="JC79" s="157"/>
      <c r="JD79" s="157"/>
      <c r="JE79" s="157"/>
      <c r="JF79" s="157"/>
    </row>
    <row r="80" spans="1:462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Q80" s="2" t="s">
        <v>133</v>
      </c>
      <c r="R80" s="2">
        <v>5</v>
      </c>
      <c r="S80" s="2">
        <v>4</v>
      </c>
      <c r="T80" s="2">
        <v>1</v>
      </c>
      <c r="U80" s="2">
        <v>0</v>
      </c>
      <c r="V80" s="4">
        <v>0.8</v>
      </c>
      <c r="W80" s="4">
        <f>V80-N80</f>
        <v>-0.19999999999999996</v>
      </c>
      <c r="AG80" s="2" t="s">
        <v>133</v>
      </c>
      <c r="AH80" s="2">
        <v>5</v>
      </c>
      <c r="AI80" s="2">
        <v>4</v>
      </c>
      <c r="AJ80" s="2">
        <v>1</v>
      </c>
      <c r="AK80" s="2">
        <v>0</v>
      </c>
      <c r="AL80" s="4">
        <v>0.8</v>
      </c>
      <c r="AM80" s="4">
        <f>AL80-V80</f>
        <v>0</v>
      </c>
      <c r="AO80" s="2" t="s">
        <v>133</v>
      </c>
      <c r="AP80" s="2">
        <v>5</v>
      </c>
      <c r="AQ80" s="2">
        <v>4</v>
      </c>
      <c r="AR80" s="2">
        <v>1</v>
      </c>
      <c r="AS80" s="2">
        <v>0</v>
      </c>
      <c r="AT80" s="4">
        <v>0.8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0.19999999999999996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J80" s="4"/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A80" s="2" t="s">
        <v>133</v>
      </c>
      <c r="DB80" s="2">
        <v>5</v>
      </c>
      <c r="DC80" s="2">
        <v>5</v>
      </c>
      <c r="DD80" s="2">
        <v>0</v>
      </c>
      <c r="DE80" s="2">
        <v>0</v>
      </c>
      <c r="DF80" s="4">
        <v>1</v>
      </c>
      <c r="DG80" s="4">
        <f>DF80-CX80</f>
        <v>0</v>
      </c>
      <c r="DI80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0</v>
      </c>
      <c r="DQ80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W80" s="4">
        <f>DV80-DN80</f>
        <v>0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2" t="s">
        <v>133</v>
      </c>
      <c r="EH80" s="2">
        <v>5</v>
      </c>
      <c r="EI80" s="2">
        <v>5</v>
      </c>
      <c r="EJ80" s="2">
        <v>0</v>
      </c>
      <c r="EK80" s="2">
        <v>0</v>
      </c>
      <c r="EL80" s="4">
        <v>1</v>
      </c>
      <c r="EM80" s="4">
        <f>EL80-ED80</f>
        <v>0</v>
      </c>
      <c r="EO80" s="147" t="s">
        <v>0</v>
      </c>
      <c r="EP80" s="147" t="s">
        <v>1</v>
      </c>
      <c r="EQ80" s="147" t="s">
        <v>2</v>
      </c>
      <c r="ER80" s="147" t="s">
        <v>3</v>
      </c>
      <c r="ES80" s="147" t="s">
        <v>4</v>
      </c>
      <c r="ET80" s="147" t="s">
        <v>5</v>
      </c>
      <c r="EU80" s="147"/>
      <c r="EV80" s="147"/>
      <c r="EW80" s="147" t="s">
        <v>0</v>
      </c>
      <c r="EX80" s="147" t="s">
        <v>1</v>
      </c>
      <c r="EY80" s="147" t="s">
        <v>2</v>
      </c>
      <c r="EZ80" s="147" t="s">
        <v>3</v>
      </c>
      <c r="FA80" s="147" t="s">
        <v>4</v>
      </c>
      <c r="FB80" s="147" t="s">
        <v>5</v>
      </c>
      <c r="FC80" s="147"/>
      <c r="FD80" s="139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56" t="s">
        <v>5</v>
      </c>
      <c r="FK80" s="157"/>
      <c r="FL80" s="157"/>
      <c r="FM80" s="157"/>
      <c r="FN80" s="157"/>
      <c r="FO80" s="157"/>
      <c r="FP80" s="157"/>
      <c r="FQ80" s="157"/>
      <c r="FR80" s="158"/>
      <c r="FS80" s="157"/>
      <c r="FT80" s="157"/>
      <c r="FU80" s="156" t="s">
        <v>0</v>
      </c>
      <c r="FV80" s="156" t="s">
        <v>1</v>
      </c>
      <c r="FW80" s="156" t="s">
        <v>2</v>
      </c>
      <c r="FX80" s="156" t="s">
        <v>3</v>
      </c>
      <c r="FY80" s="156" t="s">
        <v>4</v>
      </c>
      <c r="FZ80" s="156" t="s">
        <v>5</v>
      </c>
      <c r="GA80" s="157"/>
      <c r="GB80" s="157"/>
      <c r="GC80" s="157" t="s">
        <v>0</v>
      </c>
      <c r="GD80" s="157" t="s">
        <v>1</v>
      </c>
      <c r="GE80" s="157" t="s">
        <v>2</v>
      </c>
      <c r="GF80" s="157" t="s">
        <v>3</v>
      </c>
      <c r="GG80" s="157" t="s">
        <v>4</v>
      </c>
      <c r="GH80" s="158" t="s">
        <v>5</v>
      </c>
      <c r="GI80" s="157"/>
      <c r="GJ80" s="157"/>
      <c r="GK80" s="157" t="s">
        <v>0</v>
      </c>
      <c r="GL80" s="157" t="s">
        <v>1</v>
      </c>
      <c r="GM80" s="157" t="s">
        <v>2</v>
      </c>
      <c r="GN80" s="157" t="s">
        <v>3</v>
      </c>
      <c r="GO80" s="157" t="s">
        <v>4</v>
      </c>
      <c r="GP80" s="158" t="s">
        <v>5</v>
      </c>
      <c r="GS80" s="156" t="s">
        <v>0</v>
      </c>
      <c r="GT80" s="156" t="s">
        <v>1</v>
      </c>
      <c r="GU80" s="156" t="s">
        <v>2</v>
      </c>
      <c r="GV80" s="156" t="s">
        <v>3</v>
      </c>
      <c r="GW80" s="156" t="s">
        <v>4</v>
      </c>
      <c r="GX80" s="162" t="s">
        <v>5</v>
      </c>
      <c r="GY80" s="157"/>
      <c r="GZ80" s="157"/>
      <c r="HA80" s="156" t="s">
        <v>0</v>
      </c>
      <c r="HB80" s="156" t="s">
        <v>1</v>
      </c>
      <c r="HC80" s="156" t="s">
        <v>2</v>
      </c>
      <c r="HD80" s="156" t="s">
        <v>3</v>
      </c>
      <c r="HE80" s="156" t="s">
        <v>4</v>
      </c>
      <c r="HF80" s="162" t="s">
        <v>5</v>
      </c>
      <c r="HG80" s="157"/>
      <c r="HH80" s="157"/>
      <c r="HI80" s="156" t="s">
        <v>0</v>
      </c>
      <c r="HJ80" s="156" t="s">
        <v>1</v>
      </c>
      <c r="HK80" s="156" t="s">
        <v>2</v>
      </c>
      <c r="HL80" s="156" t="s">
        <v>3</v>
      </c>
      <c r="HM80" s="156" t="s">
        <v>4</v>
      </c>
      <c r="HN80" s="162" t="s">
        <v>5</v>
      </c>
      <c r="HO80" s="157"/>
      <c r="HP80" s="156" t="s">
        <v>0</v>
      </c>
      <c r="HQ80" s="156" t="s">
        <v>1</v>
      </c>
      <c r="HR80" s="156" t="s">
        <v>2</v>
      </c>
      <c r="HS80" s="156" t="s">
        <v>3</v>
      </c>
      <c r="HT80" s="156" t="s">
        <v>4</v>
      </c>
      <c r="HU80" s="162" t="s">
        <v>5</v>
      </c>
      <c r="HV80" s="157"/>
      <c r="HW80" s="156" t="s">
        <v>0</v>
      </c>
      <c r="HX80" s="156" t="s">
        <v>1</v>
      </c>
      <c r="HY80" s="156" t="s">
        <v>2</v>
      </c>
      <c r="HZ80" s="156" t="s">
        <v>3</v>
      </c>
      <c r="IA80" s="156" t="s">
        <v>4</v>
      </c>
      <c r="IB80" s="162" t="s">
        <v>5</v>
      </c>
      <c r="IC80" s="157"/>
      <c r="ID80" s="156" t="s">
        <v>0</v>
      </c>
      <c r="IE80" s="156" t="s">
        <v>1</v>
      </c>
      <c r="IF80" s="156" t="s">
        <v>2</v>
      </c>
      <c r="IG80" s="156" t="s">
        <v>3</v>
      </c>
      <c r="IH80" s="156" t="s">
        <v>4</v>
      </c>
      <c r="II80" s="162" t="s">
        <v>5</v>
      </c>
      <c r="IJ80" s="157"/>
      <c r="IK80" s="157"/>
      <c r="IL80" s="157" t="s">
        <v>0</v>
      </c>
      <c r="IM80" s="157" t="s">
        <v>1</v>
      </c>
      <c r="IN80" s="157" t="s">
        <v>2</v>
      </c>
      <c r="IO80" s="157" t="s">
        <v>3</v>
      </c>
      <c r="IP80" s="157" t="s">
        <v>4</v>
      </c>
      <c r="IQ80" s="158" t="s">
        <v>5</v>
      </c>
      <c r="IR80" s="157"/>
      <c r="IS80" s="157"/>
      <c r="IT80" s="157" t="s">
        <v>0</v>
      </c>
      <c r="IU80" s="157" t="s">
        <v>1</v>
      </c>
      <c r="IV80" s="157" t="s">
        <v>2</v>
      </c>
      <c r="IW80" s="157" t="s">
        <v>3</v>
      </c>
      <c r="IX80" s="157" t="s">
        <v>4</v>
      </c>
      <c r="IY80" s="158" t="s">
        <v>5</v>
      </c>
      <c r="IZ80" s="157"/>
      <c r="JA80" s="157"/>
      <c r="JB80" s="157" t="s">
        <v>0</v>
      </c>
      <c r="JC80" s="157" t="s">
        <v>1</v>
      </c>
      <c r="JD80" s="157" t="s">
        <v>2</v>
      </c>
      <c r="JE80" s="157" t="s">
        <v>3</v>
      </c>
      <c r="JF80" s="157" t="s">
        <v>4</v>
      </c>
      <c r="JG80" s="158" t="s">
        <v>5</v>
      </c>
      <c r="JJ80" s="157" t="s">
        <v>0</v>
      </c>
      <c r="JK80" s="157" t="s">
        <v>1</v>
      </c>
      <c r="JL80" s="157" t="s">
        <v>2</v>
      </c>
      <c r="JM80" s="157" t="s">
        <v>3</v>
      </c>
      <c r="JN80" s="157" t="s">
        <v>4</v>
      </c>
      <c r="JO80" s="158" t="s">
        <v>5</v>
      </c>
      <c r="JR80" s="157" t="s">
        <v>0</v>
      </c>
      <c r="JS80" s="157" t="s">
        <v>1</v>
      </c>
      <c r="JT80" s="157" t="s">
        <v>2</v>
      </c>
      <c r="JU80" s="157" t="s">
        <v>3</v>
      </c>
      <c r="JV80" s="157" t="s">
        <v>4</v>
      </c>
      <c r="JW80" s="158" t="s">
        <v>5</v>
      </c>
      <c r="JZ80" s="157" t="s">
        <v>0</v>
      </c>
      <c r="KA80" s="157" t="s">
        <v>1</v>
      </c>
      <c r="KB80" s="157" t="s">
        <v>2</v>
      </c>
      <c r="KC80" s="157" t="s">
        <v>3</v>
      </c>
      <c r="KD80" s="157" t="s">
        <v>4</v>
      </c>
      <c r="KE80" s="158" t="s">
        <v>5</v>
      </c>
      <c r="KH80" s="157" t="s">
        <v>0</v>
      </c>
      <c r="KI80" s="157" t="s">
        <v>1</v>
      </c>
      <c r="KJ80" s="157" t="s">
        <v>2</v>
      </c>
      <c r="KK80" s="157" t="s">
        <v>3</v>
      </c>
      <c r="KL80" s="157" t="s">
        <v>4</v>
      </c>
      <c r="KM80" s="158" t="s">
        <v>5</v>
      </c>
      <c r="KX80" s="157" t="s">
        <v>0</v>
      </c>
      <c r="KY80" s="157" t="s">
        <v>1</v>
      </c>
      <c r="KZ80" s="157" t="s">
        <v>2</v>
      </c>
      <c r="LA80" s="157" t="s">
        <v>3</v>
      </c>
      <c r="LB80" s="157" t="s">
        <v>4</v>
      </c>
      <c r="LC80" s="158" t="s">
        <v>5</v>
      </c>
      <c r="LF80" s="157" t="s">
        <v>0</v>
      </c>
      <c r="LG80" s="157" t="s">
        <v>1</v>
      </c>
      <c r="LH80" s="157" t="s">
        <v>2</v>
      </c>
      <c r="LI80" s="157" t="s">
        <v>3</v>
      </c>
      <c r="LJ80" s="157" t="s">
        <v>4</v>
      </c>
      <c r="LK80" s="158" t="s">
        <v>5</v>
      </c>
      <c r="LN80" s="157" t="s">
        <v>0</v>
      </c>
      <c r="LO80" s="157" t="s">
        <v>1</v>
      </c>
      <c r="LP80" s="157" t="s">
        <v>2</v>
      </c>
      <c r="LQ80" s="157" t="s">
        <v>3</v>
      </c>
      <c r="LR80" s="157" t="s">
        <v>4</v>
      </c>
      <c r="LS80" s="158" t="s">
        <v>5</v>
      </c>
      <c r="LV80" s="157" t="s">
        <v>0</v>
      </c>
      <c r="LW80" s="157" t="s">
        <v>1</v>
      </c>
      <c r="LX80" s="157" t="s">
        <v>2</v>
      </c>
      <c r="LY80" s="157" t="s">
        <v>3</v>
      </c>
      <c r="LZ80" s="157" t="s">
        <v>4</v>
      </c>
      <c r="MA80" s="158" t="s">
        <v>5</v>
      </c>
      <c r="MD80" s="157" t="s">
        <v>0</v>
      </c>
      <c r="ME80" s="157" t="s">
        <v>1</v>
      </c>
      <c r="MF80" s="157" t="s">
        <v>2</v>
      </c>
      <c r="MG80" s="157" t="s">
        <v>3</v>
      </c>
      <c r="MH80" s="157" t="s">
        <v>4</v>
      </c>
      <c r="MI80" s="158" t="s">
        <v>5</v>
      </c>
      <c r="ML80" s="157" t="s">
        <v>0</v>
      </c>
      <c r="MM80" s="157" t="s">
        <v>1</v>
      </c>
      <c r="MN80" s="157" t="s">
        <v>2</v>
      </c>
      <c r="MO80" s="157" t="s">
        <v>3</v>
      </c>
      <c r="MP80" s="157" t="s">
        <v>4</v>
      </c>
      <c r="MQ80" s="158" t="s">
        <v>5</v>
      </c>
      <c r="MT80" s="157" t="s">
        <v>0</v>
      </c>
      <c r="MU80" s="157" t="s">
        <v>1</v>
      </c>
      <c r="MV80" s="157" t="s">
        <v>2</v>
      </c>
      <c r="MW80" s="157" t="s">
        <v>3</v>
      </c>
      <c r="MX80" s="157" t="s">
        <v>4</v>
      </c>
      <c r="MY80" s="158" t="s">
        <v>5</v>
      </c>
      <c r="NB80" s="157" t="s">
        <v>0</v>
      </c>
      <c r="NC80" s="157" t="s">
        <v>1</v>
      </c>
      <c r="ND80" s="157" t="s">
        <v>2</v>
      </c>
      <c r="NE80" s="157" t="s">
        <v>3</v>
      </c>
      <c r="NF80" s="157" t="s">
        <v>4</v>
      </c>
      <c r="NG80" s="158" t="s">
        <v>5</v>
      </c>
      <c r="NJ80" s="157" t="s">
        <v>0</v>
      </c>
      <c r="NK80" s="157" t="s">
        <v>1</v>
      </c>
      <c r="NL80" s="157" t="s">
        <v>2</v>
      </c>
      <c r="NM80" s="157" t="s">
        <v>3</v>
      </c>
      <c r="NN80" s="157" t="s">
        <v>4</v>
      </c>
      <c r="NO80" s="158" t="s">
        <v>5</v>
      </c>
      <c r="NR80" s="157" t="s">
        <v>0</v>
      </c>
      <c r="NS80" s="157" t="s">
        <v>1</v>
      </c>
      <c r="NT80" s="157" t="s">
        <v>2</v>
      </c>
      <c r="NU80" s="157" t="s">
        <v>3</v>
      </c>
      <c r="NV80" s="157" t="s">
        <v>4</v>
      </c>
      <c r="NW80" s="158" t="s">
        <v>5</v>
      </c>
      <c r="NZ80" s="157" t="s">
        <v>0</v>
      </c>
      <c r="OA80" s="157" t="s">
        <v>1</v>
      </c>
      <c r="OB80" s="157" t="s">
        <v>2</v>
      </c>
      <c r="OC80" s="157" t="s">
        <v>3</v>
      </c>
      <c r="OD80" s="157" t="s">
        <v>4</v>
      </c>
      <c r="OE80" s="158" t="s">
        <v>5</v>
      </c>
      <c r="OH80" s="157" t="s">
        <v>0</v>
      </c>
      <c r="OI80" s="157" t="s">
        <v>1</v>
      </c>
      <c r="OJ80" s="157" t="s">
        <v>2</v>
      </c>
      <c r="OK80" s="157" t="s">
        <v>3</v>
      </c>
      <c r="OL80" s="157" t="s">
        <v>4</v>
      </c>
      <c r="OM80" s="158" t="s">
        <v>5</v>
      </c>
      <c r="OP80" s="157" t="s">
        <v>0</v>
      </c>
      <c r="OQ80" s="157" t="s">
        <v>1</v>
      </c>
      <c r="OR80" s="157" t="s">
        <v>2</v>
      </c>
      <c r="OS80" s="157" t="s">
        <v>3</v>
      </c>
      <c r="OT80" s="157" t="s">
        <v>4</v>
      </c>
      <c r="OU80" s="158" t="s">
        <v>5</v>
      </c>
      <c r="OX80" s="157" t="s">
        <v>0</v>
      </c>
      <c r="OY80" s="157" t="s">
        <v>1</v>
      </c>
      <c r="OZ80" s="157" t="s">
        <v>2</v>
      </c>
      <c r="PA80" s="157" t="s">
        <v>3</v>
      </c>
      <c r="PB80" s="157" t="s">
        <v>4</v>
      </c>
      <c r="PC80" s="158" t="s">
        <v>5</v>
      </c>
      <c r="PF80" s="157" t="s">
        <v>0</v>
      </c>
      <c r="PG80" s="157" t="s">
        <v>1</v>
      </c>
      <c r="PH80" s="157" t="s">
        <v>2</v>
      </c>
      <c r="PI80" s="157" t="s">
        <v>3</v>
      </c>
      <c r="PJ80" s="157" t="s">
        <v>4</v>
      </c>
      <c r="PK80" s="158" t="s">
        <v>5</v>
      </c>
      <c r="PM80" s="157" t="s">
        <v>0</v>
      </c>
      <c r="PN80" s="157" t="s">
        <v>1</v>
      </c>
      <c r="PO80" s="157" t="s">
        <v>2</v>
      </c>
      <c r="PP80" s="157" t="s">
        <v>3</v>
      </c>
      <c r="PQ80" s="157" t="s">
        <v>4</v>
      </c>
      <c r="PR80" s="158" t="s">
        <v>5</v>
      </c>
      <c r="PT80" s="157" t="s">
        <v>0</v>
      </c>
      <c r="PU80" s="157" t="s">
        <v>1</v>
      </c>
      <c r="PV80" s="157" t="s">
        <v>2</v>
      </c>
      <c r="PW80" s="157" t="s">
        <v>3</v>
      </c>
      <c r="PX80" s="157" t="s">
        <v>4</v>
      </c>
      <c r="PY80" s="158" t="s">
        <v>5</v>
      </c>
      <c r="QA80" s="157" t="s">
        <v>0</v>
      </c>
      <c r="QB80" s="157" t="s">
        <v>1</v>
      </c>
      <c r="QC80" s="157" t="s">
        <v>2</v>
      </c>
      <c r="QD80" s="157" t="s">
        <v>3</v>
      </c>
      <c r="QE80" s="157" t="s">
        <v>4</v>
      </c>
      <c r="QF80" s="158" t="s">
        <v>5</v>
      </c>
      <c r="QH80" s="157" t="s">
        <v>0</v>
      </c>
      <c r="QI80" s="157" t="s">
        <v>1</v>
      </c>
      <c r="QJ80" s="157" t="s">
        <v>2</v>
      </c>
      <c r="QK80" s="157" t="s">
        <v>3</v>
      </c>
      <c r="QL80" s="157" t="s">
        <v>4</v>
      </c>
      <c r="QM80" s="158" t="s">
        <v>5</v>
      </c>
      <c r="QO80" s="157" t="s">
        <v>0</v>
      </c>
      <c r="QP80" s="157" t="s">
        <v>1</v>
      </c>
      <c r="QQ80" s="157" t="s">
        <v>2</v>
      </c>
      <c r="QR80" s="157" t="s">
        <v>3</v>
      </c>
      <c r="QS80" s="157" t="s">
        <v>4</v>
      </c>
      <c r="QT80" s="158" t="s">
        <v>5</v>
      </c>
    </row>
    <row r="81" spans="1:462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W81" s="4"/>
      <c r="AG81" s="2" t="s">
        <v>144</v>
      </c>
      <c r="AH81" s="2">
        <v>1</v>
      </c>
      <c r="AI81" s="2">
        <v>0</v>
      </c>
      <c r="AJ81" s="2">
        <v>0</v>
      </c>
      <c r="AK81" s="2">
        <v>1</v>
      </c>
      <c r="AL81" s="4">
        <v>0</v>
      </c>
      <c r="AM81" s="4">
        <f>AL81-V81</f>
        <v>0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1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J81" s="4"/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A81" s="2" t="s">
        <v>144</v>
      </c>
      <c r="DB81" s="2">
        <v>265</v>
      </c>
      <c r="DC81" s="2">
        <v>265</v>
      </c>
      <c r="DD81" s="2">
        <v>0</v>
      </c>
      <c r="DE81" s="2">
        <v>0</v>
      </c>
      <c r="DF81" s="4">
        <v>1</v>
      </c>
      <c r="DG81" s="4">
        <f>DF81-CX81</f>
        <v>0</v>
      </c>
      <c r="DI81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0</v>
      </c>
      <c r="DQ81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W81" s="4">
        <f>DV81-DN81</f>
        <v>0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2" t="s">
        <v>144</v>
      </c>
      <c r="EH81" s="2">
        <v>265</v>
      </c>
      <c r="EI81" s="2">
        <v>265</v>
      </c>
      <c r="EJ81" s="2">
        <v>0</v>
      </c>
      <c r="EK81" s="2">
        <v>0</v>
      </c>
      <c r="EL81" s="4">
        <v>1</v>
      </c>
      <c r="EM81" s="4">
        <f>EL81-ED81</f>
        <v>0</v>
      </c>
      <c r="EO81" s="147" t="s">
        <v>133</v>
      </c>
      <c r="EP81" s="147">
        <v>5</v>
      </c>
      <c r="EQ81" s="147">
        <v>5</v>
      </c>
      <c r="ER81" s="147">
        <v>0</v>
      </c>
      <c r="ES81" s="147">
        <v>0</v>
      </c>
      <c r="ET81" s="149">
        <v>1</v>
      </c>
      <c r="EU81" s="147"/>
      <c r="EV81" s="147"/>
      <c r="EW81" s="147" t="s">
        <v>133</v>
      </c>
      <c r="EX81" s="147">
        <v>5</v>
      </c>
      <c r="EY81" s="147">
        <v>5</v>
      </c>
      <c r="EZ81" s="147">
        <v>0</v>
      </c>
      <c r="FA81" s="147">
        <v>0</v>
      </c>
      <c r="FB81" s="149">
        <v>1</v>
      </c>
      <c r="FC81" s="139"/>
      <c r="FD81" s="139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58">
        <v>1</v>
      </c>
      <c r="FK81" s="157"/>
      <c r="FL81" s="157"/>
      <c r="FM81" s="157"/>
      <c r="FN81" s="157"/>
      <c r="FO81" s="157"/>
      <c r="FP81" s="157"/>
      <c r="FQ81" s="157"/>
      <c r="FR81" s="158"/>
      <c r="FS81" s="157"/>
      <c r="FT81" s="157"/>
      <c r="FU81" s="156" t="s">
        <v>133</v>
      </c>
      <c r="FV81" s="156">
        <v>5</v>
      </c>
      <c r="FW81" s="156">
        <v>5</v>
      </c>
      <c r="FX81" s="156">
        <v>0</v>
      </c>
      <c r="FY81" s="156">
        <v>0</v>
      </c>
      <c r="FZ81" s="158">
        <v>1</v>
      </c>
      <c r="GA81" s="157"/>
      <c r="GB81" s="157"/>
      <c r="GC81" s="157" t="s">
        <v>133</v>
      </c>
      <c r="GD81" s="157">
        <v>5</v>
      </c>
      <c r="GE81" s="157">
        <v>5</v>
      </c>
      <c r="GF81" s="157">
        <v>0</v>
      </c>
      <c r="GG81" s="157">
        <v>0</v>
      </c>
      <c r="GH81" s="158">
        <v>1</v>
      </c>
      <c r="GI81" s="157"/>
      <c r="GJ81" s="157"/>
      <c r="GK81" s="157" t="s">
        <v>133</v>
      </c>
      <c r="GL81" s="157">
        <v>5</v>
      </c>
      <c r="GM81" s="157">
        <v>5</v>
      </c>
      <c r="GN81" s="157">
        <v>0</v>
      </c>
      <c r="GO81" s="157">
        <v>0</v>
      </c>
      <c r="GP81" s="158">
        <v>1</v>
      </c>
      <c r="GS81" s="156" t="s">
        <v>133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133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133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133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133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133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J81" s="157"/>
      <c r="IK81" s="157"/>
      <c r="IL81" s="157" t="s">
        <v>133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R81" s="157"/>
      <c r="IS81" s="157"/>
      <c r="IT81" s="157" t="s">
        <v>133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IZ81" s="157"/>
      <c r="JA81" s="157"/>
      <c r="JB81" s="157" t="s">
        <v>133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133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133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JZ81" s="157" t="s">
        <v>133</v>
      </c>
      <c r="KA81" s="157">
        <v>5</v>
      </c>
      <c r="KB81" s="157">
        <v>5</v>
      </c>
      <c r="KC81" s="157">
        <v>0</v>
      </c>
      <c r="KD81" s="157">
        <v>0</v>
      </c>
      <c r="KE81" s="158">
        <v>1</v>
      </c>
      <c r="KH81" s="157" t="s">
        <v>133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X81" s="157" t="s">
        <v>133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133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133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133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133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133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133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133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133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133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133</v>
      </c>
      <c r="OA81" s="157">
        <v>5</v>
      </c>
      <c r="OB81" s="157">
        <v>5</v>
      </c>
      <c r="OC81" s="157">
        <v>0</v>
      </c>
      <c r="OD81" s="157">
        <v>0</v>
      </c>
      <c r="OE81" s="158">
        <v>1</v>
      </c>
      <c r="OH81" s="157" t="s">
        <v>133</v>
      </c>
      <c r="OI81" s="157">
        <v>5</v>
      </c>
      <c r="OJ81" s="157">
        <v>5</v>
      </c>
      <c r="OK81" s="157">
        <v>0</v>
      </c>
      <c r="OL81" s="157">
        <v>0</v>
      </c>
      <c r="OM81" s="158">
        <v>1</v>
      </c>
      <c r="OP81" s="157" t="s">
        <v>133</v>
      </c>
      <c r="OQ81" s="157">
        <v>5</v>
      </c>
      <c r="OR81" s="157">
        <v>5</v>
      </c>
      <c r="OS81" s="157">
        <v>0</v>
      </c>
      <c r="OT81" s="157">
        <v>0</v>
      </c>
      <c r="OU81" s="158">
        <v>1</v>
      </c>
      <c r="OX81" s="157" t="s">
        <v>133</v>
      </c>
      <c r="OY81" s="157">
        <v>5</v>
      </c>
      <c r="OZ81" s="157">
        <v>5</v>
      </c>
      <c r="PA81" s="157">
        <v>0</v>
      </c>
      <c r="PB81" s="157">
        <v>0</v>
      </c>
      <c r="PC81" s="158">
        <v>1</v>
      </c>
      <c r="PF81" s="157" t="s">
        <v>133</v>
      </c>
      <c r="PG81" s="157">
        <v>5</v>
      </c>
      <c r="PH81" s="157">
        <v>3</v>
      </c>
      <c r="PI81" s="157">
        <v>2</v>
      </c>
      <c r="PJ81" s="157">
        <v>0</v>
      </c>
      <c r="PK81" s="158">
        <v>0.6</v>
      </c>
      <c r="PM81" s="157" t="s">
        <v>133</v>
      </c>
      <c r="PN81" s="157">
        <v>5</v>
      </c>
      <c r="PO81" s="157">
        <v>3</v>
      </c>
      <c r="PP81" s="157">
        <v>2</v>
      </c>
      <c r="PQ81" s="157">
        <v>0</v>
      </c>
      <c r="PR81" s="158">
        <v>0.6</v>
      </c>
      <c r="PT81" s="157" t="s">
        <v>133</v>
      </c>
      <c r="PU81" s="157">
        <v>5</v>
      </c>
      <c r="PV81" s="157">
        <v>3</v>
      </c>
      <c r="PW81" s="157">
        <v>2</v>
      </c>
      <c r="PX81" s="157">
        <v>0</v>
      </c>
      <c r="PY81" s="158">
        <v>0.6</v>
      </c>
      <c r="QA81" s="157" t="s">
        <v>133</v>
      </c>
      <c r="QB81" s="157">
        <v>5</v>
      </c>
      <c r="QC81" s="157">
        <v>3</v>
      </c>
      <c r="QD81" s="157">
        <v>2</v>
      </c>
      <c r="QE81" s="157">
        <v>0</v>
      </c>
      <c r="QF81" s="158">
        <v>0.6</v>
      </c>
      <c r="QH81" s="157" t="s">
        <v>133</v>
      </c>
      <c r="QI81" s="157">
        <v>5</v>
      </c>
      <c r="QJ81" s="157">
        <v>3</v>
      </c>
      <c r="QK81" s="157">
        <v>2</v>
      </c>
      <c r="QL81" s="157">
        <v>0</v>
      </c>
      <c r="QM81" s="158">
        <v>0.6</v>
      </c>
      <c r="QO81" s="157" t="s">
        <v>133</v>
      </c>
      <c r="QP81" s="157">
        <v>5</v>
      </c>
      <c r="QQ81" s="157">
        <v>3</v>
      </c>
      <c r="QR81" s="157">
        <v>2</v>
      </c>
      <c r="QS81" s="157">
        <v>0</v>
      </c>
      <c r="QT81" s="158">
        <v>0.6</v>
      </c>
    </row>
    <row r="82" spans="1:462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Q82" s="2" t="s">
        <v>128</v>
      </c>
      <c r="R82" s="2">
        <v>5</v>
      </c>
      <c r="S82" s="2">
        <v>4</v>
      </c>
      <c r="T82" s="2">
        <v>1</v>
      </c>
      <c r="U82" s="2">
        <v>0</v>
      </c>
      <c r="V82" s="4">
        <v>0.8</v>
      </c>
      <c r="W82" s="4">
        <f>V82-N82</f>
        <v>-0.19999999999999996</v>
      </c>
      <c r="AG82" s="2" t="s">
        <v>128</v>
      </c>
      <c r="AH82" s="2">
        <v>5</v>
      </c>
      <c r="AI82" s="2">
        <v>4</v>
      </c>
      <c r="AJ82" s="2">
        <v>1</v>
      </c>
      <c r="AK82" s="2">
        <v>0</v>
      </c>
      <c r="AL82" s="4">
        <v>0.8</v>
      </c>
      <c r="AM82" s="4">
        <f>AL82-V82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0.19999999999999996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J82" s="4"/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A82" s="2" t="s">
        <v>128</v>
      </c>
      <c r="DB82" s="2">
        <v>5</v>
      </c>
      <c r="DC82" s="2">
        <v>5</v>
      </c>
      <c r="DD82" s="2">
        <v>0</v>
      </c>
      <c r="DE82" s="2">
        <v>0</v>
      </c>
      <c r="DF82" s="4">
        <v>1</v>
      </c>
      <c r="DG82" s="4">
        <f>DF82-CX82</f>
        <v>0</v>
      </c>
      <c r="DI8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0</v>
      </c>
      <c r="DQ8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W82" s="4">
        <f>DV82-DN82</f>
        <v>0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2" t="s">
        <v>128</v>
      </c>
      <c r="EH82" s="2">
        <v>5</v>
      </c>
      <c r="EI82" s="2">
        <v>5</v>
      </c>
      <c r="EJ82" s="2">
        <v>0</v>
      </c>
      <c r="EK82" s="2">
        <v>0</v>
      </c>
      <c r="EL82" s="4">
        <v>1</v>
      </c>
      <c r="EM82" s="4">
        <f>EL82-ED82</f>
        <v>0</v>
      </c>
      <c r="EO82" s="147" t="s">
        <v>144</v>
      </c>
      <c r="EP82" s="147">
        <v>265</v>
      </c>
      <c r="EQ82" s="147">
        <v>265</v>
      </c>
      <c r="ER82" s="147">
        <v>0</v>
      </c>
      <c r="ES82" s="147">
        <v>0</v>
      </c>
      <c r="ET82" s="149">
        <v>1</v>
      </c>
      <c r="EU82" s="147"/>
      <c r="EV82" s="147"/>
      <c r="EW82" s="147" t="s">
        <v>144</v>
      </c>
      <c r="EX82" s="147">
        <v>265</v>
      </c>
      <c r="EY82" s="147">
        <v>265</v>
      </c>
      <c r="EZ82" s="147">
        <v>0</v>
      </c>
      <c r="FA82" s="147">
        <v>0</v>
      </c>
      <c r="FB82" s="149">
        <v>1</v>
      </c>
      <c r="FC82" s="139"/>
      <c r="FD82" s="139"/>
      <c r="FE82" s="156" t="s">
        <v>144</v>
      </c>
      <c r="FF82" s="156">
        <v>265</v>
      </c>
      <c r="FG82" s="156">
        <v>265</v>
      </c>
      <c r="FH82" s="156">
        <v>0</v>
      </c>
      <c r="FI82" s="156">
        <v>0</v>
      </c>
      <c r="FJ82" s="158">
        <v>1</v>
      </c>
      <c r="FK82" s="157"/>
      <c r="FL82" s="157"/>
      <c r="FM82" s="157"/>
      <c r="FN82" s="157"/>
      <c r="FO82" s="157"/>
      <c r="FP82" s="157"/>
      <c r="FQ82" s="157"/>
      <c r="FR82" s="158"/>
      <c r="FS82" s="157"/>
      <c r="FT82" s="157"/>
      <c r="FU82" s="156" t="s">
        <v>144</v>
      </c>
      <c r="FV82" s="156">
        <v>265</v>
      </c>
      <c r="FW82" s="156">
        <v>0</v>
      </c>
      <c r="FX82" s="156">
        <v>0</v>
      </c>
      <c r="FY82" s="156">
        <v>265</v>
      </c>
      <c r="FZ82" s="158">
        <v>0</v>
      </c>
      <c r="GA82" s="157"/>
      <c r="GB82" s="157"/>
      <c r="GC82" s="157" t="s">
        <v>144</v>
      </c>
      <c r="GD82" s="157">
        <v>265</v>
      </c>
      <c r="GE82" s="157">
        <v>0</v>
      </c>
      <c r="GF82" s="157">
        <v>0</v>
      </c>
      <c r="GG82" s="157">
        <v>265</v>
      </c>
      <c r="GH82" s="158">
        <v>0</v>
      </c>
      <c r="GI82" s="157"/>
      <c r="GJ82" s="157"/>
      <c r="GK82" s="157" t="s">
        <v>144</v>
      </c>
      <c r="GL82" s="157">
        <v>265</v>
      </c>
      <c r="GM82" s="157">
        <v>0</v>
      </c>
      <c r="GN82" s="157">
        <v>0</v>
      </c>
      <c r="GO82" s="157">
        <v>265</v>
      </c>
      <c r="GP82" s="158">
        <v>0</v>
      </c>
      <c r="GS82" s="156" t="s">
        <v>144</v>
      </c>
      <c r="GT82" s="156">
        <v>265</v>
      </c>
      <c r="GU82" s="156">
        <v>265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144</v>
      </c>
      <c r="HB82" s="156">
        <v>265</v>
      </c>
      <c r="HC82" s="156">
        <v>265</v>
      </c>
      <c r="HD82" s="156">
        <v>0</v>
      </c>
      <c r="HE82" s="156">
        <v>0</v>
      </c>
      <c r="HF82" s="162">
        <v>1</v>
      </c>
      <c r="HG82" s="157"/>
      <c r="HH82" s="157"/>
      <c r="HI82" s="156" t="s">
        <v>144</v>
      </c>
      <c r="HJ82" s="156">
        <v>265</v>
      </c>
      <c r="HK82" s="156">
        <v>3</v>
      </c>
      <c r="HL82" s="156">
        <v>262</v>
      </c>
      <c r="HM82" s="156">
        <v>0</v>
      </c>
      <c r="HN82" s="162">
        <v>0.01</v>
      </c>
      <c r="HO82" s="157"/>
      <c r="HP82" s="156" t="s">
        <v>144</v>
      </c>
      <c r="HQ82" s="156">
        <v>265</v>
      </c>
      <c r="HR82" s="156">
        <v>3</v>
      </c>
      <c r="HS82" s="156">
        <v>262</v>
      </c>
      <c r="HT82" s="156">
        <v>0</v>
      </c>
      <c r="HU82" s="162">
        <v>0.01</v>
      </c>
      <c r="HV82" s="157"/>
      <c r="HW82" s="156" t="s">
        <v>144</v>
      </c>
      <c r="HX82" s="156">
        <v>265</v>
      </c>
      <c r="HY82" s="156">
        <v>3</v>
      </c>
      <c r="HZ82" s="156">
        <v>262</v>
      </c>
      <c r="IA82" s="156">
        <v>0</v>
      </c>
      <c r="IB82" s="162">
        <v>0.01</v>
      </c>
      <c r="IC82" s="157"/>
      <c r="ID82" s="156" t="s">
        <v>144</v>
      </c>
      <c r="IE82" s="156">
        <v>265</v>
      </c>
      <c r="IF82" s="156">
        <v>3</v>
      </c>
      <c r="IG82" s="156">
        <v>262</v>
      </c>
      <c r="IH82" s="156">
        <v>0</v>
      </c>
      <c r="II82" s="162">
        <v>0.01</v>
      </c>
      <c r="IJ82" s="157"/>
      <c r="IK82" s="157"/>
      <c r="IL82" s="157" t="s">
        <v>144</v>
      </c>
      <c r="IM82" s="157">
        <v>265</v>
      </c>
      <c r="IN82" s="157">
        <v>265</v>
      </c>
      <c r="IO82" s="157">
        <v>0</v>
      </c>
      <c r="IP82" s="157">
        <v>0</v>
      </c>
      <c r="IQ82" s="158">
        <v>1</v>
      </c>
      <c r="IR82" s="157"/>
      <c r="IS82" s="157"/>
      <c r="IT82" s="157" t="s">
        <v>144</v>
      </c>
      <c r="IU82" s="157">
        <v>265</v>
      </c>
      <c r="IV82" s="157">
        <v>265</v>
      </c>
      <c r="IW82" s="157">
        <v>0</v>
      </c>
      <c r="IX82" s="157">
        <v>0</v>
      </c>
      <c r="IY82" s="158">
        <v>1</v>
      </c>
      <c r="IZ82" s="157"/>
      <c r="JA82" s="157"/>
      <c r="JB82" s="157" t="s">
        <v>144</v>
      </c>
      <c r="JC82" s="157">
        <v>265</v>
      </c>
      <c r="JD82" s="157">
        <v>265</v>
      </c>
      <c r="JE82" s="157">
        <v>0</v>
      </c>
      <c r="JF82" s="157">
        <v>0</v>
      </c>
      <c r="JG82" s="158">
        <v>1</v>
      </c>
      <c r="JJ82" s="157" t="s">
        <v>144</v>
      </c>
      <c r="JK82" s="157">
        <v>265</v>
      </c>
      <c r="JL82" s="157">
        <v>265</v>
      </c>
      <c r="JM82" s="157">
        <v>0</v>
      </c>
      <c r="JN82" s="157">
        <v>0</v>
      </c>
      <c r="JO82" s="158">
        <v>1</v>
      </c>
      <c r="JR82" s="157" t="s">
        <v>144</v>
      </c>
      <c r="JS82" s="157">
        <v>265</v>
      </c>
      <c r="JT82" s="157">
        <v>265</v>
      </c>
      <c r="JU82" s="157">
        <v>0</v>
      </c>
      <c r="JV82" s="157">
        <v>0</v>
      </c>
      <c r="JW82" s="158">
        <v>1</v>
      </c>
      <c r="JZ82" s="157" t="s">
        <v>144</v>
      </c>
      <c r="KA82" s="157">
        <v>265</v>
      </c>
      <c r="KB82" s="157">
        <v>265</v>
      </c>
      <c r="KC82" s="157">
        <v>0</v>
      </c>
      <c r="KD82" s="157">
        <v>0</v>
      </c>
      <c r="KE82" s="158">
        <v>1</v>
      </c>
      <c r="KH82" s="157" t="s">
        <v>144</v>
      </c>
      <c r="KI82" s="157">
        <v>265</v>
      </c>
      <c r="KJ82" s="157">
        <v>265</v>
      </c>
      <c r="KK82" s="157">
        <v>0</v>
      </c>
      <c r="KL82" s="157">
        <v>0</v>
      </c>
      <c r="KM82" s="158">
        <v>1</v>
      </c>
      <c r="KX82" s="157" t="s">
        <v>144</v>
      </c>
      <c r="KY82" s="157">
        <v>265</v>
      </c>
      <c r="KZ82" s="157">
        <v>265</v>
      </c>
      <c r="LA82" s="157">
        <v>0</v>
      </c>
      <c r="LB82" s="157">
        <v>0</v>
      </c>
      <c r="LC82" s="158">
        <v>1</v>
      </c>
      <c r="LF82" s="157" t="s">
        <v>144</v>
      </c>
      <c r="LG82" s="157">
        <v>265</v>
      </c>
      <c r="LH82" s="157">
        <v>265</v>
      </c>
      <c r="LI82" s="157">
        <v>0</v>
      </c>
      <c r="LJ82" s="157">
        <v>0</v>
      </c>
      <c r="LK82" s="158">
        <v>1</v>
      </c>
      <c r="LN82" s="157" t="s">
        <v>144</v>
      </c>
      <c r="LO82" s="157">
        <v>265</v>
      </c>
      <c r="LP82" s="157">
        <v>265</v>
      </c>
      <c r="LQ82" s="157">
        <v>0</v>
      </c>
      <c r="LR82" s="157">
        <v>0</v>
      </c>
      <c r="LS82" s="158">
        <v>1</v>
      </c>
      <c r="LV82" s="157" t="s">
        <v>144</v>
      </c>
      <c r="LW82" s="157">
        <v>265</v>
      </c>
      <c r="LX82" s="157">
        <v>265</v>
      </c>
      <c r="LY82" s="157">
        <v>0</v>
      </c>
      <c r="LZ82" s="157">
        <v>0</v>
      </c>
      <c r="MA82" s="158">
        <v>1</v>
      </c>
      <c r="MD82" s="157" t="s">
        <v>144</v>
      </c>
      <c r="ME82" s="157">
        <v>265</v>
      </c>
      <c r="MF82" s="157">
        <v>265</v>
      </c>
      <c r="MG82" s="157">
        <v>0</v>
      </c>
      <c r="MH82" s="157">
        <v>0</v>
      </c>
      <c r="MI82" s="158">
        <v>1</v>
      </c>
      <c r="ML82" s="157" t="s">
        <v>144</v>
      </c>
      <c r="MM82" s="157">
        <v>265</v>
      </c>
      <c r="MN82" s="157">
        <v>183</v>
      </c>
      <c r="MO82" s="157">
        <v>82</v>
      </c>
      <c r="MP82" s="157">
        <v>0</v>
      </c>
      <c r="MQ82" s="158">
        <v>0.69</v>
      </c>
      <c r="MT82" s="157" t="s">
        <v>144</v>
      </c>
      <c r="MU82" s="157">
        <v>265</v>
      </c>
      <c r="MV82" s="157">
        <v>265</v>
      </c>
      <c r="MW82" s="157">
        <v>0</v>
      </c>
      <c r="MX82" s="157">
        <v>0</v>
      </c>
      <c r="MY82" s="158">
        <v>1</v>
      </c>
      <c r="NB82" s="157" t="s">
        <v>144</v>
      </c>
      <c r="NC82" s="157">
        <v>265</v>
      </c>
      <c r="ND82" s="157">
        <v>265</v>
      </c>
      <c r="NE82" s="157">
        <v>0</v>
      </c>
      <c r="NF82" s="157">
        <v>0</v>
      </c>
      <c r="NG82" s="158">
        <v>1</v>
      </c>
      <c r="NJ82" s="157" t="s">
        <v>144</v>
      </c>
      <c r="NK82" s="157">
        <v>265</v>
      </c>
      <c r="NL82" s="157">
        <v>265</v>
      </c>
      <c r="NM82" s="157">
        <v>0</v>
      </c>
      <c r="NN82" s="157">
        <v>0</v>
      </c>
      <c r="NO82" s="158">
        <v>1</v>
      </c>
      <c r="NR82" s="157" t="s">
        <v>144</v>
      </c>
      <c r="NS82" s="157">
        <v>265</v>
      </c>
      <c r="NT82" s="157">
        <v>265</v>
      </c>
      <c r="NU82" s="157">
        <v>0</v>
      </c>
      <c r="NV82" s="157">
        <v>0</v>
      </c>
      <c r="NW82" s="158">
        <v>1</v>
      </c>
      <c r="NZ82" s="157" t="s">
        <v>419</v>
      </c>
      <c r="OA82" s="157">
        <v>13</v>
      </c>
      <c r="OB82" s="157">
        <v>13</v>
      </c>
      <c r="OC82" s="157">
        <v>0</v>
      </c>
      <c r="OD82" s="157">
        <v>0</v>
      </c>
      <c r="OE82" s="158">
        <v>1</v>
      </c>
      <c r="OH82" s="157" t="s">
        <v>419</v>
      </c>
      <c r="OI82" s="157">
        <v>13</v>
      </c>
      <c r="OJ82" s="157">
        <v>13</v>
      </c>
      <c r="OK82" s="157">
        <v>0</v>
      </c>
      <c r="OL82" s="157">
        <v>0</v>
      </c>
      <c r="OM82" s="158">
        <v>1</v>
      </c>
      <c r="OP82" s="157" t="s">
        <v>419</v>
      </c>
      <c r="OQ82" s="157">
        <v>13</v>
      </c>
      <c r="OR82" s="157">
        <v>13</v>
      </c>
      <c r="OS82" s="157">
        <v>0</v>
      </c>
      <c r="OT82" s="157">
        <v>0</v>
      </c>
      <c r="OU82" s="158">
        <v>1</v>
      </c>
      <c r="OX82" s="157" t="s">
        <v>419</v>
      </c>
      <c r="OY82" s="157">
        <v>13</v>
      </c>
      <c r="OZ82" s="157">
        <v>13</v>
      </c>
      <c r="PA82" s="157">
        <v>0</v>
      </c>
      <c r="PB82" s="157">
        <v>0</v>
      </c>
      <c r="PC82" s="158">
        <v>1</v>
      </c>
      <c r="PF82" s="157" t="s">
        <v>419</v>
      </c>
      <c r="PG82" s="157">
        <v>13</v>
      </c>
      <c r="PH82" s="157">
        <v>13</v>
      </c>
      <c r="PI82" s="157">
        <v>0</v>
      </c>
      <c r="PJ82" s="157">
        <v>0</v>
      </c>
      <c r="PK82" s="158">
        <v>1</v>
      </c>
      <c r="PM82" s="157" t="s">
        <v>419</v>
      </c>
      <c r="PN82" s="157">
        <v>13</v>
      </c>
      <c r="PO82" s="157">
        <v>13</v>
      </c>
      <c r="PP82" s="157">
        <v>0</v>
      </c>
      <c r="PQ82" s="157">
        <v>0</v>
      </c>
      <c r="PR82" s="158">
        <v>1</v>
      </c>
      <c r="PT82" s="157" t="s">
        <v>419</v>
      </c>
      <c r="PU82" s="157">
        <v>13</v>
      </c>
      <c r="PV82" s="157">
        <v>13</v>
      </c>
      <c r="PW82" s="157">
        <v>0</v>
      </c>
      <c r="PX82" s="157">
        <v>0</v>
      </c>
      <c r="PY82" s="158">
        <v>1</v>
      </c>
      <c r="QA82" s="157" t="s">
        <v>419</v>
      </c>
      <c r="QB82" s="157">
        <v>13</v>
      </c>
      <c r="QC82" s="157">
        <v>13</v>
      </c>
      <c r="QD82" s="157">
        <v>0</v>
      </c>
      <c r="QE82" s="157">
        <v>0</v>
      </c>
      <c r="QF82" s="158">
        <v>1</v>
      </c>
      <c r="QH82" s="157" t="s">
        <v>419</v>
      </c>
      <c r="QI82" s="157">
        <v>13</v>
      </c>
      <c r="QJ82" s="157">
        <v>13</v>
      </c>
      <c r="QK82" s="157">
        <v>0</v>
      </c>
      <c r="QL82" s="157">
        <v>0</v>
      </c>
      <c r="QM82" s="158">
        <v>1</v>
      </c>
      <c r="QO82" s="157" t="s">
        <v>419</v>
      </c>
      <c r="QP82" s="157">
        <v>13</v>
      </c>
      <c r="QQ82" s="157">
        <v>13</v>
      </c>
      <c r="QR82" s="157">
        <v>0</v>
      </c>
      <c r="QS82" s="157">
        <v>0</v>
      </c>
      <c r="QT82" s="158">
        <v>1</v>
      </c>
    </row>
    <row r="83" spans="1:462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W83" s="4"/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AL83-V83</f>
        <v>1</v>
      </c>
      <c r="AO83" s="2" t="s">
        <v>145</v>
      </c>
      <c r="AP83" s="2">
        <v>262</v>
      </c>
      <c r="AQ83" s="2">
        <v>262</v>
      </c>
      <c r="AR83" s="2">
        <v>0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J83" s="4"/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A83" s="2" t="s">
        <v>145</v>
      </c>
      <c r="DB83" s="2">
        <v>262</v>
      </c>
      <c r="DC83" s="2">
        <v>262</v>
      </c>
      <c r="DD83" s="2">
        <v>0</v>
      </c>
      <c r="DE83" s="2">
        <v>0</v>
      </c>
      <c r="DF83" s="4">
        <v>1</v>
      </c>
      <c r="DG83" s="4">
        <f>DF83-CX83</f>
        <v>0</v>
      </c>
      <c r="DI83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0</v>
      </c>
      <c r="DQ83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W83" s="4">
        <f>DV83-DN83</f>
        <v>0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2" t="s">
        <v>145</v>
      </c>
      <c r="EH83" s="2">
        <v>262</v>
      </c>
      <c r="EI83" s="2">
        <v>262</v>
      </c>
      <c r="EJ83" s="2">
        <v>0</v>
      </c>
      <c r="EK83" s="2">
        <v>0</v>
      </c>
      <c r="EL83" s="4">
        <v>1</v>
      </c>
      <c r="EM83" s="4">
        <f>EL83-ED83</f>
        <v>0</v>
      </c>
      <c r="EO83" s="147" t="s">
        <v>128</v>
      </c>
      <c r="EP83" s="147">
        <v>5</v>
      </c>
      <c r="EQ83" s="147">
        <v>5</v>
      </c>
      <c r="ER83" s="147">
        <v>0</v>
      </c>
      <c r="ES83" s="147">
        <v>0</v>
      </c>
      <c r="ET83" s="149">
        <v>1</v>
      </c>
      <c r="EU83" s="147"/>
      <c r="EV83" s="147"/>
      <c r="EW83" s="147" t="s">
        <v>128</v>
      </c>
      <c r="EX83" s="147">
        <v>5</v>
      </c>
      <c r="EY83" s="147">
        <v>5</v>
      </c>
      <c r="EZ83" s="147">
        <v>0</v>
      </c>
      <c r="FA83" s="147">
        <v>0</v>
      </c>
      <c r="FB83" s="149">
        <v>1</v>
      </c>
      <c r="FC83" s="139"/>
      <c r="FD83" s="139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58">
        <v>1</v>
      </c>
      <c r="FK83" s="157"/>
      <c r="FL83" s="157"/>
      <c r="FM83" s="157"/>
      <c r="FN83" s="157"/>
      <c r="FO83" s="157"/>
      <c r="FP83" s="157"/>
      <c r="FQ83" s="157"/>
      <c r="FR83" s="158"/>
      <c r="FS83" s="157"/>
      <c r="FT83" s="157"/>
      <c r="FU83" s="156" t="s">
        <v>128</v>
      </c>
      <c r="FV83" s="156">
        <v>5</v>
      </c>
      <c r="FW83" s="156">
        <v>5</v>
      </c>
      <c r="FX83" s="156">
        <v>0</v>
      </c>
      <c r="FY83" s="156">
        <v>0</v>
      </c>
      <c r="FZ83" s="158">
        <v>1</v>
      </c>
      <c r="GA83" s="157"/>
      <c r="GB83" s="157"/>
      <c r="GC83" s="157" t="s">
        <v>128</v>
      </c>
      <c r="GD83" s="157">
        <v>5</v>
      </c>
      <c r="GE83" s="157">
        <v>5</v>
      </c>
      <c r="GF83" s="157">
        <v>0</v>
      </c>
      <c r="GG83" s="157">
        <v>0</v>
      </c>
      <c r="GH83" s="158">
        <v>1</v>
      </c>
      <c r="GI83" s="157"/>
      <c r="GJ83" s="157"/>
      <c r="GK83" s="157" t="s">
        <v>128</v>
      </c>
      <c r="GL83" s="157">
        <v>5</v>
      </c>
      <c r="GM83" s="157">
        <v>5</v>
      </c>
      <c r="GN83" s="157">
        <v>0</v>
      </c>
      <c r="GO83" s="157">
        <v>0</v>
      </c>
      <c r="GP83" s="158">
        <v>1</v>
      </c>
      <c r="GS83" s="156" t="s">
        <v>128</v>
      </c>
      <c r="GT83" s="156">
        <v>5</v>
      </c>
      <c r="GU83" s="156">
        <v>5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128</v>
      </c>
      <c r="HB83" s="156">
        <v>5</v>
      </c>
      <c r="HC83" s="156">
        <v>5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128</v>
      </c>
      <c r="HJ83" s="156">
        <v>5</v>
      </c>
      <c r="HK83" s="156">
        <v>5</v>
      </c>
      <c r="HL83" s="156">
        <v>0</v>
      </c>
      <c r="HM83" s="156">
        <v>0</v>
      </c>
      <c r="HN83" s="162">
        <v>1</v>
      </c>
      <c r="HO83" s="157"/>
      <c r="HP83" s="156" t="s">
        <v>128</v>
      </c>
      <c r="HQ83" s="156">
        <v>5</v>
      </c>
      <c r="HR83" s="156">
        <v>5</v>
      </c>
      <c r="HS83" s="156">
        <v>0</v>
      </c>
      <c r="HT83" s="156">
        <v>0</v>
      </c>
      <c r="HU83" s="162">
        <v>1</v>
      </c>
      <c r="HV83" s="157"/>
      <c r="HW83" s="156" t="s">
        <v>128</v>
      </c>
      <c r="HX83" s="156">
        <v>5</v>
      </c>
      <c r="HY83" s="156">
        <v>5</v>
      </c>
      <c r="HZ83" s="156">
        <v>0</v>
      </c>
      <c r="IA83" s="156">
        <v>0</v>
      </c>
      <c r="IB83" s="162">
        <v>1</v>
      </c>
      <c r="IC83" s="157"/>
      <c r="ID83" s="156" t="s">
        <v>128</v>
      </c>
      <c r="IE83" s="156">
        <v>5</v>
      </c>
      <c r="IF83" s="156">
        <v>5</v>
      </c>
      <c r="IG83" s="156">
        <v>0</v>
      </c>
      <c r="IH83" s="156">
        <v>0</v>
      </c>
      <c r="II83" s="162">
        <v>1</v>
      </c>
      <c r="IJ83" s="157"/>
      <c r="IK83" s="157"/>
      <c r="IL83" s="157" t="s">
        <v>128</v>
      </c>
      <c r="IM83" s="157">
        <v>5</v>
      </c>
      <c r="IN83" s="157">
        <v>5</v>
      </c>
      <c r="IO83" s="157">
        <v>0</v>
      </c>
      <c r="IP83" s="157">
        <v>0</v>
      </c>
      <c r="IQ83" s="158">
        <v>1</v>
      </c>
      <c r="IR83" s="157"/>
      <c r="IS83" s="157"/>
      <c r="IT83" s="157" t="s">
        <v>128</v>
      </c>
      <c r="IU83" s="157">
        <v>5</v>
      </c>
      <c r="IV83" s="157">
        <v>5</v>
      </c>
      <c r="IW83" s="157">
        <v>0</v>
      </c>
      <c r="IX83" s="157">
        <v>0</v>
      </c>
      <c r="IY83" s="158">
        <v>1</v>
      </c>
      <c r="IZ83" s="157"/>
      <c r="JA83" s="157"/>
      <c r="JB83" s="157" t="s">
        <v>128</v>
      </c>
      <c r="JC83" s="157">
        <v>5</v>
      </c>
      <c r="JD83" s="157">
        <v>5</v>
      </c>
      <c r="JE83" s="157">
        <v>0</v>
      </c>
      <c r="JF83" s="157">
        <v>0</v>
      </c>
      <c r="JG83" s="158">
        <v>1</v>
      </c>
      <c r="JJ83" s="157" t="s">
        <v>128</v>
      </c>
      <c r="JK83" s="157">
        <v>5</v>
      </c>
      <c r="JL83" s="157">
        <v>5</v>
      </c>
      <c r="JM83" s="157">
        <v>0</v>
      </c>
      <c r="JN83" s="157">
        <v>0</v>
      </c>
      <c r="JO83" s="158">
        <v>1</v>
      </c>
      <c r="JR83" s="157" t="s">
        <v>128</v>
      </c>
      <c r="JS83" s="157">
        <v>5</v>
      </c>
      <c r="JT83" s="157">
        <v>5</v>
      </c>
      <c r="JU83" s="157">
        <v>0</v>
      </c>
      <c r="JV83" s="157">
        <v>0</v>
      </c>
      <c r="JW83" s="158">
        <v>1</v>
      </c>
      <c r="JZ83" s="157" t="s">
        <v>128</v>
      </c>
      <c r="KA83" s="157">
        <v>5</v>
      </c>
      <c r="KB83" s="157">
        <v>5</v>
      </c>
      <c r="KC83" s="157">
        <v>0</v>
      </c>
      <c r="KD83" s="157">
        <v>0</v>
      </c>
      <c r="KE83" s="158">
        <v>1</v>
      </c>
      <c r="KH83" s="157" t="s">
        <v>128</v>
      </c>
      <c r="KI83" s="157">
        <v>5</v>
      </c>
      <c r="KJ83" s="157">
        <v>5</v>
      </c>
      <c r="KK83" s="157">
        <v>0</v>
      </c>
      <c r="KL83" s="157">
        <v>0</v>
      </c>
      <c r="KM83" s="158">
        <v>1</v>
      </c>
      <c r="KX83" s="157" t="s">
        <v>128</v>
      </c>
      <c r="KY83" s="157">
        <v>5</v>
      </c>
      <c r="KZ83" s="157">
        <v>5</v>
      </c>
      <c r="LA83" s="157">
        <v>0</v>
      </c>
      <c r="LB83" s="157">
        <v>0</v>
      </c>
      <c r="LC83" s="158">
        <v>1</v>
      </c>
      <c r="LF83" s="157" t="s">
        <v>128</v>
      </c>
      <c r="LG83" s="157">
        <v>5</v>
      </c>
      <c r="LH83" s="157">
        <v>5</v>
      </c>
      <c r="LI83" s="157">
        <v>0</v>
      </c>
      <c r="LJ83" s="157">
        <v>0</v>
      </c>
      <c r="LK83" s="158">
        <v>1</v>
      </c>
      <c r="LN83" s="157" t="s">
        <v>128</v>
      </c>
      <c r="LO83" s="157">
        <v>5</v>
      </c>
      <c r="LP83" s="157">
        <v>5</v>
      </c>
      <c r="LQ83" s="157">
        <v>0</v>
      </c>
      <c r="LR83" s="157">
        <v>0</v>
      </c>
      <c r="LS83" s="158">
        <v>1</v>
      </c>
      <c r="LV83" s="157" t="s">
        <v>128</v>
      </c>
      <c r="LW83" s="157">
        <v>5</v>
      </c>
      <c r="LX83" s="157">
        <v>5</v>
      </c>
      <c r="LY83" s="157">
        <v>0</v>
      </c>
      <c r="LZ83" s="157">
        <v>0</v>
      </c>
      <c r="MA83" s="158">
        <v>1</v>
      </c>
      <c r="MD83" s="157" t="s">
        <v>128</v>
      </c>
      <c r="ME83" s="157">
        <v>5</v>
      </c>
      <c r="MF83" s="157">
        <v>5</v>
      </c>
      <c r="MG83" s="157">
        <v>0</v>
      </c>
      <c r="MH83" s="157">
        <v>0</v>
      </c>
      <c r="MI83" s="158">
        <v>1</v>
      </c>
      <c r="ML83" s="157" t="s">
        <v>128</v>
      </c>
      <c r="MM83" s="157">
        <v>5</v>
      </c>
      <c r="MN83" s="157">
        <v>5</v>
      </c>
      <c r="MO83" s="157">
        <v>0</v>
      </c>
      <c r="MP83" s="157">
        <v>0</v>
      </c>
      <c r="MQ83" s="158">
        <v>1</v>
      </c>
      <c r="MT83" s="157" t="s">
        <v>128</v>
      </c>
      <c r="MU83" s="157">
        <v>5</v>
      </c>
      <c r="MV83" s="157">
        <v>5</v>
      </c>
      <c r="MW83" s="157">
        <v>0</v>
      </c>
      <c r="MX83" s="157">
        <v>0</v>
      </c>
      <c r="MY83" s="158">
        <v>1</v>
      </c>
      <c r="NB83" s="157" t="s">
        <v>128</v>
      </c>
      <c r="NC83" s="157">
        <v>5</v>
      </c>
      <c r="ND83" s="157">
        <v>5</v>
      </c>
      <c r="NE83" s="157">
        <v>0</v>
      </c>
      <c r="NF83" s="157">
        <v>0</v>
      </c>
      <c r="NG83" s="158">
        <v>1</v>
      </c>
      <c r="NJ83" s="157" t="s">
        <v>128</v>
      </c>
      <c r="NK83" s="157">
        <v>5</v>
      </c>
      <c r="NL83" s="157">
        <v>5</v>
      </c>
      <c r="NM83" s="157">
        <v>0</v>
      </c>
      <c r="NN83" s="157">
        <v>0</v>
      </c>
      <c r="NO83" s="158">
        <v>1</v>
      </c>
      <c r="NR83" s="157" t="s">
        <v>128</v>
      </c>
      <c r="NS83" s="157">
        <v>5</v>
      </c>
      <c r="NT83" s="157">
        <v>5</v>
      </c>
      <c r="NU83" s="157">
        <v>0</v>
      </c>
      <c r="NV83" s="157">
        <v>0</v>
      </c>
      <c r="NW83" s="158">
        <v>1</v>
      </c>
      <c r="NZ83" s="157" t="s">
        <v>144</v>
      </c>
      <c r="OA83" s="157">
        <v>266</v>
      </c>
      <c r="OB83" s="157">
        <v>265</v>
      </c>
      <c r="OC83" s="157">
        <v>1</v>
      </c>
      <c r="OD83" s="157">
        <v>0</v>
      </c>
      <c r="OE83" s="158">
        <v>1</v>
      </c>
      <c r="OH83" s="157" t="s">
        <v>144</v>
      </c>
      <c r="OI83" s="157">
        <v>266</v>
      </c>
      <c r="OJ83" s="157">
        <v>12</v>
      </c>
      <c r="OK83" s="157">
        <v>254</v>
      </c>
      <c r="OL83" s="157">
        <v>0</v>
      </c>
      <c r="OM83" s="158">
        <v>0.05</v>
      </c>
      <c r="OP83" s="157" t="s">
        <v>144</v>
      </c>
      <c r="OQ83" s="157">
        <v>266</v>
      </c>
      <c r="OR83" s="157">
        <v>265</v>
      </c>
      <c r="OS83" s="157">
        <v>1</v>
      </c>
      <c r="OT83" s="157">
        <v>0</v>
      </c>
      <c r="OU83" s="158">
        <v>1</v>
      </c>
      <c r="OX83" s="157" t="s">
        <v>144</v>
      </c>
      <c r="OY83" s="157">
        <v>266</v>
      </c>
      <c r="OZ83" s="157">
        <v>265</v>
      </c>
      <c r="PA83" s="157">
        <v>1</v>
      </c>
      <c r="PB83" s="157">
        <v>0</v>
      </c>
      <c r="PC83" s="158">
        <v>1</v>
      </c>
      <c r="PF83" s="157" t="s">
        <v>144</v>
      </c>
      <c r="PG83" s="157">
        <v>266</v>
      </c>
      <c r="PH83" s="157">
        <v>265</v>
      </c>
      <c r="PI83" s="157">
        <v>1</v>
      </c>
      <c r="PJ83" s="157">
        <v>0</v>
      </c>
      <c r="PK83" s="158">
        <v>1</v>
      </c>
      <c r="PM83" s="157" t="s">
        <v>144</v>
      </c>
      <c r="PN83" s="157">
        <v>266</v>
      </c>
      <c r="PO83" s="157">
        <v>265</v>
      </c>
      <c r="PP83" s="157">
        <v>1</v>
      </c>
      <c r="PQ83" s="157">
        <v>0</v>
      </c>
      <c r="PR83" s="158">
        <v>1</v>
      </c>
      <c r="PT83" s="157" t="s">
        <v>144</v>
      </c>
      <c r="PU83" s="157">
        <v>266</v>
      </c>
      <c r="PV83" s="157">
        <v>265</v>
      </c>
      <c r="PW83" s="157">
        <v>1</v>
      </c>
      <c r="PX83" s="157">
        <v>0</v>
      </c>
      <c r="PY83" s="158">
        <v>1</v>
      </c>
      <c r="QA83" s="157" t="s">
        <v>144</v>
      </c>
      <c r="QB83" s="157">
        <v>266</v>
      </c>
      <c r="QC83" s="157">
        <v>265</v>
      </c>
      <c r="QD83" s="157">
        <v>1</v>
      </c>
      <c r="QE83" s="157">
        <v>0</v>
      </c>
      <c r="QF83" s="158">
        <v>1</v>
      </c>
      <c r="QH83" s="157" t="s">
        <v>144</v>
      </c>
      <c r="QI83" s="157">
        <v>266</v>
      </c>
      <c r="QJ83" s="157">
        <v>265</v>
      </c>
      <c r="QK83" s="157">
        <v>1</v>
      </c>
      <c r="QL83" s="157">
        <v>0</v>
      </c>
      <c r="QM83" s="158">
        <v>1</v>
      </c>
      <c r="QO83" s="157" t="s">
        <v>144</v>
      </c>
      <c r="QP83" s="157">
        <v>266</v>
      </c>
      <c r="QQ83" s="157">
        <v>265</v>
      </c>
      <c r="QR83" s="157">
        <v>1</v>
      </c>
      <c r="QS83" s="157">
        <v>0</v>
      </c>
      <c r="QT83" s="158">
        <v>1</v>
      </c>
    </row>
    <row r="84" spans="1:462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Q84" s="2" t="s">
        <v>134</v>
      </c>
      <c r="R84" s="2">
        <v>3</v>
      </c>
      <c r="S84" s="2">
        <v>3</v>
      </c>
      <c r="T84" s="2">
        <v>0</v>
      </c>
      <c r="U84" s="2">
        <v>0</v>
      </c>
      <c r="V84" s="4">
        <v>1</v>
      </c>
      <c r="W84" s="4">
        <f>V84-N84</f>
        <v>0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AL84-V84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J84" s="4"/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A84" s="2" t="s">
        <v>134</v>
      </c>
      <c r="DB84" s="2">
        <v>3</v>
      </c>
      <c r="DC84" s="2">
        <v>3</v>
      </c>
      <c r="DD84" s="2">
        <v>0</v>
      </c>
      <c r="DE84" s="2">
        <v>0</v>
      </c>
      <c r="DF84" s="4">
        <v>1</v>
      </c>
      <c r="DG84" s="4">
        <f>DF84-CX84</f>
        <v>0</v>
      </c>
      <c r="DI84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0</v>
      </c>
      <c r="DQ84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W84" s="4">
        <f>DV84-DN84</f>
        <v>0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2" t="s">
        <v>134</v>
      </c>
      <c r="EH84" s="2">
        <v>3</v>
      </c>
      <c r="EI84" s="2">
        <v>3</v>
      </c>
      <c r="EJ84" s="2">
        <v>0</v>
      </c>
      <c r="EK84" s="2">
        <v>0</v>
      </c>
      <c r="EL84" s="4">
        <v>1</v>
      </c>
      <c r="EM84" s="4">
        <f>EL84-ED84</f>
        <v>0</v>
      </c>
      <c r="EO84" s="147" t="s">
        <v>145</v>
      </c>
      <c r="EP84" s="147">
        <v>262</v>
      </c>
      <c r="EQ84" s="147">
        <v>262</v>
      </c>
      <c r="ER84" s="147">
        <v>0</v>
      </c>
      <c r="ES84" s="147">
        <v>0</v>
      </c>
      <c r="ET84" s="149">
        <v>1</v>
      </c>
      <c r="EU84" s="147"/>
      <c r="EV84" s="147"/>
      <c r="EW84" s="147" t="s">
        <v>145</v>
      </c>
      <c r="EX84" s="147">
        <v>262</v>
      </c>
      <c r="EY84" s="147">
        <v>262</v>
      </c>
      <c r="EZ84" s="147">
        <v>0</v>
      </c>
      <c r="FA84" s="147">
        <v>0</v>
      </c>
      <c r="FB84" s="149">
        <v>1</v>
      </c>
      <c r="FC84" s="139"/>
      <c r="FD84" s="139"/>
      <c r="FE84" s="156" t="s">
        <v>145</v>
      </c>
      <c r="FF84" s="156">
        <v>262</v>
      </c>
      <c r="FG84" s="156">
        <v>262</v>
      </c>
      <c r="FH84" s="156">
        <v>0</v>
      </c>
      <c r="FI84" s="156">
        <v>0</v>
      </c>
      <c r="FJ84" s="158">
        <v>1</v>
      </c>
      <c r="FK84" s="157"/>
      <c r="FL84" s="157"/>
      <c r="FM84" s="157"/>
      <c r="FN84" s="157"/>
      <c r="FO84" s="157"/>
      <c r="FP84" s="157"/>
      <c r="FQ84" s="157"/>
      <c r="FR84" s="158"/>
      <c r="FS84" s="157"/>
      <c r="FT84" s="157"/>
      <c r="FU84" s="156" t="s">
        <v>145</v>
      </c>
      <c r="FV84" s="156">
        <v>262</v>
      </c>
      <c r="FW84" s="156">
        <v>0</v>
      </c>
      <c r="FX84" s="156">
        <v>0</v>
      </c>
      <c r="FY84" s="156">
        <v>262</v>
      </c>
      <c r="FZ84" s="158">
        <v>0</v>
      </c>
      <c r="GA84" s="157"/>
      <c r="GB84" s="157"/>
      <c r="GC84" s="157" t="s">
        <v>145</v>
      </c>
      <c r="GD84" s="157">
        <v>262</v>
      </c>
      <c r="GE84" s="157">
        <v>0</v>
      </c>
      <c r="GF84" s="157">
        <v>0</v>
      </c>
      <c r="GG84" s="157">
        <v>262</v>
      </c>
      <c r="GH84" s="158">
        <v>0</v>
      </c>
      <c r="GI84" s="157"/>
      <c r="GJ84" s="157"/>
      <c r="GK84" s="157" t="s">
        <v>145</v>
      </c>
      <c r="GL84" s="157">
        <v>262</v>
      </c>
      <c r="GM84" s="157">
        <v>0</v>
      </c>
      <c r="GN84" s="157">
        <v>0</v>
      </c>
      <c r="GO84" s="157">
        <v>262</v>
      </c>
      <c r="GP84" s="158">
        <v>0</v>
      </c>
      <c r="GS84" s="156" t="s">
        <v>145</v>
      </c>
      <c r="GT84" s="156">
        <v>262</v>
      </c>
      <c r="GU84" s="156">
        <v>262</v>
      </c>
      <c r="GV84" s="156">
        <v>0</v>
      </c>
      <c r="GW84" s="156">
        <v>0</v>
      </c>
      <c r="GX84" s="162">
        <v>1</v>
      </c>
      <c r="GY84" s="157"/>
      <c r="GZ84" s="157"/>
      <c r="HA84" s="156" t="s">
        <v>145</v>
      </c>
      <c r="HB84" s="156">
        <v>262</v>
      </c>
      <c r="HC84" s="156">
        <v>262</v>
      </c>
      <c r="HD84" s="156">
        <v>0</v>
      </c>
      <c r="HE84" s="156">
        <v>0</v>
      </c>
      <c r="HF84" s="162">
        <v>1</v>
      </c>
      <c r="HG84" s="157"/>
      <c r="HH84" s="157"/>
      <c r="HI84" s="156" t="s">
        <v>145</v>
      </c>
      <c r="HJ84" s="156">
        <v>262</v>
      </c>
      <c r="HK84" s="156">
        <v>152</v>
      </c>
      <c r="HL84" s="156">
        <v>110</v>
      </c>
      <c r="HM84" s="156">
        <v>0</v>
      </c>
      <c r="HN84" s="162">
        <v>0.57999999999999996</v>
      </c>
      <c r="HO84" s="157"/>
      <c r="HP84" s="156" t="s">
        <v>145</v>
      </c>
      <c r="HQ84" s="156">
        <v>262</v>
      </c>
      <c r="HR84" s="156">
        <v>152</v>
      </c>
      <c r="HS84" s="156">
        <v>110</v>
      </c>
      <c r="HT84" s="156">
        <v>0</v>
      </c>
      <c r="HU84" s="162">
        <v>0.57999999999999996</v>
      </c>
      <c r="HV84" s="157"/>
      <c r="HW84" s="156" t="s">
        <v>145</v>
      </c>
      <c r="HX84" s="156">
        <v>262</v>
      </c>
      <c r="HY84" s="156">
        <v>152</v>
      </c>
      <c r="HZ84" s="156">
        <v>110</v>
      </c>
      <c r="IA84" s="156">
        <v>0</v>
      </c>
      <c r="IB84" s="162">
        <v>0.57999999999999996</v>
      </c>
      <c r="IC84" s="157"/>
      <c r="ID84" s="156" t="s">
        <v>145</v>
      </c>
      <c r="IE84" s="156">
        <v>262</v>
      </c>
      <c r="IF84" s="156">
        <v>152</v>
      </c>
      <c r="IG84" s="156">
        <v>110</v>
      </c>
      <c r="IH84" s="156">
        <v>0</v>
      </c>
      <c r="II84" s="162">
        <v>0.57999999999999996</v>
      </c>
      <c r="IJ84" s="157"/>
      <c r="IK84" s="157"/>
      <c r="IL84" s="157" t="s">
        <v>145</v>
      </c>
      <c r="IM84" s="157">
        <v>262</v>
      </c>
      <c r="IN84" s="157">
        <v>262</v>
      </c>
      <c r="IO84" s="157">
        <v>0</v>
      </c>
      <c r="IP84" s="157">
        <v>0</v>
      </c>
      <c r="IQ84" s="158">
        <v>1</v>
      </c>
      <c r="IR84" s="157"/>
      <c r="IS84" s="157"/>
      <c r="IT84" s="157" t="s">
        <v>145</v>
      </c>
      <c r="IU84" s="157">
        <v>262</v>
      </c>
      <c r="IV84" s="157">
        <v>262</v>
      </c>
      <c r="IW84" s="157">
        <v>0</v>
      </c>
      <c r="IX84" s="157">
        <v>0</v>
      </c>
      <c r="IY84" s="158">
        <v>1</v>
      </c>
      <c r="IZ84" s="157"/>
      <c r="JA84" s="157"/>
      <c r="JB84" s="157" t="s">
        <v>145</v>
      </c>
      <c r="JC84" s="157">
        <v>262</v>
      </c>
      <c r="JD84" s="157">
        <v>262</v>
      </c>
      <c r="JE84" s="157">
        <v>0</v>
      </c>
      <c r="JF84" s="157">
        <v>0</v>
      </c>
      <c r="JG84" s="158">
        <v>1</v>
      </c>
      <c r="JJ84" s="157" t="s">
        <v>145</v>
      </c>
      <c r="JK84" s="157">
        <v>262</v>
      </c>
      <c r="JL84" s="157">
        <v>262</v>
      </c>
      <c r="JM84" s="157">
        <v>0</v>
      </c>
      <c r="JN84" s="157">
        <v>0</v>
      </c>
      <c r="JO84" s="158">
        <v>1</v>
      </c>
      <c r="JR84" s="157" t="s">
        <v>145</v>
      </c>
      <c r="JS84" s="157">
        <v>262</v>
      </c>
      <c r="JT84" s="157">
        <v>262</v>
      </c>
      <c r="JU84" s="157">
        <v>0</v>
      </c>
      <c r="JV84" s="157">
        <v>0</v>
      </c>
      <c r="JW84" s="158">
        <v>1</v>
      </c>
      <c r="JZ84" s="157" t="s">
        <v>145</v>
      </c>
      <c r="KA84" s="157">
        <v>262</v>
      </c>
      <c r="KB84" s="157">
        <v>262</v>
      </c>
      <c r="KC84" s="157">
        <v>0</v>
      </c>
      <c r="KD84" s="157">
        <v>0</v>
      </c>
      <c r="KE84" s="158">
        <v>1</v>
      </c>
      <c r="KH84" s="157" t="s">
        <v>145</v>
      </c>
      <c r="KI84" s="157">
        <v>262</v>
      </c>
      <c r="KJ84" s="157">
        <v>262</v>
      </c>
      <c r="KK84" s="157">
        <v>0</v>
      </c>
      <c r="KL84" s="157">
        <v>0</v>
      </c>
      <c r="KM84" s="158">
        <v>1</v>
      </c>
      <c r="KX84" s="157" t="s">
        <v>396</v>
      </c>
      <c r="KY84" s="157">
        <v>46</v>
      </c>
      <c r="KZ84" s="157">
        <v>42</v>
      </c>
      <c r="LA84" s="157">
        <v>4</v>
      </c>
      <c r="LB84" s="157">
        <v>0</v>
      </c>
      <c r="LC84" s="158">
        <v>0.91</v>
      </c>
      <c r="LF84" s="157" t="s">
        <v>396</v>
      </c>
      <c r="LG84" s="157">
        <v>46</v>
      </c>
      <c r="LH84" s="157">
        <v>42</v>
      </c>
      <c r="LI84" s="157">
        <v>4</v>
      </c>
      <c r="LJ84" s="157">
        <v>0</v>
      </c>
      <c r="LK84" s="158">
        <v>0.91</v>
      </c>
      <c r="LN84" s="157" t="s">
        <v>396</v>
      </c>
      <c r="LO84" s="157">
        <v>46</v>
      </c>
      <c r="LP84" s="157">
        <v>42</v>
      </c>
      <c r="LQ84" s="157">
        <v>4</v>
      </c>
      <c r="LR84" s="157">
        <v>0</v>
      </c>
      <c r="LS84" s="158">
        <v>0.91</v>
      </c>
      <c r="LV84" s="157" t="s">
        <v>396</v>
      </c>
      <c r="LW84" s="157">
        <v>46</v>
      </c>
      <c r="LX84" s="157">
        <v>42</v>
      </c>
      <c r="LY84" s="157">
        <v>4</v>
      </c>
      <c r="LZ84" s="157">
        <v>0</v>
      </c>
      <c r="MA84" s="158">
        <v>0.91</v>
      </c>
      <c r="MD84" s="157" t="s">
        <v>396</v>
      </c>
      <c r="ME84" s="157">
        <v>46</v>
      </c>
      <c r="MF84" s="157">
        <v>42</v>
      </c>
      <c r="MG84" s="157">
        <v>4</v>
      </c>
      <c r="MH84" s="157">
        <v>0</v>
      </c>
      <c r="MI84" s="158">
        <v>0.91</v>
      </c>
      <c r="ML84" s="157" t="s">
        <v>396</v>
      </c>
      <c r="MM84" s="157">
        <v>46</v>
      </c>
      <c r="MN84" s="157">
        <v>39</v>
      </c>
      <c r="MO84" s="157">
        <v>7</v>
      </c>
      <c r="MP84" s="157">
        <v>0</v>
      </c>
      <c r="MQ84" s="158">
        <v>0.85</v>
      </c>
      <c r="MT84" s="157" t="s">
        <v>396</v>
      </c>
      <c r="MU84" s="157">
        <v>46</v>
      </c>
      <c r="MV84" s="157">
        <v>46</v>
      </c>
      <c r="MW84" s="157">
        <v>0</v>
      </c>
      <c r="MX84" s="157">
        <v>0</v>
      </c>
      <c r="MY84" s="158">
        <v>1</v>
      </c>
      <c r="NB84" s="157" t="s">
        <v>396</v>
      </c>
      <c r="NC84" s="157">
        <v>46</v>
      </c>
      <c r="ND84" s="157">
        <v>46</v>
      </c>
      <c r="NE84" s="157">
        <v>0</v>
      </c>
      <c r="NF84" s="157">
        <v>0</v>
      </c>
      <c r="NG84" s="158">
        <v>1</v>
      </c>
      <c r="NJ84" s="157" t="s">
        <v>396</v>
      </c>
      <c r="NK84" s="157">
        <v>46</v>
      </c>
      <c r="NL84" s="157">
        <v>46</v>
      </c>
      <c r="NM84" s="157">
        <v>0</v>
      </c>
      <c r="NN84" s="157">
        <v>0</v>
      </c>
      <c r="NO84" s="158">
        <v>1</v>
      </c>
      <c r="NR84" s="157" t="s">
        <v>396</v>
      </c>
      <c r="NS84" s="157">
        <v>46</v>
      </c>
      <c r="NT84" s="157">
        <v>46</v>
      </c>
      <c r="NU84" s="157">
        <v>0</v>
      </c>
      <c r="NV84" s="157">
        <v>0</v>
      </c>
      <c r="NW84" s="158">
        <v>1</v>
      </c>
      <c r="NZ84" s="157" t="s">
        <v>128</v>
      </c>
      <c r="OA84" s="157">
        <v>5</v>
      </c>
      <c r="OB84" s="157">
        <v>5</v>
      </c>
      <c r="OC84" s="157">
        <v>0</v>
      </c>
      <c r="OD84" s="157">
        <v>0</v>
      </c>
      <c r="OE84" s="158">
        <v>1</v>
      </c>
      <c r="OH84" s="157" t="s">
        <v>128</v>
      </c>
      <c r="OI84" s="157">
        <v>5</v>
      </c>
      <c r="OJ84" s="157">
        <v>5</v>
      </c>
      <c r="OK84" s="157">
        <v>0</v>
      </c>
      <c r="OL84" s="157">
        <v>0</v>
      </c>
      <c r="OM84" s="158">
        <v>1</v>
      </c>
      <c r="OP84" s="157" t="s">
        <v>128</v>
      </c>
      <c r="OQ84" s="157">
        <v>5</v>
      </c>
      <c r="OR84" s="157">
        <v>5</v>
      </c>
      <c r="OS84" s="157">
        <v>0</v>
      </c>
      <c r="OT84" s="157">
        <v>0</v>
      </c>
      <c r="OU84" s="158">
        <v>1</v>
      </c>
      <c r="OX84" s="157" t="s">
        <v>128</v>
      </c>
      <c r="OY84" s="157">
        <v>5</v>
      </c>
      <c r="OZ84" s="157">
        <v>5</v>
      </c>
      <c r="PA84" s="157">
        <v>0</v>
      </c>
      <c r="PB84" s="157">
        <v>0</v>
      </c>
      <c r="PC84" s="158">
        <v>1</v>
      </c>
      <c r="PF84" s="157" t="s">
        <v>128</v>
      </c>
      <c r="PG84" s="157">
        <v>5</v>
      </c>
      <c r="PH84" s="157">
        <v>5</v>
      </c>
      <c r="PI84" s="157">
        <v>0</v>
      </c>
      <c r="PJ84" s="157">
        <v>0</v>
      </c>
      <c r="PK84" s="158">
        <v>1</v>
      </c>
      <c r="PM84" s="157" t="s">
        <v>128</v>
      </c>
      <c r="PN84" s="157">
        <v>5</v>
      </c>
      <c r="PO84" s="157">
        <v>5</v>
      </c>
      <c r="PP84" s="157">
        <v>0</v>
      </c>
      <c r="PQ84" s="157">
        <v>0</v>
      </c>
      <c r="PR84" s="158">
        <v>1</v>
      </c>
      <c r="PT84" s="157" t="s">
        <v>128</v>
      </c>
      <c r="PU84" s="157">
        <v>5</v>
      </c>
      <c r="PV84" s="157">
        <v>5</v>
      </c>
      <c r="PW84" s="157">
        <v>0</v>
      </c>
      <c r="PX84" s="157">
        <v>0</v>
      </c>
      <c r="PY84" s="158">
        <v>1</v>
      </c>
      <c r="QA84" s="157" t="s">
        <v>128</v>
      </c>
      <c r="QB84" s="157">
        <v>5</v>
      </c>
      <c r="QC84" s="157">
        <v>5</v>
      </c>
      <c r="QD84" s="157">
        <v>0</v>
      </c>
      <c r="QE84" s="157">
        <v>0</v>
      </c>
      <c r="QF84" s="158">
        <v>1</v>
      </c>
      <c r="QH84" s="157" t="s">
        <v>128</v>
      </c>
      <c r="QI84" s="157">
        <v>5</v>
      </c>
      <c r="QJ84" s="157">
        <v>5</v>
      </c>
      <c r="QK84" s="157">
        <v>0</v>
      </c>
      <c r="QL84" s="157">
        <v>0</v>
      </c>
      <c r="QM84" s="158">
        <v>1</v>
      </c>
      <c r="QO84" s="157" t="s">
        <v>128</v>
      </c>
      <c r="QP84" s="157">
        <v>5</v>
      </c>
      <c r="QQ84" s="157">
        <v>5</v>
      </c>
      <c r="QR84" s="157">
        <v>0</v>
      </c>
      <c r="QS84" s="157">
        <v>0</v>
      </c>
      <c r="QT84" s="158">
        <v>1</v>
      </c>
    </row>
    <row r="85" spans="1:462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R85" s="2">
        <f>SUM(R80:R84)</f>
        <v>13</v>
      </c>
      <c r="S85" s="2">
        <f>SUM(S80:S84)</f>
        <v>11</v>
      </c>
      <c r="V85" s="4">
        <f>S85/R85</f>
        <v>0.84615384615384615</v>
      </c>
      <c r="AH85" s="2">
        <f>SUM(AH80:AH84)</f>
        <v>276</v>
      </c>
      <c r="AI85" s="2">
        <f>SUM(AI80:AI84)</f>
        <v>273</v>
      </c>
      <c r="AL85" s="4">
        <f>AI85/AH85</f>
        <v>0.98913043478260865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B85" s="2">
        <f>SUM(DB80:DB84)</f>
        <v>540</v>
      </c>
      <c r="DC85" s="2">
        <f>SUM(DC80:DC84)</f>
        <v>540</v>
      </c>
      <c r="DF85" s="4">
        <f>DC85/DB85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H85" s="2">
        <f>SUM(EH80:EH84)</f>
        <v>540</v>
      </c>
      <c r="EI85" s="2">
        <f>SUM(EI80:EI84)</f>
        <v>540</v>
      </c>
      <c r="EL85" s="4">
        <f>EI85/EH85</f>
        <v>1</v>
      </c>
      <c r="EO85" s="147" t="s">
        <v>134</v>
      </c>
      <c r="EP85" s="147">
        <v>3</v>
      </c>
      <c r="EQ85" s="147">
        <v>3</v>
      </c>
      <c r="ER85" s="147">
        <v>0</v>
      </c>
      <c r="ES85" s="147">
        <v>0</v>
      </c>
      <c r="ET85" s="149">
        <v>1</v>
      </c>
      <c r="EU85" s="147"/>
      <c r="EV85" s="147"/>
      <c r="EW85" s="147" t="s">
        <v>134</v>
      </c>
      <c r="EX85" s="147">
        <v>3</v>
      </c>
      <c r="EY85" s="147">
        <v>3</v>
      </c>
      <c r="EZ85" s="147">
        <v>0</v>
      </c>
      <c r="FA85" s="147">
        <v>0</v>
      </c>
      <c r="FB85" s="149">
        <v>1</v>
      </c>
      <c r="FC85" s="139"/>
      <c r="FD85" s="139"/>
      <c r="FE85" s="156" t="s">
        <v>134</v>
      </c>
      <c r="FF85" s="156">
        <v>3</v>
      </c>
      <c r="FG85" s="156">
        <v>3</v>
      </c>
      <c r="FH85" s="156">
        <v>0</v>
      </c>
      <c r="FI85" s="156">
        <v>0</v>
      </c>
      <c r="FJ85" s="158">
        <v>1</v>
      </c>
      <c r="FK85" s="157"/>
      <c r="FL85" s="157"/>
      <c r="FM85" s="157"/>
      <c r="FN85" s="157"/>
      <c r="FO85" s="157"/>
      <c r="FP85" s="157"/>
      <c r="FQ85" s="157"/>
      <c r="FR85" s="158"/>
      <c r="FS85" s="157"/>
      <c r="FT85" s="157"/>
      <c r="FU85" s="156" t="s">
        <v>279</v>
      </c>
      <c r="FV85" s="156">
        <v>3</v>
      </c>
      <c r="FW85" s="156">
        <v>3</v>
      </c>
      <c r="FX85" s="156">
        <v>0</v>
      </c>
      <c r="FY85" s="156">
        <v>0</v>
      </c>
      <c r="FZ85" s="158">
        <v>1</v>
      </c>
      <c r="GA85" s="157"/>
      <c r="GB85" s="157"/>
      <c r="GC85" s="157" t="s">
        <v>279</v>
      </c>
      <c r="GD85" s="157">
        <v>3</v>
      </c>
      <c r="GE85" s="157">
        <v>3</v>
      </c>
      <c r="GF85" s="157">
        <v>0</v>
      </c>
      <c r="GG85" s="157">
        <v>0</v>
      </c>
      <c r="GH85" s="158">
        <v>1</v>
      </c>
      <c r="GI85" s="157"/>
      <c r="GJ85" s="157"/>
      <c r="GK85" s="157" t="s">
        <v>279</v>
      </c>
      <c r="GL85" s="157">
        <v>3</v>
      </c>
      <c r="GM85" s="157">
        <v>3</v>
      </c>
      <c r="GN85" s="157">
        <v>0</v>
      </c>
      <c r="GO85" s="157">
        <v>0</v>
      </c>
      <c r="GP85" s="158">
        <v>1</v>
      </c>
      <c r="GS85" s="156" t="s">
        <v>279</v>
      </c>
      <c r="GT85" s="156">
        <v>3</v>
      </c>
      <c r="GU85" s="156">
        <v>3</v>
      </c>
      <c r="GV85" s="156">
        <v>0</v>
      </c>
      <c r="GW85" s="156">
        <v>0</v>
      </c>
      <c r="GX85" s="162">
        <v>1</v>
      </c>
      <c r="GY85" s="157"/>
      <c r="GZ85" s="157"/>
      <c r="HA85" s="156" t="s">
        <v>279</v>
      </c>
      <c r="HB85" s="156">
        <v>3</v>
      </c>
      <c r="HC85" s="156">
        <v>3</v>
      </c>
      <c r="HD85" s="156">
        <v>0</v>
      </c>
      <c r="HE85" s="156">
        <v>0</v>
      </c>
      <c r="HF85" s="162">
        <v>1</v>
      </c>
      <c r="HG85" s="157"/>
      <c r="HH85" s="157"/>
      <c r="HI85" s="156" t="s">
        <v>279</v>
      </c>
      <c r="HJ85" s="156">
        <v>3</v>
      </c>
      <c r="HK85" s="156">
        <v>3</v>
      </c>
      <c r="HL85" s="156">
        <v>0</v>
      </c>
      <c r="HM85" s="156">
        <v>0</v>
      </c>
      <c r="HN85" s="162">
        <v>1</v>
      </c>
      <c r="HO85" s="157"/>
      <c r="HP85" s="156" t="s">
        <v>279</v>
      </c>
      <c r="HQ85" s="156">
        <v>3</v>
      </c>
      <c r="HR85" s="156">
        <v>3</v>
      </c>
      <c r="HS85" s="156">
        <v>0</v>
      </c>
      <c r="HT85" s="156">
        <v>0</v>
      </c>
      <c r="HU85" s="162">
        <v>1</v>
      </c>
      <c r="HV85" s="157"/>
      <c r="HW85" s="156" t="s">
        <v>279</v>
      </c>
      <c r="HX85" s="156">
        <v>3</v>
      </c>
      <c r="HY85" s="156">
        <v>3</v>
      </c>
      <c r="HZ85" s="156">
        <v>0</v>
      </c>
      <c r="IA85" s="156">
        <v>0</v>
      </c>
      <c r="IB85" s="162">
        <v>1</v>
      </c>
      <c r="IC85" s="157"/>
      <c r="ID85" s="156" t="s">
        <v>279</v>
      </c>
      <c r="IE85" s="156">
        <v>3</v>
      </c>
      <c r="IF85" s="156">
        <v>3</v>
      </c>
      <c r="IG85" s="156">
        <v>0</v>
      </c>
      <c r="IH85" s="156">
        <v>0</v>
      </c>
      <c r="II85" s="162">
        <v>1</v>
      </c>
      <c r="IL85" s="157" t="s">
        <v>279</v>
      </c>
      <c r="IM85" s="157">
        <v>3</v>
      </c>
      <c r="IN85" s="157">
        <v>3</v>
      </c>
      <c r="IO85" s="157">
        <v>0</v>
      </c>
      <c r="IP85" s="157">
        <v>0</v>
      </c>
      <c r="IQ85" s="158">
        <v>1</v>
      </c>
      <c r="IT85" s="157" t="s">
        <v>279</v>
      </c>
      <c r="IU85" s="157">
        <v>3</v>
      </c>
      <c r="IV85" s="157">
        <v>3</v>
      </c>
      <c r="IW85" s="157">
        <v>0</v>
      </c>
      <c r="IX85" s="157">
        <v>0</v>
      </c>
      <c r="IY85" s="158">
        <v>1</v>
      </c>
      <c r="JB85" s="157" t="s">
        <v>279</v>
      </c>
      <c r="JC85" s="157">
        <v>3</v>
      </c>
      <c r="JD85" s="157">
        <v>3</v>
      </c>
      <c r="JE85" s="157">
        <v>0</v>
      </c>
      <c r="JF85" s="157">
        <v>0</v>
      </c>
      <c r="JG85" s="158">
        <v>1</v>
      </c>
      <c r="JJ85" s="157" t="s">
        <v>279</v>
      </c>
      <c r="JK85" s="157">
        <v>3</v>
      </c>
      <c r="JL85" s="157">
        <v>3</v>
      </c>
      <c r="JM85" s="157">
        <v>0</v>
      </c>
      <c r="JN85" s="157">
        <v>0</v>
      </c>
      <c r="JO85" s="158">
        <v>1</v>
      </c>
      <c r="JR85" s="157" t="s">
        <v>279</v>
      </c>
      <c r="JS85" s="157">
        <v>3</v>
      </c>
      <c r="JT85" s="157">
        <v>3</v>
      </c>
      <c r="JU85" s="157">
        <v>0</v>
      </c>
      <c r="JV85" s="157">
        <v>0</v>
      </c>
      <c r="JW85" s="158">
        <v>1</v>
      </c>
      <c r="JZ85" s="157" t="s">
        <v>279</v>
      </c>
      <c r="KA85" s="157">
        <v>3</v>
      </c>
      <c r="KB85" s="157">
        <v>3</v>
      </c>
      <c r="KC85" s="157">
        <v>0</v>
      </c>
      <c r="KD85" s="157">
        <v>0</v>
      </c>
      <c r="KE85" s="158">
        <v>1</v>
      </c>
      <c r="KH85" s="157" t="s">
        <v>279</v>
      </c>
      <c r="KI85" s="157">
        <v>3</v>
      </c>
      <c r="KJ85" s="157">
        <v>3</v>
      </c>
      <c r="KK85" s="157">
        <v>0</v>
      </c>
      <c r="KL85" s="157">
        <v>0</v>
      </c>
      <c r="KM85" s="158">
        <v>1</v>
      </c>
      <c r="KX85" s="157" t="s">
        <v>145</v>
      </c>
      <c r="KY85" s="157">
        <v>262</v>
      </c>
      <c r="KZ85" s="157">
        <v>262</v>
      </c>
      <c r="LA85" s="157">
        <v>0</v>
      </c>
      <c r="LB85" s="157">
        <v>0</v>
      </c>
      <c r="LC85" s="158">
        <v>1</v>
      </c>
      <c r="LF85" s="157" t="s">
        <v>145</v>
      </c>
      <c r="LG85" s="157">
        <v>262</v>
      </c>
      <c r="LH85" s="157">
        <v>262</v>
      </c>
      <c r="LI85" s="157">
        <v>0</v>
      </c>
      <c r="LJ85" s="157">
        <v>0</v>
      </c>
      <c r="LK85" s="158">
        <v>1</v>
      </c>
      <c r="LN85" s="157" t="s">
        <v>145</v>
      </c>
      <c r="LO85" s="157">
        <v>262</v>
      </c>
      <c r="LP85" s="157">
        <v>262</v>
      </c>
      <c r="LQ85" s="157">
        <v>0</v>
      </c>
      <c r="LR85" s="157">
        <v>0</v>
      </c>
      <c r="LS85" s="158">
        <v>1</v>
      </c>
      <c r="LV85" s="157" t="s">
        <v>145</v>
      </c>
      <c r="LW85" s="157">
        <v>262</v>
      </c>
      <c r="LX85" s="157">
        <v>262</v>
      </c>
      <c r="LY85" s="157">
        <v>0</v>
      </c>
      <c r="LZ85" s="157">
        <v>0</v>
      </c>
      <c r="MA85" s="158">
        <v>1</v>
      </c>
      <c r="MD85" s="157" t="s">
        <v>145</v>
      </c>
      <c r="ME85" s="157">
        <v>262</v>
      </c>
      <c r="MF85" s="157">
        <v>262</v>
      </c>
      <c r="MG85" s="157">
        <v>0</v>
      </c>
      <c r="MH85" s="157">
        <v>0</v>
      </c>
      <c r="MI85" s="158">
        <v>1</v>
      </c>
      <c r="ML85" s="157" t="s">
        <v>145</v>
      </c>
      <c r="MM85" s="157">
        <v>262</v>
      </c>
      <c r="MN85" s="157">
        <v>262</v>
      </c>
      <c r="MO85" s="157">
        <v>0</v>
      </c>
      <c r="MP85" s="157">
        <v>0</v>
      </c>
      <c r="MQ85" s="158">
        <v>1</v>
      </c>
      <c r="MT85" s="157" t="s">
        <v>145</v>
      </c>
      <c r="MU85" s="157">
        <v>262</v>
      </c>
      <c r="MV85" s="157">
        <v>262</v>
      </c>
      <c r="MW85" s="157">
        <v>0</v>
      </c>
      <c r="MX85" s="157">
        <v>0</v>
      </c>
      <c r="MY85" s="158">
        <v>1</v>
      </c>
      <c r="NB85" s="157" t="s">
        <v>145</v>
      </c>
      <c r="NC85" s="157">
        <v>262</v>
      </c>
      <c r="ND85" s="157">
        <v>262</v>
      </c>
      <c r="NE85" s="157">
        <v>0</v>
      </c>
      <c r="NF85" s="157">
        <v>0</v>
      </c>
      <c r="NG85" s="158">
        <v>1</v>
      </c>
      <c r="NJ85" s="157" t="s">
        <v>145</v>
      </c>
      <c r="NK85" s="157">
        <v>262</v>
      </c>
      <c r="NL85" s="157">
        <v>262</v>
      </c>
      <c r="NM85" s="157">
        <v>0</v>
      </c>
      <c r="NN85" s="157">
        <v>0</v>
      </c>
      <c r="NO85" s="158">
        <v>1</v>
      </c>
      <c r="NR85" s="157" t="s">
        <v>145</v>
      </c>
      <c r="NS85" s="157">
        <v>262</v>
      </c>
      <c r="NT85" s="157">
        <v>262</v>
      </c>
      <c r="NU85" s="157">
        <v>0</v>
      </c>
      <c r="NV85" s="157">
        <v>0</v>
      </c>
      <c r="NW85" s="158">
        <v>1</v>
      </c>
      <c r="NZ85" s="157" t="s">
        <v>396</v>
      </c>
      <c r="OA85" s="157">
        <v>49</v>
      </c>
      <c r="OB85" s="157">
        <v>48</v>
      </c>
      <c r="OC85" s="157">
        <v>1</v>
      </c>
      <c r="OD85" s="157">
        <v>0</v>
      </c>
      <c r="OE85" s="158">
        <v>0.98</v>
      </c>
      <c r="OH85" s="157" t="s">
        <v>396</v>
      </c>
      <c r="OI85" s="157">
        <v>49</v>
      </c>
      <c r="OJ85" s="157">
        <v>39</v>
      </c>
      <c r="OK85" s="157">
        <v>10</v>
      </c>
      <c r="OL85" s="157">
        <v>0</v>
      </c>
      <c r="OM85" s="158">
        <v>0.8</v>
      </c>
      <c r="OP85" s="157" t="s">
        <v>396</v>
      </c>
      <c r="OQ85" s="157">
        <v>49</v>
      </c>
      <c r="OR85" s="157">
        <v>48</v>
      </c>
      <c r="OS85" s="157">
        <v>1</v>
      </c>
      <c r="OT85" s="157">
        <v>0</v>
      </c>
      <c r="OU85" s="158">
        <v>0.98</v>
      </c>
      <c r="OX85" s="157" t="s">
        <v>396</v>
      </c>
      <c r="OY85" s="157">
        <v>49</v>
      </c>
      <c r="OZ85" s="157">
        <v>48</v>
      </c>
      <c r="PA85" s="157">
        <v>1</v>
      </c>
      <c r="PB85" s="157">
        <v>0</v>
      </c>
      <c r="PC85" s="158">
        <v>0.98</v>
      </c>
      <c r="PF85" s="157" t="s">
        <v>396</v>
      </c>
      <c r="PG85" s="157">
        <v>49</v>
      </c>
      <c r="PH85" s="157">
        <v>48</v>
      </c>
      <c r="PI85" s="157">
        <v>1</v>
      </c>
      <c r="PJ85" s="157">
        <v>0</v>
      </c>
      <c r="PK85" s="158">
        <v>0.98</v>
      </c>
      <c r="PM85" s="157" t="s">
        <v>396</v>
      </c>
      <c r="PN85" s="157">
        <v>49</v>
      </c>
      <c r="PO85" s="157">
        <v>48</v>
      </c>
      <c r="PP85" s="157">
        <v>1</v>
      </c>
      <c r="PQ85" s="157">
        <v>0</v>
      </c>
      <c r="PR85" s="158">
        <v>0.98</v>
      </c>
      <c r="PT85" s="157" t="s">
        <v>396</v>
      </c>
      <c r="PU85" s="157">
        <v>50</v>
      </c>
      <c r="PV85" s="157">
        <v>48</v>
      </c>
      <c r="PW85" s="157">
        <v>1</v>
      </c>
      <c r="PX85" s="157">
        <v>1</v>
      </c>
      <c r="PY85" s="158">
        <v>0.96</v>
      </c>
      <c r="QA85" s="157" t="s">
        <v>396</v>
      </c>
      <c r="QB85" s="157">
        <v>50</v>
      </c>
      <c r="QC85" s="157">
        <v>48</v>
      </c>
      <c r="QD85" s="157">
        <v>1</v>
      </c>
      <c r="QE85" s="157">
        <v>1</v>
      </c>
      <c r="QF85" s="158">
        <v>0.96</v>
      </c>
      <c r="QH85" s="157" t="s">
        <v>396</v>
      </c>
      <c r="QI85" s="157">
        <v>50</v>
      </c>
      <c r="QJ85" s="157">
        <v>48</v>
      </c>
      <c r="QK85" s="157">
        <v>1</v>
      </c>
      <c r="QL85" s="157">
        <v>1</v>
      </c>
      <c r="QM85" s="158">
        <v>0.96</v>
      </c>
      <c r="QO85" s="157" t="s">
        <v>396</v>
      </c>
      <c r="QP85" s="157">
        <v>50</v>
      </c>
      <c r="QQ85" s="157">
        <v>48</v>
      </c>
      <c r="QR85" s="157">
        <v>1</v>
      </c>
      <c r="QS85" s="157">
        <v>1</v>
      </c>
      <c r="QT85" s="158">
        <v>0.96</v>
      </c>
    </row>
    <row r="86" spans="1:462">
      <c r="FE86" s="157"/>
      <c r="FF86" s="157"/>
      <c r="FG86" s="157"/>
      <c r="FH86" s="157"/>
      <c r="FI86" s="157"/>
      <c r="FJ86" s="158"/>
      <c r="FK86" s="157"/>
      <c r="FL86" s="157"/>
      <c r="FM86" s="157"/>
      <c r="FN86" s="157"/>
      <c r="FO86" s="157"/>
      <c r="FP86" s="157"/>
      <c r="FQ86" s="157"/>
      <c r="FR86" s="158"/>
      <c r="FS86" s="157"/>
      <c r="FT86" s="157"/>
      <c r="FU86" s="157"/>
      <c r="FV86" s="157"/>
      <c r="FW86" s="157"/>
      <c r="FX86" s="157"/>
      <c r="FY86" s="157"/>
      <c r="FZ86" s="158"/>
      <c r="GA86" s="157"/>
      <c r="GB86" s="157"/>
      <c r="GC86" s="157" t="s">
        <v>289</v>
      </c>
      <c r="GD86" s="157">
        <v>111</v>
      </c>
      <c r="GE86" s="157">
        <v>97</v>
      </c>
      <c r="GF86" s="157">
        <v>14</v>
      </c>
      <c r="GG86" s="157">
        <v>0</v>
      </c>
      <c r="GH86" s="158">
        <v>0.87</v>
      </c>
      <c r="GI86" s="157"/>
      <c r="GJ86" s="157"/>
      <c r="GK86" s="157" t="s">
        <v>289</v>
      </c>
      <c r="GL86" s="157">
        <v>111</v>
      </c>
      <c r="GM86" s="157">
        <v>99</v>
      </c>
      <c r="GN86" s="157">
        <v>12</v>
      </c>
      <c r="GO86" s="157">
        <v>0</v>
      </c>
      <c r="GP86" s="158">
        <v>0.89</v>
      </c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KX86" s="157" t="s">
        <v>279</v>
      </c>
      <c r="KY86" s="157">
        <v>3</v>
      </c>
      <c r="KZ86" s="157">
        <v>3</v>
      </c>
      <c r="LA86" s="157">
        <v>0</v>
      </c>
      <c r="LB86" s="157">
        <v>0</v>
      </c>
      <c r="LC86" s="158">
        <v>1</v>
      </c>
      <c r="LF86" s="157" t="s">
        <v>279</v>
      </c>
      <c r="LG86" s="157">
        <v>3</v>
      </c>
      <c r="LH86" s="157">
        <v>3</v>
      </c>
      <c r="LI86" s="157">
        <v>0</v>
      </c>
      <c r="LJ86" s="157">
        <v>0</v>
      </c>
      <c r="LK86" s="158">
        <v>1</v>
      </c>
      <c r="LN86" s="157" t="s">
        <v>279</v>
      </c>
      <c r="LO86" s="157">
        <v>3</v>
      </c>
      <c r="LP86" s="157">
        <v>3</v>
      </c>
      <c r="LQ86" s="157">
        <v>0</v>
      </c>
      <c r="LR86" s="157">
        <v>0</v>
      </c>
      <c r="LS86" s="158">
        <v>1</v>
      </c>
      <c r="LV86" s="157" t="s">
        <v>279</v>
      </c>
      <c r="LW86" s="157">
        <v>3</v>
      </c>
      <c r="LX86" s="157">
        <v>3</v>
      </c>
      <c r="LY86" s="157">
        <v>0</v>
      </c>
      <c r="LZ86" s="157">
        <v>0</v>
      </c>
      <c r="MA86" s="158">
        <v>1</v>
      </c>
      <c r="MD86" s="157" t="s">
        <v>279</v>
      </c>
      <c r="ME86" s="157">
        <v>3</v>
      </c>
      <c r="MF86" s="157">
        <v>3</v>
      </c>
      <c r="MG86" s="157">
        <v>0</v>
      </c>
      <c r="MH86" s="157">
        <v>0</v>
      </c>
      <c r="MI86" s="158">
        <v>1</v>
      </c>
      <c r="ML86" s="157" t="s">
        <v>279</v>
      </c>
      <c r="MM86" s="157">
        <v>3</v>
      </c>
      <c r="MN86" s="157">
        <v>3</v>
      </c>
      <c r="MO86" s="157">
        <v>0</v>
      </c>
      <c r="MP86" s="157">
        <v>0</v>
      </c>
      <c r="MQ86" s="158">
        <v>1</v>
      </c>
      <c r="MT86" s="157" t="s">
        <v>279</v>
      </c>
      <c r="MU86" s="157">
        <v>3</v>
      </c>
      <c r="MV86" s="157">
        <v>3</v>
      </c>
      <c r="MW86" s="157">
        <v>0</v>
      </c>
      <c r="MX86" s="157">
        <v>0</v>
      </c>
      <c r="MY86" s="158">
        <v>1</v>
      </c>
      <c r="NB86" s="157" t="s">
        <v>279</v>
      </c>
      <c r="NC86" s="157">
        <v>3</v>
      </c>
      <c r="ND86" s="157">
        <v>3</v>
      </c>
      <c r="NE86" s="157">
        <v>0</v>
      </c>
      <c r="NF86" s="157">
        <v>0</v>
      </c>
      <c r="NG86" s="158">
        <v>1</v>
      </c>
      <c r="NJ86" s="157" t="s">
        <v>279</v>
      </c>
      <c r="NK86" s="157">
        <v>3</v>
      </c>
      <c r="NL86" s="157">
        <v>3</v>
      </c>
      <c r="NM86" s="157">
        <v>0</v>
      </c>
      <c r="NN86" s="157">
        <v>0</v>
      </c>
      <c r="NO86" s="158">
        <v>1</v>
      </c>
      <c r="NR86" s="157" t="s">
        <v>279</v>
      </c>
      <c r="NS86" s="157">
        <v>3</v>
      </c>
      <c r="NT86" s="157">
        <v>3</v>
      </c>
      <c r="NU86" s="157">
        <v>0</v>
      </c>
      <c r="NV86" s="157">
        <v>0</v>
      </c>
      <c r="NW86" s="158">
        <v>1</v>
      </c>
      <c r="NZ86" s="157" t="s">
        <v>145</v>
      </c>
      <c r="OA86" s="157">
        <v>262</v>
      </c>
      <c r="OB86" s="157">
        <v>262</v>
      </c>
      <c r="OC86" s="157">
        <v>0</v>
      </c>
      <c r="OD86" s="157">
        <v>0</v>
      </c>
      <c r="OE86" s="158">
        <v>1</v>
      </c>
      <c r="OH86" s="157" t="s">
        <v>145</v>
      </c>
      <c r="OI86" s="157">
        <v>262</v>
      </c>
      <c r="OJ86" s="157">
        <v>262</v>
      </c>
      <c r="OK86" s="157">
        <v>0</v>
      </c>
      <c r="OL86" s="157">
        <v>0</v>
      </c>
      <c r="OM86" s="158">
        <v>1</v>
      </c>
      <c r="OP86" s="157" t="s">
        <v>145</v>
      </c>
      <c r="OQ86" s="157">
        <v>262</v>
      </c>
      <c r="OR86" s="157">
        <v>262</v>
      </c>
      <c r="OS86" s="157">
        <v>0</v>
      </c>
      <c r="OT86" s="157">
        <v>0</v>
      </c>
      <c r="OU86" s="158">
        <v>1</v>
      </c>
      <c r="OX86" s="157" t="s">
        <v>145</v>
      </c>
      <c r="OY86" s="157">
        <v>262</v>
      </c>
      <c r="OZ86" s="157">
        <v>262</v>
      </c>
      <c r="PA86" s="157">
        <v>0</v>
      </c>
      <c r="PB86" s="157">
        <v>0</v>
      </c>
      <c r="PC86" s="158">
        <v>1</v>
      </c>
      <c r="PF86" s="157" t="s">
        <v>145</v>
      </c>
      <c r="PG86" s="157">
        <v>262</v>
      </c>
      <c r="PH86" s="157">
        <v>262</v>
      </c>
      <c r="PI86" s="157">
        <v>0</v>
      </c>
      <c r="PJ86" s="157">
        <v>0</v>
      </c>
      <c r="PK86" s="158">
        <v>1</v>
      </c>
      <c r="PM86" s="157" t="s">
        <v>145</v>
      </c>
      <c r="PN86" s="157">
        <v>262</v>
      </c>
      <c r="PO86" s="157">
        <v>262</v>
      </c>
      <c r="PP86" s="157">
        <v>0</v>
      </c>
      <c r="PQ86" s="157">
        <v>0</v>
      </c>
      <c r="PR86" s="158">
        <v>1</v>
      </c>
      <c r="PT86" s="157" t="s">
        <v>145</v>
      </c>
      <c r="PU86" s="157">
        <v>262</v>
      </c>
      <c r="PV86" s="157">
        <v>262</v>
      </c>
      <c r="PW86" s="157">
        <v>0</v>
      </c>
      <c r="PX86" s="157">
        <v>0</v>
      </c>
      <c r="PY86" s="158">
        <v>1</v>
      </c>
      <c r="QA86" s="157" t="s">
        <v>145</v>
      </c>
      <c r="QB86" s="157">
        <v>262</v>
      </c>
      <c r="QC86" s="157">
        <v>262</v>
      </c>
      <c r="QD86" s="157">
        <v>0</v>
      </c>
      <c r="QE86" s="157">
        <v>0</v>
      </c>
      <c r="QF86" s="158">
        <v>1</v>
      </c>
      <c r="QH86" s="157" t="s">
        <v>145</v>
      </c>
      <c r="QI86" s="157">
        <v>262</v>
      </c>
      <c r="QJ86" s="157">
        <v>262</v>
      </c>
      <c r="QK86" s="157">
        <v>0</v>
      </c>
      <c r="QL86" s="157">
        <v>0</v>
      </c>
      <c r="QM86" s="158">
        <v>1</v>
      </c>
      <c r="QO86" s="157" t="s">
        <v>145</v>
      </c>
      <c r="QP86" s="157">
        <v>262</v>
      </c>
      <c r="QQ86" s="157">
        <v>262</v>
      </c>
      <c r="QR86" s="157">
        <v>0</v>
      </c>
      <c r="QS86" s="157">
        <v>0</v>
      </c>
      <c r="QT86" s="158">
        <v>1</v>
      </c>
    </row>
    <row r="87" spans="1:462">
      <c r="FU87" s="157"/>
      <c r="FV87" s="157"/>
      <c r="FW87" s="157"/>
      <c r="FX87" s="157"/>
      <c r="FY87" s="157"/>
      <c r="FZ87" s="158"/>
      <c r="GA87" s="157"/>
      <c r="GB87" s="157"/>
      <c r="GC87" s="157"/>
      <c r="GD87" s="157"/>
      <c r="GE87" s="157"/>
      <c r="GF87" s="157"/>
      <c r="GG87" s="157"/>
      <c r="GI87" s="157"/>
      <c r="GJ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NZ87" s="157" t="s">
        <v>420</v>
      </c>
      <c r="OA87" s="157">
        <v>4</v>
      </c>
      <c r="OB87" s="157">
        <v>4</v>
      </c>
      <c r="OC87" s="157">
        <v>0</v>
      </c>
      <c r="OD87" s="157">
        <v>0</v>
      </c>
      <c r="OE87" s="158">
        <v>1</v>
      </c>
      <c r="OH87" s="157" t="s">
        <v>420</v>
      </c>
      <c r="OI87" s="157">
        <v>4</v>
      </c>
      <c r="OJ87" s="157">
        <v>4</v>
      </c>
      <c r="OK87" s="157">
        <v>0</v>
      </c>
      <c r="OL87" s="157">
        <v>0</v>
      </c>
      <c r="OM87" s="158">
        <v>1</v>
      </c>
      <c r="OP87" s="157" t="s">
        <v>420</v>
      </c>
      <c r="OQ87" s="157">
        <v>4</v>
      </c>
      <c r="OR87" s="157">
        <v>4</v>
      </c>
      <c r="OS87" s="157">
        <v>0</v>
      </c>
      <c r="OT87" s="157">
        <v>0</v>
      </c>
      <c r="OU87" s="158">
        <v>1</v>
      </c>
      <c r="OX87" s="157" t="s">
        <v>420</v>
      </c>
      <c r="OY87" s="157">
        <v>4</v>
      </c>
      <c r="OZ87" s="157">
        <v>4</v>
      </c>
      <c r="PA87" s="157">
        <v>0</v>
      </c>
      <c r="PB87" s="157">
        <v>0</v>
      </c>
      <c r="PC87" s="158">
        <v>1</v>
      </c>
      <c r="PF87" s="157" t="s">
        <v>420</v>
      </c>
      <c r="PG87" s="157">
        <v>4</v>
      </c>
      <c r="PH87" s="157">
        <v>4</v>
      </c>
      <c r="PI87" s="157">
        <v>0</v>
      </c>
      <c r="PJ87" s="157">
        <v>0</v>
      </c>
      <c r="PK87" s="158">
        <v>1</v>
      </c>
      <c r="PM87" s="157" t="s">
        <v>420</v>
      </c>
      <c r="PN87" s="157">
        <v>4</v>
      </c>
      <c r="PO87" s="157">
        <v>4</v>
      </c>
      <c r="PP87" s="157">
        <v>0</v>
      </c>
      <c r="PQ87" s="157">
        <v>0</v>
      </c>
      <c r="PR87" s="158">
        <v>1</v>
      </c>
      <c r="PT87" s="157" t="s">
        <v>420</v>
      </c>
      <c r="PU87" s="157">
        <v>4</v>
      </c>
      <c r="PV87" s="157">
        <v>4</v>
      </c>
      <c r="PW87" s="157">
        <v>0</v>
      </c>
      <c r="PX87" s="157">
        <v>0</v>
      </c>
      <c r="PY87" s="158">
        <v>1</v>
      </c>
      <c r="QA87" s="157" t="s">
        <v>420</v>
      </c>
      <c r="QB87" s="157">
        <v>4</v>
      </c>
      <c r="QC87" s="157">
        <v>4</v>
      </c>
      <c r="QD87" s="157">
        <v>0</v>
      </c>
      <c r="QE87" s="157">
        <v>0</v>
      </c>
      <c r="QF87" s="158">
        <v>1</v>
      </c>
      <c r="QH87" s="157" t="s">
        <v>420</v>
      </c>
      <c r="QI87" s="157">
        <v>4</v>
      </c>
      <c r="QJ87" s="157">
        <v>4</v>
      </c>
      <c r="QK87" s="157">
        <v>0</v>
      </c>
      <c r="QL87" s="157">
        <v>0</v>
      </c>
      <c r="QM87" s="158">
        <v>1</v>
      </c>
      <c r="QO87" s="157" t="s">
        <v>420</v>
      </c>
      <c r="QP87" s="157">
        <v>4</v>
      </c>
      <c r="QQ87" s="157">
        <v>4</v>
      </c>
      <c r="QR87" s="157">
        <v>0</v>
      </c>
      <c r="QS87" s="157">
        <v>0</v>
      </c>
      <c r="QT87" s="158">
        <v>1</v>
      </c>
    </row>
    <row r="88" spans="1:462">
      <c r="FU88" s="157"/>
      <c r="FV88" s="157"/>
      <c r="FW88" s="157"/>
      <c r="FX88" s="157"/>
      <c r="FY88" s="157"/>
      <c r="FZ88" s="158"/>
      <c r="GA88" s="157"/>
      <c r="GB88" s="157"/>
      <c r="GC88" s="157"/>
      <c r="GD88" s="157"/>
      <c r="GE88" s="157"/>
      <c r="GF88" s="157"/>
      <c r="GG88" s="157"/>
      <c r="GI88" s="157"/>
      <c r="GJ88" s="157"/>
      <c r="GS88" s="157" t="s">
        <v>279</v>
      </c>
      <c r="GT88" s="157">
        <v>3</v>
      </c>
      <c r="GU88" s="157">
        <v>3</v>
      </c>
      <c r="GV88" s="157">
        <v>0</v>
      </c>
      <c r="GW88" s="157">
        <v>0</v>
      </c>
      <c r="GX88" s="158">
        <v>1</v>
      </c>
      <c r="GY88" s="157"/>
      <c r="GZ88" s="157"/>
      <c r="HA88" s="157" t="s">
        <v>279</v>
      </c>
      <c r="HB88" s="157">
        <v>3</v>
      </c>
      <c r="HC88" s="157">
        <v>3</v>
      </c>
      <c r="HD88" s="157">
        <v>0</v>
      </c>
      <c r="HE88" s="157">
        <v>0</v>
      </c>
      <c r="HF88" s="158">
        <v>1</v>
      </c>
      <c r="IL88" s="157" t="s">
        <v>289</v>
      </c>
      <c r="IM88" s="157">
        <v>10</v>
      </c>
      <c r="IN88" s="157">
        <v>0</v>
      </c>
      <c r="IO88" s="157">
        <v>0</v>
      </c>
      <c r="IP88" s="157">
        <v>10</v>
      </c>
      <c r="IQ88" s="158">
        <v>0</v>
      </c>
      <c r="IT88" s="157" t="s">
        <v>289</v>
      </c>
      <c r="IU88" s="157">
        <v>10</v>
      </c>
      <c r="IV88" s="157">
        <v>0</v>
      </c>
      <c r="IW88" s="157">
        <v>0</v>
      </c>
      <c r="IX88" s="157">
        <v>10</v>
      </c>
      <c r="IY88" s="158">
        <v>0</v>
      </c>
      <c r="JB88" s="157" t="s">
        <v>289</v>
      </c>
      <c r="JC88" s="157">
        <v>10</v>
      </c>
      <c r="JD88" s="157">
        <v>0</v>
      </c>
      <c r="JE88" s="157">
        <v>0</v>
      </c>
      <c r="JF88" s="157">
        <v>10</v>
      </c>
      <c r="JG88" s="158">
        <v>0</v>
      </c>
      <c r="JJ88" s="157" t="s">
        <v>289</v>
      </c>
      <c r="JK88" s="157">
        <v>10</v>
      </c>
      <c r="JL88" s="157">
        <v>0</v>
      </c>
      <c r="JM88" s="157">
        <v>0</v>
      </c>
      <c r="JN88" s="157">
        <v>10</v>
      </c>
      <c r="JO88" s="158">
        <v>0</v>
      </c>
      <c r="JR88" s="157" t="s">
        <v>289</v>
      </c>
      <c r="JS88" s="157">
        <v>10</v>
      </c>
      <c r="JT88" s="157">
        <v>0</v>
      </c>
      <c r="JU88" s="157">
        <v>0</v>
      </c>
      <c r="JV88" s="157">
        <v>10</v>
      </c>
      <c r="JW88" s="158">
        <v>0</v>
      </c>
      <c r="JZ88" s="157" t="s">
        <v>289</v>
      </c>
      <c r="KA88" s="157">
        <v>10</v>
      </c>
      <c r="KB88" s="157">
        <v>0</v>
      </c>
      <c r="KC88" s="157">
        <v>0</v>
      </c>
      <c r="KD88" s="157">
        <v>10</v>
      </c>
      <c r="KE88" s="158">
        <v>0</v>
      </c>
      <c r="KH88" s="157" t="s">
        <v>289</v>
      </c>
      <c r="KI88" s="157">
        <v>10</v>
      </c>
      <c r="KJ88" s="157">
        <v>0</v>
      </c>
      <c r="KK88" s="157">
        <v>0</v>
      </c>
      <c r="KL88" s="157">
        <v>10</v>
      </c>
      <c r="KM88" s="158">
        <v>0</v>
      </c>
      <c r="NZ88" s="157" t="s">
        <v>279</v>
      </c>
      <c r="OA88" s="157">
        <v>3</v>
      </c>
      <c r="OB88" s="157">
        <v>3</v>
      </c>
      <c r="OC88" s="157">
        <v>0</v>
      </c>
      <c r="OD88" s="157">
        <v>0</v>
      </c>
      <c r="OE88" s="158">
        <v>1</v>
      </c>
      <c r="OH88" s="157" t="s">
        <v>279</v>
      </c>
      <c r="OI88" s="157">
        <v>3</v>
      </c>
      <c r="OJ88" s="157">
        <v>3</v>
      </c>
      <c r="OK88" s="157">
        <v>0</v>
      </c>
      <c r="OL88" s="157">
        <v>0</v>
      </c>
      <c r="OM88" s="158">
        <v>1</v>
      </c>
      <c r="OP88" s="157" t="s">
        <v>279</v>
      </c>
      <c r="OQ88" s="157">
        <v>3</v>
      </c>
      <c r="OR88" s="157">
        <v>3</v>
      </c>
      <c r="OS88" s="157">
        <v>0</v>
      </c>
      <c r="OT88" s="157">
        <v>0</v>
      </c>
      <c r="OU88" s="158">
        <v>1</v>
      </c>
      <c r="OX88" s="157" t="s">
        <v>279</v>
      </c>
      <c r="OY88" s="157">
        <v>3</v>
      </c>
      <c r="OZ88" s="157">
        <v>3</v>
      </c>
      <c r="PA88" s="157">
        <v>0</v>
      </c>
      <c r="PB88" s="157">
        <v>0</v>
      </c>
      <c r="PC88" s="158">
        <v>1</v>
      </c>
      <c r="PF88" s="157" t="s">
        <v>279</v>
      </c>
      <c r="PG88" s="157">
        <v>3</v>
      </c>
      <c r="PH88" s="157">
        <v>3</v>
      </c>
      <c r="PI88" s="157">
        <v>0</v>
      </c>
      <c r="PJ88" s="157">
        <v>0</v>
      </c>
      <c r="PK88" s="158">
        <v>1</v>
      </c>
      <c r="PM88" s="157" t="s">
        <v>279</v>
      </c>
      <c r="PN88" s="157">
        <v>3</v>
      </c>
      <c r="PO88" s="157">
        <v>3</v>
      </c>
      <c r="PP88" s="157">
        <v>0</v>
      </c>
      <c r="PQ88" s="157">
        <v>0</v>
      </c>
      <c r="PR88" s="158">
        <v>1</v>
      </c>
      <c r="PT88" s="157" t="s">
        <v>279</v>
      </c>
      <c r="PU88" s="157">
        <v>3</v>
      </c>
      <c r="PV88" s="157">
        <v>3</v>
      </c>
      <c r="PW88" s="157">
        <v>0</v>
      </c>
      <c r="PX88" s="157">
        <v>0</v>
      </c>
      <c r="PY88" s="158">
        <v>1</v>
      </c>
      <c r="QA88" s="157" t="s">
        <v>279</v>
      </c>
      <c r="QB88" s="157">
        <v>3</v>
      </c>
      <c r="QC88" s="157">
        <v>3</v>
      </c>
      <c r="QD88" s="157">
        <v>0</v>
      </c>
      <c r="QE88" s="157">
        <v>0</v>
      </c>
      <c r="QF88" s="158">
        <v>1</v>
      </c>
      <c r="QH88" s="157" t="s">
        <v>279</v>
      </c>
      <c r="QI88" s="157">
        <v>3</v>
      </c>
      <c r="QJ88" s="157">
        <v>3</v>
      </c>
      <c r="QK88" s="157">
        <v>0</v>
      </c>
      <c r="QL88" s="157">
        <v>0</v>
      </c>
      <c r="QM88" s="158">
        <v>1</v>
      </c>
      <c r="QO88" s="157" t="s">
        <v>279</v>
      </c>
      <c r="QP88" s="157">
        <v>3</v>
      </c>
      <c r="QQ88" s="157">
        <v>3</v>
      </c>
      <c r="QR88" s="157">
        <v>0</v>
      </c>
      <c r="QS88" s="157">
        <v>0</v>
      </c>
      <c r="QT88" s="158">
        <v>1</v>
      </c>
    </row>
    <row r="89" spans="1:462">
      <c r="AO89" s="2" t="s">
        <v>25</v>
      </c>
      <c r="AP89" s="2">
        <v>838</v>
      </c>
      <c r="AQ89" s="2">
        <v>822</v>
      </c>
      <c r="AR89" s="2">
        <v>10</v>
      </c>
      <c r="AS89" s="7">
        <v>6</v>
      </c>
      <c r="AT89" s="4">
        <v>0.98</v>
      </c>
      <c r="AW89" s="2" t="s">
        <v>25</v>
      </c>
      <c r="AX89" s="2">
        <v>838</v>
      </c>
      <c r="AY89" s="2">
        <v>822</v>
      </c>
      <c r="AZ89" s="2">
        <v>10</v>
      </c>
      <c r="BA89" s="2">
        <v>6</v>
      </c>
      <c r="BB89" s="4">
        <v>0.98</v>
      </c>
      <c r="FU89" s="157"/>
      <c r="FV89" s="157"/>
      <c r="FW89" s="157"/>
      <c r="FX89" s="157"/>
      <c r="FY89" s="157"/>
      <c r="FZ89" s="158"/>
      <c r="GA89" s="157"/>
      <c r="GB89" s="157"/>
      <c r="GC89" s="157"/>
      <c r="GD89" s="157"/>
      <c r="GE89" s="157"/>
      <c r="GF89" s="157"/>
      <c r="GG89" s="157"/>
      <c r="GI89" s="157"/>
      <c r="GJ89" s="157"/>
      <c r="KX89" s="157" t="s">
        <v>289</v>
      </c>
      <c r="KY89" s="157">
        <v>111</v>
      </c>
      <c r="KZ89" s="157">
        <v>98</v>
      </c>
      <c r="LA89" s="157">
        <v>13</v>
      </c>
      <c r="LB89" s="157">
        <v>0</v>
      </c>
      <c r="LC89" s="158">
        <v>0.88</v>
      </c>
      <c r="LF89" s="157" t="s">
        <v>289</v>
      </c>
      <c r="LG89" s="157">
        <v>10</v>
      </c>
      <c r="LH89" s="157">
        <v>0</v>
      </c>
      <c r="LI89" s="157">
        <v>0</v>
      </c>
      <c r="LJ89" s="157">
        <v>10</v>
      </c>
      <c r="LK89" s="158">
        <v>0</v>
      </c>
      <c r="LN89" s="157" t="s">
        <v>289</v>
      </c>
      <c r="LO89" s="157">
        <v>111</v>
      </c>
      <c r="LP89" s="157">
        <v>98</v>
      </c>
      <c r="LQ89" s="157">
        <v>13</v>
      </c>
      <c r="LR89" s="157">
        <v>0</v>
      </c>
      <c r="LS89" s="158">
        <v>0.88</v>
      </c>
      <c r="LV89" s="157" t="s">
        <v>289</v>
      </c>
      <c r="LW89" s="157">
        <v>111</v>
      </c>
      <c r="LX89" s="157">
        <v>98</v>
      </c>
      <c r="LY89" s="157">
        <v>13</v>
      </c>
      <c r="LZ89" s="157">
        <v>0</v>
      </c>
      <c r="MA89" s="158">
        <v>0.88</v>
      </c>
      <c r="MD89" s="157" t="s">
        <v>289</v>
      </c>
      <c r="ME89" s="157">
        <v>111</v>
      </c>
      <c r="MF89" s="157">
        <v>98</v>
      </c>
      <c r="MG89" s="157">
        <v>13</v>
      </c>
      <c r="MH89" s="157">
        <v>0</v>
      </c>
      <c r="MI89" s="158">
        <v>0.88</v>
      </c>
      <c r="ML89" s="157" t="s">
        <v>289</v>
      </c>
      <c r="MM89" s="157">
        <v>111</v>
      </c>
      <c r="MN89" s="157">
        <v>98</v>
      </c>
      <c r="MO89" s="157">
        <v>13</v>
      </c>
      <c r="MP89" s="157">
        <v>0</v>
      </c>
      <c r="MQ89" s="158">
        <v>0.88</v>
      </c>
      <c r="MT89" s="157" t="s">
        <v>289</v>
      </c>
      <c r="MU89" s="157">
        <v>111</v>
      </c>
      <c r="MV89" s="157">
        <v>98</v>
      </c>
      <c r="MW89" s="157">
        <v>13</v>
      </c>
      <c r="MX89" s="157">
        <v>0</v>
      </c>
      <c r="MY89" s="158">
        <v>0.88</v>
      </c>
      <c r="NB89" s="157" t="s">
        <v>289</v>
      </c>
      <c r="NC89" s="157">
        <v>111</v>
      </c>
      <c r="ND89" s="157">
        <v>98</v>
      </c>
      <c r="NE89" s="157">
        <v>13</v>
      </c>
      <c r="NF89" s="157">
        <v>0</v>
      </c>
      <c r="NG89" s="158">
        <v>0.88</v>
      </c>
      <c r="NJ89" s="157" t="s">
        <v>289</v>
      </c>
      <c r="NK89" s="157">
        <v>10</v>
      </c>
      <c r="NL89" s="157">
        <v>0</v>
      </c>
      <c r="NM89" s="157">
        <v>0</v>
      </c>
      <c r="NN89" s="157">
        <v>10</v>
      </c>
      <c r="NO89" s="158">
        <v>0</v>
      </c>
      <c r="NR89" s="157" t="s">
        <v>289</v>
      </c>
      <c r="NS89" s="157">
        <v>111</v>
      </c>
      <c r="NT89" s="157">
        <v>98</v>
      </c>
      <c r="NU89" s="157">
        <v>13</v>
      </c>
      <c r="NV89" s="157">
        <v>0</v>
      </c>
      <c r="NW89" s="158">
        <v>0.88</v>
      </c>
      <c r="OA89" s="157">
        <f>SUM(OA81:OA88)</f>
        <v>607</v>
      </c>
      <c r="OB89" s="157">
        <f>SUM(OB81:OB88)</f>
        <v>605</v>
      </c>
      <c r="OE89" s="158">
        <f>OB89/OA89</f>
        <v>0.99670510708401971</v>
      </c>
    </row>
    <row r="90" spans="1:462">
      <c r="AO90" s="2" t="s">
        <v>51</v>
      </c>
      <c r="AP90" s="2">
        <v>45</v>
      </c>
      <c r="AQ90" s="2">
        <v>40</v>
      </c>
      <c r="AR90" s="2">
        <v>5</v>
      </c>
      <c r="AS90" s="2">
        <v>0</v>
      </c>
      <c r="AT90" s="4">
        <v>0.89</v>
      </c>
      <c r="AW90" s="2" t="s">
        <v>51</v>
      </c>
      <c r="AX90" s="2">
        <v>45</v>
      </c>
      <c r="AY90" s="2">
        <v>40</v>
      </c>
      <c r="AZ90" s="2">
        <v>5</v>
      </c>
      <c r="BA90" s="2">
        <v>0</v>
      </c>
      <c r="BB90" s="4">
        <v>0.89</v>
      </c>
    </row>
    <row r="91" spans="1:462">
      <c r="AW91" s="2" t="s">
        <v>57</v>
      </c>
      <c r="AX91" s="2">
        <v>56</v>
      </c>
      <c r="AY91" s="2">
        <v>44</v>
      </c>
      <c r="AZ91" s="2">
        <v>11</v>
      </c>
      <c r="BA91" s="2">
        <v>1</v>
      </c>
      <c r="BB91" s="4">
        <v>0.79</v>
      </c>
      <c r="HQ91" s="157"/>
      <c r="HR91" s="157"/>
      <c r="HS91" s="157"/>
      <c r="HT91" s="157"/>
      <c r="HU91" s="157"/>
      <c r="NZ91" s="157" t="s">
        <v>289</v>
      </c>
      <c r="OA91" s="157">
        <v>111</v>
      </c>
      <c r="OB91" s="157">
        <v>98</v>
      </c>
      <c r="OC91" s="157">
        <v>13</v>
      </c>
      <c r="OD91" s="157">
        <v>0</v>
      </c>
      <c r="OE91" s="158">
        <v>0.88</v>
      </c>
      <c r="OH91" s="157" t="s">
        <v>289</v>
      </c>
      <c r="OI91" s="157">
        <v>10</v>
      </c>
      <c r="OJ91" s="157">
        <v>0</v>
      </c>
      <c r="OK91" s="157">
        <v>0</v>
      </c>
      <c r="OL91" s="157">
        <v>10</v>
      </c>
      <c r="OM91" s="158">
        <v>0</v>
      </c>
      <c r="OP91" s="157" t="s">
        <v>289</v>
      </c>
      <c r="OQ91" s="157">
        <v>111</v>
      </c>
      <c r="OR91" s="157">
        <v>97</v>
      </c>
      <c r="OS91" s="157">
        <v>13</v>
      </c>
      <c r="OT91" s="157">
        <v>1</v>
      </c>
      <c r="OU91" s="158">
        <v>0.87</v>
      </c>
    </row>
    <row r="92" spans="1:462">
      <c r="AW92" s="2" t="s">
        <v>69</v>
      </c>
      <c r="AX92" s="2">
        <v>176</v>
      </c>
      <c r="AY92" s="2">
        <v>173</v>
      </c>
      <c r="AZ92" s="2">
        <v>2</v>
      </c>
      <c r="BA92" s="2">
        <v>1</v>
      </c>
      <c r="BB92" s="4">
        <v>0.98</v>
      </c>
      <c r="BC92" s="4"/>
    </row>
    <row r="93" spans="1:462">
      <c r="BC93" s="4"/>
    </row>
    <row r="94" spans="1:462">
      <c r="AW94" s="65" t="s">
        <v>71</v>
      </c>
      <c r="AX94" s="2">
        <v>192</v>
      </c>
      <c r="AY94" s="2">
        <v>184</v>
      </c>
      <c r="AZ94" s="2">
        <v>7</v>
      </c>
      <c r="BA94" s="2">
        <v>1</v>
      </c>
      <c r="BB94" s="4">
        <v>0.95</v>
      </c>
      <c r="BC94" s="4"/>
      <c r="BE94" s="2" t="s">
        <v>40</v>
      </c>
      <c r="BF94" s="2">
        <v>211</v>
      </c>
      <c r="BG94" s="2">
        <v>104</v>
      </c>
      <c r="BH94" s="2">
        <v>0</v>
      </c>
      <c r="BI94" s="7">
        <v>107</v>
      </c>
      <c r="BJ94" s="4">
        <v>0.49</v>
      </c>
      <c r="JZ94" s="157" t="s">
        <v>84</v>
      </c>
      <c r="KA94" s="157">
        <v>134</v>
      </c>
      <c r="KB94" s="157">
        <v>109</v>
      </c>
      <c r="KC94" s="157">
        <v>13</v>
      </c>
      <c r="KD94" s="157">
        <v>12</v>
      </c>
      <c r="KH94" s="157" t="s">
        <v>73</v>
      </c>
      <c r="KI94" s="157">
        <v>291</v>
      </c>
      <c r="KJ94" s="157">
        <v>261</v>
      </c>
      <c r="KK94" s="157">
        <v>27</v>
      </c>
      <c r="KL94" s="157">
        <v>3</v>
      </c>
      <c r="KP94" s="157" t="s">
        <v>69</v>
      </c>
      <c r="KQ94" s="157">
        <v>176</v>
      </c>
      <c r="KR94" s="157">
        <v>166</v>
      </c>
      <c r="KS94" s="157">
        <v>2</v>
      </c>
      <c r="KT94" s="157">
        <v>8</v>
      </c>
      <c r="KX94" s="157" t="s">
        <v>72</v>
      </c>
      <c r="KY94" s="157">
        <v>85</v>
      </c>
      <c r="KZ94" s="157">
        <v>53</v>
      </c>
      <c r="LA94" s="157">
        <v>2</v>
      </c>
      <c r="LB94" s="157">
        <v>30</v>
      </c>
      <c r="LF94" s="157" t="s">
        <v>69</v>
      </c>
      <c r="LG94" s="157">
        <v>176</v>
      </c>
      <c r="LH94" s="157">
        <v>166</v>
      </c>
      <c r="LI94" s="157">
        <v>2</v>
      </c>
      <c r="LJ94" s="157">
        <v>8</v>
      </c>
      <c r="LN94" s="157" t="s">
        <v>69</v>
      </c>
      <c r="LO94" s="157">
        <v>176</v>
      </c>
      <c r="LP94" s="157">
        <v>166</v>
      </c>
      <c r="LQ94" s="157">
        <v>2</v>
      </c>
      <c r="LR94" s="157">
        <v>8</v>
      </c>
      <c r="LV94" s="157" t="s">
        <v>69</v>
      </c>
      <c r="LW94" s="157">
        <v>176</v>
      </c>
      <c r="LX94" s="157">
        <v>166</v>
      </c>
      <c r="LY94" s="157">
        <v>2</v>
      </c>
      <c r="LZ94" s="157">
        <v>8</v>
      </c>
      <c r="MD94" s="157" t="s">
        <v>28</v>
      </c>
      <c r="ME94" s="157">
        <v>10</v>
      </c>
      <c r="MF94" s="157">
        <v>9</v>
      </c>
      <c r="MG94" s="157">
        <v>0</v>
      </c>
      <c r="MH94" s="157">
        <v>1</v>
      </c>
      <c r="ML94" s="157" t="s">
        <v>69</v>
      </c>
      <c r="MM94" s="157">
        <v>176</v>
      </c>
      <c r="MN94" s="157">
        <v>165</v>
      </c>
      <c r="MO94" s="157">
        <v>2</v>
      </c>
      <c r="MP94" s="157">
        <v>9</v>
      </c>
      <c r="MT94" s="157" t="s">
        <v>69</v>
      </c>
      <c r="MU94" s="157">
        <v>176</v>
      </c>
      <c r="MV94" s="157">
        <v>165</v>
      </c>
      <c r="MW94" s="157">
        <v>2</v>
      </c>
      <c r="MX94" s="157">
        <v>9</v>
      </c>
      <c r="NB94" s="157" t="s">
        <v>40</v>
      </c>
      <c r="NC94" s="157">
        <v>211</v>
      </c>
      <c r="ND94" s="157">
        <v>104</v>
      </c>
      <c r="NE94" s="157">
        <v>0</v>
      </c>
      <c r="NF94" s="157">
        <v>107</v>
      </c>
      <c r="NJ94" s="157" t="s">
        <v>30</v>
      </c>
      <c r="NK94" s="157">
        <v>36</v>
      </c>
      <c r="NL94" s="157">
        <v>28</v>
      </c>
      <c r="NM94" s="157">
        <v>8</v>
      </c>
      <c r="NN94" s="157">
        <v>0</v>
      </c>
      <c r="NR94" s="157" t="s">
        <v>30</v>
      </c>
      <c r="NS94" s="157">
        <v>36</v>
      </c>
      <c r="NT94" s="157">
        <v>8</v>
      </c>
      <c r="NU94" s="157">
        <v>28</v>
      </c>
      <c r="NV94" s="157">
        <v>0</v>
      </c>
      <c r="NZ94" s="157" t="s">
        <v>40</v>
      </c>
      <c r="OA94" s="157">
        <v>211</v>
      </c>
      <c r="OB94" s="157">
        <v>104</v>
      </c>
      <c r="OC94" s="157">
        <v>0</v>
      </c>
      <c r="OD94" s="157">
        <v>107</v>
      </c>
    </row>
    <row r="95" spans="1:462" ht="15">
      <c r="AW95" s="2" t="s">
        <v>40</v>
      </c>
      <c r="AX95" s="2">
        <v>211</v>
      </c>
      <c r="AY95" s="2">
        <v>158</v>
      </c>
      <c r="AZ95" s="2">
        <v>1</v>
      </c>
      <c r="BA95" s="7">
        <v>52</v>
      </c>
      <c r="BB95" s="4">
        <v>0.75</v>
      </c>
      <c r="BE95" s="2" t="s">
        <v>84</v>
      </c>
      <c r="BF95" s="2">
        <v>135</v>
      </c>
      <c r="BG95" s="2">
        <v>111</v>
      </c>
      <c r="BH95" s="2">
        <v>9</v>
      </c>
      <c r="BI95" s="7">
        <v>15</v>
      </c>
      <c r="BJ95" s="4">
        <v>0.82</v>
      </c>
      <c r="KH95" s="157" t="s">
        <v>270</v>
      </c>
      <c r="KI95" s="157">
        <v>144</v>
      </c>
      <c r="KJ95" s="157">
        <v>131</v>
      </c>
      <c r="KK95" s="157">
        <v>8</v>
      </c>
      <c r="KL95" s="157">
        <v>5</v>
      </c>
      <c r="KP95" s="157" t="s">
        <v>73</v>
      </c>
      <c r="KQ95" s="157">
        <v>291</v>
      </c>
      <c r="KR95" s="157">
        <v>261</v>
      </c>
      <c r="KS95" s="157">
        <v>27</v>
      </c>
      <c r="KT95" s="157">
        <v>3</v>
      </c>
      <c r="KX95" s="157" t="s">
        <v>73</v>
      </c>
      <c r="KY95" s="157">
        <v>291</v>
      </c>
      <c r="KZ95" s="157">
        <v>261</v>
      </c>
      <c r="LA95" s="157">
        <v>27</v>
      </c>
      <c r="LB95" s="157">
        <v>3</v>
      </c>
      <c r="LF95" s="157" t="s">
        <v>72</v>
      </c>
      <c r="LG95" s="157">
        <v>85</v>
      </c>
      <c r="LH95" s="157">
        <v>53</v>
      </c>
      <c r="LI95" s="157">
        <v>2</v>
      </c>
      <c r="LJ95" s="157">
        <v>30</v>
      </c>
      <c r="LN95" s="157" t="s">
        <v>72</v>
      </c>
      <c r="LO95" s="157">
        <v>85</v>
      </c>
      <c r="LP95" s="157">
        <v>53</v>
      </c>
      <c r="LQ95" s="157">
        <v>2</v>
      </c>
      <c r="LR95" s="157">
        <v>30</v>
      </c>
      <c r="LV95" s="157" t="s">
        <v>72</v>
      </c>
      <c r="LW95" s="157">
        <v>85</v>
      </c>
      <c r="LX95" s="157">
        <v>53</v>
      </c>
      <c r="LY95" s="157">
        <v>2</v>
      </c>
      <c r="LZ95" s="157">
        <v>30</v>
      </c>
      <c r="MD95" s="163" t="s">
        <v>29</v>
      </c>
      <c r="ME95" s="157">
        <v>163</v>
      </c>
      <c r="MF95" s="156">
        <v>0</v>
      </c>
      <c r="MG95" s="157">
        <v>0</v>
      </c>
      <c r="MH95" s="157">
        <v>163</v>
      </c>
      <c r="ML95" s="157" t="s">
        <v>72</v>
      </c>
      <c r="MM95" s="157">
        <v>85</v>
      </c>
      <c r="MN95" s="157">
        <v>52</v>
      </c>
      <c r="MO95" s="157">
        <v>3</v>
      </c>
      <c r="MP95" s="157">
        <v>30</v>
      </c>
      <c r="NB95" s="157" t="s">
        <v>270</v>
      </c>
      <c r="NC95" s="157">
        <v>144</v>
      </c>
      <c r="ND95" s="157">
        <v>131</v>
      </c>
      <c r="NE95" s="157">
        <v>8</v>
      </c>
      <c r="NF95" s="157">
        <v>5</v>
      </c>
      <c r="NJ95" s="157" t="s">
        <v>40</v>
      </c>
      <c r="NK95" s="157">
        <v>211</v>
      </c>
      <c r="NL95" s="157">
        <v>104</v>
      </c>
      <c r="NM95" s="157">
        <v>0</v>
      </c>
      <c r="NN95" s="157">
        <v>107</v>
      </c>
      <c r="NR95" s="157" t="s">
        <v>40</v>
      </c>
      <c r="NS95" s="157">
        <v>211</v>
      </c>
      <c r="NT95" s="157">
        <v>104</v>
      </c>
      <c r="NU95" s="157">
        <v>0</v>
      </c>
      <c r="NV95" s="157">
        <v>107</v>
      </c>
      <c r="NZ95" s="157" t="s">
        <v>69</v>
      </c>
      <c r="OA95" s="157">
        <v>176</v>
      </c>
      <c r="OB95" s="157">
        <v>167</v>
      </c>
      <c r="OC95" s="157">
        <v>2</v>
      </c>
      <c r="OD95" s="157">
        <v>7</v>
      </c>
      <c r="OH95" s="157" t="s">
        <v>40</v>
      </c>
      <c r="OI95" s="157">
        <v>211</v>
      </c>
      <c r="OJ95" s="157">
        <v>104</v>
      </c>
      <c r="OK95" s="157">
        <v>0</v>
      </c>
      <c r="OL95" s="157">
        <v>107</v>
      </c>
      <c r="OP95" s="157" t="s">
        <v>40</v>
      </c>
      <c r="OQ95" s="157">
        <v>211</v>
      </c>
      <c r="OR95" s="157">
        <v>104</v>
      </c>
      <c r="OS95" s="157">
        <v>0</v>
      </c>
      <c r="OT95" s="157">
        <v>107</v>
      </c>
      <c r="OX95" s="157" t="s">
        <v>40</v>
      </c>
      <c r="OY95" s="157">
        <v>211</v>
      </c>
      <c r="OZ95" s="157">
        <v>104</v>
      </c>
      <c r="PA95" s="157">
        <v>0</v>
      </c>
      <c r="PB95" s="157">
        <v>107</v>
      </c>
    </row>
    <row r="96" spans="1:462">
      <c r="KH96" s="157" t="s">
        <v>82</v>
      </c>
      <c r="KI96" s="157">
        <v>71</v>
      </c>
      <c r="KJ96" s="157">
        <v>45</v>
      </c>
      <c r="KK96" s="157">
        <v>8</v>
      </c>
      <c r="KL96" s="157">
        <v>18</v>
      </c>
      <c r="KP96" s="157" t="s">
        <v>270</v>
      </c>
      <c r="KQ96" s="157">
        <v>144</v>
      </c>
      <c r="KR96" s="157">
        <v>132</v>
      </c>
      <c r="KS96" s="157">
        <v>8</v>
      </c>
      <c r="KT96" s="157">
        <v>4</v>
      </c>
      <c r="KX96" s="157" t="s">
        <v>270</v>
      </c>
      <c r="KY96" s="157">
        <v>144</v>
      </c>
      <c r="KZ96" s="157">
        <v>132</v>
      </c>
      <c r="LA96" s="157">
        <v>8</v>
      </c>
      <c r="LB96" s="157">
        <v>4</v>
      </c>
      <c r="LF96" s="157" t="s">
        <v>270</v>
      </c>
      <c r="LG96" s="157">
        <v>144</v>
      </c>
      <c r="LH96" s="157">
        <v>131</v>
      </c>
      <c r="LI96" s="157">
        <v>8</v>
      </c>
      <c r="LJ96" s="157">
        <v>5</v>
      </c>
      <c r="LN96" s="157" t="s">
        <v>84</v>
      </c>
      <c r="LO96" s="157">
        <v>134</v>
      </c>
      <c r="LP96" s="157">
        <v>109</v>
      </c>
      <c r="LQ96" s="157">
        <v>13</v>
      </c>
      <c r="LR96" s="157">
        <v>12</v>
      </c>
      <c r="LV96" s="157" t="s">
        <v>270</v>
      </c>
      <c r="LW96" s="157">
        <v>144</v>
      </c>
      <c r="LX96" s="157">
        <v>130</v>
      </c>
      <c r="LY96" s="157">
        <v>8</v>
      </c>
      <c r="LZ96" s="157">
        <v>6</v>
      </c>
      <c r="MD96" s="157" t="s">
        <v>30</v>
      </c>
      <c r="ME96" s="157">
        <v>36</v>
      </c>
      <c r="MF96" s="157">
        <v>31</v>
      </c>
      <c r="MG96" s="157">
        <v>0</v>
      </c>
      <c r="MH96" s="157">
        <v>5</v>
      </c>
      <c r="ML96" s="157" t="s">
        <v>84</v>
      </c>
      <c r="MM96" s="157">
        <v>134</v>
      </c>
      <c r="MN96" s="157">
        <v>109</v>
      </c>
      <c r="MO96" s="157">
        <v>13</v>
      </c>
      <c r="MP96" s="157">
        <v>12</v>
      </c>
      <c r="NJ96" s="157" t="s">
        <v>69</v>
      </c>
      <c r="NK96" s="157">
        <v>176</v>
      </c>
      <c r="NL96" s="157">
        <v>166</v>
      </c>
      <c r="NM96" s="157">
        <v>2</v>
      </c>
      <c r="NN96" s="157">
        <v>8</v>
      </c>
      <c r="NR96" s="157" t="s">
        <v>69</v>
      </c>
      <c r="NS96" s="157">
        <v>176</v>
      </c>
      <c r="NT96" s="157">
        <v>166</v>
      </c>
      <c r="NU96" s="157">
        <v>2</v>
      </c>
      <c r="NV96" s="157">
        <v>8</v>
      </c>
      <c r="NZ96" s="157" t="s">
        <v>70</v>
      </c>
      <c r="OA96" s="157">
        <v>270</v>
      </c>
      <c r="OB96" s="157">
        <v>223</v>
      </c>
      <c r="OC96" s="157">
        <v>7</v>
      </c>
      <c r="OD96" s="157">
        <v>40</v>
      </c>
      <c r="OH96" s="157" t="s">
        <v>69</v>
      </c>
      <c r="OI96" s="157">
        <v>176</v>
      </c>
      <c r="OJ96" s="157">
        <v>165</v>
      </c>
      <c r="OK96" s="157">
        <v>2</v>
      </c>
      <c r="OL96" s="157">
        <v>9</v>
      </c>
      <c r="OP96" s="157" t="s">
        <v>69</v>
      </c>
      <c r="OQ96" s="157">
        <v>176</v>
      </c>
      <c r="OR96" s="157">
        <v>166</v>
      </c>
      <c r="OS96" s="157">
        <v>2</v>
      </c>
      <c r="OT96" s="157">
        <v>8</v>
      </c>
      <c r="OX96" s="157" t="s">
        <v>69</v>
      </c>
      <c r="OY96" s="157">
        <v>176</v>
      </c>
      <c r="OZ96" s="157">
        <v>166</v>
      </c>
      <c r="PA96" s="157">
        <v>2</v>
      </c>
      <c r="PB96" s="157">
        <v>8</v>
      </c>
    </row>
    <row r="97" spans="302:418">
      <c r="KP97" s="157" t="s">
        <v>82</v>
      </c>
      <c r="KQ97" s="157">
        <v>71</v>
      </c>
      <c r="KR97" s="157">
        <v>45</v>
      </c>
      <c r="KS97" s="157">
        <v>8</v>
      </c>
      <c r="KT97" s="157">
        <v>18</v>
      </c>
      <c r="KX97" s="157" t="s">
        <v>82</v>
      </c>
      <c r="KY97" s="157">
        <v>71</v>
      </c>
      <c r="KZ97" s="157">
        <v>45</v>
      </c>
      <c r="LA97" s="157">
        <v>8</v>
      </c>
      <c r="LB97" s="157">
        <v>18</v>
      </c>
      <c r="LF97" s="157" t="s">
        <v>84</v>
      </c>
      <c r="LG97" s="157">
        <v>134</v>
      </c>
      <c r="LH97" s="157">
        <v>109</v>
      </c>
      <c r="LI97" s="157">
        <v>13</v>
      </c>
      <c r="LJ97" s="157">
        <v>12</v>
      </c>
      <c r="LV97" s="157" t="s">
        <v>266</v>
      </c>
      <c r="LW97" s="157">
        <v>160</v>
      </c>
      <c r="LX97" s="157">
        <v>0</v>
      </c>
      <c r="LY97" s="157">
        <v>0</v>
      </c>
      <c r="LZ97" s="157">
        <v>160</v>
      </c>
      <c r="MD97" s="157" t="s">
        <v>69</v>
      </c>
      <c r="ME97" s="157">
        <v>176</v>
      </c>
      <c r="MF97" s="157">
        <v>166</v>
      </c>
      <c r="MG97" s="157">
        <v>2</v>
      </c>
      <c r="MH97" s="157">
        <v>8</v>
      </c>
      <c r="NJ97" s="157" t="s">
        <v>72</v>
      </c>
      <c r="NK97" s="157">
        <v>85</v>
      </c>
      <c r="NL97" s="157">
        <v>53</v>
      </c>
      <c r="NM97" s="157">
        <v>2</v>
      </c>
      <c r="NN97" s="157">
        <v>30</v>
      </c>
      <c r="NR97" s="157" t="s">
        <v>270</v>
      </c>
      <c r="NS97" s="157">
        <v>144</v>
      </c>
      <c r="NT97" s="157">
        <v>131</v>
      </c>
      <c r="NU97" s="157">
        <v>8</v>
      </c>
      <c r="NV97" s="157">
        <v>5</v>
      </c>
      <c r="NZ97" s="157" t="s">
        <v>72</v>
      </c>
      <c r="OA97" s="157">
        <v>85</v>
      </c>
      <c r="OB97" s="157">
        <v>53</v>
      </c>
      <c r="OC97" s="157">
        <v>2</v>
      </c>
      <c r="OD97" s="157">
        <v>30</v>
      </c>
      <c r="OH97" s="157" t="s">
        <v>70</v>
      </c>
      <c r="OI97" s="157">
        <v>270</v>
      </c>
      <c r="OJ97" s="157">
        <v>223</v>
      </c>
      <c r="OK97" s="157">
        <v>7</v>
      </c>
      <c r="OL97" s="157">
        <v>40</v>
      </c>
      <c r="OP97" s="157" t="s">
        <v>70</v>
      </c>
      <c r="OQ97" s="157">
        <v>270</v>
      </c>
      <c r="OR97" s="157">
        <v>223</v>
      </c>
      <c r="OS97" s="157">
        <v>7</v>
      </c>
      <c r="OT97" s="157">
        <v>40</v>
      </c>
      <c r="OX97" s="157" t="s">
        <v>70</v>
      </c>
      <c r="OY97" s="157">
        <v>270</v>
      </c>
      <c r="OZ97" s="157">
        <v>223</v>
      </c>
      <c r="PA97" s="157">
        <v>7</v>
      </c>
      <c r="PB97" s="157">
        <v>40</v>
      </c>
    </row>
    <row r="98" spans="302:418">
      <c r="KP98" s="157" t="s">
        <v>84</v>
      </c>
      <c r="KQ98" s="157">
        <v>134</v>
      </c>
      <c r="KR98" s="157">
        <v>109</v>
      </c>
      <c r="KS98" s="157">
        <v>13</v>
      </c>
      <c r="KT98" s="157">
        <v>12</v>
      </c>
      <c r="KX98" s="157" t="s">
        <v>84</v>
      </c>
      <c r="KY98" s="157">
        <v>134</v>
      </c>
      <c r="KZ98" s="157">
        <v>109</v>
      </c>
      <c r="LA98" s="157">
        <v>13</v>
      </c>
      <c r="LB98" s="157">
        <v>12</v>
      </c>
      <c r="LV98" s="157" t="s">
        <v>82</v>
      </c>
      <c r="LW98" s="157">
        <v>71</v>
      </c>
      <c r="LX98" s="157">
        <v>45</v>
      </c>
      <c r="LY98" s="157">
        <v>8</v>
      </c>
      <c r="LZ98" s="157">
        <v>18</v>
      </c>
      <c r="MD98" s="157" t="s">
        <v>86</v>
      </c>
      <c r="ME98" s="157">
        <v>1497</v>
      </c>
      <c r="MF98" s="157">
        <v>1334</v>
      </c>
      <c r="MG98" s="157">
        <v>135</v>
      </c>
      <c r="MH98" s="157">
        <v>28</v>
      </c>
      <c r="NJ98" s="157" t="s">
        <v>270</v>
      </c>
      <c r="NK98" s="157">
        <v>144</v>
      </c>
      <c r="NL98" s="157">
        <v>130</v>
      </c>
      <c r="NM98" s="157">
        <v>9</v>
      </c>
      <c r="NN98" s="157">
        <v>5</v>
      </c>
      <c r="NR98" s="157" t="s">
        <v>84</v>
      </c>
      <c r="NS98" s="157">
        <v>134</v>
      </c>
      <c r="NT98" s="157">
        <v>110</v>
      </c>
      <c r="NU98" s="157">
        <v>13</v>
      </c>
      <c r="NV98" s="157">
        <v>11</v>
      </c>
      <c r="NZ98" s="157" t="s">
        <v>270</v>
      </c>
      <c r="OA98" s="157">
        <v>144</v>
      </c>
      <c r="OB98" s="157">
        <v>132</v>
      </c>
      <c r="OC98" s="157">
        <v>8</v>
      </c>
      <c r="OD98" s="157">
        <v>4</v>
      </c>
      <c r="OH98" s="157" t="s">
        <v>270</v>
      </c>
      <c r="OI98" s="157">
        <v>144</v>
      </c>
      <c r="OJ98" s="157">
        <v>131</v>
      </c>
      <c r="OK98" s="157">
        <v>8</v>
      </c>
      <c r="OL98" s="157">
        <v>5</v>
      </c>
      <c r="OP98" s="157" t="s">
        <v>72</v>
      </c>
      <c r="OQ98" s="157">
        <v>85</v>
      </c>
      <c r="OR98" s="157">
        <v>53</v>
      </c>
      <c r="OS98" s="157">
        <v>2</v>
      </c>
      <c r="OT98" s="157">
        <v>30</v>
      </c>
      <c r="OX98" s="157" t="s">
        <v>270</v>
      </c>
      <c r="OY98" s="157">
        <v>144</v>
      </c>
      <c r="OZ98" s="157">
        <v>131</v>
      </c>
      <c r="PA98" s="157">
        <v>8</v>
      </c>
      <c r="PB98" s="157">
        <v>5</v>
      </c>
    </row>
    <row r="99" spans="302:418">
      <c r="MD99" s="157" t="s">
        <v>84</v>
      </c>
      <c r="ME99" s="157">
        <v>134</v>
      </c>
      <c r="MF99" s="157">
        <v>109</v>
      </c>
      <c r="MG99" s="157">
        <v>13</v>
      </c>
      <c r="MH99" s="157">
        <v>12</v>
      </c>
      <c r="NJ99" s="157" t="s">
        <v>84</v>
      </c>
      <c r="NK99" s="157">
        <v>134</v>
      </c>
      <c r="NL99" s="157">
        <v>109</v>
      </c>
      <c r="NM99" s="157">
        <v>13</v>
      </c>
      <c r="NN99" s="157">
        <v>12</v>
      </c>
      <c r="NZ99" s="157" t="s">
        <v>86</v>
      </c>
      <c r="OA99" s="157">
        <v>1649</v>
      </c>
      <c r="OB99" s="157">
        <v>1361</v>
      </c>
      <c r="OC99" s="157">
        <v>137</v>
      </c>
      <c r="OD99" s="157">
        <v>151</v>
      </c>
      <c r="OP99" s="157" t="s">
        <v>270</v>
      </c>
      <c r="OQ99" s="157">
        <v>144</v>
      </c>
      <c r="OR99" s="157">
        <v>133</v>
      </c>
      <c r="OS99" s="157">
        <v>8</v>
      </c>
      <c r="OT99" s="157">
        <v>3</v>
      </c>
      <c r="OX99" s="157" t="s">
        <v>84</v>
      </c>
      <c r="OY99" s="157">
        <v>134</v>
      </c>
      <c r="OZ99" s="157">
        <v>109</v>
      </c>
      <c r="PA99" s="157">
        <v>13</v>
      </c>
      <c r="PB99" s="157">
        <v>12</v>
      </c>
    </row>
    <row r="100" spans="302:418">
      <c r="NZ100" s="157" t="s">
        <v>84</v>
      </c>
      <c r="OA100" s="157">
        <v>134</v>
      </c>
      <c r="OB100" s="157">
        <v>110</v>
      </c>
      <c r="OC100" s="157">
        <v>13</v>
      </c>
      <c r="OD100" s="157">
        <v>11</v>
      </c>
      <c r="OP100" s="157" t="s">
        <v>84</v>
      </c>
      <c r="OQ100" s="157">
        <v>134</v>
      </c>
      <c r="OR100" s="157">
        <v>109</v>
      </c>
      <c r="OS100" s="157">
        <v>13</v>
      </c>
      <c r="OT100" s="157">
        <v>12</v>
      </c>
    </row>
  </sheetData>
  <mergeCells count="19">
    <mergeCell ref="ID1:IE1"/>
    <mergeCell ref="GS1:GT1"/>
    <mergeCell ref="HA1:HB1"/>
    <mergeCell ref="HI1:HJ1"/>
    <mergeCell ref="HP1:HQ1"/>
    <mergeCell ref="HW1:HX1"/>
    <mergeCell ref="GK1:GL1"/>
    <mergeCell ref="FU1:FV1"/>
    <mergeCell ref="FE1:FF1"/>
    <mergeCell ref="FM1:FN1"/>
    <mergeCell ref="EW1:EX1"/>
    <mergeCell ref="EO1:EP1"/>
    <mergeCell ref="DY1:DZ1"/>
    <mergeCell ref="DQ1:DR1"/>
    <mergeCell ref="CC1:CD1"/>
    <mergeCell ref="CK1:CL1"/>
    <mergeCell ref="CS1:CT1"/>
    <mergeCell ref="DA1:DB1"/>
    <mergeCell ref="DI1:DJ1"/>
  </mergeCells>
  <phoneticPr fontId="11" type="noConversion"/>
  <conditionalFormatting sqref="LG9">
    <cfRule type="cellIs" dxfId="234" priority="33" operator="equal">
      <formula>799</formula>
    </cfRule>
    <cfRule type="uniqueValues" priority="34"/>
  </conditionalFormatting>
  <conditionalFormatting sqref="KY9">
    <cfRule type="cellIs" dxfId="233" priority="31" operator="equal">
      <formula>799</formula>
    </cfRule>
    <cfRule type="uniqueValues" priority="32"/>
  </conditionalFormatting>
  <conditionalFormatting sqref="KQ9">
    <cfRule type="cellIs" dxfId="232" priority="29" operator="equal">
      <formula>799</formula>
    </cfRule>
    <cfRule type="uniqueValues" priority="30"/>
  </conditionalFormatting>
  <conditionalFormatting sqref="KI9">
    <cfRule type="cellIs" dxfId="231" priority="27" operator="equal">
      <formula>799</formula>
    </cfRule>
    <cfRule type="uniqueValues" priority="28"/>
  </conditionalFormatting>
  <conditionalFormatting sqref="KA9">
    <cfRule type="cellIs" dxfId="230" priority="25" operator="equal">
      <formula>799</formula>
    </cfRule>
    <cfRule type="uniqueValues" priority="26"/>
  </conditionalFormatting>
  <conditionalFormatting sqref="LO9">
    <cfRule type="cellIs" dxfId="229" priority="23" operator="equal">
      <formula>799</formula>
    </cfRule>
    <cfRule type="uniqueValues" priority="24"/>
  </conditionalFormatting>
  <conditionalFormatting sqref="LW9">
    <cfRule type="cellIs" dxfId="228" priority="21" operator="equal">
      <formula>799</formula>
    </cfRule>
    <cfRule type="uniqueValues" priority="22"/>
  </conditionalFormatting>
  <conditionalFormatting sqref="ME9">
    <cfRule type="cellIs" dxfId="227" priority="19" operator="equal">
      <formula>799</formula>
    </cfRule>
    <cfRule type="uniqueValues" priority="20"/>
  </conditionalFormatting>
  <conditionalFormatting sqref="MM9">
    <cfRule type="cellIs" dxfId="226" priority="17" operator="equal">
      <formula>799</formula>
    </cfRule>
    <cfRule type="uniqueValues" priority="18"/>
  </conditionalFormatting>
  <conditionalFormatting sqref="NC9">
    <cfRule type="cellIs" dxfId="225" priority="15" operator="equal">
      <formula>799</formula>
    </cfRule>
    <cfRule type="uniqueValues" priority="16"/>
  </conditionalFormatting>
  <conditionalFormatting sqref="MU9">
    <cfRule type="cellIs" dxfId="224" priority="13" operator="equal">
      <formula>799</formula>
    </cfRule>
    <cfRule type="uniqueValues" priority="14"/>
  </conditionalFormatting>
  <conditionalFormatting sqref="NK9">
    <cfRule type="cellIs" dxfId="223" priority="11" operator="equal">
      <formula>799</formula>
    </cfRule>
    <cfRule type="uniqueValues" priority="12"/>
  </conditionalFormatting>
  <conditionalFormatting sqref="NS9">
    <cfRule type="cellIs" dxfId="222" priority="9" operator="equal">
      <formula>799</formula>
    </cfRule>
    <cfRule type="uniqueValues" priority="10"/>
  </conditionalFormatting>
  <conditionalFormatting sqref="OA9">
    <cfRule type="cellIs" dxfId="221" priority="7" operator="equal">
      <formula>799</formula>
    </cfRule>
    <cfRule type="uniqueValues" priority="8"/>
  </conditionalFormatting>
  <conditionalFormatting sqref="OI9">
    <cfRule type="cellIs" dxfId="220" priority="5" operator="equal">
      <formula>799</formula>
    </cfRule>
    <cfRule type="uniqueValues" priority="6"/>
  </conditionalFormatting>
  <conditionalFormatting sqref="OQ9">
    <cfRule type="cellIs" dxfId="219" priority="3" operator="equal">
      <formula>799</formula>
    </cfRule>
    <cfRule type="uniqueValues" priority="4"/>
  </conditionalFormatting>
  <conditionalFormatting sqref="OY9">
    <cfRule type="cellIs" dxfId="218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G103"/>
  <sheetViews>
    <sheetView topLeftCell="ON28" workbookViewId="0">
      <selection activeCell="OT85" sqref="OT85"/>
    </sheetView>
  </sheetViews>
  <sheetFormatPr defaultRowHeight="15"/>
  <cols>
    <col min="1" max="5" width="9.140625" style="2"/>
    <col min="6" max="6" width="9.140625" style="4"/>
    <col min="13" max="13" width="9.140625" style="108"/>
    <col min="21" max="21" width="9" style="108"/>
    <col min="29" max="29" width="9" style="108"/>
    <col min="37" max="37" width="9" style="108"/>
    <col min="61" max="61" width="9.140625" style="108"/>
    <col min="69" max="69" width="9.140625" style="108"/>
    <col min="117" max="117" width="9.140625" style="162"/>
    <col min="125" max="125" width="9.140625" style="162"/>
    <col min="152" max="156" width="0" hidden="1" customWidth="1"/>
    <col min="157" max="157" width="0" style="162" hidden="1" customWidth="1"/>
    <col min="158" max="175" width="0" hidden="1" customWidth="1"/>
    <col min="181" max="181" width="9.140625" style="162"/>
    <col min="189" max="189" width="9.140625" style="162"/>
    <col min="197" max="197" width="9.140625" style="162"/>
    <col min="200" max="200" width="18.85546875" customWidth="1"/>
    <col min="205" max="205" width="9.140625" style="162"/>
    <col min="213" max="213" width="9.140625" style="162"/>
    <col min="216" max="216" width="13.5703125" style="156" customWidth="1"/>
    <col min="217" max="220" width="9.140625" style="156"/>
    <col min="221" max="221" width="9.140625" style="162"/>
    <col min="222" max="223" width="9.140625" style="156"/>
    <col min="224" max="224" width="13.5703125" style="156" customWidth="1"/>
    <col min="225" max="228" width="9.140625" style="156"/>
    <col min="229" max="229" width="9.140625" style="162"/>
    <col min="230" max="231" width="9.140625" style="156"/>
    <col min="232" max="232" width="13.5703125" style="156" customWidth="1"/>
    <col min="233" max="236" width="9.140625" style="156"/>
    <col min="237" max="237" width="9.140625" style="162"/>
    <col min="238" max="239" width="9.140625" style="156"/>
    <col min="240" max="240" width="13.5703125" style="156" customWidth="1"/>
    <col min="241" max="244" width="9.140625" style="156"/>
    <col min="245" max="245" width="9.140625" style="162"/>
    <col min="246" max="247" width="9.140625" style="156"/>
    <col min="248" max="248" width="13.5703125" style="156" customWidth="1"/>
    <col min="249" max="252" width="9.140625" style="156"/>
    <col min="253" max="253" width="9.140625" style="162"/>
    <col min="254" max="255" width="9.140625" style="156"/>
    <col min="256" max="256" width="13.5703125" style="156" customWidth="1"/>
    <col min="257" max="260" width="9.140625" style="156"/>
    <col min="261" max="261" width="9.140625" style="162"/>
    <col min="262" max="348" width="9.140625" style="156"/>
    <col min="349" max="352" width="9.140625" style="162"/>
    <col min="359" max="359" width="9.140625" style="162"/>
    <col min="362" max="362" width="32.42578125" bestFit="1" customWidth="1"/>
    <col min="363" max="363" width="10.42578125" bestFit="1" customWidth="1"/>
    <col min="364" max="364" width="8" customWidth="1"/>
    <col min="365" max="365" width="7.42578125" customWidth="1"/>
    <col min="367" max="367" width="6.85546875" style="162" customWidth="1"/>
    <col min="374" max="374" width="9.140625" style="162"/>
    <col min="381" max="381" width="9.140625" style="162"/>
    <col min="388" max="388" width="9.140625" style="162"/>
    <col min="402" max="402" width="9.140625" style="162"/>
    <col min="404" max="408" width="9.140625" style="156"/>
    <col min="409" max="409" width="9.140625" style="162"/>
    <col min="410" max="410" width="9.140625" style="156"/>
    <col min="416" max="416" width="9.140625" style="162"/>
  </cols>
  <sheetData>
    <row r="1" spans="1:423">
      <c r="A1" s="2" t="s">
        <v>201</v>
      </c>
      <c r="H1" t="s">
        <v>202</v>
      </c>
      <c r="P1" s="206" t="s">
        <v>210</v>
      </c>
      <c r="Q1" s="206"/>
      <c r="X1" s="206" t="s">
        <v>215</v>
      </c>
      <c r="Y1" s="206"/>
      <c r="AF1" s="206" t="s">
        <v>220</v>
      </c>
      <c r="AG1" s="206"/>
      <c r="AN1" s="206" t="s">
        <v>238</v>
      </c>
      <c r="AO1" s="206"/>
      <c r="AS1" s="108"/>
      <c r="AV1" s="206" t="s">
        <v>247</v>
      </c>
      <c r="AW1" s="206"/>
      <c r="BA1" s="108"/>
      <c r="BD1" s="206" t="s">
        <v>255</v>
      </c>
      <c r="BE1" s="206"/>
      <c r="BL1" t="s">
        <v>259</v>
      </c>
      <c r="BT1" s="206" t="s">
        <v>276</v>
      </c>
      <c r="BU1" s="206"/>
      <c r="BV1" s="156"/>
      <c r="BW1" s="156"/>
      <c r="BX1" s="156"/>
      <c r="BY1" s="156"/>
      <c r="BZ1" s="156"/>
      <c r="CA1" s="156"/>
      <c r="CB1" s="206" t="s">
        <v>273</v>
      </c>
      <c r="CC1" s="206"/>
      <c r="CD1" s="156"/>
      <c r="CE1" s="156"/>
      <c r="CF1" s="156"/>
      <c r="CG1" s="156"/>
      <c r="CH1" s="156"/>
      <c r="CI1" s="156"/>
      <c r="CJ1" s="206" t="s">
        <v>278</v>
      </c>
      <c r="CK1" s="206"/>
      <c r="CL1" s="156"/>
      <c r="CM1" s="156"/>
      <c r="CN1" s="156"/>
      <c r="CO1" s="162"/>
      <c r="CP1" s="156"/>
      <c r="CQ1" s="156"/>
      <c r="CR1" s="202" t="s">
        <v>271</v>
      </c>
      <c r="CS1" s="202"/>
      <c r="CT1" s="157"/>
      <c r="CU1" s="157"/>
      <c r="CV1" s="157"/>
      <c r="CW1" s="157"/>
      <c r="CX1" s="157"/>
      <c r="CY1" s="157"/>
      <c r="CZ1" s="202" t="s">
        <v>282</v>
      </c>
      <c r="DA1" s="202"/>
      <c r="DB1" s="157"/>
      <c r="DC1" s="157"/>
      <c r="DD1" s="157"/>
      <c r="DE1" s="158"/>
      <c r="DF1" s="157"/>
      <c r="DG1" s="157"/>
      <c r="DH1" s="202" t="s">
        <v>286</v>
      </c>
      <c r="DI1" s="202"/>
      <c r="DJ1" s="157"/>
      <c r="DK1" s="157"/>
      <c r="DL1" s="157"/>
      <c r="DM1" s="158"/>
      <c r="DN1" s="157"/>
      <c r="DO1" s="157"/>
      <c r="DP1" s="202" t="s">
        <v>288</v>
      </c>
      <c r="DQ1" s="202"/>
      <c r="DR1" s="156"/>
      <c r="DS1" s="156"/>
      <c r="DT1" s="156"/>
      <c r="DV1" s="156"/>
      <c r="DW1" s="156"/>
      <c r="DX1" s="202" t="s">
        <v>288</v>
      </c>
      <c r="DY1" s="202"/>
      <c r="DZ1" s="156"/>
      <c r="EA1" s="156"/>
      <c r="EB1" s="156"/>
      <c r="EC1" s="162"/>
      <c r="ED1" s="156"/>
      <c r="EE1" s="156"/>
      <c r="EF1" s="206" t="s">
        <v>313</v>
      </c>
      <c r="EG1" s="206"/>
      <c r="EH1" s="156"/>
      <c r="EI1" s="156"/>
      <c r="EJ1" s="156"/>
      <c r="EK1" s="162"/>
      <c r="EL1" s="156"/>
      <c r="EM1" s="156"/>
      <c r="EN1" s="206" t="s">
        <v>315</v>
      </c>
      <c r="EO1" s="206"/>
      <c r="EP1" s="156"/>
      <c r="EQ1" s="156"/>
      <c r="ER1" s="156"/>
      <c r="ES1" s="162"/>
      <c r="ET1" s="156"/>
      <c r="EU1" s="156"/>
      <c r="EV1" s="206"/>
      <c r="EW1" s="206"/>
      <c r="EX1" s="206" t="s">
        <v>307</v>
      </c>
      <c r="EY1" s="206"/>
      <c r="EZ1" s="156"/>
      <c r="FA1" s="156"/>
      <c r="FB1" s="156"/>
      <c r="FC1" s="162"/>
      <c r="FD1" s="156"/>
      <c r="FE1" s="206" t="s">
        <v>312</v>
      </c>
      <c r="FF1" s="206"/>
      <c r="FG1" s="156"/>
      <c r="FH1" s="156"/>
      <c r="FI1" s="156"/>
      <c r="FJ1" s="162"/>
      <c r="FK1" s="156"/>
      <c r="FL1" s="206" t="s">
        <v>317</v>
      </c>
      <c r="FM1" s="206"/>
      <c r="FN1" s="156"/>
      <c r="FO1" s="156"/>
      <c r="FP1" s="156"/>
      <c r="FQ1" s="162"/>
      <c r="FR1" s="156"/>
      <c r="FS1" s="156"/>
      <c r="FT1" s="156" t="s">
        <v>330</v>
      </c>
      <c r="FU1" s="156"/>
      <c r="FV1" s="156"/>
      <c r="FW1" s="156"/>
      <c r="FX1" s="156"/>
      <c r="FZ1" s="156"/>
      <c r="GA1" s="156"/>
      <c r="GB1" s="156" t="s">
        <v>331</v>
      </c>
      <c r="GC1" s="156"/>
      <c r="GD1" s="156"/>
      <c r="GE1" s="156"/>
      <c r="GF1" s="156"/>
      <c r="GH1" s="156"/>
      <c r="GI1" s="156"/>
      <c r="GJ1" s="156" t="s">
        <v>353</v>
      </c>
      <c r="GK1" s="156"/>
      <c r="GL1" s="156"/>
      <c r="GM1" s="156"/>
      <c r="GN1" s="156"/>
      <c r="GP1" s="156"/>
      <c r="GQ1" s="156"/>
      <c r="GR1" s="156" t="s">
        <v>365</v>
      </c>
      <c r="GS1" s="156"/>
      <c r="GT1" s="156"/>
      <c r="GU1" s="156"/>
      <c r="GV1" s="156"/>
      <c r="GX1" s="156"/>
      <c r="GY1" s="156"/>
      <c r="GZ1" s="156" t="s">
        <v>369</v>
      </c>
      <c r="HA1" s="156"/>
      <c r="HB1" s="156"/>
      <c r="HC1" s="156"/>
      <c r="HD1" s="156"/>
      <c r="HH1" s="156" t="s">
        <v>450</v>
      </c>
      <c r="HP1" s="156" t="s">
        <v>446</v>
      </c>
      <c r="HX1" s="156" t="s">
        <v>447</v>
      </c>
      <c r="IF1" s="156" t="s">
        <v>448</v>
      </c>
      <c r="IN1" s="156" t="s">
        <v>449</v>
      </c>
      <c r="IV1" s="156" t="s">
        <v>408</v>
      </c>
      <c r="JD1" s="157" t="s">
        <v>409</v>
      </c>
      <c r="JL1" s="157" t="s">
        <v>410</v>
      </c>
      <c r="JT1" s="157" t="s">
        <v>411</v>
      </c>
      <c r="KB1" s="157" t="s">
        <v>412</v>
      </c>
      <c r="KJ1" s="157" t="s">
        <v>413</v>
      </c>
      <c r="KR1" s="157" t="s">
        <v>414</v>
      </c>
      <c r="KZ1" s="157" t="s">
        <v>415</v>
      </c>
      <c r="LH1" s="157" t="s">
        <v>416</v>
      </c>
      <c r="LP1" s="157" t="s">
        <v>417</v>
      </c>
      <c r="LX1" s="157" t="s">
        <v>418</v>
      </c>
      <c r="MF1" s="156" t="s">
        <v>407</v>
      </c>
      <c r="MP1" t="s">
        <v>406</v>
      </c>
      <c r="MX1" t="s">
        <v>464</v>
      </c>
      <c r="NE1" s="2" t="s">
        <v>465</v>
      </c>
      <c r="NF1" s="2"/>
      <c r="NG1" s="2"/>
      <c r="NH1" s="2"/>
      <c r="NI1" s="2"/>
      <c r="NJ1" s="158"/>
      <c r="NL1" t="s">
        <v>466</v>
      </c>
      <c r="NS1" t="s">
        <v>471</v>
      </c>
      <c r="NZ1" t="s">
        <v>475</v>
      </c>
      <c r="OG1" t="s">
        <v>477</v>
      </c>
      <c r="ON1" s="156" t="s">
        <v>487</v>
      </c>
      <c r="OU1" t="s">
        <v>484</v>
      </c>
      <c r="PB1" t="s">
        <v>485</v>
      </c>
    </row>
    <row r="2" spans="1:42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157" t="s">
        <v>0</v>
      </c>
      <c r="BU2" s="157" t="s">
        <v>1</v>
      </c>
      <c r="BV2" s="157" t="s">
        <v>2</v>
      </c>
      <c r="BW2" s="157" t="s">
        <v>3</v>
      </c>
      <c r="BX2" s="157" t="s">
        <v>4</v>
      </c>
      <c r="BY2" s="158" t="s">
        <v>5</v>
      </c>
      <c r="BZ2" s="157"/>
      <c r="CA2" s="156"/>
      <c r="CB2" s="156" t="s">
        <v>0</v>
      </c>
      <c r="CC2" s="156" t="s">
        <v>1</v>
      </c>
      <c r="CD2" s="156" t="s">
        <v>2</v>
      </c>
      <c r="CE2" s="156" t="s">
        <v>3</v>
      </c>
      <c r="CF2" s="156" t="s">
        <v>4</v>
      </c>
      <c r="CG2" s="162" t="s">
        <v>5</v>
      </c>
      <c r="CH2" s="157"/>
      <c r="CI2" s="157"/>
      <c r="CJ2" s="156" t="s">
        <v>0</v>
      </c>
      <c r="CK2" s="156" t="s">
        <v>1</v>
      </c>
      <c r="CL2" s="156" t="s">
        <v>2</v>
      </c>
      <c r="CM2" s="156" t="s">
        <v>3</v>
      </c>
      <c r="CN2" s="156" t="s">
        <v>4</v>
      </c>
      <c r="CO2" s="162" t="s">
        <v>5</v>
      </c>
      <c r="CP2" s="156"/>
      <c r="CQ2" s="156"/>
      <c r="CR2" s="156" t="s">
        <v>0</v>
      </c>
      <c r="CS2" s="156" t="s">
        <v>1</v>
      </c>
      <c r="CT2" s="156" t="s">
        <v>2</v>
      </c>
      <c r="CU2" s="156" t="s">
        <v>3</v>
      </c>
      <c r="CV2" s="156" t="s">
        <v>4</v>
      </c>
      <c r="CW2" s="156" t="s">
        <v>5</v>
      </c>
      <c r="CX2" s="157"/>
      <c r="CY2" s="157"/>
      <c r="CZ2" s="156" t="s">
        <v>0</v>
      </c>
      <c r="DA2" s="156" t="s">
        <v>1</v>
      </c>
      <c r="DB2" s="156" t="s">
        <v>2</v>
      </c>
      <c r="DC2" s="156" t="s">
        <v>3</v>
      </c>
      <c r="DD2" s="156" t="s">
        <v>4</v>
      </c>
      <c r="DE2" s="162" t="s">
        <v>5</v>
      </c>
      <c r="DF2" s="157"/>
      <c r="DG2" s="157"/>
      <c r="DH2" s="156" t="s">
        <v>0</v>
      </c>
      <c r="DI2" s="156" t="s">
        <v>1</v>
      </c>
      <c r="DJ2" s="156" t="s">
        <v>2</v>
      </c>
      <c r="DK2" s="156" t="s">
        <v>3</v>
      </c>
      <c r="DL2" s="156" t="s">
        <v>4</v>
      </c>
      <c r="DM2" s="162" t="s">
        <v>5</v>
      </c>
      <c r="DN2" s="157"/>
      <c r="DO2" s="157"/>
      <c r="DP2" s="156" t="s">
        <v>0</v>
      </c>
      <c r="DQ2" s="156" t="s">
        <v>1</v>
      </c>
      <c r="DR2" s="156" t="s">
        <v>2</v>
      </c>
      <c r="DS2" s="156" t="s">
        <v>3</v>
      </c>
      <c r="DT2" s="156" t="s">
        <v>4</v>
      </c>
      <c r="DU2" s="162" t="s">
        <v>5</v>
      </c>
      <c r="DV2" s="156"/>
      <c r="DW2" s="156"/>
      <c r="DX2" s="156" t="s">
        <v>0</v>
      </c>
      <c r="DY2" s="156" t="s">
        <v>1</v>
      </c>
      <c r="DZ2" s="156" t="s">
        <v>2</v>
      </c>
      <c r="EA2" s="156" t="s">
        <v>3</v>
      </c>
      <c r="EB2" s="156" t="s">
        <v>4</v>
      </c>
      <c r="EC2" s="162" t="s">
        <v>5</v>
      </c>
      <c r="ED2" s="156"/>
      <c r="EE2" s="156"/>
      <c r="EF2" s="156" t="s">
        <v>0</v>
      </c>
      <c r="EG2" s="156" t="s">
        <v>1</v>
      </c>
      <c r="EH2" s="156" t="s">
        <v>2</v>
      </c>
      <c r="EI2" s="156" t="s">
        <v>3</v>
      </c>
      <c r="EJ2" s="156" t="s">
        <v>4</v>
      </c>
      <c r="EK2" s="162" t="s">
        <v>5</v>
      </c>
      <c r="EL2" s="156"/>
      <c r="EM2" s="156"/>
      <c r="EN2" s="156" t="s">
        <v>0</v>
      </c>
      <c r="EO2" s="156" t="s">
        <v>1</v>
      </c>
      <c r="EP2" s="156" t="s">
        <v>2</v>
      </c>
      <c r="EQ2" s="156" t="s">
        <v>3</v>
      </c>
      <c r="ER2" s="156" t="s">
        <v>4</v>
      </c>
      <c r="ES2" s="162" t="s">
        <v>5</v>
      </c>
      <c r="ET2" s="156"/>
      <c r="EU2" s="156"/>
      <c r="EV2" s="156"/>
      <c r="EW2" s="156"/>
      <c r="FR2" s="156"/>
      <c r="FS2" s="156"/>
      <c r="FT2" s="157" t="s">
        <v>0</v>
      </c>
      <c r="FU2" s="157" t="s">
        <v>1</v>
      </c>
      <c r="FV2" s="157" t="s">
        <v>2</v>
      </c>
      <c r="FW2" s="157" t="s">
        <v>3</v>
      </c>
      <c r="FX2" s="157" t="s">
        <v>4</v>
      </c>
      <c r="FY2" s="158" t="s">
        <v>5</v>
      </c>
      <c r="FZ2" s="156"/>
      <c r="GA2" s="156"/>
      <c r="GB2" s="157" t="s">
        <v>0</v>
      </c>
      <c r="GC2" s="157" t="s">
        <v>1</v>
      </c>
      <c r="GD2" s="157" t="s">
        <v>2</v>
      </c>
      <c r="GE2" s="157" t="s">
        <v>3</v>
      </c>
      <c r="GF2" s="157" t="s">
        <v>4</v>
      </c>
      <c r="GG2" s="158" t="s">
        <v>5</v>
      </c>
      <c r="GH2" s="156"/>
      <c r="GI2" s="156"/>
      <c r="GJ2" s="157" t="s">
        <v>0</v>
      </c>
      <c r="GK2" s="157" t="s">
        <v>1</v>
      </c>
      <c r="GL2" s="157" t="s">
        <v>2</v>
      </c>
      <c r="GM2" s="157" t="s">
        <v>3</v>
      </c>
      <c r="GN2" s="157" t="s">
        <v>4</v>
      </c>
      <c r="GO2" s="158" t="s">
        <v>5</v>
      </c>
      <c r="GP2" s="156"/>
      <c r="GQ2" s="156"/>
      <c r="GR2" s="157" t="s">
        <v>0</v>
      </c>
      <c r="GS2" s="157" t="s">
        <v>1</v>
      </c>
      <c r="GT2" s="157" t="s">
        <v>2</v>
      </c>
      <c r="GU2" s="157" t="s">
        <v>3</v>
      </c>
      <c r="GV2" s="157" t="s">
        <v>4</v>
      </c>
      <c r="GW2" s="158" t="s">
        <v>5</v>
      </c>
      <c r="GX2" s="156"/>
      <c r="GY2" s="156"/>
      <c r="GZ2" s="157" t="s">
        <v>0</v>
      </c>
      <c r="HA2" s="157" t="s">
        <v>1</v>
      </c>
      <c r="HB2" s="157" t="s">
        <v>2</v>
      </c>
      <c r="HC2" s="157" t="s">
        <v>3</v>
      </c>
      <c r="HD2" s="157" t="s">
        <v>4</v>
      </c>
      <c r="HE2" s="158" t="s">
        <v>5</v>
      </c>
      <c r="HH2" s="157" t="s">
        <v>0</v>
      </c>
      <c r="HI2" s="157" t="s">
        <v>1</v>
      </c>
      <c r="HJ2" s="157" t="s">
        <v>2</v>
      </c>
      <c r="HK2" s="157" t="s">
        <v>3</v>
      </c>
      <c r="HL2" s="157" t="s">
        <v>4</v>
      </c>
      <c r="HM2" s="158" t="s">
        <v>5</v>
      </c>
      <c r="HP2" s="157" t="s">
        <v>0</v>
      </c>
      <c r="HQ2" s="157" t="s">
        <v>1</v>
      </c>
      <c r="HR2" s="157" t="s">
        <v>2</v>
      </c>
      <c r="HS2" s="157" t="s">
        <v>3</v>
      </c>
      <c r="HT2" s="157" t="s">
        <v>4</v>
      </c>
      <c r="HU2" s="158" t="s">
        <v>5</v>
      </c>
      <c r="HX2" s="157" t="s">
        <v>0</v>
      </c>
      <c r="HY2" s="157" t="s">
        <v>1</v>
      </c>
      <c r="HZ2" s="157" t="s">
        <v>2</v>
      </c>
      <c r="IA2" s="157" t="s">
        <v>3</v>
      </c>
      <c r="IB2" s="157" t="s">
        <v>4</v>
      </c>
      <c r="IC2" s="158" t="s">
        <v>5</v>
      </c>
      <c r="IF2" s="157" t="s">
        <v>0</v>
      </c>
      <c r="IG2" s="157" t="s">
        <v>1</v>
      </c>
      <c r="IH2" s="157" t="s">
        <v>2</v>
      </c>
      <c r="II2" s="157" t="s">
        <v>3</v>
      </c>
      <c r="IJ2" s="157" t="s">
        <v>4</v>
      </c>
      <c r="IK2" s="158" t="s">
        <v>5</v>
      </c>
      <c r="IN2" s="157" t="s">
        <v>0</v>
      </c>
      <c r="IO2" s="157" t="s">
        <v>1</v>
      </c>
      <c r="IP2" s="157" t="s">
        <v>2</v>
      </c>
      <c r="IQ2" s="157" t="s">
        <v>3</v>
      </c>
      <c r="IR2" s="157" t="s">
        <v>4</v>
      </c>
      <c r="IS2" s="158" t="s">
        <v>5</v>
      </c>
      <c r="IV2" s="157" t="s">
        <v>0</v>
      </c>
      <c r="IW2" s="157" t="s">
        <v>1</v>
      </c>
      <c r="IX2" s="157" t="s">
        <v>2</v>
      </c>
      <c r="IY2" s="157" t="s">
        <v>3</v>
      </c>
      <c r="IZ2" s="157" t="s">
        <v>4</v>
      </c>
      <c r="JA2" s="158" t="s">
        <v>5</v>
      </c>
      <c r="JD2" s="157" t="s">
        <v>0</v>
      </c>
      <c r="JE2" s="157" t="s">
        <v>1</v>
      </c>
      <c r="JF2" s="157" t="s">
        <v>2</v>
      </c>
      <c r="JG2" s="157" t="s">
        <v>3</v>
      </c>
      <c r="JH2" s="157" t="s">
        <v>4</v>
      </c>
      <c r="JI2" s="158" t="s">
        <v>5</v>
      </c>
      <c r="JL2" s="157" t="s">
        <v>0</v>
      </c>
      <c r="JM2" s="157" t="s">
        <v>1</v>
      </c>
      <c r="JN2" s="157" t="s">
        <v>2</v>
      </c>
      <c r="JO2" s="157" t="s">
        <v>3</v>
      </c>
      <c r="JP2" s="157" t="s">
        <v>4</v>
      </c>
      <c r="JQ2" s="158" t="s">
        <v>5</v>
      </c>
      <c r="JT2" s="157" t="s">
        <v>0</v>
      </c>
      <c r="JU2" s="157" t="s">
        <v>1</v>
      </c>
      <c r="JV2" s="157" t="s">
        <v>2</v>
      </c>
      <c r="JW2" s="157" t="s">
        <v>3</v>
      </c>
      <c r="JX2" s="157" t="s">
        <v>4</v>
      </c>
      <c r="JY2" s="158" t="s">
        <v>5</v>
      </c>
      <c r="KB2" s="157" t="s">
        <v>0</v>
      </c>
      <c r="KC2" s="157" t="s">
        <v>1</v>
      </c>
      <c r="KD2" s="157" t="s">
        <v>2</v>
      </c>
      <c r="KE2" s="157" t="s">
        <v>3</v>
      </c>
      <c r="KF2" s="157" t="s">
        <v>4</v>
      </c>
      <c r="KG2" s="158" t="s">
        <v>5</v>
      </c>
      <c r="KJ2" s="157" t="s">
        <v>0</v>
      </c>
      <c r="KK2" s="157" t="s">
        <v>1</v>
      </c>
      <c r="KL2" s="157" t="s">
        <v>2</v>
      </c>
      <c r="KM2" s="157" t="s">
        <v>3</v>
      </c>
      <c r="KN2" s="157" t="s">
        <v>4</v>
      </c>
      <c r="KO2" s="158" t="s">
        <v>5</v>
      </c>
      <c r="KR2" s="157" t="s">
        <v>0</v>
      </c>
      <c r="KS2" s="157" t="s">
        <v>1</v>
      </c>
      <c r="KT2" s="157" t="s">
        <v>2</v>
      </c>
      <c r="KU2" s="157" t="s">
        <v>3</v>
      </c>
      <c r="KV2" s="157" t="s">
        <v>4</v>
      </c>
      <c r="KW2" s="158" t="s">
        <v>5</v>
      </c>
      <c r="KZ2" s="157" t="s">
        <v>0</v>
      </c>
      <c r="LA2" s="157" t="s">
        <v>1</v>
      </c>
      <c r="LB2" s="157" t="s">
        <v>2</v>
      </c>
      <c r="LC2" s="157" t="s">
        <v>3</v>
      </c>
      <c r="LD2" s="157" t="s">
        <v>4</v>
      </c>
      <c r="LE2" s="158" t="s">
        <v>5</v>
      </c>
      <c r="LH2" s="157" t="s">
        <v>0</v>
      </c>
      <c r="LI2" s="157" t="s">
        <v>1</v>
      </c>
      <c r="LJ2" s="157" t="s">
        <v>2</v>
      </c>
      <c r="LK2" s="157" t="s">
        <v>3</v>
      </c>
      <c r="LL2" s="157" t="s">
        <v>4</v>
      </c>
      <c r="LM2" s="158" t="s">
        <v>5</v>
      </c>
      <c r="LP2" s="157" t="s">
        <v>0</v>
      </c>
      <c r="LQ2" s="157" t="s">
        <v>1</v>
      </c>
      <c r="LR2" s="157" t="s">
        <v>2</v>
      </c>
      <c r="LS2" s="157" t="s">
        <v>3</v>
      </c>
      <c r="LT2" s="157" t="s">
        <v>4</v>
      </c>
      <c r="LU2" s="158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F2" s="157" t="s">
        <v>0</v>
      </c>
      <c r="MG2" s="157" t="s">
        <v>1</v>
      </c>
      <c r="MH2" s="157" t="s">
        <v>2</v>
      </c>
      <c r="MI2" s="157" t="s">
        <v>3</v>
      </c>
      <c r="MJ2" s="157" t="s">
        <v>4</v>
      </c>
      <c r="MK2" s="158" t="s">
        <v>5</v>
      </c>
      <c r="ML2" s="158"/>
      <c r="MM2" s="158"/>
      <c r="MN2" s="158"/>
      <c r="MP2" s="157" t="s">
        <v>0</v>
      </c>
      <c r="MQ2" s="157" t="s">
        <v>1</v>
      </c>
      <c r="MR2" s="157" t="s">
        <v>2</v>
      </c>
      <c r="MS2" s="157" t="s">
        <v>3</v>
      </c>
      <c r="MT2" s="157" t="s">
        <v>4</v>
      </c>
      <c r="MU2" s="158" t="s">
        <v>5</v>
      </c>
      <c r="MX2" s="157" t="s">
        <v>0</v>
      </c>
      <c r="MY2" s="157" t="s">
        <v>1</v>
      </c>
      <c r="MZ2" s="157" t="s">
        <v>2</v>
      </c>
      <c r="NA2" s="157" t="s">
        <v>3</v>
      </c>
      <c r="NB2" s="157" t="s">
        <v>4</v>
      </c>
      <c r="NC2" s="158" t="s">
        <v>5</v>
      </c>
      <c r="NE2" s="157" t="s">
        <v>0</v>
      </c>
      <c r="NF2" s="157" t="s">
        <v>1</v>
      </c>
      <c r="NG2" s="157" t="s">
        <v>2</v>
      </c>
      <c r="NH2" s="157" t="s">
        <v>3</v>
      </c>
      <c r="NI2" s="157" t="s">
        <v>4</v>
      </c>
      <c r="NJ2" s="158" t="s">
        <v>5</v>
      </c>
      <c r="NL2" s="157" t="s">
        <v>0</v>
      </c>
      <c r="NM2" s="157" t="s">
        <v>1</v>
      </c>
      <c r="NN2" s="157" t="s">
        <v>2</v>
      </c>
      <c r="NO2" s="157" t="s">
        <v>3</v>
      </c>
      <c r="NP2" s="157" t="s">
        <v>4</v>
      </c>
      <c r="NQ2" s="158" t="s">
        <v>5</v>
      </c>
      <c r="NS2" s="157" t="s">
        <v>0</v>
      </c>
      <c r="NT2" s="157" t="s">
        <v>1</v>
      </c>
      <c r="NU2" s="157" t="s">
        <v>2</v>
      </c>
      <c r="NV2" s="157" t="s">
        <v>3</v>
      </c>
      <c r="NW2" s="157" t="s">
        <v>4</v>
      </c>
      <c r="NX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7" t="s">
        <v>5</v>
      </c>
      <c r="OG2" s="157" t="s">
        <v>0</v>
      </c>
      <c r="OH2" s="157" t="s">
        <v>1</v>
      </c>
      <c r="OI2" s="157" t="s">
        <v>2</v>
      </c>
      <c r="OJ2" s="157" t="s">
        <v>3</v>
      </c>
      <c r="OK2" s="157" t="s">
        <v>4</v>
      </c>
      <c r="OL2" s="158" t="s">
        <v>5</v>
      </c>
      <c r="ON2" s="157" t="s">
        <v>0</v>
      </c>
      <c r="OO2" s="157" t="s">
        <v>1</v>
      </c>
      <c r="OP2" s="157" t="s">
        <v>2</v>
      </c>
      <c r="OQ2" s="157" t="s">
        <v>3</v>
      </c>
      <c r="OR2" s="157" t="s">
        <v>4</v>
      </c>
      <c r="OS2" s="158" t="s">
        <v>5</v>
      </c>
      <c r="OU2" s="157" t="s">
        <v>0</v>
      </c>
      <c r="OV2" s="157" t="s">
        <v>1</v>
      </c>
      <c r="OW2" s="157" t="s">
        <v>2</v>
      </c>
      <c r="OX2" s="157" t="s">
        <v>3</v>
      </c>
      <c r="OY2" s="157" t="s">
        <v>4</v>
      </c>
      <c r="OZ2" s="158" t="s">
        <v>5</v>
      </c>
      <c r="PB2" s="157" t="s">
        <v>0</v>
      </c>
      <c r="PC2" s="157" t="s">
        <v>1</v>
      </c>
      <c r="PD2" s="157" t="s">
        <v>2</v>
      </c>
      <c r="PE2" s="157" t="s">
        <v>3</v>
      </c>
      <c r="PF2" s="157" t="s">
        <v>4</v>
      </c>
      <c r="PG2" s="157" t="s">
        <v>5</v>
      </c>
    </row>
    <row r="3" spans="1:423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f>J3/I3</f>
        <v>1</v>
      </c>
      <c r="N3" s="108">
        <f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108">
        <f>U3-M3</f>
        <v>0</v>
      </c>
      <c r="X3" s="2" t="s">
        <v>17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108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108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108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108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108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f>BN3/BM3</f>
        <v>1</v>
      </c>
      <c r="BR3" s="108">
        <f>BQ3-BI3</f>
        <v>0</v>
      </c>
      <c r="BT3" s="157" t="s">
        <v>17</v>
      </c>
      <c r="BU3" s="157">
        <v>34</v>
      </c>
      <c r="BV3" s="157">
        <v>34</v>
      </c>
      <c r="BW3" s="157">
        <v>0</v>
      </c>
      <c r="BX3" s="157">
        <v>0</v>
      </c>
      <c r="BY3" s="158">
        <v>1</v>
      </c>
      <c r="BZ3" s="158">
        <v>0</v>
      </c>
      <c r="CA3" s="156"/>
      <c r="CB3" s="156" t="s">
        <v>17</v>
      </c>
      <c r="CC3" s="156">
        <v>34</v>
      </c>
      <c r="CD3" s="156">
        <v>34</v>
      </c>
      <c r="CE3" s="156">
        <v>0</v>
      </c>
      <c r="CF3" s="156">
        <v>0</v>
      </c>
      <c r="CG3" s="162">
        <v>1</v>
      </c>
      <c r="CH3" s="158">
        <v>0</v>
      </c>
      <c r="CI3" s="157"/>
      <c r="CJ3" s="156" t="s">
        <v>17</v>
      </c>
      <c r="CK3" s="156">
        <v>34</v>
      </c>
      <c r="CL3" s="156">
        <v>34</v>
      </c>
      <c r="CM3" s="156">
        <v>0</v>
      </c>
      <c r="CN3" s="156">
        <v>0</v>
      </c>
      <c r="CO3" s="162">
        <v>1</v>
      </c>
      <c r="CP3" s="162">
        <f>CO3-CG3</f>
        <v>0</v>
      </c>
      <c r="CQ3" s="156"/>
      <c r="CR3" s="156" t="s">
        <v>17</v>
      </c>
      <c r="CS3" s="156">
        <v>34</v>
      </c>
      <c r="CT3" s="156">
        <v>34</v>
      </c>
      <c r="CU3" s="156">
        <v>0</v>
      </c>
      <c r="CV3" s="156">
        <v>0</v>
      </c>
      <c r="CW3" s="162">
        <v>1</v>
      </c>
      <c r="CX3" s="158">
        <f>CW3-CO3</f>
        <v>0</v>
      </c>
      <c r="CY3" s="157"/>
      <c r="CZ3" s="156" t="s">
        <v>17</v>
      </c>
      <c r="DA3" s="156">
        <v>34</v>
      </c>
      <c r="DB3" s="156">
        <v>34</v>
      </c>
      <c r="DC3" s="156">
        <v>0</v>
      </c>
      <c r="DD3" s="156">
        <v>0</v>
      </c>
      <c r="DE3" s="162">
        <v>1</v>
      </c>
      <c r="DF3" s="158">
        <f>DE3-CW3</f>
        <v>0</v>
      </c>
      <c r="DG3" s="157"/>
      <c r="DH3" s="156" t="s">
        <v>17</v>
      </c>
      <c r="DI3" s="156">
        <v>34</v>
      </c>
      <c r="DJ3" s="156">
        <v>34</v>
      </c>
      <c r="DK3" s="156">
        <v>0</v>
      </c>
      <c r="DL3" s="156">
        <v>0</v>
      </c>
      <c r="DM3" s="162">
        <v>1</v>
      </c>
      <c r="DN3" s="158">
        <f>DM3-DE3</f>
        <v>0</v>
      </c>
      <c r="DO3" s="157"/>
      <c r="DP3" s="156" t="s">
        <v>17</v>
      </c>
      <c r="DQ3" s="156">
        <v>34</v>
      </c>
      <c r="DR3" s="156">
        <v>34</v>
      </c>
      <c r="DS3" s="156">
        <v>0</v>
      </c>
      <c r="DT3" s="156">
        <v>0</v>
      </c>
      <c r="DU3" s="162">
        <v>1</v>
      </c>
      <c r="DV3" s="162">
        <f>DU3-DM3</f>
        <v>0</v>
      </c>
      <c r="DW3" s="156"/>
      <c r="DX3" s="156" t="s">
        <v>17</v>
      </c>
      <c r="DY3" s="156">
        <v>34</v>
      </c>
      <c r="DZ3" s="156">
        <v>34</v>
      </c>
      <c r="EA3" s="156">
        <v>0</v>
      </c>
      <c r="EB3" s="156">
        <v>0</v>
      </c>
      <c r="EC3" s="162">
        <v>1</v>
      </c>
      <c r="ED3" s="162">
        <f>EC3-DU3</f>
        <v>0</v>
      </c>
      <c r="EE3" s="156"/>
      <c r="EF3" s="156" t="s">
        <v>17</v>
      </c>
      <c r="EG3" s="156">
        <v>34</v>
      </c>
      <c r="EH3" s="156">
        <v>34</v>
      </c>
      <c r="EI3" s="156">
        <v>0</v>
      </c>
      <c r="EJ3" s="156">
        <v>0</v>
      </c>
      <c r="EK3" s="162">
        <v>1</v>
      </c>
      <c r="EL3" s="162">
        <f>EK3-EC3</f>
        <v>0</v>
      </c>
      <c r="EM3" s="156"/>
      <c r="EN3" s="156" t="s">
        <v>17</v>
      </c>
      <c r="EO3" s="156">
        <v>34</v>
      </c>
      <c r="EP3" s="156">
        <v>34</v>
      </c>
      <c r="EQ3" s="156">
        <v>0</v>
      </c>
      <c r="ER3" s="156">
        <v>0</v>
      </c>
      <c r="ES3" s="162">
        <v>1</v>
      </c>
      <c r="ET3" s="162">
        <f>ES3-EK3</f>
        <v>0</v>
      </c>
      <c r="EU3" s="156"/>
      <c r="EV3" s="156"/>
      <c r="EW3" s="156"/>
      <c r="FR3" s="156"/>
      <c r="FS3" s="156"/>
      <c r="FT3" s="157" t="s">
        <v>17</v>
      </c>
      <c r="FU3" s="157">
        <v>34</v>
      </c>
      <c r="FV3" s="157">
        <v>34</v>
      </c>
      <c r="FW3" s="157">
        <v>0</v>
      </c>
      <c r="FX3" s="157">
        <v>0</v>
      </c>
      <c r="FY3" s="158">
        <f>FV3/FU3</f>
        <v>1</v>
      </c>
      <c r="FZ3" s="162">
        <f>FY3-ES3</f>
        <v>0</v>
      </c>
      <c r="GA3" s="156"/>
      <c r="GB3" s="157" t="s">
        <v>17</v>
      </c>
      <c r="GC3" s="157">
        <v>34</v>
      </c>
      <c r="GD3" s="157">
        <v>34</v>
      </c>
      <c r="GE3" s="157">
        <v>0</v>
      </c>
      <c r="GF3" s="157">
        <v>0</v>
      </c>
      <c r="GG3" s="158">
        <f>GD3/GC3</f>
        <v>1</v>
      </c>
      <c r="GH3" s="162">
        <f>GG3-FY3</f>
        <v>0</v>
      </c>
      <c r="GI3" s="156"/>
      <c r="GJ3" s="157" t="s">
        <v>17</v>
      </c>
      <c r="GK3" s="157">
        <v>34</v>
      </c>
      <c r="GL3" s="157">
        <v>34</v>
      </c>
      <c r="GM3" s="157">
        <v>0</v>
      </c>
      <c r="GN3" s="157">
        <v>0</v>
      </c>
      <c r="GO3" s="158">
        <f>GL3/GK3</f>
        <v>1</v>
      </c>
      <c r="GP3" s="162">
        <f>GO3-GG3</f>
        <v>0</v>
      </c>
      <c r="GQ3" s="156"/>
      <c r="GR3" s="157" t="s">
        <v>17</v>
      </c>
      <c r="GS3" s="157">
        <v>34</v>
      </c>
      <c r="GT3" s="157">
        <v>34</v>
      </c>
      <c r="GU3" s="157">
        <v>0</v>
      </c>
      <c r="GV3" s="157">
        <v>0</v>
      </c>
      <c r="GW3" s="158">
        <f>GT3/GS3</f>
        <v>1</v>
      </c>
      <c r="GX3" s="162">
        <f>GW3-GO3</f>
        <v>0</v>
      </c>
      <c r="GY3" s="156"/>
      <c r="GZ3" s="157" t="s">
        <v>17</v>
      </c>
      <c r="HA3" s="157">
        <v>34</v>
      </c>
      <c r="HB3" s="157">
        <v>34</v>
      </c>
      <c r="HC3" s="157">
        <v>0</v>
      </c>
      <c r="HD3" s="157">
        <v>0</v>
      </c>
      <c r="HE3" s="158">
        <f>HB3/HA3</f>
        <v>1</v>
      </c>
      <c r="HF3" s="162">
        <f>HE3-GW3</f>
        <v>0</v>
      </c>
      <c r="HH3" s="157" t="s">
        <v>17</v>
      </c>
      <c r="HI3" s="157">
        <v>34</v>
      </c>
      <c r="HJ3" s="157">
        <v>34</v>
      </c>
      <c r="HK3" s="157">
        <v>0</v>
      </c>
      <c r="HL3" s="157">
        <v>0</v>
      </c>
      <c r="HM3" s="158">
        <f>HJ3/HI3</f>
        <v>1</v>
      </c>
      <c r="HN3" s="162">
        <f>HM3-HE3</f>
        <v>0</v>
      </c>
      <c r="HP3" s="157" t="s">
        <v>17</v>
      </c>
      <c r="HQ3" s="157">
        <v>34</v>
      </c>
      <c r="HR3" s="157">
        <v>34</v>
      </c>
      <c r="HS3" s="157">
        <v>0</v>
      </c>
      <c r="HT3" s="157">
        <v>0</v>
      </c>
      <c r="HU3" s="158">
        <f>HR3/HQ3</f>
        <v>1</v>
      </c>
      <c r="HV3" s="162">
        <f>HU3-HM3</f>
        <v>0</v>
      </c>
      <c r="HX3" s="157" t="s">
        <v>17</v>
      </c>
      <c r="HY3" s="157">
        <v>34</v>
      </c>
      <c r="HZ3" s="157">
        <v>34</v>
      </c>
      <c r="IA3" s="157">
        <v>0</v>
      </c>
      <c r="IB3" s="157">
        <v>0</v>
      </c>
      <c r="IC3" s="158">
        <f>HZ3/HY3</f>
        <v>1</v>
      </c>
      <c r="ID3" s="162">
        <f>IC3-HU3</f>
        <v>0</v>
      </c>
      <c r="IF3" s="157" t="s">
        <v>17</v>
      </c>
      <c r="IG3" s="157">
        <v>34</v>
      </c>
      <c r="IH3" s="157">
        <v>34</v>
      </c>
      <c r="II3" s="157">
        <v>0</v>
      </c>
      <c r="IJ3" s="157">
        <v>0</v>
      </c>
      <c r="IK3" s="158">
        <f>IH3/IG3</f>
        <v>1</v>
      </c>
      <c r="IL3" s="162">
        <f>IK3-IC3</f>
        <v>0</v>
      </c>
      <c r="IN3" s="157" t="s">
        <v>17</v>
      </c>
      <c r="IO3" s="157">
        <v>34</v>
      </c>
      <c r="IP3" s="157">
        <v>34</v>
      </c>
      <c r="IQ3" s="157">
        <v>0</v>
      </c>
      <c r="IR3" s="157">
        <v>0</v>
      </c>
      <c r="IS3" s="158">
        <f>IP3/IO3</f>
        <v>1</v>
      </c>
      <c r="IT3" s="162">
        <f>IS3-IK3</f>
        <v>0</v>
      </c>
      <c r="IV3" s="157" t="s">
        <v>17</v>
      </c>
      <c r="IW3" s="157">
        <v>34</v>
      </c>
      <c r="IX3" s="157">
        <v>34</v>
      </c>
      <c r="IY3" s="157">
        <v>0</v>
      </c>
      <c r="IZ3" s="157">
        <v>0</v>
      </c>
      <c r="JA3" s="158">
        <f>IX3/IW3</f>
        <v>1</v>
      </c>
      <c r="JB3" s="162">
        <f>JA3-IS3</f>
        <v>0</v>
      </c>
      <c r="JD3" s="157" t="s">
        <v>17</v>
      </c>
      <c r="JE3" s="157">
        <v>34</v>
      </c>
      <c r="JF3" s="157">
        <v>34</v>
      </c>
      <c r="JG3" s="157">
        <v>0</v>
      </c>
      <c r="JH3" s="157">
        <v>0</v>
      </c>
      <c r="JI3" s="158">
        <f>JF3/JE3</f>
        <v>1</v>
      </c>
      <c r="JJ3" s="162">
        <f>JI3-JA3</f>
        <v>0</v>
      </c>
      <c r="JL3" s="157" t="s">
        <v>17</v>
      </c>
      <c r="JM3" s="157">
        <v>34</v>
      </c>
      <c r="JN3" s="157">
        <v>34</v>
      </c>
      <c r="JO3" s="157">
        <v>0</v>
      </c>
      <c r="JP3" s="157">
        <v>0</v>
      </c>
      <c r="JQ3" s="158">
        <f>JN3/JM3</f>
        <v>1</v>
      </c>
      <c r="JR3" s="162">
        <f>JQ3-JI3</f>
        <v>0</v>
      </c>
      <c r="JT3" s="157" t="s">
        <v>17</v>
      </c>
      <c r="JU3" s="157">
        <v>34</v>
      </c>
      <c r="JV3" s="157">
        <v>34</v>
      </c>
      <c r="JW3" s="157">
        <v>0</v>
      </c>
      <c r="JX3" s="157">
        <v>0</v>
      </c>
      <c r="JY3" s="158">
        <f>JV3/JU3</f>
        <v>1</v>
      </c>
      <c r="JZ3" s="162">
        <f>JY3-JQ3</f>
        <v>0</v>
      </c>
      <c r="KB3" s="157" t="s">
        <v>17</v>
      </c>
      <c r="KC3" s="157">
        <v>34</v>
      </c>
      <c r="KD3" s="157">
        <v>34</v>
      </c>
      <c r="KE3" s="157">
        <v>0</v>
      </c>
      <c r="KF3" s="157">
        <v>0</v>
      </c>
      <c r="KG3" s="158">
        <f>KD3/KC3</f>
        <v>1</v>
      </c>
      <c r="KH3" s="162">
        <f>KG3-JY3</f>
        <v>0</v>
      </c>
      <c r="KJ3" s="157" t="s">
        <v>17</v>
      </c>
      <c r="KK3" s="157">
        <v>34</v>
      </c>
      <c r="KL3" s="157">
        <v>34</v>
      </c>
      <c r="KM3" s="157">
        <v>0</v>
      </c>
      <c r="KN3" s="157">
        <v>0</v>
      </c>
      <c r="KO3" s="158">
        <f>KL3/KK3</f>
        <v>1</v>
      </c>
      <c r="KP3" s="162">
        <f>KO3-KG3</f>
        <v>0</v>
      </c>
      <c r="KR3" s="157" t="s">
        <v>17</v>
      </c>
      <c r="KS3" s="157">
        <v>34</v>
      </c>
      <c r="KT3" s="157">
        <v>34</v>
      </c>
      <c r="KU3" s="157">
        <v>0</v>
      </c>
      <c r="KV3" s="157">
        <v>0</v>
      </c>
      <c r="KW3" s="158">
        <f>KT3/KS3</f>
        <v>1</v>
      </c>
      <c r="KX3" s="162">
        <f>KW3-KO3</f>
        <v>0</v>
      </c>
      <c r="KZ3" s="157" t="s">
        <v>17</v>
      </c>
      <c r="LA3" s="157">
        <v>34</v>
      </c>
      <c r="LB3" s="157">
        <v>34</v>
      </c>
      <c r="LC3" s="157">
        <v>0</v>
      </c>
      <c r="LD3" s="157">
        <v>0</v>
      </c>
      <c r="LE3" s="158">
        <f>LB3/LA3</f>
        <v>1</v>
      </c>
      <c r="LF3" s="162">
        <f>LE3-KW3</f>
        <v>0</v>
      </c>
      <c r="LH3" s="157" t="s">
        <v>17</v>
      </c>
      <c r="LI3" s="157">
        <v>34</v>
      </c>
      <c r="LJ3" s="157">
        <v>34</v>
      </c>
      <c r="LK3" s="157">
        <v>0</v>
      </c>
      <c r="LL3" s="157">
        <v>0</v>
      </c>
      <c r="LM3" s="158">
        <f>LJ3/LI3</f>
        <v>1</v>
      </c>
      <c r="LN3" s="162">
        <f>LM3-LE3</f>
        <v>0</v>
      </c>
      <c r="LP3" s="157" t="s">
        <v>17</v>
      </c>
      <c r="LQ3" s="157">
        <v>34</v>
      </c>
      <c r="LR3" s="157">
        <v>34</v>
      </c>
      <c r="LS3" s="157">
        <v>0</v>
      </c>
      <c r="LT3" s="157">
        <v>0</v>
      </c>
      <c r="LU3" s="158">
        <f>LR3/LQ3</f>
        <v>1</v>
      </c>
      <c r="LV3" s="162">
        <f>LU3-LM3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62">
        <f>MC3-LU3</f>
        <v>0</v>
      </c>
      <c r="ME3" s="162"/>
      <c r="MF3" s="157" t="s">
        <v>17</v>
      </c>
      <c r="MG3" s="157">
        <v>34</v>
      </c>
      <c r="MH3" s="157">
        <v>34</v>
      </c>
      <c r="MI3" s="157">
        <v>0</v>
      </c>
      <c r="MJ3" s="157">
        <v>0</v>
      </c>
      <c r="MK3" s="158">
        <v>1</v>
      </c>
      <c r="ML3" s="158"/>
      <c r="MM3" s="158"/>
      <c r="MN3" s="158"/>
      <c r="MP3" s="157" t="s">
        <v>17</v>
      </c>
      <c r="MQ3" s="157">
        <v>34</v>
      </c>
      <c r="MR3" s="157">
        <v>34</v>
      </c>
      <c r="MS3" s="157">
        <v>0</v>
      </c>
      <c r="MT3" s="157">
        <v>0</v>
      </c>
      <c r="MU3" s="158">
        <v>1</v>
      </c>
      <c r="MV3" s="162">
        <f>MU3-MK3</f>
        <v>0</v>
      </c>
      <c r="MX3" s="157" t="s">
        <v>17</v>
      </c>
      <c r="MY3" s="157">
        <v>34</v>
      </c>
      <c r="MZ3" s="157">
        <v>0</v>
      </c>
      <c r="NA3" s="157">
        <v>0</v>
      </c>
      <c r="NB3" s="157">
        <v>34</v>
      </c>
      <c r="NC3" s="158">
        <v>0</v>
      </c>
      <c r="NE3" s="157" t="s">
        <v>17</v>
      </c>
      <c r="NF3" s="157">
        <v>34</v>
      </c>
      <c r="NG3" s="157">
        <v>0</v>
      </c>
      <c r="NH3" s="157">
        <v>0</v>
      </c>
      <c r="NI3" s="157">
        <v>34</v>
      </c>
      <c r="NJ3" s="158">
        <v>0</v>
      </c>
      <c r="NL3" s="157" t="s">
        <v>17</v>
      </c>
      <c r="NM3" s="157">
        <v>34</v>
      </c>
      <c r="NN3" s="157">
        <v>0</v>
      </c>
      <c r="NO3" s="157">
        <v>0</v>
      </c>
      <c r="NP3" s="157">
        <v>34</v>
      </c>
      <c r="NQ3" s="158">
        <v>0</v>
      </c>
      <c r="NS3" s="157" t="s">
        <v>17</v>
      </c>
      <c r="NT3" s="157">
        <v>34</v>
      </c>
      <c r="NU3" s="157">
        <v>0</v>
      </c>
      <c r="NV3" s="157">
        <v>0</v>
      </c>
      <c r="NW3" s="157">
        <v>34</v>
      </c>
      <c r="NX3" s="158">
        <v>0</v>
      </c>
      <c r="NZ3" s="157" t="s">
        <v>17</v>
      </c>
      <c r="OA3" s="157">
        <v>34</v>
      </c>
      <c r="OB3" s="157">
        <v>0</v>
      </c>
      <c r="OC3" s="157">
        <v>0</v>
      </c>
      <c r="OD3" s="157">
        <v>34</v>
      </c>
      <c r="OE3" s="157">
        <v>0</v>
      </c>
      <c r="OG3" s="157" t="s">
        <v>17</v>
      </c>
      <c r="OH3" s="157">
        <v>34</v>
      </c>
      <c r="OI3" s="157">
        <v>0</v>
      </c>
      <c r="OJ3" s="157">
        <v>0</v>
      </c>
      <c r="OK3" s="157">
        <v>34</v>
      </c>
      <c r="OL3" s="158">
        <v>0</v>
      </c>
      <c r="ON3" s="157" t="s">
        <v>17</v>
      </c>
      <c r="OO3" s="157">
        <v>34</v>
      </c>
      <c r="OP3" s="157">
        <v>0</v>
      </c>
      <c r="OQ3" s="157">
        <v>0</v>
      </c>
      <c r="OR3" s="157">
        <v>34</v>
      </c>
      <c r="OS3" s="158">
        <v>0</v>
      </c>
      <c r="OU3" s="157" t="s">
        <v>17</v>
      </c>
      <c r="OV3" s="157">
        <v>34</v>
      </c>
      <c r="OW3" s="157">
        <v>0</v>
      </c>
      <c r="OX3" s="157">
        <v>0</v>
      </c>
      <c r="OY3" s="157">
        <v>34</v>
      </c>
      <c r="OZ3" s="158">
        <v>0</v>
      </c>
      <c r="PB3" s="157" t="s">
        <v>482</v>
      </c>
      <c r="PC3" s="157">
        <v>8</v>
      </c>
      <c r="PD3" s="157">
        <v>0</v>
      </c>
      <c r="PE3" s="157">
        <v>8</v>
      </c>
      <c r="PF3" s="157">
        <v>0</v>
      </c>
      <c r="PG3" s="157">
        <v>0</v>
      </c>
    </row>
    <row r="4" spans="1:423">
      <c r="A4" s="65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5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108">
        <f t="shared" ref="N4:N67" si="0">M4-F4</f>
        <v>0</v>
      </c>
      <c r="P4" s="65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108">
        <f t="shared" ref="V4:V67" si="1">U4-M4</f>
        <v>0</v>
      </c>
      <c r="X4" s="65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108">
        <f t="shared" ref="AD4:AD67" si="2">AC4-U4</f>
        <v>0</v>
      </c>
      <c r="AF4" s="65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108">
        <f t="shared" ref="AL4:AL67" si="3">AK4-AC4</f>
        <v>0</v>
      </c>
      <c r="AN4" s="114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108">
        <f t="shared" ref="AT4:AT67" si="4">AS4-AK4</f>
        <v>0</v>
      </c>
      <c r="AV4" s="114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108">
        <f t="shared" ref="BB4:BB67" si="5">BA4-AS4</f>
        <v>0</v>
      </c>
      <c r="BD4" s="114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108">
        <f t="shared" ref="BJ4:BJ67" si="6">BI4-BA4</f>
        <v>0</v>
      </c>
      <c r="BL4" s="114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f t="shared" ref="BQ4:BQ67" si="7">BN4/BM4</f>
        <v>1</v>
      </c>
      <c r="BR4" s="108">
        <f t="shared" ref="BR4:BR67" si="8">BQ4-BI4</f>
        <v>0</v>
      </c>
      <c r="BT4" s="164" t="s">
        <v>18</v>
      </c>
      <c r="BU4" s="157">
        <v>32</v>
      </c>
      <c r="BV4" s="157">
        <v>32</v>
      </c>
      <c r="BW4" s="157">
        <v>0</v>
      </c>
      <c r="BX4" s="157">
        <v>0</v>
      </c>
      <c r="BY4" s="158">
        <v>1</v>
      </c>
      <c r="BZ4" s="158">
        <v>0</v>
      </c>
      <c r="CA4" s="156"/>
      <c r="CB4" s="163" t="s">
        <v>18</v>
      </c>
      <c r="CC4" s="157">
        <v>32</v>
      </c>
      <c r="CD4" s="157">
        <v>32</v>
      </c>
      <c r="CE4" s="157">
        <v>0</v>
      </c>
      <c r="CF4" s="157">
        <v>0</v>
      </c>
      <c r="CG4" s="158">
        <v>1</v>
      </c>
      <c r="CH4" s="158">
        <v>0</v>
      </c>
      <c r="CI4" s="157"/>
      <c r="CJ4" s="163" t="s">
        <v>18</v>
      </c>
      <c r="CK4" s="157">
        <v>32</v>
      </c>
      <c r="CL4" s="157">
        <v>32</v>
      </c>
      <c r="CM4" s="157">
        <v>0</v>
      </c>
      <c r="CN4" s="157">
        <v>0</v>
      </c>
      <c r="CO4" s="158">
        <f>CL4/CK4</f>
        <v>1</v>
      </c>
      <c r="CP4" s="162">
        <f t="shared" ref="CP4:CP67" si="9">CO4-CG4</f>
        <v>0</v>
      </c>
      <c r="CQ4" s="156"/>
      <c r="CR4" s="163" t="s">
        <v>18</v>
      </c>
      <c r="CS4" s="157">
        <v>32</v>
      </c>
      <c r="CT4" s="157">
        <v>32</v>
      </c>
      <c r="CU4" s="157">
        <v>0</v>
      </c>
      <c r="CV4" s="157">
        <v>0</v>
      </c>
      <c r="CW4" s="158">
        <f>CT4/CS4</f>
        <v>1</v>
      </c>
      <c r="CX4" s="158">
        <f t="shared" ref="CX4:CX67" si="10">CW4-CO4</f>
        <v>0</v>
      </c>
      <c r="CY4" s="157"/>
      <c r="CZ4" s="163" t="s">
        <v>18</v>
      </c>
      <c r="DA4" s="157">
        <v>32</v>
      </c>
      <c r="DB4" s="157">
        <v>32</v>
      </c>
      <c r="DC4" s="157">
        <v>0</v>
      </c>
      <c r="DD4" s="157">
        <v>0</v>
      </c>
      <c r="DE4" s="158">
        <f>DB4/DA4</f>
        <v>1</v>
      </c>
      <c r="DF4" s="158">
        <f t="shared" ref="DF4:DF67" si="11">DE4-CW4</f>
        <v>0</v>
      </c>
      <c r="DG4" s="157"/>
      <c r="DH4" s="163" t="s">
        <v>18</v>
      </c>
      <c r="DI4" s="157">
        <v>32</v>
      </c>
      <c r="DJ4" s="157">
        <v>32</v>
      </c>
      <c r="DK4" s="157">
        <v>0</v>
      </c>
      <c r="DL4" s="157">
        <v>0</v>
      </c>
      <c r="DM4" s="158">
        <f>DJ4/DI4</f>
        <v>1</v>
      </c>
      <c r="DN4" s="158">
        <f t="shared" ref="DN4:DN67" si="12">DM4-DE4</f>
        <v>0</v>
      </c>
      <c r="DO4" s="157"/>
      <c r="DP4" s="163" t="s">
        <v>18</v>
      </c>
      <c r="DQ4" s="157">
        <v>32</v>
      </c>
      <c r="DR4" s="157">
        <v>32</v>
      </c>
      <c r="DS4" s="157">
        <v>0</v>
      </c>
      <c r="DT4" s="157">
        <v>0</v>
      </c>
      <c r="DU4" s="158">
        <f>DR4/DQ4</f>
        <v>1</v>
      </c>
      <c r="DV4" s="162">
        <f t="shared" ref="DV4:DV67" si="13">DU4-DM4</f>
        <v>0</v>
      </c>
      <c r="DW4" s="156"/>
      <c r="DX4" s="163" t="s">
        <v>18</v>
      </c>
      <c r="DY4" s="157">
        <v>32</v>
      </c>
      <c r="DZ4" s="157">
        <v>32</v>
      </c>
      <c r="EA4" s="157">
        <v>0</v>
      </c>
      <c r="EB4" s="157">
        <v>0</v>
      </c>
      <c r="EC4" s="158">
        <f>DZ4/DY4</f>
        <v>1</v>
      </c>
      <c r="ED4" s="162">
        <f t="shared" ref="ED4:ED67" si="14">EC4-DU4</f>
        <v>0</v>
      </c>
      <c r="EE4" s="156"/>
      <c r="EF4" s="163" t="s">
        <v>18</v>
      </c>
      <c r="EG4" s="156">
        <v>132</v>
      </c>
      <c r="EH4" s="156">
        <v>96</v>
      </c>
      <c r="EI4" s="156">
        <v>0</v>
      </c>
      <c r="EJ4" s="156">
        <v>36</v>
      </c>
      <c r="EK4" s="162">
        <v>0.73</v>
      </c>
      <c r="EL4" s="162">
        <f t="shared" ref="EL4:EL67" si="15">EK4-EC4</f>
        <v>-0.27</v>
      </c>
      <c r="EM4" s="156"/>
      <c r="EN4" s="163" t="s">
        <v>18</v>
      </c>
      <c r="EO4" s="157">
        <v>32</v>
      </c>
      <c r="EP4" s="157">
        <v>32</v>
      </c>
      <c r="EQ4" s="157">
        <v>0</v>
      </c>
      <c r="ER4" s="157">
        <v>0</v>
      </c>
      <c r="ES4" s="158">
        <f>EP4/EO4</f>
        <v>1</v>
      </c>
      <c r="ET4" s="162">
        <f t="shared" ref="ET4:ET67" si="16">ES4-EK4</f>
        <v>0.27</v>
      </c>
      <c r="EU4" s="156"/>
      <c r="EV4" s="156"/>
      <c r="EW4" s="156"/>
      <c r="FR4" s="156"/>
      <c r="FS4" s="156"/>
      <c r="FT4" s="163" t="s">
        <v>18</v>
      </c>
      <c r="FU4" s="157">
        <v>32</v>
      </c>
      <c r="FV4" s="157">
        <v>32</v>
      </c>
      <c r="FW4" s="157">
        <v>0</v>
      </c>
      <c r="FX4" s="157">
        <v>0</v>
      </c>
      <c r="FY4" s="158">
        <f t="shared" ref="FY4:FY67" si="17">FV4/FU4</f>
        <v>1</v>
      </c>
      <c r="FZ4" s="162">
        <f t="shared" ref="FZ4:FZ67" si="18">FY4-ES4</f>
        <v>0</v>
      </c>
      <c r="GA4" s="156"/>
      <c r="GB4" s="163" t="s">
        <v>18</v>
      </c>
      <c r="GC4" s="157">
        <v>32</v>
      </c>
      <c r="GD4" s="157">
        <v>32</v>
      </c>
      <c r="GE4" s="157">
        <v>0</v>
      </c>
      <c r="GF4" s="157">
        <v>0</v>
      </c>
      <c r="GG4" s="158">
        <f t="shared" ref="GG4:GG67" si="19">GD4/GC4</f>
        <v>1</v>
      </c>
      <c r="GH4" s="162">
        <f t="shared" ref="GH4:GH67" si="20">GG4-FY4</f>
        <v>0</v>
      </c>
      <c r="GI4" s="156"/>
      <c r="GJ4" s="163" t="s">
        <v>18</v>
      </c>
      <c r="GK4" s="157">
        <v>32</v>
      </c>
      <c r="GL4" s="157">
        <v>32</v>
      </c>
      <c r="GM4" s="157">
        <v>0</v>
      </c>
      <c r="GN4" s="157">
        <v>0</v>
      </c>
      <c r="GO4" s="158">
        <f t="shared" ref="GO4:GO67" si="21">GL4/GK4</f>
        <v>1</v>
      </c>
      <c r="GP4" s="162">
        <f t="shared" ref="GP4:GP67" si="22">GO4-GG4</f>
        <v>0</v>
      </c>
      <c r="GQ4" s="156"/>
      <c r="GR4" s="163" t="s">
        <v>18</v>
      </c>
      <c r="GS4" s="157">
        <v>32</v>
      </c>
      <c r="GT4" s="157">
        <v>32</v>
      </c>
      <c r="GU4" s="157">
        <v>0</v>
      </c>
      <c r="GV4" s="157">
        <v>0</v>
      </c>
      <c r="GW4" s="158">
        <f t="shared" ref="GW4:GW67" si="23">GT4/GS4</f>
        <v>1</v>
      </c>
      <c r="GX4" s="162">
        <f t="shared" ref="GX4:GX67" si="24">GW4-GO4</f>
        <v>0</v>
      </c>
      <c r="GY4" s="156"/>
      <c r="GZ4" s="163" t="s">
        <v>18</v>
      </c>
      <c r="HA4" s="157">
        <v>32</v>
      </c>
      <c r="HB4" s="157">
        <v>32</v>
      </c>
      <c r="HC4" s="157">
        <v>0</v>
      </c>
      <c r="HD4" s="157">
        <v>0</v>
      </c>
      <c r="HE4" s="158">
        <f t="shared" ref="HE4:HE67" si="25">HB4/HA4</f>
        <v>1</v>
      </c>
      <c r="HF4" s="162">
        <f t="shared" ref="HF4:HF67" si="26">HE4-GW4</f>
        <v>0</v>
      </c>
      <c r="HH4" s="163" t="s">
        <v>18</v>
      </c>
      <c r="HI4" s="157">
        <v>32</v>
      </c>
      <c r="HJ4" s="157">
        <v>32</v>
      </c>
      <c r="HK4" s="157">
        <v>0</v>
      </c>
      <c r="HL4" s="157">
        <v>0</v>
      </c>
      <c r="HM4" s="158">
        <f t="shared" ref="HM4:HM67" si="27">HJ4/HI4</f>
        <v>1</v>
      </c>
      <c r="HN4" s="162">
        <f t="shared" ref="HN4:HN67" si="28">HM4-HE4</f>
        <v>0</v>
      </c>
      <c r="HP4" s="163" t="s">
        <v>18</v>
      </c>
      <c r="HQ4" s="157">
        <v>32</v>
      </c>
      <c r="HR4" s="157">
        <v>32</v>
      </c>
      <c r="HS4" s="157">
        <v>0</v>
      </c>
      <c r="HT4" s="157">
        <v>0</v>
      </c>
      <c r="HU4" s="158">
        <f t="shared" ref="HU4:HU67" si="29">HR4/HQ4</f>
        <v>1</v>
      </c>
      <c r="HV4" s="162">
        <f t="shared" ref="HV4:HV67" si="30">HU4-HM4</f>
        <v>0</v>
      </c>
      <c r="HX4" s="163" t="s">
        <v>18</v>
      </c>
      <c r="HY4" s="157">
        <v>32</v>
      </c>
      <c r="HZ4" s="157">
        <v>32</v>
      </c>
      <c r="IA4" s="157">
        <v>0</v>
      </c>
      <c r="IB4" s="157">
        <v>0</v>
      </c>
      <c r="IC4" s="158">
        <f t="shared" ref="IC4:IC67" si="31">HZ4/HY4</f>
        <v>1</v>
      </c>
      <c r="ID4" s="162">
        <f t="shared" ref="ID4:ID67" si="32">IC4-HU4</f>
        <v>0</v>
      </c>
      <c r="IF4" s="163" t="s">
        <v>18</v>
      </c>
      <c r="IG4" s="157">
        <v>32</v>
      </c>
      <c r="IH4" s="157">
        <v>32</v>
      </c>
      <c r="II4" s="157">
        <v>0</v>
      </c>
      <c r="IJ4" s="157">
        <v>0</v>
      </c>
      <c r="IK4" s="158">
        <f t="shared" ref="IK4:IK67" si="33">IH4/IG4</f>
        <v>1</v>
      </c>
      <c r="IL4" s="162">
        <f t="shared" ref="IL4:IL67" si="34">IK4-IC4</f>
        <v>0</v>
      </c>
      <c r="IN4" s="163" t="s">
        <v>18</v>
      </c>
      <c r="IO4" s="157">
        <v>32</v>
      </c>
      <c r="IP4" s="157">
        <v>32</v>
      </c>
      <c r="IQ4" s="157">
        <v>0</v>
      </c>
      <c r="IR4" s="157">
        <v>0</v>
      </c>
      <c r="IS4" s="158">
        <f t="shared" ref="IS4:IS67" si="35">IP4/IO4</f>
        <v>1</v>
      </c>
      <c r="IT4" s="162">
        <f t="shared" ref="IT4:IT67" si="36">IS4-IK4</f>
        <v>0</v>
      </c>
      <c r="IV4" s="163" t="s">
        <v>18</v>
      </c>
      <c r="IW4" s="157">
        <v>32</v>
      </c>
      <c r="IX4" s="157">
        <v>32</v>
      </c>
      <c r="IY4" s="157">
        <v>0</v>
      </c>
      <c r="IZ4" s="157">
        <v>0</v>
      </c>
      <c r="JA4" s="158">
        <f t="shared" ref="JA4:JA67" si="37">IX4/IW4</f>
        <v>1</v>
      </c>
      <c r="JB4" s="162">
        <f t="shared" ref="JB4:JB67" si="38">JA4-IS4</f>
        <v>0</v>
      </c>
      <c r="JD4" s="163" t="s">
        <v>18</v>
      </c>
      <c r="JE4" s="157">
        <v>32</v>
      </c>
      <c r="JF4" s="157">
        <v>32</v>
      </c>
      <c r="JG4" s="157">
        <v>0</v>
      </c>
      <c r="JH4" s="157">
        <v>0</v>
      </c>
      <c r="JI4" s="158">
        <f t="shared" ref="JI4:JI67" si="39">JF4/JE4</f>
        <v>1</v>
      </c>
      <c r="JJ4" s="162">
        <f t="shared" ref="JJ4:JJ67" si="40">JI4-JA4</f>
        <v>0</v>
      </c>
      <c r="JL4" s="163" t="s">
        <v>18</v>
      </c>
      <c r="JM4" s="157">
        <v>32</v>
      </c>
      <c r="JN4" s="157">
        <v>32</v>
      </c>
      <c r="JO4" s="157">
        <v>0</v>
      </c>
      <c r="JP4" s="157">
        <v>0</v>
      </c>
      <c r="JQ4" s="158">
        <f t="shared" ref="JQ4:JQ67" si="41">JN4/JM4</f>
        <v>1</v>
      </c>
      <c r="JR4" s="162">
        <f t="shared" ref="JR4:JR67" si="42">JQ4-JI4</f>
        <v>0</v>
      </c>
      <c r="JT4" s="163" t="s">
        <v>18</v>
      </c>
      <c r="JU4" s="157">
        <v>32</v>
      </c>
      <c r="JV4" s="157">
        <v>32</v>
      </c>
      <c r="JW4" s="157">
        <v>0</v>
      </c>
      <c r="JX4" s="157">
        <v>0</v>
      </c>
      <c r="JY4" s="158">
        <f t="shared" ref="JY4:JY67" si="43">JV4/JU4</f>
        <v>1</v>
      </c>
      <c r="JZ4" s="162">
        <f t="shared" ref="JZ4:JZ67" si="44">JY4-JQ4</f>
        <v>0</v>
      </c>
      <c r="KB4" s="163" t="s">
        <v>18</v>
      </c>
      <c r="KC4" s="157">
        <v>32</v>
      </c>
      <c r="KD4" s="157">
        <v>32</v>
      </c>
      <c r="KE4" s="157">
        <v>0</v>
      </c>
      <c r="KF4" s="157">
        <v>0</v>
      </c>
      <c r="KG4" s="158">
        <f t="shared" ref="KG4:KG67" si="45">KD4/KC4</f>
        <v>1</v>
      </c>
      <c r="KH4" s="162">
        <f t="shared" ref="KH4:KH67" si="46">KG4-JY4</f>
        <v>0</v>
      </c>
      <c r="KJ4" s="163" t="s">
        <v>18</v>
      </c>
      <c r="KK4" s="157">
        <v>32</v>
      </c>
      <c r="KL4" s="157">
        <v>32</v>
      </c>
      <c r="KM4" s="157">
        <v>0</v>
      </c>
      <c r="KN4" s="157">
        <v>0</v>
      </c>
      <c r="KO4" s="158">
        <f t="shared" ref="KO4:KO67" si="47">KL4/KK4</f>
        <v>1</v>
      </c>
      <c r="KP4" s="162">
        <f t="shared" ref="KP4:KP67" si="48">KO4-KG4</f>
        <v>0</v>
      </c>
      <c r="KR4" s="163" t="s">
        <v>18</v>
      </c>
      <c r="KS4" s="157">
        <v>32</v>
      </c>
      <c r="KT4" s="157">
        <v>32</v>
      </c>
      <c r="KU4" s="157">
        <v>0</v>
      </c>
      <c r="KV4" s="157">
        <v>0</v>
      </c>
      <c r="KW4" s="158">
        <f t="shared" ref="KW4:KW67" si="49">KT4/KS4</f>
        <v>1</v>
      </c>
      <c r="KX4" s="162">
        <f t="shared" ref="KX4:KX67" si="50">KW4-KO4</f>
        <v>0</v>
      </c>
      <c r="KZ4" s="163" t="s">
        <v>18</v>
      </c>
      <c r="LA4" s="157">
        <v>32</v>
      </c>
      <c r="LB4" s="157">
        <v>32</v>
      </c>
      <c r="LC4" s="157">
        <v>0</v>
      </c>
      <c r="LD4" s="157">
        <v>0</v>
      </c>
      <c r="LE4" s="158">
        <f t="shared" ref="LE4:LE67" si="51">LB4/LA4</f>
        <v>1</v>
      </c>
      <c r="LF4" s="162">
        <f t="shared" ref="LF4:LF67" si="52">LE4-KW4</f>
        <v>0</v>
      </c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 t="shared" ref="LM4:LM67" si="53">LJ4/LI4</f>
        <v>1</v>
      </c>
      <c r="LN4" s="162">
        <f t="shared" ref="LN4:LN67" si="54">LM4-LE4</f>
        <v>0</v>
      </c>
      <c r="LP4" s="163" t="s">
        <v>18</v>
      </c>
      <c r="LQ4" s="157">
        <v>32</v>
      </c>
      <c r="LR4" s="157">
        <v>32</v>
      </c>
      <c r="LS4" s="157">
        <v>0</v>
      </c>
      <c r="LT4" s="157">
        <v>0</v>
      </c>
      <c r="LU4" s="158">
        <f t="shared" ref="LU4:LU67" si="55">LR4/LQ4</f>
        <v>1</v>
      </c>
      <c r="LV4" s="162">
        <f t="shared" ref="LV4:LV67" si="56">LU4-LM4</f>
        <v>0</v>
      </c>
      <c r="LX4" s="163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 t="shared" ref="MC4:MC67" si="57">LZ4/LY4</f>
        <v>1</v>
      </c>
      <c r="MD4" s="162">
        <f t="shared" ref="MD4:MD67" si="58">MC4-LU4</f>
        <v>0</v>
      </c>
      <c r="ME4" s="162"/>
      <c r="MF4" s="157" t="s">
        <v>18</v>
      </c>
      <c r="MG4" s="157">
        <v>44</v>
      </c>
      <c r="MH4" s="157">
        <v>32</v>
      </c>
      <c r="MI4" s="157">
        <v>0</v>
      </c>
      <c r="MJ4" s="157">
        <v>12</v>
      </c>
      <c r="MK4" s="158">
        <v>0.73</v>
      </c>
      <c r="ML4" s="158"/>
      <c r="MM4" s="158"/>
      <c r="MN4" s="158"/>
      <c r="MP4" s="157" t="s">
        <v>18</v>
      </c>
      <c r="MQ4" s="157">
        <v>44</v>
      </c>
      <c r="MR4" s="157">
        <v>32</v>
      </c>
      <c r="MS4" s="157">
        <v>12</v>
      </c>
      <c r="MT4" s="157">
        <v>0</v>
      </c>
      <c r="MU4" s="158">
        <v>0.73</v>
      </c>
      <c r="MV4" s="162">
        <f t="shared" ref="MV4:MV67" si="59">MU4-MK4</f>
        <v>0</v>
      </c>
      <c r="MX4" s="157" t="s">
        <v>18</v>
      </c>
      <c r="MY4" s="157">
        <v>44</v>
      </c>
      <c r="MZ4" s="157">
        <v>0</v>
      </c>
      <c r="NA4" s="157">
        <v>0</v>
      </c>
      <c r="NB4" s="157">
        <v>44</v>
      </c>
      <c r="NC4" s="158">
        <v>0</v>
      </c>
      <c r="NE4" s="157" t="s">
        <v>18</v>
      </c>
      <c r="NF4" s="157">
        <v>44</v>
      </c>
      <c r="NG4" s="157">
        <v>0</v>
      </c>
      <c r="NH4" s="157">
        <v>0</v>
      </c>
      <c r="NI4" s="157">
        <v>44</v>
      </c>
      <c r="NJ4" s="158">
        <v>0</v>
      </c>
      <c r="NL4" s="157" t="s">
        <v>18</v>
      </c>
      <c r="NM4" s="157">
        <v>44</v>
      </c>
      <c r="NN4" s="157">
        <v>0</v>
      </c>
      <c r="NO4" s="157">
        <v>0</v>
      </c>
      <c r="NP4" s="157">
        <v>44</v>
      </c>
      <c r="NQ4" s="158">
        <v>0</v>
      </c>
      <c r="NS4" s="157" t="s">
        <v>18</v>
      </c>
      <c r="NT4" s="157">
        <v>44</v>
      </c>
      <c r="NU4" s="157">
        <v>0</v>
      </c>
      <c r="NV4" s="157">
        <v>0</v>
      </c>
      <c r="NW4" s="157">
        <v>44</v>
      </c>
      <c r="NX4" s="158">
        <v>0</v>
      </c>
      <c r="NZ4" s="157" t="s">
        <v>18</v>
      </c>
      <c r="OA4" s="157">
        <v>44</v>
      </c>
      <c r="OB4" s="157">
        <v>0</v>
      </c>
      <c r="OC4" s="157">
        <v>0</v>
      </c>
      <c r="OD4" s="157">
        <v>44</v>
      </c>
      <c r="OE4" s="157">
        <v>0</v>
      </c>
      <c r="OG4" s="157" t="s">
        <v>18</v>
      </c>
      <c r="OH4" s="157">
        <v>44</v>
      </c>
      <c r="OI4" s="157">
        <v>0</v>
      </c>
      <c r="OJ4" s="157">
        <v>0</v>
      </c>
      <c r="OK4" s="157">
        <v>44</v>
      </c>
      <c r="OL4" s="158">
        <v>0</v>
      </c>
      <c r="ON4" s="157" t="s">
        <v>18</v>
      </c>
      <c r="OO4" s="157">
        <v>44</v>
      </c>
      <c r="OP4" s="157">
        <v>0</v>
      </c>
      <c r="OQ4" s="157">
        <v>0</v>
      </c>
      <c r="OR4" s="157">
        <v>44</v>
      </c>
      <c r="OS4" s="158">
        <v>0</v>
      </c>
      <c r="OU4" s="157" t="s">
        <v>18</v>
      </c>
      <c r="OV4" s="157">
        <v>44</v>
      </c>
      <c r="OW4" s="157">
        <v>0</v>
      </c>
      <c r="OX4" s="157">
        <v>0</v>
      </c>
      <c r="OY4" s="157">
        <v>44</v>
      </c>
      <c r="OZ4" s="158">
        <v>0</v>
      </c>
      <c r="PB4" s="157" t="s">
        <v>17</v>
      </c>
      <c r="PC4" s="157">
        <v>34</v>
      </c>
      <c r="PD4" s="157">
        <v>0</v>
      </c>
      <c r="PE4" s="157">
        <v>0</v>
      </c>
      <c r="PF4" s="157">
        <v>34</v>
      </c>
      <c r="PG4" s="157">
        <v>0</v>
      </c>
    </row>
    <row r="5" spans="1:423">
      <c r="A5" s="2" t="s">
        <v>19</v>
      </c>
      <c r="B5" s="2">
        <v>26</v>
      </c>
      <c r="C5" s="2">
        <v>26</v>
      </c>
      <c r="D5" s="2">
        <v>0</v>
      </c>
      <c r="E5" s="2">
        <v>0</v>
      </c>
      <c r="F5" s="4">
        <v>1</v>
      </c>
      <c r="H5" s="2" t="s">
        <v>19</v>
      </c>
      <c r="I5" s="2">
        <v>26</v>
      </c>
      <c r="J5" s="2">
        <v>26</v>
      </c>
      <c r="K5" s="2">
        <v>0</v>
      </c>
      <c r="L5" s="2">
        <v>0</v>
      </c>
      <c r="M5" s="4">
        <f t="shared" ref="M5:M67" si="60">J5/I5</f>
        <v>1</v>
      </c>
      <c r="N5" s="108">
        <f t="shared" si="0"/>
        <v>0</v>
      </c>
      <c r="P5" s="2" t="s">
        <v>19</v>
      </c>
      <c r="Q5" s="2">
        <v>26</v>
      </c>
      <c r="R5" s="2">
        <v>26</v>
      </c>
      <c r="S5" s="2">
        <v>0</v>
      </c>
      <c r="T5" s="2">
        <v>0</v>
      </c>
      <c r="U5" s="4">
        <v>1</v>
      </c>
      <c r="V5" s="108">
        <f t="shared" si="1"/>
        <v>0</v>
      </c>
      <c r="X5" s="2" t="s">
        <v>19</v>
      </c>
      <c r="Y5" s="2">
        <v>26</v>
      </c>
      <c r="Z5" s="2">
        <v>26</v>
      </c>
      <c r="AA5" s="2">
        <v>0</v>
      </c>
      <c r="AB5" s="2">
        <v>0</v>
      </c>
      <c r="AC5" s="4">
        <v>1</v>
      </c>
      <c r="AD5" s="108">
        <f t="shared" si="2"/>
        <v>0</v>
      </c>
      <c r="AF5" s="2" t="s">
        <v>19</v>
      </c>
      <c r="AG5" s="2">
        <v>26</v>
      </c>
      <c r="AH5" s="2">
        <v>26</v>
      </c>
      <c r="AI5" s="2">
        <v>0</v>
      </c>
      <c r="AJ5" s="2">
        <v>0</v>
      </c>
      <c r="AK5" s="4">
        <v>1</v>
      </c>
      <c r="AL5" s="108">
        <f t="shared" si="3"/>
        <v>0</v>
      </c>
      <c r="AN5" s="2" t="s">
        <v>19</v>
      </c>
      <c r="AO5" s="2">
        <v>26</v>
      </c>
      <c r="AP5" s="2">
        <v>26</v>
      </c>
      <c r="AQ5" s="2">
        <v>0</v>
      </c>
      <c r="AR5" s="2">
        <v>0</v>
      </c>
      <c r="AS5" s="4">
        <v>1</v>
      </c>
      <c r="AT5" s="108">
        <f t="shared" si="4"/>
        <v>0</v>
      </c>
      <c r="AV5" s="2" t="s">
        <v>19</v>
      </c>
      <c r="AW5" s="2">
        <v>26</v>
      </c>
      <c r="AX5" s="2">
        <v>26</v>
      </c>
      <c r="AY5" s="2">
        <v>0</v>
      </c>
      <c r="AZ5" s="2">
        <v>0</v>
      </c>
      <c r="BA5" s="4">
        <v>1</v>
      </c>
      <c r="BB5" s="108">
        <f t="shared" si="5"/>
        <v>0</v>
      </c>
      <c r="BD5" s="2" t="s">
        <v>19</v>
      </c>
      <c r="BE5" s="2">
        <v>26</v>
      </c>
      <c r="BF5" s="2">
        <v>26</v>
      </c>
      <c r="BG5" s="2">
        <v>0</v>
      </c>
      <c r="BH5" s="2">
        <v>0</v>
      </c>
      <c r="BI5" s="4">
        <v>1</v>
      </c>
      <c r="BJ5" s="108">
        <f t="shared" si="6"/>
        <v>0</v>
      </c>
      <c r="BL5" s="2" t="s">
        <v>19</v>
      </c>
      <c r="BM5" s="2">
        <v>26</v>
      </c>
      <c r="BN5" s="2">
        <v>26</v>
      </c>
      <c r="BO5" s="2">
        <v>0</v>
      </c>
      <c r="BP5" s="2">
        <v>0</v>
      </c>
      <c r="BQ5" s="4">
        <f t="shared" si="7"/>
        <v>1</v>
      </c>
      <c r="BR5" s="108">
        <f t="shared" si="8"/>
        <v>0</v>
      </c>
      <c r="BT5" s="157" t="s">
        <v>19</v>
      </c>
      <c r="BU5" s="157">
        <v>26</v>
      </c>
      <c r="BV5" s="157">
        <v>26</v>
      </c>
      <c r="BW5" s="157">
        <v>0</v>
      </c>
      <c r="BX5" s="157">
        <v>0</v>
      </c>
      <c r="BY5" s="158">
        <v>1</v>
      </c>
      <c r="BZ5" s="158">
        <v>0</v>
      </c>
      <c r="CA5" s="156"/>
      <c r="CB5" s="156" t="s">
        <v>19</v>
      </c>
      <c r="CC5" s="156">
        <v>26</v>
      </c>
      <c r="CD5" s="156">
        <v>26</v>
      </c>
      <c r="CE5" s="156">
        <v>0</v>
      </c>
      <c r="CF5" s="156">
        <v>0</v>
      </c>
      <c r="CG5" s="162">
        <v>1</v>
      </c>
      <c r="CH5" s="158">
        <v>0</v>
      </c>
      <c r="CI5" s="157"/>
      <c r="CJ5" s="156" t="s">
        <v>19</v>
      </c>
      <c r="CK5" s="156">
        <v>26</v>
      </c>
      <c r="CL5" s="156">
        <v>26</v>
      </c>
      <c r="CM5" s="156">
        <v>0</v>
      </c>
      <c r="CN5" s="156">
        <v>0</v>
      </c>
      <c r="CO5" s="162">
        <v>1</v>
      </c>
      <c r="CP5" s="162">
        <f t="shared" si="9"/>
        <v>0</v>
      </c>
      <c r="CQ5" s="156"/>
      <c r="CR5" s="156" t="s">
        <v>19</v>
      </c>
      <c r="CS5" s="156">
        <v>26</v>
      </c>
      <c r="CT5" s="156">
        <v>26</v>
      </c>
      <c r="CU5" s="156">
        <v>0</v>
      </c>
      <c r="CV5" s="156">
        <v>0</v>
      </c>
      <c r="CW5" s="162">
        <v>1</v>
      </c>
      <c r="CX5" s="158">
        <f t="shared" si="10"/>
        <v>0</v>
      </c>
      <c r="CY5" s="157"/>
      <c r="CZ5" s="156" t="s">
        <v>19</v>
      </c>
      <c r="DA5" s="156">
        <v>26</v>
      </c>
      <c r="DB5" s="156">
        <v>26</v>
      </c>
      <c r="DC5" s="156">
        <v>0</v>
      </c>
      <c r="DD5" s="156">
        <v>0</v>
      </c>
      <c r="DE5" s="162">
        <v>1</v>
      </c>
      <c r="DF5" s="158">
        <f t="shared" si="11"/>
        <v>0</v>
      </c>
      <c r="DG5" s="157"/>
      <c r="DH5" s="156" t="s">
        <v>19</v>
      </c>
      <c r="DI5" s="156">
        <v>26</v>
      </c>
      <c r="DJ5" s="156">
        <v>26</v>
      </c>
      <c r="DK5" s="156">
        <v>0</v>
      </c>
      <c r="DL5" s="156">
        <v>0</v>
      </c>
      <c r="DM5" s="162">
        <v>1</v>
      </c>
      <c r="DN5" s="158">
        <f t="shared" si="12"/>
        <v>0</v>
      </c>
      <c r="DO5" s="157"/>
      <c r="DP5" s="156" t="s">
        <v>19</v>
      </c>
      <c r="DQ5" s="156">
        <v>26</v>
      </c>
      <c r="DR5" s="156">
        <v>26</v>
      </c>
      <c r="DS5" s="156">
        <v>0</v>
      </c>
      <c r="DT5" s="156">
        <v>0</v>
      </c>
      <c r="DU5" s="162">
        <v>1</v>
      </c>
      <c r="DV5" s="162">
        <f t="shared" si="13"/>
        <v>0</v>
      </c>
      <c r="DW5" s="156"/>
      <c r="DX5" s="156" t="s">
        <v>19</v>
      </c>
      <c r="DY5" s="156">
        <v>26</v>
      </c>
      <c r="DZ5" s="156">
        <v>26</v>
      </c>
      <c r="EA5" s="156">
        <v>0</v>
      </c>
      <c r="EB5" s="156">
        <v>0</v>
      </c>
      <c r="EC5" s="162">
        <v>1</v>
      </c>
      <c r="ED5" s="162">
        <f t="shared" si="14"/>
        <v>0</v>
      </c>
      <c r="EE5" s="156"/>
      <c r="EF5" s="156" t="s">
        <v>19</v>
      </c>
      <c r="EG5" s="156">
        <v>26</v>
      </c>
      <c r="EH5" s="156">
        <v>26</v>
      </c>
      <c r="EI5" s="156">
        <v>0</v>
      </c>
      <c r="EJ5" s="156">
        <v>0</v>
      </c>
      <c r="EK5" s="162">
        <v>1</v>
      </c>
      <c r="EL5" s="162">
        <f t="shared" si="15"/>
        <v>0</v>
      </c>
      <c r="EM5" s="156"/>
      <c r="EN5" s="156" t="s">
        <v>19</v>
      </c>
      <c r="EO5" s="156">
        <v>26</v>
      </c>
      <c r="EP5" s="156">
        <v>26</v>
      </c>
      <c r="EQ5" s="156">
        <v>0</v>
      </c>
      <c r="ER5" s="156">
        <v>0</v>
      </c>
      <c r="ES5" s="162">
        <v>1</v>
      </c>
      <c r="ET5" s="162">
        <f t="shared" si="16"/>
        <v>0</v>
      </c>
      <c r="EU5" s="156"/>
      <c r="EV5" s="156"/>
      <c r="EW5" s="156"/>
      <c r="FR5" s="156"/>
      <c r="FS5" s="156"/>
      <c r="FT5" s="157" t="s">
        <v>19</v>
      </c>
      <c r="FU5" s="157">
        <v>26</v>
      </c>
      <c r="FV5" s="157">
        <v>26</v>
      </c>
      <c r="FW5" s="157">
        <v>0</v>
      </c>
      <c r="FX5" s="157">
        <v>0</v>
      </c>
      <c r="FY5" s="158">
        <f t="shared" si="17"/>
        <v>1</v>
      </c>
      <c r="FZ5" s="162">
        <f t="shared" si="18"/>
        <v>0</v>
      </c>
      <c r="GA5" s="156"/>
      <c r="GB5" s="157" t="s">
        <v>19</v>
      </c>
      <c r="GC5" s="157">
        <v>26</v>
      </c>
      <c r="GD5" s="157">
        <v>26</v>
      </c>
      <c r="GE5" s="157">
        <v>0</v>
      </c>
      <c r="GF5" s="157">
        <v>0</v>
      </c>
      <c r="GG5" s="158">
        <f t="shared" si="19"/>
        <v>1</v>
      </c>
      <c r="GH5" s="162">
        <f t="shared" si="20"/>
        <v>0</v>
      </c>
      <c r="GI5" s="156"/>
      <c r="GJ5" s="157" t="s">
        <v>19</v>
      </c>
      <c r="GK5" s="157">
        <v>26</v>
      </c>
      <c r="GL5" s="157">
        <v>26</v>
      </c>
      <c r="GM5" s="157">
        <v>0</v>
      </c>
      <c r="GN5" s="157">
        <v>0</v>
      </c>
      <c r="GO5" s="158">
        <f t="shared" si="21"/>
        <v>1</v>
      </c>
      <c r="GP5" s="162">
        <f t="shared" si="22"/>
        <v>0</v>
      </c>
      <c r="GQ5" s="156"/>
      <c r="GR5" s="157" t="s">
        <v>19</v>
      </c>
      <c r="GS5" s="157">
        <v>26</v>
      </c>
      <c r="GT5" s="157">
        <v>26</v>
      </c>
      <c r="GU5" s="157">
        <v>0</v>
      </c>
      <c r="GV5" s="157">
        <v>0</v>
      </c>
      <c r="GW5" s="158">
        <f t="shared" si="23"/>
        <v>1</v>
      </c>
      <c r="GX5" s="162">
        <f t="shared" si="24"/>
        <v>0</v>
      </c>
      <c r="GY5" s="156"/>
      <c r="GZ5" s="157" t="s">
        <v>19</v>
      </c>
      <c r="HA5" s="157">
        <v>26</v>
      </c>
      <c r="HB5" s="157">
        <v>26</v>
      </c>
      <c r="HC5" s="157">
        <v>0</v>
      </c>
      <c r="HD5" s="157">
        <v>0</v>
      </c>
      <c r="HE5" s="158">
        <f t="shared" si="25"/>
        <v>1</v>
      </c>
      <c r="HF5" s="162">
        <f t="shared" si="26"/>
        <v>0</v>
      </c>
      <c r="HH5" s="157" t="s">
        <v>19</v>
      </c>
      <c r="HI5" s="157">
        <v>26</v>
      </c>
      <c r="HJ5" s="157">
        <v>26</v>
      </c>
      <c r="HK5" s="157">
        <v>0</v>
      </c>
      <c r="HL5" s="157">
        <v>0</v>
      </c>
      <c r="HM5" s="158">
        <f t="shared" si="27"/>
        <v>1</v>
      </c>
      <c r="HN5" s="162">
        <f t="shared" si="28"/>
        <v>0</v>
      </c>
      <c r="HP5" s="157" t="s">
        <v>19</v>
      </c>
      <c r="HQ5" s="157">
        <v>26</v>
      </c>
      <c r="HR5" s="157">
        <v>26</v>
      </c>
      <c r="HS5" s="157">
        <v>0</v>
      </c>
      <c r="HT5" s="157">
        <v>0</v>
      </c>
      <c r="HU5" s="158">
        <f t="shared" si="29"/>
        <v>1</v>
      </c>
      <c r="HV5" s="162">
        <f t="shared" si="30"/>
        <v>0</v>
      </c>
      <c r="HX5" s="157" t="s">
        <v>19</v>
      </c>
      <c r="HY5" s="157">
        <v>26</v>
      </c>
      <c r="HZ5" s="157">
        <v>26</v>
      </c>
      <c r="IA5" s="157">
        <v>0</v>
      </c>
      <c r="IB5" s="157">
        <v>0</v>
      </c>
      <c r="IC5" s="158">
        <f t="shared" si="31"/>
        <v>1</v>
      </c>
      <c r="ID5" s="162">
        <f t="shared" si="32"/>
        <v>0</v>
      </c>
      <c r="IF5" s="157" t="s">
        <v>19</v>
      </c>
      <c r="IG5" s="157">
        <v>26</v>
      </c>
      <c r="IH5" s="157">
        <v>26</v>
      </c>
      <c r="II5" s="157">
        <v>0</v>
      </c>
      <c r="IJ5" s="157">
        <v>0</v>
      </c>
      <c r="IK5" s="158">
        <f t="shared" si="33"/>
        <v>1</v>
      </c>
      <c r="IL5" s="162">
        <f t="shared" si="34"/>
        <v>0</v>
      </c>
      <c r="IN5" s="157" t="s">
        <v>19</v>
      </c>
      <c r="IO5" s="157">
        <v>26</v>
      </c>
      <c r="IP5" s="157">
        <v>26</v>
      </c>
      <c r="IQ5" s="157">
        <v>0</v>
      </c>
      <c r="IR5" s="157">
        <v>0</v>
      </c>
      <c r="IS5" s="158">
        <f t="shared" si="35"/>
        <v>1</v>
      </c>
      <c r="IT5" s="162">
        <f t="shared" si="36"/>
        <v>0</v>
      </c>
      <c r="IV5" s="157" t="s">
        <v>19</v>
      </c>
      <c r="IW5" s="157">
        <v>26</v>
      </c>
      <c r="IX5" s="157">
        <v>26</v>
      </c>
      <c r="IY5" s="157">
        <v>0</v>
      </c>
      <c r="IZ5" s="157">
        <v>0</v>
      </c>
      <c r="JA5" s="158">
        <f t="shared" si="37"/>
        <v>1</v>
      </c>
      <c r="JB5" s="162">
        <f t="shared" si="38"/>
        <v>0</v>
      </c>
      <c r="JD5" s="157" t="s">
        <v>19</v>
      </c>
      <c r="JE5" s="157">
        <v>26</v>
      </c>
      <c r="JF5" s="157">
        <v>26</v>
      </c>
      <c r="JG5" s="157">
        <v>0</v>
      </c>
      <c r="JH5" s="157">
        <v>0</v>
      </c>
      <c r="JI5" s="158">
        <f t="shared" si="39"/>
        <v>1</v>
      </c>
      <c r="JJ5" s="162">
        <f t="shared" si="40"/>
        <v>0</v>
      </c>
      <c r="JL5" s="157" t="s">
        <v>19</v>
      </c>
      <c r="JM5" s="157">
        <v>26</v>
      </c>
      <c r="JN5" s="157">
        <v>26</v>
      </c>
      <c r="JO5" s="157">
        <v>0</v>
      </c>
      <c r="JP5" s="157">
        <v>0</v>
      </c>
      <c r="JQ5" s="158">
        <f t="shared" si="41"/>
        <v>1</v>
      </c>
      <c r="JR5" s="162">
        <f t="shared" si="42"/>
        <v>0</v>
      </c>
      <c r="JT5" s="157" t="s">
        <v>19</v>
      </c>
      <c r="JU5" s="157">
        <v>26</v>
      </c>
      <c r="JV5" s="157">
        <v>26</v>
      </c>
      <c r="JW5" s="157">
        <v>0</v>
      </c>
      <c r="JX5" s="157">
        <v>0</v>
      </c>
      <c r="JY5" s="158">
        <f t="shared" si="43"/>
        <v>1</v>
      </c>
      <c r="JZ5" s="162">
        <f t="shared" si="44"/>
        <v>0</v>
      </c>
      <c r="KB5" s="157" t="s">
        <v>19</v>
      </c>
      <c r="KC5" s="157">
        <v>26</v>
      </c>
      <c r="KD5" s="157">
        <v>26</v>
      </c>
      <c r="KE5" s="157">
        <v>0</v>
      </c>
      <c r="KF5" s="157">
        <v>0</v>
      </c>
      <c r="KG5" s="158">
        <f t="shared" si="45"/>
        <v>1</v>
      </c>
      <c r="KH5" s="162">
        <f t="shared" si="46"/>
        <v>0</v>
      </c>
      <c r="KJ5" s="157" t="s">
        <v>19</v>
      </c>
      <c r="KK5" s="157">
        <v>26</v>
      </c>
      <c r="KL5" s="157">
        <v>26</v>
      </c>
      <c r="KM5" s="157">
        <v>0</v>
      </c>
      <c r="KN5" s="157">
        <v>0</v>
      </c>
      <c r="KO5" s="158">
        <f t="shared" si="47"/>
        <v>1</v>
      </c>
      <c r="KP5" s="162">
        <f t="shared" si="48"/>
        <v>0</v>
      </c>
      <c r="KR5" s="157" t="s">
        <v>19</v>
      </c>
      <c r="KS5" s="157">
        <v>26</v>
      </c>
      <c r="KT5" s="157">
        <v>26</v>
      </c>
      <c r="KU5" s="157">
        <v>0</v>
      </c>
      <c r="KV5" s="157">
        <v>0</v>
      </c>
      <c r="KW5" s="158">
        <f t="shared" si="49"/>
        <v>1</v>
      </c>
      <c r="KX5" s="162">
        <f t="shared" si="50"/>
        <v>0</v>
      </c>
      <c r="KZ5" s="157" t="s">
        <v>19</v>
      </c>
      <c r="LA5" s="157">
        <v>26</v>
      </c>
      <c r="LB5" s="157">
        <v>26</v>
      </c>
      <c r="LC5" s="157">
        <v>0</v>
      </c>
      <c r="LD5" s="157">
        <v>0</v>
      </c>
      <c r="LE5" s="158">
        <f t="shared" si="51"/>
        <v>1</v>
      </c>
      <c r="LF5" s="162">
        <f t="shared" si="52"/>
        <v>0</v>
      </c>
      <c r="LH5" s="157" t="s">
        <v>19</v>
      </c>
      <c r="LI5" s="157">
        <v>26</v>
      </c>
      <c r="LJ5" s="157">
        <v>26</v>
      </c>
      <c r="LK5" s="157">
        <v>0</v>
      </c>
      <c r="LL5" s="157">
        <v>0</v>
      </c>
      <c r="LM5" s="158">
        <f t="shared" si="53"/>
        <v>1</v>
      </c>
      <c r="LN5" s="162">
        <f t="shared" si="54"/>
        <v>0</v>
      </c>
      <c r="LP5" s="157" t="s">
        <v>19</v>
      </c>
      <c r="LQ5" s="157">
        <v>26</v>
      </c>
      <c r="LR5" s="157">
        <v>26</v>
      </c>
      <c r="LS5" s="157">
        <v>0</v>
      </c>
      <c r="LT5" s="157">
        <v>0</v>
      </c>
      <c r="LU5" s="158">
        <f t="shared" si="55"/>
        <v>1</v>
      </c>
      <c r="LV5" s="162">
        <f t="shared" si="56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si="57"/>
        <v>1</v>
      </c>
      <c r="MD5" s="162">
        <f t="shared" si="58"/>
        <v>0</v>
      </c>
      <c r="ME5" s="162"/>
      <c r="MF5" s="157" t="s">
        <v>19</v>
      </c>
      <c r="MG5" s="157">
        <v>26</v>
      </c>
      <c r="MH5" s="157">
        <v>26</v>
      </c>
      <c r="MI5" s="157">
        <v>0</v>
      </c>
      <c r="MJ5" s="157">
        <v>0</v>
      </c>
      <c r="MK5" s="158">
        <v>1</v>
      </c>
      <c r="ML5" s="158"/>
      <c r="MM5" s="158"/>
      <c r="MN5" s="158"/>
      <c r="MP5" s="157" t="s">
        <v>19</v>
      </c>
      <c r="MQ5" s="157">
        <v>26</v>
      </c>
      <c r="MR5" s="157">
        <v>26</v>
      </c>
      <c r="MS5" s="157">
        <v>0</v>
      </c>
      <c r="MT5" s="157">
        <v>0</v>
      </c>
      <c r="MU5" s="158">
        <v>1</v>
      </c>
      <c r="MV5" s="162">
        <f t="shared" si="59"/>
        <v>0</v>
      </c>
      <c r="MX5" s="157" t="s">
        <v>19</v>
      </c>
      <c r="MY5" s="157">
        <v>26</v>
      </c>
      <c r="MZ5" s="157">
        <v>0</v>
      </c>
      <c r="NA5" s="157">
        <v>0</v>
      </c>
      <c r="NB5" s="157">
        <v>26</v>
      </c>
      <c r="NC5" s="158">
        <v>0</v>
      </c>
      <c r="NE5" s="157" t="s">
        <v>19</v>
      </c>
      <c r="NF5" s="157">
        <v>26</v>
      </c>
      <c r="NG5" s="157">
        <v>0</v>
      </c>
      <c r="NH5" s="157">
        <v>0</v>
      </c>
      <c r="NI5" s="157">
        <v>26</v>
      </c>
      <c r="NJ5" s="158">
        <v>0</v>
      </c>
      <c r="NL5" s="157" t="s">
        <v>19</v>
      </c>
      <c r="NM5" s="157">
        <v>26</v>
      </c>
      <c r="NN5" s="157">
        <v>0</v>
      </c>
      <c r="NO5" s="157">
        <v>0</v>
      </c>
      <c r="NP5" s="157">
        <v>26</v>
      </c>
      <c r="NQ5" s="158">
        <v>0</v>
      </c>
      <c r="NS5" s="157" t="s">
        <v>19</v>
      </c>
      <c r="NT5" s="157">
        <v>26</v>
      </c>
      <c r="NU5" s="157">
        <v>0</v>
      </c>
      <c r="NV5" s="157">
        <v>0</v>
      </c>
      <c r="NW5" s="157">
        <v>26</v>
      </c>
      <c r="NX5" s="158">
        <v>0</v>
      </c>
      <c r="NZ5" s="157" t="s">
        <v>19</v>
      </c>
      <c r="OA5" s="157">
        <v>26</v>
      </c>
      <c r="OB5" s="157">
        <v>0</v>
      </c>
      <c r="OC5" s="157">
        <v>0</v>
      </c>
      <c r="OD5" s="157">
        <v>26</v>
      </c>
      <c r="OE5" s="157">
        <v>0</v>
      </c>
      <c r="OG5" s="157" t="s">
        <v>19</v>
      </c>
      <c r="OH5" s="157">
        <v>26</v>
      </c>
      <c r="OI5" s="157">
        <v>0</v>
      </c>
      <c r="OJ5" s="157">
        <v>0</v>
      </c>
      <c r="OK5" s="157">
        <v>26</v>
      </c>
      <c r="OL5" s="158">
        <v>0</v>
      </c>
      <c r="ON5" s="157" t="s">
        <v>19</v>
      </c>
      <c r="OO5" s="157">
        <v>26</v>
      </c>
      <c r="OP5" s="157">
        <v>0</v>
      </c>
      <c r="OQ5" s="157">
        <v>0</v>
      </c>
      <c r="OR5" s="157">
        <v>26</v>
      </c>
      <c r="OS5" s="158">
        <v>0</v>
      </c>
      <c r="OU5" s="157" t="s">
        <v>19</v>
      </c>
      <c r="OV5" s="157">
        <v>26</v>
      </c>
      <c r="OW5" s="157">
        <v>0</v>
      </c>
      <c r="OX5" s="157">
        <v>0</v>
      </c>
      <c r="OY5" s="157">
        <v>26</v>
      </c>
      <c r="OZ5" s="158">
        <v>0</v>
      </c>
      <c r="PB5" s="157" t="s">
        <v>18</v>
      </c>
      <c r="PC5" s="157">
        <v>44</v>
      </c>
      <c r="PD5" s="157">
        <v>0</v>
      </c>
      <c r="PE5" s="157">
        <v>0</v>
      </c>
      <c r="PF5" s="157">
        <v>44</v>
      </c>
      <c r="PG5" s="157">
        <v>0</v>
      </c>
    </row>
    <row r="6" spans="1:423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f t="shared" si="60"/>
        <v>1</v>
      </c>
      <c r="N6" s="108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108">
        <f t="shared" si="1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108">
        <f t="shared" si="2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108">
        <f t="shared" si="3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108">
        <f t="shared" si="4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108">
        <f t="shared" si="5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108">
        <f t="shared" si="6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f t="shared" si="7"/>
        <v>1</v>
      </c>
      <c r="BR6" s="108">
        <f t="shared" si="8"/>
        <v>0</v>
      </c>
      <c r="BT6" s="157" t="s">
        <v>20</v>
      </c>
      <c r="BU6" s="157">
        <v>11</v>
      </c>
      <c r="BV6" s="157">
        <v>11</v>
      </c>
      <c r="BW6" s="157">
        <v>0</v>
      </c>
      <c r="BX6" s="157">
        <v>0</v>
      </c>
      <c r="BY6" s="158">
        <v>1</v>
      </c>
      <c r="BZ6" s="158">
        <v>0</v>
      </c>
      <c r="CA6" s="156"/>
      <c r="CB6" s="156" t="s">
        <v>20</v>
      </c>
      <c r="CC6" s="156">
        <v>11</v>
      </c>
      <c r="CD6" s="156">
        <v>11</v>
      </c>
      <c r="CE6" s="156">
        <v>0</v>
      </c>
      <c r="CF6" s="156">
        <v>0</v>
      </c>
      <c r="CG6" s="162">
        <v>1</v>
      </c>
      <c r="CH6" s="158">
        <v>0</v>
      </c>
      <c r="CI6" s="157"/>
      <c r="CJ6" s="156" t="s">
        <v>20</v>
      </c>
      <c r="CK6" s="156">
        <v>11</v>
      </c>
      <c r="CL6" s="156">
        <v>11</v>
      </c>
      <c r="CM6" s="156">
        <v>0</v>
      </c>
      <c r="CN6" s="156">
        <v>0</v>
      </c>
      <c r="CO6" s="162">
        <v>1</v>
      </c>
      <c r="CP6" s="162">
        <f t="shared" si="9"/>
        <v>0</v>
      </c>
      <c r="CQ6" s="156"/>
      <c r="CR6" s="156" t="s">
        <v>20</v>
      </c>
      <c r="CS6" s="156">
        <v>11</v>
      </c>
      <c r="CT6" s="156">
        <v>11</v>
      </c>
      <c r="CU6" s="156">
        <v>0</v>
      </c>
      <c r="CV6" s="156">
        <v>0</v>
      </c>
      <c r="CW6" s="162">
        <v>1</v>
      </c>
      <c r="CX6" s="158">
        <f t="shared" si="10"/>
        <v>0</v>
      </c>
      <c r="CY6" s="157"/>
      <c r="CZ6" s="156" t="s">
        <v>20</v>
      </c>
      <c r="DA6" s="156">
        <v>11</v>
      </c>
      <c r="DB6" s="156">
        <v>11</v>
      </c>
      <c r="DC6" s="156">
        <v>0</v>
      </c>
      <c r="DD6" s="156">
        <v>0</v>
      </c>
      <c r="DE6" s="162">
        <v>1</v>
      </c>
      <c r="DF6" s="158">
        <f t="shared" si="11"/>
        <v>0</v>
      </c>
      <c r="DG6" s="157"/>
      <c r="DH6" s="156" t="s">
        <v>20</v>
      </c>
      <c r="DI6" s="156">
        <v>11</v>
      </c>
      <c r="DJ6" s="156">
        <v>11</v>
      </c>
      <c r="DK6" s="156">
        <v>0</v>
      </c>
      <c r="DL6" s="156">
        <v>0</v>
      </c>
      <c r="DM6" s="162">
        <v>1</v>
      </c>
      <c r="DN6" s="158">
        <f t="shared" si="12"/>
        <v>0</v>
      </c>
      <c r="DO6" s="157"/>
      <c r="DP6" s="156" t="s">
        <v>20</v>
      </c>
      <c r="DQ6" s="156">
        <v>11</v>
      </c>
      <c r="DR6" s="156">
        <v>11</v>
      </c>
      <c r="DS6" s="156">
        <v>0</v>
      </c>
      <c r="DT6" s="156">
        <v>0</v>
      </c>
      <c r="DU6" s="162">
        <v>1</v>
      </c>
      <c r="DV6" s="162">
        <f t="shared" si="13"/>
        <v>0</v>
      </c>
      <c r="DW6" s="156"/>
      <c r="DX6" s="156" t="s">
        <v>20</v>
      </c>
      <c r="DY6" s="156">
        <v>11</v>
      </c>
      <c r="DZ6" s="156">
        <v>11</v>
      </c>
      <c r="EA6" s="156">
        <v>0</v>
      </c>
      <c r="EB6" s="156">
        <v>0</v>
      </c>
      <c r="EC6" s="162">
        <v>1</v>
      </c>
      <c r="ED6" s="162">
        <f t="shared" si="14"/>
        <v>0</v>
      </c>
      <c r="EE6" s="156"/>
      <c r="EF6" s="156" t="s">
        <v>20</v>
      </c>
      <c r="EG6" s="156">
        <v>11</v>
      </c>
      <c r="EH6" s="156">
        <v>11</v>
      </c>
      <c r="EI6" s="156">
        <v>0</v>
      </c>
      <c r="EJ6" s="156">
        <v>0</v>
      </c>
      <c r="EK6" s="162">
        <v>1</v>
      </c>
      <c r="EL6" s="162">
        <f t="shared" si="15"/>
        <v>0</v>
      </c>
      <c r="EM6" s="156"/>
      <c r="EN6" s="156" t="s">
        <v>20</v>
      </c>
      <c r="EO6" s="156">
        <v>11</v>
      </c>
      <c r="EP6" s="156">
        <v>11</v>
      </c>
      <c r="EQ6" s="156">
        <v>0</v>
      </c>
      <c r="ER6" s="156">
        <v>0</v>
      </c>
      <c r="ES6" s="162">
        <v>1</v>
      </c>
      <c r="ET6" s="162">
        <f t="shared" si="16"/>
        <v>0</v>
      </c>
      <c r="EU6" s="156"/>
      <c r="EV6" s="156"/>
      <c r="EW6" s="156"/>
      <c r="FR6" s="156"/>
      <c r="FS6" s="156"/>
      <c r="FT6" s="157" t="s">
        <v>20</v>
      </c>
      <c r="FU6" s="157">
        <v>11</v>
      </c>
      <c r="FV6" s="157">
        <v>11</v>
      </c>
      <c r="FW6" s="157">
        <v>0</v>
      </c>
      <c r="FX6" s="157">
        <v>0</v>
      </c>
      <c r="FY6" s="158">
        <f t="shared" si="17"/>
        <v>1</v>
      </c>
      <c r="FZ6" s="162">
        <f t="shared" si="18"/>
        <v>0</v>
      </c>
      <c r="GA6" s="156"/>
      <c r="GB6" s="157" t="s">
        <v>20</v>
      </c>
      <c r="GC6" s="157">
        <v>11</v>
      </c>
      <c r="GD6" s="157">
        <v>11</v>
      </c>
      <c r="GE6" s="157">
        <v>0</v>
      </c>
      <c r="GF6" s="157">
        <v>0</v>
      </c>
      <c r="GG6" s="158">
        <f t="shared" si="19"/>
        <v>1</v>
      </c>
      <c r="GH6" s="162">
        <f t="shared" si="20"/>
        <v>0</v>
      </c>
      <c r="GI6" s="156"/>
      <c r="GJ6" s="157" t="s">
        <v>20</v>
      </c>
      <c r="GK6" s="157">
        <v>11</v>
      </c>
      <c r="GL6" s="157">
        <v>11</v>
      </c>
      <c r="GM6" s="157">
        <v>0</v>
      </c>
      <c r="GN6" s="157">
        <v>0</v>
      </c>
      <c r="GO6" s="158">
        <f t="shared" si="21"/>
        <v>1</v>
      </c>
      <c r="GP6" s="162">
        <f t="shared" si="22"/>
        <v>0</v>
      </c>
      <c r="GQ6" s="156"/>
      <c r="GR6" s="157" t="s">
        <v>20</v>
      </c>
      <c r="GS6" s="157">
        <v>11</v>
      </c>
      <c r="GT6" s="157">
        <v>11</v>
      </c>
      <c r="GU6" s="157">
        <v>0</v>
      </c>
      <c r="GV6" s="157">
        <v>0</v>
      </c>
      <c r="GW6" s="158">
        <f t="shared" si="23"/>
        <v>1</v>
      </c>
      <c r="GX6" s="162">
        <f t="shared" si="24"/>
        <v>0</v>
      </c>
      <c r="GY6" s="156"/>
      <c r="GZ6" s="157" t="s">
        <v>20</v>
      </c>
      <c r="HA6" s="157">
        <v>11</v>
      </c>
      <c r="HB6" s="157">
        <v>11</v>
      </c>
      <c r="HC6" s="157">
        <v>0</v>
      </c>
      <c r="HD6" s="157">
        <v>0</v>
      </c>
      <c r="HE6" s="158">
        <f t="shared" si="25"/>
        <v>1</v>
      </c>
      <c r="HF6" s="162">
        <f t="shared" si="26"/>
        <v>0</v>
      </c>
      <c r="HH6" s="157" t="s">
        <v>20</v>
      </c>
      <c r="HI6" s="157">
        <v>11</v>
      </c>
      <c r="HJ6" s="157">
        <v>11</v>
      </c>
      <c r="HK6" s="157">
        <v>0</v>
      </c>
      <c r="HL6" s="157">
        <v>0</v>
      </c>
      <c r="HM6" s="158">
        <f t="shared" si="27"/>
        <v>1</v>
      </c>
      <c r="HN6" s="162">
        <f t="shared" si="28"/>
        <v>0</v>
      </c>
      <c r="HP6" s="157" t="s">
        <v>20</v>
      </c>
      <c r="HQ6" s="157">
        <v>11</v>
      </c>
      <c r="HR6" s="157">
        <v>11</v>
      </c>
      <c r="HS6" s="157">
        <v>0</v>
      </c>
      <c r="HT6" s="157">
        <v>0</v>
      </c>
      <c r="HU6" s="158">
        <f t="shared" si="29"/>
        <v>1</v>
      </c>
      <c r="HV6" s="162">
        <f t="shared" si="30"/>
        <v>0</v>
      </c>
      <c r="HX6" s="157" t="s">
        <v>20</v>
      </c>
      <c r="HY6" s="157">
        <v>11</v>
      </c>
      <c r="HZ6" s="157">
        <v>11</v>
      </c>
      <c r="IA6" s="157">
        <v>0</v>
      </c>
      <c r="IB6" s="157">
        <v>0</v>
      </c>
      <c r="IC6" s="158">
        <f t="shared" si="31"/>
        <v>1</v>
      </c>
      <c r="ID6" s="162">
        <f t="shared" si="32"/>
        <v>0</v>
      </c>
      <c r="IF6" s="157" t="s">
        <v>20</v>
      </c>
      <c r="IG6" s="157">
        <v>11</v>
      </c>
      <c r="IH6" s="157">
        <v>11</v>
      </c>
      <c r="II6" s="157">
        <v>0</v>
      </c>
      <c r="IJ6" s="157">
        <v>0</v>
      </c>
      <c r="IK6" s="158">
        <f t="shared" si="33"/>
        <v>1</v>
      </c>
      <c r="IL6" s="162">
        <f t="shared" si="34"/>
        <v>0</v>
      </c>
      <c r="IN6" s="157" t="s">
        <v>20</v>
      </c>
      <c r="IO6" s="157">
        <v>11</v>
      </c>
      <c r="IP6" s="157">
        <v>11</v>
      </c>
      <c r="IQ6" s="157">
        <v>0</v>
      </c>
      <c r="IR6" s="157">
        <v>0</v>
      </c>
      <c r="IS6" s="158">
        <f t="shared" si="35"/>
        <v>1</v>
      </c>
      <c r="IT6" s="162">
        <f t="shared" si="36"/>
        <v>0</v>
      </c>
      <c r="IV6" s="157" t="s">
        <v>20</v>
      </c>
      <c r="IW6" s="157">
        <v>11</v>
      </c>
      <c r="IX6" s="157">
        <v>11</v>
      </c>
      <c r="IY6" s="157">
        <v>0</v>
      </c>
      <c r="IZ6" s="157">
        <v>0</v>
      </c>
      <c r="JA6" s="158">
        <f t="shared" si="37"/>
        <v>1</v>
      </c>
      <c r="JB6" s="162">
        <f t="shared" si="38"/>
        <v>0</v>
      </c>
      <c r="JD6" s="157" t="s">
        <v>20</v>
      </c>
      <c r="JE6" s="157">
        <v>11</v>
      </c>
      <c r="JF6" s="157">
        <v>11</v>
      </c>
      <c r="JG6" s="157">
        <v>0</v>
      </c>
      <c r="JH6" s="157">
        <v>0</v>
      </c>
      <c r="JI6" s="158">
        <f t="shared" si="39"/>
        <v>1</v>
      </c>
      <c r="JJ6" s="162">
        <f t="shared" si="40"/>
        <v>0</v>
      </c>
      <c r="JL6" s="157" t="s">
        <v>20</v>
      </c>
      <c r="JM6" s="157">
        <v>11</v>
      </c>
      <c r="JN6" s="157">
        <v>11</v>
      </c>
      <c r="JO6" s="157">
        <v>0</v>
      </c>
      <c r="JP6" s="157">
        <v>0</v>
      </c>
      <c r="JQ6" s="158">
        <f t="shared" si="41"/>
        <v>1</v>
      </c>
      <c r="JR6" s="162">
        <f t="shared" si="42"/>
        <v>0</v>
      </c>
      <c r="JT6" s="157" t="s">
        <v>20</v>
      </c>
      <c r="JU6" s="157">
        <v>11</v>
      </c>
      <c r="JV6" s="157">
        <v>11</v>
      </c>
      <c r="JW6" s="157">
        <v>0</v>
      </c>
      <c r="JX6" s="157">
        <v>0</v>
      </c>
      <c r="JY6" s="158">
        <f t="shared" si="43"/>
        <v>1</v>
      </c>
      <c r="JZ6" s="162">
        <f t="shared" si="44"/>
        <v>0</v>
      </c>
      <c r="KB6" s="157" t="s">
        <v>20</v>
      </c>
      <c r="KC6" s="157">
        <v>11</v>
      </c>
      <c r="KD6" s="157">
        <v>11</v>
      </c>
      <c r="KE6" s="157">
        <v>0</v>
      </c>
      <c r="KF6" s="157">
        <v>0</v>
      </c>
      <c r="KG6" s="158">
        <f t="shared" si="45"/>
        <v>1</v>
      </c>
      <c r="KH6" s="162">
        <f t="shared" si="46"/>
        <v>0</v>
      </c>
      <c r="KJ6" s="157" t="s">
        <v>20</v>
      </c>
      <c r="KK6" s="157">
        <v>11</v>
      </c>
      <c r="KL6" s="157">
        <v>11</v>
      </c>
      <c r="KM6" s="157">
        <v>0</v>
      </c>
      <c r="KN6" s="157">
        <v>0</v>
      </c>
      <c r="KO6" s="158">
        <f t="shared" si="47"/>
        <v>1</v>
      </c>
      <c r="KP6" s="162">
        <f t="shared" si="48"/>
        <v>0</v>
      </c>
      <c r="KR6" s="157" t="s">
        <v>20</v>
      </c>
      <c r="KS6" s="157">
        <v>11</v>
      </c>
      <c r="KT6" s="157">
        <v>11</v>
      </c>
      <c r="KU6" s="157">
        <v>0</v>
      </c>
      <c r="KV6" s="157">
        <v>0</v>
      </c>
      <c r="KW6" s="158">
        <f t="shared" si="49"/>
        <v>1</v>
      </c>
      <c r="KX6" s="162">
        <f t="shared" si="50"/>
        <v>0</v>
      </c>
      <c r="KZ6" s="157" t="s">
        <v>20</v>
      </c>
      <c r="LA6" s="157">
        <v>11</v>
      </c>
      <c r="LB6" s="157">
        <v>11</v>
      </c>
      <c r="LC6" s="157">
        <v>0</v>
      </c>
      <c r="LD6" s="157">
        <v>0</v>
      </c>
      <c r="LE6" s="158">
        <f t="shared" si="51"/>
        <v>1</v>
      </c>
      <c r="LF6" s="162">
        <f t="shared" si="52"/>
        <v>0</v>
      </c>
      <c r="LH6" s="157" t="s">
        <v>20</v>
      </c>
      <c r="LI6" s="157">
        <v>11</v>
      </c>
      <c r="LJ6" s="157">
        <v>11</v>
      </c>
      <c r="LK6" s="157">
        <v>0</v>
      </c>
      <c r="LL6" s="157">
        <v>0</v>
      </c>
      <c r="LM6" s="158">
        <f t="shared" si="53"/>
        <v>1</v>
      </c>
      <c r="LN6" s="162">
        <f t="shared" si="54"/>
        <v>0</v>
      </c>
      <c r="LP6" s="157" t="s">
        <v>20</v>
      </c>
      <c r="LQ6" s="157">
        <v>11</v>
      </c>
      <c r="LR6" s="157">
        <v>11</v>
      </c>
      <c r="LS6" s="157">
        <v>0</v>
      </c>
      <c r="LT6" s="157">
        <v>0</v>
      </c>
      <c r="LU6" s="158">
        <f t="shared" si="55"/>
        <v>1</v>
      </c>
      <c r="LV6" s="162">
        <f t="shared" si="56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57"/>
        <v>1</v>
      </c>
      <c r="MD6" s="162">
        <f t="shared" si="58"/>
        <v>0</v>
      </c>
      <c r="ME6" s="162"/>
      <c r="MF6" s="157" t="s">
        <v>20</v>
      </c>
      <c r="MG6" s="157">
        <v>11</v>
      </c>
      <c r="MH6" s="157">
        <v>11</v>
      </c>
      <c r="MI6" s="157">
        <v>0</v>
      </c>
      <c r="MJ6" s="157">
        <v>0</v>
      </c>
      <c r="MK6" s="158">
        <v>1</v>
      </c>
      <c r="ML6" s="158"/>
      <c r="MM6" s="158"/>
      <c r="MN6" s="158"/>
      <c r="MP6" s="157" t="s">
        <v>20</v>
      </c>
      <c r="MQ6" s="157">
        <v>11</v>
      </c>
      <c r="MR6" s="157">
        <v>11</v>
      </c>
      <c r="MS6" s="157">
        <v>0</v>
      </c>
      <c r="MT6" s="157">
        <v>0</v>
      </c>
      <c r="MU6" s="158">
        <v>1</v>
      </c>
      <c r="MV6" s="162">
        <f t="shared" si="59"/>
        <v>0</v>
      </c>
      <c r="MX6" s="157" t="s">
        <v>20</v>
      </c>
      <c r="MY6" s="157">
        <v>11</v>
      </c>
      <c r="MZ6" s="157">
        <v>0</v>
      </c>
      <c r="NA6" s="157">
        <v>0</v>
      </c>
      <c r="NB6" s="157">
        <v>11</v>
      </c>
      <c r="NC6" s="158">
        <v>0</v>
      </c>
      <c r="NE6" s="157" t="s">
        <v>20</v>
      </c>
      <c r="NF6" s="157">
        <v>11</v>
      </c>
      <c r="NG6" s="157">
        <v>0</v>
      </c>
      <c r="NH6" s="157">
        <v>0</v>
      </c>
      <c r="NI6" s="157">
        <v>11</v>
      </c>
      <c r="NJ6" s="158">
        <v>0</v>
      </c>
      <c r="NL6" s="157" t="s">
        <v>20</v>
      </c>
      <c r="NM6" s="157">
        <v>11</v>
      </c>
      <c r="NN6" s="157">
        <v>0</v>
      </c>
      <c r="NO6" s="157">
        <v>0</v>
      </c>
      <c r="NP6" s="157">
        <v>11</v>
      </c>
      <c r="NQ6" s="158">
        <v>0</v>
      </c>
      <c r="NS6" s="157" t="s">
        <v>20</v>
      </c>
      <c r="NT6" s="157">
        <v>11</v>
      </c>
      <c r="NU6" s="157">
        <v>0</v>
      </c>
      <c r="NV6" s="157">
        <v>0</v>
      </c>
      <c r="NW6" s="157">
        <v>11</v>
      </c>
      <c r="NX6" s="158">
        <v>0</v>
      </c>
      <c r="NZ6" s="157" t="s">
        <v>20</v>
      </c>
      <c r="OA6" s="157">
        <v>11</v>
      </c>
      <c r="OB6" s="157">
        <v>0</v>
      </c>
      <c r="OC6" s="157">
        <v>0</v>
      </c>
      <c r="OD6" s="157">
        <v>11</v>
      </c>
      <c r="OE6" s="157">
        <v>0</v>
      </c>
      <c r="OG6" s="157" t="s">
        <v>20</v>
      </c>
      <c r="OH6" s="157">
        <v>11</v>
      </c>
      <c r="OI6" s="157">
        <v>0</v>
      </c>
      <c r="OJ6" s="157">
        <v>0</v>
      </c>
      <c r="OK6" s="157">
        <v>11</v>
      </c>
      <c r="OL6" s="158">
        <v>0</v>
      </c>
      <c r="ON6" s="157" t="s">
        <v>20</v>
      </c>
      <c r="OO6" s="157">
        <v>11</v>
      </c>
      <c r="OP6" s="157">
        <v>0</v>
      </c>
      <c r="OQ6" s="157">
        <v>0</v>
      </c>
      <c r="OR6" s="157">
        <v>11</v>
      </c>
      <c r="OS6" s="158">
        <v>0</v>
      </c>
      <c r="OU6" s="157" t="s">
        <v>20</v>
      </c>
      <c r="OV6" s="157">
        <v>11</v>
      </c>
      <c r="OW6" s="157">
        <v>0</v>
      </c>
      <c r="OX6" s="157">
        <v>0</v>
      </c>
      <c r="OY6" s="157">
        <v>11</v>
      </c>
      <c r="OZ6" s="158">
        <v>0</v>
      </c>
      <c r="PB6" s="157" t="s">
        <v>19</v>
      </c>
      <c r="PC6" s="157">
        <v>26</v>
      </c>
      <c r="PD6" s="157">
        <v>0</v>
      </c>
      <c r="PE6" s="157">
        <v>0</v>
      </c>
      <c r="PF6" s="157">
        <v>26</v>
      </c>
      <c r="PG6" s="157">
        <v>0</v>
      </c>
    </row>
    <row r="7" spans="1:423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H7" s="2" t="s">
        <v>21</v>
      </c>
      <c r="I7" s="2">
        <v>36</v>
      </c>
      <c r="J7" s="2">
        <v>36</v>
      </c>
      <c r="K7" s="2">
        <v>0</v>
      </c>
      <c r="L7" s="2">
        <v>0</v>
      </c>
      <c r="M7" s="4">
        <f t="shared" si="60"/>
        <v>1</v>
      </c>
      <c r="N7" s="108">
        <f t="shared" si="0"/>
        <v>0</v>
      </c>
      <c r="P7" s="2" t="s">
        <v>21</v>
      </c>
      <c r="Q7" s="2">
        <v>36</v>
      </c>
      <c r="R7" s="2">
        <v>36</v>
      </c>
      <c r="S7" s="2">
        <v>0</v>
      </c>
      <c r="T7" s="2">
        <v>0</v>
      </c>
      <c r="U7" s="4">
        <v>1</v>
      </c>
      <c r="V7" s="108">
        <f t="shared" si="1"/>
        <v>0</v>
      </c>
      <c r="X7" s="2" t="s">
        <v>21</v>
      </c>
      <c r="Y7" s="2">
        <v>36</v>
      </c>
      <c r="Z7" s="2">
        <v>36</v>
      </c>
      <c r="AA7" s="2">
        <v>0</v>
      </c>
      <c r="AB7" s="2">
        <v>0</v>
      </c>
      <c r="AC7" s="4">
        <v>1</v>
      </c>
      <c r="AD7" s="108">
        <f t="shared" si="2"/>
        <v>0</v>
      </c>
      <c r="AF7" s="2" t="s">
        <v>21</v>
      </c>
      <c r="AG7" s="2">
        <v>36</v>
      </c>
      <c r="AH7" s="2">
        <v>36</v>
      </c>
      <c r="AI7" s="2">
        <v>0</v>
      </c>
      <c r="AJ7" s="2">
        <v>0</v>
      </c>
      <c r="AK7" s="4">
        <v>1</v>
      </c>
      <c r="AL7" s="108">
        <f t="shared" si="3"/>
        <v>0</v>
      </c>
      <c r="AN7" s="2" t="s">
        <v>21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108">
        <f t="shared" si="4"/>
        <v>0</v>
      </c>
      <c r="AV7" s="2" t="s">
        <v>21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108">
        <f t="shared" si="5"/>
        <v>0</v>
      </c>
      <c r="BD7" s="2" t="s">
        <v>21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108">
        <f t="shared" si="6"/>
        <v>0</v>
      </c>
      <c r="BL7" s="2" t="s">
        <v>21</v>
      </c>
      <c r="BM7" s="2">
        <v>36</v>
      </c>
      <c r="BN7" s="2">
        <v>36</v>
      </c>
      <c r="BO7" s="2">
        <v>0</v>
      </c>
      <c r="BP7" s="2">
        <v>0</v>
      </c>
      <c r="BQ7" s="4">
        <f t="shared" si="7"/>
        <v>1</v>
      </c>
      <c r="BR7" s="108">
        <f t="shared" si="8"/>
        <v>0</v>
      </c>
      <c r="BT7" s="157" t="s">
        <v>21</v>
      </c>
      <c r="BU7" s="157">
        <v>36</v>
      </c>
      <c r="BV7" s="157">
        <v>36</v>
      </c>
      <c r="BW7" s="157">
        <v>0</v>
      </c>
      <c r="BX7" s="157">
        <v>0</v>
      </c>
      <c r="BY7" s="158">
        <v>1</v>
      </c>
      <c r="BZ7" s="158">
        <v>0</v>
      </c>
      <c r="CA7" s="156"/>
      <c r="CB7" s="156" t="s">
        <v>21</v>
      </c>
      <c r="CC7" s="156">
        <v>36</v>
      </c>
      <c r="CD7" s="156">
        <v>36</v>
      </c>
      <c r="CE7" s="156">
        <v>0</v>
      </c>
      <c r="CF7" s="156">
        <v>0</v>
      </c>
      <c r="CG7" s="162">
        <v>1</v>
      </c>
      <c r="CH7" s="158">
        <v>0</v>
      </c>
      <c r="CI7" s="157"/>
      <c r="CJ7" s="156" t="s">
        <v>21</v>
      </c>
      <c r="CK7" s="156">
        <v>36</v>
      </c>
      <c r="CL7" s="156">
        <v>36</v>
      </c>
      <c r="CM7" s="156">
        <v>0</v>
      </c>
      <c r="CN7" s="156">
        <v>0</v>
      </c>
      <c r="CO7" s="162">
        <v>1</v>
      </c>
      <c r="CP7" s="162">
        <f t="shared" si="9"/>
        <v>0</v>
      </c>
      <c r="CQ7" s="156"/>
      <c r="CR7" s="156" t="s">
        <v>21</v>
      </c>
      <c r="CS7" s="156">
        <v>36</v>
      </c>
      <c r="CT7" s="156">
        <v>36</v>
      </c>
      <c r="CU7" s="156">
        <v>0</v>
      </c>
      <c r="CV7" s="156">
        <v>0</v>
      </c>
      <c r="CW7" s="162">
        <v>1</v>
      </c>
      <c r="CX7" s="158">
        <f t="shared" si="10"/>
        <v>0</v>
      </c>
      <c r="CY7" s="157"/>
      <c r="CZ7" s="156" t="s">
        <v>21</v>
      </c>
      <c r="DA7" s="156">
        <v>36</v>
      </c>
      <c r="DB7" s="156">
        <v>36</v>
      </c>
      <c r="DC7" s="156">
        <v>0</v>
      </c>
      <c r="DD7" s="156">
        <v>0</v>
      </c>
      <c r="DE7" s="162">
        <v>1</v>
      </c>
      <c r="DF7" s="158">
        <f t="shared" si="11"/>
        <v>0</v>
      </c>
      <c r="DG7" s="157"/>
      <c r="DH7" s="156" t="s">
        <v>21</v>
      </c>
      <c r="DI7" s="156">
        <v>36</v>
      </c>
      <c r="DJ7" s="156">
        <v>36</v>
      </c>
      <c r="DK7" s="156">
        <v>0</v>
      </c>
      <c r="DL7" s="156">
        <v>0</v>
      </c>
      <c r="DM7" s="162">
        <v>1</v>
      </c>
      <c r="DN7" s="158">
        <f t="shared" si="12"/>
        <v>0</v>
      </c>
      <c r="DO7" s="157"/>
      <c r="DP7" s="156" t="s">
        <v>21</v>
      </c>
      <c r="DQ7" s="156">
        <v>36</v>
      </c>
      <c r="DR7" s="156">
        <v>36</v>
      </c>
      <c r="DS7" s="156">
        <v>0</v>
      </c>
      <c r="DT7" s="156">
        <v>0</v>
      </c>
      <c r="DU7" s="162">
        <v>1</v>
      </c>
      <c r="DV7" s="162">
        <f t="shared" si="13"/>
        <v>0</v>
      </c>
      <c r="DW7" s="156"/>
      <c r="DX7" s="156" t="s">
        <v>21</v>
      </c>
      <c r="DY7" s="156">
        <v>36</v>
      </c>
      <c r="DZ7" s="156">
        <v>36</v>
      </c>
      <c r="EA7" s="156">
        <v>0</v>
      </c>
      <c r="EB7" s="156">
        <v>0</v>
      </c>
      <c r="EC7" s="162">
        <v>1</v>
      </c>
      <c r="ED7" s="162">
        <f t="shared" si="14"/>
        <v>0</v>
      </c>
      <c r="EE7" s="156"/>
      <c r="EF7" s="156" t="s">
        <v>21</v>
      </c>
      <c r="EG7" s="156">
        <v>36</v>
      </c>
      <c r="EH7" s="156">
        <v>36</v>
      </c>
      <c r="EI7" s="156">
        <v>0</v>
      </c>
      <c r="EJ7" s="156">
        <v>0</v>
      </c>
      <c r="EK7" s="162">
        <v>1</v>
      </c>
      <c r="EL7" s="162">
        <f t="shared" si="15"/>
        <v>0</v>
      </c>
      <c r="EM7" s="156"/>
      <c r="EN7" s="156" t="s">
        <v>21</v>
      </c>
      <c r="EO7" s="156">
        <v>36</v>
      </c>
      <c r="EP7" s="156">
        <v>36</v>
      </c>
      <c r="EQ7" s="156">
        <v>0</v>
      </c>
      <c r="ER7" s="156">
        <v>0</v>
      </c>
      <c r="ES7" s="162">
        <v>1</v>
      </c>
      <c r="ET7" s="162">
        <f t="shared" si="16"/>
        <v>0</v>
      </c>
      <c r="EU7" s="156"/>
      <c r="EV7" s="156"/>
      <c r="EW7" s="156"/>
      <c r="FR7" s="156"/>
      <c r="FS7" s="156"/>
      <c r="FT7" s="157" t="s">
        <v>21</v>
      </c>
      <c r="FU7" s="157">
        <v>36</v>
      </c>
      <c r="FV7" s="157">
        <v>36</v>
      </c>
      <c r="FW7" s="157">
        <v>0</v>
      </c>
      <c r="FX7" s="157">
        <v>0</v>
      </c>
      <c r="FY7" s="158">
        <f t="shared" si="17"/>
        <v>1</v>
      </c>
      <c r="FZ7" s="162">
        <f t="shared" si="18"/>
        <v>0</v>
      </c>
      <c r="GA7" s="156"/>
      <c r="GB7" s="157" t="s">
        <v>21</v>
      </c>
      <c r="GC7" s="157">
        <v>36</v>
      </c>
      <c r="GD7" s="157">
        <v>36</v>
      </c>
      <c r="GE7" s="157">
        <v>0</v>
      </c>
      <c r="GF7" s="157">
        <v>0</v>
      </c>
      <c r="GG7" s="158">
        <f t="shared" si="19"/>
        <v>1</v>
      </c>
      <c r="GH7" s="162">
        <f t="shared" si="20"/>
        <v>0</v>
      </c>
      <c r="GI7" s="156"/>
      <c r="GJ7" s="157" t="s">
        <v>21</v>
      </c>
      <c r="GK7" s="157">
        <v>36</v>
      </c>
      <c r="GL7" s="157">
        <v>36</v>
      </c>
      <c r="GM7" s="157">
        <v>0</v>
      </c>
      <c r="GN7" s="157">
        <v>0</v>
      </c>
      <c r="GO7" s="158">
        <f t="shared" si="21"/>
        <v>1</v>
      </c>
      <c r="GP7" s="162">
        <f t="shared" si="22"/>
        <v>0</v>
      </c>
      <c r="GQ7" s="156"/>
      <c r="GR7" s="157" t="s">
        <v>21</v>
      </c>
      <c r="GS7" s="157">
        <v>36</v>
      </c>
      <c r="GT7" s="157">
        <v>36</v>
      </c>
      <c r="GU7" s="157">
        <v>0</v>
      </c>
      <c r="GV7" s="157">
        <v>0</v>
      </c>
      <c r="GW7" s="158">
        <f t="shared" si="23"/>
        <v>1</v>
      </c>
      <c r="GX7" s="162">
        <f t="shared" si="24"/>
        <v>0</v>
      </c>
      <c r="GY7" s="156"/>
      <c r="GZ7" s="157" t="s">
        <v>21</v>
      </c>
      <c r="HA7" s="157">
        <v>36</v>
      </c>
      <c r="HB7" s="157">
        <v>36</v>
      </c>
      <c r="HC7" s="157">
        <v>0</v>
      </c>
      <c r="HD7" s="157">
        <v>0</v>
      </c>
      <c r="HE7" s="158">
        <f t="shared" si="25"/>
        <v>1</v>
      </c>
      <c r="HF7" s="162">
        <f t="shared" si="26"/>
        <v>0</v>
      </c>
      <c r="HH7" s="157" t="s">
        <v>21</v>
      </c>
      <c r="HI7" s="157">
        <v>36</v>
      </c>
      <c r="HJ7" s="157">
        <v>36</v>
      </c>
      <c r="HK7" s="157">
        <v>0</v>
      </c>
      <c r="HL7" s="157">
        <v>0</v>
      </c>
      <c r="HM7" s="158">
        <f t="shared" si="27"/>
        <v>1</v>
      </c>
      <c r="HN7" s="162">
        <f t="shared" si="28"/>
        <v>0</v>
      </c>
      <c r="HP7" s="157" t="s">
        <v>21</v>
      </c>
      <c r="HQ7" s="157">
        <v>36</v>
      </c>
      <c r="HR7" s="157">
        <v>36</v>
      </c>
      <c r="HS7" s="157">
        <v>0</v>
      </c>
      <c r="HT7" s="157">
        <v>0</v>
      </c>
      <c r="HU7" s="158">
        <f t="shared" si="29"/>
        <v>1</v>
      </c>
      <c r="HV7" s="162">
        <f t="shared" si="30"/>
        <v>0</v>
      </c>
      <c r="HX7" s="157" t="s">
        <v>21</v>
      </c>
      <c r="HY7" s="157">
        <v>36</v>
      </c>
      <c r="HZ7" s="157">
        <v>36</v>
      </c>
      <c r="IA7" s="157">
        <v>0</v>
      </c>
      <c r="IB7" s="157">
        <v>0</v>
      </c>
      <c r="IC7" s="158">
        <f t="shared" si="31"/>
        <v>1</v>
      </c>
      <c r="ID7" s="162">
        <f t="shared" si="32"/>
        <v>0</v>
      </c>
      <c r="IF7" s="157" t="s">
        <v>21</v>
      </c>
      <c r="IG7" s="157">
        <v>36</v>
      </c>
      <c r="IH7" s="157">
        <v>36</v>
      </c>
      <c r="II7" s="157">
        <v>0</v>
      </c>
      <c r="IJ7" s="157">
        <v>0</v>
      </c>
      <c r="IK7" s="158">
        <f t="shared" si="33"/>
        <v>1</v>
      </c>
      <c r="IL7" s="162">
        <f t="shared" si="34"/>
        <v>0</v>
      </c>
      <c r="IN7" s="157" t="s">
        <v>21</v>
      </c>
      <c r="IO7" s="157">
        <v>36</v>
      </c>
      <c r="IP7" s="157">
        <v>36</v>
      </c>
      <c r="IQ7" s="157">
        <v>0</v>
      </c>
      <c r="IR7" s="157">
        <v>0</v>
      </c>
      <c r="IS7" s="158">
        <f t="shared" si="35"/>
        <v>1</v>
      </c>
      <c r="IT7" s="162">
        <f t="shared" si="36"/>
        <v>0</v>
      </c>
      <c r="IV7" s="157" t="s">
        <v>21</v>
      </c>
      <c r="IW7" s="157">
        <v>36</v>
      </c>
      <c r="IX7" s="157">
        <v>36</v>
      </c>
      <c r="IY7" s="157">
        <v>0</v>
      </c>
      <c r="IZ7" s="157">
        <v>0</v>
      </c>
      <c r="JA7" s="158">
        <f t="shared" si="37"/>
        <v>1</v>
      </c>
      <c r="JB7" s="162">
        <f t="shared" si="38"/>
        <v>0</v>
      </c>
      <c r="JD7" s="157" t="s">
        <v>21</v>
      </c>
      <c r="JE7" s="157">
        <v>36</v>
      </c>
      <c r="JF7" s="157">
        <v>36</v>
      </c>
      <c r="JG7" s="157">
        <v>0</v>
      </c>
      <c r="JH7" s="157">
        <v>0</v>
      </c>
      <c r="JI7" s="158">
        <f t="shared" si="39"/>
        <v>1</v>
      </c>
      <c r="JJ7" s="162">
        <f t="shared" si="40"/>
        <v>0</v>
      </c>
      <c r="JL7" s="157" t="s">
        <v>21</v>
      </c>
      <c r="JM7" s="157">
        <v>36</v>
      </c>
      <c r="JN7" s="157">
        <v>36</v>
      </c>
      <c r="JO7" s="157">
        <v>0</v>
      </c>
      <c r="JP7" s="157">
        <v>0</v>
      </c>
      <c r="JQ7" s="158">
        <f t="shared" si="41"/>
        <v>1</v>
      </c>
      <c r="JR7" s="162">
        <f t="shared" si="42"/>
        <v>0</v>
      </c>
      <c r="JT7" s="157" t="s">
        <v>21</v>
      </c>
      <c r="JU7" s="157">
        <v>36</v>
      </c>
      <c r="JV7" s="157">
        <v>36</v>
      </c>
      <c r="JW7" s="157">
        <v>0</v>
      </c>
      <c r="JX7" s="157">
        <v>0</v>
      </c>
      <c r="JY7" s="158">
        <f t="shared" si="43"/>
        <v>1</v>
      </c>
      <c r="JZ7" s="162">
        <f t="shared" si="44"/>
        <v>0</v>
      </c>
      <c r="KB7" s="157" t="s">
        <v>21</v>
      </c>
      <c r="KC7" s="157">
        <v>36</v>
      </c>
      <c r="KD7" s="157">
        <v>36</v>
      </c>
      <c r="KE7" s="157">
        <v>0</v>
      </c>
      <c r="KF7" s="157">
        <v>0</v>
      </c>
      <c r="KG7" s="158">
        <f t="shared" si="45"/>
        <v>1</v>
      </c>
      <c r="KH7" s="162">
        <f t="shared" si="46"/>
        <v>0</v>
      </c>
      <c r="KJ7" s="157" t="s">
        <v>21</v>
      </c>
      <c r="KK7" s="157">
        <v>36</v>
      </c>
      <c r="KL7" s="157">
        <v>36</v>
      </c>
      <c r="KM7" s="157">
        <v>0</v>
      </c>
      <c r="KN7" s="157">
        <v>0</v>
      </c>
      <c r="KO7" s="158">
        <f t="shared" si="47"/>
        <v>1</v>
      </c>
      <c r="KP7" s="162">
        <f t="shared" si="48"/>
        <v>0</v>
      </c>
      <c r="KR7" s="157" t="s">
        <v>21</v>
      </c>
      <c r="KS7" s="157">
        <v>36</v>
      </c>
      <c r="KT7" s="157">
        <v>36</v>
      </c>
      <c r="KU7" s="157">
        <v>0</v>
      </c>
      <c r="KV7" s="157">
        <v>0</v>
      </c>
      <c r="KW7" s="158">
        <f t="shared" si="49"/>
        <v>1</v>
      </c>
      <c r="KX7" s="162">
        <f t="shared" si="50"/>
        <v>0</v>
      </c>
      <c r="KZ7" s="157" t="s">
        <v>21</v>
      </c>
      <c r="LA7" s="157">
        <v>36</v>
      </c>
      <c r="LB7" s="157">
        <v>36</v>
      </c>
      <c r="LC7" s="157">
        <v>0</v>
      </c>
      <c r="LD7" s="157">
        <v>0</v>
      </c>
      <c r="LE7" s="158">
        <f t="shared" si="51"/>
        <v>1</v>
      </c>
      <c r="LF7" s="162">
        <f t="shared" si="52"/>
        <v>0</v>
      </c>
      <c r="LH7" s="157" t="s">
        <v>21</v>
      </c>
      <c r="LI7" s="157">
        <v>36</v>
      </c>
      <c r="LJ7" s="157">
        <v>36</v>
      </c>
      <c r="LK7" s="157">
        <v>0</v>
      </c>
      <c r="LL7" s="157">
        <v>0</v>
      </c>
      <c r="LM7" s="158">
        <f t="shared" si="53"/>
        <v>1</v>
      </c>
      <c r="LN7" s="162">
        <f t="shared" si="54"/>
        <v>0</v>
      </c>
      <c r="LP7" s="157" t="s">
        <v>21</v>
      </c>
      <c r="LQ7" s="157">
        <v>36</v>
      </c>
      <c r="LR7" s="157">
        <v>36</v>
      </c>
      <c r="LS7" s="157">
        <v>0</v>
      </c>
      <c r="LT7" s="157">
        <v>0</v>
      </c>
      <c r="LU7" s="158">
        <f t="shared" si="55"/>
        <v>1</v>
      </c>
      <c r="LV7" s="162">
        <f t="shared" si="56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57"/>
        <v>1</v>
      </c>
      <c r="MD7" s="162">
        <f t="shared" si="58"/>
        <v>0</v>
      </c>
      <c r="ME7" s="162"/>
      <c r="MF7" s="157" t="s">
        <v>21</v>
      </c>
      <c r="MG7" s="157">
        <v>36</v>
      </c>
      <c r="MH7" s="157">
        <v>36</v>
      </c>
      <c r="MI7" s="157">
        <v>0</v>
      </c>
      <c r="MJ7" s="157">
        <v>0</v>
      </c>
      <c r="MK7" s="158">
        <v>1</v>
      </c>
      <c r="ML7" s="158"/>
      <c r="MM7" s="158"/>
      <c r="MN7" s="158"/>
      <c r="MP7" s="157" t="s">
        <v>21</v>
      </c>
      <c r="MQ7" s="157">
        <v>36</v>
      </c>
      <c r="MR7" s="157">
        <v>36</v>
      </c>
      <c r="MS7" s="157">
        <v>0</v>
      </c>
      <c r="MT7" s="157">
        <v>0</v>
      </c>
      <c r="MU7" s="158">
        <v>1</v>
      </c>
      <c r="MV7" s="162">
        <f t="shared" si="59"/>
        <v>0</v>
      </c>
      <c r="MX7" s="157" t="s">
        <v>21</v>
      </c>
      <c r="MY7" s="157">
        <v>36</v>
      </c>
      <c r="MZ7" s="157">
        <v>0</v>
      </c>
      <c r="NA7" s="157">
        <v>0</v>
      </c>
      <c r="NB7" s="157">
        <v>36</v>
      </c>
      <c r="NC7" s="158">
        <v>0</v>
      </c>
      <c r="NE7" s="157" t="s">
        <v>21</v>
      </c>
      <c r="NF7" s="157">
        <v>36</v>
      </c>
      <c r="NG7" s="157">
        <v>0</v>
      </c>
      <c r="NH7" s="157">
        <v>0</v>
      </c>
      <c r="NI7" s="157">
        <v>36</v>
      </c>
      <c r="NJ7" s="158">
        <v>0</v>
      </c>
      <c r="NL7" s="157" t="s">
        <v>21</v>
      </c>
      <c r="NM7" s="157">
        <v>36</v>
      </c>
      <c r="NN7" s="157">
        <v>0</v>
      </c>
      <c r="NO7" s="157">
        <v>0</v>
      </c>
      <c r="NP7" s="157">
        <v>36</v>
      </c>
      <c r="NQ7" s="158">
        <v>0</v>
      </c>
      <c r="NS7" s="157" t="s">
        <v>21</v>
      </c>
      <c r="NT7" s="157">
        <v>36</v>
      </c>
      <c r="NU7" s="157">
        <v>0</v>
      </c>
      <c r="NV7" s="157">
        <v>0</v>
      </c>
      <c r="NW7" s="157">
        <v>36</v>
      </c>
      <c r="NX7" s="158">
        <v>0</v>
      </c>
      <c r="NZ7" s="157" t="s">
        <v>21</v>
      </c>
      <c r="OA7" s="157">
        <v>36</v>
      </c>
      <c r="OB7" s="157">
        <v>0</v>
      </c>
      <c r="OC7" s="157">
        <v>0</v>
      </c>
      <c r="OD7" s="157">
        <v>36</v>
      </c>
      <c r="OE7" s="157">
        <v>0</v>
      </c>
      <c r="OG7" s="157" t="s">
        <v>21</v>
      </c>
      <c r="OH7" s="157">
        <v>36</v>
      </c>
      <c r="OI7" s="157">
        <v>0</v>
      </c>
      <c r="OJ7" s="157">
        <v>0</v>
      </c>
      <c r="OK7" s="157">
        <v>36</v>
      </c>
      <c r="OL7" s="158">
        <v>0</v>
      </c>
      <c r="ON7" s="157" t="s">
        <v>21</v>
      </c>
      <c r="OO7" s="157">
        <v>36</v>
      </c>
      <c r="OP7" s="157">
        <v>0</v>
      </c>
      <c r="OQ7" s="157">
        <v>0</v>
      </c>
      <c r="OR7" s="157">
        <v>36</v>
      </c>
      <c r="OS7" s="158">
        <v>0</v>
      </c>
      <c r="OU7" s="157" t="s">
        <v>21</v>
      </c>
      <c r="OV7" s="157">
        <v>36</v>
      </c>
      <c r="OW7" s="157">
        <v>0</v>
      </c>
      <c r="OX7" s="157">
        <v>0</v>
      </c>
      <c r="OY7" s="157">
        <v>36</v>
      </c>
      <c r="OZ7" s="158">
        <v>0</v>
      </c>
      <c r="PB7" s="157" t="s">
        <v>20</v>
      </c>
      <c r="PC7" s="157">
        <v>11</v>
      </c>
      <c r="PD7" s="157">
        <v>0</v>
      </c>
      <c r="PE7" s="157">
        <v>0</v>
      </c>
      <c r="PF7" s="157">
        <v>11</v>
      </c>
      <c r="PG7" s="157">
        <v>0</v>
      </c>
    </row>
    <row r="8" spans="1:423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H8" s="2" t="s">
        <v>22</v>
      </c>
      <c r="I8" s="2">
        <v>290</v>
      </c>
      <c r="J8" s="2">
        <v>251</v>
      </c>
      <c r="K8" s="2">
        <v>32</v>
      </c>
      <c r="L8" s="2">
        <v>7</v>
      </c>
      <c r="M8" s="4">
        <f t="shared" si="60"/>
        <v>0.8655172413793103</v>
      </c>
      <c r="N8" s="108">
        <f t="shared" si="0"/>
        <v>-4.4827586206896974E-3</v>
      </c>
      <c r="P8" s="2" t="s">
        <v>22</v>
      </c>
      <c r="Q8" s="2">
        <v>290</v>
      </c>
      <c r="R8" s="2">
        <v>251</v>
      </c>
      <c r="S8" s="2">
        <v>32</v>
      </c>
      <c r="T8" s="2">
        <v>7</v>
      </c>
      <c r="U8" s="4">
        <v>0.87</v>
      </c>
      <c r="V8" s="108">
        <f t="shared" si="1"/>
        <v>4.4827586206896974E-3</v>
      </c>
      <c r="X8" s="2" t="s">
        <v>22</v>
      </c>
      <c r="Y8" s="2">
        <v>290</v>
      </c>
      <c r="Z8" s="2">
        <v>251</v>
      </c>
      <c r="AA8" s="2">
        <v>32</v>
      </c>
      <c r="AB8" s="2">
        <v>7</v>
      </c>
      <c r="AC8" s="4">
        <v>0.87</v>
      </c>
      <c r="AD8" s="108">
        <f t="shared" si="2"/>
        <v>0</v>
      </c>
      <c r="AF8" s="2" t="s">
        <v>22</v>
      </c>
      <c r="AG8" s="2">
        <v>290</v>
      </c>
      <c r="AH8" s="2">
        <v>251</v>
      </c>
      <c r="AI8" s="2">
        <v>32</v>
      </c>
      <c r="AJ8" s="2">
        <v>7</v>
      </c>
      <c r="AK8" s="4">
        <v>0.87</v>
      </c>
      <c r="AL8" s="108">
        <f t="shared" si="3"/>
        <v>0</v>
      </c>
      <c r="AN8" s="2" t="s">
        <v>22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108">
        <f t="shared" si="4"/>
        <v>0</v>
      </c>
      <c r="AV8" s="2" t="s">
        <v>22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108">
        <f t="shared" si="5"/>
        <v>0</v>
      </c>
      <c r="BD8" s="2" t="s">
        <v>22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108">
        <f t="shared" si="6"/>
        <v>0</v>
      </c>
      <c r="BL8" s="2" t="s">
        <v>22</v>
      </c>
      <c r="BM8" s="2">
        <v>290</v>
      </c>
      <c r="BN8" s="2">
        <v>251</v>
      </c>
      <c r="BO8" s="2">
        <v>32</v>
      </c>
      <c r="BP8" s="2">
        <v>7</v>
      </c>
      <c r="BQ8" s="4">
        <f t="shared" si="7"/>
        <v>0.8655172413793103</v>
      </c>
      <c r="BR8" s="108">
        <f t="shared" si="8"/>
        <v>-4.4827586206896974E-3</v>
      </c>
      <c r="BT8" s="157" t="s">
        <v>22</v>
      </c>
      <c r="BU8" s="157">
        <v>290</v>
      </c>
      <c r="BV8" s="157">
        <v>251</v>
      </c>
      <c r="BW8" s="157">
        <v>32</v>
      </c>
      <c r="BX8" s="157">
        <v>7</v>
      </c>
      <c r="BY8" s="158">
        <v>0.87</v>
      </c>
      <c r="BZ8" s="158">
        <v>0</v>
      </c>
      <c r="CA8" s="156"/>
      <c r="CB8" s="156" t="s">
        <v>22</v>
      </c>
      <c r="CC8" s="156">
        <v>290</v>
      </c>
      <c r="CD8" s="156">
        <v>251</v>
      </c>
      <c r="CE8" s="156">
        <v>32</v>
      </c>
      <c r="CF8" s="156">
        <v>7</v>
      </c>
      <c r="CG8" s="162">
        <v>0.87</v>
      </c>
      <c r="CH8" s="158">
        <v>0</v>
      </c>
      <c r="CI8" s="157"/>
      <c r="CJ8" s="156" t="s">
        <v>22</v>
      </c>
      <c r="CK8" s="156">
        <v>290</v>
      </c>
      <c r="CL8" s="156">
        <v>251</v>
      </c>
      <c r="CM8" s="156">
        <v>32</v>
      </c>
      <c r="CN8" s="156">
        <v>7</v>
      </c>
      <c r="CO8" s="162">
        <v>0.87</v>
      </c>
      <c r="CP8" s="162">
        <f t="shared" si="9"/>
        <v>0</v>
      </c>
      <c r="CQ8" s="156"/>
      <c r="CR8" s="158" t="s">
        <v>22</v>
      </c>
      <c r="CS8" s="156">
        <v>348</v>
      </c>
      <c r="CT8" s="156">
        <v>260</v>
      </c>
      <c r="CU8" s="156">
        <v>56</v>
      </c>
      <c r="CV8" s="156">
        <v>32</v>
      </c>
      <c r="CW8" s="162">
        <v>0.75</v>
      </c>
      <c r="CX8" s="158" t="s">
        <v>119</v>
      </c>
      <c r="CY8" s="157"/>
      <c r="CZ8" s="156" t="s">
        <v>22</v>
      </c>
      <c r="DA8" s="156">
        <v>348</v>
      </c>
      <c r="DB8" s="156">
        <v>260</v>
      </c>
      <c r="DC8" s="156">
        <v>56</v>
      </c>
      <c r="DD8" s="156">
        <v>32</v>
      </c>
      <c r="DE8" s="162">
        <v>0.75</v>
      </c>
      <c r="DF8" s="158">
        <f t="shared" si="11"/>
        <v>0</v>
      </c>
      <c r="DG8" s="157"/>
      <c r="DH8" s="156" t="s">
        <v>22</v>
      </c>
      <c r="DI8" s="156">
        <v>348</v>
      </c>
      <c r="DJ8" s="156">
        <v>260</v>
      </c>
      <c r="DK8" s="156">
        <v>56</v>
      </c>
      <c r="DL8" s="156">
        <v>32</v>
      </c>
      <c r="DM8" s="162">
        <v>0.75</v>
      </c>
      <c r="DN8" s="158">
        <f t="shared" si="12"/>
        <v>0</v>
      </c>
      <c r="DO8" s="157"/>
      <c r="DP8" s="156" t="s">
        <v>22</v>
      </c>
      <c r="DQ8" s="156">
        <v>348</v>
      </c>
      <c r="DR8" s="156">
        <v>257</v>
      </c>
      <c r="DS8" s="156">
        <v>58</v>
      </c>
      <c r="DT8" s="156">
        <v>33</v>
      </c>
      <c r="DU8" s="162">
        <f>DR8/DQ8</f>
        <v>0.7385057471264368</v>
      </c>
      <c r="DV8" s="162">
        <f t="shared" si="13"/>
        <v>-1.1494252873563204E-2</v>
      </c>
      <c r="DW8" s="156" t="s">
        <v>119</v>
      </c>
      <c r="DX8" s="156" t="s">
        <v>22</v>
      </c>
      <c r="DY8" s="156">
        <v>348</v>
      </c>
      <c r="DZ8" s="156">
        <v>257</v>
      </c>
      <c r="EA8" s="156">
        <v>58</v>
      </c>
      <c r="EB8" s="156">
        <v>33</v>
      </c>
      <c r="EC8" s="162">
        <f>DZ8/DY8</f>
        <v>0.7385057471264368</v>
      </c>
      <c r="ED8" s="162">
        <f t="shared" si="14"/>
        <v>0</v>
      </c>
      <c r="EE8" s="156" t="s">
        <v>119</v>
      </c>
      <c r="EF8" s="156" t="s">
        <v>22</v>
      </c>
      <c r="EG8" s="170">
        <v>1044</v>
      </c>
      <c r="EH8" s="156">
        <v>771</v>
      </c>
      <c r="EI8" s="156">
        <v>174</v>
      </c>
      <c r="EJ8" s="156">
        <v>99</v>
      </c>
      <c r="EK8" s="162">
        <v>0.74</v>
      </c>
      <c r="EL8" s="162">
        <f t="shared" si="15"/>
        <v>1.4942528735631955E-3</v>
      </c>
      <c r="EM8" s="156" t="s">
        <v>314</v>
      </c>
      <c r="EN8" s="156" t="s">
        <v>22</v>
      </c>
      <c r="EO8" s="156">
        <v>348</v>
      </c>
      <c r="EP8" s="156">
        <v>257</v>
      </c>
      <c r="EQ8" s="156">
        <v>58</v>
      </c>
      <c r="ER8" s="156">
        <v>33</v>
      </c>
      <c r="ES8" s="162">
        <v>0.74</v>
      </c>
      <c r="ET8" s="162">
        <f t="shared" si="16"/>
        <v>0</v>
      </c>
      <c r="EU8" s="156"/>
      <c r="EV8" s="156"/>
      <c r="EW8" s="156"/>
      <c r="EX8" s="156"/>
      <c r="EY8" s="156"/>
      <c r="EZ8" s="156"/>
      <c r="FA8" s="156"/>
      <c r="FB8" s="156"/>
      <c r="FC8" s="162"/>
      <c r="FD8" s="156"/>
      <c r="FE8" s="156"/>
      <c r="FF8" s="156"/>
      <c r="FG8" s="156"/>
      <c r="FH8" s="156"/>
      <c r="FI8" s="156"/>
      <c r="FJ8" s="162"/>
      <c r="FK8" s="156"/>
      <c r="FL8" s="156"/>
      <c r="FM8" s="156"/>
      <c r="FN8" s="156"/>
      <c r="FO8" s="156"/>
      <c r="FP8" s="156"/>
      <c r="FQ8" s="156"/>
      <c r="FR8" s="156"/>
      <c r="FS8" s="156"/>
      <c r="FT8" s="157" t="s">
        <v>22</v>
      </c>
      <c r="FU8" s="157">
        <v>348</v>
      </c>
      <c r="FV8" s="157">
        <v>257</v>
      </c>
      <c r="FW8" s="157">
        <v>58</v>
      </c>
      <c r="FX8" s="157">
        <v>33</v>
      </c>
      <c r="FY8" s="158">
        <f t="shared" si="17"/>
        <v>0.7385057471264368</v>
      </c>
      <c r="FZ8" s="162">
        <f t="shared" si="18"/>
        <v>-1.4942528735631955E-3</v>
      </c>
      <c r="GA8" s="156"/>
      <c r="GB8" s="157" t="s">
        <v>22</v>
      </c>
      <c r="GC8" s="157">
        <v>348</v>
      </c>
      <c r="GD8" s="157">
        <v>257</v>
      </c>
      <c r="GE8" s="157">
        <v>58</v>
      </c>
      <c r="GF8" s="157">
        <v>33</v>
      </c>
      <c r="GG8" s="158">
        <f t="shared" si="19"/>
        <v>0.7385057471264368</v>
      </c>
      <c r="GH8" s="162">
        <f t="shared" si="20"/>
        <v>0</v>
      </c>
      <c r="GI8" s="156"/>
      <c r="GJ8" s="161" t="s">
        <v>22</v>
      </c>
      <c r="GK8" s="157">
        <v>346</v>
      </c>
      <c r="GL8" s="157">
        <v>257</v>
      </c>
      <c r="GM8" s="157">
        <v>58</v>
      </c>
      <c r="GN8" s="157">
        <v>31</v>
      </c>
      <c r="GO8" s="158">
        <f t="shared" si="21"/>
        <v>0.74277456647398843</v>
      </c>
      <c r="GP8" s="162">
        <f t="shared" si="22"/>
        <v>4.2688193475516334E-3</v>
      </c>
      <c r="GQ8" s="156"/>
      <c r="GR8" s="161" t="s">
        <v>22</v>
      </c>
      <c r="GS8" s="157">
        <v>346</v>
      </c>
      <c r="GT8" s="157">
        <v>259</v>
      </c>
      <c r="GU8" s="157">
        <v>56</v>
      </c>
      <c r="GV8" s="157">
        <v>31</v>
      </c>
      <c r="GW8" s="158">
        <f t="shared" si="23"/>
        <v>0.74855491329479773</v>
      </c>
      <c r="GX8" s="162">
        <f t="shared" si="24"/>
        <v>5.7803468208093012E-3</v>
      </c>
      <c r="GY8" s="156"/>
      <c r="GZ8" s="161" t="s">
        <v>22</v>
      </c>
      <c r="HA8" s="157">
        <v>346</v>
      </c>
      <c r="HB8" s="157">
        <v>259</v>
      </c>
      <c r="HC8" s="157">
        <v>56</v>
      </c>
      <c r="HD8" s="157">
        <v>31</v>
      </c>
      <c r="HE8" s="158">
        <f t="shared" si="25"/>
        <v>0.74855491329479773</v>
      </c>
      <c r="HF8" s="162">
        <f t="shared" si="26"/>
        <v>0</v>
      </c>
      <c r="HH8" s="161" t="s">
        <v>22</v>
      </c>
      <c r="HI8" s="157">
        <v>346</v>
      </c>
      <c r="HJ8" s="157">
        <v>259</v>
      </c>
      <c r="HK8" s="157">
        <v>56</v>
      </c>
      <c r="HL8" s="157">
        <v>31</v>
      </c>
      <c r="HM8" s="158">
        <f t="shared" si="27"/>
        <v>0.74855491329479773</v>
      </c>
      <c r="HN8" s="162">
        <f t="shared" si="28"/>
        <v>0</v>
      </c>
      <c r="HP8" s="161" t="s">
        <v>22</v>
      </c>
      <c r="HQ8" s="157">
        <v>346</v>
      </c>
      <c r="HR8" s="157">
        <v>259</v>
      </c>
      <c r="HS8" s="157">
        <v>56</v>
      </c>
      <c r="HT8" s="157">
        <v>31</v>
      </c>
      <c r="HU8" s="158">
        <f t="shared" si="29"/>
        <v>0.74855491329479773</v>
      </c>
      <c r="HV8" s="162">
        <f t="shared" si="30"/>
        <v>0</v>
      </c>
      <c r="HX8" s="161" t="s">
        <v>22</v>
      </c>
      <c r="HY8" s="157">
        <v>346</v>
      </c>
      <c r="HZ8" s="157">
        <v>259</v>
      </c>
      <c r="IA8" s="157">
        <v>56</v>
      </c>
      <c r="IB8" s="157">
        <v>31</v>
      </c>
      <c r="IC8" s="158">
        <f t="shared" si="31"/>
        <v>0.74855491329479773</v>
      </c>
      <c r="ID8" s="162">
        <f t="shared" si="32"/>
        <v>0</v>
      </c>
      <c r="IF8" s="161" t="s">
        <v>22</v>
      </c>
      <c r="IG8" s="157">
        <v>346</v>
      </c>
      <c r="IH8" s="157">
        <v>259</v>
      </c>
      <c r="II8" s="157">
        <v>56</v>
      </c>
      <c r="IJ8" s="157">
        <v>31</v>
      </c>
      <c r="IK8" s="158">
        <f t="shared" si="33"/>
        <v>0.74855491329479773</v>
      </c>
      <c r="IL8" s="162">
        <f t="shared" si="34"/>
        <v>0</v>
      </c>
      <c r="IN8" s="161" t="s">
        <v>22</v>
      </c>
      <c r="IO8" s="157">
        <v>346</v>
      </c>
      <c r="IP8" s="157">
        <v>259</v>
      </c>
      <c r="IQ8" s="157">
        <v>56</v>
      </c>
      <c r="IR8" s="157">
        <v>31</v>
      </c>
      <c r="IS8" s="158">
        <f t="shared" si="35"/>
        <v>0.74855491329479773</v>
      </c>
      <c r="IT8" s="162">
        <f t="shared" si="36"/>
        <v>0</v>
      </c>
      <c r="IV8" s="161" t="s">
        <v>22</v>
      </c>
      <c r="IW8" s="157">
        <v>346</v>
      </c>
      <c r="IX8" s="157">
        <v>259</v>
      </c>
      <c r="IY8" s="157">
        <v>56</v>
      </c>
      <c r="IZ8" s="157">
        <v>31</v>
      </c>
      <c r="JA8" s="158">
        <f t="shared" si="37"/>
        <v>0.74855491329479773</v>
      </c>
      <c r="JB8" s="162">
        <f t="shared" si="38"/>
        <v>0</v>
      </c>
      <c r="JD8" s="161" t="s">
        <v>22</v>
      </c>
      <c r="JE8" s="157">
        <v>346</v>
      </c>
      <c r="JF8" s="157">
        <v>259</v>
      </c>
      <c r="JG8" s="157">
        <v>56</v>
      </c>
      <c r="JH8" s="157">
        <v>31</v>
      </c>
      <c r="JI8" s="158">
        <f t="shared" si="39"/>
        <v>0.74855491329479773</v>
      </c>
      <c r="JJ8" s="162">
        <f t="shared" si="40"/>
        <v>0</v>
      </c>
      <c r="JL8" s="161" t="s">
        <v>22</v>
      </c>
      <c r="JM8" s="157">
        <v>346</v>
      </c>
      <c r="JN8" s="157">
        <v>259</v>
      </c>
      <c r="JO8" s="157">
        <v>56</v>
      </c>
      <c r="JP8" s="157">
        <v>31</v>
      </c>
      <c r="JQ8" s="158">
        <f t="shared" si="41"/>
        <v>0.74855491329479773</v>
      </c>
      <c r="JR8" s="162">
        <f t="shared" si="42"/>
        <v>0</v>
      </c>
      <c r="JT8" s="161" t="s">
        <v>22</v>
      </c>
      <c r="JU8" s="157">
        <v>346</v>
      </c>
      <c r="JV8" s="157">
        <v>259</v>
      </c>
      <c r="JW8" s="157">
        <v>56</v>
      </c>
      <c r="JX8" s="157">
        <v>31</v>
      </c>
      <c r="JY8" s="158">
        <f t="shared" si="43"/>
        <v>0.74855491329479773</v>
      </c>
      <c r="JZ8" s="162">
        <f t="shared" si="44"/>
        <v>0</v>
      </c>
      <c r="KB8" s="161" t="s">
        <v>22</v>
      </c>
      <c r="KC8" s="157">
        <v>346</v>
      </c>
      <c r="KD8" s="157">
        <v>259</v>
      </c>
      <c r="KE8" s="157">
        <v>56</v>
      </c>
      <c r="KF8" s="157">
        <v>31</v>
      </c>
      <c r="KG8" s="158">
        <f t="shared" si="45"/>
        <v>0.74855491329479773</v>
      </c>
      <c r="KH8" s="162">
        <f t="shared" si="46"/>
        <v>0</v>
      </c>
      <c r="KJ8" s="161" t="s">
        <v>22</v>
      </c>
      <c r="KK8" s="157">
        <v>346</v>
      </c>
      <c r="KL8" s="157">
        <v>259</v>
      </c>
      <c r="KM8" s="157">
        <v>56</v>
      </c>
      <c r="KN8" s="157">
        <v>31</v>
      </c>
      <c r="KO8" s="158">
        <f t="shared" si="47"/>
        <v>0.74855491329479773</v>
      </c>
      <c r="KP8" s="162">
        <f t="shared" si="48"/>
        <v>0</v>
      </c>
      <c r="KR8" s="161" t="s">
        <v>22</v>
      </c>
      <c r="KS8" s="157">
        <v>346</v>
      </c>
      <c r="KT8" s="157">
        <v>259</v>
      </c>
      <c r="KU8" s="157">
        <v>56</v>
      </c>
      <c r="KV8" s="157">
        <v>31</v>
      </c>
      <c r="KW8" s="158">
        <f t="shared" si="49"/>
        <v>0.74855491329479773</v>
      </c>
      <c r="KX8" s="162">
        <f t="shared" si="50"/>
        <v>0</v>
      </c>
      <c r="KZ8" s="161" t="s">
        <v>22</v>
      </c>
      <c r="LA8" s="157">
        <v>346</v>
      </c>
      <c r="LB8" s="157">
        <v>259</v>
      </c>
      <c r="LC8" s="157">
        <v>56</v>
      </c>
      <c r="LD8" s="157">
        <v>31</v>
      </c>
      <c r="LE8" s="158">
        <f t="shared" si="51"/>
        <v>0.74855491329479773</v>
      </c>
      <c r="LF8" s="162">
        <f t="shared" si="52"/>
        <v>0</v>
      </c>
      <c r="LH8" s="161" t="s">
        <v>22</v>
      </c>
      <c r="LI8" s="157">
        <v>346</v>
      </c>
      <c r="LJ8" s="157">
        <v>260</v>
      </c>
      <c r="LK8" s="157">
        <v>56</v>
      </c>
      <c r="LL8" s="157">
        <v>30</v>
      </c>
      <c r="LM8" s="158">
        <f t="shared" si="53"/>
        <v>0.75144508670520227</v>
      </c>
      <c r="LN8" s="162">
        <f t="shared" si="54"/>
        <v>2.8901734104045396E-3</v>
      </c>
      <c r="LP8" s="161" t="s">
        <v>22</v>
      </c>
      <c r="LQ8" s="157">
        <v>346</v>
      </c>
      <c r="LR8" s="157">
        <v>260</v>
      </c>
      <c r="LS8" s="157">
        <v>56</v>
      </c>
      <c r="LT8" s="157">
        <v>30</v>
      </c>
      <c r="LU8" s="158">
        <f t="shared" si="55"/>
        <v>0.75144508670520227</v>
      </c>
      <c r="LV8" s="162">
        <f t="shared" si="56"/>
        <v>0</v>
      </c>
      <c r="LX8" s="161" t="s">
        <v>22</v>
      </c>
      <c r="LY8" s="157">
        <v>346</v>
      </c>
      <c r="LZ8" s="157">
        <v>260</v>
      </c>
      <c r="MA8" s="157">
        <v>56</v>
      </c>
      <c r="MB8" s="157">
        <v>30</v>
      </c>
      <c r="MC8" s="158">
        <f t="shared" si="57"/>
        <v>0.75144508670520227</v>
      </c>
      <c r="MD8" s="162">
        <f t="shared" si="58"/>
        <v>0</v>
      </c>
      <c r="ME8" s="162"/>
      <c r="MF8" s="157" t="s">
        <v>22</v>
      </c>
      <c r="MG8" s="157">
        <v>348</v>
      </c>
      <c r="MH8" s="157">
        <v>260</v>
      </c>
      <c r="MI8" s="157">
        <v>56</v>
      </c>
      <c r="MJ8" s="157">
        <v>32</v>
      </c>
      <c r="MK8" s="158">
        <v>0.75</v>
      </c>
      <c r="ML8" s="158"/>
      <c r="MM8" s="158"/>
      <c r="MN8" s="158"/>
      <c r="MP8" s="157" t="s">
        <v>22</v>
      </c>
      <c r="MQ8" s="157">
        <v>348</v>
      </c>
      <c r="MR8" s="157">
        <v>262</v>
      </c>
      <c r="MS8" s="157">
        <v>56</v>
      </c>
      <c r="MT8" s="157">
        <v>30</v>
      </c>
      <c r="MU8" s="158">
        <v>0.75</v>
      </c>
      <c r="MV8" s="162">
        <f t="shared" si="59"/>
        <v>0</v>
      </c>
      <c r="MX8" s="157" t="s">
        <v>22</v>
      </c>
      <c r="MY8" s="157">
        <v>348</v>
      </c>
      <c r="MZ8" s="157">
        <v>0</v>
      </c>
      <c r="NA8" s="157">
        <v>0</v>
      </c>
      <c r="NB8" s="157">
        <v>348</v>
      </c>
      <c r="NC8" s="158">
        <v>0</v>
      </c>
      <c r="NE8" s="157" t="s">
        <v>22</v>
      </c>
      <c r="NF8" s="157">
        <v>348</v>
      </c>
      <c r="NG8" s="157">
        <v>0</v>
      </c>
      <c r="NH8" s="157">
        <v>0</v>
      </c>
      <c r="NI8" s="157">
        <v>348</v>
      </c>
      <c r="NJ8" s="158">
        <v>0</v>
      </c>
      <c r="NL8" s="157" t="s">
        <v>22</v>
      </c>
      <c r="NM8" s="157">
        <v>348</v>
      </c>
      <c r="NN8" s="157">
        <v>0</v>
      </c>
      <c r="NO8" s="157">
        <v>0</v>
      </c>
      <c r="NP8" s="157">
        <v>348</v>
      </c>
      <c r="NQ8" s="158">
        <v>0</v>
      </c>
      <c r="NS8" s="157" t="s">
        <v>22</v>
      </c>
      <c r="NT8" s="157">
        <v>348</v>
      </c>
      <c r="NU8" s="157">
        <v>0</v>
      </c>
      <c r="NV8" s="157">
        <v>0</v>
      </c>
      <c r="NW8" s="157">
        <v>348</v>
      </c>
      <c r="NX8" s="158">
        <v>0</v>
      </c>
      <c r="NZ8" s="157" t="s">
        <v>22</v>
      </c>
      <c r="OA8" s="157">
        <v>348</v>
      </c>
      <c r="OB8" s="157">
        <v>0</v>
      </c>
      <c r="OC8" s="157">
        <v>0</v>
      </c>
      <c r="OD8" s="157">
        <v>348</v>
      </c>
      <c r="OE8" s="157">
        <v>0</v>
      </c>
      <c r="OG8" s="157" t="s">
        <v>22</v>
      </c>
      <c r="OH8" s="157">
        <v>348</v>
      </c>
      <c r="OI8" s="157">
        <v>0</v>
      </c>
      <c r="OJ8" s="157">
        <v>0</v>
      </c>
      <c r="OK8" s="157">
        <v>348</v>
      </c>
      <c r="OL8" s="158">
        <v>0</v>
      </c>
      <c r="ON8" s="157" t="s">
        <v>22</v>
      </c>
      <c r="OO8" s="157">
        <v>348</v>
      </c>
      <c r="OP8" s="157">
        <v>0</v>
      </c>
      <c r="OQ8" s="157">
        <v>0</v>
      </c>
      <c r="OR8" s="157">
        <v>348</v>
      </c>
      <c r="OS8" s="158">
        <v>0</v>
      </c>
      <c r="OU8" s="157" t="s">
        <v>22</v>
      </c>
      <c r="OV8" s="157">
        <v>348</v>
      </c>
      <c r="OW8" s="157">
        <v>0</v>
      </c>
      <c r="OX8" s="157">
        <v>0</v>
      </c>
      <c r="OY8" s="157">
        <v>348</v>
      </c>
      <c r="OZ8" s="158">
        <v>0</v>
      </c>
      <c r="PB8" s="157" t="s">
        <v>21</v>
      </c>
      <c r="PC8" s="157">
        <v>36</v>
      </c>
      <c r="PD8" s="157">
        <v>0</v>
      </c>
      <c r="PE8" s="157">
        <v>0</v>
      </c>
      <c r="PF8" s="157">
        <v>36</v>
      </c>
      <c r="PG8" s="157">
        <v>0</v>
      </c>
    </row>
    <row r="9" spans="1:423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0.9</v>
      </c>
      <c r="H9" s="66" t="s">
        <v>23</v>
      </c>
      <c r="I9" s="2">
        <v>538</v>
      </c>
      <c r="J9" s="2">
        <v>538</v>
      </c>
      <c r="K9" s="2">
        <v>0</v>
      </c>
      <c r="L9" s="2">
        <v>0</v>
      </c>
      <c r="M9" s="4">
        <v>0.9</v>
      </c>
      <c r="N9" s="108">
        <f t="shared" si="0"/>
        <v>0</v>
      </c>
      <c r="P9" s="2" t="s">
        <v>23</v>
      </c>
      <c r="Q9" s="2">
        <v>595</v>
      </c>
      <c r="R9" s="2">
        <v>538</v>
      </c>
      <c r="S9" s="2">
        <v>0</v>
      </c>
      <c r="T9" s="2">
        <v>57</v>
      </c>
      <c r="U9" s="4">
        <v>0.9</v>
      </c>
      <c r="V9" s="108">
        <f t="shared" si="1"/>
        <v>0</v>
      </c>
      <c r="X9" s="2" t="s">
        <v>23</v>
      </c>
      <c r="Y9" s="2">
        <v>595</v>
      </c>
      <c r="Z9" s="2">
        <v>538</v>
      </c>
      <c r="AA9" s="2">
        <v>0</v>
      </c>
      <c r="AB9" s="2">
        <v>57</v>
      </c>
      <c r="AC9" s="4">
        <v>0.9</v>
      </c>
      <c r="AD9" s="108">
        <f t="shared" si="2"/>
        <v>0</v>
      </c>
      <c r="AF9" s="2" t="s">
        <v>23</v>
      </c>
      <c r="AG9" s="2">
        <v>595</v>
      </c>
      <c r="AH9" s="2">
        <v>538</v>
      </c>
      <c r="AI9" s="2">
        <v>0</v>
      </c>
      <c r="AJ9" s="2">
        <v>57</v>
      </c>
      <c r="AK9" s="4">
        <v>0.9</v>
      </c>
      <c r="AL9" s="108">
        <f t="shared" si="3"/>
        <v>0</v>
      </c>
      <c r="AN9" s="2" t="s">
        <v>23</v>
      </c>
      <c r="AO9" s="2">
        <v>595</v>
      </c>
      <c r="AP9" s="2">
        <v>538</v>
      </c>
      <c r="AQ9" s="2">
        <v>0</v>
      </c>
      <c r="AR9" s="2">
        <v>57</v>
      </c>
      <c r="AS9" s="4">
        <v>0.9</v>
      </c>
      <c r="AT9" s="108">
        <f t="shared" si="4"/>
        <v>0</v>
      </c>
      <c r="AV9" s="2" t="s">
        <v>23</v>
      </c>
      <c r="AW9" s="2">
        <v>595</v>
      </c>
      <c r="AX9" s="2">
        <v>538</v>
      </c>
      <c r="AY9" s="2">
        <v>0</v>
      </c>
      <c r="AZ9" s="2">
        <v>57</v>
      </c>
      <c r="BA9" s="4">
        <v>0.9</v>
      </c>
      <c r="BB9" s="108">
        <f t="shared" si="5"/>
        <v>0</v>
      </c>
      <c r="BD9" s="2" t="s">
        <v>23</v>
      </c>
      <c r="BE9" s="2">
        <v>595</v>
      </c>
      <c r="BF9" s="2">
        <v>538</v>
      </c>
      <c r="BG9" s="2">
        <v>0</v>
      </c>
      <c r="BH9" s="2">
        <v>57</v>
      </c>
      <c r="BI9" s="4">
        <v>0.9</v>
      </c>
      <c r="BJ9" s="108">
        <f t="shared" si="6"/>
        <v>0</v>
      </c>
      <c r="BL9" s="2" t="s">
        <v>23</v>
      </c>
      <c r="BM9" s="2">
        <v>595</v>
      </c>
      <c r="BN9" s="2">
        <v>538</v>
      </c>
      <c r="BO9" s="2">
        <v>0</v>
      </c>
      <c r="BP9" s="2">
        <v>57</v>
      </c>
      <c r="BQ9" s="4">
        <f t="shared" si="7"/>
        <v>0.90420168067226891</v>
      </c>
      <c r="BR9" s="108">
        <f t="shared" si="8"/>
        <v>4.2016806722688926E-3</v>
      </c>
      <c r="BT9" s="164" t="s">
        <v>23</v>
      </c>
      <c r="BU9" s="157">
        <v>538</v>
      </c>
      <c r="BV9" s="157">
        <v>538</v>
      </c>
      <c r="BW9" s="157">
        <v>0</v>
      </c>
      <c r="BX9" s="157">
        <v>0</v>
      </c>
      <c r="BY9" s="158">
        <v>1</v>
      </c>
      <c r="BZ9" s="158">
        <v>9.9999999999999978E-2</v>
      </c>
      <c r="CA9" s="156"/>
      <c r="CB9" s="163" t="s">
        <v>23</v>
      </c>
      <c r="CC9" s="157">
        <v>538</v>
      </c>
      <c r="CD9" s="157">
        <v>538</v>
      </c>
      <c r="CE9" s="157">
        <v>0</v>
      </c>
      <c r="CF9" s="157">
        <v>0</v>
      </c>
      <c r="CG9" s="158">
        <v>1</v>
      </c>
      <c r="CH9" s="158">
        <v>0</v>
      </c>
      <c r="CI9" s="157"/>
      <c r="CJ9" s="163" t="s">
        <v>23</v>
      </c>
      <c r="CK9" s="157">
        <v>538</v>
      </c>
      <c r="CL9" s="157">
        <v>538</v>
      </c>
      <c r="CM9" s="157">
        <v>0</v>
      </c>
      <c r="CN9" s="157">
        <v>0</v>
      </c>
      <c r="CO9" s="158">
        <f>CL9/CK9</f>
        <v>1</v>
      </c>
      <c r="CP9" s="162">
        <f t="shared" si="9"/>
        <v>0</v>
      </c>
      <c r="CQ9" s="156"/>
      <c r="CR9" s="163" t="s">
        <v>23</v>
      </c>
      <c r="CS9" s="157">
        <v>538</v>
      </c>
      <c r="CT9" s="157">
        <v>538</v>
      </c>
      <c r="CU9" s="157">
        <v>0</v>
      </c>
      <c r="CV9" s="157">
        <v>0</v>
      </c>
      <c r="CW9" s="158">
        <f>CT9/CS9</f>
        <v>1</v>
      </c>
      <c r="CX9" s="158">
        <f t="shared" si="10"/>
        <v>0</v>
      </c>
      <c r="CY9" s="157"/>
      <c r="CZ9" s="163" t="s">
        <v>23</v>
      </c>
      <c r="DA9" s="157">
        <v>538</v>
      </c>
      <c r="DB9" s="157">
        <v>538</v>
      </c>
      <c r="DC9" s="157">
        <v>0</v>
      </c>
      <c r="DD9" s="157">
        <v>0</v>
      </c>
      <c r="DE9" s="158">
        <f>DB9/DA9</f>
        <v>1</v>
      </c>
      <c r="DF9" s="158">
        <f t="shared" si="11"/>
        <v>0</v>
      </c>
      <c r="DG9" s="157"/>
      <c r="DH9" s="163" t="s">
        <v>23</v>
      </c>
      <c r="DI9" s="157">
        <v>538</v>
      </c>
      <c r="DJ9" s="157">
        <v>538</v>
      </c>
      <c r="DK9" s="157">
        <v>0</v>
      </c>
      <c r="DL9" s="157">
        <v>0</v>
      </c>
      <c r="DM9" s="158">
        <f>DJ9/DI9</f>
        <v>1</v>
      </c>
      <c r="DN9" s="158">
        <f t="shared" si="12"/>
        <v>0</v>
      </c>
      <c r="DO9" s="157"/>
      <c r="DP9" s="163" t="s">
        <v>23</v>
      </c>
      <c r="DQ9" s="157">
        <v>538</v>
      </c>
      <c r="DR9" s="157">
        <v>538</v>
      </c>
      <c r="DS9" s="157">
        <v>0</v>
      </c>
      <c r="DT9" s="157">
        <v>0</v>
      </c>
      <c r="DU9" s="162">
        <f>DR9/DQ9</f>
        <v>1</v>
      </c>
      <c r="DV9" s="162">
        <f t="shared" si="13"/>
        <v>0</v>
      </c>
      <c r="DW9" s="156"/>
      <c r="DX9" s="163" t="s">
        <v>23</v>
      </c>
      <c r="DY9" s="157">
        <v>538</v>
      </c>
      <c r="DZ9" s="157">
        <v>538</v>
      </c>
      <c r="EA9" s="157">
        <v>0</v>
      </c>
      <c r="EB9" s="157">
        <v>0</v>
      </c>
      <c r="EC9" s="162">
        <f>DZ9/DY9</f>
        <v>1</v>
      </c>
      <c r="ED9" s="162">
        <f t="shared" si="14"/>
        <v>0</v>
      </c>
      <c r="EE9" s="156"/>
      <c r="EF9" s="163" t="s">
        <v>23</v>
      </c>
      <c r="EG9" s="156">
        <v>1785</v>
      </c>
      <c r="EH9" s="156">
        <v>1614</v>
      </c>
      <c r="EI9" s="156">
        <v>0</v>
      </c>
      <c r="EJ9" s="156">
        <v>171</v>
      </c>
      <c r="EK9" s="162">
        <v>0.9</v>
      </c>
      <c r="EL9" s="162">
        <f t="shared" si="15"/>
        <v>-9.9999999999999978E-2</v>
      </c>
      <c r="EM9" s="156"/>
      <c r="EN9" s="163" t="s">
        <v>23</v>
      </c>
      <c r="EO9" s="157">
        <v>538</v>
      </c>
      <c r="EP9" s="157">
        <v>538</v>
      </c>
      <c r="EQ9" s="157">
        <v>0</v>
      </c>
      <c r="ER9" s="157">
        <v>0</v>
      </c>
      <c r="ES9" s="162">
        <f>EP9/EO9</f>
        <v>1</v>
      </c>
      <c r="ET9" s="162">
        <f t="shared" si="16"/>
        <v>9.9999999999999978E-2</v>
      </c>
      <c r="EU9" s="156"/>
      <c r="EV9" s="156"/>
      <c r="EW9" s="156"/>
      <c r="EX9" s="156"/>
      <c r="EY9" s="156"/>
      <c r="EZ9" s="156"/>
      <c r="FA9" s="156"/>
      <c r="FB9" s="156"/>
      <c r="FC9" s="162"/>
      <c r="FD9" s="156"/>
      <c r="FE9" s="156"/>
      <c r="FF9" s="156"/>
      <c r="FG9" s="156"/>
      <c r="FH9" s="156"/>
      <c r="FI9" s="156"/>
      <c r="FJ9" s="162"/>
      <c r="FK9" s="156"/>
      <c r="FL9" s="156"/>
      <c r="FM9" s="156"/>
      <c r="FN9" s="156"/>
      <c r="FO9" s="156"/>
      <c r="FP9" s="156"/>
      <c r="FQ9" s="156"/>
      <c r="FR9" s="156"/>
      <c r="FS9" s="156"/>
      <c r="FT9" s="163" t="s">
        <v>23</v>
      </c>
      <c r="FU9" s="157">
        <v>538</v>
      </c>
      <c r="FV9" s="157">
        <v>538</v>
      </c>
      <c r="FW9" s="157">
        <v>0</v>
      </c>
      <c r="FX9" s="157">
        <v>0</v>
      </c>
      <c r="FY9" s="158">
        <f t="shared" si="17"/>
        <v>1</v>
      </c>
      <c r="FZ9" s="162">
        <f t="shared" si="18"/>
        <v>0</v>
      </c>
      <c r="GA9" s="156"/>
      <c r="GB9" s="163" t="s">
        <v>23</v>
      </c>
      <c r="GC9" s="157">
        <v>538</v>
      </c>
      <c r="GD9" s="157">
        <v>538</v>
      </c>
      <c r="GE9" s="157">
        <v>0</v>
      </c>
      <c r="GF9" s="157">
        <v>0</v>
      </c>
      <c r="GG9" s="158">
        <f t="shared" si="19"/>
        <v>1</v>
      </c>
      <c r="GH9" s="162">
        <f t="shared" si="20"/>
        <v>0</v>
      </c>
      <c r="GI9" s="156"/>
      <c r="GJ9" s="163" t="s">
        <v>23</v>
      </c>
      <c r="GK9" s="157">
        <v>538</v>
      </c>
      <c r="GL9" s="157">
        <v>538</v>
      </c>
      <c r="GM9" s="157">
        <v>0</v>
      </c>
      <c r="GN9" s="157">
        <v>0</v>
      </c>
      <c r="GO9" s="158">
        <f t="shared" si="21"/>
        <v>1</v>
      </c>
      <c r="GP9" s="162">
        <f t="shared" si="22"/>
        <v>0</v>
      </c>
      <c r="GQ9" s="156"/>
      <c r="GR9" s="163" t="s">
        <v>23</v>
      </c>
      <c r="GS9" s="157">
        <v>538</v>
      </c>
      <c r="GT9" s="157">
        <v>538</v>
      </c>
      <c r="GU9" s="157">
        <v>0</v>
      </c>
      <c r="GV9" s="157">
        <v>0</v>
      </c>
      <c r="GW9" s="158">
        <f t="shared" si="23"/>
        <v>1</v>
      </c>
      <c r="GX9" s="162">
        <f t="shared" si="24"/>
        <v>0</v>
      </c>
      <c r="GY9" s="156"/>
      <c r="GZ9" s="163" t="s">
        <v>23</v>
      </c>
      <c r="HA9" s="157">
        <v>538</v>
      </c>
      <c r="HB9" s="157">
        <v>538</v>
      </c>
      <c r="HC9" s="157">
        <v>0</v>
      </c>
      <c r="HD9" s="157">
        <v>0</v>
      </c>
      <c r="HE9" s="158">
        <f t="shared" si="25"/>
        <v>1</v>
      </c>
      <c r="HF9" s="162">
        <f t="shared" si="26"/>
        <v>0</v>
      </c>
      <c r="HH9" s="163" t="s">
        <v>23</v>
      </c>
      <c r="HI9" s="157">
        <v>538</v>
      </c>
      <c r="HJ9" s="157">
        <v>538</v>
      </c>
      <c r="HK9" s="157">
        <v>0</v>
      </c>
      <c r="HL9" s="157">
        <v>0</v>
      </c>
      <c r="HM9" s="158">
        <f t="shared" si="27"/>
        <v>1</v>
      </c>
      <c r="HN9" s="162">
        <f t="shared" si="28"/>
        <v>0</v>
      </c>
      <c r="HP9" s="163" t="s">
        <v>23</v>
      </c>
      <c r="HQ9" s="157">
        <v>538</v>
      </c>
      <c r="HR9" s="157">
        <v>538</v>
      </c>
      <c r="HS9" s="157">
        <v>0</v>
      </c>
      <c r="HT9" s="157">
        <v>0</v>
      </c>
      <c r="HU9" s="158">
        <f t="shared" si="29"/>
        <v>1</v>
      </c>
      <c r="HV9" s="162">
        <f t="shared" si="30"/>
        <v>0</v>
      </c>
      <c r="HX9" s="163" t="s">
        <v>23</v>
      </c>
      <c r="HY9" s="157">
        <v>538</v>
      </c>
      <c r="HZ9" s="157">
        <v>538</v>
      </c>
      <c r="IA9" s="157">
        <v>0</v>
      </c>
      <c r="IB9" s="157">
        <v>0</v>
      </c>
      <c r="IC9" s="158">
        <f t="shared" si="31"/>
        <v>1</v>
      </c>
      <c r="ID9" s="162">
        <f t="shared" si="32"/>
        <v>0</v>
      </c>
      <c r="IF9" s="163" t="s">
        <v>23</v>
      </c>
      <c r="IG9" s="157">
        <v>538</v>
      </c>
      <c r="IH9" s="157">
        <v>538</v>
      </c>
      <c r="II9" s="157">
        <v>0</v>
      </c>
      <c r="IJ9" s="157">
        <v>0</v>
      </c>
      <c r="IK9" s="158">
        <f t="shared" si="33"/>
        <v>1</v>
      </c>
      <c r="IL9" s="162">
        <f t="shared" si="34"/>
        <v>0</v>
      </c>
      <c r="IN9" s="163" t="s">
        <v>23</v>
      </c>
      <c r="IO9" s="157">
        <v>538</v>
      </c>
      <c r="IP9" s="157">
        <v>538</v>
      </c>
      <c r="IQ9" s="157">
        <v>0</v>
      </c>
      <c r="IR9" s="157">
        <v>0</v>
      </c>
      <c r="IS9" s="158">
        <f t="shared" si="35"/>
        <v>1</v>
      </c>
      <c r="IT9" s="162">
        <f t="shared" si="36"/>
        <v>0</v>
      </c>
      <c r="IV9" s="163" t="s">
        <v>23</v>
      </c>
      <c r="IW9" s="157">
        <v>538</v>
      </c>
      <c r="IX9" s="157">
        <v>538</v>
      </c>
      <c r="IY9" s="157">
        <v>0</v>
      </c>
      <c r="IZ9" s="157">
        <v>0</v>
      </c>
      <c r="JA9" s="158">
        <f t="shared" si="37"/>
        <v>1</v>
      </c>
      <c r="JB9" s="162">
        <f t="shared" si="38"/>
        <v>0</v>
      </c>
      <c r="JD9" s="163" t="s">
        <v>23</v>
      </c>
      <c r="JE9" s="157">
        <v>538</v>
      </c>
      <c r="JF9" s="157">
        <v>538</v>
      </c>
      <c r="JG9" s="157">
        <v>0</v>
      </c>
      <c r="JH9" s="157">
        <v>0</v>
      </c>
      <c r="JI9" s="158">
        <f t="shared" si="39"/>
        <v>1</v>
      </c>
      <c r="JJ9" s="162">
        <f t="shared" si="40"/>
        <v>0</v>
      </c>
      <c r="JL9" s="163" t="s">
        <v>23</v>
      </c>
      <c r="JM9" s="157">
        <v>538</v>
      </c>
      <c r="JN9" s="157">
        <v>538</v>
      </c>
      <c r="JO9" s="157">
        <v>0</v>
      </c>
      <c r="JP9" s="157">
        <v>0</v>
      </c>
      <c r="JQ9" s="158">
        <f t="shared" si="41"/>
        <v>1</v>
      </c>
      <c r="JR9" s="162">
        <f t="shared" si="42"/>
        <v>0</v>
      </c>
      <c r="JT9" s="163" t="s">
        <v>23</v>
      </c>
      <c r="JU9" s="157">
        <v>538</v>
      </c>
      <c r="JV9" s="157">
        <v>538</v>
      </c>
      <c r="JW9" s="157">
        <v>0</v>
      </c>
      <c r="JX9" s="157">
        <v>0</v>
      </c>
      <c r="JY9" s="158">
        <f t="shared" si="43"/>
        <v>1</v>
      </c>
      <c r="JZ9" s="162">
        <f t="shared" si="44"/>
        <v>0</v>
      </c>
      <c r="KB9" s="163" t="s">
        <v>23</v>
      </c>
      <c r="KC9" s="157">
        <v>538</v>
      </c>
      <c r="KD9" s="157">
        <v>538</v>
      </c>
      <c r="KE9" s="157">
        <v>0</v>
      </c>
      <c r="KF9" s="157">
        <v>0</v>
      </c>
      <c r="KG9" s="158">
        <f t="shared" si="45"/>
        <v>1</v>
      </c>
      <c r="KH9" s="162">
        <f t="shared" si="46"/>
        <v>0</v>
      </c>
      <c r="KJ9" s="163" t="s">
        <v>23</v>
      </c>
      <c r="KK9" s="157">
        <v>538</v>
      </c>
      <c r="KL9" s="157">
        <v>538</v>
      </c>
      <c r="KM9" s="157">
        <v>0</v>
      </c>
      <c r="KN9" s="157">
        <v>0</v>
      </c>
      <c r="KO9" s="158">
        <f t="shared" si="47"/>
        <v>1</v>
      </c>
      <c r="KP9" s="162">
        <f t="shared" si="48"/>
        <v>0</v>
      </c>
      <c r="KR9" s="163" t="s">
        <v>23</v>
      </c>
      <c r="KS9" s="157">
        <v>538</v>
      </c>
      <c r="KT9" s="157">
        <v>538</v>
      </c>
      <c r="KU9" s="157">
        <v>0</v>
      </c>
      <c r="KV9" s="157">
        <v>0</v>
      </c>
      <c r="KW9" s="158">
        <f t="shared" si="49"/>
        <v>1</v>
      </c>
      <c r="KX9" s="162">
        <f t="shared" si="50"/>
        <v>0</v>
      </c>
      <c r="KZ9" s="163" t="s">
        <v>23</v>
      </c>
      <c r="LA9" s="157">
        <v>538</v>
      </c>
      <c r="LB9" s="157">
        <v>538</v>
      </c>
      <c r="LC9" s="157">
        <v>0</v>
      </c>
      <c r="LD9" s="157">
        <v>0</v>
      </c>
      <c r="LE9" s="158">
        <f t="shared" si="51"/>
        <v>1</v>
      </c>
      <c r="LF9" s="162">
        <f t="shared" si="52"/>
        <v>0</v>
      </c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 t="shared" si="53"/>
        <v>1</v>
      </c>
      <c r="LN9" s="162">
        <f t="shared" si="54"/>
        <v>0</v>
      </c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f t="shared" si="55"/>
        <v>1</v>
      </c>
      <c r="LV9" s="162">
        <f t="shared" si="56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f t="shared" si="57"/>
        <v>1</v>
      </c>
      <c r="MD9" s="162">
        <f t="shared" si="58"/>
        <v>0</v>
      </c>
      <c r="ME9" s="162"/>
      <c r="MF9" s="157" t="s">
        <v>23</v>
      </c>
      <c r="MG9" s="157">
        <v>594</v>
      </c>
      <c r="MH9" s="157">
        <v>538</v>
      </c>
      <c r="MI9" s="157">
        <v>0</v>
      </c>
      <c r="MJ9" s="157">
        <v>56</v>
      </c>
      <c r="MK9" s="158">
        <v>0.91</v>
      </c>
      <c r="ML9" s="158"/>
      <c r="MM9" s="158"/>
      <c r="MN9" s="158"/>
      <c r="MP9" s="157" t="s">
        <v>23</v>
      </c>
      <c r="MQ9" s="157">
        <v>594</v>
      </c>
      <c r="MR9" s="157">
        <v>555</v>
      </c>
      <c r="MS9" s="157">
        <v>39</v>
      </c>
      <c r="MT9" s="157">
        <v>0</v>
      </c>
      <c r="MU9" s="158">
        <v>0.93</v>
      </c>
      <c r="MV9" s="162">
        <f t="shared" si="59"/>
        <v>2.0000000000000018E-2</v>
      </c>
      <c r="MX9" s="157" t="s">
        <v>23</v>
      </c>
      <c r="MY9" s="157">
        <v>594</v>
      </c>
      <c r="MZ9" s="157">
        <v>0</v>
      </c>
      <c r="NA9" s="157">
        <v>0</v>
      </c>
      <c r="NB9" s="157">
        <v>594</v>
      </c>
      <c r="NC9" s="158">
        <v>0</v>
      </c>
      <c r="NE9" s="157" t="s">
        <v>23</v>
      </c>
      <c r="NF9" s="157">
        <v>594</v>
      </c>
      <c r="NG9" s="157">
        <v>0</v>
      </c>
      <c r="NH9" s="157">
        <v>0</v>
      </c>
      <c r="NI9" s="157">
        <v>594</v>
      </c>
      <c r="NJ9" s="158">
        <v>0</v>
      </c>
      <c r="NL9" s="157" t="s">
        <v>23</v>
      </c>
      <c r="NM9" s="157">
        <v>594</v>
      </c>
      <c r="NN9" s="157">
        <v>0</v>
      </c>
      <c r="NO9" s="157">
        <v>0</v>
      </c>
      <c r="NP9" s="157">
        <v>594</v>
      </c>
      <c r="NQ9" s="158">
        <v>0</v>
      </c>
      <c r="NS9" s="157" t="s">
        <v>23</v>
      </c>
      <c r="NT9" s="157">
        <v>594</v>
      </c>
      <c r="NU9" s="157">
        <v>0</v>
      </c>
      <c r="NV9" s="157">
        <v>0</v>
      </c>
      <c r="NW9" s="157">
        <v>594</v>
      </c>
      <c r="NX9" s="158">
        <v>0</v>
      </c>
      <c r="NZ9" s="157" t="s">
        <v>23</v>
      </c>
      <c r="OA9" s="157">
        <v>594</v>
      </c>
      <c r="OB9" s="157">
        <v>0</v>
      </c>
      <c r="OC9" s="157">
        <v>0</v>
      </c>
      <c r="OD9" s="157">
        <v>594</v>
      </c>
      <c r="OE9" s="157">
        <v>0</v>
      </c>
      <c r="OG9" s="157" t="s">
        <v>23</v>
      </c>
      <c r="OH9" s="157">
        <v>594</v>
      </c>
      <c r="OI9" s="157">
        <v>0</v>
      </c>
      <c r="OJ9" s="157">
        <v>0</v>
      </c>
      <c r="OK9" s="157">
        <v>594</v>
      </c>
      <c r="OL9" s="158">
        <v>0</v>
      </c>
      <c r="ON9" s="157" t="s">
        <v>23</v>
      </c>
      <c r="OO9" s="157">
        <v>594</v>
      </c>
      <c r="OP9" s="157">
        <v>0</v>
      </c>
      <c r="OQ9" s="157">
        <v>0</v>
      </c>
      <c r="OR9" s="157">
        <v>594</v>
      </c>
      <c r="OS9" s="158">
        <v>0</v>
      </c>
      <c r="OU9" s="157" t="s">
        <v>23</v>
      </c>
      <c r="OV9" s="157">
        <v>594</v>
      </c>
      <c r="OW9" s="157">
        <v>0</v>
      </c>
      <c r="OX9" s="157">
        <v>0</v>
      </c>
      <c r="OY9" s="157">
        <v>594</v>
      </c>
      <c r="OZ9" s="158">
        <v>0</v>
      </c>
      <c r="PB9" s="157" t="s">
        <v>22</v>
      </c>
      <c r="PC9" s="157">
        <v>348</v>
      </c>
      <c r="PD9" s="157">
        <v>0</v>
      </c>
      <c r="PE9" s="157">
        <v>0</v>
      </c>
      <c r="PF9" s="157">
        <v>348</v>
      </c>
      <c r="PG9" s="157">
        <v>0</v>
      </c>
    </row>
    <row r="10" spans="1:423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f t="shared" si="60"/>
        <v>1</v>
      </c>
      <c r="N10" s="108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108">
        <f t="shared" si="1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108">
        <f t="shared" si="2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108">
        <f t="shared" si="3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108">
        <f t="shared" si="4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108">
        <f t="shared" si="5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108">
        <f t="shared" si="6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f t="shared" si="7"/>
        <v>1</v>
      </c>
      <c r="BR10" s="108">
        <f t="shared" si="8"/>
        <v>0</v>
      </c>
      <c r="BT10" s="157" t="s">
        <v>24</v>
      </c>
      <c r="BU10" s="157">
        <v>3</v>
      </c>
      <c r="BV10" s="157">
        <v>3</v>
      </c>
      <c r="BW10" s="157">
        <v>0</v>
      </c>
      <c r="BX10" s="157">
        <v>0</v>
      </c>
      <c r="BY10" s="158">
        <v>1</v>
      </c>
      <c r="BZ10" s="158">
        <v>0</v>
      </c>
      <c r="CA10" s="156"/>
      <c r="CB10" s="156" t="s">
        <v>24</v>
      </c>
      <c r="CC10" s="156">
        <v>3</v>
      </c>
      <c r="CD10" s="156">
        <v>3</v>
      </c>
      <c r="CE10" s="156">
        <v>0</v>
      </c>
      <c r="CF10" s="156">
        <v>0</v>
      </c>
      <c r="CG10" s="162">
        <v>1</v>
      </c>
      <c r="CH10" s="158">
        <v>0</v>
      </c>
      <c r="CI10" s="157"/>
      <c r="CJ10" s="156" t="s">
        <v>24</v>
      </c>
      <c r="CK10" s="156">
        <v>3</v>
      </c>
      <c r="CL10" s="156">
        <v>3</v>
      </c>
      <c r="CM10" s="156">
        <v>0</v>
      </c>
      <c r="CN10" s="156">
        <v>0</v>
      </c>
      <c r="CO10" s="162">
        <v>1</v>
      </c>
      <c r="CP10" s="162">
        <f t="shared" si="9"/>
        <v>0</v>
      </c>
      <c r="CQ10" s="156"/>
      <c r="CR10" s="156" t="s">
        <v>24</v>
      </c>
      <c r="CS10" s="156">
        <v>3</v>
      </c>
      <c r="CT10" s="156">
        <v>3</v>
      </c>
      <c r="CU10" s="156">
        <v>0</v>
      </c>
      <c r="CV10" s="156">
        <v>0</v>
      </c>
      <c r="CW10" s="162">
        <v>1</v>
      </c>
      <c r="CX10" s="158">
        <f t="shared" si="10"/>
        <v>0</v>
      </c>
      <c r="CY10" s="157"/>
      <c r="CZ10" s="156" t="s">
        <v>24</v>
      </c>
      <c r="DA10" s="156">
        <v>3</v>
      </c>
      <c r="DB10" s="156">
        <v>3</v>
      </c>
      <c r="DC10" s="156">
        <v>0</v>
      </c>
      <c r="DD10" s="156">
        <v>0</v>
      </c>
      <c r="DE10" s="162">
        <v>1</v>
      </c>
      <c r="DF10" s="158">
        <f t="shared" si="11"/>
        <v>0</v>
      </c>
      <c r="DG10" s="157"/>
      <c r="DH10" s="156" t="s">
        <v>24</v>
      </c>
      <c r="DI10" s="156">
        <v>3</v>
      </c>
      <c r="DJ10" s="156">
        <v>3</v>
      </c>
      <c r="DK10" s="156">
        <v>0</v>
      </c>
      <c r="DL10" s="156">
        <v>0</v>
      </c>
      <c r="DM10" s="162">
        <v>1</v>
      </c>
      <c r="DN10" s="158">
        <f t="shared" si="12"/>
        <v>0</v>
      </c>
      <c r="DO10" s="157"/>
      <c r="DP10" s="156" t="s">
        <v>24</v>
      </c>
      <c r="DQ10" s="156">
        <v>3</v>
      </c>
      <c r="DR10" s="156">
        <v>3</v>
      </c>
      <c r="DS10" s="156">
        <v>0</v>
      </c>
      <c r="DT10" s="156">
        <v>0</v>
      </c>
      <c r="DU10" s="162">
        <v>1</v>
      </c>
      <c r="DV10" s="162">
        <f t="shared" si="13"/>
        <v>0</v>
      </c>
      <c r="DW10" s="156"/>
      <c r="DX10" s="156" t="s">
        <v>24</v>
      </c>
      <c r="DY10" s="156">
        <v>3</v>
      </c>
      <c r="DZ10" s="156">
        <v>3</v>
      </c>
      <c r="EA10" s="156">
        <v>0</v>
      </c>
      <c r="EB10" s="156">
        <v>0</v>
      </c>
      <c r="EC10" s="162">
        <v>1</v>
      </c>
      <c r="ED10" s="162">
        <f t="shared" si="14"/>
        <v>0</v>
      </c>
      <c r="EE10" s="156"/>
      <c r="EF10" s="156" t="s">
        <v>24</v>
      </c>
      <c r="EG10" s="156">
        <v>3</v>
      </c>
      <c r="EH10" s="156">
        <v>3</v>
      </c>
      <c r="EI10" s="156">
        <v>0</v>
      </c>
      <c r="EJ10" s="156">
        <v>0</v>
      </c>
      <c r="EK10" s="162">
        <v>1</v>
      </c>
      <c r="EL10" s="162">
        <f t="shared" si="15"/>
        <v>0</v>
      </c>
      <c r="EM10" s="156"/>
      <c r="EN10" s="156" t="s">
        <v>24</v>
      </c>
      <c r="EO10" s="156">
        <v>3</v>
      </c>
      <c r="EP10" s="156">
        <v>3</v>
      </c>
      <c r="EQ10" s="156">
        <v>0</v>
      </c>
      <c r="ER10" s="156">
        <v>0</v>
      </c>
      <c r="ES10" s="162">
        <v>1</v>
      </c>
      <c r="ET10" s="162">
        <f t="shared" si="16"/>
        <v>0</v>
      </c>
      <c r="EU10" s="156"/>
      <c r="EV10" s="156"/>
      <c r="EW10" s="156"/>
      <c r="EX10" s="156"/>
      <c r="EY10" s="156"/>
      <c r="EZ10" s="156"/>
      <c r="FA10" s="156"/>
      <c r="FB10" s="156"/>
      <c r="FC10" s="162"/>
      <c r="FD10" s="156"/>
      <c r="FE10" s="156"/>
      <c r="FF10" s="156"/>
      <c r="FG10" s="156"/>
      <c r="FH10" s="156"/>
      <c r="FI10" s="156"/>
      <c r="FJ10" s="162"/>
      <c r="FK10" s="156"/>
      <c r="FL10" s="156"/>
      <c r="FM10" s="156"/>
      <c r="FN10" s="156"/>
      <c r="FO10" s="156"/>
      <c r="FP10" s="156"/>
      <c r="FQ10" s="156"/>
      <c r="FR10" s="156"/>
      <c r="FS10" s="156"/>
      <c r="FT10" s="157" t="s">
        <v>24</v>
      </c>
      <c r="FU10" s="157">
        <v>3</v>
      </c>
      <c r="FV10" s="157">
        <v>3</v>
      </c>
      <c r="FW10" s="157">
        <v>0</v>
      </c>
      <c r="FX10" s="157">
        <v>0</v>
      </c>
      <c r="FY10" s="158">
        <f t="shared" si="17"/>
        <v>1</v>
      </c>
      <c r="FZ10" s="162">
        <f t="shared" si="18"/>
        <v>0</v>
      </c>
      <c r="GA10" s="156"/>
      <c r="GB10" s="157" t="s">
        <v>24</v>
      </c>
      <c r="GC10" s="157">
        <v>3</v>
      </c>
      <c r="GD10" s="157">
        <v>3</v>
      </c>
      <c r="GE10" s="157">
        <v>0</v>
      </c>
      <c r="GF10" s="157">
        <v>0</v>
      </c>
      <c r="GG10" s="158">
        <f t="shared" si="19"/>
        <v>1</v>
      </c>
      <c r="GH10" s="162">
        <f t="shared" si="20"/>
        <v>0</v>
      </c>
      <c r="GI10" s="156"/>
      <c r="GJ10" s="157" t="s">
        <v>24</v>
      </c>
      <c r="GK10" s="157">
        <v>3</v>
      </c>
      <c r="GL10" s="157">
        <v>3</v>
      </c>
      <c r="GM10" s="157">
        <v>0</v>
      </c>
      <c r="GN10" s="157">
        <v>0</v>
      </c>
      <c r="GO10" s="158">
        <f t="shared" si="21"/>
        <v>1</v>
      </c>
      <c r="GP10" s="162">
        <f t="shared" si="22"/>
        <v>0</v>
      </c>
      <c r="GQ10" s="156"/>
      <c r="GR10" s="157" t="s">
        <v>24</v>
      </c>
      <c r="GS10" s="157">
        <v>3</v>
      </c>
      <c r="GT10" s="157">
        <v>3</v>
      </c>
      <c r="GU10" s="157">
        <v>0</v>
      </c>
      <c r="GV10" s="157">
        <v>0</v>
      </c>
      <c r="GW10" s="158">
        <f t="shared" si="23"/>
        <v>1</v>
      </c>
      <c r="GX10" s="162">
        <f t="shared" si="24"/>
        <v>0</v>
      </c>
      <c r="GY10" s="156"/>
      <c r="GZ10" s="157" t="s">
        <v>24</v>
      </c>
      <c r="HA10" s="157">
        <v>3</v>
      </c>
      <c r="HB10" s="157">
        <v>3</v>
      </c>
      <c r="HC10" s="157">
        <v>0</v>
      </c>
      <c r="HD10" s="157">
        <v>0</v>
      </c>
      <c r="HE10" s="158">
        <f t="shared" si="25"/>
        <v>1</v>
      </c>
      <c r="HF10" s="162">
        <f t="shared" si="26"/>
        <v>0</v>
      </c>
      <c r="HH10" s="157" t="s">
        <v>24</v>
      </c>
      <c r="HI10" s="157">
        <v>3</v>
      </c>
      <c r="HJ10" s="157">
        <v>3</v>
      </c>
      <c r="HK10" s="157">
        <v>0</v>
      </c>
      <c r="HL10" s="157">
        <v>0</v>
      </c>
      <c r="HM10" s="158">
        <f t="shared" si="27"/>
        <v>1</v>
      </c>
      <c r="HN10" s="162">
        <f t="shared" si="28"/>
        <v>0</v>
      </c>
      <c r="HP10" s="157" t="s">
        <v>24</v>
      </c>
      <c r="HQ10" s="157">
        <v>3</v>
      </c>
      <c r="HR10" s="157">
        <v>3</v>
      </c>
      <c r="HS10" s="157">
        <v>0</v>
      </c>
      <c r="HT10" s="157">
        <v>0</v>
      </c>
      <c r="HU10" s="158">
        <f t="shared" si="29"/>
        <v>1</v>
      </c>
      <c r="HV10" s="162">
        <f t="shared" si="30"/>
        <v>0</v>
      </c>
      <c r="HX10" s="157" t="s">
        <v>24</v>
      </c>
      <c r="HY10" s="157">
        <v>3</v>
      </c>
      <c r="HZ10" s="157">
        <v>3</v>
      </c>
      <c r="IA10" s="157">
        <v>0</v>
      </c>
      <c r="IB10" s="157">
        <v>0</v>
      </c>
      <c r="IC10" s="158">
        <f t="shared" si="31"/>
        <v>1</v>
      </c>
      <c r="ID10" s="162">
        <f t="shared" si="32"/>
        <v>0</v>
      </c>
      <c r="IF10" s="157" t="s">
        <v>24</v>
      </c>
      <c r="IG10" s="157">
        <v>3</v>
      </c>
      <c r="IH10" s="157">
        <v>3</v>
      </c>
      <c r="II10" s="157">
        <v>0</v>
      </c>
      <c r="IJ10" s="157">
        <v>0</v>
      </c>
      <c r="IK10" s="158">
        <f t="shared" si="33"/>
        <v>1</v>
      </c>
      <c r="IL10" s="162">
        <f t="shared" si="34"/>
        <v>0</v>
      </c>
      <c r="IN10" s="157" t="s">
        <v>24</v>
      </c>
      <c r="IO10" s="157">
        <v>3</v>
      </c>
      <c r="IP10" s="157">
        <v>3</v>
      </c>
      <c r="IQ10" s="157">
        <v>0</v>
      </c>
      <c r="IR10" s="157">
        <v>0</v>
      </c>
      <c r="IS10" s="158">
        <f t="shared" si="35"/>
        <v>1</v>
      </c>
      <c r="IT10" s="162">
        <f t="shared" si="36"/>
        <v>0</v>
      </c>
      <c r="IV10" s="157" t="s">
        <v>24</v>
      </c>
      <c r="IW10" s="157">
        <v>3</v>
      </c>
      <c r="IX10" s="157">
        <v>3</v>
      </c>
      <c r="IY10" s="157">
        <v>0</v>
      </c>
      <c r="IZ10" s="157">
        <v>0</v>
      </c>
      <c r="JA10" s="158">
        <f t="shared" si="37"/>
        <v>1</v>
      </c>
      <c r="JB10" s="162">
        <f t="shared" si="38"/>
        <v>0</v>
      </c>
      <c r="JD10" s="157" t="s">
        <v>24</v>
      </c>
      <c r="JE10" s="157">
        <v>3</v>
      </c>
      <c r="JF10" s="157">
        <v>3</v>
      </c>
      <c r="JG10" s="157">
        <v>0</v>
      </c>
      <c r="JH10" s="157">
        <v>0</v>
      </c>
      <c r="JI10" s="158">
        <f t="shared" si="39"/>
        <v>1</v>
      </c>
      <c r="JJ10" s="162">
        <f t="shared" si="40"/>
        <v>0</v>
      </c>
      <c r="JL10" s="157" t="s">
        <v>24</v>
      </c>
      <c r="JM10" s="157">
        <v>3</v>
      </c>
      <c r="JN10" s="157">
        <v>3</v>
      </c>
      <c r="JO10" s="157">
        <v>0</v>
      </c>
      <c r="JP10" s="157">
        <v>0</v>
      </c>
      <c r="JQ10" s="158">
        <f t="shared" si="41"/>
        <v>1</v>
      </c>
      <c r="JR10" s="162">
        <f t="shared" si="42"/>
        <v>0</v>
      </c>
      <c r="JT10" s="157" t="s">
        <v>24</v>
      </c>
      <c r="JU10" s="157">
        <v>3</v>
      </c>
      <c r="JV10" s="157">
        <v>3</v>
      </c>
      <c r="JW10" s="157">
        <v>0</v>
      </c>
      <c r="JX10" s="157">
        <v>0</v>
      </c>
      <c r="JY10" s="158">
        <f t="shared" si="43"/>
        <v>1</v>
      </c>
      <c r="JZ10" s="162">
        <f t="shared" si="44"/>
        <v>0</v>
      </c>
      <c r="KB10" s="157" t="s">
        <v>24</v>
      </c>
      <c r="KC10" s="157">
        <v>3</v>
      </c>
      <c r="KD10" s="157">
        <v>3</v>
      </c>
      <c r="KE10" s="157">
        <v>0</v>
      </c>
      <c r="KF10" s="157">
        <v>0</v>
      </c>
      <c r="KG10" s="158">
        <f t="shared" si="45"/>
        <v>1</v>
      </c>
      <c r="KH10" s="162">
        <f t="shared" si="46"/>
        <v>0</v>
      </c>
      <c r="KJ10" s="157" t="s">
        <v>24</v>
      </c>
      <c r="KK10" s="157">
        <v>3</v>
      </c>
      <c r="KL10" s="157">
        <v>3</v>
      </c>
      <c r="KM10" s="157">
        <v>0</v>
      </c>
      <c r="KN10" s="157">
        <v>0</v>
      </c>
      <c r="KO10" s="158">
        <f t="shared" si="47"/>
        <v>1</v>
      </c>
      <c r="KP10" s="162">
        <f t="shared" si="48"/>
        <v>0</v>
      </c>
      <c r="KR10" s="157" t="s">
        <v>24</v>
      </c>
      <c r="KS10" s="157">
        <v>3</v>
      </c>
      <c r="KT10" s="157">
        <v>3</v>
      </c>
      <c r="KU10" s="157">
        <v>0</v>
      </c>
      <c r="KV10" s="157">
        <v>0</v>
      </c>
      <c r="KW10" s="158">
        <f t="shared" si="49"/>
        <v>1</v>
      </c>
      <c r="KX10" s="162">
        <f t="shared" si="50"/>
        <v>0</v>
      </c>
      <c r="KZ10" s="157" t="s">
        <v>24</v>
      </c>
      <c r="LA10" s="157">
        <v>3</v>
      </c>
      <c r="LB10" s="157">
        <v>3</v>
      </c>
      <c r="LC10" s="157">
        <v>0</v>
      </c>
      <c r="LD10" s="157">
        <v>0</v>
      </c>
      <c r="LE10" s="158">
        <f t="shared" si="51"/>
        <v>1</v>
      </c>
      <c r="LF10" s="162">
        <f t="shared" si="52"/>
        <v>0</v>
      </c>
      <c r="LH10" s="157" t="s">
        <v>24</v>
      </c>
      <c r="LI10" s="157">
        <v>3</v>
      </c>
      <c r="LJ10" s="157">
        <v>3</v>
      </c>
      <c r="LK10" s="157">
        <v>0</v>
      </c>
      <c r="LL10" s="157">
        <v>0</v>
      </c>
      <c r="LM10" s="158">
        <f t="shared" si="53"/>
        <v>1</v>
      </c>
      <c r="LN10" s="162">
        <f t="shared" si="54"/>
        <v>0</v>
      </c>
      <c r="LP10" s="157" t="s">
        <v>24</v>
      </c>
      <c r="LQ10" s="157">
        <v>3</v>
      </c>
      <c r="LR10" s="157">
        <v>3</v>
      </c>
      <c r="LS10" s="157">
        <v>0</v>
      </c>
      <c r="LT10" s="157">
        <v>0</v>
      </c>
      <c r="LU10" s="158">
        <f t="shared" si="55"/>
        <v>1</v>
      </c>
      <c r="LV10" s="162">
        <f t="shared" si="56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57"/>
        <v>1</v>
      </c>
      <c r="MD10" s="162">
        <f t="shared" si="58"/>
        <v>0</v>
      </c>
      <c r="ME10" s="162"/>
      <c r="MF10" s="157" t="s">
        <v>24</v>
      </c>
      <c r="MG10" s="157">
        <v>3</v>
      </c>
      <c r="MH10" s="157">
        <v>3</v>
      </c>
      <c r="MI10" s="157">
        <v>0</v>
      </c>
      <c r="MJ10" s="157">
        <v>0</v>
      </c>
      <c r="MK10" s="158">
        <v>1</v>
      </c>
      <c r="ML10" s="158"/>
      <c r="MM10" s="158"/>
      <c r="MN10" s="158"/>
      <c r="MP10" s="157" t="s">
        <v>24</v>
      </c>
      <c r="MQ10" s="157">
        <v>3</v>
      </c>
      <c r="MR10" s="157">
        <v>3</v>
      </c>
      <c r="MS10" s="157">
        <v>0</v>
      </c>
      <c r="MT10" s="157">
        <v>0</v>
      </c>
      <c r="MU10" s="158">
        <v>1</v>
      </c>
      <c r="MV10" s="162">
        <f t="shared" si="59"/>
        <v>0</v>
      </c>
      <c r="MX10" s="157" t="s">
        <v>24</v>
      </c>
      <c r="MY10" s="157">
        <v>3</v>
      </c>
      <c r="MZ10" s="157">
        <v>0</v>
      </c>
      <c r="NA10" s="157">
        <v>0</v>
      </c>
      <c r="NB10" s="157">
        <v>3</v>
      </c>
      <c r="NC10" s="158">
        <v>0</v>
      </c>
      <c r="NE10" s="157" t="s">
        <v>24</v>
      </c>
      <c r="NF10" s="157">
        <v>3</v>
      </c>
      <c r="NG10" s="157">
        <v>0</v>
      </c>
      <c r="NH10" s="157">
        <v>0</v>
      </c>
      <c r="NI10" s="157">
        <v>3</v>
      </c>
      <c r="NJ10" s="158">
        <v>0</v>
      </c>
      <c r="NL10" s="157" t="s">
        <v>24</v>
      </c>
      <c r="NM10" s="157">
        <v>3</v>
      </c>
      <c r="NN10" s="157">
        <v>0</v>
      </c>
      <c r="NO10" s="157">
        <v>0</v>
      </c>
      <c r="NP10" s="157">
        <v>3</v>
      </c>
      <c r="NQ10" s="158">
        <v>0</v>
      </c>
      <c r="NS10" s="157" t="s">
        <v>24</v>
      </c>
      <c r="NT10" s="157">
        <v>3</v>
      </c>
      <c r="NU10" s="157">
        <v>0</v>
      </c>
      <c r="NV10" s="157">
        <v>0</v>
      </c>
      <c r="NW10" s="157">
        <v>3</v>
      </c>
      <c r="NX10" s="158">
        <v>0</v>
      </c>
      <c r="NZ10" s="157" t="s">
        <v>24</v>
      </c>
      <c r="OA10" s="157">
        <v>3</v>
      </c>
      <c r="OB10" s="157">
        <v>0</v>
      </c>
      <c r="OC10" s="157">
        <v>0</v>
      </c>
      <c r="OD10" s="157">
        <v>3</v>
      </c>
      <c r="OE10" s="157">
        <v>0</v>
      </c>
      <c r="OG10" s="157" t="s">
        <v>24</v>
      </c>
      <c r="OH10" s="157">
        <v>3</v>
      </c>
      <c r="OI10" s="157">
        <v>0</v>
      </c>
      <c r="OJ10" s="157">
        <v>0</v>
      </c>
      <c r="OK10" s="157">
        <v>3</v>
      </c>
      <c r="OL10" s="158">
        <v>0</v>
      </c>
      <c r="ON10" s="157" t="s">
        <v>24</v>
      </c>
      <c r="OO10" s="157">
        <v>3</v>
      </c>
      <c r="OP10" s="157">
        <v>0</v>
      </c>
      <c r="OQ10" s="157">
        <v>0</v>
      </c>
      <c r="OR10" s="157">
        <v>3</v>
      </c>
      <c r="OS10" s="158">
        <v>0</v>
      </c>
      <c r="OU10" s="157" t="s">
        <v>24</v>
      </c>
      <c r="OV10" s="157">
        <v>3</v>
      </c>
      <c r="OW10" s="157">
        <v>0</v>
      </c>
      <c r="OX10" s="157">
        <v>0</v>
      </c>
      <c r="OY10" s="157">
        <v>3</v>
      </c>
      <c r="OZ10" s="158">
        <v>0</v>
      </c>
      <c r="PB10" s="157" t="s">
        <v>23</v>
      </c>
      <c r="PC10" s="157">
        <v>594</v>
      </c>
      <c r="PD10" s="157">
        <v>0</v>
      </c>
      <c r="PE10" s="157">
        <v>0</v>
      </c>
      <c r="PF10" s="157">
        <v>594</v>
      </c>
      <c r="PG10" s="157">
        <v>0</v>
      </c>
    </row>
    <row r="11" spans="1:423">
      <c r="A11" s="65" t="s">
        <v>25</v>
      </c>
      <c r="B11" s="2">
        <v>847</v>
      </c>
      <c r="C11" s="2">
        <v>836</v>
      </c>
      <c r="D11" s="2">
        <v>11</v>
      </c>
      <c r="E11" s="2">
        <v>0</v>
      </c>
      <c r="F11" s="4">
        <f>C11/B11</f>
        <v>0.98701298701298701</v>
      </c>
      <c r="H11" s="65" t="s">
        <v>25</v>
      </c>
      <c r="I11" s="2">
        <v>847</v>
      </c>
      <c r="J11" s="2">
        <v>836</v>
      </c>
      <c r="K11" s="2">
        <v>11</v>
      </c>
      <c r="L11" s="2">
        <v>0</v>
      </c>
      <c r="M11" s="4">
        <f>J11/I11</f>
        <v>0.98701298701298701</v>
      </c>
      <c r="N11" s="108">
        <f t="shared" si="0"/>
        <v>0</v>
      </c>
      <c r="P11" s="65" t="s">
        <v>25</v>
      </c>
      <c r="Q11" s="2">
        <v>847</v>
      </c>
      <c r="R11" s="2">
        <v>836</v>
      </c>
      <c r="S11" s="2">
        <v>11</v>
      </c>
      <c r="T11" s="2">
        <v>0</v>
      </c>
      <c r="U11" s="4">
        <f>R11/Q11</f>
        <v>0.98701298701298701</v>
      </c>
      <c r="V11" s="108">
        <f t="shared" si="1"/>
        <v>0</v>
      </c>
      <c r="X11" s="65" t="s">
        <v>25</v>
      </c>
      <c r="Y11" s="2">
        <v>847</v>
      </c>
      <c r="Z11" s="2">
        <v>836</v>
      </c>
      <c r="AA11" s="2">
        <v>11</v>
      </c>
      <c r="AB11" s="2">
        <v>0</v>
      </c>
      <c r="AC11" s="4">
        <f>Z11/Y11</f>
        <v>0.98701298701298701</v>
      </c>
      <c r="AD11" s="108">
        <f t="shared" si="2"/>
        <v>0</v>
      </c>
      <c r="AF11" s="65" t="s">
        <v>25</v>
      </c>
      <c r="AG11" s="2">
        <v>847</v>
      </c>
      <c r="AH11" s="2">
        <v>836</v>
      </c>
      <c r="AI11" s="2">
        <v>11</v>
      </c>
      <c r="AJ11" s="2">
        <v>0</v>
      </c>
      <c r="AK11" s="4">
        <f>AH11/AG11</f>
        <v>0.98701298701298701</v>
      </c>
      <c r="AL11" s="108">
        <f t="shared" si="3"/>
        <v>0</v>
      </c>
      <c r="AN11" s="114" t="s">
        <v>25</v>
      </c>
      <c r="AO11" s="2">
        <v>847</v>
      </c>
      <c r="AP11" s="2">
        <v>836</v>
      </c>
      <c r="AQ11" s="2">
        <v>11</v>
      </c>
      <c r="AR11" s="2">
        <v>0</v>
      </c>
      <c r="AS11" s="4">
        <f>AP11/AO11</f>
        <v>0.98701298701298701</v>
      </c>
      <c r="AT11" s="108">
        <f t="shared" si="4"/>
        <v>0</v>
      </c>
      <c r="AV11" s="114" t="s">
        <v>25</v>
      </c>
      <c r="AW11" s="2">
        <v>847</v>
      </c>
      <c r="AX11" s="2">
        <v>836</v>
      </c>
      <c r="AY11" s="2">
        <v>11</v>
      </c>
      <c r="AZ11" s="2">
        <v>0</v>
      </c>
      <c r="BA11" s="4">
        <f>AX11/AW11</f>
        <v>0.98701298701298701</v>
      </c>
      <c r="BB11" s="108">
        <f t="shared" si="5"/>
        <v>0</v>
      </c>
      <c r="BD11" s="114" t="s">
        <v>25</v>
      </c>
      <c r="BE11" s="2">
        <v>847</v>
      </c>
      <c r="BF11" s="2">
        <v>836</v>
      </c>
      <c r="BG11" s="2">
        <v>11</v>
      </c>
      <c r="BH11" s="2">
        <v>0</v>
      </c>
      <c r="BI11" s="4">
        <v>0.99</v>
      </c>
      <c r="BJ11" s="108">
        <f t="shared" si="6"/>
        <v>2.9870129870129825E-3</v>
      </c>
      <c r="BL11" s="114" t="s">
        <v>25</v>
      </c>
      <c r="BM11" s="2">
        <v>847</v>
      </c>
      <c r="BN11" s="2">
        <v>836</v>
      </c>
      <c r="BO11" s="2">
        <v>11</v>
      </c>
      <c r="BP11" s="2">
        <v>0</v>
      </c>
      <c r="BQ11" s="4">
        <v>0.99</v>
      </c>
      <c r="BR11" s="108">
        <f t="shared" si="8"/>
        <v>0</v>
      </c>
      <c r="BT11" s="164" t="s">
        <v>25</v>
      </c>
      <c r="BU11" s="157">
        <v>847</v>
      </c>
      <c r="BV11" s="157">
        <v>836</v>
      </c>
      <c r="BW11" s="157">
        <v>11</v>
      </c>
      <c r="BX11" s="157">
        <v>0</v>
      </c>
      <c r="BY11" s="158">
        <v>0.99</v>
      </c>
      <c r="BZ11" s="158">
        <v>0</v>
      </c>
      <c r="CA11" s="156"/>
      <c r="CB11" s="163" t="s">
        <v>25</v>
      </c>
      <c r="CC11" s="157">
        <v>847</v>
      </c>
      <c r="CD11" s="157">
        <v>836</v>
      </c>
      <c r="CE11" s="159">
        <v>11</v>
      </c>
      <c r="CF11" s="157">
        <v>0</v>
      </c>
      <c r="CG11" s="158">
        <v>0.98701298701298701</v>
      </c>
      <c r="CH11" s="158">
        <v>-2.9870129870129825E-3</v>
      </c>
      <c r="CI11" s="157"/>
      <c r="CJ11" s="163" t="s">
        <v>25</v>
      </c>
      <c r="CK11" s="157">
        <v>847</v>
      </c>
      <c r="CL11" s="157">
        <v>836</v>
      </c>
      <c r="CM11" s="159">
        <v>11</v>
      </c>
      <c r="CN11" s="157">
        <v>0</v>
      </c>
      <c r="CO11" s="158">
        <f>CL11/CK11</f>
        <v>0.98701298701298701</v>
      </c>
      <c r="CP11" s="162">
        <f t="shared" si="9"/>
        <v>0</v>
      </c>
      <c r="CQ11" s="156"/>
      <c r="CR11" s="163" t="s">
        <v>25</v>
      </c>
      <c r="CS11" s="157">
        <v>847</v>
      </c>
      <c r="CT11" s="157">
        <v>836</v>
      </c>
      <c r="CU11" s="159">
        <v>11</v>
      </c>
      <c r="CV11" s="157">
        <v>0</v>
      </c>
      <c r="CW11" s="158">
        <f>CT11/CS11</f>
        <v>0.98701298701298701</v>
      </c>
      <c r="CX11" s="158">
        <f t="shared" si="10"/>
        <v>0</v>
      </c>
      <c r="CY11" s="157"/>
      <c r="CZ11" s="163" t="s">
        <v>25</v>
      </c>
      <c r="DA11" s="157">
        <v>847</v>
      </c>
      <c r="DB11" s="157">
        <v>836</v>
      </c>
      <c r="DC11" s="159">
        <v>11</v>
      </c>
      <c r="DD11" s="157">
        <v>0</v>
      </c>
      <c r="DE11" s="158">
        <f>DB11/DA11</f>
        <v>0.98701298701298701</v>
      </c>
      <c r="DF11" s="158">
        <f t="shared" si="11"/>
        <v>0</v>
      </c>
      <c r="DG11" s="157"/>
      <c r="DH11" s="163" t="s">
        <v>25</v>
      </c>
      <c r="DI11" s="157">
        <v>847</v>
      </c>
      <c r="DJ11" s="157">
        <v>836</v>
      </c>
      <c r="DK11" s="159">
        <v>11</v>
      </c>
      <c r="DL11" s="157">
        <v>0</v>
      </c>
      <c r="DM11" s="158">
        <f>DJ11/DI11</f>
        <v>0.98701298701298701</v>
      </c>
      <c r="DN11" s="158">
        <f t="shared" si="12"/>
        <v>0</v>
      </c>
      <c r="DO11" s="157"/>
      <c r="DP11" s="163" t="s">
        <v>25</v>
      </c>
      <c r="DQ11" s="157">
        <v>847</v>
      </c>
      <c r="DR11" s="157">
        <v>836</v>
      </c>
      <c r="DS11" s="159">
        <v>11</v>
      </c>
      <c r="DT11" s="157">
        <v>0</v>
      </c>
      <c r="DU11" s="162">
        <f>DR11/DQ11</f>
        <v>0.98701298701298701</v>
      </c>
      <c r="DV11" s="162">
        <f t="shared" si="13"/>
        <v>0</v>
      </c>
      <c r="DW11" s="156"/>
      <c r="DX11" s="163" t="s">
        <v>25</v>
      </c>
      <c r="DY11" s="157">
        <v>847</v>
      </c>
      <c r="DZ11" s="157">
        <v>836</v>
      </c>
      <c r="EA11" s="159">
        <v>11</v>
      </c>
      <c r="EB11" s="157">
        <v>0</v>
      </c>
      <c r="EC11" s="162">
        <f>DZ11/DY11</f>
        <v>0.98701298701298701</v>
      </c>
      <c r="ED11" s="162">
        <f t="shared" si="14"/>
        <v>0</v>
      </c>
      <c r="EE11" s="156"/>
      <c r="EF11" s="163" t="s">
        <v>25</v>
      </c>
      <c r="EG11" s="156">
        <v>2559</v>
      </c>
      <c r="EH11" s="156">
        <v>2508</v>
      </c>
      <c r="EI11" s="156">
        <v>33</v>
      </c>
      <c r="EJ11" s="156">
        <v>18</v>
      </c>
      <c r="EK11" s="162">
        <v>0.98</v>
      </c>
      <c r="EL11" s="162">
        <f t="shared" si="15"/>
        <v>-7.0129870129870264E-3</v>
      </c>
      <c r="EM11" s="156"/>
      <c r="EN11" s="163" t="s">
        <v>25</v>
      </c>
      <c r="EO11" s="157">
        <v>847</v>
      </c>
      <c r="EP11" s="157">
        <v>836</v>
      </c>
      <c r="EQ11" s="159">
        <v>11</v>
      </c>
      <c r="ER11" s="157">
        <v>0</v>
      </c>
      <c r="ES11" s="162">
        <f>EP11/EO11</f>
        <v>0.98701298701298701</v>
      </c>
      <c r="ET11" s="162">
        <f t="shared" si="16"/>
        <v>7.0129870129870264E-3</v>
      </c>
      <c r="EU11" s="156"/>
      <c r="EV11" s="156"/>
      <c r="EW11" s="156"/>
      <c r="EX11" s="156"/>
      <c r="EY11" s="156"/>
      <c r="EZ11" s="156"/>
      <c r="FA11" s="156"/>
      <c r="FB11" s="156"/>
      <c r="FC11" s="162"/>
      <c r="FD11" s="156"/>
      <c r="FE11" s="156"/>
      <c r="FF11" s="156"/>
      <c r="FG11" s="156"/>
      <c r="FH11" s="156"/>
      <c r="FI11" s="156"/>
      <c r="FJ11" s="162"/>
      <c r="FK11" s="156"/>
      <c r="FL11" s="156"/>
      <c r="FM11" s="156"/>
      <c r="FN11" s="156"/>
      <c r="FO11" s="156"/>
      <c r="FP11" s="156"/>
      <c r="FQ11" s="156"/>
      <c r="FR11" s="156"/>
      <c r="FS11" s="156"/>
      <c r="FT11" s="163" t="s">
        <v>25</v>
      </c>
      <c r="FU11" s="157">
        <v>847</v>
      </c>
      <c r="FV11" s="157">
        <v>836</v>
      </c>
      <c r="FW11" s="159">
        <v>11</v>
      </c>
      <c r="FX11" s="157">
        <v>0</v>
      </c>
      <c r="FY11" s="158">
        <f t="shared" si="17"/>
        <v>0.98701298701298701</v>
      </c>
      <c r="FZ11" s="162">
        <f t="shared" si="18"/>
        <v>0</v>
      </c>
      <c r="GA11" s="156"/>
      <c r="GB11" s="163" t="s">
        <v>25</v>
      </c>
      <c r="GC11" s="157">
        <v>847</v>
      </c>
      <c r="GD11" s="157">
        <v>836</v>
      </c>
      <c r="GE11" s="159">
        <v>11</v>
      </c>
      <c r="GF11" s="157">
        <v>0</v>
      </c>
      <c r="GG11" s="158">
        <f t="shared" si="19"/>
        <v>0.98701298701298701</v>
      </c>
      <c r="GH11" s="162">
        <f t="shared" si="20"/>
        <v>0</v>
      </c>
      <c r="GI11" s="156"/>
      <c r="GJ11" s="163" t="s">
        <v>25</v>
      </c>
      <c r="GK11" s="157">
        <v>847</v>
      </c>
      <c r="GL11" s="157">
        <v>836</v>
      </c>
      <c r="GM11" s="159">
        <v>11</v>
      </c>
      <c r="GN11" s="157">
        <v>0</v>
      </c>
      <c r="GO11" s="158">
        <f t="shared" si="21"/>
        <v>0.98701298701298701</v>
      </c>
      <c r="GP11" s="162">
        <f t="shared" si="22"/>
        <v>0</v>
      </c>
      <c r="GQ11" s="156"/>
      <c r="GR11" s="163" t="s">
        <v>25</v>
      </c>
      <c r="GS11" s="157">
        <v>847</v>
      </c>
      <c r="GT11" s="157">
        <v>836</v>
      </c>
      <c r="GU11" s="159">
        <v>11</v>
      </c>
      <c r="GV11" s="157">
        <v>0</v>
      </c>
      <c r="GW11" s="158">
        <f t="shared" si="23"/>
        <v>0.98701298701298701</v>
      </c>
      <c r="GX11" s="162">
        <f t="shared" si="24"/>
        <v>0</v>
      </c>
      <c r="GY11" s="156"/>
      <c r="GZ11" s="163" t="s">
        <v>25</v>
      </c>
      <c r="HA11" s="157">
        <v>847</v>
      </c>
      <c r="HB11" s="157">
        <v>836</v>
      </c>
      <c r="HC11" s="159">
        <v>11</v>
      </c>
      <c r="HD11" s="157">
        <v>0</v>
      </c>
      <c r="HE11" s="158">
        <f t="shared" si="25"/>
        <v>0.98701298701298701</v>
      </c>
      <c r="HF11" s="162">
        <f t="shared" si="26"/>
        <v>0</v>
      </c>
      <c r="HH11" s="163" t="s">
        <v>25</v>
      </c>
      <c r="HI11" s="157">
        <v>847</v>
      </c>
      <c r="HJ11" s="157">
        <v>836</v>
      </c>
      <c r="HK11" s="157">
        <v>11</v>
      </c>
      <c r="HL11" s="157">
        <v>0</v>
      </c>
      <c r="HM11" s="158">
        <f t="shared" si="27"/>
        <v>0.98701298701298701</v>
      </c>
      <c r="HN11" s="162">
        <f t="shared" si="28"/>
        <v>0</v>
      </c>
      <c r="HP11" s="163" t="s">
        <v>25</v>
      </c>
      <c r="HQ11" s="157">
        <v>847</v>
      </c>
      <c r="HR11" s="157">
        <v>836</v>
      </c>
      <c r="HS11" s="157">
        <v>11</v>
      </c>
      <c r="HT11" s="157">
        <v>0</v>
      </c>
      <c r="HU11" s="158">
        <f t="shared" si="29"/>
        <v>0.98701298701298701</v>
      </c>
      <c r="HV11" s="162">
        <f t="shared" si="30"/>
        <v>0</v>
      </c>
      <c r="HX11" s="163" t="s">
        <v>25</v>
      </c>
      <c r="HY11" s="157">
        <v>847</v>
      </c>
      <c r="HZ11" s="157">
        <v>836</v>
      </c>
      <c r="IA11" s="157">
        <v>11</v>
      </c>
      <c r="IB11" s="157">
        <v>0</v>
      </c>
      <c r="IC11" s="158">
        <f t="shared" si="31"/>
        <v>0.98701298701298701</v>
      </c>
      <c r="ID11" s="162">
        <f t="shared" si="32"/>
        <v>0</v>
      </c>
      <c r="IF11" s="163" t="s">
        <v>25</v>
      </c>
      <c r="IG11" s="157">
        <v>847</v>
      </c>
      <c r="IH11" s="157">
        <v>836</v>
      </c>
      <c r="II11" s="157">
        <v>11</v>
      </c>
      <c r="IJ11" s="157">
        <v>0</v>
      </c>
      <c r="IK11" s="158">
        <f t="shared" si="33"/>
        <v>0.98701298701298701</v>
      </c>
      <c r="IL11" s="162">
        <f t="shared" si="34"/>
        <v>0</v>
      </c>
      <c r="IN11" s="163" t="s">
        <v>25</v>
      </c>
      <c r="IO11" s="157">
        <v>847</v>
      </c>
      <c r="IP11" s="157">
        <v>836</v>
      </c>
      <c r="IQ11" s="157">
        <v>11</v>
      </c>
      <c r="IR11" s="157">
        <v>0</v>
      </c>
      <c r="IS11" s="158">
        <f t="shared" si="35"/>
        <v>0.98701298701298701</v>
      </c>
      <c r="IT11" s="162">
        <f t="shared" si="36"/>
        <v>0</v>
      </c>
      <c r="IV11" s="163" t="s">
        <v>25</v>
      </c>
      <c r="IW11" s="157">
        <v>847</v>
      </c>
      <c r="IX11" s="157">
        <v>836</v>
      </c>
      <c r="IY11" s="157">
        <v>11</v>
      </c>
      <c r="IZ11" s="157">
        <v>0</v>
      </c>
      <c r="JA11" s="158">
        <f t="shared" si="37"/>
        <v>0.98701298701298701</v>
      </c>
      <c r="JB11" s="162">
        <f t="shared" si="38"/>
        <v>0</v>
      </c>
      <c r="JD11" s="173" t="s">
        <v>25</v>
      </c>
      <c r="JE11" s="157">
        <v>847</v>
      </c>
      <c r="JF11" s="157">
        <v>836</v>
      </c>
      <c r="JG11" s="157">
        <v>11</v>
      </c>
      <c r="JH11" s="157">
        <v>0</v>
      </c>
      <c r="JI11" s="158">
        <f t="shared" si="39"/>
        <v>0.98701298701298701</v>
      </c>
      <c r="JJ11" s="162">
        <f t="shared" si="40"/>
        <v>0</v>
      </c>
      <c r="JL11" s="173" t="s">
        <v>25</v>
      </c>
      <c r="JM11" s="157">
        <v>847</v>
      </c>
      <c r="JN11" s="157">
        <v>836</v>
      </c>
      <c r="JO11" s="157">
        <v>11</v>
      </c>
      <c r="JP11" s="157">
        <v>0</v>
      </c>
      <c r="JQ11" s="158">
        <f t="shared" si="41"/>
        <v>0.98701298701298701</v>
      </c>
      <c r="JR11" s="162">
        <f t="shared" si="42"/>
        <v>0</v>
      </c>
      <c r="JT11" s="173" t="s">
        <v>25</v>
      </c>
      <c r="JU11" s="157">
        <v>847</v>
      </c>
      <c r="JV11" s="157">
        <v>836</v>
      </c>
      <c r="JW11" s="157">
        <v>11</v>
      </c>
      <c r="JX11" s="157">
        <v>0</v>
      </c>
      <c r="JY11" s="158">
        <f t="shared" si="43"/>
        <v>0.98701298701298701</v>
      </c>
      <c r="JZ11" s="162">
        <f t="shared" si="44"/>
        <v>0</v>
      </c>
      <c r="KB11" s="173" t="s">
        <v>25</v>
      </c>
      <c r="KC11" s="157">
        <v>857</v>
      </c>
      <c r="KD11" s="157">
        <v>846</v>
      </c>
      <c r="KE11" s="157">
        <v>11</v>
      </c>
      <c r="KF11" s="157">
        <v>0</v>
      </c>
      <c r="KG11" s="158">
        <f t="shared" si="45"/>
        <v>0.98716452742123684</v>
      </c>
      <c r="KH11" s="162">
        <f t="shared" si="46"/>
        <v>1.515404082498284E-4</v>
      </c>
      <c r="KJ11" s="173" t="s">
        <v>25</v>
      </c>
      <c r="KK11" s="157">
        <v>857</v>
      </c>
      <c r="KL11" s="157">
        <v>846</v>
      </c>
      <c r="KM11" s="157">
        <v>11</v>
      </c>
      <c r="KN11" s="157">
        <v>0</v>
      </c>
      <c r="KO11" s="158">
        <f t="shared" si="47"/>
        <v>0.98716452742123684</v>
      </c>
      <c r="KP11" s="162">
        <f t="shared" si="48"/>
        <v>0</v>
      </c>
      <c r="KR11" s="173" t="s">
        <v>25</v>
      </c>
      <c r="KS11" s="157">
        <v>857</v>
      </c>
      <c r="KT11" s="157">
        <v>846</v>
      </c>
      <c r="KU11" s="157">
        <v>11</v>
      </c>
      <c r="KV11" s="157">
        <v>0</v>
      </c>
      <c r="KW11" s="158">
        <f t="shared" si="49"/>
        <v>0.98716452742123684</v>
      </c>
      <c r="KX11" s="162">
        <f t="shared" si="50"/>
        <v>0</v>
      </c>
      <c r="KZ11" s="173" t="s">
        <v>25</v>
      </c>
      <c r="LA11" s="157">
        <v>857</v>
      </c>
      <c r="LB11" s="157">
        <v>846</v>
      </c>
      <c r="LC11" s="157">
        <v>11</v>
      </c>
      <c r="LD11" s="157">
        <v>0</v>
      </c>
      <c r="LE11" s="158">
        <f t="shared" si="51"/>
        <v>0.98716452742123684</v>
      </c>
      <c r="LF11" s="162">
        <f t="shared" si="52"/>
        <v>0</v>
      </c>
      <c r="LH11" s="173" t="s">
        <v>25</v>
      </c>
      <c r="LI11" s="157">
        <v>857</v>
      </c>
      <c r="LJ11" s="157">
        <v>846</v>
      </c>
      <c r="LK11" s="157">
        <v>11</v>
      </c>
      <c r="LL11" s="157">
        <v>0</v>
      </c>
      <c r="LM11" s="158">
        <f t="shared" si="53"/>
        <v>0.98716452742123684</v>
      </c>
      <c r="LN11" s="162">
        <f t="shared" si="54"/>
        <v>0</v>
      </c>
      <c r="LP11" s="173" t="s">
        <v>25</v>
      </c>
      <c r="LQ11" s="157">
        <v>857</v>
      </c>
      <c r="LR11" s="157">
        <v>846</v>
      </c>
      <c r="LS11" s="157">
        <v>11</v>
      </c>
      <c r="LT11" s="157">
        <v>0</v>
      </c>
      <c r="LU11" s="158">
        <f t="shared" si="55"/>
        <v>0.98716452742123684</v>
      </c>
      <c r="LV11" s="162">
        <f t="shared" si="56"/>
        <v>0</v>
      </c>
      <c r="LX11" s="173" t="s">
        <v>25</v>
      </c>
      <c r="LY11" s="157">
        <v>857</v>
      </c>
      <c r="LZ11" s="157">
        <v>846</v>
      </c>
      <c r="MA11" s="157">
        <v>11</v>
      </c>
      <c r="MB11" s="157">
        <v>0</v>
      </c>
      <c r="MC11" s="158">
        <f t="shared" si="57"/>
        <v>0.98716452742123684</v>
      </c>
      <c r="MD11" s="162">
        <f t="shared" si="58"/>
        <v>0</v>
      </c>
      <c r="ME11" s="162"/>
      <c r="MF11" s="157" t="s">
        <v>25</v>
      </c>
      <c r="MG11" s="157">
        <v>863</v>
      </c>
      <c r="MH11" s="157">
        <v>836</v>
      </c>
      <c r="MI11" s="157">
        <v>11</v>
      </c>
      <c r="MJ11" s="157">
        <v>16</v>
      </c>
      <c r="MK11" s="158">
        <v>0.97</v>
      </c>
      <c r="ML11" s="158"/>
      <c r="MM11" s="158"/>
      <c r="MN11" s="158"/>
      <c r="MP11" s="157" t="s">
        <v>25</v>
      </c>
      <c r="MQ11" s="157">
        <v>863</v>
      </c>
      <c r="MR11" s="157">
        <v>757</v>
      </c>
      <c r="MS11" s="157">
        <v>104</v>
      </c>
      <c r="MT11" s="157">
        <v>2</v>
      </c>
      <c r="MU11" s="158">
        <v>0.88</v>
      </c>
      <c r="MV11" s="162">
        <f t="shared" si="59"/>
        <v>-8.9999999999999969E-2</v>
      </c>
      <c r="MX11" s="157" t="s">
        <v>25</v>
      </c>
      <c r="MY11" s="157">
        <v>863</v>
      </c>
      <c r="MZ11" s="157">
        <v>0</v>
      </c>
      <c r="NA11" s="157">
        <v>0</v>
      </c>
      <c r="NB11" s="157">
        <v>863</v>
      </c>
      <c r="NC11" s="158">
        <v>0</v>
      </c>
      <c r="NE11" s="157" t="s">
        <v>25</v>
      </c>
      <c r="NF11" s="157">
        <v>863</v>
      </c>
      <c r="NG11" s="157">
        <v>0</v>
      </c>
      <c r="NH11" s="157">
        <v>0</v>
      </c>
      <c r="NI11" s="157">
        <v>863</v>
      </c>
      <c r="NJ11" s="158">
        <v>0</v>
      </c>
      <c r="NL11" s="157" t="s">
        <v>25</v>
      </c>
      <c r="NM11" s="157">
        <v>863</v>
      </c>
      <c r="NN11" s="157">
        <v>0</v>
      </c>
      <c r="NO11" s="157">
        <v>0</v>
      </c>
      <c r="NP11" s="157">
        <v>863</v>
      </c>
      <c r="NQ11" s="158">
        <v>0</v>
      </c>
      <c r="NS11" s="157" t="s">
        <v>25</v>
      </c>
      <c r="NT11" s="157">
        <v>863</v>
      </c>
      <c r="NU11" s="157">
        <v>0</v>
      </c>
      <c r="NV11" s="157">
        <v>0</v>
      </c>
      <c r="NW11" s="157">
        <v>863</v>
      </c>
      <c r="NX11" s="158">
        <v>0</v>
      </c>
      <c r="NZ11" s="157" t="s">
        <v>25</v>
      </c>
      <c r="OA11" s="157">
        <v>863</v>
      </c>
      <c r="OB11" s="157">
        <v>0</v>
      </c>
      <c r="OC11" s="157">
        <v>0</v>
      </c>
      <c r="OD11" s="157">
        <v>863</v>
      </c>
      <c r="OE11" s="157">
        <v>0</v>
      </c>
      <c r="OG11" s="157" t="s">
        <v>25</v>
      </c>
      <c r="OH11" s="157">
        <v>863</v>
      </c>
      <c r="OI11" s="157">
        <v>0</v>
      </c>
      <c r="OJ11" s="157">
        <v>0</v>
      </c>
      <c r="OK11" s="157">
        <v>863</v>
      </c>
      <c r="OL11" s="158">
        <v>0</v>
      </c>
      <c r="ON11" s="157" t="s">
        <v>25</v>
      </c>
      <c r="OO11" s="157">
        <v>863</v>
      </c>
      <c r="OP11" s="157">
        <v>0</v>
      </c>
      <c r="OQ11" s="157">
        <v>0</v>
      </c>
      <c r="OR11" s="157">
        <v>863</v>
      </c>
      <c r="OS11" s="158">
        <v>0</v>
      </c>
      <c r="OU11" s="157" t="s">
        <v>25</v>
      </c>
      <c r="OV11" s="157">
        <v>863</v>
      </c>
      <c r="OW11" s="157">
        <v>0</v>
      </c>
      <c r="OX11" s="157">
        <v>0</v>
      </c>
      <c r="OY11" s="157">
        <v>863</v>
      </c>
      <c r="OZ11" s="158">
        <v>0</v>
      </c>
      <c r="PB11" s="157" t="s">
        <v>24</v>
      </c>
      <c r="PC11" s="157">
        <v>3</v>
      </c>
      <c r="PD11" s="157">
        <v>0</v>
      </c>
      <c r="PE11" s="157">
        <v>0</v>
      </c>
      <c r="PF11" s="157">
        <v>3</v>
      </c>
      <c r="PG11" s="157">
        <v>0</v>
      </c>
    </row>
    <row r="12" spans="1:423">
      <c r="A12" s="65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H12" s="65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f>J12/I12</f>
        <v>1</v>
      </c>
      <c r="N12" s="108">
        <f t="shared" si="0"/>
        <v>0</v>
      </c>
      <c r="P12" s="65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f>R12/Q12</f>
        <v>1</v>
      </c>
      <c r="V12" s="108">
        <f t="shared" si="1"/>
        <v>0</v>
      </c>
      <c r="X12" s="65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f>Z12/Y12</f>
        <v>1</v>
      </c>
      <c r="AD12" s="108">
        <f t="shared" si="2"/>
        <v>0</v>
      </c>
      <c r="AF12" s="65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f>AH12/AG12</f>
        <v>1</v>
      </c>
      <c r="AL12" s="108">
        <f t="shared" si="3"/>
        <v>0</v>
      </c>
      <c r="AN12" s="114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f>AP12/AO12</f>
        <v>1</v>
      </c>
      <c r="AT12" s="108">
        <f t="shared" si="4"/>
        <v>0</v>
      </c>
      <c r="AV12" s="114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f>AX12/AW12</f>
        <v>1</v>
      </c>
      <c r="BB12" s="108">
        <f t="shared" si="5"/>
        <v>0</v>
      </c>
      <c r="BD12" s="114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108">
        <f t="shared" si="6"/>
        <v>0</v>
      </c>
      <c r="BL12" s="114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108">
        <f t="shared" si="8"/>
        <v>0</v>
      </c>
      <c r="BT12" s="164" t="s">
        <v>27</v>
      </c>
      <c r="BU12" s="157">
        <v>46</v>
      </c>
      <c r="BV12" s="157">
        <v>46</v>
      </c>
      <c r="BW12" s="157">
        <v>0</v>
      </c>
      <c r="BX12" s="157">
        <v>0</v>
      </c>
      <c r="BY12" s="158">
        <v>1</v>
      </c>
      <c r="BZ12" s="158">
        <v>0</v>
      </c>
      <c r="CA12" s="156"/>
      <c r="CB12" s="163" t="s">
        <v>27</v>
      </c>
      <c r="CC12" s="157">
        <v>46</v>
      </c>
      <c r="CD12" s="157">
        <v>46</v>
      </c>
      <c r="CE12" s="157">
        <v>0</v>
      </c>
      <c r="CF12" s="157">
        <v>0</v>
      </c>
      <c r="CG12" s="158">
        <v>1</v>
      </c>
      <c r="CH12" s="158">
        <v>0</v>
      </c>
      <c r="CI12" s="157"/>
      <c r="CJ12" s="163" t="s">
        <v>27</v>
      </c>
      <c r="CK12" s="157">
        <v>46</v>
      </c>
      <c r="CL12" s="157">
        <v>46</v>
      </c>
      <c r="CM12" s="157">
        <v>0</v>
      </c>
      <c r="CN12" s="157">
        <v>0</v>
      </c>
      <c r="CO12" s="158">
        <f>CL12/CK12</f>
        <v>1</v>
      </c>
      <c r="CP12" s="162">
        <f t="shared" si="9"/>
        <v>0</v>
      </c>
      <c r="CQ12" s="156"/>
      <c r="CR12" s="163" t="s">
        <v>27</v>
      </c>
      <c r="CS12" s="157">
        <v>46</v>
      </c>
      <c r="CT12" s="157">
        <v>46</v>
      </c>
      <c r="CU12" s="157">
        <v>0</v>
      </c>
      <c r="CV12" s="157">
        <v>0</v>
      </c>
      <c r="CW12" s="158">
        <f>CT12/CS12</f>
        <v>1</v>
      </c>
      <c r="CX12" s="158">
        <f t="shared" si="10"/>
        <v>0</v>
      </c>
      <c r="CY12" s="157"/>
      <c r="CZ12" s="163" t="s">
        <v>27</v>
      </c>
      <c r="DA12" s="157">
        <v>46</v>
      </c>
      <c r="DB12" s="157">
        <v>46</v>
      </c>
      <c r="DC12" s="157">
        <v>0</v>
      </c>
      <c r="DD12" s="157">
        <v>0</v>
      </c>
      <c r="DE12" s="158">
        <f>DB12/DA12</f>
        <v>1</v>
      </c>
      <c r="DF12" s="158">
        <f t="shared" si="11"/>
        <v>0</v>
      </c>
      <c r="DG12" s="157"/>
      <c r="DH12" s="163" t="s">
        <v>27</v>
      </c>
      <c r="DI12" s="157">
        <v>46</v>
      </c>
      <c r="DJ12" s="157">
        <v>46</v>
      </c>
      <c r="DK12" s="157">
        <v>0</v>
      </c>
      <c r="DL12" s="157">
        <v>0</v>
      </c>
      <c r="DM12" s="158">
        <f>DJ12/DI12</f>
        <v>1</v>
      </c>
      <c r="DN12" s="158">
        <f t="shared" si="12"/>
        <v>0</v>
      </c>
      <c r="DO12" s="157"/>
      <c r="DP12" s="163" t="s">
        <v>27</v>
      </c>
      <c r="DQ12" s="157">
        <v>46</v>
      </c>
      <c r="DR12" s="157">
        <v>46</v>
      </c>
      <c r="DS12" s="157">
        <v>0</v>
      </c>
      <c r="DT12" s="157">
        <v>0</v>
      </c>
      <c r="DU12" s="162">
        <f>DR12/DQ12</f>
        <v>1</v>
      </c>
      <c r="DV12" s="162">
        <f t="shared" si="13"/>
        <v>0</v>
      </c>
      <c r="DW12" s="156"/>
      <c r="DX12" s="163" t="s">
        <v>27</v>
      </c>
      <c r="DY12" s="157">
        <v>46</v>
      </c>
      <c r="DZ12" s="157">
        <v>46</v>
      </c>
      <c r="EA12" s="157">
        <v>0</v>
      </c>
      <c r="EB12" s="157">
        <v>0</v>
      </c>
      <c r="EC12" s="162">
        <f>DZ12/DY12</f>
        <v>1</v>
      </c>
      <c r="ED12" s="162">
        <f t="shared" si="14"/>
        <v>0</v>
      </c>
      <c r="EE12" s="156"/>
      <c r="EF12" s="163" t="s">
        <v>27</v>
      </c>
      <c r="EG12" s="156">
        <v>183</v>
      </c>
      <c r="EH12" s="156">
        <v>138</v>
      </c>
      <c r="EI12" s="156">
        <v>0</v>
      </c>
      <c r="EJ12" s="156">
        <v>45</v>
      </c>
      <c r="EK12" s="162">
        <v>0.75</v>
      </c>
      <c r="EL12" s="162">
        <f t="shared" si="15"/>
        <v>-0.25</v>
      </c>
      <c r="EM12" s="156"/>
      <c r="EN12" s="163" t="s">
        <v>27</v>
      </c>
      <c r="EO12" s="157">
        <v>46</v>
      </c>
      <c r="EP12" s="157">
        <v>46</v>
      </c>
      <c r="EQ12" s="157">
        <v>0</v>
      </c>
      <c r="ER12" s="157">
        <v>0</v>
      </c>
      <c r="ES12" s="162">
        <f>EP12/EO12</f>
        <v>1</v>
      </c>
      <c r="ET12" s="162">
        <f t="shared" si="16"/>
        <v>0.25</v>
      </c>
      <c r="EU12" s="156"/>
      <c r="EV12" s="156"/>
      <c r="EW12" s="156"/>
      <c r="EX12" s="156"/>
      <c r="EY12" s="156"/>
      <c r="EZ12" s="156"/>
      <c r="FA12" s="156"/>
      <c r="FB12" s="156"/>
      <c r="FC12" s="162"/>
      <c r="FD12" s="156"/>
      <c r="FE12" s="156"/>
      <c r="FF12" s="156"/>
      <c r="FG12" s="156"/>
      <c r="FH12" s="156"/>
      <c r="FI12" s="156"/>
      <c r="FJ12" s="162"/>
      <c r="FK12" s="156"/>
      <c r="FL12" s="156"/>
      <c r="FM12" s="156"/>
      <c r="FN12" s="156"/>
      <c r="FO12" s="156"/>
      <c r="FP12" s="156"/>
      <c r="FQ12" s="156"/>
      <c r="FR12" s="156"/>
      <c r="FS12" s="156"/>
      <c r="FT12" s="163" t="s">
        <v>27</v>
      </c>
      <c r="FU12" s="157">
        <v>46</v>
      </c>
      <c r="FV12" s="157">
        <v>46</v>
      </c>
      <c r="FW12" s="157">
        <v>0</v>
      </c>
      <c r="FX12" s="157">
        <v>0</v>
      </c>
      <c r="FY12" s="158">
        <f t="shared" si="17"/>
        <v>1</v>
      </c>
      <c r="FZ12" s="162">
        <f t="shared" si="18"/>
        <v>0</v>
      </c>
      <c r="GA12" s="156"/>
      <c r="GB12" s="163" t="s">
        <v>27</v>
      </c>
      <c r="GC12" s="157">
        <v>46</v>
      </c>
      <c r="GD12" s="157">
        <v>46</v>
      </c>
      <c r="GE12" s="157">
        <v>0</v>
      </c>
      <c r="GF12" s="157">
        <v>0</v>
      </c>
      <c r="GG12" s="158">
        <f t="shared" si="19"/>
        <v>1</v>
      </c>
      <c r="GH12" s="162">
        <f t="shared" si="20"/>
        <v>0</v>
      </c>
      <c r="GI12" s="156"/>
      <c r="GJ12" s="163" t="s">
        <v>27</v>
      </c>
      <c r="GK12" s="157">
        <v>46</v>
      </c>
      <c r="GL12" s="157">
        <v>46</v>
      </c>
      <c r="GM12" s="157">
        <v>0</v>
      </c>
      <c r="GN12" s="157">
        <v>0</v>
      </c>
      <c r="GO12" s="158">
        <f t="shared" si="21"/>
        <v>1</v>
      </c>
      <c r="GP12" s="162">
        <f t="shared" si="22"/>
        <v>0</v>
      </c>
      <c r="GQ12" s="156"/>
      <c r="GR12" s="163" t="s">
        <v>27</v>
      </c>
      <c r="GS12" s="157">
        <v>46</v>
      </c>
      <c r="GT12" s="157">
        <v>46</v>
      </c>
      <c r="GU12" s="157">
        <v>0</v>
      </c>
      <c r="GV12" s="157">
        <v>0</v>
      </c>
      <c r="GW12" s="158">
        <f t="shared" si="23"/>
        <v>1</v>
      </c>
      <c r="GX12" s="162">
        <f t="shared" si="24"/>
        <v>0</v>
      </c>
      <c r="GY12" s="156"/>
      <c r="GZ12" s="163" t="s">
        <v>27</v>
      </c>
      <c r="HA12" s="157">
        <v>46</v>
      </c>
      <c r="HB12" s="157">
        <v>46</v>
      </c>
      <c r="HC12" s="157">
        <v>0</v>
      </c>
      <c r="HD12" s="157">
        <v>0</v>
      </c>
      <c r="HE12" s="158">
        <f t="shared" si="25"/>
        <v>1</v>
      </c>
      <c r="HF12" s="162">
        <f t="shared" si="26"/>
        <v>0</v>
      </c>
      <c r="HH12" s="163" t="s">
        <v>27</v>
      </c>
      <c r="HI12" s="157">
        <v>46</v>
      </c>
      <c r="HJ12" s="157">
        <v>46</v>
      </c>
      <c r="HK12" s="157">
        <v>0</v>
      </c>
      <c r="HL12" s="157">
        <v>0</v>
      </c>
      <c r="HM12" s="158">
        <f t="shared" si="27"/>
        <v>1</v>
      </c>
      <c r="HN12" s="162">
        <f t="shared" si="28"/>
        <v>0</v>
      </c>
      <c r="HP12" s="163" t="s">
        <v>27</v>
      </c>
      <c r="HQ12" s="157">
        <v>46</v>
      </c>
      <c r="HR12" s="157">
        <v>46</v>
      </c>
      <c r="HS12" s="157">
        <v>0</v>
      </c>
      <c r="HT12" s="157">
        <v>0</v>
      </c>
      <c r="HU12" s="158">
        <f t="shared" si="29"/>
        <v>1</v>
      </c>
      <c r="HV12" s="162">
        <f t="shared" si="30"/>
        <v>0</v>
      </c>
      <c r="HX12" s="163" t="s">
        <v>27</v>
      </c>
      <c r="HY12" s="157">
        <v>46</v>
      </c>
      <c r="HZ12" s="157">
        <v>46</v>
      </c>
      <c r="IA12" s="157">
        <v>0</v>
      </c>
      <c r="IB12" s="157">
        <v>0</v>
      </c>
      <c r="IC12" s="158">
        <f t="shared" si="31"/>
        <v>1</v>
      </c>
      <c r="ID12" s="162">
        <f t="shared" si="32"/>
        <v>0</v>
      </c>
      <c r="IF12" s="163" t="s">
        <v>27</v>
      </c>
      <c r="IG12" s="157">
        <v>46</v>
      </c>
      <c r="IH12" s="157">
        <v>46</v>
      </c>
      <c r="II12" s="157">
        <v>0</v>
      </c>
      <c r="IJ12" s="157">
        <v>0</v>
      </c>
      <c r="IK12" s="158">
        <f t="shared" si="33"/>
        <v>1</v>
      </c>
      <c r="IL12" s="162">
        <f t="shared" si="34"/>
        <v>0</v>
      </c>
      <c r="IN12" s="163" t="s">
        <v>27</v>
      </c>
      <c r="IO12" s="157">
        <v>46</v>
      </c>
      <c r="IP12" s="157">
        <v>46</v>
      </c>
      <c r="IQ12" s="157">
        <v>0</v>
      </c>
      <c r="IR12" s="157">
        <v>0</v>
      </c>
      <c r="IS12" s="158">
        <f t="shared" si="35"/>
        <v>1</v>
      </c>
      <c r="IT12" s="162">
        <f t="shared" si="36"/>
        <v>0</v>
      </c>
      <c r="IV12" s="163" t="s">
        <v>27</v>
      </c>
      <c r="IW12" s="157">
        <v>46</v>
      </c>
      <c r="IX12" s="157">
        <v>46</v>
      </c>
      <c r="IY12" s="157">
        <v>0</v>
      </c>
      <c r="IZ12" s="157">
        <v>0</v>
      </c>
      <c r="JA12" s="158">
        <f t="shared" si="37"/>
        <v>1</v>
      </c>
      <c r="JB12" s="162">
        <f t="shared" si="38"/>
        <v>0</v>
      </c>
      <c r="JD12" s="163" t="s">
        <v>27</v>
      </c>
      <c r="JE12" s="157">
        <v>46</v>
      </c>
      <c r="JF12" s="157">
        <v>46</v>
      </c>
      <c r="JG12" s="157">
        <v>0</v>
      </c>
      <c r="JH12" s="157">
        <v>0</v>
      </c>
      <c r="JI12" s="158">
        <f t="shared" si="39"/>
        <v>1</v>
      </c>
      <c r="JJ12" s="162">
        <f t="shared" si="40"/>
        <v>0</v>
      </c>
      <c r="JL12" s="163" t="s">
        <v>27</v>
      </c>
      <c r="JM12" s="157">
        <v>46</v>
      </c>
      <c r="JN12" s="157">
        <v>46</v>
      </c>
      <c r="JO12" s="157">
        <v>0</v>
      </c>
      <c r="JP12" s="157">
        <v>0</v>
      </c>
      <c r="JQ12" s="158">
        <f t="shared" si="41"/>
        <v>1</v>
      </c>
      <c r="JR12" s="162">
        <f t="shared" si="42"/>
        <v>0</v>
      </c>
      <c r="JT12" s="163" t="s">
        <v>27</v>
      </c>
      <c r="JU12" s="157">
        <v>46</v>
      </c>
      <c r="JV12" s="157">
        <v>46</v>
      </c>
      <c r="JW12" s="157">
        <v>0</v>
      </c>
      <c r="JX12" s="157">
        <v>0</v>
      </c>
      <c r="JY12" s="158">
        <f t="shared" si="43"/>
        <v>1</v>
      </c>
      <c r="JZ12" s="162">
        <f t="shared" si="44"/>
        <v>0</v>
      </c>
      <c r="KB12" s="163" t="s">
        <v>27</v>
      </c>
      <c r="KC12" s="157">
        <v>46</v>
      </c>
      <c r="KD12" s="157">
        <v>46</v>
      </c>
      <c r="KE12" s="157">
        <v>0</v>
      </c>
      <c r="KF12" s="157">
        <v>0</v>
      </c>
      <c r="KG12" s="158">
        <f t="shared" si="45"/>
        <v>1</v>
      </c>
      <c r="KH12" s="162">
        <f t="shared" si="46"/>
        <v>0</v>
      </c>
      <c r="KJ12" s="163" t="s">
        <v>27</v>
      </c>
      <c r="KK12" s="157">
        <v>46</v>
      </c>
      <c r="KL12" s="157">
        <v>46</v>
      </c>
      <c r="KM12" s="157">
        <v>0</v>
      </c>
      <c r="KN12" s="157">
        <v>0</v>
      </c>
      <c r="KO12" s="158">
        <f t="shared" si="47"/>
        <v>1</v>
      </c>
      <c r="KP12" s="162">
        <f t="shared" si="48"/>
        <v>0</v>
      </c>
      <c r="KR12" s="163" t="s">
        <v>27</v>
      </c>
      <c r="KS12" s="157">
        <v>46</v>
      </c>
      <c r="KT12" s="157">
        <v>46</v>
      </c>
      <c r="KU12" s="157">
        <v>0</v>
      </c>
      <c r="KV12" s="157">
        <v>0</v>
      </c>
      <c r="KW12" s="158">
        <f t="shared" si="49"/>
        <v>1</v>
      </c>
      <c r="KX12" s="162">
        <f t="shared" si="50"/>
        <v>0</v>
      </c>
      <c r="KZ12" s="163" t="s">
        <v>27</v>
      </c>
      <c r="LA12" s="157">
        <v>46</v>
      </c>
      <c r="LB12" s="157">
        <v>46</v>
      </c>
      <c r="LC12" s="157">
        <v>0</v>
      </c>
      <c r="LD12" s="157">
        <v>0</v>
      </c>
      <c r="LE12" s="158">
        <f t="shared" si="51"/>
        <v>1</v>
      </c>
      <c r="LF12" s="162">
        <f t="shared" si="52"/>
        <v>0</v>
      </c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 t="shared" si="53"/>
        <v>1</v>
      </c>
      <c r="LN12" s="162">
        <f t="shared" si="54"/>
        <v>0</v>
      </c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f t="shared" si="55"/>
        <v>1</v>
      </c>
      <c r="LV12" s="162">
        <f t="shared" si="56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f t="shared" si="57"/>
        <v>1</v>
      </c>
      <c r="MD12" s="162">
        <f t="shared" si="58"/>
        <v>0</v>
      </c>
      <c r="ME12" s="162"/>
      <c r="MF12" s="157" t="s">
        <v>27</v>
      </c>
      <c r="MG12" s="157">
        <v>61</v>
      </c>
      <c r="MH12" s="157">
        <v>46</v>
      </c>
      <c r="MI12" s="157">
        <v>0</v>
      </c>
      <c r="MJ12" s="157">
        <v>15</v>
      </c>
      <c r="MK12" s="158">
        <v>0.75</v>
      </c>
      <c r="ML12" s="158"/>
      <c r="MM12" s="158"/>
      <c r="MN12" s="158"/>
      <c r="MP12" s="157" t="s">
        <v>27</v>
      </c>
      <c r="MQ12" s="157">
        <v>61</v>
      </c>
      <c r="MR12" s="157">
        <v>57</v>
      </c>
      <c r="MS12" s="157">
        <v>4</v>
      </c>
      <c r="MT12" s="157">
        <v>0</v>
      </c>
      <c r="MU12" s="158">
        <v>0.93</v>
      </c>
      <c r="MV12" s="162">
        <f t="shared" si="59"/>
        <v>0.18000000000000005</v>
      </c>
      <c r="MX12" s="157" t="s">
        <v>27</v>
      </c>
      <c r="MY12" s="157">
        <v>61</v>
      </c>
      <c r="MZ12" s="157">
        <v>0</v>
      </c>
      <c r="NA12" s="157">
        <v>0</v>
      </c>
      <c r="NB12" s="157">
        <v>61</v>
      </c>
      <c r="NC12" s="158">
        <v>0</v>
      </c>
      <c r="NE12" s="157" t="s">
        <v>27</v>
      </c>
      <c r="NF12" s="157">
        <v>61</v>
      </c>
      <c r="NG12" s="157">
        <v>0</v>
      </c>
      <c r="NH12" s="157">
        <v>0</v>
      </c>
      <c r="NI12" s="157">
        <v>61</v>
      </c>
      <c r="NJ12" s="158">
        <v>0</v>
      </c>
      <c r="NL12" s="157" t="s">
        <v>27</v>
      </c>
      <c r="NM12" s="157">
        <v>61</v>
      </c>
      <c r="NN12" s="157">
        <v>0</v>
      </c>
      <c r="NO12" s="157">
        <v>0</v>
      </c>
      <c r="NP12" s="157">
        <v>61</v>
      </c>
      <c r="NQ12" s="158">
        <v>0</v>
      </c>
      <c r="NS12" s="157" t="s">
        <v>27</v>
      </c>
      <c r="NT12" s="157">
        <v>71</v>
      </c>
      <c r="NU12" s="157">
        <v>0</v>
      </c>
      <c r="NV12" s="157">
        <v>0</v>
      </c>
      <c r="NW12" s="157">
        <v>71</v>
      </c>
      <c r="NX12" s="158">
        <v>0</v>
      </c>
      <c r="NZ12" s="157" t="s">
        <v>27</v>
      </c>
      <c r="OA12" s="157">
        <v>71</v>
      </c>
      <c r="OB12" s="157">
        <v>0</v>
      </c>
      <c r="OC12" s="157">
        <v>0</v>
      </c>
      <c r="OD12" s="157">
        <v>71</v>
      </c>
      <c r="OE12" s="157">
        <v>0</v>
      </c>
      <c r="OG12" s="157" t="s">
        <v>27</v>
      </c>
      <c r="OH12" s="157">
        <v>71</v>
      </c>
      <c r="OI12" s="157">
        <v>0</v>
      </c>
      <c r="OJ12" s="157">
        <v>0</v>
      </c>
      <c r="OK12" s="157">
        <v>71</v>
      </c>
      <c r="OL12" s="158">
        <v>0</v>
      </c>
      <c r="ON12" s="157" t="s">
        <v>27</v>
      </c>
      <c r="OO12" s="157">
        <v>71</v>
      </c>
      <c r="OP12" s="157">
        <v>0</v>
      </c>
      <c r="OQ12" s="157">
        <v>0</v>
      </c>
      <c r="OR12" s="157">
        <v>71</v>
      </c>
      <c r="OS12" s="158">
        <v>0</v>
      </c>
      <c r="OU12" s="157" t="s">
        <v>27</v>
      </c>
      <c r="OV12" s="157">
        <v>71</v>
      </c>
      <c r="OW12" s="157">
        <v>0</v>
      </c>
      <c r="OX12" s="157">
        <v>0</v>
      </c>
      <c r="OY12" s="157">
        <v>71</v>
      </c>
      <c r="OZ12" s="158">
        <v>0</v>
      </c>
      <c r="PB12" s="157" t="s">
        <v>25</v>
      </c>
      <c r="PC12" s="157">
        <v>863</v>
      </c>
      <c r="PD12" s="157">
        <v>0</v>
      </c>
      <c r="PE12" s="157">
        <v>0</v>
      </c>
      <c r="PF12" s="157">
        <v>863</v>
      </c>
      <c r="PG12" s="157">
        <v>0</v>
      </c>
    </row>
    <row r="13" spans="1:423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f t="shared" ref="F13:F73" si="61">C13/B13</f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f t="shared" si="60"/>
        <v>1</v>
      </c>
      <c r="N13" s="108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108">
        <f t="shared" si="1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108">
        <f t="shared" si="2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108">
        <f t="shared" si="3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108">
        <f t="shared" si="4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108">
        <f t="shared" si="5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108">
        <f t="shared" si="6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f t="shared" si="7"/>
        <v>1</v>
      </c>
      <c r="BR13" s="108">
        <f t="shared" si="8"/>
        <v>0</v>
      </c>
      <c r="BT13" s="157" t="s">
        <v>28</v>
      </c>
      <c r="BU13" s="157">
        <v>10</v>
      </c>
      <c r="BV13" s="157">
        <v>10</v>
      </c>
      <c r="BW13" s="157">
        <v>0</v>
      </c>
      <c r="BX13" s="157">
        <v>0</v>
      </c>
      <c r="BY13" s="158">
        <v>1</v>
      </c>
      <c r="BZ13" s="158">
        <v>0</v>
      </c>
      <c r="CA13" s="156"/>
      <c r="CB13" s="156" t="s">
        <v>28</v>
      </c>
      <c r="CC13" s="156">
        <v>10</v>
      </c>
      <c r="CD13" s="156">
        <v>10</v>
      </c>
      <c r="CE13" s="156">
        <v>0</v>
      </c>
      <c r="CF13" s="156">
        <v>0</v>
      </c>
      <c r="CG13" s="162">
        <v>1</v>
      </c>
      <c r="CH13" s="158">
        <v>0</v>
      </c>
      <c r="CI13" s="157"/>
      <c r="CJ13" s="156" t="s">
        <v>28</v>
      </c>
      <c r="CK13" s="156">
        <v>10</v>
      </c>
      <c r="CL13" s="156">
        <v>10</v>
      </c>
      <c r="CM13" s="156">
        <v>0</v>
      </c>
      <c r="CN13" s="156">
        <v>0</v>
      </c>
      <c r="CO13" s="162">
        <v>1</v>
      </c>
      <c r="CP13" s="162">
        <f t="shared" si="9"/>
        <v>0</v>
      </c>
      <c r="CQ13" s="156"/>
      <c r="CR13" s="156" t="s">
        <v>28</v>
      </c>
      <c r="CS13" s="156">
        <v>10</v>
      </c>
      <c r="CT13" s="156">
        <v>10</v>
      </c>
      <c r="CU13" s="156">
        <v>0</v>
      </c>
      <c r="CV13" s="156">
        <v>0</v>
      </c>
      <c r="CW13" s="162">
        <v>1</v>
      </c>
      <c r="CX13" s="158">
        <f t="shared" si="10"/>
        <v>0</v>
      </c>
      <c r="CY13" s="157"/>
      <c r="CZ13" s="156" t="s">
        <v>28</v>
      </c>
      <c r="DA13" s="156">
        <v>10</v>
      </c>
      <c r="DB13" s="156">
        <v>10</v>
      </c>
      <c r="DC13" s="156">
        <v>0</v>
      </c>
      <c r="DD13" s="156">
        <v>0</v>
      </c>
      <c r="DE13" s="162">
        <v>1</v>
      </c>
      <c r="DF13" s="158">
        <f t="shared" si="11"/>
        <v>0</v>
      </c>
      <c r="DG13" s="157"/>
      <c r="DH13" s="156" t="s">
        <v>28</v>
      </c>
      <c r="DI13" s="156">
        <v>10</v>
      </c>
      <c r="DJ13" s="156">
        <v>10</v>
      </c>
      <c r="DK13" s="156">
        <v>0</v>
      </c>
      <c r="DL13" s="156">
        <v>0</v>
      </c>
      <c r="DM13" s="162">
        <v>1</v>
      </c>
      <c r="DN13" s="158">
        <f t="shared" si="12"/>
        <v>0</v>
      </c>
      <c r="DO13" s="157"/>
      <c r="DP13" s="156" t="s">
        <v>28</v>
      </c>
      <c r="DQ13" s="156">
        <v>10</v>
      </c>
      <c r="DR13" s="156">
        <v>10</v>
      </c>
      <c r="DS13" s="156">
        <v>0</v>
      </c>
      <c r="DT13" s="156">
        <v>0</v>
      </c>
      <c r="DU13" s="162">
        <v>1</v>
      </c>
      <c r="DV13" s="162">
        <f t="shared" si="13"/>
        <v>0</v>
      </c>
      <c r="DW13" s="156"/>
      <c r="DX13" s="156" t="s">
        <v>28</v>
      </c>
      <c r="DY13" s="156">
        <v>10</v>
      </c>
      <c r="DZ13" s="156">
        <v>10</v>
      </c>
      <c r="EA13" s="156">
        <v>0</v>
      </c>
      <c r="EB13" s="156">
        <v>0</v>
      </c>
      <c r="EC13" s="162">
        <v>1</v>
      </c>
      <c r="ED13" s="162">
        <f t="shared" si="14"/>
        <v>0</v>
      </c>
      <c r="EE13" s="156"/>
      <c r="EF13" s="156" t="s">
        <v>28</v>
      </c>
      <c r="EG13" s="156">
        <v>10</v>
      </c>
      <c r="EH13" s="156">
        <v>10</v>
      </c>
      <c r="EI13" s="156">
        <v>0</v>
      </c>
      <c r="EJ13" s="156">
        <v>0</v>
      </c>
      <c r="EK13" s="162">
        <v>1</v>
      </c>
      <c r="EL13" s="162">
        <f t="shared" si="15"/>
        <v>0</v>
      </c>
      <c r="EM13" s="156"/>
      <c r="EN13" s="156" t="s">
        <v>28</v>
      </c>
      <c r="EO13" s="156">
        <v>10</v>
      </c>
      <c r="EP13" s="156">
        <v>10</v>
      </c>
      <c r="EQ13" s="156">
        <v>0</v>
      </c>
      <c r="ER13" s="156">
        <v>0</v>
      </c>
      <c r="ES13" s="162">
        <v>1</v>
      </c>
      <c r="ET13" s="162">
        <f t="shared" si="16"/>
        <v>0</v>
      </c>
      <c r="EU13" s="156"/>
      <c r="EV13" s="156"/>
      <c r="EW13" s="156"/>
      <c r="EX13" s="156"/>
      <c r="EY13" s="156"/>
      <c r="EZ13" s="156"/>
      <c r="FA13" s="156"/>
      <c r="FB13" s="156"/>
      <c r="FC13" s="162"/>
      <c r="FD13" s="156"/>
      <c r="FE13" s="156"/>
      <c r="FF13" s="156"/>
      <c r="FG13" s="156"/>
      <c r="FH13" s="156"/>
      <c r="FI13" s="156"/>
      <c r="FJ13" s="162"/>
      <c r="FK13" s="156"/>
      <c r="FL13" s="156"/>
      <c r="FM13" s="156"/>
      <c r="FN13" s="156"/>
      <c r="FO13" s="156"/>
      <c r="FP13" s="156"/>
      <c r="FQ13" s="156"/>
      <c r="FR13" s="156"/>
      <c r="FS13" s="156"/>
      <c r="FT13" s="157" t="s">
        <v>28</v>
      </c>
      <c r="FU13" s="157">
        <v>10</v>
      </c>
      <c r="FV13" s="157">
        <v>10</v>
      </c>
      <c r="FW13" s="157">
        <v>0</v>
      </c>
      <c r="FX13" s="157">
        <v>0</v>
      </c>
      <c r="FY13" s="158">
        <f t="shared" si="17"/>
        <v>1</v>
      </c>
      <c r="FZ13" s="162">
        <f t="shared" si="18"/>
        <v>0</v>
      </c>
      <c r="GA13" s="156"/>
      <c r="GB13" s="157" t="s">
        <v>28</v>
      </c>
      <c r="GC13" s="157">
        <v>10</v>
      </c>
      <c r="GD13" s="157">
        <v>10</v>
      </c>
      <c r="GE13" s="157">
        <v>0</v>
      </c>
      <c r="GF13" s="157">
        <v>0</v>
      </c>
      <c r="GG13" s="158">
        <f t="shared" si="19"/>
        <v>1</v>
      </c>
      <c r="GH13" s="162">
        <f t="shared" si="20"/>
        <v>0</v>
      </c>
      <c r="GI13" s="156"/>
      <c r="GJ13" s="157" t="s">
        <v>28</v>
      </c>
      <c r="GK13" s="157">
        <v>10</v>
      </c>
      <c r="GL13" s="157">
        <v>10</v>
      </c>
      <c r="GM13" s="157">
        <v>0</v>
      </c>
      <c r="GN13" s="157">
        <v>0</v>
      </c>
      <c r="GO13" s="158">
        <f t="shared" si="21"/>
        <v>1</v>
      </c>
      <c r="GP13" s="162">
        <f t="shared" si="22"/>
        <v>0</v>
      </c>
      <c r="GQ13" s="156"/>
      <c r="GR13" s="157" t="s">
        <v>28</v>
      </c>
      <c r="GS13" s="157">
        <v>10</v>
      </c>
      <c r="GT13" s="157">
        <v>10</v>
      </c>
      <c r="GU13" s="157">
        <v>0</v>
      </c>
      <c r="GV13" s="157">
        <v>0</v>
      </c>
      <c r="GW13" s="158">
        <f t="shared" si="23"/>
        <v>1</v>
      </c>
      <c r="GX13" s="162">
        <f t="shared" si="24"/>
        <v>0</v>
      </c>
      <c r="GY13" s="156"/>
      <c r="GZ13" s="157" t="s">
        <v>28</v>
      </c>
      <c r="HA13" s="157">
        <v>10</v>
      </c>
      <c r="HB13" s="157">
        <v>10</v>
      </c>
      <c r="HC13" s="157">
        <v>0</v>
      </c>
      <c r="HD13" s="157">
        <v>0</v>
      </c>
      <c r="HE13" s="158">
        <f t="shared" si="25"/>
        <v>1</v>
      </c>
      <c r="HF13" s="162">
        <f t="shared" si="26"/>
        <v>0</v>
      </c>
      <c r="HH13" s="157" t="s">
        <v>28</v>
      </c>
      <c r="HI13" s="157">
        <v>10</v>
      </c>
      <c r="HJ13" s="157">
        <v>10</v>
      </c>
      <c r="HK13" s="157">
        <v>0</v>
      </c>
      <c r="HL13" s="157">
        <v>0</v>
      </c>
      <c r="HM13" s="158">
        <f t="shared" si="27"/>
        <v>1</v>
      </c>
      <c r="HN13" s="162">
        <f t="shared" si="28"/>
        <v>0</v>
      </c>
      <c r="HP13" s="157" t="s">
        <v>28</v>
      </c>
      <c r="HQ13" s="157">
        <v>10</v>
      </c>
      <c r="HR13" s="157">
        <v>10</v>
      </c>
      <c r="HS13" s="157">
        <v>0</v>
      </c>
      <c r="HT13" s="157">
        <v>0</v>
      </c>
      <c r="HU13" s="158">
        <f t="shared" si="29"/>
        <v>1</v>
      </c>
      <c r="HV13" s="162">
        <f t="shared" si="30"/>
        <v>0</v>
      </c>
      <c r="HX13" s="157" t="s">
        <v>28</v>
      </c>
      <c r="HY13" s="157">
        <v>10</v>
      </c>
      <c r="HZ13" s="157">
        <v>10</v>
      </c>
      <c r="IA13" s="157">
        <v>0</v>
      </c>
      <c r="IB13" s="157">
        <v>0</v>
      </c>
      <c r="IC13" s="158">
        <f t="shared" si="31"/>
        <v>1</v>
      </c>
      <c r="ID13" s="162">
        <f t="shared" si="32"/>
        <v>0</v>
      </c>
      <c r="IF13" s="157" t="s">
        <v>28</v>
      </c>
      <c r="IG13" s="157">
        <v>10</v>
      </c>
      <c r="IH13" s="157">
        <v>10</v>
      </c>
      <c r="II13" s="157">
        <v>0</v>
      </c>
      <c r="IJ13" s="157">
        <v>0</v>
      </c>
      <c r="IK13" s="158">
        <f t="shared" si="33"/>
        <v>1</v>
      </c>
      <c r="IL13" s="162">
        <f t="shared" si="34"/>
        <v>0</v>
      </c>
      <c r="IN13" s="157" t="s">
        <v>28</v>
      </c>
      <c r="IO13" s="157">
        <v>10</v>
      </c>
      <c r="IP13" s="157">
        <v>10</v>
      </c>
      <c r="IQ13" s="157">
        <v>0</v>
      </c>
      <c r="IR13" s="157">
        <v>0</v>
      </c>
      <c r="IS13" s="158">
        <f t="shared" si="35"/>
        <v>1</v>
      </c>
      <c r="IT13" s="162">
        <f t="shared" si="36"/>
        <v>0</v>
      </c>
      <c r="IV13" s="157" t="s">
        <v>28</v>
      </c>
      <c r="IW13" s="157">
        <v>10</v>
      </c>
      <c r="IX13" s="157">
        <v>10</v>
      </c>
      <c r="IY13" s="157">
        <v>0</v>
      </c>
      <c r="IZ13" s="157">
        <v>0</v>
      </c>
      <c r="JA13" s="158">
        <f t="shared" si="37"/>
        <v>1</v>
      </c>
      <c r="JB13" s="162">
        <f t="shared" si="38"/>
        <v>0</v>
      </c>
      <c r="JD13" s="157" t="s">
        <v>28</v>
      </c>
      <c r="JE13" s="157">
        <v>10</v>
      </c>
      <c r="JF13" s="157">
        <v>10</v>
      </c>
      <c r="JG13" s="157">
        <v>0</v>
      </c>
      <c r="JH13" s="157">
        <v>0</v>
      </c>
      <c r="JI13" s="158">
        <f t="shared" si="39"/>
        <v>1</v>
      </c>
      <c r="JJ13" s="162">
        <f t="shared" si="40"/>
        <v>0</v>
      </c>
      <c r="JL13" s="157" t="s">
        <v>28</v>
      </c>
      <c r="JM13" s="157">
        <v>10</v>
      </c>
      <c r="JN13" s="157">
        <v>10</v>
      </c>
      <c r="JO13" s="157">
        <v>0</v>
      </c>
      <c r="JP13" s="157">
        <v>0</v>
      </c>
      <c r="JQ13" s="158">
        <f t="shared" si="41"/>
        <v>1</v>
      </c>
      <c r="JR13" s="162">
        <f t="shared" si="42"/>
        <v>0</v>
      </c>
      <c r="JT13" s="157" t="s">
        <v>28</v>
      </c>
      <c r="JU13" s="157">
        <v>10</v>
      </c>
      <c r="JV13" s="157">
        <v>10</v>
      </c>
      <c r="JW13" s="157">
        <v>0</v>
      </c>
      <c r="JX13" s="157">
        <v>0</v>
      </c>
      <c r="JY13" s="158">
        <f t="shared" si="43"/>
        <v>1</v>
      </c>
      <c r="JZ13" s="162">
        <f t="shared" si="44"/>
        <v>0</v>
      </c>
      <c r="KB13" s="157" t="s">
        <v>28</v>
      </c>
      <c r="KC13" s="157">
        <v>10</v>
      </c>
      <c r="KD13" s="157">
        <v>10</v>
      </c>
      <c r="KE13" s="157">
        <v>0</v>
      </c>
      <c r="KF13" s="157">
        <v>0</v>
      </c>
      <c r="KG13" s="158">
        <f t="shared" si="45"/>
        <v>1</v>
      </c>
      <c r="KH13" s="162">
        <f t="shared" si="46"/>
        <v>0</v>
      </c>
      <c r="KJ13" s="157" t="s">
        <v>28</v>
      </c>
      <c r="KK13" s="157">
        <v>10</v>
      </c>
      <c r="KL13" s="157">
        <v>10</v>
      </c>
      <c r="KM13" s="157">
        <v>0</v>
      </c>
      <c r="KN13" s="157">
        <v>0</v>
      </c>
      <c r="KO13" s="158">
        <f t="shared" si="47"/>
        <v>1</v>
      </c>
      <c r="KP13" s="162">
        <f t="shared" si="48"/>
        <v>0</v>
      </c>
      <c r="KR13" s="157" t="s">
        <v>28</v>
      </c>
      <c r="KS13" s="157">
        <v>10</v>
      </c>
      <c r="KT13" s="157">
        <v>10</v>
      </c>
      <c r="KU13" s="157">
        <v>0</v>
      </c>
      <c r="KV13" s="157">
        <v>0</v>
      </c>
      <c r="KW13" s="158">
        <f t="shared" si="49"/>
        <v>1</v>
      </c>
      <c r="KX13" s="162">
        <f t="shared" si="50"/>
        <v>0</v>
      </c>
      <c r="KZ13" s="157" t="s">
        <v>28</v>
      </c>
      <c r="LA13" s="157">
        <v>10</v>
      </c>
      <c r="LB13" s="157">
        <v>10</v>
      </c>
      <c r="LC13" s="157">
        <v>0</v>
      </c>
      <c r="LD13" s="157">
        <v>0</v>
      </c>
      <c r="LE13" s="158">
        <f t="shared" si="51"/>
        <v>1</v>
      </c>
      <c r="LF13" s="162">
        <f t="shared" si="52"/>
        <v>0</v>
      </c>
      <c r="LH13" s="157" t="s">
        <v>28</v>
      </c>
      <c r="LI13" s="157">
        <v>10</v>
      </c>
      <c r="LJ13" s="157">
        <v>10</v>
      </c>
      <c r="LK13" s="157">
        <v>0</v>
      </c>
      <c r="LL13" s="157">
        <v>0</v>
      </c>
      <c r="LM13" s="158">
        <f t="shared" si="53"/>
        <v>1</v>
      </c>
      <c r="LN13" s="162">
        <f t="shared" si="54"/>
        <v>0</v>
      </c>
      <c r="LP13" s="157" t="s">
        <v>28</v>
      </c>
      <c r="LQ13" s="157">
        <v>10</v>
      </c>
      <c r="LR13" s="157">
        <v>10</v>
      </c>
      <c r="LS13" s="157">
        <v>0</v>
      </c>
      <c r="LT13" s="157">
        <v>0</v>
      </c>
      <c r="LU13" s="158">
        <f t="shared" si="55"/>
        <v>1</v>
      </c>
      <c r="LV13" s="162">
        <f t="shared" si="56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57"/>
        <v>1</v>
      </c>
      <c r="MD13" s="162">
        <f t="shared" si="58"/>
        <v>0</v>
      </c>
      <c r="ME13" s="162"/>
      <c r="MF13" s="157" t="s">
        <v>28</v>
      </c>
      <c r="MG13" s="157">
        <v>10</v>
      </c>
      <c r="MH13" s="157">
        <v>10</v>
      </c>
      <c r="MI13" s="157">
        <v>0</v>
      </c>
      <c r="MJ13" s="157">
        <v>0</v>
      </c>
      <c r="MK13" s="158">
        <v>1</v>
      </c>
      <c r="ML13" s="158"/>
      <c r="MM13" s="158"/>
      <c r="MN13" s="158"/>
      <c r="MP13" s="157" t="s">
        <v>28</v>
      </c>
      <c r="MQ13" s="157">
        <v>10</v>
      </c>
      <c r="MR13" s="157">
        <v>10</v>
      </c>
      <c r="MS13" s="157">
        <v>0</v>
      </c>
      <c r="MT13" s="157">
        <v>0</v>
      </c>
      <c r="MU13" s="158">
        <v>1</v>
      </c>
      <c r="MV13" s="162">
        <f t="shared" si="59"/>
        <v>0</v>
      </c>
      <c r="MX13" s="157" t="s">
        <v>28</v>
      </c>
      <c r="MY13" s="157">
        <v>10</v>
      </c>
      <c r="MZ13" s="157">
        <v>0</v>
      </c>
      <c r="NA13" s="157">
        <v>0</v>
      </c>
      <c r="NB13" s="157">
        <v>10</v>
      </c>
      <c r="NC13" s="158">
        <v>0</v>
      </c>
      <c r="NE13" s="157" t="s">
        <v>28</v>
      </c>
      <c r="NF13" s="157">
        <v>10</v>
      </c>
      <c r="NG13" s="157">
        <v>0</v>
      </c>
      <c r="NH13" s="157">
        <v>0</v>
      </c>
      <c r="NI13" s="157">
        <v>10</v>
      </c>
      <c r="NJ13" s="158">
        <v>0</v>
      </c>
      <c r="NL13" s="157" t="s">
        <v>28</v>
      </c>
      <c r="NM13" s="157">
        <v>10</v>
      </c>
      <c r="NN13" s="157">
        <v>0</v>
      </c>
      <c r="NO13" s="157">
        <v>0</v>
      </c>
      <c r="NP13" s="157">
        <v>10</v>
      </c>
      <c r="NQ13" s="158">
        <v>0</v>
      </c>
      <c r="NS13" s="157" t="s">
        <v>28</v>
      </c>
      <c r="NT13" s="157">
        <v>10</v>
      </c>
      <c r="NU13" s="157">
        <v>0</v>
      </c>
      <c r="NV13" s="157">
        <v>0</v>
      </c>
      <c r="NW13" s="157">
        <v>10</v>
      </c>
      <c r="NX13" s="158">
        <v>0</v>
      </c>
      <c r="NZ13" s="157" t="s">
        <v>28</v>
      </c>
      <c r="OA13" s="157">
        <v>10</v>
      </c>
      <c r="OB13" s="157">
        <v>0</v>
      </c>
      <c r="OC13" s="157">
        <v>0</v>
      </c>
      <c r="OD13" s="157">
        <v>10</v>
      </c>
      <c r="OE13" s="157">
        <v>0</v>
      </c>
      <c r="OG13" s="157" t="s">
        <v>28</v>
      </c>
      <c r="OH13" s="157">
        <v>10</v>
      </c>
      <c r="OI13" s="157">
        <v>0</v>
      </c>
      <c r="OJ13" s="157">
        <v>0</v>
      </c>
      <c r="OK13" s="157">
        <v>10</v>
      </c>
      <c r="OL13" s="158">
        <v>0</v>
      </c>
      <c r="ON13" s="157" t="s">
        <v>28</v>
      </c>
      <c r="OO13" s="157">
        <v>10</v>
      </c>
      <c r="OP13" s="157">
        <v>0</v>
      </c>
      <c r="OQ13" s="157">
        <v>0</v>
      </c>
      <c r="OR13" s="157">
        <v>10</v>
      </c>
      <c r="OS13" s="158">
        <v>0</v>
      </c>
      <c r="OU13" s="157" t="s">
        <v>28</v>
      </c>
      <c r="OV13" s="157">
        <v>10</v>
      </c>
      <c r="OW13" s="157">
        <v>0</v>
      </c>
      <c r="OX13" s="157">
        <v>0</v>
      </c>
      <c r="OY13" s="157">
        <v>10</v>
      </c>
      <c r="OZ13" s="158">
        <v>0</v>
      </c>
      <c r="PB13" s="157" t="s">
        <v>27</v>
      </c>
      <c r="PC13" s="157">
        <v>71</v>
      </c>
      <c r="PD13" s="157">
        <v>0</v>
      </c>
      <c r="PE13" s="157">
        <v>0</v>
      </c>
      <c r="PF13" s="157">
        <v>71</v>
      </c>
      <c r="PG13" s="157">
        <v>0</v>
      </c>
    </row>
    <row r="14" spans="1:423">
      <c r="A14" s="65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H14" s="65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f>J14/I14</f>
        <v>1</v>
      </c>
      <c r="N14" s="108">
        <f t="shared" si="0"/>
        <v>0</v>
      </c>
      <c r="P14" s="65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f>R14/Q14</f>
        <v>1</v>
      </c>
      <c r="V14" s="108">
        <f t="shared" si="1"/>
        <v>0</v>
      </c>
      <c r="X14" s="65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f>Z14/Y14</f>
        <v>1</v>
      </c>
      <c r="AD14" s="108">
        <f t="shared" si="2"/>
        <v>0</v>
      </c>
      <c r="AF14" s="65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f>AH14/AG14</f>
        <v>1</v>
      </c>
      <c r="AL14" s="108">
        <f t="shared" si="3"/>
        <v>0</v>
      </c>
      <c r="AN14" s="114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f>AP14/AO14</f>
        <v>1</v>
      </c>
      <c r="AT14" s="108">
        <f t="shared" si="4"/>
        <v>0</v>
      </c>
      <c r="AV14" s="114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f>AX14/AW14</f>
        <v>1</v>
      </c>
      <c r="BB14" s="108">
        <f t="shared" si="5"/>
        <v>0</v>
      </c>
      <c r="BD14" s="114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108">
        <f t="shared" si="6"/>
        <v>0</v>
      </c>
      <c r="BL14" s="114" t="s">
        <v>29</v>
      </c>
      <c r="BM14" s="2">
        <v>128</v>
      </c>
      <c r="BN14" s="2">
        <v>128</v>
      </c>
      <c r="BO14" s="2">
        <v>0</v>
      </c>
      <c r="BP14" s="2">
        <v>0</v>
      </c>
      <c r="BQ14" s="4">
        <v>1</v>
      </c>
      <c r="BR14" s="108">
        <f t="shared" si="8"/>
        <v>0</v>
      </c>
      <c r="BT14" s="164" t="s">
        <v>29</v>
      </c>
      <c r="BU14" s="157">
        <v>128</v>
      </c>
      <c r="BV14" s="157">
        <v>128</v>
      </c>
      <c r="BW14" s="157">
        <v>0</v>
      </c>
      <c r="BX14" s="157">
        <v>0</v>
      </c>
      <c r="BY14" s="158">
        <v>1</v>
      </c>
      <c r="BZ14" s="158">
        <v>0</v>
      </c>
      <c r="CA14" s="156"/>
      <c r="CB14" s="163" t="s">
        <v>29</v>
      </c>
      <c r="CC14" s="157">
        <v>128</v>
      </c>
      <c r="CD14" s="157">
        <v>128</v>
      </c>
      <c r="CE14" s="157">
        <v>0</v>
      </c>
      <c r="CF14" s="157">
        <v>0</v>
      </c>
      <c r="CG14" s="158">
        <v>1</v>
      </c>
      <c r="CH14" s="158">
        <v>0</v>
      </c>
      <c r="CI14" s="157"/>
      <c r="CJ14" s="163" t="s">
        <v>29</v>
      </c>
      <c r="CK14" s="157">
        <v>128</v>
      </c>
      <c r="CL14" s="157">
        <v>128</v>
      </c>
      <c r="CM14" s="157">
        <v>0</v>
      </c>
      <c r="CN14" s="157">
        <v>0</v>
      </c>
      <c r="CO14" s="158">
        <f>CL14/CK14</f>
        <v>1</v>
      </c>
      <c r="CP14" s="162">
        <f t="shared" si="9"/>
        <v>0</v>
      </c>
      <c r="CQ14" s="156"/>
      <c r="CR14" s="167" t="s">
        <v>29</v>
      </c>
      <c r="CS14" s="156">
        <v>163</v>
      </c>
      <c r="CT14" s="156">
        <v>128</v>
      </c>
      <c r="CU14" s="156">
        <v>0</v>
      </c>
      <c r="CV14" s="156">
        <v>35</v>
      </c>
      <c r="CW14" s="162">
        <v>0.48</v>
      </c>
      <c r="CX14" s="158">
        <f t="shared" si="10"/>
        <v>-0.52</v>
      </c>
      <c r="CY14" s="157" t="s">
        <v>280</v>
      </c>
      <c r="CZ14" s="163" t="s">
        <v>29</v>
      </c>
      <c r="DA14" s="156">
        <v>163</v>
      </c>
      <c r="DB14" s="156">
        <v>128</v>
      </c>
      <c r="DC14" s="156">
        <v>0</v>
      </c>
      <c r="DD14" s="156">
        <v>35</v>
      </c>
      <c r="DE14" s="162">
        <v>0.79</v>
      </c>
      <c r="DF14" s="158">
        <f t="shared" si="11"/>
        <v>0.31000000000000005</v>
      </c>
      <c r="DG14" s="157"/>
      <c r="DH14" s="163" t="s">
        <v>29</v>
      </c>
      <c r="DI14" s="169">
        <v>163</v>
      </c>
      <c r="DJ14" s="156">
        <v>128</v>
      </c>
      <c r="DK14" s="156">
        <v>0</v>
      </c>
      <c r="DL14" s="156">
        <v>35</v>
      </c>
      <c r="DM14" s="162">
        <f>DJ14/DI14</f>
        <v>0.78527607361963192</v>
      </c>
      <c r="DN14" s="158">
        <f t="shared" si="12"/>
        <v>-4.7239263803681153E-3</v>
      </c>
      <c r="DO14" s="157"/>
      <c r="DP14" s="163" t="s">
        <v>29</v>
      </c>
      <c r="DQ14" s="169">
        <v>163</v>
      </c>
      <c r="DR14" s="156">
        <v>128</v>
      </c>
      <c r="DS14" s="156">
        <v>0</v>
      </c>
      <c r="DT14" s="156">
        <v>35</v>
      </c>
      <c r="DU14" s="162">
        <f>DR14/DQ14</f>
        <v>0.78527607361963192</v>
      </c>
      <c r="DV14" s="162">
        <f t="shared" si="13"/>
        <v>0</v>
      </c>
      <c r="DW14" s="156"/>
      <c r="DX14" s="163" t="s">
        <v>29</v>
      </c>
      <c r="DY14" s="169">
        <v>163</v>
      </c>
      <c r="DZ14" s="156">
        <v>128</v>
      </c>
      <c r="EA14" s="156">
        <v>0</v>
      </c>
      <c r="EB14" s="156">
        <v>35</v>
      </c>
      <c r="EC14" s="162">
        <f>DZ14/DY14</f>
        <v>0.78527607361963192</v>
      </c>
      <c r="ED14" s="162">
        <f t="shared" si="14"/>
        <v>0</v>
      </c>
      <c r="EE14" s="156"/>
      <c r="EF14" s="163" t="s">
        <v>29</v>
      </c>
      <c r="EG14" s="156">
        <v>801</v>
      </c>
      <c r="EH14" s="156">
        <v>384</v>
      </c>
      <c r="EI14" s="156">
        <v>0</v>
      </c>
      <c r="EJ14" s="156">
        <v>417</v>
      </c>
      <c r="EK14" s="162">
        <v>0.48</v>
      </c>
      <c r="EL14" s="162">
        <f t="shared" si="15"/>
        <v>-0.30527607361963194</v>
      </c>
      <c r="EM14" s="156"/>
      <c r="EN14" s="163" t="s">
        <v>29</v>
      </c>
      <c r="EO14" s="169">
        <v>163</v>
      </c>
      <c r="EP14" s="156">
        <v>128</v>
      </c>
      <c r="EQ14" s="156">
        <v>0</v>
      </c>
      <c r="ER14" s="156">
        <v>35</v>
      </c>
      <c r="ES14" s="162">
        <f>EP14/EO14</f>
        <v>0.78527607361963192</v>
      </c>
      <c r="ET14" s="162">
        <f t="shared" si="16"/>
        <v>0.30527607361963194</v>
      </c>
      <c r="EU14" s="156"/>
      <c r="EV14" s="156"/>
      <c r="EW14" s="156"/>
      <c r="EX14" s="156"/>
      <c r="EY14" s="156"/>
      <c r="EZ14" s="156"/>
      <c r="FA14" s="156"/>
      <c r="FB14" s="156"/>
      <c r="FC14" s="162"/>
      <c r="FD14" s="156"/>
      <c r="FE14" s="156"/>
      <c r="FF14" s="156"/>
      <c r="FG14" s="156"/>
      <c r="FH14" s="156"/>
      <c r="FI14" s="156"/>
      <c r="FJ14" s="162"/>
      <c r="FK14" s="156"/>
      <c r="FL14" s="156"/>
      <c r="FM14" s="156"/>
      <c r="FN14" s="156"/>
      <c r="FO14" s="156"/>
      <c r="FP14" s="156"/>
      <c r="FQ14" s="156"/>
      <c r="FR14" s="156"/>
      <c r="FS14" s="156"/>
      <c r="FT14" s="163" t="s">
        <v>29</v>
      </c>
      <c r="FU14" s="169">
        <v>163</v>
      </c>
      <c r="FV14" s="156">
        <v>128</v>
      </c>
      <c r="FW14" s="156">
        <v>0</v>
      </c>
      <c r="FX14" s="156">
        <v>35</v>
      </c>
      <c r="FY14" s="158">
        <f t="shared" si="17"/>
        <v>0.78527607361963192</v>
      </c>
      <c r="FZ14" s="162">
        <f t="shared" si="18"/>
        <v>0</v>
      </c>
      <c r="GA14" s="156"/>
      <c r="GB14" s="163" t="s">
        <v>29</v>
      </c>
      <c r="GC14" s="169">
        <v>163</v>
      </c>
      <c r="GD14" s="156">
        <v>128</v>
      </c>
      <c r="GE14" s="156">
        <v>0</v>
      </c>
      <c r="GF14" s="156">
        <v>35</v>
      </c>
      <c r="GG14" s="158">
        <f t="shared" si="19"/>
        <v>0.78527607361963192</v>
      </c>
      <c r="GH14" s="162">
        <f t="shared" si="20"/>
        <v>0</v>
      </c>
      <c r="GI14" s="156"/>
      <c r="GJ14" s="163" t="s">
        <v>29</v>
      </c>
      <c r="GK14" s="169">
        <v>163</v>
      </c>
      <c r="GL14" s="156">
        <v>128</v>
      </c>
      <c r="GM14" s="156">
        <v>0</v>
      </c>
      <c r="GN14" s="156">
        <v>35</v>
      </c>
      <c r="GO14" s="158">
        <f t="shared" si="21"/>
        <v>0.78527607361963192</v>
      </c>
      <c r="GP14" s="162">
        <f t="shared" si="22"/>
        <v>0</v>
      </c>
      <c r="GQ14" s="156"/>
      <c r="GR14" s="163" t="s">
        <v>29</v>
      </c>
      <c r="GS14" s="169">
        <v>163</v>
      </c>
      <c r="GT14" s="156">
        <v>128</v>
      </c>
      <c r="GU14" s="156">
        <v>0</v>
      </c>
      <c r="GV14" s="156">
        <v>35</v>
      </c>
      <c r="GW14" s="158">
        <f t="shared" si="23"/>
        <v>0.78527607361963192</v>
      </c>
      <c r="GX14" s="162">
        <f t="shared" si="24"/>
        <v>0</v>
      </c>
      <c r="GY14" s="156"/>
      <c r="GZ14" s="163" t="s">
        <v>29</v>
      </c>
      <c r="HA14" s="169">
        <v>163</v>
      </c>
      <c r="HB14" s="156">
        <v>128</v>
      </c>
      <c r="HC14" s="156">
        <v>0</v>
      </c>
      <c r="HD14" s="156">
        <v>35</v>
      </c>
      <c r="HE14" s="158">
        <f t="shared" si="25"/>
        <v>0.78527607361963192</v>
      </c>
      <c r="HF14" s="162">
        <f t="shared" si="26"/>
        <v>0</v>
      </c>
      <c r="HH14" s="163" t="s">
        <v>29</v>
      </c>
      <c r="HI14" s="157">
        <v>163</v>
      </c>
      <c r="HJ14" s="156">
        <v>128</v>
      </c>
      <c r="HK14" s="157">
        <v>0</v>
      </c>
      <c r="HL14" s="157">
        <v>35</v>
      </c>
      <c r="HM14" s="158">
        <f t="shared" si="27"/>
        <v>0.78527607361963192</v>
      </c>
      <c r="HN14" s="162">
        <f t="shared" si="28"/>
        <v>0</v>
      </c>
      <c r="HP14" s="163" t="s">
        <v>29</v>
      </c>
      <c r="HQ14" s="157">
        <v>163</v>
      </c>
      <c r="HR14" s="156">
        <v>128</v>
      </c>
      <c r="HS14" s="157">
        <v>0</v>
      </c>
      <c r="HT14" s="157">
        <v>35</v>
      </c>
      <c r="HU14" s="158">
        <f t="shared" si="29"/>
        <v>0.78527607361963192</v>
      </c>
      <c r="HV14" s="162">
        <f t="shared" si="30"/>
        <v>0</v>
      </c>
      <c r="HX14" s="163" t="s">
        <v>29</v>
      </c>
      <c r="HY14" s="157">
        <v>163</v>
      </c>
      <c r="HZ14" s="156">
        <v>128</v>
      </c>
      <c r="IA14" s="157">
        <v>0</v>
      </c>
      <c r="IB14" s="157">
        <v>35</v>
      </c>
      <c r="IC14" s="158">
        <f t="shared" si="31"/>
        <v>0.78527607361963192</v>
      </c>
      <c r="ID14" s="162">
        <f t="shared" si="32"/>
        <v>0</v>
      </c>
      <c r="IF14" s="163" t="s">
        <v>29</v>
      </c>
      <c r="IG14" s="157">
        <v>163</v>
      </c>
      <c r="IH14" s="156">
        <v>128</v>
      </c>
      <c r="II14" s="157">
        <v>0</v>
      </c>
      <c r="IJ14" s="157">
        <v>35</v>
      </c>
      <c r="IK14" s="158">
        <f t="shared" si="33"/>
        <v>0.78527607361963192</v>
      </c>
      <c r="IL14" s="162">
        <f t="shared" si="34"/>
        <v>0</v>
      </c>
      <c r="IN14" s="163" t="s">
        <v>29</v>
      </c>
      <c r="IO14" s="157">
        <v>163</v>
      </c>
      <c r="IP14" s="156">
        <v>128</v>
      </c>
      <c r="IQ14" s="157">
        <v>0</v>
      </c>
      <c r="IR14" s="157">
        <v>35</v>
      </c>
      <c r="IS14" s="158">
        <f t="shared" si="35"/>
        <v>0.78527607361963192</v>
      </c>
      <c r="IT14" s="162">
        <f t="shared" si="36"/>
        <v>0</v>
      </c>
      <c r="IV14" s="163" t="s">
        <v>29</v>
      </c>
      <c r="IW14" s="157">
        <v>163</v>
      </c>
      <c r="IX14" s="156">
        <v>128</v>
      </c>
      <c r="IY14" s="157">
        <v>0</v>
      </c>
      <c r="IZ14" s="157">
        <v>35</v>
      </c>
      <c r="JA14" s="158">
        <f t="shared" si="37"/>
        <v>0.78527607361963192</v>
      </c>
      <c r="JB14" s="162">
        <f t="shared" si="38"/>
        <v>0</v>
      </c>
      <c r="JD14" s="161" t="s">
        <v>29</v>
      </c>
      <c r="JE14" s="157">
        <v>163</v>
      </c>
      <c r="JF14" s="156">
        <v>128</v>
      </c>
      <c r="JG14" s="157">
        <v>0</v>
      </c>
      <c r="JH14" s="157">
        <v>35</v>
      </c>
      <c r="JI14" s="158">
        <f t="shared" si="39"/>
        <v>0.78527607361963192</v>
      </c>
      <c r="JJ14" s="162">
        <f t="shared" si="40"/>
        <v>0</v>
      </c>
      <c r="JL14" s="161" t="s">
        <v>29</v>
      </c>
      <c r="JM14" s="157">
        <v>163</v>
      </c>
      <c r="JN14" s="156">
        <v>128</v>
      </c>
      <c r="JO14" s="157">
        <v>0</v>
      </c>
      <c r="JP14" s="157">
        <v>35</v>
      </c>
      <c r="JQ14" s="158">
        <f t="shared" si="41"/>
        <v>0.78527607361963192</v>
      </c>
      <c r="JR14" s="162">
        <f t="shared" si="42"/>
        <v>0</v>
      </c>
      <c r="JT14" s="161" t="s">
        <v>29</v>
      </c>
      <c r="JU14" s="157">
        <v>163</v>
      </c>
      <c r="JV14" s="156">
        <v>163</v>
      </c>
      <c r="JW14" s="157">
        <v>0</v>
      </c>
      <c r="JX14" s="157">
        <v>0</v>
      </c>
      <c r="JY14" s="158">
        <f t="shared" si="43"/>
        <v>1</v>
      </c>
      <c r="JZ14" s="162">
        <f t="shared" si="44"/>
        <v>0.21472392638036808</v>
      </c>
      <c r="KB14" s="161" t="s">
        <v>29</v>
      </c>
      <c r="KC14" s="157">
        <v>163</v>
      </c>
      <c r="KD14" s="156">
        <v>163</v>
      </c>
      <c r="KE14" s="157">
        <v>0</v>
      </c>
      <c r="KF14" s="157">
        <v>0</v>
      </c>
      <c r="KG14" s="158">
        <f t="shared" si="45"/>
        <v>1</v>
      </c>
      <c r="KH14" s="162">
        <f t="shared" si="46"/>
        <v>0</v>
      </c>
      <c r="KJ14" s="161" t="s">
        <v>29</v>
      </c>
      <c r="KK14" s="157">
        <v>163</v>
      </c>
      <c r="KL14" s="156">
        <v>163</v>
      </c>
      <c r="KM14" s="157">
        <v>0</v>
      </c>
      <c r="KN14" s="157">
        <v>0</v>
      </c>
      <c r="KO14" s="158">
        <f t="shared" si="47"/>
        <v>1</v>
      </c>
      <c r="KP14" s="162">
        <f t="shared" si="48"/>
        <v>0</v>
      </c>
      <c r="KR14" s="161" t="s">
        <v>29</v>
      </c>
      <c r="KS14" s="157">
        <v>163</v>
      </c>
      <c r="KT14" s="156">
        <v>163</v>
      </c>
      <c r="KU14" s="157">
        <v>0</v>
      </c>
      <c r="KV14" s="157">
        <v>0</v>
      </c>
      <c r="KW14" s="158">
        <f t="shared" si="49"/>
        <v>1</v>
      </c>
      <c r="KX14" s="162">
        <f t="shared" si="50"/>
        <v>0</v>
      </c>
      <c r="KZ14" s="161" t="s">
        <v>29</v>
      </c>
      <c r="LA14" s="157">
        <v>163</v>
      </c>
      <c r="LB14" s="156">
        <v>163</v>
      </c>
      <c r="LC14" s="157">
        <v>0</v>
      </c>
      <c r="LD14" s="157">
        <v>0</v>
      </c>
      <c r="LE14" s="158">
        <f t="shared" si="51"/>
        <v>1</v>
      </c>
      <c r="LF14" s="162">
        <f t="shared" si="52"/>
        <v>0</v>
      </c>
      <c r="LH14" s="161" t="s">
        <v>29</v>
      </c>
      <c r="LI14" s="157">
        <v>163</v>
      </c>
      <c r="LJ14" s="156">
        <v>163</v>
      </c>
      <c r="LK14" s="157">
        <v>0</v>
      </c>
      <c r="LL14" s="157">
        <v>0</v>
      </c>
      <c r="LM14" s="158">
        <f t="shared" si="53"/>
        <v>1</v>
      </c>
      <c r="LN14" s="162">
        <f t="shared" si="54"/>
        <v>0</v>
      </c>
      <c r="LP14" s="161" t="s">
        <v>29</v>
      </c>
      <c r="LQ14" s="157">
        <v>163</v>
      </c>
      <c r="LR14" s="156">
        <v>163</v>
      </c>
      <c r="LS14" s="157">
        <v>0</v>
      </c>
      <c r="LT14" s="157">
        <v>0</v>
      </c>
      <c r="LU14" s="158">
        <f t="shared" si="55"/>
        <v>1</v>
      </c>
      <c r="LV14" s="162">
        <f t="shared" si="56"/>
        <v>0</v>
      </c>
      <c r="LX14" s="161" t="s">
        <v>29</v>
      </c>
      <c r="LY14" s="157">
        <v>163</v>
      </c>
      <c r="LZ14" s="156">
        <v>163</v>
      </c>
      <c r="MA14" s="157">
        <v>0</v>
      </c>
      <c r="MB14" s="157">
        <v>0</v>
      </c>
      <c r="MC14" s="158">
        <f t="shared" si="57"/>
        <v>1</v>
      </c>
      <c r="MD14" s="162">
        <f t="shared" si="58"/>
        <v>0</v>
      </c>
      <c r="ME14" s="162"/>
      <c r="MF14" s="157" t="s">
        <v>29</v>
      </c>
      <c r="MG14" s="157">
        <v>267</v>
      </c>
      <c r="MH14" s="157">
        <v>163</v>
      </c>
      <c r="MI14" s="157">
        <v>0</v>
      </c>
      <c r="MJ14" s="157">
        <v>104</v>
      </c>
      <c r="MK14" s="158">
        <v>0.61</v>
      </c>
      <c r="ML14" s="158"/>
      <c r="MM14" s="158"/>
      <c r="MN14" s="158"/>
      <c r="MP14" s="157" t="s">
        <v>29</v>
      </c>
      <c r="MQ14" s="157">
        <v>267</v>
      </c>
      <c r="MR14" s="157">
        <v>233</v>
      </c>
      <c r="MS14" s="157">
        <v>34</v>
      </c>
      <c r="MT14" s="157">
        <v>0</v>
      </c>
      <c r="MU14" s="158">
        <v>0.87</v>
      </c>
      <c r="MV14" s="162">
        <f t="shared" si="59"/>
        <v>0.26</v>
      </c>
      <c r="MX14" s="157" t="s">
        <v>29</v>
      </c>
      <c r="MY14" s="157">
        <v>267</v>
      </c>
      <c r="MZ14" s="157">
        <v>0</v>
      </c>
      <c r="NA14" s="157">
        <v>0</v>
      </c>
      <c r="NB14" s="157">
        <v>267</v>
      </c>
      <c r="NC14" s="158">
        <v>0</v>
      </c>
      <c r="NE14" s="157" t="s">
        <v>29</v>
      </c>
      <c r="NF14" s="157">
        <v>267</v>
      </c>
      <c r="NG14" s="157">
        <v>0</v>
      </c>
      <c r="NH14" s="157">
        <v>0</v>
      </c>
      <c r="NI14" s="157">
        <v>267</v>
      </c>
      <c r="NJ14" s="158">
        <v>0</v>
      </c>
      <c r="NL14" s="157" t="s">
        <v>29</v>
      </c>
      <c r="NM14" s="157">
        <v>267</v>
      </c>
      <c r="NN14" s="157">
        <v>0</v>
      </c>
      <c r="NO14" s="157">
        <v>0</v>
      </c>
      <c r="NP14" s="157">
        <v>267</v>
      </c>
      <c r="NQ14" s="158">
        <v>0</v>
      </c>
      <c r="NS14" s="157" t="s">
        <v>29</v>
      </c>
      <c r="NT14" s="157">
        <v>267</v>
      </c>
      <c r="NU14" s="157">
        <v>0</v>
      </c>
      <c r="NV14" s="157">
        <v>0</v>
      </c>
      <c r="NW14" s="157">
        <v>267</v>
      </c>
      <c r="NX14" s="158">
        <v>0</v>
      </c>
      <c r="NZ14" s="157" t="s">
        <v>29</v>
      </c>
      <c r="OA14" s="157">
        <v>267</v>
      </c>
      <c r="OB14" s="157">
        <v>0</v>
      </c>
      <c r="OC14" s="157">
        <v>0</v>
      </c>
      <c r="OD14" s="157">
        <v>267</v>
      </c>
      <c r="OE14" s="157">
        <v>0</v>
      </c>
      <c r="OG14" s="157" t="s">
        <v>29</v>
      </c>
      <c r="OH14" s="157">
        <v>267</v>
      </c>
      <c r="OI14" s="157">
        <v>0</v>
      </c>
      <c r="OJ14" s="157">
        <v>0</v>
      </c>
      <c r="OK14" s="157">
        <v>267</v>
      </c>
      <c r="OL14" s="158">
        <v>0</v>
      </c>
      <c r="ON14" s="157" t="s">
        <v>29</v>
      </c>
      <c r="OO14" s="157">
        <v>267</v>
      </c>
      <c r="OP14" s="157">
        <v>0</v>
      </c>
      <c r="OQ14" s="157">
        <v>0</v>
      </c>
      <c r="OR14" s="157">
        <v>267</v>
      </c>
      <c r="OS14" s="158">
        <v>0</v>
      </c>
      <c r="OU14" s="157" t="s">
        <v>29</v>
      </c>
      <c r="OV14" s="157">
        <v>267</v>
      </c>
      <c r="OW14" s="157">
        <v>0</v>
      </c>
      <c r="OX14" s="157">
        <v>0</v>
      </c>
      <c r="OY14" s="157">
        <v>267</v>
      </c>
      <c r="OZ14" s="158">
        <v>0</v>
      </c>
      <c r="PB14" s="157" t="s">
        <v>28</v>
      </c>
      <c r="PC14" s="157">
        <v>10</v>
      </c>
      <c r="PD14" s="157">
        <v>0</v>
      </c>
      <c r="PE14" s="157">
        <v>0</v>
      </c>
      <c r="PF14" s="157">
        <v>10</v>
      </c>
      <c r="PG14" s="157">
        <v>0</v>
      </c>
    </row>
    <row r="15" spans="1:423">
      <c r="A15" s="2" t="s">
        <v>30</v>
      </c>
      <c r="B15" s="2">
        <v>36</v>
      </c>
      <c r="C15" s="2">
        <v>36</v>
      </c>
      <c r="D15" s="2">
        <v>0</v>
      </c>
      <c r="E15" s="2">
        <v>0</v>
      </c>
      <c r="F15" s="4">
        <f t="shared" si="61"/>
        <v>1</v>
      </c>
      <c r="H15" s="2" t="s">
        <v>30</v>
      </c>
      <c r="I15" s="2">
        <v>36</v>
      </c>
      <c r="J15" s="2">
        <v>36</v>
      </c>
      <c r="K15" s="2">
        <v>0</v>
      </c>
      <c r="L15" s="2">
        <v>0</v>
      </c>
      <c r="M15" s="4">
        <f t="shared" si="60"/>
        <v>1</v>
      </c>
      <c r="N15" s="108">
        <f t="shared" si="0"/>
        <v>0</v>
      </c>
      <c r="P15" s="2" t="s">
        <v>30</v>
      </c>
      <c r="Q15" s="2">
        <v>36</v>
      </c>
      <c r="R15" s="2">
        <v>36</v>
      </c>
      <c r="S15" s="2">
        <v>0</v>
      </c>
      <c r="T15" s="2">
        <v>0</v>
      </c>
      <c r="U15" s="4">
        <v>1</v>
      </c>
      <c r="V15" s="108">
        <f t="shared" si="1"/>
        <v>0</v>
      </c>
      <c r="X15" s="2" t="s">
        <v>30</v>
      </c>
      <c r="Y15" s="2">
        <v>36</v>
      </c>
      <c r="Z15" s="2">
        <v>36</v>
      </c>
      <c r="AA15" s="2">
        <v>0</v>
      </c>
      <c r="AB15" s="2">
        <v>0</v>
      </c>
      <c r="AC15" s="4">
        <v>1</v>
      </c>
      <c r="AD15" s="108">
        <f t="shared" si="2"/>
        <v>0</v>
      </c>
      <c r="AF15" s="2" t="s">
        <v>30</v>
      </c>
      <c r="AG15" s="2">
        <v>36</v>
      </c>
      <c r="AH15" s="2">
        <v>36</v>
      </c>
      <c r="AI15" s="2">
        <v>0</v>
      </c>
      <c r="AJ15" s="2">
        <v>0</v>
      </c>
      <c r="AK15" s="4">
        <v>1</v>
      </c>
      <c r="AL15" s="108">
        <f t="shared" si="3"/>
        <v>0</v>
      </c>
      <c r="AN15" s="2" t="s">
        <v>30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108">
        <f t="shared" si="4"/>
        <v>0</v>
      </c>
      <c r="AV15" s="2" t="s">
        <v>30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108">
        <f t="shared" si="5"/>
        <v>0</v>
      </c>
      <c r="BD15" s="2" t="s">
        <v>30</v>
      </c>
      <c r="BE15" s="2">
        <v>36</v>
      </c>
      <c r="BF15" s="2">
        <v>33</v>
      </c>
      <c r="BG15" s="2">
        <v>3</v>
      </c>
      <c r="BH15" s="2">
        <v>0</v>
      </c>
      <c r="BI15" s="4">
        <v>0.92</v>
      </c>
      <c r="BJ15" s="108">
        <f t="shared" si="6"/>
        <v>-7.999999999999996E-2</v>
      </c>
      <c r="BK15" t="s">
        <v>119</v>
      </c>
      <c r="BL15" s="2" t="s">
        <v>30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7"/>
        <v>1</v>
      </c>
      <c r="BR15" s="108">
        <f t="shared" si="8"/>
        <v>7.999999999999996E-2</v>
      </c>
      <c r="BT15" s="157" t="s">
        <v>30</v>
      </c>
      <c r="BU15" s="157">
        <v>36</v>
      </c>
      <c r="BV15" s="157">
        <v>36</v>
      </c>
      <c r="BW15" s="157">
        <v>0</v>
      </c>
      <c r="BX15" s="157">
        <v>0</v>
      </c>
      <c r="BY15" s="158">
        <v>1</v>
      </c>
      <c r="BZ15" s="158">
        <v>7.999999999999996E-2</v>
      </c>
      <c r="CA15" s="156"/>
      <c r="CB15" s="156" t="s">
        <v>30</v>
      </c>
      <c r="CC15" s="156">
        <v>36</v>
      </c>
      <c r="CD15" s="156">
        <v>36</v>
      </c>
      <c r="CE15" s="156">
        <v>0</v>
      </c>
      <c r="CF15" s="156">
        <v>0</v>
      </c>
      <c r="CG15" s="162">
        <v>1</v>
      </c>
      <c r="CH15" s="158">
        <v>0</v>
      </c>
      <c r="CI15" s="157"/>
      <c r="CJ15" s="156" t="s">
        <v>30</v>
      </c>
      <c r="CK15" s="156">
        <v>36</v>
      </c>
      <c r="CL15" s="156">
        <v>36</v>
      </c>
      <c r="CM15" s="156">
        <v>0</v>
      </c>
      <c r="CN15" s="156">
        <v>0</v>
      </c>
      <c r="CO15" s="162">
        <v>1</v>
      </c>
      <c r="CP15" s="162">
        <f t="shared" si="9"/>
        <v>0</v>
      </c>
      <c r="CQ15" s="156"/>
      <c r="CR15" s="156" t="s">
        <v>30</v>
      </c>
      <c r="CS15" s="156">
        <v>36</v>
      </c>
      <c r="CT15" s="156">
        <v>36</v>
      </c>
      <c r="CU15" s="156">
        <v>0</v>
      </c>
      <c r="CV15" s="156">
        <v>0</v>
      </c>
      <c r="CW15" s="162">
        <v>1</v>
      </c>
      <c r="CX15" s="158">
        <f t="shared" si="10"/>
        <v>0</v>
      </c>
      <c r="CY15" s="157"/>
      <c r="CZ15" s="156" t="s">
        <v>30</v>
      </c>
      <c r="DA15" s="156">
        <v>36</v>
      </c>
      <c r="DB15" s="156">
        <v>36</v>
      </c>
      <c r="DC15" s="156">
        <v>0</v>
      </c>
      <c r="DD15" s="156">
        <v>0</v>
      </c>
      <c r="DE15" s="162">
        <v>1</v>
      </c>
      <c r="DF15" s="158">
        <f t="shared" si="11"/>
        <v>0</v>
      </c>
      <c r="DG15" s="157"/>
      <c r="DH15" s="156" t="s">
        <v>30</v>
      </c>
      <c r="DI15" s="156">
        <v>36</v>
      </c>
      <c r="DJ15" s="156">
        <v>36</v>
      </c>
      <c r="DK15" s="156">
        <v>0</v>
      </c>
      <c r="DL15" s="156">
        <v>0</v>
      </c>
      <c r="DM15" s="162">
        <v>1</v>
      </c>
      <c r="DN15" s="158">
        <f t="shared" si="12"/>
        <v>0</v>
      </c>
      <c r="DO15" s="157"/>
      <c r="DP15" s="156" t="s">
        <v>30</v>
      </c>
      <c r="DQ15" s="156">
        <v>36</v>
      </c>
      <c r="DR15" s="156">
        <v>36</v>
      </c>
      <c r="DS15" s="156">
        <v>0</v>
      </c>
      <c r="DT15" s="156">
        <v>0</v>
      </c>
      <c r="DU15" s="162">
        <v>1</v>
      </c>
      <c r="DV15" s="162">
        <f t="shared" si="13"/>
        <v>0</v>
      </c>
      <c r="DW15" s="156"/>
      <c r="DX15" s="156" t="s">
        <v>30</v>
      </c>
      <c r="DY15" s="156">
        <v>36</v>
      </c>
      <c r="DZ15" s="156">
        <v>36</v>
      </c>
      <c r="EA15" s="156">
        <v>0</v>
      </c>
      <c r="EB15" s="156">
        <v>0</v>
      </c>
      <c r="EC15" s="162">
        <v>1</v>
      </c>
      <c r="ED15" s="162">
        <f t="shared" si="14"/>
        <v>0</v>
      </c>
      <c r="EE15" s="156"/>
      <c r="EF15" s="156" t="s">
        <v>30</v>
      </c>
      <c r="EG15" s="156">
        <v>36</v>
      </c>
      <c r="EH15" s="156">
        <v>36</v>
      </c>
      <c r="EI15" s="156">
        <v>0</v>
      </c>
      <c r="EJ15" s="156">
        <v>0</v>
      </c>
      <c r="EK15" s="162">
        <v>1</v>
      </c>
      <c r="EL15" s="162">
        <f t="shared" si="15"/>
        <v>0</v>
      </c>
      <c r="EM15" s="156"/>
      <c r="EN15" s="156" t="s">
        <v>30</v>
      </c>
      <c r="EO15" s="156">
        <v>36</v>
      </c>
      <c r="EP15" s="156">
        <v>36</v>
      </c>
      <c r="EQ15" s="156">
        <v>0</v>
      </c>
      <c r="ER15" s="156">
        <v>0</v>
      </c>
      <c r="ES15" s="162">
        <v>1</v>
      </c>
      <c r="ET15" s="162">
        <f t="shared" si="16"/>
        <v>0</v>
      </c>
      <c r="EU15" s="156"/>
      <c r="EV15" s="156"/>
      <c r="EW15" s="156"/>
      <c r="EX15" s="156"/>
      <c r="EY15" s="156"/>
      <c r="EZ15" s="156"/>
      <c r="FA15" s="156"/>
      <c r="FB15" s="156"/>
      <c r="FC15" s="162"/>
      <c r="FD15" s="156"/>
      <c r="FE15" s="156"/>
      <c r="FF15" s="156"/>
      <c r="FG15" s="156"/>
      <c r="FH15" s="156"/>
      <c r="FI15" s="156"/>
      <c r="FJ15" s="162"/>
      <c r="FK15" s="156"/>
      <c r="FL15" s="156"/>
      <c r="FM15" s="156"/>
      <c r="FN15" s="156"/>
      <c r="FO15" s="156"/>
      <c r="FP15" s="156"/>
      <c r="FQ15" s="156"/>
      <c r="FR15" s="156"/>
      <c r="FS15" s="156"/>
      <c r="FT15" s="157" t="s">
        <v>30</v>
      </c>
      <c r="FU15" s="157">
        <v>36</v>
      </c>
      <c r="FV15" s="157">
        <v>36</v>
      </c>
      <c r="FW15" s="157">
        <v>0</v>
      </c>
      <c r="FX15" s="157">
        <v>0</v>
      </c>
      <c r="FY15" s="158">
        <f t="shared" si="17"/>
        <v>1</v>
      </c>
      <c r="FZ15" s="162">
        <f t="shared" si="18"/>
        <v>0</v>
      </c>
      <c r="GA15" s="156"/>
      <c r="GB15" s="157" t="s">
        <v>30</v>
      </c>
      <c r="GC15" s="157">
        <v>36</v>
      </c>
      <c r="GD15" s="157">
        <v>36</v>
      </c>
      <c r="GE15" s="157">
        <v>0</v>
      </c>
      <c r="GF15" s="157">
        <v>0</v>
      </c>
      <c r="GG15" s="158">
        <f t="shared" si="19"/>
        <v>1</v>
      </c>
      <c r="GH15" s="162">
        <f t="shared" si="20"/>
        <v>0</v>
      </c>
      <c r="GI15" s="156"/>
      <c r="GJ15" s="157" t="s">
        <v>30</v>
      </c>
      <c r="GK15" s="157">
        <v>36</v>
      </c>
      <c r="GL15" s="157">
        <v>36</v>
      </c>
      <c r="GM15" s="157">
        <v>0</v>
      </c>
      <c r="GN15" s="157">
        <v>0</v>
      </c>
      <c r="GO15" s="158">
        <f t="shared" si="21"/>
        <v>1</v>
      </c>
      <c r="GP15" s="162">
        <f t="shared" si="22"/>
        <v>0</v>
      </c>
      <c r="GQ15" s="156"/>
      <c r="GR15" s="157" t="s">
        <v>30</v>
      </c>
      <c r="GS15" s="157">
        <v>36</v>
      </c>
      <c r="GT15" s="157">
        <v>36</v>
      </c>
      <c r="GU15" s="157">
        <v>0</v>
      </c>
      <c r="GV15" s="157">
        <v>0</v>
      </c>
      <c r="GW15" s="158">
        <f t="shared" si="23"/>
        <v>1</v>
      </c>
      <c r="GX15" s="162">
        <f t="shared" si="24"/>
        <v>0</v>
      </c>
      <c r="GY15" s="156"/>
      <c r="GZ15" s="157" t="s">
        <v>30</v>
      </c>
      <c r="HA15" s="157">
        <v>36</v>
      </c>
      <c r="HB15" s="157">
        <v>36</v>
      </c>
      <c r="HC15" s="157">
        <v>0</v>
      </c>
      <c r="HD15" s="157">
        <v>0</v>
      </c>
      <c r="HE15" s="158">
        <f t="shared" si="25"/>
        <v>1</v>
      </c>
      <c r="HF15" s="162">
        <f t="shared" si="26"/>
        <v>0</v>
      </c>
      <c r="HH15" s="157" t="s">
        <v>30</v>
      </c>
      <c r="HI15" s="157">
        <v>36</v>
      </c>
      <c r="HJ15" s="157">
        <v>36</v>
      </c>
      <c r="HK15" s="157">
        <v>0</v>
      </c>
      <c r="HL15" s="157">
        <v>0</v>
      </c>
      <c r="HM15" s="158">
        <f t="shared" si="27"/>
        <v>1</v>
      </c>
      <c r="HN15" s="162">
        <f t="shared" si="28"/>
        <v>0</v>
      </c>
      <c r="HP15" s="157" t="s">
        <v>30</v>
      </c>
      <c r="HQ15" s="157">
        <v>36</v>
      </c>
      <c r="HR15" s="157">
        <v>36</v>
      </c>
      <c r="HS15" s="157">
        <v>0</v>
      </c>
      <c r="HT15" s="157">
        <v>0</v>
      </c>
      <c r="HU15" s="158">
        <f t="shared" si="29"/>
        <v>1</v>
      </c>
      <c r="HV15" s="162">
        <f t="shared" si="30"/>
        <v>0</v>
      </c>
      <c r="HX15" s="157" t="s">
        <v>30</v>
      </c>
      <c r="HY15" s="157">
        <v>36</v>
      </c>
      <c r="HZ15" s="157">
        <v>36</v>
      </c>
      <c r="IA15" s="157">
        <v>0</v>
      </c>
      <c r="IB15" s="157">
        <v>0</v>
      </c>
      <c r="IC15" s="158">
        <f t="shared" si="31"/>
        <v>1</v>
      </c>
      <c r="ID15" s="162">
        <f t="shared" si="32"/>
        <v>0</v>
      </c>
      <c r="IF15" s="157" t="s">
        <v>30</v>
      </c>
      <c r="IG15" s="157">
        <v>36</v>
      </c>
      <c r="IH15" s="157">
        <v>36</v>
      </c>
      <c r="II15" s="157">
        <v>0</v>
      </c>
      <c r="IJ15" s="157">
        <v>0</v>
      </c>
      <c r="IK15" s="158">
        <f t="shared" si="33"/>
        <v>1</v>
      </c>
      <c r="IL15" s="162">
        <f t="shared" si="34"/>
        <v>0</v>
      </c>
      <c r="IN15" s="157" t="s">
        <v>30</v>
      </c>
      <c r="IO15" s="157">
        <v>36</v>
      </c>
      <c r="IP15" s="157">
        <v>36</v>
      </c>
      <c r="IQ15" s="157">
        <v>0</v>
      </c>
      <c r="IR15" s="157">
        <v>0</v>
      </c>
      <c r="IS15" s="158">
        <f t="shared" si="35"/>
        <v>1</v>
      </c>
      <c r="IT15" s="162">
        <f t="shared" si="36"/>
        <v>0</v>
      </c>
      <c r="IV15" s="157" t="s">
        <v>30</v>
      </c>
      <c r="IW15" s="157">
        <v>36</v>
      </c>
      <c r="IX15" s="157">
        <v>36</v>
      </c>
      <c r="IY15" s="157">
        <v>0</v>
      </c>
      <c r="IZ15" s="157">
        <v>0</v>
      </c>
      <c r="JA15" s="158">
        <f t="shared" si="37"/>
        <v>1</v>
      </c>
      <c r="JB15" s="162">
        <f t="shared" si="38"/>
        <v>0</v>
      </c>
      <c r="JD15" s="157" t="s">
        <v>30</v>
      </c>
      <c r="JE15" s="157">
        <v>36</v>
      </c>
      <c r="JF15" s="157">
        <v>36</v>
      </c>
      <c r="JG15" s="157">
        <v>0</v>
      </c>
      <c r="JH15" s="157">
        <v>0</v>
      </c>
      <c r="JI15" s="158">
        <f t="shared" si="39"/>
        <v>1</v>
      </c>
      <c r="JJ15" s="162">
        <f t="shared" si="40"/>
        <v>0</v>
      </c>
      <c r="JL15" s="157" t="s">
        <v>30</v>
      </c>
      <c r="JM15" s="157">
        <v>36</v>
      </c>
      <c r="JN15" s="157">
        <v>36</v>
      </c>
      <c r="JO15" s="157">
        <v>0</v>
      </c>
      <c r="JP15" s="157">
        <v>0</v>
      </c>
      <c r="JQ15" s="158">
        <f t="shared" si="41"/>
        <v>1</v>
      </c>
      <c r="JR15" s="162">
        <f t="shared" si="42"/>
        <v>0</v>
      </c>
      <c r="JT15" s="157" t="s">
        <v>30</v>
      </c>
      <c r="JU15" s="157">
        <v>36</v>
      </c>
      <c r="JV15" s="157">
        <v>36</v>
      </c>
      <c r="JW15" s="157">
        <v>0</v>
      </c>
      <c r="JX15" s="157">
        <v>0</v>
      </c>
      <c r="JY15" s="158">
        <f t="shared" si="43"/>
        <v>1</v>
      </c>
      <c r="JZ15" s="162">
        <f t="shared" si="44"/>
        <v>0</v>
      </c>
      <c r="KB15" s="157" t="s">
        <v>30</v>
      </c>
      <c r="KC15" s="157">
        <v>36</v>
      </c>
      <c r="KD15" s="157">
        <v>36</v>
      </c>
      <c r="KE15" s="157">
        <v>0</v>
      </c>
      <c r="KF15" s="157">
        <v>0</v>
      </c>
      <c r="KG15" s="158">
        <f t="shared" si="45"/>
        <v>1</v>
      </c>
      <c r="KH15" s="162">
        <f t="shared" si="46"/>
        <v>0</v>
      </c>
      <c r="KJ15" s="157" t="s">
        <v>30</v>
      </c>
      <c r="KK15" s="157">
        <v>36</v>
      </c>
      <c r="KL15" s="157">
        <v>36</v>
      </c>
      <c r="KM15" s="157">
        <v>0</v>
      </c>
      <c r="KN15" s="157">
        <v>0</v>
      </c>
      <c r="KO15" s="158">
        <f t="shared" si="47"/>
        <v>1</v>
      </c>
      <c r="KP15" s="162">
        <f t="shared" si="48"/>
        <v>0</v>
      </c>
      <c r="KR15" s="157" t="s">
        <v>30</v>
      </c>
      <c r="KS15" s="157">
        <v>36</v>
      </c>
      <c r="KT15" s="157">
        <v>36</v>
      </c>
      <c r="KU15" s="157">
        <v>0</v>
      </c>
      <c r="KV15" s="157">
        <v>0</v>
      </c>
      <c r="KW15" s="158">
        <f t="shared" si="49"/>
        <v>1</v>
      </c>
      <c r="KX15" s="162">
        <f t="shared" si="50"/>
        <v>0</v>
      </c>
      <c r="KZ15" s="157" t="s">
        <v>30</v>
      </c>
      <c r="LA15" s="157">
        <v>36</v>
      </c>
      <c r="LB15" s="157">
        <v>36</v>
      </c>
      <c r="LC15" s="157">
        <v>0</v>
      </c>
      <c r="LD15" s="157">
        <v>0</v>
      </c>
      <c r="LE15" s="158">
        <f t="shared" si="51"/>
        <v>1</v>
      </c>
      <c r="LF15" s="162">
        <f t="shared" si="52"/>
        <v>0</v>
      </c>
      <c r="LH15" s="157" t="s">
        <v>30</v>
      </c>
      <c r="LI15" s="157">
        <v>36</v>
      </c>
      <c r="LJ15" s="157">
        <v>36</v>
      </c>
      <c r="LK15" s="157">
        <v>0</v>
      </c>
      <c r="LL15" s="157">
        <v>0</v>
      </c>
      <c r="LM15" s="158">
        <f t="shared" si="53"/>
        <v>1</v>
      </c>
      <c r="LN15" s="162">
        <f t="shared" si="54"/>
        <v>0</v>
      </c>
      <c r="LP15" s="157" t="s">
        <v>30</v>
      </c>
      <c r="LQ15" s="157">
        <v>36</v>
      </c>
      <c r="LR15" s="157">
        <v>36</v>
      </c>
      <c r="LS15" s="157">
        <v>0</v>
      </c>
      <c r="LT15" s="157">
        <v>0</v>
      </c>
      <c r="LU15" s="158">
        <f t="shared" si="55"/>
        <v>1</v>
      </c>
      <c r="LV15" s="162">
        <f t="shared" si="56"/>
        <v>0</v>
      </c>
      <c r="LX15" s="157" t="s">
        <v>30</v>
      </c>
      <c r="LY15" s="157">
        <v>36</v>
      </c>
      <c r="LZ15" s="157">
        <v>36</v>
      </c>
      <c r="MA15" s="157">
        <v>0</v>
      </c>
      <c r="MB15" s="157">
        <v>0</v>
      </c>
      <c r="MC15" s="158">
        <f t="shared" si="57"/>
        <v>1</v>
      </c>
      <c r="MD15" s="162">
        <f t="shared" si="58"/>
        <v>0</v>
      </c>
      <c r="ME15" s="162"/>
      <c r="MF15" s="157" t="s">
        <v>30</v>
      </c>
      <c r="MG15" s="157">
        <v>36</v>
      </c>
      <c r="MH15" s="157">
        <v>36</v>
      </c>
      <c r="MI15" s="157">
        <v>0</v>
      </c>
      <c r="MJ15" s="157">
        <v>0</v>
      </c>
      <c r="MK15" s="158">
        <v>1</v>
      </c>
      <c r="ML15" s="158"/>
      <c r="MM15" s="158"/>
      <c r="MN15" s="158"/>
      <c r="MP15" s="17" t="s">
        <v>30</v>
      </c>
      <c r="MQ15" s="17">
        <v>40</v>
      </c>
      <c r="MR15" s="17">
        <v>20</v>
      </c>
      <c r="MS15" s="17">
        <v>0</v>
      </c>
      <c r="MT15" s="17">
        <v>20</v>
      </c>
      <c r="MU15" s="158">
        <v>0.5</v>
      </c>
      <c r="MV15" s="162">
        <f t="shared" si="59"/>
        <v>-0.5</v>
      </c>
      <c r="MX15" s="157" t="s">
        <v>30</v>
      </c>
      <c r="MY15" s="157">
        <v>40</v>
      </c>
      <c r="MZ15" s="157">
        <v>0</v>
      </c>
      <c r="NA15" s="157">
        <v>0</v>
      </c>
      <c r="NB15" s="157">
        <v>40</v>
      </c>
      <c r="NC15" s="158">
        <v>0</v>
      </c>
      <c r="NE15" s="157" t="s">
        <v>30</v>
      </c>
      <c r="NF15" s="157">
        <v>40</v>
      </c>
      <c r="NG15" s="157">
        <v>0</v>
      </c>
      <c r="NH15" s="157">
        <v>0</v>
      </c>
      <c r="NI15" s="157">
        <v>40</v>
      </c>
      <c r="NJ15" s="158">
        <v>0</v>
      </c>
      <c r="NL15" s="157" t="s">
        <v>30</v>
      </c>
      <c r="NM15" s="157">
        <v>40</v>
      </c>
      <c r="NN15" s="157">
        <v>0</v>
      </c>
      <c r="NO15" s="157">
        <v>0</v>
      </c>
      <c r="NP15" s="157">
        <v>40</v>
      </c>
      <c r="NQ15" s="158">
        <v>0</v>
      </c>
      <c r="NS15" s="157" t="s">
        <v>30</v>
      </c>
      <c r="NT15" s="157">
        <v>40</v>
      </c>
      <c r="NU15" s="157">
        <v>0</v>
      </c>
      <c r="NV15" s="157">
        <v>0</v>
      </c>
      <c r="NW15" s="157">
        <v>40</v>
      </c>
      <c r="NX15" s="158">
        <v>0</v>
      </c>
      <c r="NZ15" s="157" t="s">
        <v>30</v>
      </c>
      <c r="OA15" s="157">
        <v>40</v>
      </c>
      <c r="OB15" s="157">
        <v>0</v>
      </c>
      <c r="OC15" s="157">
        <v>0</v>
      </c>
      <c r="OD15" s="157">
        <v>40</v>
      </c>
      <c r="OE15" s="157">
        <v>0</v>
      </c>
      <c r="OG15" s="157" t="s">
        <v>30</v>
      </c>
      <c r="OH15" s="157">
        <v>40</v>
      </c>
      <c r="OI15" s="157">
        <v>0</v>
      </c>
      <c r="OJ15" s="157">
        <v>0</v>
      </c>
      <c r="OK15" s="157">
        <v>40</v>
      </c>
      <c r="OL15" s="158">
        <v>0</v>
      </c>
      <c r="ON15" s="157" t="s">
        <v>30</v>
      </c>
      <c r="OO15" s="157">
        <v>40</v>
      </c>
      <c r="OP15" s="157">
        <v>0</v>
      </c>
      <c r="OQ15" s="157">
        <v>0</v>
      </c>
      <c r="OR15" s="157">
        <v>40</v>
      </c>
      <c r="OS15" s="158">
        <v>0</v>
      </c>
      <c r="OU15" s="157" t="s">
        <v>30</v>
      </c>
      <c r="OV15" s="157">
        <v>40</v>
      </c>
      <c r="OW15" s="157">
        <v>0</v>
      </c>
      <c r="OX15" s="157">
        <v>0</v>
      </c>
      <c r="OY15" s="157">
        <v>40</v>
      </c>
      <c r="OZ15" s="158">
        <v>0</v>
      </c>
      <c r="PB15" s="157" t="s">
        <v>29</v>
      </c>
      <c r="PC15" s="157">
        <v>267</v>
      </c>
      <c r="PD15" s="157">
        <v>0</v>
      </c>
      <c r="PE15" s="157">
        <v>0</v>
      </c>
      <c r="PF15" s="157">
        <v>267</v>
      </c>
      <c r="PG15" s="157">
        <v>0</v>
      </c>
    </row>
    <row r="16" spans="1:423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f t="shared" si="61"/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f t="shared" si="60"/>
        <v>1</v>
      </c>
      <c r="N16" s="108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108">
        <f t="shared" si="1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108">
        <f t="shared" si="2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108">
        <f t="shared" si="3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108">
        <f t="shared" si="4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108">
        <f t="shared" si="5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108">
        <f t="shared" si="6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f t="shared" si="7"/>
        <v>1</v>
      </c>
      <c r="BR16" s="108">
        <f t="shared" si="8"/>
        <v>0</v>
      </c>
      <c r="BT16" s="157" t="s">
        <v>31</v>
      </c>
      <c r="BU16" s="157">
        <v>6</v>
      </c>
      <c r="BV16" s="157">
        <v>6</v>
      </c>
      <c r="BW16" s="157">
        <v>0</v>
      </c>
      <c r="BX16" s="157">
        <v>0</v>
      </c>
      <c r="BY16" s="158">
        <v>1</v>
      </c>
      <c r="BZ16" s="158">
        <v>0</v>
      </c>
      <c r="CA16" s="156"/>
      <c r="CB16" s="156" t="s">
        <v>31</v>
      </c>
      <c r="CC16" s="156">
        <v>6</v>
      </c>
      <c r="CD16" s="156">
        <v>6</v>
      </c>
      <c r="CE16" s="156">
        <v>0</v>
      </c>
      <c r="CF16" s="156">
        <v>0</v>
      </c>
      <c r="CG16" s="162">
        <v>1</v>
      </c>
      <c r="CH16" s="158">
        <v>0</v>
      </c>
      <c r="CI16" s="157"/>
      <c r="CJ16" s="156" t="s">
        <v>31</v>
      </c>
      <c r="CK16" s="156">
        <v>6</v>
      </c>
      <c r="CL16" s="156">
        <v>6</v>
      </c>
      <c r="CM16" s="156">
        <v>0</v>
      </c>
      <c r="CN16" s="156">
        <v>0</v>
      </c>
      <c r="CO16" s="162">
        <v>1</v>
      </c>
      <c r="CP16" s="162">
        <f t="shared" si="9"/>
        <v>0</v>
      </c>
      <c r="CQ16" s="156"/>
      <c r="CR16" s="156" t="s">
        <v>31</v>
      </c>
      <c r="CS16" s="156">
        <v>6</v>
      </c>
      <c r="CT16" s="156">
        <v>6</v>
      </c>
      <c r="CU16" s="156">
        <v>0</v>
      </c>
      <c r="CV16" s="156">
        <v>0</v>
      </c>
      <c r="CW16" s="162">
        <v>1</v>
      </c>
      <c r="CX16" s="158">
        <f t="shared" si="10"/>
        <v>0</v>
      </c>
      <c r="CY16" s="157"/>
      <c r="CZ16" s="156" t="s">
        <v>31</v>
      </c>
      <c r="DA16" s="156">
        <v>6</v>
      </c>
      <c r="DB16" s="156">
        <v>6</v>
      </c>
      <c r="DC16" s="156">
        <v>0</v>
      </c>
      <c r="DD16" s="156">
        <v>0</v>
      </c>
      <c r="DE16" s="162">
        <v>1</v>
      </c>
      <c r="DF16" s="158">
        <f t="shared" si="11"/>
        <v>0</v>
      </c>
      <c r="DG16" s="157"/>
      <c r="DH16" s="156" t="s">
        <v>31</v>
      </c>
      <c r="DI16" s="156">
        <v>6</v>
      </c>
      <c r="DJ16" s="156">
        <v>6</v>
      </c>
      <c r="DK16" s="156">
        <v>0</v>
      </c>
      <c r="DL16" s="156">
        <v>0</v>
      </c>
      <c r="DM16" s="162">
        <v>1</v>
      </c>
      <c r="DN16" s="158">
        <f t="shared" si="12"/>
        <v>0</v>
      </c>
      <c r="DO16" s="157"/>
      <c r="DP16" s="156" t="s">
        <v>31</v>
      </c>
      <c r="DQ16" s="156">
        <v>6</v>
      </c>
      <c r="DR16" s="156">
        <v>6</v>
      </c>
      <c r="DS16" s="156">
        <v>0</v>
      </c>
      <c r="DT16" s="156">
        <v>0</v>
      </c>
      <c r="DU16" s="162">
        <v>1</v>
      </c>
      <c r="DV16" s="162">
        <f t="shared" si="13"/>
        <v>0</v>
      </c>
      <c r="DW16" s="156"/>
      <c r="DX16" s="156" t="s">
        <v>31</v>
      </c>
      <c r="DY16" s="156">
        <v>6</v>
      </c>
      <c r="DZ16" s="156">
        <v>6</v>
      </c>
      <c r="EA16" s="156">
        <v>0</v>
      </c>
      <c r="EB16" s="156">
        <v>0</v>
      </c>
      <c r="EC16" s="162">
        <v>1</v>
      </c>
      <c r="ED16" s="162">
        <f t="shared" si="14"/>
        <v>0</v>
      </c>
      <c r="EE16" s="156"/>
      <c r="EF16" s="156" t="s">
        <v>31</v>
      </c>
      <c r="EG16" s="156">
        <v>6</v>
      </c>
      <c r="EH16" s="156">
        <v>6</v>
      </c>
      <c r="EI16" s="156">
        <v>0</v>
      </c>
      <c r="EJ16" s="156">
        <v>0</v>
      </c>
      <c r="EK16" s="162">
        <v>1</v>
      </c>
      <c r="EL16" s="162">
        <f t="shared" si="15"/>
        <v>0</v>
      </c>
      <c r="EM16" s="156"/>
      <c r="EN16" s="156" t="s">
        <v>31</v>
      </c>
      <c r="EO16" s="156">
        <v>6</v>
      </c>
      <c r="EP16" s="156">
        <v>6</v>
      </c>
      <c r="EQ16" s="156">
        <v>0</v>
      </c>
      <c r="ER16" s="156">
        <v>0</v>
      </c>
      <c r="ES16" s="162">
        <v>1</v>
      </c>
      <c r="ET16" s="162">
        <f t="shared" si="16"/>
        <v>0</v>
      </c>
      <c r="EU16" s="156"/>
      <c r="EV16" s="156"/>
      <c r="EW16" s="156"/>
      <c r="EX16" s="156"/>
      <c r="EY16" s="156"/>
      <c r="EZ16" s="156"/>
      <c r="FA16" s="156"/>
      <c r="FB16" s="156"/>
      <c r="FC16" s="162"/>
      <c r="FD16" s="156"/>
      <c r="FE16" s="156"/>
      <c r="FF16" s="156"/>
      <c r="FG16" s="156"/>
      <c r="FH16" s="156"/>
      <c r="FI16" s="156"/>
      <c r="FJ16" s="162"/>
      <c r="FK16" s="156"/>
      <c r="FL16" s="156"/>
      <c r="FM16" s="156"/>
      <c r="FN16" s="156"/>
      <c r="FO16" s="156"/>
      <c r="FP16" s="156"/>
      <c r="FQ16" s="156"/>
      <c r="FR16" s="156"/>
      <c r="FS16" s="156"/>
      <c r="FT16" s="157" t="s">
        <v>31</v>
      </c>
      <c r="FU16" s="157">
        <v>6</v>
      </c>
      <c r="FV16" s="157">
        <v>6</v>
      </c>
      <c r="FW16" s="157">
        <v>0</v>
      </c>
      <c r="FX16" s="157">
        <v>0</v>
      </c>
      <c r="FY16" s="158">
        <f t="shared" si="17"/>
        <v>1</v>
      </c>
      <c r="FZ16" s="162">
        <f t="shared" si="18"/>
        <v>0</v>
      </c>
      <c r="GA16" s="156"/>
      <c r="GB16" s="157" t="s">
        <v>31</v>
      </c>
      <c r="GC16" s="157">
        <v>6</v>
      </c>
      <c r="GD16" s="157">
        <v>6</v>
      </c>
      <c r="GE16" s="157">
        <v>0</v>
      </c>
      <c r="GF16" s="157">
        <v>0</v>
      </c>
      <c r="GG16" s="158">
        <f t="shared" si="19"/>
        <v>1</v>
      </c>
      <c r="GH16" s="162">
        <f t="shared" si="20"/>
        <v>0</v>
      </c>
      <c r="GI16" s="156"/>
      <c r="GJ16" s="157" t="s">
        <v>31</v>
      </c>
      <c r="GK16" s="157">
        <v>6</v>
      </c>
      <c r="GL16" s="157">
        <v>6</v>
      </c>
      <c r="GM16" s="157">
        <v>0</v>
      </c>
      <c r="GN16" s="157">
        <v>0</v>
      </c>
      <c r="GO16" s="158">
        <f t="shared" si="21"/>
        <v>1</v>
      </c>
      <c r="GP16" s="162">
        <f t="shared" si="22"/>
        <v>0</v>
      </c>
      <c r="GQ16" s="156"/>
      <c r="GR16" s="157" t="s">
        <v>31</v>
      </c>
      <c r="GS16" s="157">
        <v>6</v>
      </c>
      <c r="GT16" s="157">
        <v>6</v>
      </c>
      <c r="GU16" s="157">
        <v>0</v>
      </c>
      <c r="GV16" s="157">
        <v>0</v>
      </c>
      <c r="GW16" s="158">
        <f t="shared" si="23"/>
        <v>1</v>
      </c>
      <c r="GX16" s="162">
        <f t="shared" si="24"/>
        <v>0</v>
      </c>
      <c r="GY16" s="156"/>
      <c r="GZ16" s="157" t="s">
        <v>31</v>
      </c>
      <c r="HA16" s="157">
        <v>6</v>
      </c>
      <c r="HB16" s="157">
        <v>6</v>
      </c>
      <c r="HC16" s="157">
        <v>0</v>
      </c>
      <c r="HD16" s="157">
        <v>0</v>
      </c>
      <c r="HE16" s="158">
        <f t="shared" si="25"/>
        <v>1</v>
      </c>
      <c r="HF16" s="162">
        <f t="shared" si="26"/>
        <v>0</v>
      </c>
      <c r="HH16" s="157" t="s">
        <v>31</v>
      </c>
      <c r="HI16" s="157">
        <v>6</v>
      </c>
      <c r="HJ16" s="157">
        <v>6</v>
      </c>
      <c r="HK16" s="157">
        <v>0</v>
      </c>
      <c r="HL16" s="157">
        <v>0</v>
      </c>
      <c r="HM16" s="158">
        <f t="shared" si="27"/>
        <v>1</v>
      </c>
      <c r="HN16" s="162">
        <f t="shared" si="28"/>
        <v>0</v>
      </c>
      <c r="HP16" s="157" t="s">
        <v>31</v>
      </c>
      <c r="HQ16" s="157">
        <v>6</v>
      </c>
      <c r="HR16" s="157">
        <v>6</v>
      </c>
      <c r="HS16" s="157">
        <v>0</v>
      </c>
      <c r="HT16" s="157">
        <v>0</v>
      </c>
      <c r="HU16" s="158">
        <f t="shared" si="29"/>
        <v>1</v>
      </c>
      <c r="HV16" s="162">
        <f t="shared" si="30"/>
        <v>0</v>
      </c>
      <c r="HX16" s="157" t="s">
        <v>31</v>
      </c>
      <c r="HY16" s="157">
        <v>6</v>
      </c>
      <c r="HZ16" s="157">
        <v>6</v>
      </c>
      <c r="IA16" s="157">
        <v>0</v>
      </c>
      <c r="IB16" s="157">
        <v>0</v>
      </c>
      <c r="IC16" s="158">
        <f t="shared" si="31"/>
        <v>1</v>
      </c>
      <c r="ID16" s="162">
        <f t="shared" si="32"/>
        <v>0</v>
      </c>
      <c r="IF16" s="157" t="s">
        <v>31</v>
      </c>
      <c r="IG16" s="157">
        <v>6</v>
      </c>
      <c r="IH16" s="157">
        <v>6</v>
      </c>
      <c r="II16" s="157">
        <v>0</v>
      </c>
      <c r="IJ16" s="157">
        <v>0</v>
      </c>
      <c r="IK16" s="158">
        <f t="shared" si="33"/>
        <v>1</v>
      </c>
      <c r="IL16" s="162">
        <f t="shared" si="34"/>
        <v>0</v>
      </c>
      <c r="IN16" s="157" t="s">
        <v>31</v>
      </c>
      <c r="IO16" s="157">
        <v>6</v>
      </c>
      <c r="IP16" s="157">
        <v>6</v>
      </c>
      <c r="IQ16" s="157">
        <v>0</v>
      </c>
      <c r="IR16" s="157">
        <v>0</v>
      </c>
      <c r="IS16" s="158">
        <f t="shared" si="35"/>
        <v>1</v>
      </c>
      <c r="IT16" s="162">
        <f t="shared" si="36"/>
        <v>0</v>
      </c>
      <c r="IV16" s="157" t="s">
        <v>31</v>
      </c>
      <c r="IW16" s="157">
        <v>6</v>
      </c>
      <c r="IX16" s="157">
        <v>6</v>
      </c>
      <c r="IY16" s="157">
        <v>0</v>
      </c>
      <c r="IZ16" s="157">
        <v>0</v>
      </c>
      <c r="JA16" s="158">
        <f t="shared" si="37"/>
        <v>1</v>
      </c>
      <c r="JB16" s="162">
        <f t="shared" si="38"/>
        <v>0</v>
      </c>
      <c r="JD16" s="157" t="s">
        <v>31</v>
      </c>
      <c r="JE16" s="157">
        <v>6</v>
      </c>
      <c r="JF16" s="157">
        <v>6</v>
      </c>
      <c r="JG16" s="157">
        <v>0</v>
      </c>
      <c r="JH16" s="157">
        <v>0</v>
      </c>
      <c r="JI16" s="158">
        <f t="shared" si="39"/>
        <v>1</v>
      </c>
      <c r="JJ16" s="162">
        <f t="shared" si="40"/>
        <v>0</v>
      </c>
      <c r="JL16" s="157" t="s">
        <v>31</v>
      </c>
      <c r="JM16" s="157">
        <v>6</v>
      </c>
      <c r="JN16" s="157">
        <v>6</v>
      </c>
      <c r="JO16" s="157">
        <v>0</v>
      </c>
      <c r="JP16" s="157">
        <v>0</v>
      </c>
      <c r="JQ16" s="158">
        <f t="shared" si="41"/>
        <v>1</v>
      </c>
      <c r="JR16" s="162">
        <f t="shared" si="42"/>
        <v>0</v>
      </c>
      <c r="JT16" s="157" t="s">
        <v>31</v>
      </c>
      <c r="JU16" s="157">
        <v>6</v>
      </c>
      <c r="JV16" s="157">
        <v>6</v>
      </c>
      <c r="JW16" s="157">
        <v>0</v>
      </c>
      <c r="JX16" s="157">
        <v>0</v>
      </c>
      <c r="JY16" s="158">
        <f t="shared" si="43"/>
        <v>1</v>
      </c>
      <c r="JZ16" s="162">
        <f t="shared" si="44"/>
        <v>0</v>
      </c>
      <c r="KB16" s="157" t="s">
        <v>31</v>
      </c>
      <c r="KC16" s="157">
        <v>6</v>
      </c>
      <c r="KD16" s="157">
        <v>6</v>
      </c>
      <c r="KE16" s="157">
        <v>0</v>
      </c>
      <c r="KF16" s="157">
        <v>0</v>
      </c>
      <c r="KG16" s="158">
        <f t="shared" si="45"/>
        <v>1</v>
      </c>
      <c r="KH16" s="162">
        <f t="shared" si="46"/>
        <v>0</v>
      </c>
      <c r="KJ16" s="157" t="s">
        <v>31</v>
      </c>
      <c r="KK16" s="157">
        <v>6</v>
      </c>
      <c r="KL16" s="157">
        <v>6</v>
      </c>
      <c r="KM16" s="157">
        <v>0</v>
      </c>
      <c r="KN16" s="157">
        <v>0</v>
      </c>
      <c r="KO16" s="158">
        <f t="shared" si="47"/>
        <v>1</v>
      </c>
      <c r="KP16" s="162">
        <f t="shared" si="48"/>
        <v>0</v>
      </c>
      <c r="KR16" s="157" t="s">
        <v>31</v>
      </c>
      <c r="KS16" s="157">
        <v>6</v>
      </c>
      <c r="KT16" s="157">
        <v>6</v>
      </c>
      <c r="KU16" s="157">
        <v>0</v>
      </c>
      <c r="KV16" s="157">
        <v>0</v>
      </c>
      <c r="KW16" s="158">
        <f t="shared" si="49"/>
        <v>1</v>
      </c>
      <c r="KX16" s="162">
        <f t="shared" si="50"/>
        <v>0</v>
      </c>
      <c r="KZ16" s="157" t="s">
        <v>31</v>
      </c>
      <c r="LA16" s="157">
        <v>6</v>
      </c>
      <c r="LB16" s="157">
        <v>6</v>
      </c>
      <c r="LC16" s="157">
        <v>0</v>
      </c>
      <c r="LD16" s="157">
        <v>0</v>
      </c>
      <c r="LE16" s="158">
        <f t="shared" si="51"/>
        <v>1</v>
      </c>
      <c r="LF16" s="162">
        <f t="shared" si="52"/>
        <v>0</v>
      </c>
      <c r="LH16" s="157" t="s">
        <v>31</v>
      </c>
      <c r="LI16" s="157">
        <v>6</v>
      </c>
      <c r="LJ16" s="157">
        <v>6</v>
      </c>
      <c r="LK16" s="157">
        <v>0</v>
      </c>
      <c r="LL16" s="157">
        <v>0</v>
      </c>
      <c r="LM16" s="158">
        <f t="shared" si="53"/>
        <v>1</v>
      </c>
      <c r="LN16" s="162">
        <f t="shared" si="54"/>
        <v>0</v>
      </c>
      <c r="LP16" s="157" t="s">
        <v>31</v>
      </c>
      <c r="LQ16" s="157">
        <v>6</v>
      </c>
      <c r="LR16" s="157">
        <v>6</v>
      </c>
      <c r="LS16" s="157">
        <v>0</v>
      </c>
      <c r="LT16" s="157">
        <v>0</v>
      </c>
      <c r="LU16" s="158">
        <f t="shared" si="55"/>
        <v>1</v>
      </c>
      <c r="LV16" s="162">
        <f t="shared" si="56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57"/>
        <v>1</v>
      </c>
      <c r="MD16" s="162">
        <f t="shared" si="58"/>
        <v>0</v>
      </c>
      <c r="ME16" s="162"/>
      <c r="MF16" s="157" t="s">
        <v>31</v>
      </c>
      <c r="MG16" s="157">
        <v>6</v>
      </c>
      <c r="MH16" s="157">
        <v>6</v>
      </c>
      <c r="MI16" s="157">
        <v>0</v>
      </c>
      <c r="MJ16" s="157">
        <v>0</v>
      </c>
      <c r="MK16" s="158">
        <v>1</v>
      </c>
      <c r="ML16" s="158"/>
      <c r="MM16" s="158"/>
      <c r="MN16" s="158"/>
      <c r="MP16" s="157" t="s">
        <v>31</v>
      </c>
      <c r="MQ16" s="157">
        <v>6</v>
      </c>
      <c r="MR16" s="157">
        <v>6</v>
      </c>
      <c r="MS16" s="157">
        <v>0</v>
      </c>
      <c r="MT16" s="157">
        <v>0</v>
      </c>
      <c r="MU16" s="158">
        <v>1</v>
      </c>
      <c r="MV16" s="162">
        <f t="shared" si="59"/>
        <v>0</v>
      </c>
      <c r="MX16" s="157" t="s">
        <v>31</v>
      </c>
      <c r="MY16" s="157">
        <v>6</v>
      </c>
      <c r="MZ16" s="157">
        <v>0</v>
      </c>
      <c r="NA16" s="157">
        <v>0</v>
      </c>
      <c r="NB16" s="157">
        <v>6</v>
      </c>
      <c r="NC16" s="158">
        <v>0</v>
      </c>
      <c r="NE16" s="157" t="s">
        <v>31</v>
      </c>
      <c r="NF16" s="157">
        <v>6</v>
      </c>
      <c r="NG16" s="157">
        <v>0</v>
      </c>
      <c r="NH16" s="157">
        <v>0</v>
      </c>
      <c r="NI16" s="157">
        <v>6</v>
      </c>
      <c r="NJ16" s="158">
        <v>0</v>
      </c>
      <c r="NL16" s="157" t="s">
        <v>31</v>
      </c>
      <c r="NM16" s="157">
        <v>6</v>
      </c>
      <c r="NN16" s="157">
        <v>0</v>
      </c>
      <c r="NO16" s="157">
        <v>0</v>
      </c>
      <c r="NP16" s="157">
        <v>6</v>
      </c>
      <c r="NQ16" s="158">
        <v>0</v>
      </c>
      <c r="NS16" s="157" t="s">
        <v>31</v>
      </c>
      <c r="NT16" s="157">
        <v>6</v>
      </c>
      <c r="NU16" s="157">
        <v>0</v>
      </c>
      <c r="NV16" s="157">
        <v>0</v>
      </c>
      <c r="NW16" s="157">
        <v>6</v>
      </c>
      <c r="NX16" s="158">
        <v>0</v>
      </c>
      <c r="NZ16" s="157" t="s">
        <v>31</v>
      </c>
      <c r="OA16" s="157">
        <v>6</v>
      </c>
      <c r="OB16" s="157">
        <v>0</v>
      </c>
      <c r="OC16" s="157">
        <v>0</v>
      </c>
      <c r="OD16" s="157">
        <v>6</v>
      </c>
      <c r="OE16" s="157">
        <v>0</v>
      </c>
      <c r="OG16" s="157" t="s">
        <v>31</v>
      </c>
      <c r="OH16" s="157">
        <v>6</v>
      </c>
      <c r="OI16" s="157">
        <v>0</v>
      </c>
      <c r="OJ16" s="157">
        <v>0</v>
      </c>
      <c r="OK16" s="157">
        <v>6</v>
      </c>
      <c r="OL16" s="158">
        <v>0</v>
      </c>
      <c r="ON16" s="157" t="s">
        <v>31</v>
      </c>
      <c r="OO16" s="157">
        <v>6</v>
      </c>
      <c r="OP16" s="157">
        <v>0</v>
      </c>
      <c r="OQ16" s="157">
        <v>0</v>
      </c>
      <c r="OR16" s="157">
        <v>6</v>
      </c>
      <c r="OS16" s="158">
        <v>0</v>
      </c>
      <c r="OU16" s="157" t="s">
        <v>31</v>
      </c>
      <c r="OV16" s="157">
        <v>6</v>
      </c>
      <c r="OW16" s="157">
        <v>0</v>
      </c>
      <c r="OX16" s="157">
        <v>0</v>
      </c>
      <c r="OY16" s="157">
        <v>6</v>
      </c>
      <c r="OZ16" s="158">
        <v>0</v>
      </c>
      <c r="PB16" s="157" t="s">
        <v>30</v>
      </c>
      <c r="PC16" s="157">
        <v>40</v>
      </c>
      <c r="PD16" s="157">
        <v>0</v>
      </c>
      <c r="PE16" s="157">
        <v>0</v>
      </c>
      <c r="PF16" s="157">
        <v>40</v>
      </c>
      <c r="PG16" s="157">
        <v>0</v>
      </c>
    </row>
    <row r="17" spans="1:423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66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108">
        <f t="shared" si="0"/>
        <v>0</v>
      </c>
      <c r="P17" s="65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108">
        <f>U17-N17</f>
        <v>0.98</v>
      </c>
      <c r="X17" s="65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108">
        <f t="shared" si="2"/>
        <v>0</v>
      </c>
      <c r="AF17" s="65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108">
        <f t="shared" si="3"/>
        <v>0</v>
      </c>
      <c r="AN17" s="114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108">
        <f t="shared" si="4"/>
        <v>0</v>
      </c>
      <c r="AV17" s="114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108">
        <f t="shared" si="5"/>
        <v>0</v>
      </c>
      <c r="BD17" s="114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108">
        <f t="shared" si="6"/>
        <v>0</v>
      </c>
      <c r="BL17" s="114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108">
        <f t="shared" si="8"/>
        <v>0</v>
      </c>
      <c r="BT17" s="164" t="s">
        <v>32</v>
      </c>
      <c r="BU17" s="157">
        <v>628</v>
      </c>
      <c r="BV17" s="157">
        <v>618</v>
      </c>
      <c r="BW17" s="157">
        <v>10</v>
      </c>
      <c r="BX17" s="157">
        <v>0</v>
      </c>
      <c r="BY17" s="158">
        <v>0.98</v>
      </c>
      <c r="BZ17" s="158">
        <v>0</v>
      </c>
      <c r="CA17" s="156"/>
      <c r="CB17" s="163" t="s">
        <v>32</v>
      </c>
      <c r="CC17" s="157">
        <v>628</v>
      </c>
      <c r="CD17" s="157">
        <v>618</v>
      </c>
      <c r="CE17" s="157">
        <v>10</v>
      </c>
      <c r="CF17" s="157">
        <v>0</v>
      </c>
      <c r="CG17" s="158">
        <v>0.98</v>
      </c>
      <c r="CH17" s="158">
        <v>0</v>
      </c>
      <c r="CI17" s="157"/>
      <c r="CJ17" s="163" t="s">
        <v>32</v>
      </c>
      <c r="CK17" s="157">
        <v>628</v>
      </c>
      <c r="CL17" s="157">
        <v>618</v>
      </c>
      <c r="CM17" s="157">
        <v>10</v>
      </c>
      <c r="CN17" s="157">
        <v>0</v>
      </c>
      <c r="CO17" s="158">
        <v>0.98</v>
      </c>
      <c r="CP17" s="162">
        <f t="shared" si="9"/>
        <v>0</v>
      </c>
      <c r="CQ17" s="156"/>
      <c r="CR17" s="163" t="s">
        <v>32</v>
      </c>
      <c r="CS17" s="157">
        <v>628</v>
      </c>
      <c r="CT17" s="157">
        <v>618</v>
      </c>
      <c r="CU17" s="157">
        <v>10</v>
      </c>
      <c r="CV17" s="157">
        <v>0</v>
      </c>
      <c r="CW17" s="158">
        <v>0.98</v>
      </c>
      <c r="CX17" s="158">
        <f t="shared" si="10"/>
        <v>0</v>
      </c>
      <c r="CY17" s="157"/>
      <c r="CZ17" s="163" t="s">
        <v>32</v>
      </c>
      <c r="DA17" s="157">
        <v>628</v>
      </c>
      <c r="DB17" s="157">
        <v>618</v>
      </c>
      <c r="DC17" s="157">
        <v>10</v>
      </c>
      <c r="DD17" s="157">
        <v>0</v>
      </c>
      <c r="DE17" s="158">
        <v>0.98</v>
      </c>
      <c r="DF17" s="158">
        <f t="shared" si="11"/>
        <v>0</v>
      </c>
      <c r="DG17" s="157"/>
      <c r="DH17" s="163" t="s">
        <v>32</v>
      </c>
      <c r="DI17" s="157">
        <v>628</v>
      </c>
      <c r="DJ17" s="157">
        <v>618</v>
      </c>
      <c r="DK17" s="157">
        <v>10</v>
      </c>
      <c r="DL17" s="157">
        <v>0</v>
      </c>
      <c r="DM17" s="158">
        <v>0.98</v>
      </c>
      <c r="DN17" s="158">
        <f t="shared" si="12"/>
        <v>0</v>
      </c>
      <c r="DO17" s="157"/>
      <c r="DP17" s="163" t="s">
        <v>32</v>
      </c>
      <c r="DQ17" s="157">
        <v>628</v>
      </c>
      <c r="DR17" s="157">
        <v>618</v>
      </c>
      <c r="DS17" s="157">
        <v>10</v>
      </c>
      <c r="DT17" s="157">
        <v>0</v>
      </c>
      <c r="DU17" s="158">
        <v>0.98</v>
      </c>
      <c r="DV17" s="162">
        <f t="shared" si="13"/>
        <v>0</v>
      </c>
      <c r="DW17" s="156"/>
      <c r="DX17" s="163" t="s">
        <v>32</v>
      </c>
      <c r="DY17" s="157">
        <v>628</v>
      </c>
      <c r="DZ17" s="157">
        <v>618</v>
      </c>
      <c r="EA17" s="157">
        <v>10</v>
      </c>
      <c r="EB17" s="157">
        <v>0</v>
      </c>
      <c r="EC17" s="158">
        <v>0.98</v>
      </c>
      <c r="ED17" s="162">
        <f t="shared" si="14"/>
        <v>0</v>
      </c>
      <c r="EE17" s="156"/>
      <c r="EF17" s="163" t="s">
        <v>32</v>
      </c>
      <c r="EG17" s="156">
        <v>634</v>
      </c>
      <c r="EH17" s="156">
        <v>618</v>
      </c>
      <c r="EI17" s="156">
        <v>10</v>
      </c>
      <c r="EJ17" s="156">
        <v>6</v>
      </c>
      <c r="EK17" s="162">
        <v>0.97</v>
      </c>
      <c r="EL17" s="162">
        <f t="shared" si="15"/>
        <v>-1.0000000000000009E-2</v>
      </c>
      <c r="EM17" s="156"/>
      <c r="EN17" s="163" t="s">
        <v>32</v>
      </c>
      <c r="EO17" s="157">
        <v>628</v>
      </c>
      <c r="EP17" s="157">
        <v>618</v>
      </c>
      <c r="EQ17" s="157">
        <v>10</v>
      </c>
      <c r="ER17" s="157">
        <v>0</v>
      </c>
      <c r="ES17" s="158">
        <v>0.98</v>
      </c>
      <c r="ET17" s="162">
        <f t="shared" si="16"/>
        <v>1.0000000000000009E-2</v>
      </c>
      <c r="EU17" s="156"/>
      <c r="EV17" s="156"/>
      <c r="EW17" s="156"/>
      <c r="EX17" s="156"/>
      <c r="EY17" s="156"/>
      <c r="EZ17" s="156"/>
      <c r="FA17" s="156"/>
      <c r="FB17" s="156"/>
      <c r="FC17" s="162"/>
      <c r="FD17" s="156"/>
      <c r="FE17" s="156"/>
      <c r="FF17" s="156"/>
      <c r="FG17" s="156"/>
      <c r="FH17" s="156"/>
      <c r="FI17" s="156"/>
      <c r="FJ17" s="162"/>
      <c r="FK17" s="156"/>
      <c r="FL17" s="156"/>
      <c r="FM17" s="156"/>
      <c r="FN17" s="156"/>
      <c r="FO17" s="156"/>
      <c r="FP17" s="156"/>
      <c r="FQ17" s="156"/>
      <c r="FR17" s="156"/>
      <c r="FS17" s="156"/>
      <c r="FT17" s="163" t="s">
        <v>32</v>
      </c>
      <c r="FU17" s="157">
        <v>628</v>
      </c>
      <c r="FV17" s="157">
        <v>618</v>
      </c>
      <c r="FW17" s="157">
        <v>10</v>
      </c>
      <c r="FX17" s="157">
        <v>0</v>
      </c>
      <c r="FY17" s="158">
        <f t="shared" si="17"/>
        <v>0.98407643312101911</v>
      </c>
      <c r="FZ17" s="162">
        <f t="shared" si="18"/>
        <v>4.0764331210191296E-3</v>
      </c>
      <c r="GA17" s="156"/>
      <c r="GB17" s="163" t="s">
        <v>32</v>
      </c>
      <c r="GC17" s="157">
        <v>628</v>
      </c>
      <c r="GD17" s="157">
        <v>618</v>
      </c>
      <c r="GE17" s="157">
        <v>10</v>
      </c>
      <c r="GF17" s="157">
        <v>0</v>
      </c>
      <c r="GG17" s="158">
        <f t="shared" si="19"/>
        <v>0.98407643312101911</v>
      </c>
      <c r="GH17" s="162">
        <f t="shared" si="20"/>
        <v>0</v>
      </c>
      <c r="GI17" s="156"/>
      <c r="GJ17" s="163" t="s">
        <v>32</v>
      </c>
      <c r="GK17" s="157">
        <v>628</v>
      </c>
      <c r="GL17" s="157">
        <v>618</v>
      </c>
      <c r="GM17" s="157">
        <v>10</v>
      </c>
      <c r="GN17" s="157">
        <v>0</v>
      </c>
      <c r="GO17" s="158">
        <f t="shared" si="21"/>
        <v>0.98407643312101911</v>
      </c>
      <c r="GP17" s="162">
        <f t="shared" si="22"/>
        <v>0</v>
      </c>
      <c r="GQ17" s="156"/>
      <c r="GR17" s="163" t="s">
        <v>32</v>
      </c>
      <c r="GS17" s="157">
        <v>628</v>
      </c>
      <c r="GT17" s="157">
        <v>618</v>
      </c>
      <c r="GU17" s="157">
        <v>10</v>
      </c>
      <c r="GV17" s="157">
        <v>0</v>
      </c>
      <c r="GW17" s="158">
        <f t="shared" si="23"/>
        <v>0.98407643312101911</v>
      </c>
      <c r="GX17" s="162">
        <f t="shared" si="24"/>
        <v>0</v>
      </c>
      <c r="GY17" s="156"/>
      <c r="GZ17" s="163" t="s">
        <v>32</v>
      </c>
      <c r="HA17" s="157">
        <v>628</v>
      </c>
      <c r="HB17" s="157">
        <v>618</v>
      </c>
      <c r="HC17" s="157">
        <v>10</v>
      </c>
      <c r="HD17" s="157">
        <v>0</v>
      </c>
      <c r="HE17" s="158">
        <f t="shared" si="25"/>
        <v>0.98407643312101911</v>
      </c>
      <c r="HF17" s="162">
        <f t="shared" si="26"/>
        <v>0</v>
      </c>
      <c r="HH17" s="163" t="s">
        <v>32</v>
      </c>
      <c r="HI17" s="157">
        <v>628</v>
      </c>
      <c r="HJ17" s="157">
        <v>618</v>
      </c>
      <c r="HK17" s="157">
        <v>10</v>
      </c>
      <c r="HL17" s="157">
        <v>0</v>
      </c>
      <c r="HM17" s="158">
        <f t="shared" si="27"/>
        <v>0.98407643312101911</v>
      </c>
      <c r="HN17" s="162">
        <f t="shared" si="28"/>
        <v>0</v>
      </c>
      <c r="HP17" s="163" t="s">
        <v>32</v>
      </c>
      <c r="HQ17" s="157">
        <v>628</v>
      </c>
      <c r="HR17" s="157">
        <v>618</v>
      </c>
      <c r="HS17" s="157">
        <v>10</v>
      </c>
      <c r="HT17" s="157">
        <v>0</v>
      </c>
      <c r="HU17" s="158">
        <f t="shared" si="29"/>
        <v>0.98407643312101911</v>
      </c>
      <c r="HV17" s="162">
        <f t="shared" si="30"/>
        <v>0</v>
      </c>
      <c r="HX17" s="163" t="s">
        <v>32</v>
      </c>
      <c r="HY17" s="157">
        <v>628</v>
      </c>
      <c r="HZ17" s="157">
        <v>618</v>
      </c>
      <c r="IA17" s="157">
        <v>10</v>
      </c>
      <c r="IB17" s="157">
        <v>0</v>
      </c>
      <c r="IC17" s="158">
        <f t="shared" si="31"/>
        <v>0.98407643312101911</v>
      </c>
      <c r="ID17" s="162">
        <f t="shared" si="32"/>
        <v>0</v>
      </c>
      <c r="IF17" s="163" t="s">
        <v>32</v>
      </c>
      <c r="IG17" s="157">
        <v>628</v>
      </c>
      <c r="IH17" s="157">
        <v>618</v>
      </c>
      <c r="II17" s="157">
        <v>10</v>
      </c>
      <c r="IJ17" s="157">
        <v>0</v>
      </c>
      <c r="IK17" s="158">
        <f t="shared" si="33"/>
        <v>0.98407643312101911</v>
      </c>
      <c r="IL17" s="162">
        <f t="shared" si="34"/>
        <v>0</v>
      </c>
      <c r="IN17" s="163" t="s">
        <v>32</v>
      </c>
      <c r="IO17" s="157">
        <v>628</v>
      </c>
      <c r="IP17" s="157">
        <v>618</v>
      </c>
      <c r="IQ17" s="157">
        <v>10</v>
      </c>
      <c r="IR17" s="157">
        <v>0</v>
      </c>
      <c r="IS17" s="158">
        <f t="shared" si="35"/>
        <v>0.98407643312101911</v>
      </c>
      <c r="IT17" s="162">
        <f t="shared" si="36"/>
        <v>0</v>
      </c>
      <c r="IV17" s="163" t="s">
        <v>32</v>
      </c>
      <c r="IW17" s="157">
        <v>628</v>
      </c>
      <c r="IX17" s="157">
        <v>618</v>
      </c>
      <c r="IY17" s="157">
        <v>10</v>
      </c>
      <c r="IZ17" s="157">
        <v>0</v>
      </c>
      <c r="JA17" s="158">
        <f t="shared" si="37"/>
        <v>0.98407643312101911</v>
      </c>
      <c r="JB17" s="162">
        <f t="shared" si="38"/>
        <v>0</v>
      </c>
      <c r="JD17" s="173" t="s">
        <v>32</v>
      </c>
      <c r="JE17" s="157">
        <v>628</v>
      </c>
      <c r="JF17" s="157">
        <v>618</v>
      </c>
      <c r="JG17" s="157">
        <v>10</v>
      </c>
      <c r="JH17" s="157">
        <v>0</v>
      </c>
      <c r="JI17" s="158">
        <f t="shared" si="39"/>
        <v>0.98407643312101911</v>
      </c>
      <c r="JJ17" s="162">
        <f t="shared" si="40"/>
        <v>0</v>
      </c>
      <c r="JL17" s="173" t="s">
        <v>32</v>
      </c>
      <c r="JM17" s="157">
        <v>628</v>
      </c>
      <c r="JN17" s="157">
        <v>618</v>
      </c>
      <c r="JO17" s="157">
        <v>10</v>
      </c>
      <c r="JP17" s="157">
        <v>0</v>
      </c>
      <c r="JQ17" s="158">
        <f t="shared" si="41"/>
        <v>0.98407643312101911</v>
      </c>
      <c r="JR17" s="162">
        <f t="shared" si="42"/>
        <v>0</v>
      </c>
      <c r="JT17" s="173" t="s">
        <v>32</v>
      </c>
      <c r="JU17" s="157">
        <v>628</v>
      </c>
      <c r="JV17" s="157">
        <v>618</v>
      </c>
      <c r="JW17" s="157">
        <v>10</v>
      </c>
      <c r="JX17" s="157">
        <v>0</v>
      </c>
      <c r="JY17" s="158">
        <f t="shared" si="43"/>
        <v>0.98407643312101911</v>
      </c>
      <c r="JZ17" s="162">
        <f t="shared" si="44"/>
        <v>0</v>
      </c>
      <c r="KB17" s="173" t="s">
        <v>32</v>
      </c>
      <c r="KC17" s="157">
        <v>628</v>
      </c>
      <c r="KD17" s="157">
        <v>618</v>
      </c>
      <c r="KE17" s="157">
        <v>10</v>
      </c>
      <c r="KF17" s="157">
        <v>0</v>
      </c>
      <c r="KG17" s="158">
        <f t="shared" si="45"/>
        <v>0.98407643312101911</v>
      </c>
      <c r="KH17" s="162">
        <f t="shared" si="46"/>
        <v>0</v>
      </c>
      <c r="KJ17" s="173" t="s">
        <v>32</v>
      </c>
      <c r="KK17" s="157">
        <v>628</v>
      </c>
      <c r="KL17" s="157">
        <v>618</v>
      </c>
      <c r="KM17" s="157">
        <v>10</v>
      </c>
      <c r="KN17" s="157">
        <v>0</v>
      </c>
      <c r="KO17" s="158">
        <f t="shared" si="47"/>
        <v>0.98407643312101911</v>
      </c>
      <c r="KP17" s="162">
        <f t="shared" si="48"/>
        <v>0</v>
      </c>
      <c r="KR17" s="173" t="s">
        <v>32</v>
      </c>
      <c r="KS17" s="157">
        <v>628</v>
      </c>
      <c r="KT17" s="157">
        <v>618</v>
      </c>
      <c r="KU17" s="157">
        <v>10</v>
      </c>
      <c r="KV17" s="157">
        <v>0</v>
      </c>
      <c r="KW17" s="158">
        <f t="shared" si="49"/>
        <v>0.98407643312101911</v>
      </c>
      <c r="KX17" s="162">
        <f t="shared" si="50"/>
        <v>0</v>
      </c>
      <c r="KZ17" s="173" t="s">
        <v>32</v>
      </c>
      <c r="LA17" s="157">
        <v>628</v>
      </c>
      <c r="LB17" s="157">
        <v>618</v>
      </c>
      <c r="LC17" s="157">
        <v>10</v>
      </c>
      <c r="LD17" s="157">
        <v>0</v>
      </c>
      <c r="LE17" s="158">
        <f t="shared" si="51"/>
        <v>0.98407643312101911</v>
      </c>
      <c r="LF17" s="162">
        <f t="shared" si="52"/>
        <v>0</v>
      </c>
      <c r="LH17" s="17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f t="shared" si="53"/>
        <v>0.98407643312101911</v>
      </c>
      <c r="LN17" s="162">
        <f t="shared" si="54"/>
        <v>0</v>
      </c>
      <c r="LP17" s="17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f t="shared" si="55"/>
        <v>0.98407643312101911</v>
      </c>
      <c r="LV17" s="162">
        <f t="shared" si="56"/>
        <v>0</v>
      </c>
      <c r="LX17" s="17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57"/>
        <v>0.98407643312101911</v>
      </c>
      <c r="MD17" s="162">
        <f t="shared" si="58"/>
        <v>0</v>
      </c>
      <c r="ME17" s="162"/>
      <c r="MF17" s="157" t="s">
        <v>32</v>
      </c>
      <c r="MG17" s="157">
        <v>636</v>
      </c>
      <c r="MH17" s="157">
        <v>618</v>
      </c>
      <c r="MI17" s="157">
        <v>10</v>
      </c>
      <c r="MJ17" s="157">
        <v>8</v>
      </c>
      <c r="MK17" s="158">
        <v>0.97</v>
      </c>
      <c r="ML17" s="158"/>
      <c r="MM17" s="158"/>
      <c r="MN17" s="158"/>
      <c r="MP17" s="157" t="s">
        <v>32</v>
      </c>
      <c r="MQ17" s="157">
        <v>636</v>
      </c>
      <c r="MR17" s="157">
        <v>625</v>
      </c>
      <c r="MS17" s="157">
        <v>11</v>
      </c>
      <c r="MT17" s="157">
        <v>0</v>
      </c>
      <c r="MU17" s="158">
        <v>0.98</v>
      </c>
      <c r="MV17" s="162">
        <f t="shared" si="59"/>
        <v>1.0000000000000009E-2</v>
      </c>
      <c r="MX17" s="157" t="s">
        <v>32</v>
      </c>
      <c r="MY17" s="157">
        <v>636</v>
      </c>
      <c r="MZ17" s="157">
        <v>0</v>
      </c>
      <c r="NA17" s="157">
        <v>0</v>
      </c>
      <c r="NB17" s="157">
        <v>636</v>
      </c>
      <c r="NC17" s="158">
        <v>0</v>
      </c>
      <c r="NE17" s="157" t="s">
        <v>32</v>
      </c>
      <c r="NF17" s="157">
        <v>636</v>
      </c>
      <c r="NG17" s="157">
        <v>0</v>
      </c>
      <c r="NH17" s="157">
        <v>0</v>
      </c>
      <c r="NI17" s="157">
        <v>636</v>
      </c>
      <c r="NJ17" s="158">
        <v>0</v>
      </c>
      <c r="NL17" s="157" t="s">
        <v>32</v>
      </c>
      <c r="NM17" s="157">
        <v>636</v>
      </c>
      <c r="NN17" s="157">
        <v>0</v>
      </c>
      <c r="NO17" s="157">
        <v>6</v>
      </c>
      <c r="NP17" s="157">
        <v>630</v>
      </c>
      <c r="NQ17" s="158">
        <v>0</v>
      </c>
      <c r="NS17" s="157" t="s">
        <v>32</v>
      </c>
      <c r="NT17" s="157">
        <v>636</v>
      </c>
      <c r="NU17" s="157">
        <v>0</v>
      </c>
      <c r="NV17" s="157">
        <v>0</v>
      </c>
      <c r="NW17" s="157">
        <v>636</v>
      </c>
      <c r="NX17" s="158">
        <v>0</v>
      </c>
      <c r="NZ17" s="157" t="s">
        <v>32</v>
      </c>
      <c r="OA17" s="157">
        <v>636</v>
      </c>
      <c r="OB17" s="157">
        <v>0</v>
      </c>
      <c r="OC17" s="157">
        <v>0</v>
      </c>
      <c r="OD17" s="157">
        <v>636</v>
      </c>
      <c r="OE17" s="157">
        <v>0</v>
      </c>
      <c r="OG17" s="157" t="s">
        <v>32</v>
      </c>
      <c r="OH17" s="157">
        <v>636</v>
      </c>
      <c r="OI17" s="157">
        <v>0</v>
      </c>
      <c r="OJ17" s="157">
        <v>6</v>
      </c>
      <c r="OK17" s="157">
        <v>630</v>
      </c>
      <c r="OL17" s="158">
        <v>0</v>
      </c>
      <c r="ON17" s="157" t="s">
        <v>32</v>
      </c>
      <c r="OO17" s="157">
        <v>636</v>
      </c>
      <c r="OP17" s="157">
        <v>0</v>
      </c>
      <c r="OQ17" s="157">
        <v>0</v>
      </c>
      <c r="OR17" s="157">
        <v>636</v>
      </c>
      <c r="OS17" s="158">
        <v>0</v>
      </c>
      <c r="OU17" s="157" t="s">
        <v>32</v>
      </c>
      <c r="OV17" s="157">
        <v>636</v>
      </c>
      <c r="OW17" s="157">
        <v>0</v>
      </c>
      <c r="OX17" s="157">
        <v>0</v>
      </c>
      <c r="OY17" s="157">
        <v>636</v>
      </c>
      <c r="OZ17" s="158">
        <v>0</v>
      </c>
      <c r="PB17" s="157" t="s">
        <v>31</v>
      </c>
      <c r="PC17" s="157">
        <v>6</v>
      </c>
      <c r="PD17" s="157">
        <v>0</v>
      </c>
      <c r="PE17" s="157">
        <v>0</v>
      </c>
      <c r="PF17" s="157">
        <v>6</v>
      </c>
      <c r="PG17" s="157">
        <v>0</v>
      </c>
    </row>
    <row r="18" spans="1:423">
      <c r="A18" s="2" t="s">
        <v>33</v>
      </c>
      <c r="B18" s="2">
        <v>109</v>
      </c>
      <c r="C18" s="2">
        <v>109</v>
      </c>
      <c r="D18" s="2">
        <v>0</v>
      </c>
      <c r="E18" s="2">
        <v>0</v>
      </c>
      <c r="F18" s="4">
        <f t="shared" si="61"/>
        <v>1</v>
      </c>
      <c r="H18" s="2" t="s">
        <v>33</v>
      </c>
      <c r="I18" s="2">
        <v>109</v>
      </c>
      <c r="J18" s="2">
        <v>109</v>
      </c>
      <c r="K18" s="2">
        <v>0</v>
      </c>
      <c r="L18" s="2">
        <v>0</v>
      </c>
      <c r="M18" s="4">
        <f t="shared" si="60"/>
        <v>1</v>
      </c>
      <c r="N18" s="108">
        <f t="shared" si="0"/>
        <v>0</v>
      </c>
      <c r="P18" s="2" t="s">
        <v>33</v>
      </c>
      <c r="Q18" s="2">
        <v>109</v>
      </c>
      <c r="R18" s="2">
        <v>109</v>
      </c>
      <c r="S18" s="2">
        <v>0</v>
      </c>
      <c r="T18" s="2">
        <v>0</v>
      </c>
      <c r="U18" s="4">
        <v>1</v>
      </c>
      <c r="V18" s="108">
        <f t="shared" si="1"/>
        <v>0</v>
      </c>
      <c r="X18" s="2" t="s">
        <v>33</v>
      </c>
      <c r="Y18" s="2">
        <v>109</v>
      </c>
      <c r="Z18" s="2">
        <v>109</v>
      </c>
      <c r="AA18" s="2">
        <v>0</v>
      </c>
      <c r="AB18" s="2">
        <v>0</v>
      </c>
      <c r="AC18" s="4">
        <v>1</v>
      </c>
      <c r="AD18" s="108">
        <f t="shared" si="2"/>
        <v>0</v>
      </c>
      <c r="AF18" s="2" t="s">
        <v>33</v>
      </c>
      <c r="AG18" s="2">
        <v>109</v>
      </c>
      <c r="AH18" s="2">
        <v>109</v>
      </c>
      <c r="AI18" s="2">
        <v>0</v>
      </c>
      <c r="AJ18" s="2">
        <v>0</v>
      </c>
      <c r="AK18" s="4">
        <v>1</v>
      </c>
      <c r="AL18" s="108">
        <f t="shared" si="3"/>
        <v>0</v>
      </c>
      <c r="AN18" s="2" t="s">
        <v>33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108">
        <f t="shared" si="4"/>
        <v>0</v>
      </c>
      <c r="AV18" s="2" t="s">
        <v>33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108">
        <f t="shared" si="5"/>
        <v>0</v>
      </c>
      <c r="BD18" s="2" t="s">
        <v>33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108">
        <f t="shared" si="6"/>
        <v>0</v>
      </c>
      <c r="BL18" s="2" t="s">
        <v>33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7"/>
        <v>1</v>
      </c>
      <c r="BR18" s="108">
        <f t="shared" si="8"/>
        <v>0</v>
      </c>
      <c r="BT18" s="157" t="s">
        <v>33</v>
      </c>
      <c r="BU18" s="157">
        <v>109</v>
      </c>
      <c r="BV18" s="157">
        <v>109</v>
      </c>
      <c r="BW18" s="157">
        <v>0</v>
      </c>
      <c r="BX18" s="157">
        <v>0</v>
      </c>
      <c r="BY18" s="158">
        <v>1</v>
      </c>
      <c r="BZ18" s="158">
        <v>0</v>
      </c>
      <c r="CA18" s="156"/>
      <c r="CB18" s="156" t="s">
        <v>33</v>
      </c>
      <c r="CC18" s="156">
        <v>109</v>
      </c>
      <c r="CD18" s="156">
        <v>109</v>
      </c>
      <c r="CE18" s="156">
        <v>0</v>
      </c>
      <c r="CF18" s="156">
        <v>0</v>
      </c>
      <c r="CG18" s="162">
        <v>1</v>
      </c>
      <c r="CH18" s="158">
        <v>0</v>
      </c>
      <c r="CI18" s="157"/>
      <c r="CJ18" s="156" t="s">
        <v>33</v>
      </c>
      <c r="CK18" s="156">
        <v>109</v>
      </c>
      <c r="CL18" s="156">
        <v>109</v>
      </c>
      <c r="CM18" s="156">
        <v>0</v>
      </c>
      <c r="CN18" s="156">
        <v>0</v>
      </c>
      <c r="CO18" s="162">
        <v>1</v>
      </c>
      <c r="CP18" s="162">
        <f t="shared" si="9"/>
        <v>0</v>
      </c>
      <c r="CQ18" s="156"/>
      <c r="CR18" s="156" t="s">
        <v>33</v>
      </c>
      <c r="CS18" s="156">
        <v>109</v>
      </c>
      <c r="CT18" s="156">
        <v>109</v>
      </c>
      <c r="CU18" s="156">
        <v>0</v>
      </c>
      <c r="CV18" s="156">
        <v>0</v>
      </c>
      <c r="CW18" s="162">
        <v>1</v>
      </c>
      <c r="CX18" s="158">
        <f t="shared" si="10"/>
        <v>0</v>
      </c>
      <c r="CY18" s="157"/>
      <c r="CZ18" s="156" t="s">
        <v>33</v>
      </c>
      <c r="DA18" s="156">
        <v>109</v>
      </c>
      <c r="DB18" s="156">
        <v>109</v>
      </c>
      <c r="DC18" s="156">
        <v>0</v>
      </c>
      <c r="DD18" s="156">
        <v>0</v>
      </c>
      <c r="DE18" s="162">
        <v>1</v>
      </c>
      <c r="DF18" s="158">
        <f t="shared" si="11"/>
        <v>0</v>
      </c>
      <c r="DG18" s="157"/>
      <c r="DH18" s="156" t="s">
        <v>33</v>
      </c>
      <c r="DI18" s="156">
        <v>109</v>
      </c>
      <c r="DJ18" s="156">
        <v>109</v>
      </c>
      <c r="DK18" s="156">
        <v>0</v>
      </c>
      <c r="DL18" s="156">
        <v>0</v>
      </c>
      <c r="DM18" s="162">
        <v>1</v>
      </c>
      <c r="DN18" s="158">
        <f t="shared" si="12"/>
        <v>0</v>
      </c>
      <c r="DO18" s="157"/>
      <c r="DP18" s="156" t="s">
        <v>33</v>
      </c>
      <c r="DQ18" s="156">
        <v>109</v>
      </c>
      <c r="DR18" s="156">
        <v>109</v>
      </c>
      <c r="DS18" s="156">
        <v>0</v>
      </c>
      <c r="DT18" s="156">
        <v>0</v>
      </c>
      <c r="DU18" s="162">
        <v>1</v>
      </c>
      <c r="DV18" s="162">
        <f t="shared" si="13"/>
        <v>0</v>
      </c>
      <c r="DW18" s="156"/>
      <c r="DX18" s="156" t="s">
        <v>33</v>
      </c>
      <c r="DY18" s="156">
        <v>109</v>
      </c>
      <c r="DZ18" s="156">
        <v>109</v>
      </c>
      <c r="EA18" s="156">
        <v>0</v>
      </c>
      <c r="EB18" s="156">
        <v>0</v>
      </c>
      <c r="EC18" s="162">
        <v>1</v>
      </c>
      <c r="ED18" s="162">
        <f t="shared" si="14"/>
        <v>0</v>
      </c>
      <c r="EE18" s="156"/>
      <c r="EF18" s="156" t="s">
        <v>33</v>
      </c>
      <c r="EG18" s="156">
        <v>109</v>
      </c>
      <c r="EH18" s="156">
        <v>109</v>
      </c>
      <c r="EI18" s="156">
        <v>0</v>
      </c>
      <c r="EJ18" s="156">
        <v>0</v>
      </c>
      <c r="EK18" s="162">
        <v>1</v>
      </c>
      <c r="EL18" s="162">
        <f t="shared" si="15"/>
        <v>0</v>
      </c>
      <c r="EM18" s="156"/>
      <c r="EN18" s="156" t="s">
        <v>33</v>
      </c>
      <c r="EO18" s="156">
        <v>109</v>
      </c>
      <c r="EP18" s="156">
        <v>109</v>
      </c>
      <c r="EQ18" s="156">
        <v>0</v>
      </c>
      <c r="ER18" s="156">
        <v>0</v>
      </c>
      <c r="ES18" s="162">
        <v>1</v>
      </c>
      <c r="ET18" s="162">
        <f t="shared" si="16"/>
        <v>0</v>
      </c>
      <c r="EU18" s="156"/>
      <c r="EV18" s="156"/>
      <c r="EW18" s="156"/>
      <c r="EX18" s="156"/>
      <c r="EY18" s="156"/>
      <c r="EZ18" s="156"/>
      <c r="FA18" s="156"/>
      <c r="FB18" s="156"/>
      <c r="FC18" s="162"/>
      <c r="FD18" s="156"/>
      <c r="FE18" s="156"/>
      <c r="FF18" s="156"/>
      <c r="FG18" s="156"/>
      <c r="FH18" s="156"/>
      <c r="FI18" s="156"/>
      <c r="FJ18" s="162"/>
      <c r="FK18" s="156"/>
      <c r="FL18" s="156"/>
      <c r="FM18" s="156"/>
      <c r="FN18" s="156"/>
      <c r="FO18" s="156"/>
      <c r="FP18" s="156"/>
      <c r="FQ18" s="156"/>
      <c r="FR18" s="156"/>
      <c r="FS18" s="156"/>
      <c r="FT18" s="157" t="s">
        <v>33</v>
      </c>
      <c r="FU18" s="157">
        <v>109</v>
      </c>
      <c r="FV18" s="157">
        <v>109</v>
      </c>
      <c r="FW18" s="157">
        <v>0</v>
      </c>
      <c r="FX18" s="157">
        <v>0</v>
      </c>
      <c r="FY18" s="158">
        <f t="shared" si="17"/>
        <v>1</v>
      </c>
      <c r="FZ18" s="162">
        <f t="shared" si="18"/>
        <v>0</v>
      </c>
      <c r="GA18" s="156"/>
      <c r="GB18" s="157" t="s">
        <v>33</v>
      </c>
      <c r="GC18" s="157">
        <v>109</v>
      </c>
      <c r="GD18" s="157">
        <v>109</v>
      </c>
      <c r="GE18" s="157">
        <v>0</v>
      </c>
      <c r="GF18" s="157">
        <v>0</v>
      </c>
      <c r="GG18" s="158">
        <f t="shared" si="19"/>
        <v>1</v>
      </c>
      <c r="GH18" s="162">
        <f t="shared" si="20"/>
        <v>0</v>
      </c>
      <c r="GI18" s="156"/>
      <c r="GJ18" s="157" t="s">
        <v>33</v>
      </c>
      <c r="GK18" s="157">
        <v>109</v>
      </c>
      <c r="GL18" s="157">
        <v>109</v>
      </c>
      <c r="GM18" s="157">
        <v>0</v>
      </c>
      <c r="GN18" s="157">
        <v>0</v>
      </c>
      <c r="GO18" s="158">
        <f t="shared" si="21"/>
        <v>1</v>
      </c>
      <c r="GP18" s="162">
        <f t="shared" si="22"/>
        <v>0</v>
      </c>
      <c r="GQ18" s="156"/>
      <c r="GR18" s="157" t="s">
        <v>33</v>
      </c>
      <c r="GS18" s="157">
        <v>109</v>
      </c>
      <c r="GT18" s="157">
        <v>109</v>
      </c>
      <c r="GU18" s="157">
        <v>0</v>
      </c>
      <c r="GV18" s="157">
        <v>0</v>
      </c>
      <c r="GW18" s="158">
        <f t="shared" si="23"/>
        <v>1</v>
      </c>
      <c r="GX18" s="162">
        <f t="shared" si="24"/>
        <v>0</v>
      </c>
      <c r="GY18" s="156"/>
      <c r="GZ18" s="157" t="s">
        <v>33</v>
      </c>
      <c r="HA18" s="157">
        <v>109</v>
      </c>
      <c r="HB18" s="157">
        <v>109</v>
      </c>
      <c r="HC18" s="157">
        <v>0</v>
      </c>
      <c r="HD18" s="157">
        <v>0</v>
      </c>
      <c r="HE18" s="158">
        <f t="shared" si="25"/>
        <v>1</v>
      </c>
      <c r="HF18" s="162">
        <f t="shared" si="26"/>
        <v>0</v>
      </c>
      <c r="HH18" s="157" t="s">
        <v>33</v>
      </c>
      <c r="HI18" s="157">
        <v>109</v>
      </c>
      <c r="HJ18" s="157">
        <v>109</v>
      </c>
      <c r="HK18" s="157">
        <v>0</v>
      </c>
      <c r="HL18" s="157">
        <v>0</v>
      </c>
      <c r="HM18" s="158">
        <f t="shared" si="27"/>
        <v>1</v>
      </c>
      <c r="HN18" s="162">
        <f t="shared" si="28"/>
        <v>0</v>
      </c>
      <c r="HP18" s="157" t="s">
        <v>33</v>
      </c>
      <c r="HQ18" s="157">
        <v>109</v>
      </c>
      <c r="HR18" s="157">
        <v>109</v>
      </c>
      <c r="HS18" s="157">
        <v>0</v>
      </c>
      <c r="HT18" s="157">
        <v>0</v>
      </c>
      <c r="HU18" s="158">
        <f t="shared" si="29"/>
        <v>1</v>
      </c>
      <c r="HV18" s="162">
        <f t="shared" si="30"/>
        <v>0</v>
      </c>
      <c r="HX18" s="157" t="s">
        <v>33</v>
      </c>
      <c r="HY18" s="157">
        <v>109</v>
      </c>
      <c r="HZ18" s="157">
        <v>109</v>
      </c>
      <c r="IA18" s="157">
        <v>0</v>
      </c>
      <c r="IB18" s="157">
        <v>0</v>
      </c>
      <c r="IC18" s="158">
        <f t="shared" si="31"/>
        <v>1</v>
      </c>
      <c r="ID18" s="162">
        <f t="shared" si="32"/>
        <v>0</v>
      </c>
      <c r="IF18" s="157" t="s">
        <v>33</v>
      </c>
      <c r="IG18" s="157">
        <v>109</v>
      </c>
      <c r="IH18" s="157">
        <v>109</v>
      </c>
      <c r="II18" s="157">
        <v>0</v>
      </c>
      <c r="IJ18" s="157">
        <v>0</v>
      </c>
      <c r="IK18" s="158">
        <f t="shared" si="33"/>
        <v>1</v>
      </c>
      <c r="IL18" s="162">
        <f t="shared" si="34"/>
        <v>0</v>
      </c>
      <c r="IN18" s="157" t="s">
        <v>33</v>
      </c>
      <c r="IO18" s="157">
        <v>109</v>
      </c>
      <c r="IP18" s="157">
        <v>109</v>
      </c>
      <c r="IQ18" s="157">
        <v>0</v>
      </c>
      <c r="IR18" s="157">
        <v>0</v>
      </c>
      <c r="IS18" s="158">
        <f t="shared" si="35"/>
        <v>1</v>
      </c>
      <c r="IT18" s="162">
        <f t="shared" si="36"/>
        <v>0</v>
      </c>
      <c r="IV18" s="157" t="s">
        <v>33</v>
      </c>
      <c r="IW18" s="157">
        <v>109</v>
      </c>
      <c r="IX18" s="157">
        <v>109</v>
      </c>
      <c r="IY18" s="157">
        <v>0</v>
      </c>
      <c r="IZ18" s="157">
        <v>0</v>
      </c>
      <c r="JA18" s="158">
        <f t="shared" si="37"/>
        <v>1</v>
      </c>
      <c r="JB18" s="162">
        <f t="shared" si="38"/>
        <v>0</v>
      </c>
      <c r="JD18" s="157" t="s">
        <v>33</v>
      </c>
      <c r="JE18" s="157">
        <v>109</v>
      </c>
      <c r="JF18" s="157">
        <v>109</v>
      </c>
      <c r="JG18" s="157">
        <v>0</v>
      </c>
      <c r="JH18" s="157">
        <v>0</v>
      </c>
      <c r="JI18" s="158">
        <f t="shared" si="39"/>
        <v>1</v>
      </c>
      <c r="JJ18" s="162">
        <f t="shared" si="40"/>
        <v>0</v>
      </c>
      <c r="JL18" s="157" t="s">
        <v>33</v>
      </c>
      <c r="JM18" s="157">
        <v>109</v>
      </c>
      <c r="JN18" s="157">
        <v>109</v>
      </c>
      <c r="JO18" s="157">
        <v>0</v>
      </c>
      <c r="JP18" s="157">
        <v>0</v>
      </c>
      <c r="JQ18" s="158">
        <f t="shared" si="41"/>
        <v>1</v>
      </c>
      <c r="JR18" s="162">
        <f t="shared" si="42"/>
        <v>0</v>
      </c>
      <c r="JT18" s="157" t="s">
        <v>33</v>
      </c>
      <c r="JU18" s="157">
        <v>109</v>
      </c>
      <c r="JV18" s="157">
        <v>109</v>
      </c>
      <c r="JW18" s="157">
        <v>0</v>
      </c>
      <c r="JX18" s="157">
        <v>0</v>
      </c>
      <c r="JY18" s="158">
        <f t="shared" si="43"/>
        <v>1</v>
      </c>
      <c r="JZ18" s="162">
        <f t="shared" si="44"/>
        <v>0</v>
      </c>
      <c r="KB18" s="157" t="s">
        <v>33</v>
      </c>
      <c r="KC18" s="157">
        <v>109</v>
      </c>
      <c r="KD18" s="157">
        <v>109</v>
      </c>
      <c r="KE18" s="157">
        <v>0</v>
      </c>
      <c r="KF18" s="157">
        <v>0</v>
      </c>
      <c r="KG18" s="158">
        <f t="shared" si="45"/>
        <v>1</v>
      </c>
      <c r="KH18" s="162">
        <f t="shared" si="46"/>
        <v>0</v>
      </c>
      <c r="KJ18" s="157" t="s">
        <v>33</v>
      </c>
      <c r="KK18" s="157">
        <v>109</v>
      </c>
      <c r="KL18" s="157">
        <v>109</v>
      </c>
      <c r="KM18" s="157">
        <v>0</v>
      </c>
      <c r="KN18" s="157">
        <v>0</v>
      </c>
      <c r="KO18" s="158">
        <f t="shared" si="47"/>
        <v>1</v>
      </c>
      <c r="KP18" s="162">
        <f t="shared" si="48"/>
        <v>0</v>
      </c>
      <c r="KR18" s="157" t="s">
        <v>33</v>
      </c>
      <c r="KS18" s="157">
        <v>109</v>
      </c>
      <c r="KT18" s="157">
        <v>109</v>
      </c>
      <c r="KU18" s="157">
        <v>0</v>
      </c>
      <c r="KV18" s="157">
        <v>0</v>
      </c>
      <c r="KW18" s="158">
        <f t="shared" si="49"/>
        <v>1</v>
      </c>
      <c r="KX18" s="162">
        <f t="shared" si="50"/>
        <v>0</v>
      </c>
      <c r="KZ18" s="157" t="s">
        <v>33</v>
      </c>
      <c r="LA18" s="157">
        <v>109</v>
      </c>
      <c r="LB18" s="157">
        <v>109</v>
      </c>
      <c r="LC18" s="157">
        <v>0</v>
      </c>
      <c r="LD18" s="157">
        <v>0</v>
      </c>
      <c r="LE18" s="158">
        <f t="shared" si="51"/>
        <v>1</v>
      </c>
      <c r="LF18" s="162">
        <f t="shared" si="52"/>
        <v>0</v>
      </c>
      <c r="LH18" s="157" t="s">
        <v>33</v>
      </c>
      <c r="LI18" s="157">
        <v>109</v>
      </c>
      <c r="LJ18" s="157">
        <v>109</v>
      </c>
      <c r="LK18" s="157">
        <v>0</v>
      </c>
      <c r="LL18" s="157">
        <v>0</v>
      </c>
      <c r="LM18" s="158">
        <f t="shared" si="53"/>
        <v>1</v>
      </c>
      <c r="LN18" s="162">
        <f t="shared" si="54"/>
        <v>0</v>
      </c>
      <c r="LP18" s="157" t="s">
        <v>33</v>
      </c>
      <c r="LQ18" s="157">
        <v>109</v>
      </c>
      <c r="LR18" s="157">
        <v>109</v>
      </c>
      <c r="LS18" s="157">
        <v>0</v>
      </c>
      <c r="LT18" s="157">
        <v>0</v>
      </c>
      <c r="LU18" s="158">
        <f t="shared" si="55"/>
        <v>1</v>
      </c>
      <c r="LV18" s="162">
        <f t="shared" si="56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57"/>
        <v>1</v>
      </c>
      <c r="MD18" s="162">
        <f t="shared" si="58"/>
        <v>0</v>
      </c>
      <c r="ME18" s="162"/>
      <c r="MF18" s="157" t="s">
        <v>33</v>
      </c>
      <c r="MG18" s="157">
        <v>109</v>
      </c>
      <c r="MH18" s="157">
        <v>109</v>
      </c>
      <c r="MI18" s="157">
        <v>0</v>
      </c>
      <c r="MJ18" s="157">
        <v>0</v>
      </c>
      <c r="MK18" s="158">
        <v>1</v>
      </c>
      <c r="ML18" s="158"/>
      <c r="MM18" s="158"/>
      <c r="MN18" s="158"/>
      <c r="MP18" s="157" t="s">
        <v>33</v>
      </c>
      <c r="MQ18" s="157">
        <v>109</v>
      </c>
      <c r="MR18" s="157">
        <v>109</v>
      </c>
      <c r="MS18" s="157">
        <v>0</v>
      </c>
      <c r="MT18" s="157">
        <v>0</v>
      </c>
      <c r="MU18" s="158">
        <v>1</v>
      </c>
      <c r="MV18" s="162">
        <f t="shared" si="59"/>
        <v>0</v>
      </c>
      <c r="MX18" s="157" t="s">
        <v>33</v>
      </c>
      <c r="MY18" s="157">
        <v>109</v>
      </c>
      <c r="MZ18" s="157">
        <v>0</v>
      </c>
      <c r="NA18" s="157">
        <v>0</v>
      </c>
      <c r="NB18" s="157">
        <v>109</v>
      </c>
      <c r="NC18" s="158">
        <v>0</v>
      </c>
      <c r="NE18" s="157" t="s">
        <v>33</v>
      </c>
      <c r="NF18" s="157">
        <v>109</v>
      </c>
      <c r="NG18" s="157">
        <v>0</v>
      </c>
      <c r="NH18" s="157">
        <v>0</v>
      </c>
      <c r="NI18" s="157">
        <v>109</v>
      </c>
      <c r="NJ18" s="158">
        <v>0</v>
      </c>
      <c r="NL18" s="157" t="s">
        <v>33</v>
      </c>
      <c r="NM18" s="157">
        <v>109</v>
      </c>
      <c r="NN18" s="157">
        <v>0</v>
      </c>
      <c r="NO18" s="157">
        <v>0</v>
      </c>
      <c r="NP18" s="157">
        <v>109</v>
      </c>
      <c r="NQ18" s="158">
        <v>0</v>
      </c>
      <c r="NS18" s="157" t="s">
        <v>33</v>
      </c>
      <c r="NT18" s="157">
        <v>109</v>
      </c>
      <c r="NU18" s="157">
        <v>0</v>
      </c>
      <c r="NV18" s="157">
        <v>0</v>
      </c>
      <c r="NW18" s="157">
        <v>109</v>
      </c>
      <c r="NX18" s="158">
        <v>0</v>
      </c>
      <c r="NZ18" s="157" t="s">
        <v>33</v>
      </c>
      <c r="OA18" s="157">
        <v>109</v>
      </c>
      <c r="OB18" s="157">
        <v>0</v>
      </c>
      <c r="OC18" s="157">
        <v>0</v>
      </c>
      <c r="OD18" s="157">
        <v>109</v>
      </c>
      <c r="OE18" s="157">
        <v>0</v>
      </c>
      <c r="OG18" s="157" t="s">
        <v>33</v>
      </c>
      <c r="OH18" s="157">
        <v>109</v>
      </c>
      <c r="OI18" s="157">
        <v>0</v>
      </c>
      <c r="OJ18" s="157">
        <v>0</v>
      </c>
      <c r="OK18" s="157">
        <v>109</v>
      </c>
      <c r="OL18" s="158">
        <v>0</v>
      </c>
      <c r="ON18" s="157" t="s">
        <v>33</v>
      </c>
      <c r="OO18" s="157">
        <v>109</v>
      </c>
      <c r="OP18" s="157">
        <v>0</v>
      </c>
      <c r="OQ18" s="157">
        <v>0</v>
      </c>
      <c r="OR18" s="157">
        <v>109</v>
      </c>
      <c r="OS18" s="158">
        <v>0</v>
      </c>
      <c r="OU18" s="157" t="s">
        <v>33</v>
      </c>
      <c r="OV18" s="157">
        <v>109</v>
      </c>
      <c r="OW18" s="157">
        <v>0</v>
      </c>
      <c r="OX18" s="157">
        <v>0</v>
      </c>
      <c r="OY18" s="157">
        <v>109</v>
      </c>
      <c r="OZ18" s="158">
        <v>0</v>
      </c>
      <c r="PB18" s="157" t="s">
        <v>32</v>
      </c>
      <c r="PC18" s="157">
        <v>636</v>
      </c>
      <c r="PD18" s="157">
        <v>0</v>
      </c>
      <c r="PE18" s="157">
        <v>6</v>
      </c>
      <c r="PF18" s="157">
        <v>630</v>
      </c>
      <c r="PG18" s="157">
        <v>0</v>
      </c>
    </row>
    <row r="19" spans="1:423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f t="shared" si="61"/>
        <v>1.8518518518518517E-2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f t="shared" si="60"/>
        <v>1.8518518518518517E-2</v>
      </c>
      <c r="N19" s="108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108">
        <f t="shared" si="1"/>
        <v>1.4814814814814829E-3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108">
        <f t="shared" si="2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108">
        <f t="shared" si="3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108">
        <f t="shared" si="4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108">
        <f t="shared" si="5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108">
        <f t="shared" si="6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f t="shared" si="7"/>
        <v>1.8518518518518517E-2</v>
      </c>
      <c r="BR19" s="108">
        <f t="shared" si="8"/>
        <v>-1.4814814814814829E-3</v>
      </c>
      <c r="BT19" s="157" t="s">
        <v>34</v>
      </c>
      <c r="BU19" s="157">
        <v>54</v>
      </c>
      <c r="BV19" s="157">
        <v>1</v>
      </c>
      <c r="BW19" s="157">
        <v>53</v>
      </c>
      <c r="BX19" s="157">
        <v>0</v>
      </c>
      <c r="BY19" s="158">
        <v>0.02</v>
      </c>
      <c r="BZ19" s="158">
        <v>0</v>
      </c>
      <c r="CA19" s="156"/>
      <c r="CB19" s="156" t="s">
        <v>34</v>
      </c>
      <c r="CC19" s="156">
        <v>54</v>
      </c>
      <c r="CD19" s="156">
        <v>1</v>
      </c>
      <c r="CE19" s="156">
        <v>53</v>
      </c>
      <c r="CF19" s="156">
        <v>0</v>
      </c>
      <c r="CG19" s="162">
        <v>0.02</v>
      </c>
      <c r="CH19" s="158">
        <v>0</v>
      </c>
      <c r="CI19" s="157"/>
      <c r="CJ19" s="156" t="s">
        <v>34</v>
      </c>
      <c r="CK19" s="156">
        <v>54</v>
      </c>
      <c r="CL19" s="156">
        <v>1</v>
      </c>
      <c r="CM19" s="156">
        <v>53</v>
      </c>
      <c r="CN19" s="156">
        <v>0</v>
      </c>
      <c r="CO19" s="162">
        <v>0.02</v>
      </c>
      <c r="CP19" s="162">
        <f t="shared" si="9"/>
        <v>0</v>
      </c>
      <c r="CQ19" s="156"/>
      <c r="CR19" s="156" t="s">
        <v>34</v>
      </c>
      <c r="CS19" s="156">
        <v>203</v>
      </c>
      <c r="CT19" s="156">
        <v>8</v>
      </c>
      <c r="CU19" s="156">
        <v>191</v>
      </c>
      <c r="CV19" s="156">
        <v>4</v>
      </c>
      <c r="CW19" s="162">
        <v>0.04</v>
      </c>
      <c r="CX19" s="158">
        <f t="shared" si="10"/>
        <v>0.02</v>
      </c>
      <c r="CY19" s="157"/>
      <c r="CZ19" s="156" t="s">
        <v>34</v>
      </c>
      <c r="DA19" s="156">
        <v>203</v>
      </c>
      <c r="DB19" s="156">
        <v>8</v>
      </c>
      <c r="DC19" s="156">
        <v>191</v>
      </c>
      <c r="DD19" s="156">
        <v>4</v>
      </c>
      <c r="DE19" s="162">
        <v>0.04</v>
      </c>
      <c r="DF19" s="158">
        <f t="shared" si="11"/>
        <v>0</v>
      </c>
      <c r="DG19" s="157"/>
      <c r="DH19" s="156" t="s">
        <v>34</v>
      </c>
      <c r="DI19" s="156">
        <v>203</v>
      </c>
      <c r="DJ19" s="156">
        <v>8</v>
      </c>
      <c r="DK19" s="156">
        <v>191</v>
      </c>
      <c r="DL19" s="156">
        <v>4</v>
      </c>
      <c r="DM19" s="162">
        <v>0.04</v>
      </c>
      <c r="DN19" s="158">
        <f t="shared" si="12"/>
        <v>0</v>
      </c>
      <c r="DO19" s="157"/>
      <c r="DP19" s="156" t="s">
        <v>34</v>
      </c>
      <c r="DQ19" s="156">
        <v>203</v>
      </c>
      <c r="DR19" s="156">
        <v>8</v>
      </c>
      <c r="DS19" s="156">
        <v>191</v>
      </c>
      <c r="DT19" s="156">
        <v>4</v>
      </c>
      <c r="DU19" s="162">
        <v>0.04</v>
      </c>
      <c r="DV19" s="162">
        <f t="shared" si="13"/>
        <v>0</v>
      </c>
      <c r="DW19" s="156"/>
      <c r="DX19" s="156" t="s">
        <v>34</v>
      </c>
      <c r="DY19" s="156">
        <v>203</v>
      </c>
      <c r="DZ19" s="156">
        <v>8</v>
      </c>
      <c r="EA19" s="156">
        <v>191</v>
      </c>
      <c r="EB19" s="156">
        <v>4</v>
      </c>
      <c r="EC19" s="162">
        <v>0.04</v>
      </c>
      <c r="ED19" s="162">
        <f t="shared" si="14"/>
        <v>0</v>
      </c>
      <c r="EE19" s="156"/>
      <c r="EF19" s="156" t="s">
        <v>34</v>
      </c>
      <c r="EG19" s="156">
        <v>203</v>
      </c>
      <c r="EH19" s="156">
        <v>8</v>
      </c>
      <c r="EI19" s="156">
        <v>191</v>
      </c>
      <c r="EJ19" s="156">
        <v>4</v>
      </c>
      <c r="EK19" s="162">
        <v>0.04</v>
      </c>
      <c r="EL19" s="162">
        <f t="shared" si="15"/>
        <v>0</v>
      </c>
      <c r="EM19" s="156"/>
      <c r="EN19" s="156" t="s">
        <v>34</v>
      </c>
      <c r="EO19" s="156">
        <v>203</v>
      </c>
      <c r="EP19" s="156">
        <v>8</v>
      </c>
      <c r="EQ19" s="156">
        <v>191</v>
      </c>
      <c r="ER19" s="156">
        <v>4</v>
      </c>
      <c r="ES19" s="162">
        <v>0.04</v>
      </c>
      <c r="ET19" s="162">
        <f t="shared" si="16"/>
        <v>0</v>
      </c>
      <c r="EU19" s="156"/>
      <c r="EV19" s="156"/>
      <c r="EW19" s="156"/>
      <c r="EX19" s="156"/>
      <c r="EY19" s="156"/>
      <c r="EZ19" s="156"/>
      <c r="FA19" s="156"/>
      <c r="FB19" s="156"/>
      <c r="FC19" s="162"/>
      <c r="FD19" s="156"/>
      <c r="FE19" s="156"/>
      <c r="FF19" s="156"/>
      <c r="FG19" s="156"/>
      <c r="FH19" s="156"/>
      <c r="FI19" s="156"/>
      <c r="FJ19" s="162"/>
      <c r="FK19" s="156"/>
      <c r="FL19" s="156"/>
      <c r="FM19" s="156"/>
      <c r="FN19" s="156"/>
      <c r="FO19" s="156"/>
      <c r="FP19" s="156"/>
      <c r="FQ19" s="156"/>
      <c r="FR19" s="156"/>
      <c r="FS19" s="156"/>
      <c r="FT19" s="157" t="s">
        <v>34</v>
      </c>
      <c r="FU19" s="157">
        <v>203</v>
      </c>
      <c r="FV19" s="157">
        <v>8</v>
      </c>
      <c r="FW19" s="157">
        <v>191</v>
      </c>
      <c r="FX19" s="157">
        <v>4</v>
      </c>
      <c r="FY19" s="158">
        <f t="shared" si="17"/>
        <v>3.9408866995073892E-2</v>
      </c>
      <c r="FZ19" s="162">
        <f t="shared" si="18"/>
        <v>-5.9113300492610876E-4</v>
      </c>
      <c r="GA19" s="156"/>
      <c r="GB19" s="157" t="s">
        <v>34</v>
      </c>
      <c r="GC19" s="157">
        <v>203</v>
      </c>
      <c r="GD19" s="157">
        <v>8</v>
      </c>
      <c r="GE19" s="157">
        <v>191</v>
      </c>
      <c r="GF19" s="157">
        <v>4</v>
      </c>
      <c r="GG19" s="158">
        <f t="shared" si="19"/>
        <v>3.9408866995073892E-2</v>
      </c>
      <c r="GH19" s="162">
        <f t="shared" si="20"/>
        <v>0</v>
      </c>
      <c r="GI19" s="156"/>
      <c r="GJ19" s="157" t="s">
        <v>34</v>
      </c>
      <c r="GK19" s="157">
        <v>203</v>
      </c>
      <c r="GL19" s="157">
        <v>8</v>
      </c>
      <c r="GM19" s="157">
        <v>191</v>
      </c>
      <c r="GN19" s="157">
        <v>4</v>
      </c>
      <c r="GO19" s="158">
        <f t="shared" si="21"/>
        <v>3.9408866995073892E-2</v>
      </c>
      <c r="GP19" s="162">
        <f t="shared" si="22"/>
        <v>0</v>
      </c>
      <c r="GQ19" s="156"/>
      <c r="GR19" s="157" t="s">
        <v>34</v>
      </c>
      <c r="GS19" s="157">
        <v>203</v>
      </c>
      <c r="GT19" s="157">
        <v>8</v>
      </c>
      <c r="GU19" s="157">
        <v>191</v>
      </c>
      <c r="GV19" s="157">
        <v>4</v>
      </c>
      <c r="GW19" s="158">
        <f t="shared" si="23"/>
        <v>3.9408866995073892E-2</v>
      </c>
      <c r="GX19" s="162">
        <f t="shared" si="24"/>
        <v>0</v>
      </c>
      <c r="GY19" s="156"/>
      <c r="GZ19" s="157" t="s">
        <v>34</v>
      </c>
      <c r="HA19" s="157">
        <v>203</v>
      </c>
      <c r="HB19" s="157">
        <v>8</v>
      </c>
      <c r="HC19" s="157">
        <v>191</v>
      </c>
      <c r="HD19" s="157">
        <v>4</v>
      </c>
      <c r="HE19" s="158">
        <f t="shared" si="25"/>
        <v>3.9408866995073892E-2</v>
      </c>
      <c r="HF19" s="162">
        <f t="shared" si="26"/>
        <v>0</v>
      </c>
      <c r="HH19" s="157" t="s">
        <v>34</v>
      </c>
      <c r="HI19" s="157">
        <v>203</v>
      </c>
      <c r="HJ19" s="157">
        <v>8</v>
      </c>
      <c r="HK19" s="157">
        <v>191</v>
      </c>
      <c r="HL19" s="157">
        <v>4</v>
      </c>
      <c r="HM19" s="158">
        <f t="shared" si="27"/>
        <v>3.9408866995073892E-2</v>
      </c>
      <c r="HN19" s="162">
        <f t="shared" si="28"/>
        <v>0</v>
      </c>
      <c r="HP19" s="157" t="s">
        <v>34</v>
      </c>
      <c r="HQ19" s="157">
        <v>203</v>
      </c>
      <c r="HR19" s="157">
        <v>8</v>
      </c>
      <c r="HS19" s="157">
        <v>191</v>
      </c>
      <c r="HT19" s="157">
        <v>4</v>
      </c>
      <c r="HU19" s="158">
        <f t="shared" si="29"/>
        <v>3.9408866995073892E-2</v>
      </c>
      <c r="HV19" s="162">
        <f t="shared" si="30"/>
        <v>0</v>
      </c>
      <c r="HX19" s="157" t="s">
        <v>34</v>
      </c>
      <c r="HY19" s="157">
        <v>203</v>
      </c>
      <c r="HZ19" s="157">
        <v>8</v>
      </c>
      <c r="IA19" s="157">
        <v>191</v>
      </c>
      <c r="IB19" s="157">
        <v>4</v>
      </c>
      <c r="IC19" s="158">
        <f t="shared" si="31"/>
        <v>3.9408866995073892E-2</v>
      </c>
      <c r="ID19" s="162">
        <f t="shared" si="32"/>
        <v>0</v>
      </c>
      <c r="IF19" s="157" t="s">
        <v>34</v>
      </c>
      <c r="IG19" s="157">
        <v>203</v>
      </c>
      <c r="IH19" s="157">
        <v>8</v>
      </c>
      <c r="II19" s="157">
        <v>191</v>
      </c>
      <c r="IJ19" s="157">
        <v>4</v>
      </c>
      <c r="IK19" s="158">
        <f t="shared" si="33"/>
        <v>3.9408866995073892E-2</v>
      </c>
      <c r="IL19" s="162">
        <f t="shared" si="34"/>
        <v>0</v>
      </c>
      <c r="IN19" s="157" t="s">
        <v>34</v>
      </c>
      <c r="IO19" s="157">
        <v>203</v>
      </c>
      <c r="IP19" s="157">
        <v>8</v>
      </c>
      <c r="IQ19" s="157">
        <v>191</v>
      </c>
      <c r="IR19" s="157">
        <v>4</v>
      </c>
      <c r="IS19" s="158">
        <f t="shared" si="35"/>
        <v>3.9408866995073892E-2</v>
      </c>
      <c r="IT19" s="162">
        <f t="shared" si="36"/>
        <v>0</v>
      </c>
      <c r="IV19" s="157" t="s">
        <v>34</v>
      </c>
      <c r="IW19" s="157">
        <v>203</v>
      </c>
      <c r="IX19" s="157">
        <v>8</v>
      </c>
      <c r="IY19" s="157">
        <v>191</v>
      </c>
      <c r="IZ19" s="157">
        <v>4</v>
      </c>
      <c r="JA19" s="158">
        <f t="shared" si="37"/>
        <v>3.9408866995073892E-2</v>
      </c>
      <c r="JB19" s="162">
        <f t="shared" si="38"/>
        <v>0</v>
      </c>
      <c r="JD19" s="157" t="s">
        <v>34</v>
      </c>
      <c r="JE19" s="157">
        <v>203</v>
      </c>
      <c r="JF19" s="157">
        <v>8</v>
      </c>
      <c r="JG19" s="157">
        <v>191</v>
      </c>
      <c r="JH19" s="157">
        <v>4</v>
      </c>
      <c r="JI19" s="158">
        <f t="shared" si="39"/>
        <v>3.9408866995073892E-2</v>
      </c>
      <c r="JJ19" s="162">
        <f t="shared" si="40"/>
        <v>0</v>
      </c>
      <c r="JL19" s="157" t="s">
        <v>34</v>
      </c>
      <c r="JM19" s="157">
        <v>203</v>
      </c>
      <c r="JN19" s="157">
        <v>8</v>
      </c>
      <c r="JO19" s="157">
        <v>191</v>
      </c>
      <c r="JP19" s="157">
        <v>4</v>
      </c>
      <c r="JQ19" s="158">
        <f t="shared" si="41"/>
        <v>3.9408866995073892E-2</v>
      </c>
      <c r="JR19" s="162">
        <f t="shared" si="42"/>
        <v>0</v>
      </c>
      <c r="JT19" s="157" t="s">
        <v>34</v>
      </c>
      <c r="JU19" s="157">
        <v>203</v>
      </c>
      <c r="JV19" s="157">
        <v>8</v>
      </c>
      <c r="JW19" s="157">
        <v>191</v>
      </c>
      <c r="JX19" s="157">
        <v>4</v>
      </c>
      <c r="JY19" s="158">
        <f t="shared" si="43"/>
        <v>3.9408866995073892E-2</v>
      </c>
      <c r="JZ19" s="162">
        <f t="shared" si="44"/>
        <v>0</v>
      </c>
      <c r="KB19" s="157" t="s">
        <v>34</v>
      </c>
      <c r="KC19" s="157">
        <v>203</v>
      </c>
      <c r="KD19" s="157">
        <v>8</v>
      </c>
      <c r="KE19" s="157">
        <v>191</v>
      </c>
      <c r="KF19" s="157">
        <v>4</v>
      </c>
      <c r="KG19" s="158">
        <f t="shared" si="45"/>
        <v>3.9408866995073892E-2</v>
      </c>
      <c r="KH19" s="162">
        <f t="shared" si="46"/>
        <v>0</v>
      </c>
      <c r="KJ19" s="157" t="s">
        <v>34</v>
      </c>
      <c r="KK19" s="157">
        <v>203</v>
      </c>
      <c r="KL19" s="157">
        <v>8</v>
      </c>
      <c r="KM19" s="157">
        <v>191</v>
      </c>
      <c r="KN19" s="157">
        <v>4</v>
      </c>
      <c r="KO19" s="158">
        <f t="shared" si="47"/>
        <v>3.9408866995073892E-2</v>
      </c>
      <c r="KP19" s="162">
        <f t="shared" si="48"/>
        <v>0</v>
      </c>
      <c r="KR19" s="157" t="s">
        <v>34</v>
      </c>
      <c r="KS19" s="157">
        <v>203</v>
      </c>
      <c r="KT19" s="157">
        <v>8</v>
      </c>
      <c r="KU19" s="157">
        <v>191</v>
      </c>
      <c r="KV19" s="157">
        <v>4</v>
      </c>
      <c r="KW19" s="158">
        <f t="shared" si="49"/>
        <v>3.9408866995073892E-2</v>
      </c>
      <c r="KX19" s="162">
        <f t="shared" si="50"/>
        <v>0</v>
      </c>
      <c r="KZ19" s="157" t="s">
        <v>34</v>
      </c>
      <c r="LA19" s="157">
        <v>203</v>
      </c>
      <c r="LB19" s="157">
        <v>8</v>
      </c>
      <c r="LC19" s="157">
        <v>191</v>
      </c>
      <c r="LD19" s="157">
        <v>4</v>
      </c>
      <c r="LE19" s="158">
        <f t="shared" si="51"/>
        <v>3.9408866995073892E-2</v>
      </c>
      <c r="LF19" s="162">
        <f t="shared" si="52"/>
        <v>0</v>
      </c>
      <c r="LH19" s="157" t="s">
        <v>34</v>
      </c>
      <c r="LI19" s="157">
        <v>203</v>
      </c>
      <c r="LJ19" s="157">
        <v>8</v>
      </c>
      <c r="LK19" s="157">
        <v>191</v>
      </c>
      <c r="LL19" s="157">
        <v>4</v>
      </c>
      <c r="LM19" s="158">
        <f t="shared" si="53"/>
        <v>3.9408866995073892E-2</v>
      </c>
      <c r="LN19" s="162">
        <f t="shared" si="54"/>
        <v>0</v>
      </c>
      <c r="LP19" s="157" t="s">
        <v>34</v>
      </c>
      <c r="LQ19" s="157">
        <v>203</v>
      </c>
      <c r="LR19" s="157">
        <v>8</v>
      </c>
      <c r="LS19" s="157">
        <v>191</v>
      </c>
      <c r="LT19" s="157">
        <v>4</v>
      </c>
      <c r="LU19" s="158">
        <f t="shared" si="55"/>
        <v>3.9408866995073892E-2</v>
      </c>
      <c r="LV19" s="162">
        <f t="shared" si="56"/>
        <v>0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57"/>
        <v>3.9408866995073892E-2</v>
      </c>
      <c r="MD19" s="162">
        <f t="shared" si="58"/>
        <v>0</v>
      </c>
      <c r="ME19" s="162"/>
      <c r="MF19" s="157" t="s">
        <v>34</v>
      </c>
      <c r="MG19" s="157">
        <v>203</v>
      </c>
      <c r="MH19" s="157">
        <v>8</v>
      </c>
      <c r="MI19" s="157">
        <v>191</v>
      </c>
      <c r="MJ19" s="157">
        <v>4</v>
      </c>
      <c r="MK19" s="158">
        <v>0.04</v>
      </c>
      <c r="ML19" s="158"/>
      <c r="MM19" s="158"/>
      <c r="MN19" s="158"/>
      <c r="MP19" s="157" t="s">
        <v>34</v>
      </c>
      <c r="MQ19" s="157">
        <v>203</v>
      </c>
      <c r="MR19" s="157">
        <v>200</v>
      </c>
      <c r="MS19" s="157">
        <v>3</v>
      </c>
      <c r="MT19" s="157">
        <v>0</v>
      </c>
      <c r="MU19" s="158">
        <v>0.99</v>
      </c>
      <c r="MV19" s="162">
        <f t="shared" si="59"/>
        <v>0.95</v>
      </c>
      <c r="MX19" s="157" t="s">
        <v>34</v>
      </c>
      <c r="MY19" s="157">
        <v>203</v>
      </c>
      <c r="MZ19" s="157">
        <v>0</v>
      </c>
      <c r="NA19" s="157">
        <v>0</v>
      </c>
      <c r="NB19" s="157">
        <v>203</v>
      </c>
      <c r="NC19" s="158">
        <v>0</v>
      </c>
      <c r="NE19" s="157" t="s">
        <v>34</v>
      </c>
      <c r="NF19" s="157">
        <v>203</v>
      </c>
      <c r="NG19" s="157">
        <v>0</v>
      </c>
      <c r="NH19" s="157">
        <v>0</v>
      </c>
      <c r="NI19" s="157">
        <v>203</v>
      </c>
      <c r="NJ19" s="158">
        <v>0</v>
      </c>
      <c r="NL19" s="157" t="s">
        <v>34</v>
      </c>
      <c r="NM19" s="157">
        <v>203</v>
      </c>
      <c r="NN19" s="157">
        <v>0</v>
      </c>
      <c r="NO19" s="157">
        <v>0</v>
      </c>
      <c r="NP19" s="157">
        <v>203</v>
      </c>
      <c r="NQ19" s="158">
        <v>0</v>
      </c>
      <c r="NS19" s="157" t="s">
        <v>34</v>
      </c>
      <c r="NT19" s="157">
        <v>203</v>
      </c>
      <c r="NU19" s="157">
        <v>0</v>
      </c>
      <c r="NV19" s="157">
        <v>0</v>
      </c>
      <c r="NW19" s="157">
        <v>203</v>
      </c>
      <c r="NX19" s="158">
        <v>0</v>
      </c>
      <c r="NZ19" s="157" t="s">
        <v>34</v>
      </c>
      <c r="OA19" s="157">
        <v>203</v>
      </c>
      <c r="OB19" s="157">
        <v>0</v>
      </c>
      <c r="OC19" s="157">
        <v>0</v>
      </c>
      <c r="OD19" s="157">
        <v>203</v>
      </c>
      <c r="OE19" s="157">
        <v>0</v>
      </c>
      <c r="OG19" s="157" t="s">
        <v>34</v>
      </c>
      <c r="OH19" s="157">
        <v>203</v>
      </c>
      <c r="OI19" s="157">
        <v>0</v>
      </c>
      <c r="OJ19" s="157">
        <v>0</v>
      </c>
      <c r="OK19" s="157">
        <v>203</v>
      </c>
      <c r="OL19" s="158">
        <v>0</v>
      </c>
      <c r="ON19" s="157" t="s">
        <v>34</v>
      </c>
      <c r="OO19" s="157">
        <v>203</v>
      </c>
      <c r="OP19" s="157">
        <v>0</v>
      </c>
      <c r="OQ19" s="157">
        <v>0</v>
      </c>
      <c r="OR19" s="157">
        <v>203</v>
      </c>
      <c r="OS19" s="158">
        <v>0</v>
      </c>
      <c r="OU19" s="157" t="s">
        <v>34</v>
      </c>
      <c r="OV19" s="157">
        <v>203</v>
      </c>
      <c r="OW19" s="157">
        <v>0</v>
      </c>
      <c r="OX19" s="157">
        <v>0</v>
      </c>
      <c r="OY19" s="157">
        <v>203</v>
      </c>
      <c r="OZ19" s="158">
        <v>0</v>
      </c>
      <c r="PB19" s="157" t="s">
        <v>33</v>
      </c>
      <c r="PC19" s="157">
        <v>109</v>
      </c>
      <c r="PD19" s="157">
        <v>0</v>
      </c>
      <c r="PE19" s="157">
        <v>0</v>
      </c>
      <c r="PF19" s="157">
        <v>109</v>
      </c>
      <c r="PG19" s="157">
        <v>0</v>
      </c>
    </row>
    <row r="20" spans="1:423">
      <c r="A20" s="2" t="s">
        <v>35</v>
      </c>
      <c r="B20" s="2">
        <v>48</v>
      </c>
      <c r="C20" s="2">
        <v>21</v>
      </c>
      <c r="D20" s="2">
        <v>22</v>
      </c>
      <c r="E20" s="2">
        <v>5</v>
      </c>
      <c r="F20" s="4">
        <f t="shared" si="61"/>
        <v>0.4375</v>
      </c>
      <c r="H20" s="2" t="s">
        <v>35</v>
      </c>
      <c r="I20" s="2">
        <v>48</v>
      </c>
      <c r="J20" s="2">
        <v>21</v>
      </c>
      <c r="K20" s="2">
        <v>22</v>
      </c>
      <c r="L20" s="2">
        <v>5</v>
      </c>
      <c r="M20" s="4">
        <f t="shared" si="60"/>
        <v>0.4375</v>
      </c>
      <c r="N20" s="108">
        <f t="shared" si="0"/>
        <v>0</v>
      </c>
      <c r="P20" s="2" t="s">
        <v>35</v>
      </c>
      <c r="Q20" s="2">
        <v>48</v>
      </c>
      <c r="R20" s="2">
        <v>21</v>
      </c>
      <c r="S20" s="2">
        <v>22</v>
      </c>
      <c r="T20" s="2">
        <v>5</v>
      </c>
      <c r="U20" s="4">
        <v>0.44</v>
      </c>
      <c r="V20" s="108">
        <f t="shared" si="1"/>
        <v>2.5000000000000022E-3</v>
      </c>
      <c r="X20" s="2" t="s">
        <v>35</v>
      </c>
      <c r="Y20" s="2">
        <v>48</v>
      </c>
      <c r="Z20" s="2">
        <v>21</v>
      </c>
      <c r="AA20" s="2">
        <v>22</v>
      </c>
      <c r="AB20" s="2">
        <v>5</v>
      </c>
      <c r="AC20" s="4">
        <v>0.44</v>
      </c>
      <c r="AD20" s="108">
        <f t="shared" si="2"/>
        <v>0</v>
      </c>
      <c r="AF20" s="2" t="s">
        <v>35</v>
      </c>
      <c r="AG20" s="2">
        <v>48</v>
      </c>
      <c r="AH20" s="2">
        <v>21</v>
      </c>
      <c r="AI20" s="2">
        <v>22</v>
      </c>
      <c r="AJ20" s="2">
        <v>5</v>
      </c>
      <c r="AK20" s="4">
        <v>0.44</v>
      </c>
      <c r="AL20" s="108">
        <f t="shared" si="3"/>
        <v>0</v>
      </c>
      <c r="AN20" s="2" t="s">
        <v>35</v>
      </c>
      <c r="AO20" s="2">
        <v>48</v>
      </c>
      <c r="AP20" s="2">
        <v>21</v>
      </c>
      <c r="AQ20" s="2">
        <v>22</v>
      </c>
      <c r="AR20" s="2">
        <v>5</v>
      </c>
      <c r="AS20" s="4">
        <v>0.44</v>
      </c>
      <c r="AT20" s="108">
        <f t="shared" si="4"/>
        <v>0</v>
      </c>
      <c r="AV20" s="2" t="s">
        <v>35</v>
      </c>
      <c r="AW20" s="2">
        <v>48</v>
      </c>
      <c r="AX20" s="2">
        <v>21</v>
      </c>
      <c r="AY20" s="2">
        <v>22</v>
      </c>
      <c r="AZ20" s="2">
        <v>5</v>
      </c>
      <c r="BA20" s="4">
        <v>0.44</v>
      </c>
      <c r="BB20" s="108">
        <f t="shared" si="5"/>
        <v>0</v>
      </c>
      <c r="BD20" s="2" t="s">
        <v>35</v>
      </c>
      <c r="BE20" s="2">
        <v>48</v>
      </c>
      <c r="BF20" s="2">
        <v>21</v>
      </c>
      <c r="BG20" s="2">
        <v>22</v>
      </c>
      <c r="BH20" s="2">
        <v>5</v>
      </c>
      <c r="BI20" s="4">
        <v>0.44</v>
      </c>
      <c r="BJ20" s="108">
        <f t="shared" si="6"/>
        <v>0</v>
      </c>
      <c r="BL20" s="2" t="s">
        <v>35</v>
      </c>
      <c r="BM20" s="2">
        <v>48</v>
      </c>
      <c r="BN20" s="2">
        <v>21</v>
      </c>
      <c r="BO20" s="2">
        <v>22</v>
      </c>
      <c r="BP20" s="2">
        <v>5</v>
      </c>
      <c r="BQ20" s="4">
        <f t="shared" si="7"/>
        <v>0.4375</v>
      </c>
      <c r="BR20" s="108">
        <f t="shared" si="8"/>
        <v>-2.5000000000000022E-3</v>
      </c>
      <c r="BT20" s="165" t="s">
        <v>35</v>
      </c>
      <c r="BU20" s="157">
        <v>48</v>
      </c>
      <c r="BV20" s="157">
        <v>21</v>
      </c>
      <c r="BW20" s="157">
        <v>22</v>
      </c>
      <c r="BX20" s="157">
        <v>5</v>
      </c>
      <c r="BY20" s="158">
        <v>0.44</v>
      </c>
      <c r="BZ20" s="158">
        <v>0</v>
      </c>
      <c r="CA20" s="156"/>
      <c r="CB20" s="156" t="s">
        <v>35</v>
      </c>
      <c r="CC20" s="156">
        <v>48</v>
      </c>
      <c r="CD20" s="156">
        <v>21</v>
      </c>
      <c r="CE20" s="156">
        <v>22</v>
      </c>
      <c r="CF20" s="156">
        <v>5</v>
      </c>
      <c r="CG20" s="162">
        <v>0.44</v>
      </c>
      <c r="CH20" s="158">
        <v>0</v>
      </c>
      <c r="CI20" s="157"/>
      <c r="CJ20" s="156" t="s">
        <v>35</v>
      </c>
      <c r="CK20" s="156">
        <v>48</v>
      </c>
      <c r="CL20" s="156">
        <v>21</v>
      </c>
      <c r="CM20" s="156">
        <v>22</v>
      </c>
      <c r="CN20" s="156">
        <v>5</v>
      </c>
      <c r="CO20" s="162">
        <v>0.44</v>
      </c>
      <c r="CP20" s="162">
        <f t="shared" si="9"/>
        <v>0</v>
      </c>
      <c r="CQ20" s="156"/>
      <c r="CR20" s="156" t="s">
        <v>35</v>
      </c>
      <c r="CS20" s="156">
        <v>48</v>
      </c>
      <c r="CT20" s="156">
        <v>21</v>
      </c>
      <c r="CU20" s="156">
        <v>22</v>
      </c>
      <c r="CV20" s="156">
        <v>5</v>
      </c>
      <c r="CW20" s="162">
        <v>0.44</v>
      </c>
      <c r="CX20" s="158">
        <f t="shared" si="10"/>
        <v>0</v>
      </c>
      <c r="CY20" s="157"/>
      <c r="CZ20" s="156" t="s">
        <v>35</v>
      </c>
      <c r="DA20" s="156">
        <v>48</v>
      </c>
      <c r="DB20" s="156">
        <v>21</v>
      </c>
      <c r="DC20" s="156">
        <v>22</v>
      </c>
      <c r="DD20" s="156">
        <v>5</v>
      </c>
      <c r="DE20" s="162">
        <v>0.44</v>
      </c>
      <c r="DF20" s="158">
        <f t="shared" si="11"/>
        <v>0</v>
      </c>
      <c r="DG20" s="157"/>
      <c r="DH20" s="156" t="s">
        <v>35</v>
      </c>
      <c r="DI20" s="156">
        <v>48</v>
      </c>
      <c r="DJ20" s="156">
        <v>21</v>
      </c>
      <c r="DK20" s="156">
        <v>22</v>
      </c>
      <c r="DL20" s="156">
        <v>5</v>
      </c>
      <c r="DM20" s="162">
        <v>0.44</v>
      </c>
      <c r="DN20" s="158">
        <f t="shared" si="12"/>
        <v>0</v>
      </c>
      <c r="DO20" s="157"/>
      <c r="DP20" s="156" t="s">
        <v>35</v>
      </c>
      <c r="DQ20" s="156">
        <v>48</v>
      </c>
      <c r="DR20" s="156">
        <v>21</v>
      </c>
      <c r="DS20" s="156">
        <v>22</v>
      </c>
      <c r="DT20" s="156">
        <v>5</v>
      </c>
      <c r="DU20" s="162">
        <v>0.44</v>
      </c>
      <c r="DV20" s="162">
        <f t="shared" si="13"/>
        <v>0</v>
      </c>
      <c r="DW20" s="156"/>
      <c r="DX20" s="156" t="s">
        <v>35</v>
      </c>
      <c r="DY20" s="156">
        <v>48</v>
      </c>
      <c r="DZ20" s="156">
        <v>21</v>
      </c>
      <c r="EA20" s="156">
        <v>22</v>
      </c>
      <c r="EB20" s="156">
        <v>5</v>
      </c>
      <c r="EC20" s="162">
        <v>0.44</v>
      </c>
      <c r="ED20" s="162">
        <f t="shared" si="14"/>
        <v>0</v>
      </c>
      <c r="EE20" s="156"/>
      <c r="EF20" s="156" t="s">
        <v>35</v>
      </c>
      <c r="EG20" s="156">
        <v>48</v>
      </c>
      <c r="EH20" s="156">
        <v>21</v>
      </c>
      <c r="EI20" s="156">
        <v>22</v>
      </c>
      <c r="EJ20" s="156">
        <v>5</v>
      </c>
      <c r="EK20" s="162">
        <v>0.44</v>
      </c>
      <c r="EL20" s="162">
        <f t="shared" si="15"/>
        <v>0</v>
      </c>
      <c r="EM20" s="156"/>
      <c r="EN20" s="156" t="s">
        <v>35</v>
      </c>
      <c r="EO20" s="156">
        <v>48</v>
      </c>
      <c r="EP20" s="156">
        <v>21</v>
      </c>
      <c r="EQ20" s="156">
        <v>22</v>
      </c>
      <c r="ER20" s="156">
        <v>5</v>
      </c>
      <c r="ES20" s="162">
        <v>0.44</v>
      </c>
      <c r="ET20" s="162">
        <f t="shared" si="16"/>
        <v>0</v>
      </c>
      <c r="EU20" s="156"/>
      <c r="EV20" s="156"/>
      <c r="EW20" s="156"/>
      <c r="EX20" s="156"/>
      <c r="EY20" s="156"/>
      <c r="EZ20" s="156"/>
      <c r="FA20" s="156"/>
      <c r="FB20" s="156"/>
      <c r="FC20" s="162"/>
      <c r="FD20" s="156"/>
      <c r="FE20" s="156"/>
      <c r="FF20" s="156"/>
      <c r="FG20" s="156"/>
      <c r="FH20" s="156"/>
      <c r="FI20" s="156"/>
      <c r="FJ20" s="162"/>
      <c r="FK20" s="156"/>
      <c r="FL20" s="156"/>
      <c r="FM20" s="156"/>
      <c r="FN20" s="156"/>
      <c r="FO20" s="156"/>
      <c r="FP20" s="156"/>
      <c r="FQ20" s="156"/>
      <c r="FR20" s="156"/>
      <c r="FS20" s="156"/>
      <c r="FT20" s="157" t="s">
        <v>35</v>
      </c>
      <c r="FU20" s="157">
        <v>48</v>
      </c>
      <c r="FV20" s="157">
        <v>21</v>
      </c>
      <c r="FW20" s="157">
        <v>22</v>
      </c>
      <c r="FX20" s="157">
        <v>5</v>
      </c>
      <c r="FY20" s="158">
        <f t="shared" si="17"/>
        <v>0.4375</v>
      </c>
      <c r="FZ20" s="162">
        <f t="shared" si="18"/>
        <v>-2.5000000000000022E-3</v>
      </c>
      <c r="GA20" s="156"/>
      <c r="GB20" s="157" t="s">
        <v>35</v>
      </c>
      <c r="GC20" s="157">
        <v>48</v>
      </c>
      <c r="GD20" s="157">
        <v>21</v>
      </c>
      <c r="GE20" s="157">
        <v>22</v>
      </c>
      <c r="GF20" s="157">
        <v>5</v>
      </c>
      <c r="GG20" s="158">
        <f t="shared" si="19"/>
        <v>0.4375</v>
      </c>
      <c r="GH20" s="162">
        <f t="shared" si="20"/>
        <v>0</v>
      </c>
      <c r="GI20" s="156"/>
      <c r="GJ20" s="157" t="s">
        <v>35</v>
      </c>
      <c r="GK20" s="157">
        <v>48</v>
      </c>
      <c r="GL20" s="157">
        <v>21</v>
      </c>
      <c r="GM20" s="157">
        <v>22</v>
      </c>
      <c r="GN20" s="157">
        <v>5</v>
      </c>
      <c r="GO20" s="158">
        <f t="shared" si="21"/>
        <v>0.4375</v>
      </c>
      <c r="GP20" s="162">
        <f t="shared" si="22"/>
        <v>0</v>
      </c>
      <c r="GQ20" s="156"/>
      <c r="GR20" s="157" t="s">
        <v>35</v>
      </c>
      <c r="GS20" s="157">
        <v>48</v>
      </c>
      <c r="GT20" s="157">
        <v>21</v>
      </c>
      <c r="GU20" s="157">
        <v>22</v>
      </c>
      <c r="GV20" s="157">
        <v>5</v>
      </c>
      <c r="GW20" s="158">
        <f t="shared" si="23"/>
        <v>0.4375</v>
      </c>
      <c r="GX20" s="162">
        <f t="shared" si="24"/>
        <v>0</v>
      </c>
      <c r="GY20" s="156"/>
      <c r="GZ20" s="157" t="s">
        <v>35</v>
      </c>
      <c r="HA20" s="157">
        <v>48</v>
      </c>
      <c r="HB20" s="157">
        <v>21</v>
      </c>
      <c r="HC20" s="157">
        <v>22</v>
      </c>
      <c r="HD20" s="157">
        <v>5</v>
      </c>
      <c r="HE20" s="158">
        <f t="shared" si="25"/>
        <v>0.4375</v>
      </c>
      <c r="HF20" s="162">
        <f t="shared" si="26"/>
        <v>0</v>
      </c>
      <c r="HH20" s="157" t="s">
        <v>35</v>
      </c>
      <c r="HI20" s="157">
        <v>48</v>
      </c>
      <c r="HJ20" s="157">
        <v>21</v>
      </c>
      <c r="HK20" s="157">
        <v>22</v>
      </c>
      <c r="HL20" s="157">
        <v>5</v>
      </c>
      <c r="HM20" s="158">
        <f t="shared" si="27"/>
        <v>0.4375</v>
      </c>
      <c r="HN20" s="162">
        <f t="shared" si="28"/>
        <v>0</v>
      </c>
      <c r="HP20" s="157" t="s">
        <v>35</v>
      </c>
      <c r="HQ20" s="157">
        <v>48</v>
      </c>
      <c r="HR20" s="157">
        <v>21</v>
      </c>
      <c r="HS20" s="157">
        <v>22</v>
      </c>
      <c r="HT20" s="157">
        <v>5</v>
      </c>
      <c r="HU20" s="158">
        <f t="shared" si="29"/>
        <v>0.4375</v>
      </c>
      <c r="HV20" s="162">
        <f t="shared" si="30"/>
        <v>0</v>
      </c>
      <c r="HX20" s="157" t="s">
        <v>35</v>
      </c>
      <c r="HY20" s="157">
        <v>48</v>
      </c>
      <c r="HZ20" s="157">
        <v>21</v>
      </c>
      <c r="IA20" s="157">
        <v>22</v>
      </c>
      <c r="IB20" s="157">
        <v>5</v>
      </c>
      <c r="IC20" s="158">
        <f t="shared" si="31"/>
        <v>0.4375</v>
      </c>
      <c r="ID20" s="162">
        <f t="shared" si="32"/>
        <v>0</v>
      </c>
      <c r="IF20" s="157" t="s">
        <v>35</v>
      </c>
      <c r="IG20" s="157">
        <v>48</v>
      </c>
      <c r="IH20" s="157">
        <v>21</v>
      </c>
      <c r="II20" s="157">
        <v>22</v>
      </c>
      <c r="IJ20" s="157">
        <v>5</v>
      </c>
      <c r="IK20" s="158">
        <f t="shared" si="33"/>
        <v>0.4375</v>
      </c>
      <c r="IL20" s="162">
        <f t="shared" si="34"/>
        <v>0</v>
      </c>
      <c r="IN20" s="157" t="s">
        <v>35</v>
      </c>
      <c r="IO20" s="157">
        <v>48</v>
      </c>
      <c r="IP20" s="157">
        <v>21</v>
      </c>
      <c r="IQ20" s="157">
        <v>22</v>
      </c>
      <c r="IR20" s="157">
        <v>5</v>
      </c>
      <c r="IS20" s="158">
        <f t="shared" si="35"/>
        <v>0.4375</v>
      </c>
      <c r="IT20" s="162">
        <f t="shared" si="36"/>
        <v>0</v>
      </c>
      <c r="IV20" s="157" t="s">
        <v>35</v>
      </c>
      <c r="IW20" s="157">
        <v>48</v>
      </c>
      <c r="IX20" s="157">
        <v>21</v>
      </c>
      <c r="IY20" s="157">
        <v>22</v>
      </c>
      <c r="IZ20" s="157">
        <v>5</v>
      </c>
      <c r="JA20" s="158">
        <f t="shared" si="37"/>
        <v>0.4375</v>
      </c>
      <c r="JB20" s="162">
        <f t="shared" si="38"/>
        <v>0</v>
      </c>
      <c r="JD20" s="157" t="s">
        <v>35</v>
      </c>
      <c r="JE20" s="157">
        <v>48</v>
      </c>
      <c r="JF20" s="157">
        <v>21</v>
      </c>
      <c r="JG20" s="157">
        <v>22</v>
      </c>
      <c r="JH20" s="157">
        <v>5</v>
      </c>
      <c r="JI20" s="158">
        <f t="shared" si="39"/>
        <v>0.4375</v>
      </c>
      <c r="JJ20" s="162">
        <f t="shared" si="40"/>
        <v>0</v>
      </c>
      <c r="JL20" s="157" t="s">
        <v>35</v>
      </c>
      <c r="JM20" s="157">
        <v>48</v>
      </c>
      <c r="JN20" s="157">
        <v>21</v>
      </c>
      <c r="JO20" s="157">
        <v>22</v>
      </c>
      <c r="JP20" s="157">
        <v>5</v>
      </c>
      <c r="JQ20" s="158">
        <f t="shared" si="41"/>
        <v>0.4375</v>
      </c>
      <c r="JR20" s="162">
        <f t="shared" si="42"/>
        <v>0</v>
      </c>
      <c r="JT20" s="157" t="s">
        <v>35</v>
      </c>
      <c r="JU20" s="157">
        <v>48</v>
      </c>
      <c r="JV20" s="157">
        <v>21</v>
      </c>
      <c r="JW20" s="157">
        <v>22</v>
      </c>
      <c r="JX20" s="157">
        <v>5</v>
      </c>
      <c r="JY20" s="158">
        <f t="shared" si="43"/>
        <v>0.4375</v>
      </c>
      <c r="JZ20" s="162">
        <f t="shared" si="44"/>
        <v>0</v>
      </c>
      <c r="KB20" s="157" t="s">
        <v>35</v>
      </c>
      <c r="KC20" s="157">
        <v>48</v>
      </c>
      <c r="KD20" s="157">
        <v>21</v>
      </c>
      <c r="KE20" s="157">
        <v>22</v>
      </c>
      <c r="KF20" s="157">
        <v>5</v>
      </c>
      <c r="KG20" s="158">
        <f t="shared" si="45"/>
        <v>0.4375</v>
      </c>
      <c r="KH20" s="162">
        <f t="shared" si="46"/>
        <v>0</v>
      </c>
      <c r="KJ20" s="157" t="s">
        <v>35</v>
      </c>
      <c r="KK20" s="157">
        <v>48</v>
      </c>
      <c r="KL20" s="157">
        <v>21</v>
      </c>
      <c r="KM20" s="157">
        <v>22</v>
      </c>
      <c r="KN20" s="157">
        <v>5</v>
      </c>
      <c r="KO20" s="158">
        <f t="shared" si="47"/>
        <v>0.4375</v>
      </c>
      <c r="KP20" s="162">
        <f t="shared" si="48"/>
        <v>0</v>
      </c>
      <c r="KR20" s="157" t="s">
        <v>35</v>
      </c>
      <c r="KS20" s="157">
        <v>48</v>
      </c>
      <c r="KT20" s="157">
        <v>21</v>
      </c>
      <c r="KU20" s="157">
        <v>22</v>
      </c>
      <c r="KV20" s="157">
        <v>5</v>
      </c>
      <c r="KW20" s="158">
        <f t="shared" si="49"/>
        <v>0.4375</v>
      </c>
      <c r="KX20" s="162">
        <f t="shared" si="50"/>
        <v>0</v>
      </c>
      <c r="KZ20" s="157" t="s">
        <v>35</v>
      </c>
      <c r="LA20" s="157">
        <v>48</v>
      </c>
      <c r="LB20" s="157">
        <v>21</v>
      </c>
      <c r="LC20" s="157">
        <v>22</v>
      </c>
      <c r="LD20" s="157">
        <v>5</v>
      </c>
      <c r="LE20" s="158">
        <f t="shared" si="51"/>
        <v>0.4375</v>
      </c>
      <c r="LF20" s="162">
        <f t="shared" si="52"/>
        <v>0</v>
      </c>
      <c r="LH20" s="157" t="s">
        <v>35</v>
      </c>
      <c r="LI20" s="157">
        <v>48</v>
      </c>
      <c r="LJ20" s="157">
        <v>21</v>
      </c>
      <c r="LK20" s="157">
        <v>22</v>
      </c>
      <c r="LL20" s="157">
        <v>5</v>
      </c>
      <c r="LM20" s="158">
        <f t="shared" si="53"/>
        <v>0.4375</v>
      </c>
      <c r="LN20" s="162">
        <f t="shared" si="54"/>
        <v>0</v>
      </c>
      <c r="LP20" s="157" t="s">
        <v>35</v>
      </c>
      <c r="LQ20" s="157">
        <v>48</v>
      </c>
      <c r="LR20" s="157">
        <v>21</v>
      </c>
      <c r="LS20" s="157">
        <v>22</v>
      </c>
      <c r="LT20" s="157">
        <v>5</v>
      </c>
      <c r="LU20" s="158">
        <f t="shared" si="55"/>
        <v>0.4375</v>
      </c>
      <c r="LV20" s="162">
        <f t="shared" si="56"/>
        <v>0</v>
      </c>
      <c r="LX20" s="157" t="s">
        <v>35</v>
      </c>
      <c r="LY20" s="157">
        <v>48</v>
      </c>
      <c r="LZ20" s="157">
        <v>21</v>
      </c>
      <c r="MA20" s="157">
        <v>22</v>
      </c>
      <c r="MB20" s="157">
        <v>5</v>
      </c>
      <c r="MC20" s="158">
        <f t="shared" si="57"/>
        <v>0.4375</v>
      </c>
      <c r="MD20" s="162">
        <f t="shared" si="58"/>
        <v>0</v>
      </c>
      <c r="ME20" s="162"/>
      <c r="MF20" s="157" t="s">
        <v>35</v>
      </c>
      <c r="MG20" s="157">
        <v>48</v>
      </c>
      <c r="MH20" s="157">
        <v>21</v>
      </c>
      <c r="MI20" s="157">
        <v>22</v>
      </c>
      <c r="MJ20" s="157">
        <v>5</v>
      </c>
      <c r="MK20" s="158">
        <v>0.44</v>
      </c>
      <c r="ML20" s="158"/>
      <c r="MM20" s="158"/>
      <c r="MN20" s="158"/>
      <c r="MP20" s="157" t="s">
        <v>35</v>
      </c>
      <c r="MQ20" s="157">
        <v>48</v>
      </c>
      <c r="MR20" s="157">
        <v>47</v>
      </c>
      <c r="MS20" s="157">
        <v>1</v>
      </c>
      <c r="MT20" s="157">
        <v>0</v>
      </c>
      <c r="MU20" s="158">
        <v>0.98</v>
      </c>
      <c r="MV20" s="162">
        <f t="shared" si="59"/>
        <v>0.54</v>
      </c>
      <c r="MX20" s="157" t="s">
        <v>35</v>
      </c>
      <c r="MY20" s="157">
        <v>48</v>
      </c>
      <c r="MZ20" s="157">
        <v>0</v>
      </c>
      <c r="NA20" s="157">
        <v>0</v>
      </c>
      <c r="NB20" s="157">
        <v>48</v>
      </c>
      <c r="NC20" s="158">
        <v>0</v>
      </c>
      <c r="NE20" s="157" t="s">
        <v>35</v>
      </c>
      <c r="NF20" s="157">
        <v>48</v>
      </c>
      <c r="NG20" s="157">
        <v>0</v>
      </c>
      <c r="NH20" s="157">
        <v>0</v>
      </c>
      <c r="NI20" s="157">
        <v>48</v>
      </c>
      <c r="NJ20" s="158">
        <v>0</v>
      </c>
      <c r="NL20" s="157" t="s">
        <v>35</v>
      </c>
      <c r="NM20" s="157">
        <v>48</v>
      </c>
      <c r="NN20" s="157">
        <v>0</v>
      </c>
      <c r="NO20" s="157">
        <v>0</v>
      </c>
      <c r="NP20" s="157">
        <v>48</v>
      </c>
      <c r="NQ20" s="158">
        <v>0</v>
      </c>
      <c r="NS20" s="157" t="s">
        <v>35</v>
      </c>
      <c r="NT20" s="157">
        <v>48</v>
      </c>
      <c r="NU20" s="157">
        <v>0</v>
      </c>
      <c r="NV20" s="157">
        <v>0</v>
      </c>
      <c r="NW20" s="157">
        <v>48</v>
      </c>
      <c r="NX20" s="158">
        <v>0</v>
      </c>
      <c r="NZ20" s="157" t="s">
        <v>35</v>
      </c>
      <c r="OA20" s="157">
        <v>48</v>
      </c>
      <c r="OB20" s="157">
        <v>0</v>
      </c>
      <c r="OC20" s="157">
        <v>0</v>
      </c>
      <c r="OD20" s="157">
        <v>48</v>
      </c>
      <c r="OE20" s="157">
        <v>0</v>
      </c>
      <c r="OG20" s="157" t="s">
        <v>35</v>
      </c>
      <c r="OH20" s="157">
        <v>48</v>
      </c>
      <c r="OI20" s="157">
        <v>0</v>
      </c>
      <c r="OJ20" s="157">
        <v>0</v>
      </c>
      <c r="OK20" s="157">
        <v>48</v>
      </c>
      <c r="OL20" s="158">
        <v>0</v>
      </c>
      <c r="ON20" s="157" t="s">
        <v>35</v>
      </c>
      <c r="OO20" s="157">
        <v>48</v>
      </c>
      <c r="OP20" s="157">
        <v>0</v>
      </c>
      <c r="OQ20" s="157">
        <v>0</v>
      </c>
      <c r="OR20" s="157">
        <v>48</v>
      </c>
      <c r="OS20" s="158">
        <v>0</v>
      </c>
      <c r="OU20" s="157" t="s">
        <v>35</v>
      </c>
      <c r="OV20" s="157">
        <v>48</v>
      </c>
      <c r="OW20" s="157">
        <v>0</v>
      </c>
      <c r="OX20" s="157">
        <v>0</v>
      </c>
      <c r="OY20" s="157">
        <v>48</v>
      </c>
      <c r="OZ20" s="158">
        <v>0</v>
      </c>
      <c r="PB20" s="157" t="s">
        <v>34</v>
      </c>
      <c r="PC20" s="157">
        <v>203</v>
      </c>
      <c r="PD20" s="157">
        <v>0</v>
      </c>
      <c r="PE20" s="157">
        <v>0</v>
      </c>
      <c r="PF20" s="157">
        <v>203</v>
      </c>
      <c r="PG20" s="157">
        <v>0</v>
      </c>
    </row>
    <row r="21" spans="1:423">
      <c r="A21" s="65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f t="shared" si="61"/>
        <v>1</v>
      </c>
      <c r="H21" s="65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f t="shared" si="60"/>
        <v>1</v>
      </c>
      <c r="N21" s="108">
        <f t="shared" si="0"/>
        <v>0</v>
      </c>
      <c r="P21" s="65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f>R21/Q21</f>
        <v>1</v>
      </c>
      <c r="V21" s="108">
        <f t="shared" si="1"/>
        <v>0</v>
      </c>
      <c r="X21" s="65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f>Z21/Y21</f>
        <v>1</v>
      </c>
      <c r="AD21" s="108">
        <f t="shared" si="2"/>
        <v>0</v>
      </c>
      <c r="AF21" s="65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f>AH21/AG21</f>
        <v>1</v>
      </c>
      <c r="AL21" s="108">
        <f t="shared" si="3"/>
        <v>0</v>
      </c>
      <c r="AN21" s="2" t="s">
        <v>36</v>
      </c>
      <c r="AO21" s="2">
        <v>65</v>
      </c>
      <c r="AP21" s="2">
        <v>23</v>
      </c>
      <c r="AQ21" s="8">
        <v>2</v>
      </c>
      <c r="AR21" s="8">
        <v>40</v>
      </c>
      <c r="AS21" s="4">
        <f>AP21/AO21</f>
        <v>0.35384615384615387</v>
      </c>
      <c r="AT21" s="4">
        <f t="shared" si="4"/>
        <v>-0.64615384615384608</v>
      </c>
      <c r="AU21" s="2" t="s">
        <v>119</v>
      </c>
      <c r="AV21" s="2" t="s">
        <v>36</v>
      </c>
      <c r="AW21" s="2">
        <v>65</v>
      </c>
      <c r="AX21" s="2">
        <v>23</v>
      </c>
      <c r="AY21" s="2">
        <v>2</v>
      </c>
      <c r="AZ21" s="2">
        <v>40</v>
      </c>
      <c r="BA21" s="4">
        <v>0.35</v>
      </c>
      <c r="BB21" s="108">
        <f t="shared" si="5"/>
        <v>-3.846153846153888E-3</v>
      </c>
      <c r="BD21" s="65" t="s">
        <v>36</v>
      </c>
      <c r="BE21" s="2">
        <v>25</v>
      </c>
      <c r="BF21" s="2">
        <v>23</v>
      </c>
      <c r="BG21" s="8">
        <v>2</v>
      </c>
      <c r="BH21" s="8">
        <v>0</v>
      </c>
      <c r="BI21" s="4">
        <v>0.35</v>
      </c>
      <c r="BJ21" s="108">
        <f t="shared" si="6"/>
        <v>0</v>
      </c>
      <c r="BK21" t="s">
        <v>119</v>
      </c>
      <c r="BL21" s="65" t="s">
        <v>36</v>
      </c>
      <c r="BM21" s="2">
        <v>25</v>
      </c>
      <c r="BN21" s="2">
        <v>23</v>
      </c>
      <c r="BO21" s="8">
        <v>2</v>
      </c>
      <c r="BP21" s="8">
        <v>0</v>
      </c>
      <c r="BQ21" s="4">
        <v>0.35</v>
      </c>
      <c r="BR21" s="108">
        <f t="shared" si="8"/>
        <v>0</v>
      </c>
      <c r="BT21" s="160" t="s">
        <v>36</v>
      </c>
      <c r="BU21" s="157">
        <v>65</v>
      </c>
      <c r="BV21" s="157">
        <v>23</v>
      </c>
      <c r="BW21" s="157">
        <v>2</v>
      </c>
      <c r="BX21" s="157">
        <v>40</v>
      </c>
      <c r="BY21" s="158">
        <v>0.35</v>
      </c>
      <c r="BZ21" s="158">
        <v>0</v>
      </c>
      <c r="CA21" s="156" t="s">
        <v>119</v>
      </c>
      <c r="CB21" s="167" t="s">
        <v>36</v>
      </c>
      <c r="CC21" s="156">
        <v>65</v>
      </c>
      <c r="CD21" s="156">
        <v>23</v>
      </c>
      <c r="CE21" s="168">
        <v>2</v>
      </c>
      <c r="CF21" s="168">
        <v>40</v>
      </c>
      <c r="CG21" s="162">
        <v>0.35</v>
      </c>
      <c r="CH21" s="158">
        <v>0</v>
      </c>
      <c r="CI21" s="157"/>
      <c r="CJ21" s="156" t="s">
        <v>36</v>
      </c>
      <c r="CK21" s="156">
        <v>65</v>
      </c>
      <c r="CL21" s="156">
        <v>23</v>
      </c>
      <c r="CM21" s="156">
        <v>2</v>
      </c>
      <c r="CN21" s="156">
        <v>40</v>
      </c>
      <c r="CO21" s="162">
        <v>0.35</v>
      </c>
      <c r="CP21" s="162">
        <f t="shared" si="9"/>
        <v>0</v>
      </c>
      <c r="CQ21" s="156"/>
      <c r="CR21" s="156" t="s">
        <v>36</v>
      </c>
      <c r="CS21" s="156">
        <v>25</v>
      </c>
      <c r="CT21" s="156">
        <v>23</v>
      </c>
      <c r="CU21" s="167">
        <v>2</v>
      </c>
      <c r="CV21" s="167">
        <v>0</v>
      </c>
      <c r="CW21" s="162">
        <v>0.92</v>
      </c>
      <c r="CX21" s="158">
        <f t="shared" si="10"/>
        <v>0.57000000000000006</v>
      </c>
      <c r="CY21" s="157"/>
      <c r="CZ21" s="163" t="s">
        <v>36</v>
      </c>
      <c r="DA21" s="156">
        <v>25</v>
      </c>
      <c r="DB21" s="156">
        <v>23</v>
      </c>
      <c r="DC21" s="167">
        <v>2</v>
      </c>
      <c r="DD21" s="167">
        <v>0</v>
      </c>
      <c r="DE21" s="162">
        <v>0.92</v>
      </c>
      <c r="DF21" s="158">
        <f t="shared" si="11"/>
        <v>0</v>
      </c>
      <c r="DG21" s="157"/>
      <c r="DH21" s="163" t="s">
        <v>36</v>
      </c>
      <c r="DI21" s="156">
        <v>25</v>
      </c>
      <c r="DJ21" s="156">
        <v>23</v>
      </c>
      <c r="DK21" s="167">
        <v>2</v>
      </c>
      <c r="DL21" s="167">
        <v>0</v>
      </c>
      <c r="DM21" s="162">
        <v>0.92</v>
      </c>
      <c r="DN21" s="158">
        <f t="shared" si="12"/>
        <v>0</v>
      </c>
      <c r="DO21" s="157"/>
      <c r="DP21" s="163" t="s">
        <v>36</v>
      </c>
      <c r="DQ21" s="156">
        <v>25</v>
      </c>
      <c r="DR21" s="156">
        <v>23</v>
      </c>
      <c r="DS21" s="167">
        <v>2</v>
      </c>
      <c r="DT21" s="167">
        <v>0</v>
      </c>
      <c r="DU21" s="162">
        <v>0.92</v>
      </c>
      <c r="DV21" s="162">
        <f t="shared" si="13"/>
        <v>0</v>
      </c>
      <c r="DW21" s="156"/>
      <c r="DX21" s="163" t="s">
        <v>36</v>
      </c>
      <c r="DY21" s="156">
        <v>25</v>
      </c>
      <c r="DZ21" s="156">
        <v>23</v>
      </c>
      <c r="EA21" s="167">
        <v>2</v>
      </c>
      <c r="EB21" s="167">
        <v>0</v>
      </c>
      <c r="EC21" s="162">
        <v>0.92</v>
      </c>
      <c r="ED21" s="162">
        <f t="shared" si="14"/>
        <v>0</v>
      </c>
      <c r="EE21" s="156"/>
      <c r="EF21" s="163" t="s">
        <v>36</v>
      </c>
      <c r="EG21" s="156">
        <v>195</v>
      </c>
      <c r="EH21" s="156">
        <v>69</v>
      </c>
      <c r="EI21" s="156">
        <v>6</v>
      </c>
      <c r="EJ21" s="156">
        <v>120</v>
      </c>
      <c r="EK21" s="162">
        <v>0.35</v>
      </c>
      <c r="EL21" s="162">
        <f t="shared" si="15"/>
        <v>-0.57000000000000006</v>
      </c>
      <c r="EM21" s="156"/>
      <c r="EN21" s="163" t="s">
        <v>36</v>
      </c>
      <c r="EO21" s="156">
        <v>25</v>
      </c>
      <c r="EP21" s="156">
        <v>23</v>
      </c>
      <c r="EQ21" s="167">
        <v>2</v>
      </c>
      <c r="ER21" s="167">
        <v>0</v>
      </c>
      <c r="ES21" s="162">
        <v>0.92</v>
      </c>
      <c r="ET21" s="162">
        <f t="shared" si="16"/>
        <v>0.57000000000000006</v>
      </c>
      <c r="EU21" s="156"/>
      <c r="EV21" s="156"/>
      <c r="EW21" s="156"/>
      <c r="EX21" s="156"/>
      <c r="EY21" s="156"/>
      <c r="EZ21" s="156"/>
      <c r="FA21" s="156"/>
      <c r="FB21" s="156"/>
      <c r="FC21" s="162"/>
      <c r="FD21" s="156"/>
      <c r="FE21" s="156"/>
      <c r="FF21" s="156"/>
      <c r="FG21" s="156"/>
      <c r="FH21" s="156"/>
      <c r="FI21" s="156"/>
      <c r="FJ21" s="162"/>
      <c r="FK21" s="156"/>
      <c r="FL21" s="156"/>
      <c r="FM21" s="156"/>
      <c r="FN21" s="156"/>
      <c r="FO21" s="156"/>
      <c r="FP21" s="156"/>
      <c r="FQ21" s="156"/>
      <c r="FR21" s="156"/>
      <c r="FS21" s="156"/>
      <c r="FT21" s="163" t="s">
        <v>36</v>
      </c>
      <c r="FU21" s="156">
        <v>25</v>
      </c>
      <c r="FV21" s="156">
        <v>23</v>
      </c>
      <c r="FW21" s="184">
        <v>2</v>
      </c>
      <c r="FX21" s="184">
        <v>0</v>
      </c>
      <c r="FY21" s="158">
        <f t="shared" si="17"/>
        <v>0.92</v>
      </c>
      <c r="FZ21" s="162">
        <f t="shared" si="18"/>
        <v>0</v>
      </c>
      <c r="GA21" s="156"/>
      <c r="GB21" s="163" t="s">
        <v>36</v>
      </c>
      <c r="GC21" s="156">
        <v>25</v>
      </c>
      <c r="GD21" s="156">
        <v>22</v>
      </c>
      <c r="GE21" s="184">
        <v>3</v>
      </c>
      <c r="GF21" s="184">
        <v>0</v>
      </c>
      <c r="GG21" s="158">
        <f t="shared" si="19"/>
        <v>0.88</v>
      </c>
      <c r="GH21" s="162">
        <f t="shared" si="20"/>
        <v>-4.0000000000000036E-2</v>
      </c>
      <c r="GI21" s="156"/>
      <c r="GJ21" s="163" t="s">
        <v>36</v>
      </c>
      <c r="GK21" s="156">
        <v>25</v>
      </c>
      <c r="GL21" s="156">
        <v>22</v>
      </c>
      <c r="GM21" s="184">
        <v>3</v>
      </c>
      <c r="GN21" s="184">
        <v>0</v>
      </c>
      <c r="GO21" s="158">
        <f t="shared" si="21"/>
        <v>0.88</v>
      </c>
      <c r="GP21" s="162">
        <f t="shared" si="22"/>
        <v>0</v>
      </c>
      <c r="GQ21" s="156"/>
      <c r="GR21" s="163" t="s">
        <v>36</v>
      </c>
      <c r="GS21" s="156">
        <v>25</v>
      </c>
      <c r="GT21" s="156">
        <v>22</v>
      </c>
      <c r="GU21" s="184">
        <v>3</v>
      </c>
      <c r="GV21" s="184">
        <v>0</v>
      </c>
      <c r="GW21" s="158">
        <f t="shared" si="23"/>
        <v>0.88</v>
      </c>
      <c r="GX21" s="162">
        <f t="shared" si="24"/>
        <v>0</v>
      </c>
      <c r="GY21" s="156"/>
      <c r="GZ21" s="163" t="s">
        <v>36</v>
      </c>
      <c r="HA21" s="156">
        <v>25</v>
      </c>
      <c r="HB21" s="156">
        <v>22</v>
      </c>
      <c r="HC21" s="184">
        <v>3</v>
      </c>
      <c r="HD21" s="184">
        <v>0</v>
      </c>
      <c r="HE21" s="158">
        <f t="shared" si="25"/>
        <v>0.88</v>
      </c>
      <c r="HF21" s="162">
        <f t="shared" si="26"/>
        <v>0</v>
      </c>
      <c r="HH21" s="163" t="s">
        <v>36</v>
      </c>
      <c r="HI21" s="156">
        <v>25</v>
      </c>
      <c r="HJ21" s="156">
        <v>22</v>
      </c>
      <c r="HK21" s="157">
        <v>3</v>
      </c>
      <c r="HL21" s="157">
        <v>0</v>
      </c>
      <c r="HM21" s="158">
        <f t="shared" si="27"/>
        <v>0.88</v>
      </c>
      <c r="HN21" s="162">
        <f t="shared" si="28"/>
        <v>0</v>
      </c>
      <c r="HP21" s="163" t="s">
        <v>36</v>
      </c>
      <c r="HQ21" s="156">
        <v>25</v>
      </c>
      <c r="HR21" s="156">
        <v>22</v>
      </c>
      <c r="HS21" s="157">
        <v>3</v>
      </c>
      <c r="HT21" s="157">
        <v>0</v>
      </c>
      <c r="HU21" s="158">
        <f t="shared" si="29"/>
        <v>0.88</v>
      </c>
      <c r="HV21" s="162">
        <f t="shared" si="30"/>
        <v>0</v>
      </c>
      <c r="HX21" s="163" t="s">
        <v>36</v>
      </c>
      <c r="HY21" s="156">
        <v>25</v>
      </c>
      <c r="HZ21" s="156">
        <v>22</v>
      </c>
      <c r="IA21" s="157">
        <v>3</v>
      </c>
      <c r="IB21" s="157">
        <v>0</v>
      </c>
      <c r="IC21" s="158">
        <f t="shared" si="31"/>
        <v>0.88</v>
      </c>
      <c r="ID21" s="162">
        <f t="shared" si="32"/>
        <v>0</v>
      </c>
      <c r="IF21" s="163" t="s">
        <v>36</v>
      </c>
      <c r="IG21" s="156">
        <v>25</v>
      </c>
      <c r="IH21" s="156">
        <v>22</v>
      </c>
      <c r="II21" s="157">
        <v>3</v>
      </c>
      <c r="IJ21" s="157">
        <v>0</v>
      </c>
      <c r="IK21" s="158">
        <f t="shared" si="33"/>
        <v>0.88</v>
      </c>
      <c r="IL21" s="162">
        <f t="shared" si="34"/>
        <v>0</v>
      </c>
      <c r="IN21" s="163" t="s">
        <v>36</v>
      </c>
      <c r="IO21" s="156">
        <v>25</v>
      </c>
      <c r="IP21" s="156">
        <v>22</v>
      </c>
      <c r="IQ21" s="157">
        <v>3</v>
      </c>
      <c r="IR21" s="157">
        <v>0</v>
      </c>
      <c r="IS21" s="158">
        <f t="shared" si="35"/>
        <v>0.88</v>
      </c>
      <c r="IT21" s="162">
        <f t="shared" si="36"/>
        <v>0</v>
      </c>
      <c r="IV21" s="163" t="s">
        <v>36</v>
      </c>
      <c r="IW21" s="156">
        <v>25</v>
      </c>
      <c r="IX21" s="156">
        <v>22</v>
      </c>
      <c r="IY21" s="157">
        <v>3</v>
      </c>
      <c r="IZ21" s="157">
        <v>0</v>
      </c>
      <c r="JA21" s="158">
        <f t="shared" si="37"/>
        <v>0.88</v>
      </c>
      <c r="JB21" s="162">
        <f t="shared" si="38"/>
        <v>0</v>
      </c>
      <c r="JD21" s="161" t="s">
        <v>36</v>
      </c>
      <c r="JE21" s="156">
        <v>25</v>
      </c>
      <c r="JF21" s="156">
        <v>22</v>
      </c>
      <c r="JG21" s="157">
        <v>3</v>
      </c>
      <c r="JH21" s="157">
        <v>0</v>
      </c>
      <c r="JI21" s="158">
        <f t="shared" si="39"/>
        <v>0.88</v>
      </c>
      <c r="JJ21" s="162">
        <f t="shared" si="40"/>
        <v>0</v>
      </c>
      <c r="JL21" s="161" t="s">
        <v>36</v>
      </c>
      <c r="JM21" s="170">
        <v>25</v>
      </c>
      <c r="JN21" s="170">
        <v>22</v>
      </c>
      <c r="JO21" s="159">
        <v>3</v>
      </c>
      <c r="JP21" s="159">
        <v>0</v>
      </c>
      <c r="JQ21" s="158">
        <f t="shared" si="41"/>
        <v>0.88</v>
      </c>
      <c r="JR21" s="162">
        <f t="shared" si="42"/>
        <v>0</v>
      </c>
      <c r="JT21" s="161" t="s">
        <v>36</v>
      </c>
      <c r="JU21" s="170">
        <v>25</v>
      </c>
      <c r="JV21" s="170">
        <v>22</v>
      </c>
      <c r="JW21" s="159">
        <v>3</v>
      </c>
      <c r="JX21" s="159">
        <v>0</v>
      </c>
      <c r="JY21" s="158">
        <f t="shared" si="43"/>
        <v>0.88</v>
      </c>
      <c r="JZ21" s="162">
        <f t="shared" si="44"/>
        <v>0</v>
      </c>
      <c r="KB21" s="161" t="s">
        <v>36</v>
      </c>
      <c r="KC21" s="157">
        <v>25</v>
      </c>
      <c r="KD21" s="157">
        <v>22</v>
      </c>
      <c r="KE21" s="157">
        <v>3</v>
      </c>
      <c r="KF21" s="157">
        <v>0</v>
      </c>
      <c r="KG21" s="158">
        <f t="shared" si="45"/>
        <v>0.88</v>
      </c>
      <c r="KH21" s="162">
        <f t="shared" si="46"/>
        <v>0</v>
      </c>
      <c r="KJ21" s="161" t="s">
        <v>36</v>
      </c>
      <c r="KK21" s="157">
        <v>25</v>
      </c>
      <c r="KL21" s="157">
        <v>22</v>
      </c>
      <c r="KM21" s="157">
        <v>3</v>
      </c>
      <c r="KN21" s="157">
        <v>0</v>
      </c>
      <c r="KO21" s="158">
        <f t="shared" si="47"/>
        <v>0.88</v>
      </c>
      <c r="KP21" s="162">
        <f t="shared" si="48"/>
        <v>0</v>
      </c>
      <c r="KR21" s="161" t="s">
        <v>36</v>
      </c>
      <c r="KS21" s="157">
        <v>25</v>
      </c>
      <c r="KT21" s="157">
        <v>22</v>
      </c>
      <c r="KU21" s="157">
        <v>3</v>
      </c>
      <c r="KV21" s="157">
        <v>0</v>
      </c>
      <c r="KW21" s="158">
        <f t="shared" si="49"/>
        <v>0.88</v>
      </c>
      <c r="KX21" s="162">
        <f t="shared" si="50"/>
        <v>0</v>
      </c>
      <c r="KZ21" s="161" t="s">
        <v>36</v>
      </c>
      <c r="LA21" s="157">
        <v>25</v>
      </c>
      <c r="LB21" s="157">
        <v>22</v>
      </c>
      <c r="LC21" s="157">
        <v>3</v>
      </c>
      <c r="LD21" s="157">
        <v>0</v>
      </c>
      <c r="LE21" s="158">
        <f t="shared" si="51"/>
        <v>0.88</v>
      </c>
      <c r="LF21" s="162">
        <f t="shared" si="52"/>
        <v>0</v>
      </c>
      <c r="LH21" s="161" t="s">
        <v>36</v>
      </c>
      <c r="LI21" s="157">
        <v>25</v>
      </c>
      <c r="LJ21" s="157">
        <v>22</v>
      </c>
      <c r="LK21" s="157">
        <v>3</v>
      </c>
      <c r="LL21" s="157">
        <v>0</v>
      </c>
      <c r="LM21" s="158">
        <f t="shared" si="53"/>
        <v>0.88</v>
      </c>
      <c r="LN21" s="162">
        <f t="shared" si="54"/>
        <v>0</v>
      </c>
      <c r="LP21" s="161" t="s">
        <v>36</v>
      </c>
      <c r="LQ21" s="157">
        <v>25</v>
      </c>
      <c r="LR21" s="157">
        <v>22</v>
      </c>
      <c r="LS21" s="157">
        <v>3</v>
      </c>
      <c r="LT21" s="157">
        <v>0</v>
      </c>
      <c r="LU21" s="158">
        <f t="shared" si="55"/>
        <v>0.88</v>
      </c>
      <c r="LV21" s="162">
        <f t="shared" si="56"/>
        <v>0</v>
      </c>
      <c r="LX21" s="161" t="s">
        <v>36</v>
      </c>
      <c r="LY21" s="157">
        <v>25</v>
      </c>
      <c r="LZ21" s="157">
        <v>22</v>
      </c>
      <c r="MA21" s="157">
        <v>3</v>
      </c>
      <c r="MB21" s="157">
        <v>0</v>
      </c>
      <c r="MC21" s="158">
        <f t="shared" si="57"/>
        <v>0.88</v>
      </c>
      <c r="MD21" s="162">
        <f t="shared" si="58"/>
        <v>0</v>
      </c>
      <c r="ME21" s="162"/>
      <c r="MF21" s="157" t="s">
        <v>36</v>
      </c>
      <c r="MG21" s="157">
        <v>65</v>
      </c>
      <c r="MH21" s="157">
        <v>22</v>
      </c>
      <c r="MI21" s="157">
        <v>3</v>
      </c>
      <c r="MJ21" s="157">
        <v>40</v>
      </c>
      <c r="MK21" s="158">
        <v>0.34</v>
      </c>
      <c r="ML21" s="158"/>
      <c r="MM21" s="158"/>
      <c r="MN21" s="158"/>
      <c r="MP21" s="157" t="s">
        <v>36</v>
      </c>
      <c r="MQ21" s="157">
        <v>67</v>
      </c>
      <c r="MR21" s="157">
        <v>28</v>
      </c>
      <c r="MS21" s="157">
        <v>39</v>
      </c>
      <c r="MT21" s="157">
        <v>0</v>
      </c>
      <c r="MU21" s="158">
        <v>0.42</v>
      </c>
      <c r="MV21" s="162">
        <f t="shared" si="59"/>
        <v>7.999999999999996E-2</v>
      </c>
      <c r="MX21" s="157" t="s">
        <v>36</v>
      </c>
      <c r="MY21" s="157">
        <v>67</v>
      </c>
      <c r="MZ21" s="157">
        <v>0</v>
      </c>
      <c r="NA21" s="157">
        <v>0</v>
      </c>
      <c r="NB21" s="157">
        <v>67</v>
      </c>
      <c r="NC21" s="158">
        <v>0</v>
      </c>
      <c r="NE21" s="157" t="s">
        <v>36</v>
      </c>
      <c r="NF21" s="157">
        <v>67</v>
      </c>
      <c r="NG21" s="157">
        <v>0</v>
      </c>
      <c r="NH21" s="157">
        <v>0</v>
      </c>
      <c r="NI21" s="157">
        <v>67</v>
      </c>
      <c r="NJ21" s="158">
        <v>0</v>
      </c>
      <c r="NL21" s="157" t="s">
        <v>36</v>
      </c>
      <c r="NM21" s="157">
        <v>67</v>
      </c>
      <c r="NN21" s="157">
        <v>0</v>
      </c>
      <c r="NO21" s="157">
        <v>0</v>
      </c>
      <c r="NP21" s="157">
        <v>67</v>
      </c>
      <c r="NQ21" s="158">
        <v>0</v>
      </c>
      <c r="NS21" s="157" t="s">
        <v>36</v>
      </c>
      <c r="NT21" s="157">
        <v>67</v>
      </c>
      <c r="NU21" s="157">
        <v>0</v>
      </c>
      <c r="NV21" s="157">
        <v>0</v>
      </c>
      <c r="NW21" s="157">
        <v>67</v>
      </c>
      <c r="NX21" s="158">
        <v>0</v>
      </c>
      <c r="NZ21" s="157" t="s">
        <v>36</v>
      </c>
      <c r="OA21" s="157">
        <v>67</v>
      </c>
      <c r="OB21" s="157">
        <v>0</v>
      </c>
      <c r="OC21" s="157">
        <v>0</v>
      </c>
      <c r="OD21" s="157">
        <v>67</v>
      </c>
      <c r="OE21" s="157">
        <v>0</v>
      </c>
      <c r="OG21" s="157" t="s">
        <v>36</v>
      </c>
      <c r="OH21" s="157">
        <v>67</v>
      </c>
      <c r="OI21" s="157">
        <v>0</v>
      </c>
      <c r="OJ21" s="157">
        <v>0</v>
      </c>
      <c r="OK21" s="157">
        <v>67</v>
      </c>
      <c r="OL21" s="158">
        <v>0</v>
      </c>
      <c r="ON21" s="157" t="s">
        <v>36</v>
      </c>
      <c r="OO21" s="157">
        <v>67</v>
      </c>
      <c r="OP21" s="157">
        <v>0</v>
      </c>
      <c r="OQ21" s="157">
        <v>0</v>
      </c>
      <c r="OR21" s="157">
        <v>67</v>
      </c>
      <c r="OS21" s="158">
        <v>0</v>
      </c>
      <c r="OU21" s="157" t="s">
        <v>36</v>
      </c>
      <c r="OV21" s="157">
        <v>67</v>
      </c>
      <c r="OW21" s="157">
        <v>0</v>
      </c>
      <c r="OX21" s="157">
        <v>0</v>
      </c>
      <c r="OY21" s="157">
        <v>67</v>
      </c>
      <c r="OZ21" s="158">
        <v>0</v>
      </c>
      <c r="PB21" s="157" t="s">
        <v>35</v>
      </c>
      <c r="PC21" s="157">
        <v>48</v>
      </c>
      <c r="PD21" s="157">
        <v>0</v>
      </c>
      <c r="PE21" s="157">
        <v>0</v>
      </c>
      <c r="PF21" s="157">
        <v>48</v>
      </c>
      <c r="PG21" s="157">
        <v>0</v>
      </c>
    </row>
    <row r="22" spans="1:423">
      <c r="A22" s="65" t="s">
        <v>37</v>
      </c>
      <c r="B22" s="2">
        <v>11</v>
      </c>
      <c r="C22" s="2">
        <v>11</v>
      </c>
      <c r="D22" s="2">
        <v>0</v>
      </c>
      <c r="E22" s="2">
        <v>0</v>
      </c>
      <c r="F22" s="4">
        <f t="shared" si="61"/>
        <v>1</v>
      </c>
      <c r="H22" s="65" t="s">
        <v>37</v>
      </c>
      <c r="I22" s="2">
        <v>11</v>
      </c>
      <c r="J22" s="2">
        <v>11</v>
      </c>
      <c r="K22" s="2">
        <v>0</v>
      </c>
      <c r="L22" s="2">
        <v>0</v>
      </c>
      <c r="M22" s="4">
        <f t="shared" si="60"/>
        <v>1</v>
      </c>
      <c r="N22" s="108">
        <f t="shared" si="0"/>
        <v>0</v>
      </c>
      <c r="P22" s="65" t="s">
        <v>37</v>
      </c>
      <c r="Q22" s="2">
        <v>11</v>
      </c>
      <c r="R22" s="2">
        <v>11</v>
      </c>
      <c r="S22" s="2">
        <v>0</v>
      </c>
      <c r="T22" s="2">
        <v>0</v>
      </c>
      <c r="U22" s="4">
        <f>R22/Q22</f>
        <v>1</v>
      </c>
      <c r="V22" s="108">
        <f t="shared" si="1"/>
        <v>0</v>
      </c>
      <c r="X22" s="65" t="s">
        <v>37</v>
      </c>
      <c r="Y22" s="2">
        <v>11</v>
      </c>
      <c r="Z22" s="2">
        <v>11</v>
      </c>
      <c r="AA22" s="2">
        <v>0</v>
      </c>
      <c r="AB22" s="2">
        <v>0</v>
      </c>
      <c r="AC22" s="4">
        <f>Z22/Y22</f>
        <v>1</v>
      </c>
      <c r="AD22" s="108">
        <f t="shared" si="2"/>
        <v>0</v>
      </c>
      <c r="AF22" s="65" t="s">
        <v>37</v>
      </c>
      <c r="AG22" s="2">
        <v>11</v>
      </c>
      <c r="AH22" s="2">
        <v>11</v>
      </c>
      <c r="AI22" s="2">
        <v>0</v>
      </c>
      <c r="AJ22" s="2">
        <v>0</v>
      </c>
      <c r="AK22" s="4">
        <f>AH22/AG22</f>
        <v>1</v>
      </c>
      <c r="AL22" s="108">
        <f t="shared" si="3"/>
        <v>0</v>
      </c>
      <c r="AN22" s="114" t="s">
        <v>37</v>
      </c>
      <c r="AO22" s="2">
        <v>11</v>
      </c>
      <c r="AP22" s="2">
        <v>11</v>
      </c>
      <c r="AQ22" s="2">
        <v>0</v>
      </c>
      <c r="AR22" s="2">
        <v>0</v>
      </c>
      <c r="AS22" s="4">
        <f>AP22/AO22</f>
        <v>1</v>
      </c>
      <c r="AT22" s="108">
        <f t="shared" si="4"/>
        <v>0</v>
      </c>
      <c r="AV22" s="114" t="s">
        <v>37</v>
      </c>
      <c r="AW22" s="2">
        <v>11</v>
      </c>
      <c r="AX22" s="2">
        <v>11</v>
      </c>
      <c r="AY22" s="2">
        <v>0</v>
      </c>
      <c r="AZ22" s="2">
        <v>0</v>
      </c>
      <c r="BA22" s="4">
        <f>AX22/AW22</f>
        <v>1</v>
      </c>
      <c r="BB22" s="108">
        <f t="shared" si="5"/>
        <v>0</v>
      </c>
      <c r="BD22" s="114" t="s">
        <v>37</v>
      </c>
      <c r="BE22" s="2">
        <v>11</v>
      </c>
      <c r="BF22" s="2">
        <v>11</v>
      </c>
      <c r="BG22" s="2">
        <v>0</v>
      </c>
      <c r="BH22" s="2">
        <v>0</v>
      </c>
      <c r="BI22" s="4">
        <v>1</v>
      </c>
      <c r="BJ22" s="108">
        <f t="shared" si="6"/>
        <v>0</v>
      </c>
      <c r="BL22" s="114" t="s">
        <v>37</v>
      </c>
      <c r="BM22" s="2">
        <v>11</v>
      </c>
      <c r="BN22" s="2">
        <v>11</v>
      </c>
      <c r="BO22" s="2">
        <v>0</v>
      </c>
      <c r="BP22" s="2">
        <v>0</v>
      </c>
      <c r="BQ22" s="4">
        <v>1</v>
      </c>
      <c r="BR22" s="108">
        <f t="shared" si="8"/>
        <v>0</v>
      </c>
      <c r="BT22" s="161" t="s">
        <v>37</v>
      </c>
      <c r="BU22" s="157">
        <v>11</v>
      </c>
      <c r="BV22" s="157">
        <v>11</v>
      </c>
      <c r="BW22" s="157">
        <v>0</v>
      </c>
      <c r="BX22" s="157">
        <v>0</v>
      </c>
      <c r="BY22" s="158">
        <v>1</v>
      </c>
      <c r="BZ22" s="158">
        <v>0</v>
      </c>
      <c r="CA22" s="156"/>
      <c r="CB22" s="163" t="s">
        <v>37</v>
      </c>
      <c r="CC22" s="157">
        <v>11</v>
      </c>
      <c r="CD22" s="157">
        <v>11</v>
      </c>
      <c r="CE22" s="157">
        <v>0</v>
      </c>
      <c r="CF22" s="157">
        <v>0</v>
      </c>
      <c r="CG22" s="158">
        <v>1</v>
      </c>
      <c r="CH22" s="158">
        <v>0</v>
      </c>
      <c r="CI22" s="157"/>
      <c r="CJ22" s="163" t="s">
        <v>37</v>
      </c>
      <c r="CK22" s="157">
        <v>11</v>
      </c>
      <c r="CL22" s="157">
        <v>11</v>
      </c>
      <c r="CM22" s="157">
        <v>0</v>
      </c>
      <c r="CN22" s="157">
        <v>0</v>
      </c>
      <c r="CO22" s="158">
        <f>CL22/CK22</f>
        <v>1</v>
      </c>
      <c r="CP22" s="162">
        <f t="shared" si="9"/>
        <v>0</v>
      </c>
      <c r="CQ22" s="156"/>
      <c r="CR22" s="163" t="s">
        <v>37</v>
      </c>
      <c r="CS22" s="157">
        <v>11</v>
      </c>
      <c r="CT22" s="157">
        <v>11</v>
      </c>
      <c r="CU22" s="157">
        <v>0</v>
      </c>
      <c r="CV22" s="157">
        <v>0</v>
      </c>
      <c r="CW22" s="158">
        <f>CT22/CS22</f>
        <v>1</v>
      </c>
      <c r="CX22" s="158">
        <f t="shared" si="10"/>
        <v>0</v>
      </c>
      <c r="CY22" s="157"/>
      <c r="CZ22" s="163" t="s">
        <v>37</v>
      </c>
      <c r="DA22" s="165">
        <v>11</v>
      </c>
      <c r="DB22" s="165">
        <v>11</v>
      </c>
      <c r="DC22" s="165">
        <v>0</v>
      </c>
      <c r="DD22" s="128">
        <v>0</v>
      </c>
      <c r="DE22" s="158">
        <f>DB22/DA22</f>
        <v>1</v>
      </c>
      <c r="DF22" s="158">
        <f t="shared" si="11"/>
        <v>0</v>
      </c>
      <c r="DG22" s="157"/>
      <c r="DH22" s="163" t="s">
        <v>37</v>
      </c>
      <c r="DI22" s="156">
        <v>11</v>
      </c>
      <c r="DJ22" s="156">
        <v>11</v>
      </c>
      <c r="DK22" s="156">
        <v>0</v>
      </c>
      <c r="DL22" s="156">
        <v>0</v>
      </c>
      <c r="DM22" s="162">
        <v>1</v>
      </c>
      <c r="DN22" s="158">
        <f t="shared" si="12"/>
        <v>0</v>
      </c>
      <c r="DO22" s="157"/>
      <c r="DP22" s="163" t="s">
        <v>37</v>
      </c>
      <c r="DQ22" s="156">
        <v>11</v>
      </c>
      <c r="DR22" s="156">
        <v>11</v>
      </c>
      <c r="DS22" s="156">
        <v>0</v>
      </c>
      <c r="DT22" s="156">
        <v>0</v>
      </c>
      <c r="DU22" s="162">
        <v>1</v>
      </c>
      <c r="DV22" s="162">
        <f t="shared" si="13"/>
        <v>0</v>
      </c>
      <c r="DW22" s="156"/>
      <c r="DX22" s="163" t="s">
        <v>37</v>
      </c>
      <c r="DY22" s="156">
        <v>11</v>
      </c>
      <c r="DZ22" s="156">
        <v>11</v>
      </c>
      <c r="EA22" s="156">
        <v>0</v>
      </c>
      <c r="EB22" s="156">
        <v>0</v>
      </c>
      <c r="EC22" s="162">
        <v>1</v>
      </c>
      <c r="ED22" s="162">
        <f t="shared" si="14"/>
        <v>0</v>
      </c>
      <c r="EE22" s="156"/>
      <c r="EF22" s="163" t="s">
        <v>37</v>
      </c>
      <c r="EG22" s="156">
        <v>243</v>
      </c>
      <c r="EH22" s="156">
        <v>33</v>
      </c>
      <c r="EI22" s="156">
        <v>0</v>
      </c>
      <c r="EJ22" s="156">
        <v>210</v>
      </c>
      <c r="EK22" s="162">
        <v>0.14000000000000001</v>
      </c>
      <c r="EL22" s="162">
        <f t="shared" si="15"/>
        <v>-0.86</v>
      </c>
      <c r="EM22" s="156"/>
      <c r="EN22" s="163" t="s">
        <v>37</v>
      </c>
      <c r="EO22" s="156">
        <v>11</v>
      </c>
      <c r="EP22" s="156">
        <v>11</v>
      </c>
      <c r="EQ22" s="156">
        <v>0</v>
      </c>
      <c r="ER22" s="156">
        <v>0</v>
      </c>
      <c r="ES22" s="162">
        <v>1</v>
      </c>
      <c r="ET22" s="162">
        <f t="shared" si="16"/>
        <v>0.86</v>
      </c>
      <c r="EU22" s="156"/>
      <c r="EV22" s="156"/>
      <c r="EW22" s="156"/>
      <c r="EX22" s="156"/>
      <c r="EY22" s="156"/>
      <c r="EZ22" s="156"/>
      <c r="FA22" s="156"/>
      <c r="FB22" s="156"/>
      <c r="FC22" s="162"/>
      <c r="FD22" s="156"/>
      <c r="FE22" s="156"/>
      <c r="FF22" s="156"/>
      <c r="FG22" s="156"/>
      <c r="FH22" s="156"/>
      <c r="FI22" s="156"/>
      <c r="FJ22" s="162"/>
      <c r="FK22" s="156"/>
      <c r="FL22" s="156"/>
      <c r="FM22" s="156"/>
      <c r="FN22" s="156"/>
      <c r="FO22" s="156"/>
      <c r="FP22" s="156"/>
      <c r="FQ22" s="156"/>
      <c r="FR22" s="156"/>
      <c r="FS22" s="156"/>
      <c r="FT22" s="163" t="s">
        <v>37</v>
      </c>
      <c r="FU22" s="156">
        <v>11</v>
      </c>
      <c r="FV22" s="156">
        <v>11</v>
      </c>
      <c r="FW22" s="156">
        <v>0</v>
      </c>
      <c r="FX22" s="156">
        <v>0</v>
      </c>
      <c r="FY22" s="158">
        <f t="shared" si="17"/>
        <v>1</v>
      </c>
      <c r="FZ22" s="162">
        <f t="shared" si="18"/>
        <v>0</v>
      </c>
      <c r="GA22" s="156"/>
      <c r="GB22" s="163" t="s">
        <v>37</v>
      </c>
      <c r="GC22" s="156">
        <v>11</v>
      </c>
      <c r="GD22" s="156">
        <v>11</v>
      </c>
      <c r="GE22" s="156">
        <v>0</v>
      </c>
      <c r="GF22" s="156">
        <v>0</v>
      </c>
      <c r="GG22" s="158">
        <f t="shared" si="19"/>
        <v>1</v>
      </c>
      <c r="GH22" s="162">
        <f t="shared" si="20"/>
        <v>0</v>
      </c>
      <c r="GI22" s="156"/>
      <c r="GJ22" s="163" t="s">
        <v>37</v>
      </c>
      <c r="GK22" s="156">
        <v>11</v>
      </c>
      <c r="GL22" s="156">
        <v>11</v>
      </c>
      <c r="GM22" s="156">
        <v>0</v>
      </c>
      <c r="GN22" s="156">
        <v>0</v>
      </c>
      <c r="GO22" s="158">
        <f t="shared" si="21"/>
        <v>1</v>
      </c>
      <c r="GP22" s="162">
        <f t="shared" si="22"/>
        <v>0</v>
      </c>
      <c r="GQ22" s="156"/>
      <c r="GR22" s="163" t="s">
        <v>37</v>
      </c>
      <c r="GS22" s="156">
        <v>11</v>
      </c>
      <c r="GT22" s="156">
        <v>11</v>
      </c>
      <c r="GU22" s="156">
        <v>0</v>
      </c>
      <c r="GV22" s="156">
        <v>0</v>
      </c>
      <c r="GW22" s="158">
        <f t="shared" si="23"/>
        <v>1</v>
      </c>
      <c r="GX22" s="162">
        <f t="shared" si="24"/>
        <v>0</v>
      </c>
      <c r="GY22" s="156"/>
      <c r="GZ22" s="163" t="s">
        <v>37</v>
      </c>
      <c r="HA22" s="156">
        <v>11</v>
      </c>
      <c r="HB22" s="156">
        <v>11</v>
      </c>
      <c r="HC22" s="156">
        <v>0</v>
      </c>
      <c r="HD22" s="156">
        <v>0</v>
      </c>
      <c r="HE22" s="158">
        <f t="shared" si="25"/>
        <v>1</v>
      </c>
      <c r="HF22" s="162">
        <f t="shared" si="26"/>
        <v>0</v>
      </c>
      <c r="HH22" s="163" t="s">
        <v>37</v>
      </c>
      <c r="HI22" s="156">
        <v>11</v>
      </c>
      <c r="HJ22" s="156">
        <v>11</v>
      </c>
      <c r="HK22" s="157">
        <v>0</v>
      </c>
      <c r="HL22" s="157">
        <v>0</v>
      </c>
      <c r="HM22" s="158">
        <f t="shared" si="27"/>
        <v>1</v>
      </c>
      <c r="HN22" s="162">
        <f t="shared" si="28"/>
        <v>0</v>
      </c>
      <c r="HP22" s="163" t="s">
        <v>37</v>
      </c>
      <c r="HQ22" s="156">
        <v>11</v>
      </c>
      <c r="HR22" s="156">
        <v>11</v>
      </c>
      <c r="HS22" s="157">
        <v>0</v>
      </c>
      <c r="HT22" s="157">
        <v>0</v>
      </c>
      <c r="HU22" s="158">
        <f t="shared" si="29"/>
        <v>1</v>
      </c>
      <c r="HV22" s="162">
        <f t="shared" si="30"/>
        <v>0</v>
      </c>
      <c r="HX22" s="163" t="s">
        <v>37</v>
      </c>
      <c r="HY22" s="156">
        <v>11</v>
      </c>
      <c r="HZ22" s="156">
        <v>11</v>
      </c>
      <c r="IA22" s="157">
        <v>0</v>
      </c>
      <c r="IB22" s="157">
        <v>0</v>
      </c>
      <c r="IC22" s="158">
        <f t="shared" si="31"/>
        <v>1</v>
      </c>
      <c r="ID22" s="162">
        <f t="shared" si="32"/>
        <v>0</v>
      </c>
      <c r="IF22" s="163" t="s">
        <v>37</v>
      </c>
      <c r="IG22" s="156">
        <v>11</v>
      </c>
      <c r="IH22" s="156">
        <v>11</v>
      </c>
      <c r="II22" s="157">
        <v>0</v>
      </c>
      <c r="IJ22" s="157">
        <v>0</v>
      </c>
      <c r="IK22" s="158">
        <f t="shared" si="33"/>
        <v>1</v>
      </c>
      <c r="IL22" s="162">
        <f t="shared" si="34"/>
        <v>0</v>
      </c>
      <c r="IN22" s="163" t="s">
        <v>37</v>
      </c>
      <c r="IO22" s="156">
        <v>11</v>
      </c>
      <c r="IP22" s="156">
        <v>11</v>
      </c>
      <c r="IQ22" s="157">
        <v>0</v>
      </c>
      <c r="IR22" s="157">
        <v>0</v>
      </c>
      <c r="IS22" s="158">
        <f t="shared" si="35"/>
        <v>1</v>
      </c>
      <c r="IT22" s="162">
        <f t="shared" si="36"/>
        <v>0</v>
      </c>
      <c r="IV22" s="163" t="s">
        <v>37</v>
      </c>
      <c r="IW22" s="156">
        <v>11</v>
      </c>
      <c r="IX22" s="156">
        <v>11</v>
      </c>
      <c r="IY22" s="157">
        <v>0</v>
      </c>
      <c r="IZ22" s="157">
        <v>0</v>
      </c>
      <c r="JA22" s="158">
        <f t="shared" si="37"/>
        <v>1</v>
      </c>
      <c r="JB22" s="162">
        <f t="shared" si="38"/>
        <v>0</v>
      </c>
      <c r="JD22" s="163" t="s">
        <v>37</v>
      </c>
      <c r="JE22" s="156">
        <v>11</v>
      </c>
      <c r="JF22" s="156">
        <v>11</v>
      </c>
      <c r="JG22" s="157">
        <v>0</v>
      </c>
      <c r="JH22" s="157">
        <v>0</v>
      </c>
      <c r="JI22" s="158">
        <f t="shared" si="39"/>
        <v>1</v>
      </c>
      <c r="JJ22" s="162">
        <f t="shared" si="40"/>
        <v>0</v>
      </c>
      <c r="JL22" s="163" t="s">
        <v>37</v>
      </c>
      <c r="JM22" s="156">
        <v>11</v>
      </c>
      <c r="JN22" s="156">
        <v>11</v>
      </c>
      <c r="JO22" s="157">
        <v>0</v>
      </c>
      <c r="JP22" s="157">
        <v>0</v>
      </c>
      <c r="JQ22" s="158">
        <f t="shared" si="41"/>
        <v>1</v>
      </c>
      <c r="JR22" s="162">
        <f t="shared" si="42"/>
        <v>0</v>
      </c>
      <c r="JT22" s="163" t="s">
        <v>37</v>
      </c>
      <c r="JU22" s="156">
        <v>11</v>
      </c>
      <c r="JV22" s="156">
        <v>11</v>
      </c>
      <c r="JW22" s="157">
        <v>0</v>
      </c>
      <c r="JX22" s="157">
        <v>0</v>
      </c>
      <c r="JY22" s="158">
        <f t="shared" si="43"/>
        <v>1</v>
      </c>
      <c r="JZ22" s="162">
        <f t="shared" si="44"/>
        <v>0</v>
      </c>
      <c r="KB22" s="163" t="s">
        <v>37</v>
      </c>
      <c r="KC22" s="157">
        <v>11</v>
      </c>
      <c r="KD22" s="157">
        <v>11</v>
      </c>
      <c r="KE22" s="157">
        <v>0</v>
      </c>
      <c r="KF22" s="157">
        <v>0</v>
      </c>
      <c r="KG22" s="158">
        <f t="shared" si="45"/>
        <v>1</v>
      </c>
      <c r="KH22" s="162">
        <f t="shared" si="46"/>
        <v>0</v>
      </c>
      <c r="KJ22" s="163" t="s">
        <v>37</v>
      </c>
      <c r="KK22" s="157">
        <v>11</v>
      </c>
      <c r="KL22" s="157">
        <v>11</v>
      </c>
      <c r="KM22" s="157">
        <v>0</v>
      </c>
      <c r="KN22" s="157">
        <v>0</v>
      </c>
      <c r="KO22" s="158">
        <f t="shared" si="47"/>
        <v>1</v>
      </c>
      <c r="KP22" s="162">
        <f t="shared" si="48"/>
        <v>0</v>
      </c>
      <c r="KR22" s="163" t="s">
        <v>37</v>
      </c>
      <c r="KS22" s="157">
        <v>11</v>
      </c>
      <c r="KT22" s="157">
        <v>11</v>
      </c>
      <c r="KU22" s="157">
        <v>0</v>
      </c>
      <c r="KV22" s="157">
        <v>0</v>
      </c>
      <c r="KW22" s="158">
        <f t="shared" si="49"/>
        <v>1</v>
      </c>
      <c r="KX22" s="162">
        <f t="shared" si="50"/>
        <v>0</v>
      </c>
      <c r="KZ22" s="163" t="s">
        <v>37</v>
      </c>
      <c r="LA22" s="157">
        <v>11</v>
      </c>
      <c r="LB22" s="157">
        <v>11</v>
      </c>
      <c r="LC22" s="157">
        <v>0</v>
      </c>
      <c r="LD22" s="157">
        <v>0</v>
      </c>
      <c r="LE22" s="158">
        <f t="shared" si="51"/>
        <v>1</v>
      </c>
      <c r="LF22" s="162">
        <f t="shared" si="52"/>
        <v>0</v>
      </c>
      <c r="LH22" s="163" t="s">
        <v>37</v>
      </c>
      <c r="LI22" s="157">
        <v>11</v>
      </c>
      <c r="LJ22" s="157">
        <v>11</v>
      </c>
      <c r="LK22" s="157">
        <v>0</v>
      </c>
      <c r="LL22" s="157">
        <v>0</v>
      </c>
      <c r="LM22" s="158">
        <f t="shared" si="53"/>
        <v>1</v>
      </c>
      <c r="LN22" s="162">
        <f t="shared" si="54"/>
        <v>0</v>
      </c>
      <c r="LP22" s="163" t="s">
        <v>37</v>
      </c>
      <c r="LQ22" s="157">
        <v>11</v>
      </c>
      <c r="LR22" s="157">
        <v>11</v>
      </c>
      <c r="LS22" s="157">
        <v>0</v>
      </c>
      <c r="LT22" s="157">
        <v>0</v>
      </c>
      <c r="LU22" s="158">
        <f t="shared" si="55"/>
        <v>1</v>
      </c>
      <c r="LV22" s="162">
        <f t="shared" si="56"/>
        <v>0</v>
      </c>
      <c r="LX22" s="163" t="s">
        <v>37</v>
      </c>
      <c r="LY22" s="157">
        <v>11</v>
      </c>
      <c r="LZ22" s="157">
        <v>11</v>
      </c>
      <c r="MA22" s="157">
        <v>0</v>
      </c>
      <c r="MB22" s="157">
        <v>0</v>
      </c>
      <c r="MC22" s="158">
        <f t="shared" si="57"/>
        <v>1</v>
      </c>
      <c r="MD22" s="162">
        <f t="shared" si="58"/>
        <v>0</v>
      </c>
      <c r="ME22" s="162"/>
      <c r="MF22" s="157" t="s">
        <v>37</v>
      </c>
      <c r="MG22" s="157">
        <v>81</v>
      </c>
      <c r="MH22" s="157">
        <v>11</v>
      </c>
      <c r="MI22" s="157">
        <v>0</v>
      </c>
      <c r="MJ22" s="157">
        <v>70</v>
      </c>
      <c r="MK22" s="158">
        <v>0.14000000000000001</v>
      </c>
      <c r="ML22" s="158"/>
      <c r="MM22" s="158"/>
      <c r="MN22" s="158"/>
      <c r="MP22" s="157" t="s">
        <v>37</v>
      </c>
      <c r="MQ22" s="157">
        <v>81</v>
      </c>
      <c r="MR22" s="157">
        <v>72</v>
      </c>
      <c r="MS22" s="157">
        <v>9</v>
      </c>
      <c r="MT22" s="157">
        <v>0</v>
      </c>
      <c r="MU22" s="158">
        <v>0.89</v>
      </c>
      <c r="MV22" s="162">
        <f t="shared" si="59"/>
        <v>0.75</v>
      </c>
      <c r="MX22" s="157" t="s">
        <v>37</v>
      </c>
      <c r="MY22" s="157">
        <v>81</v>
      </c>
      <c r="MZ22" s="157">
        <v>0</v>
      </c>
      <c r="NA22" s="157">
        <v>0</v>
      </c>
      <c r="NB22" s="157">
        <v>81</v>
      </c>
      <c r="NC22" s="158">
        <v>0</v>
      </c>
      <c r="NE22" s="157" t="s">
        <v>37</v>
      </c>
      <c r="NF22" s="157">
        <v>81</v>
      </c>
      <c r="NG22" s="157">
        <v>0</v>
      </c>
      <c r="NH22" s="157">
        <v>0</v>
      </c>
      <c r="NI22" s="157">
        <v>81</v>
      </c>
      <c r="NJ22" s="158">
        <v>0</v>
      </c>
      <c r="NL22" s="157" t="s">
        <v>37</v>
      </c>
      <c r="NM22" s="157">
        <v>81</v>
      </c>
      <c r="NN22" s="157">
        <v>0</v>
      </c>
      <c r="NO22" s="157">
        <v>0</v>
      </c>
      <c r="NP22" s="157">
        <v>81</v>
      </c>
      <c r="NQ22" s="158">
        <v>0</v>
      </c>
      <c r="NS22" s="157" t="s">
        <v>37</v>
      </c>
      <c r="NT22" s="157">
        <v>81</v>
      </c>
      <c r="NU22" s="157">
        <v>0</v>
      </c>
      <c r="NV22" s="157">
        <v>0</v>
      </c>
      <c r="NW22" s="157">
        <v>81</v>
      </c>
      <c r="NX22" s="158">
        <v>0</v>
      </c>
      <c r="NZ22" s="157" t="s">
        <v>37</v>
      </c>
      <c r="OA22" s="157">
        <v>81</v>
      </c>
      <c r="OB22" s="157">
        <v>0</v>
      </c>
      <c r="OC22" s="157">
        <v>0</v>
      </c>
      <c r="OD22" s="157">
        <v>81</v>
      </c>
      <c r="OE22" s="157">
        <v>0</v>
      </c>
      <c r="OG22" s="157" t="s">
        <v>37</v>
      </c>
      <c r="OH22" s="157">
        <v>81</v>
      </c>
      <c r="OI22" s="157">
        <v>0</v>
      </c>
      <c r="OJ22" s="157">
        <v>0</v>
      </c>
      <c r="OK22" s="157">
        <v>81</v>
      </c>
      <c r="OL22" s="158">
        <v>0</v>
      </c>
      <c r="ON22" s="157" t="s">
        <v>37</v>
      </c>
      <c r="OO22" s="157">
        <v>81</v>
      </c>
      <c r="OP22" s="157">
        <v>0</v>
      </c>
      <c r="OQ22" s="157">
        <v>0</v>
      </c>
      <c r="OR22" s="157">
        <v>81</v>
      </c>
      <c r="OS22" s="158">
        <v>0</v>
      </c>
      <c r="OU22" s="157" t="s">
        <v>37</v>
      </c>
      <c r="OV22" s="157">
        <v>81</v>
      </c>
      <c r="OW22" s="157">
        <v>0</v>
      </c>
      <c r="OX22" s="157">
        <v>0</v>
      </c>
      <c r="OY22" s="157">
        <v>81</v>
      </c>
      <c r="OZ22" s="158">
        <v>0</v>
      </c>
      <c r="PB22" s="157" t="s">
        <v>36</v>
      </c>
      <c r="PC22" s="157">
        <v>67</v>
      </c>
      <c r="PD22" s="157">
        <v>0</v>
      </c>
      <c r="PE22" s="157">
        <v>0</v>
      </c>
      <c r="PF22" s="157">
        <v>67</v>
      </c>
      <c r="PG22" s="157">
        <v>0</v>
      </c>
    </row>
    <row r="23" spans="1:423">
      <c r="A23" s="2" t="s">
        <v>38</v>
      </c>
      <c r="B23" s="2">
        <v>147</v>
      </c>
      <c r="C23" s="2">
        <v>146</v>
      </c>
      <c r="D23" s="2">
        <v>1</v>
      </c>
      <c r="E23" s="2">
        <v>0</v>
      </c>
      <c r="F23" s="4">
        <f t="shared" si="61"/>
        <v>0.99319727891156462</v>
      </c>
      <c r="H23" s="2" t="s">
        <v>38</v>
      </c>
      <c r="I23" s="2">
        <v>147</v>
      </c>
      <c r="J23" s="2">
        <v>146</v>
      </c>
      <c r="K23" s="2">
        <v>1</v>
      </c>
      <c r="L23" s="2">
        <v>0</v>
      </c>
      <c r="M23" s="4">
        <f t="shared" si="60"/>
        <v>0.99319727891156462</v>
      </c>
      <c r="N23" s="108">
        <f t="shared" si="0"/>
        <v>0</v>
      </c>
      <c r="P23" s="2" t="s">
        <v>38</v>
      </c>
      <c r="Q23" s="2">
        <v>147</v>
      </c>
      <c r="R23" s="2">
        <v>146</v>
      </c>
      <c r="S23" s="2">
        <v>1</v>
      </c>
      <c r="T23" s="2">
        <v>0</v>
      </c>
      <c r="U23" s="4">
        <v>0.99</v>
      </c>
      <c r="V23" s="108">
        <f t="shared" si="1"/>
        <v>-3.1972789115646272E-3</v>
      </c>
      <c r="X23" s="2" t="s">
        <v>38</v>
      </c>
      <c r="Y23" s="2">
        <v>147</v>
      </c>
      <c r="Z23" s="2">
        <v>146</v>
      </c>
      <c r="AA23" s="2">
        <v>1</v>
      </c>
      <c r="AB23" s="2">
        <v>0</v>
      </c>
      <c r="AC23" s="4">
        <v>0.99</v>
      </c>
      <c r="AD23" s="108">
        <f t="shared" si="2"/>
        <v>0</v>
      </c>
      <c r="AF23" s="2" t="s">
        <v>38</v>
      </c>
      <c r="AG23" s="2">
        <v>147</v>
      </c>
      <c r="AH23" s="2">
        <v>146</v>
      </c>
      <c r="AI23" s="2">
        <v>1</v>
      </c>
      <c r="AJ23" s="2">
        <v>0</v>
      </c>
      <c r="AK23" s="4">
        <v>0.99</v>
      </c>
      <c r="AL23" s="108">
        <f t="shared" si="3"/>
        <v>0</v>
      </c>
      <c r="AN23" s="2" t="s">
        <v>38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108">
        <f t="shared" si="4"/>
        <v>0</v>
      </c>
      <c r="AV23" s="2" t="s">
        <v>38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108">
        <f t="shared" si="5"/>
        <v>0</v>
      </c>
      <c r="BD23" s="2" t="s">
        <v>38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108">
        <f t="shared" si="6"/>
        <v>0</v>
      </c>
      <c r="BL23" s="2" t="s">
        <v>38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7"/>
        <v>0.99319727891156462</v>
      </c>
      <c r="BR23" s="108">
        <f t="shared" si="8"/>
        <v>3.1972789115646272E-3</v>
      </c>
      <c r="BT23" s="157" t="s">
        <v>38</v>
      </c>
      <c r="BU23" s="157">
        <v>147</v>
      </c>
      <c r="BV23" s="157">
        <v>146</v>
      </c>
      <c r="BW23" s="157">
        <v>1</v>
      </c>
      <c r="BX23" s="157">
        <v>0</v>
      </c>
      <c r="BY23" s="158">
        <v>0.99</v>
      </c>
      <c r="BZ23" s="158">
        <v>0</v>
      </c>
      <c r="CA23" s="156"/>
      <c r="CB23" s="156" t="s">
        <v>38</v>
      </c>
      <c r="CC23" s="156">
        <v>147</v>
      </c>
      <c r="CD23" s="156">
        <v>146</v>
      </c>
      <c r="CE23" s="156">
        <v>1</v>
      </c>
      <c r="CF23" s="156">
        <v>0</v>
      </c>
      <c r="CG23" s="162">
        <v>0.99</v>
      </c>
      <c r="CH23" s="158">
        <v>0</v>
      </c>
      <c r="CI23" s="157"/>
      <c r="CJ23" s="156" t="s">
        <v>38</v>
      </c>
      <c r="CK23" s="156">
        <v>147</v>
      </c>
      <c r="CL23" s="156">
        <v>146</v>
      </c>
      <c r="CM23" s="156">
        <v>1</v>
      </c>
      <c r="CN23" s="156">
        <v>0</v>
      </c>
      <c r="CO23" s="162">
        <v>0.99</v>
      </c>
      <c r="CP23" s="162">
        <f t="shared" si="9"/>
        <v>0</v>
      </c>
      <c r="CQ23" s="156"/>
      <c r="CR23" s="156" t="s">
        <v>38</v>
      </c>
      <c r="CS23" s="156">
        <v>147</v>
      </c>
      <c r="CT23" s="156">
        <v>146</v>
      </c>
      <c r="CU23" s="156">
        <v>1</v>
      </c>
      <c r="CV23" s="156">
        <v>0</v>
      </c>
      <c r="CW23" s="162">
        <v>0.99</v>
      </c>
      <c r="CX23" s="158">
        <f t="shared" si="10"/>
        <v>0</v>
      </c>
      <c r="CY23" s="157"/>
      <c r="CZ23" s="156" t="s">
        <v>38</v>
      </c>
      <c r="DA23" s="156">
        <v>147</v>
      </c>
      <c r="DB23" s="156">
        <v>146</v>
      </c>
      <c r="DC23" s="156">
        <v>1</v>
      </c>
      <c r="DD23" s="156">
        <v>0</v>
      </c>
      <c r="DE23" s="162">
        <v>0.99</v>
      </c>
      <c r="DF23" s="158">
        <f t="shared" si="11"/>
        <v>0</v>
      </c>
      <c r="DG23" s="157"/>
      <c r="DH23" s="156" t="s">
        <v>38</v>
      </c>
      <c r="DI23" s="156">
        <v>147</v>
      </c>
      <c r="DJ23" s="156">
        <v>146</v>
      </c>
      <c r="DK23" s="156">
        <v>1</v>
      </c>
      <c r="DL23" s="156">
        <v>0</v>
      </c>
      <c r="DM23" s="162">
        <v>0.99</v>
      </c>
      <c r="DN23" s="158">
        <f t="shared" si="12"/>
        <v>0</v>
      </c>
      <c r="DO23" s="157"/>
      <c r="DP23" s="156" t="s">
        <v>38</v>
      </c>
      <c r="DQ23" s="156">
        <v>147</v>
      </c>
      <c r="DR23" s="156">
        <v>146</v>
      </c>
      <c r="DS23" s="156">
        <v>1</v>
      </c>
      <c r="DT23" s="156">
        <v>0</v>
      </c>
      <c r="DU23" s="162">
        <v>0.99</v>
      </c>
      <c r="DV23" s="162">
        <f t="shared" si="13"/>
        <v>0</v>
      </c>
      <c r="DW23" s="156"/>
      <c r="DX23" s="156" t="s">
        <v>38</v>
      </c>
      <c r="DY23" s="156">
        <v>147</v>
      </c>
      <c r="DZ23" s="156">
        <v>146</v>
      </c>
      <c r="EA23" s="156">
        <v>1</v>
      </c>
      <c r="EB23" s="156">
        <v>0</v>
      </c>
      <c r="EC23" s="162">
        <v>0.99</v>
      </c>
      <c r="ED23" s="162">
        <f t="shared" si="14"/>
        <v>0</v>
      </c>
      <c r="EE23" s="156"/>
      <c r="EF23" s="156" t="s">
        <v>38</v>
      </c>
      <c r="EG23" s="156">
        <v>147</v>
      </c>
      <c r="EH23" s="156">
        <v>146</v>
      </c>
      <c r="EI23" s="156">
        <v>1</v>
      </c>
      <c r="EJ23" s="156">
        <v>0</v>
      </c>
      <c r="EK23" s="162">
        <v>0.99</v>
      </c>
      <c r="EL23" s="162">
        <f t="shared" si="15"/>
        <v>0</v>
      </c>
      <c r="EM23" s="156"/>
      <c r="EN23" s="156" t="s">
        <v>38</v>
      </c>
      <c r="EO23" s="156">
        <v>147</v>
      </c>
      <c r="EP23" s="156">
        <v>146</v>
      </c>
      <c r="EQ23" s="156">
        <v>1</v>
      </c>
      <c r="ER23" s="156">
        <v>0</v>
      </c>
      <c r="ES23" s="162">
        <v>0.99</v>
      </c>
      <c r="ET23" s="162">
        <f t="shared" si="16"/>
        <v>0</v>
      </c>
      <c r="EU23" s="156"/>
      <c r="EV23" s="156"/>
      <c r="EW23" s="156"/>
      <c r="EX23" s="156"/>
      <c r="EY23" s="156"/>
      <c r="EZ23" s="156"/>
      <c r="FA23" s="156"/>
      <c r="FB23" s="156"/>
      <c r="FC23" s="162"/>
      <c r="FD23" s="156"/>
      <c r="FE23" s="156"/>
      <c r="FF23" s="156"/>
      <c r="FG23" s="156"/>
      <c r="FH23" s="156"/>
      <c r="FI23" s="156"/>
      <c r="FJ23" s="162"/>
      <c r="FK23" s="156"/>
      <c r="FL23" s="156"/>
      <c r="FM23" s="156"/>
      <c r="FN23" s="156"/>
      <c r="FO23" s="156"/>
      <c r="FP23" s="156"/>
      <c r="FQ23" s="156"/>
      <c r="FR23" s="156"/>
      <c r="FS23" s="156"/>
      <c r="FT23" s="157" t="s">
        <v>38</v>
      </c>
      <c r="FU23" s="157">
        <v>147</v>
      </c>
      <c r="FV23" s="157">
        <v>146</v>
      </c>
      <c r="FW23" s="157">
        <v>1</v>
      </c>
      <c r="FX23" s="157">
        <v>0</v>
      </c>
      <c r="FY23" s="158">
        <f t="shared" si="17"/>
        <v>0.99319727891156462</v>
      </c>
      <c r="FZ23" s="162">
        <f t="shared" si="18"/>
        <v>3.1972789115646272E-3</v>
      </c>
      <c r="GA23" s="156"/>
      <c r="GB23" s="157" t="s">
        <v>38</v>
      </c>
      <c r="GC23" s="157">
        <v>147</v>
      </c>
      <c r="GD23" s="157">
        <v>146</v>
      </c>
      <c r="GE23" s="157">
        <v>1</v>
      </c>
      <c r="GF23" s="157">
        <v>0</v>
      </c>
      <c r="GG23" s="158">
        <f t="shared" si="19"/>
        <v>0.99319727891156462</v>
      </c>
      <c r="GH23" s="162">
        <f t="shared" si="20"/>
        <v>0</v>
      </c>
      <c r="GI23" s="156"/>
      <c r="GJ23" s="157" t="s">
        <v>38</v>
      </c>
      <c r="GK23" s="157">
        <v>147</v>
      </c>
      <c r="GL23" s="157">
        <v>146</v>
      </c>
      <c r="GM23" s="157">
        <v>1</v>
      </c>
      <c r="GN23" s="157">
        <v>0</v>
      </c>
      <c r="GO23" s="158">
        <f t="shared" si="21"/>
        <v>0.99319727891156462</v>
      </c>
      <c r="GP23" s="162">
        <f t="shared" si="22"/>
        <v>0</v>
      </c>
      <c r="GQ23" s="156"/>
      <c r="GR23" s="157" t="s">
        <v>38</v>
      </c>
      <c r="GS23" s="157">
        <v>147</v>
      </c>
      <c r="GT23" s="157">
        <v>146</v>
      </c>
      <c r="GU23" s="157">
        <v>1</v>
      </c>
      <c r="GV23" s="157">
        <v>0</v>
      </c>
      <c r="GW23" s="158">
        <f t="shared" si="23"/>
        <v>0.99319727891156462</v>
      </c>
      <c r="GX23" s="162">
        <f t="shared" si="24"/>
        <v>0</v>
      </c>
      <c r="GY23" s="156"/>
      <c r="GZ23" s="157" t="s">
        <v>38</v>
      </c>
      <c r="HA23" s="157">
        <v>147</v>
      </c>
      <c r="HB23" s="157">
        <v>146</v>
      </c>
      <c r="HC23" s="157">
        <v>1</v>
      </c>
      <c r="HD23" s="157">
        <v>0</v>
      </c>
      <c r="HE23" s="158">
        <f t="shared" si="25"/>
        <v>0.99319727891156462</v>
      </c>
      <c r="HF23" s="162">
        <f t="shared" si="26"/>
        <v>0</v>
      </c>
      <c r="HH23" s="157" t="s">
        <v>38</v>
      </c>
      <c r="HI23" s="157">
        <v>147</v>
      </c>
      <c r="HJ23" s="157">
        <v>146</v>
      </c>
      <c r="HK23" s="157">
        <v>1</v>
      </c>
      <c r="HL23" s="157">
        <v>0</v>
      </c>
      <c r="HM23" s="158">
        <f t="shared" si="27"/>
        <v>0.99319727891156462</v>
      </c>
      <c r="HN23" s="162">
        <f t="shared" si="28"/>
        <v>0</v>
      </c>
      <c r="HP23" s="157" t="s">
        <v>38</v>
      </c>
      <c r="HQ23" s="157">
        <v>147</v>
      </c>
      <c r="HR23" s="157">
        <v>146</v>
      </c>
      <c r="HS23" s="157">
        <v>1</v>
      </c>
      <c r="HT23" s="157">
        <v>0</v>
      </c>
      <c r="HU23" s="158">
        <f t="shared" si="29"/>
        <v>0.99319727891156462</v>
      </c>
      <c r="HV23" s="162">
        <f t="shared" si="30"/>
        <v>0</v>
      </c>
      <c r="HX23" s="157" t="s">
        <v>38</v>
      </c>
      <c r="HY23" s="157">
        <v>147</v>
      </c>
      <c r="HZ23" s="157">
        <v>146</v>
      </c>
      <c r="IA23" s="157">
        <v>1</v>
      </c>
      <c r="IB23" s="157">
        <v>0</v>
      </c>
      <c r="IC23" s="158">
        <f t="shared" si="31"/>
        <v>0.99319727891156462</v>
      </c>
      <c r="ID23" s="162">
        <f t="shared" si="32"/>
        <v>0</v>
      </c>
      <c r="IF23" s="157" t="s">
        <v>38</v>
      </c>
      <c r="IG23" s="157">
        <v>147</v>
      </c>
      <c r="IH23" s="157">
        <v>146</v>
      </c>
      <c r="II23" s="157">
        <v>1</v>
      </c>
      <c r="IJ23" s="157">
        <v>0</v>
      </c>
      <c r="IK23" s="158">
        <f t="shared" si="33"/>
        <v>0.99319727891156462</v>
      </c>
      <c r="IL23" s="162">
        <f t="shared" si="34"/>
        <v>0</v>
      </c>
      <c r="IN23" s="157" t="s">
        <v>38</v>
      </c>
      <c r="IO23" s="157">
        <v>147</v>
      </c>
      <c r="IP23" s="157">
        <v>146</v>
      </c>
      <c r="IQ23" s="157">
        <v>1</v>
      </c>
      <c r="IR23" s="157">
        <v>0</v>
      </c>
      <c r="IS23" s="158">
        <f t="shared" si="35"/>
        <v>0.99319727891156462</v>
      </c>
      <c r="IT23" s="162">
        <f t="shared" si="36"/>
        <v>0</v>
      </c>
      <c r="IV23" s="157" t="s">
        <v>38</v>
      </c>
      <c r="IW23" s="157">
        <v>147</v>
      </c>
      <c r="IX23" s="157">
        <v>146</v>
      </c>
      <c r="IY23" s="157">
        <v>1</v>
      </c>
      <c r="IZ23" s="157">
        <v>0</v>
      </c>
      <c r="JA23" s="158">
        <f t="shared" si="37"/>
        <v>0.99319727891156462</v>
      </c>
      <c r="JB23" s="162">
        <f t="shared" si="38"/>
        <v>0</v>
      </c>
      <c r="JD23" s="157" t="s">
        <v>38</v>
      </c>
      <c r="JE23" s="157">
        <v>147</v>
      </c>
      <c r="JF23" s="157">
        <v>146</v>
      </c>
      <c r="JG23" s="157">
        <v>1</v>
      </c>
      <c r="JH23" s="157">
        <v>0</v>
      </c>
      <c r="JI23" s="158">
        <f t="shared" si="39"/>
        <v>0.99319727891156462</v>
      </c>
      <c r="JJ23" s="162">
        <f t="shared" si="40"/>
        <v>0</v>
      </c>
      <c r="JL23" s="157" t="s">
        <v>38</v>
      </c>
      <c r="JM23" s="157">
        <v>147</v>
      </c>
      <c r="JN23" s="157">
        <v>146</v>
      </c>
      <c r="JO23" s="157">
        <v>1</v>
      </c>
      <c r="JP23" s="157">
        <v>0</v>
      </c>
      <c r="JQ23" s="158">
        <f t="shared" si="41"/>
        <v>0.99319727891156462</v>
      </c>
      <c r="JR23" s="162">
        <f t="shared" si="42"/>
        <v>0</v>
      </c>
      <c r="JT23" s="157" t="s">
        <v>38</v>
      </c>
      <c r="JU23" s="157">
        <v>147</v>
      </c>
      <c r="JV23" s="157">
        <v>146</v>
      </c>
      <c r="JW23" s="157">
        <v>1</v>
      </c>
      <c r="JX23" s="157">
        <v>0</v>
      </c>
      <c r="JY23" s="158">
        <f t="shared" si="43"/>
        <v>0.99319727891156462</v>
      </c>
      <c r="JZ23" s="162">
        <f t="shared" si="44"/>
        <v>0</v>
      </c>
      <c r="KB23" s="157" t="s">
        <v>38</v>
      </c>
      <c r="KC23" s="157">
        <v>147</v>
      </c>
      <c r="KD23" s="157">
        <v>146</v>
      </c>
      <c r="KE23" s="157">
        <v>1</v>
      </c>
      <c r="KF23" s="157">
        <v>0</v>
      </c>
      <c r="KG23" s="158">
        <f t="shared" si="45"/>
        <v>0.99319727891156462</v>
      </c>
      <c r="KH23" s="162">
        <f t="shared" si="46"/>
        <v>0</v>
      </c>
      <c r="KJ23" s="157" t="s">
        <v>38</v>
      </c>
      <c r="KK23" s="157">
        <v>147</v>
      </c>
      <c r="KL23" s="157">
        <v>146</v>
      </c>
      <c r="KM23" s="157">
        <v>1</v>
      </c>
      <c r="KN23" s="157">
        <v>0</v>
      </c>
      <c r="KO23" s="158">
        <f t="shared" si="47"/>
        <v>0.99319727891156462</v>
      </c>
      <c r="KP23" s="162">
        <f t="shared" si="48"/>
        <v>0</v>
      </c>
      <c r="KR23" s="157" t="s">
        <v>38</v>
      </c>
      <c r="KS23" s="157">
        <v>147</v>
      </c>
      <c r="KT23" s="157">
        <v>146</v>
      </c>
      <c r="KU23" s="157">
        <v>1</v>
      </c>
      <c r="KV23" s="157">
        <v>0</v>
      </c>
      <c r="KW23" s="158">
        <f t="shared" si="49"/>
        <v>0.99319727891156462</v>
      </c>
      <c r="KX23" s="162">
        <f t="shared" si="50"/>
        <v>0</v>
      </c>
      <c r="KZ23" s="157" t="s">
        <v>38</v>
      </c>
      <c r="LA23" s="157">
        <v>147</v>
      </c>
      <c r="LB23" s="157">
        <v>146</v>
      </c>
      <c r="LC23" s="157">
        <v>1</v>
      </c>
      <c r="LD23" s="157">
        <v>0</v>
      </c>
      <c r="LE23" s="158">
        <f t="shared" si="51"/>
        <v>0.99319727891156462</v>
      </c>
      <c r="LF23" s="162">
        <f t="shared" si="52"/>
        <v>0</v>
      </c>
      <c r="LH23" s="157" t="s">
        <v>38</v>
      </c>
      <c r="LI23" s="157">
        <v>147</v>
      </c>
      <c r="LJ23" s="157">
        <v>146</v>
      </c>
      <c r="LK23" s="157">
        <v>1</v>
      </c>
      <c r="LL23" s="157">
        <v>0</v>
      </c>
      <c r="LM23" s="158">
        <f t="shared" si="53"/>
        <v>0.99319727891156462</v>
      </c>
      <c r="LN23" s="162">
        <f t="shared" si="54"/>
        <v>0</v>
      </c>
      <c r="LP23" s="157" t="s">
        <v>38</v>
      </c>
      <c r="LQ23" s="157">
        <v>147</v>
      </c>
      <c r="LR23" s="157">
        <v>146</v>
      </c>
      <c r="LS23" s="157">
        <v>1</v>
      </c>
      <c r="LT23" s="157">
        <v>0</v>
      </c>
      <c r="LU23" s="158">
        <f t="shared" si="55"/>
        <v>0.99319727891156462</v>
      </c>
      <c r="LV23" s="162">
        <f t="shared" si="56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57"/>
        <v>0.99319727891156462</v>
      </c>
      <c r="MD23" s="162">
        <f t="shared" si="58"/>
        <v>0</v>
      </c>
      <c r="ME23" s="162"/>
      <c r="MF23" s="157" t="s">
        <v>38</v>
      </c>
      <c r="MG23" s="157">
        <v>147</v>
      </c>
      <c r="MH23" s="157">
        <v>146</v>
      </c>
      <c r="MI23" s="157">
        <v>1</v>
      </c>
      <c r="MJ23" s="157">
        <v>0</v>
      </c>
      <c r="MK23" s="158">
        <v>0.99</v>
      </c>
      <c r="ML23" s="158"/>
      <c r="MM23" s="158"/>
      <c r="MN23" s="158"/>
      <c r="MP23" s="157" t="s">
        <v>38</v>
      </c>
      <c r="MQ23" s="157">
        <v>147</v>
      </c>
      <c r="MR23" s="157">
        <v>146</v>
      </c>
      <c r="MS23" s="157">
        <v>1</v>
      </c>
      <c r="MT23" s="157">
        <v>0</v>
      </c>
      <c r="MU23" s="158">
        <v>0.99</v>
      </c>
      <c r="MV23" s="162">
        <f t="shared" si="59"/>
        <v>0</v>
      </c>
      <c r="MX23" s="157" t="s">
        <v>38</v>
      </c>
      <c r="MY23" s="157">
        <v>147</v>
      </c>
      <c r="MZ23" s="157">
        <v>0</v>
      </c>
      <c r="NA23" s="157">
        <v>0</v>
      </c>
      <c r="NB23" s="157">
        <v>147</v>
      </c>
      <c r="NC23" s="158">
        <v>0</v>
      </c>
      <c r="NE23" s="157" t="s">
        <v>38</v>
      </c>
      <c r="NF23" s="157">
        <v>147</v>
      </c>
      <c r="NG23" s="157">
        <v>0</v>
      </c>
      <c r="NH23" s="157">
        <v>0</v>
      </c>
      <c r="NI23" s="157">
        <v>147</v>
      </c>
      <c r="NJ23" s="158">
        <v>0</v>
      </c>
      <c r="NL23" s="157" t="s">
        <v>38</v>
      </c>
      <c r="NM23" s="157">
        <v>147</v>
      </c>
      <c r="NN23" s="157">
        <v>0</v>
      </c>
      <c r="NO23" s="157">
        <v>0</v>
      </c>
      <c r="NP23" s="157">
        <v>147</v>
      </c>
      <c r="NQ23" s="158">
        <v>0</v>
      </c>
      <c r="NS23" s="157" t="s">
        <v>38</v>
      </c>
      <c r="NT23" s="157">
        <v>147</v>
      </c>
      <c r="NU23" s="157">
        <v>0</v>
      </c>
      <c r="NV23" s="157">
        <v>0</v>
      </c>
      <c r="NW23" s="157">
        <v>147</v>
      </c>
      <c r="NX23" s="158">
        <v>0</v>
      </c>
      <c r="NZ23" s="157" t="s">
        <v>38</v>
      </c>
      <c r="OA23" s="157">
        <v>147</v>
      </c>
      <c r="OB23" s="157">
        <v>0</v>
      </c>
      <c r="OC23" s="157">
        <v>0</v>
      </c>
      <c r="OD23" s="157">
        <v>147</v>
      </c>
      <c r="OE23" s="157">
        <v>0</v>
      </c>
      <c r="OG23" s="157" t="s">
        <v>38</v>
      </c>
      <c r="OH23" s="157">
        <v>147</v>
      </c>
      <c r="OI23" s="157">
        <v>0</v>
      </c>
      <c r="OJ23" s="157">
        <v>0</v>
      </c>
      <c r="OK23" s="157">
        <v>147</v>
      </c>
      <c r="OL23" s="158">
        <v>0</v>
      </c>
      <c r="ON23" s="157" t="s">
        <v>38</v>
      </c>
      <c r="OO23" s="157">
        <v>147</v>
      </c>
      <c r="OP23" s="157">
        <v>0</v>
      </c>
      <c r="OQ23" s="157">
        <v>0</v>
      </c>
      <c r="OR23" s="157">
        <v>147</v>
      </c>
      <c r="OS23" s="158">
        <v>0</v>
      </c>
      <c r="OU23" s="157" t="s">
        <v>38</v>
      </c>
      <c r="OV23" s="157">
        <v>147</v>
      </c>
      <c r="OW23" s="157">
        <v>0</v>
      </c>
      <c r="OX23" s="157">
        <v>0</v>
      </c>
      <c r="OY23" s="157">
        <v>147</v>
      </c>
      <c r="OZ23" s="158">
        <v>0</v>
      </c>
      <c r="PB23" s="157" t="s">
        <v>37</v>
      </c>
      <c r="PC23" s="157">
        <v>81</v>
      </c>
      <c r="PD23" s="157">
        <v>0</v>
      </c>
      <c r="PE23" s="157">
        <v>0</v>
      </c>
      <c r="PF23" s="157">
        <v>81</v>
      </c>
      <c r="PG23" s="157">
        <v>0</v>
      </c>
    </row>
    <row r="24" spans="1:423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f t="shared" si="61"/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f t="shared" si="60"/>
        <v>1</v>
      </c>
      <c r="N24" s="108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108">
        <f t="shared" si="1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108">
        <f t="shared" si="2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108">
        <f t="shared" si="3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108">
        <f t="shared" si="4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108">
        <f t="shared" si="5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108">
        <f t="shared" si="6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7"/>
        <v>1</v>
      </c>
      <c r="BR24" s="108">
        <f t="shared" si="8"/>
        <v>0</v>
      </c>
      <c r="BT24" s="157" t="s">
        <v>39</v>
      </c>
      <c r="BU24" s="157">
        <v>12</v>
      </c>
      <c r="BV24" s="157">
        <v>12</v>
      </c>
      <c r="BW24" s="157">
        <v>0</v>
      </c>
      <c r="BX24" s="157">
        <v>0</v>
      </c>
      <c r="BY24" s="158">
        <v>1</v>
      </c>
      <c r="BZ24" s="158">
        <v>0</v>
      </c>
      <c r="CA24" s="156"/>
      <c r="CB24" s="156" t="s">
        <v>39</v>
      </c>
      <c r="CC24" s="156">
        <v>12</v>
      </c>
      <c r="CD24" s="156">
        <v>12</v>
      </c>
      <c r="CE24" s="156">
        <v>0</v>
      </c>
      <c r="CF24" s="156">
        <v>0</v>
      </c>
      <c r="CG24" s="162">
        <v>1</v>
      </c>
      <c r="CH24" s="158">
        <v>0</v>
      </c>
      <c r="CI24" s="157"/>
      <c r="CJ24" s="156" t="s">
        <v>39</v>
      </c>
      <c r="CK24" s="156">
        <v>12</v>
      </c>
      <c r="CL24" s="156">
        <v>12</v>
      </c>
      <c r="CM24" s="156">
        <v>0</v>
      </c>
      <c r="CN24" s="156">
        <v>0</v>
      </c>
      <c r="CO24" s="162">
        <v>1</v>
      </c>
      <c r="CP24" s="162">
        <f t="shared" si="9"/>
        <v>0</v>
      </c>
      <c r="CQ24" s="156"/>
      <c r="CR24" s="156" t="s">
        <v>39</v>
      </c>
      <c r="CS24" s="156">
        <v>12</v>
      </c>
      <c r="CT24" s="156">
        <v>12</v>
      </c>
      <c r="CU24" s="156">
        <v>0</v>
      </c>
      <c r="CV24" s="156">
        <v>0</v>
      </c>
      <c r="CW24" s="162">
        <v>1</v>
      </c>
      <c r="CX24" s="158">
        <f t="shared" si="10"/>
        <v>0</v>
      </c>
      <c r="CY24" s="157"/>
      <c r="CZ24" s="156" t="s">
        <v>39</v>
      </c>
      <c r="DA24" s="156">
        <v>12</v>
      </c>
      <c r="DB24" s="156">
        <v>12</v>
      </c>
      <c r="DC24" s="156">
        <v>0</v>
      </c>
      <c r="DD24" s="156">
        <v>0</v>
      </c>
      <c r="DE24" s="162">
        <v>1</v>
      </c>
      <c r="DF24" s="158">
        <f t="shared" si="11"/>
        <v>0</v>
      </c>
      <c r="DG24" s="157"/>
      <c r="DH24" s="156" t="s">
        <v>39</v>
      </c>
      <c r="DI24" s="156">
        <v>12</v>
      </c>
      <c r="DJ24" s="156">
        <v>12</v>
      </c>
      <c r="DK24" s="156">
        <v>0</v>
      </c>
      <c r="DL24" s="156">
        <v>0</v>
      </c>
      <c r="DM24" s="162">
        <v>1</v>
      </c>
      <c r="DN24" s="158">
        <f t="shared" si="12"/>
        <v>0</v>
      </c>
      <c r="DO24" s="157"/>
      <c r="DP24" s="156" t="s">
        <v>39</v>
      </c>
      <c r="DQ24" s="156">
        <v>12</v>
      </c>
      <c r="DR24" s="156">
        <v>12</v>
      </c>
      <c r="DS24" s="156">
        <v>0</v>
      </c>
      <c r="DT24" s="156">
        <v>0</v>
      </c>
      <c r="DU24" s="162">
        <v>1</v>
      </c>
      <c r="DV24" s="162">
        <f t="shared" si="13"/>
        <v>0</v>
      </c>
      <c r="DW24" s="156"/>
      <c r="DX24" s="156" t="s">
        <v>39</v>
      </c>
      <c r="DY24" s="156">
        <v>12</v>
      </c>
      <c r="DZ24" s="156">
        <v>12</v>
      </c>
      <c r="EA24" s="156">
        <v>0</v>
      </c>
      <c r="EB24" s="156">
        <v>0</v>
      </c>
      <c r="EC24" s="162">
        <v>1</v>
      </c>
      <c r="ED24" s="162">
        <f t="shared" si="14"/>
        <v>0</v>
      </c>
      <c r="EE24" s="156"/>
      <c r="EF24" s="156" t="s">
        <v>39</v>
      </c>
      <c r="EG24" s="156">
        <v>12</v>
      </c>
      <c r="EH24" s="156">
        <v>12</v>
      </c>
      <c r="EI24" s="156">
        <v>0</v>
      </c>
      <c r="EJ24" s="156">
        <v>0</v>
      </c>
      <c r="EK24" s="162">
        <v>1</v>
      </c>
      <c r="EL24" s="162">
        <f t="shared" si="15"/>
        <v>0</v>
      </c>
      <c r="EM24" s="156"/>
      <c r="EN24" s="156" t="s">
        <v>39</v>
      </c>
      <c r="EO24" s="156">
        <v>12</v>
      </c>
      <c r="EP24" s="156">
        <v>12</v>
      </c>
      <c r="EQ24" s="156">
        <v>0</v>
      </c>
      <c r="ER24" s="156">
        <v>0</v>
      </c>
      <c r="ES24" s="162">
        <v>1</v>
      </c>
      <c r="ET24" s="162">
        <f t="shared" si="16"/>
        <v>0</v>
      </c>
      <c r="EU24" s="156"/>
      <c r="EV24" s="156"/>
      <c r="EW24" s="156"/>
      <c r="EX24" s="156"/>
      <c r="EY24" s="156"/>
      <c r="EZ24" s="156"/>
      <c r="FA24" s="156"/>
      <c r="FB24" s="156"/>
      <c r="FC24" s="162"/>
      <c r="FD24" s="156"/>
      <c r="FE24" s="156"/>
      <c r="FF24" s="156"/>
      <c r="FG24" s="156"/>
      <c r="FH24" s="156"/>
      <c r="FI24" s="156"/>
      <c r="FJ24" s="162"/>
      <c r="FK24" s="156"/>
      <c r="FL24" s="156"/>
      <c r="FM24" s="156"/>
      <c r="FN24" s="156"/>
      <c r="FO24" s="156"/>
      <c r="FP24" s="156"/>
      <c r="FQ24" s="156"/>
      <c r="FR24" s="156"/>
      <c r="FS24" s="156"/>
      <c r="FT24" s="157" t="s">
        <v>39</v>
      </c>
      <c r="FU24" s="157">
        <v>12</v>
      </c>
      <c r="FV24" s="157">
        <v>12</v>
      </c>
      <c r="FW24" s="157">
        <v>0</v>
      </c>
      <c r="FX24" s="157">
        <v>0</v>
      </c>
      <c r="FY24" s="158">
        <f t="shared" si="17"/>
        <v>1</v>
      </c>
      <c r="FZ24" s="162">
        <f t="shared" si="18"/>
        <v>0</v>
      </c>
      <c r="GA24" s="156"/>
      <c r="GB24" s="157" t="s">
        <v>39</v>
      </c>
      <c r="GC24" s="157">
        <v>12</v>
      </c>
      <c r="GD24" s="157">
        <v>12</v>
      </c>
      <c r="GE24" s="157">
        <v>0</v>
      </c>
      <c r="GF24" s="157">
        <v>0</v>
      </c>
      <c r="GG24" s="158">
        <f t="shared" si="19"/>
        <v>1</v>
      </c>
      <c r="GH24" s="162">
        <f t="shared" si="20"/>
        <v>0</v>
      </c>
      <c r="GI24" s="156"/>
      <c r="GJ24" s="157" t="s">
        <v>39</v>
      </c>
      <c r="GK24" s="157">
        <v>12</v>
      </c>
      <c r="GL24" s="157">
        <v>12</v>
      </c>
      <c r="GM24" s="157">
        <v>0</v>
      </c>
      <c r="GN24" s="157">
        <v>0</v>
      </c>
      <c r="GO24" s="158">
        <f t="shared" si="21"/>
        <v>1</v>
      </c>
      <c r="GP24" s="162">
        <f t="shared" si="22"/>
        <v>0</v>
      </c>
      <c r="GQ24" s="156"/>
      <c r="GR24" s="157" t="s">
        <v>39</v>
      </c>
      <c r="GS24" s="157">
        <v>12</v>
      </c>
      <c r="GT24" s="157">
        <v>12</v>
      </c>
      <c r="GU24" s="157">
        <v>0</v>
      </c>
      <c r="GV24" s="157">
        <v>0</v>
      </c>
      <c r="GW24" s="158">
        <f t="shared" si="23"/>
        <v>1</v>
      </c>
      <c r="GX24" s="162">
        <f t="shared" si="24"/>
        <v>0</v>
      </c>
      <c r="GY24" s="156"/>
      <c r="GZ24" s="157" t="s">
        <v>39</v>
      </c>
      <c r="HA24" s="157">
        <v>12</v>
      </c>
      <c r="HB24" s="157">
        <v>12</v>
      </c>
      <c r="HC24" s="157">
        <v>0</v>
      </c>
      <c r="HD24" s="157">
        <v>0</v>
      </c>
      <c r="HE24" s="158">
        <f t="shared" si="25"/>
        <v>1</v>
      </c>
      <c r="HF24" s="162">
        <f t="shared" si="26"/>
        <v>0</v>
      </c>
      <c r="HH24" s="157" t="s">
        <v>39</v>
      </c>
      <c r="HI24" s="157">
        <v>12</v>
      </c>
      <c r="HJ24" s="157">
        <v>12</v>
      </c>
      <c r="HK24" s="157">
        <v>0</v>
      </c>
      <c r="HL24" s="157">
        <v>0</v>
      </c>
      <c r="HM24" s="158">
        <f t="shared" si="27"/>
        <v>1</v>
      </c>
      <c r="HN24" s="162">
        <f t="shared" si="28"/>
        <v>0</v>
      </c>
      <c r="HP24" s="157" t="s">
        <v>39</v>
      </c>
      <c r="HQ24" s="157">
        <v>12</v>
      </c>
      <c r="HR24" s="157">
        <v>12</v>
      </c>
      <c r="HS24" s="157">
        <v>0</v>
      </c>
      <c r="HT24" s="157">
        <v>0</v>
      </c>
      <c r="HU24" s="158">
        <f t="shared" si="29"/>
        <v>1</v>
      </c>
      <c r="HV24" s="162">
        <f t="shared" si="30"/>
        <v>0</v>
      </c>
      <c r="HX24" s="157" t="s">
        <v>39</v>
      </c>
      <c r="HY24" s="157">
        <v>12</v>
      </c>
      <c r="HZ24" s="157">
        <v>12</v>
      </c>
      <c r="IA24" s="157">
        <v>0</v>
      </c>
      <c r="IB24" s="157">
        <v>0</v>
      </c>
      <c r="IC24" s="158">
        <f t="shared" si="31"/>
        <v>1</v>
      </c>
      <c r="ID24" s="162">
        <f t="shared" si="32"/>
        <v>0</v>
      </c>
      <c r="IF24" s="157" t="s">
        <v>39</v>
      </c>
      <c r="IG24" s="157">
        <v>12</v>
      </c>
      <c r="IH24" s="157">
        <v>12</v>
      </c>
      <c r="II24" s="157">
        <v>0</v>
      </c>
      <c r="IJ24" s="157">
        <v>0</v>
      </c>
      <c r="IK24" s="158">
        <f t="shared" si="33"/>
        <v>1</v>
      </c>
      <c r="IL24" s="162">
        <f t="shared" si="34"/>
        <v>0</v>
      </c>
      <c r="IN24" s="157" t="s">
        <v>39</v>
      </c>
      <c r="IO24" s="157">
        <v>12</v>
      </c>
      <c r="IP24" s="157">
        <v>12</v>
      </c>
      <c r="IQ24" s="157">
        <v>0</v>
      </c>
      <c r="IR24" s="157">
        <v>0</v>
      </c>
      <c r="IS24" s="158">
        <f t="shared" si="35"/>
        <v>1</v>
      </c>
      <c r="IT24" s="162">
        <f t="shared" si="36"/>
        <v>0</v>
      </c>
      <c r="IV24" s="157" t="s">
        <v>39</v>
      </c>
      <c r="IW24" s="157">
        <v>12</v>
      </c>
      <c r="IX24" s="157">
        <v>12</v>
      </c>
      <c r="IY24" s="157">
        <v>0</v>
      </c>
      <c r="IZ24" s="157">
        <v>0</v>
      </c>
      <c r="JA24" s="158">
        <f t="shared" si="37"/>
        <v>1</v>
      </c>
      <c r="JB24" s="162">
        <f t="shared" si="38"/>
        <v>0</v>
      </c>
      <c r="JD24" s="157" t="s">
        <v>39</v>
      </c>
      <c r="JE24" s="157">
        <v>12</v>
      </c>
      <c r="JF24" s="157">
        <v>12</v>
      </c>
      <c r="JG24" s="157">
        <v>0</v>
      </c>
      <c r="JH24" s="157">
        <v>0</v>
      </c>
      <c r="JI24" s="158">
        <f t="shared" si="39"/>
        <v>1</v>
      </c>
      <c r="JJ24" s="162">
        <f t="shared" si="40"/>
        <v>0</v>
      </c>
      <c r="JL24" s="157" t="s">
        <v>39</v>
      </c>
      <c r="JM24" s="157">
        <v>12</v>
      </c>
      <c r="JN24" s="157">
        <v>12</v>
      </c>
      <c r="JO24" s="157">
        <v>0</v>
      </c>
      <c r="JP24" s="157">
        <v>0</v>
      </c>
      <c r="JQ24" s="158">
        <f t="shared" si="41"/>
        <v>1</v>
      </c>
      <c r="JR24" s="162">
        <f t="shared" si="42"/>
        <v>0</v>
      </c>
      <c r="JT24" s="157" t="s">
        <v>39</v>
      </c>
      <c r="JU24" s="157">
        <v>12</v>
      </c>
      <c r="JV24" s="157">
        <v>12</v>
      </c>
      <c r="JW24" s="157">
        <v>0</v>
      </c>
      <c r="JX24" s="157">
        <v>0</v>
      </c>
      <c r="JY24" s="158">
        <f t="shared" si="43"/>
        <v>1</v>
      </c>
      <c r="JZ24" s="162">
        <f t="shared" si="44"/>
        <v>0</v>
      </c>
      <c r="KB24" s="157" t="s">
        <v>39</v>
      </c>
      <c r="KC24" s="157">
        <v>12</v>
      </c>
      <c r="KD24" s="157">
        <v>12</v>
      </c>
      <c r="KE24" s="157">
        <v>0</v>
      </c>
      <c r="KF24" s="157">
        <v>0</v>
      </c>
      <c r="KG24" s="158">
        <f t="shared" si="45"/>
        <v>1</v>
      </c>
      <c r="KH24" s="162">
        <f t="shared" si="46"/>
        <v>0</v>
      </c>
      <c r="KJ24" s="157" t="s">
        <v>39</v>
      </c>
      <c r="KK24" s="157">
        <v>12</v>
      </c>
      <c r="KL24" s="157">
        <v>12</v>
      </c>
      <c r="KM24" s="157">
        <v>0</v>
      </c>
      <c r="KN24" s="157">
        <v>0</v>
      </c>
      <c r="KO24" s="158">
        <f t="shared" si="47"/>
        <v>1</v>
      </c>
      <c r="KP24" s="162">
        <f t="shared" si="48"/>
        <v>0</v>
      </c>
      <c r="KR24" s="157" t="s">
        <v>39</v>
      </c>
      <c r="KS24" s="157">
        <v>12</v>
      </c>
      <c r="KT24" s="157">
        <v>12</v>
      </c>
      <c r="KU24" s="157">
        <v>0</v>
      </c>
      <c r="KV24" s="157">
        <v>0</v>
      </c>
      <c r="KW24" s="158">
        <f t="shared" si="49"/>
        <v>1</v>
      </c>
      <c r="KX24" s="162">
        <f t="shared" si="50"/>
        <v>0</v>
      </c>
      <c r="KZ24" s="157" t="s">
        <v>39</v>
      </c>
      <c r="LA24" s="157">
        <v>12</v>
      </c>
      <c r="LB24" s="157">
        <v>12</v>
      </c>
      <c r="LC24" s="157">
        <v>0</v>
      </c>
      <c r="LD24" s="157">
        <v>0</v>
      </c>
      <c r="LE24" s="158">
        <f t="shared" si="51"/>
        <v>1</v>
      </c>
      <c r="LF24" s="162">
        <f t="shared" si="52"/>
        <v>0</v>
      </c>
      <c r="LH24" s="157" t="s">
        <v>39</v>
      </c>
      <c r="LI24" s="157">
        <v>12</v>
      </c>
      <c r="LJ24" s="157">
        <v>12</v>
      </c>
      <c r="LK24" s="157">
        <v>0</v>
      </c>
      <c r="LL24" s="157">
        <v>0</v>
      </c>
      <c r="LM24" s="158">
        <f t="shared" si="53"/>
        <v>1</v>
      </c>
      <c r="LN24" s="162">
        <f t="shared" si="54"/>
        <v>0</v>
      </c>
      <c r="LP24" s="157" t="s">
        <v>39</v>
      </c>
      <c r="LQ24" s="157">
        <v>12</v>
      </c>
      <c r="LR24" s="157">
        <v>12</v>
      </c>
      <c r="LS24" s="157">
        <v>0</v>
      </c>
      <c r="LT24" s="157">
        <v>0</v>
      </c>
      <c r="LU24" s="158">
        <f t="shared" si="55"/>
        <v>1</v>
      </c>
      <c r="LV24" s="162">
        <f t="shared" si="56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57"/>
        <v>1</v>
      </c>
      <c r="MD24" s="162">
        <f t="shared" si="58"/>
        <v>0</v>
      </c>
      <c r="ME24" s="162"/>
      <c r="MF24" s="157" t="s">
        <v>39</v>
      </c>
      <c r="MG24" s="157">
        <v>12</v>
      </c>
      <c r="MH24" s="157">
        <v>12</v>
      </c>
      <c r="MI24" s="157">
        <v>0</v>
      </c>
      <c r="MJ24" s="157">
        <v>0</v>
      </c>
      <c r="MK24" s="158">
        <v>1</v>
      </c>
      <c r="ML24" s="158"/>
      <c r="MM24" s="158"/>
      <c r="MN24" s="158"/>
      <c r="MP24" s="157" t="s">
        <v>39</v>
      </c>
      <c r="MQ24" s="157">
        <v>12</v>
      </c>
      <c r="MR24" s="157">
        <v>12</v>
      </c>
      <c r="MS24" s="157">
        <v>0</v>
      </c>
      <c r="MT24" s="157">
        <v>0</v>
      </c>
      <c r="MU24" s="158">
        <v>1</v>
      </c>
      <c r="MV24" s="162">
        <f t="shared" si="59"/>
        <v>0</v>
      </c>
      <c r="MX24" s="157" t="s">
        <v>39</v>
      </c>
      <c r="MY24" s="157">
        <v>12</v>
      </c>
      <c r="MZ24" s="157">
        <v>0</v>
      </c>
      <c r="NA24" s="157">
        <v>0</v>
      </c>
      <c r="NB24" s="157">
        <v>12</v>
      </c>
      <c r="NC24" s="158">
        <v>0</v>
      </c>
      <c r="NE24" s="157" t="s">
        <v>39</v>
      </c>
      <c r="NF24" s="157">
        <v>12</v>
      </c>
      <c r="NG24" s="157">
        <v>0</v>
      </c>
      <c r="NH24" s="157">
        <v>0</v>
      </c>
      <c r="NI24" s="157">
        <v>12</v>
      </c>
      <c r="NJ24" s="158">
        <v>0</v>
      </c>
      <c r="NL24" s="157" t="s">
        <v>39</v>
      </c>
      <c r="NM24" s="157">
        <v>12</v>
      </c>
      <c r="NN24" s="157">
        <v>0</v>
      </c>
      <c r="NO24" s="157">
        <v>0</v>
      </c>
      <c r="NP24" s="157">
        <v>12</v>
      </c>
      <c r="NQ24" s="158">
        <v>0</v>
      </c>
      <c r="NS24" s="157" t="s">
        <v>39</v>
      </c>
      <c r="NT24" s="157">
        <v>12</v>
      </c>
      <c r="NU24" s="157">
        <v>0</v>
      </c>
      <c r="NV24" s="157">
        <v>0</v>
      </c>
      <c r="NW24" s="157">
        <v>12</v>
      </c>
      <c r="NX24" s="158">
        <v>0</v>
      </c>
      <c r="NZ24" s="157" t="s">
        <v>39</v>
      </c>
      <c r="OA24" s="157">
        <v>12</v>
      </c>
      <c r="OB24" s="157">
        <v>0</v>
      </c>
      <c r="OC24" s="157">
        <v>0</v>
      </c>
      <c r="OD24" s="157">
        <v>12</v>
      </c>
      <c r="OE24" s="157">
        <v>0</v>
      </c>
      <c r="OG24" s="157" t="s">
        <v>39</v>
      </c>
      <c r="OH24" s="157">
        <v>12</v>
      </c>
      <c r="OI24" s="157">
        <v>0</v>
      </c>
      <c r="OJ24" s="157">
        <v>0</v>
      </c>
      <c r="OK24" s="157">
        <v>12</v>
      </c>
      <c r="OL24" s="158">
        <v>0</v>
      </c>
      <c r="ON24" s="157" t="s">
        <v>39</v>
      </c>
      <c r="OO24" s="157">
        <v>12</v>
      </c>
      <c r="OP24" s="157">
        <v>0</v>
      </c>
      <c r="OQ24" s="157">
        <v>0</v>
      </c>
      <c r="OR24" s="157">
        <v>12</v>
      </c>
      <c r="OS24" s="158">
        <v>0</v>
      </c>
      <c r="OU24" s="157" t="s">
        <v>39</v>
      </c>
      <c r="OV24" s="157">
        <v>12</v>
      </c>
      <c r="OW24" s="157">
        <v>0</v>
      </c>
      <c r="OX24" s="157">
        <v>0</v>
      </c>
      <c r="OY24" s="157">
        <v>12</v>
      </c>
      <c r="OZ24" s="158">
        <v>0</v>
      </c>
      <c r="PB24" s="157" t="s">
        <v>38</v>
      </c>
      <c r="PC24" s="157">
        <v>147</v>
      </c>
      <c r="PD24" s="157">
        <v>0</v>
      </c>
      <c r="PE24" s="157">
        <v>0</v>
      </c>
      <c r="PF24" s="157">
        <v>147</v>
      </c>
      <c r="PG24" s="157">
        <v>0</v>
      </c>
    </row>
    <row r="25" spans="1:423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f t="shared" si="61"/>
        <v>0.49289099526066349</v>
      </c>
      <c r="H25" s="2" t="s">
        <v>40</v>
      </c>
      <c r="I25" s="2">
        <v>211</v>
      </c>
      <c r="J25" s="2">
        <v>104</v>
      </c>
      <c r="K25" s="2">
        <v>0</v>
      </c>
      <c r="L25" s="2">
        <v>107</v>
      </c>
      <c r="M25" s="4">
        <f t="shared" si="60"/>
        <v>0.49289099526066349</v>
      </c>
      <c r="N25" s="108">
        <f t="shared" si="0"/>
        <v>0</v>
      </c>
      <c r="P25" s="2" t="s">
        <v>40</v>
      </c>
      <c r="Q25" s="2">
        <v>211</v>
      </c>
      <c r="R25" s="2">
        <v>104</v>
      </c>
      <c r="S25" s="2">
        <v>0</v>
      </c>
      <c r="T25" s="2">
        <v>107</v>
      </c>
      <c r="U25" s="4">
        <v>0.49</v>
      </c>
      <c r="V25" s="108">
        <f t="shared" si="1"/>
        <v>-2.8909952606634981E-3</v>
      </c>
      <c r="X25" s="2" t="s">
        <v>40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108">
        <f t="shared" si="2"/>
        <v>0</v>
      </c>
      <c r="AF25" s="2" t="s">
        <v>40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108">
        <f t="shared" si="3"/>
        <v>0</v>
      </c>
      <c r="AN25" s="2" t="s">
        <v>40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108">
        <f t="shared" si="4"/>
        <v>0</v>
      </c>
      <c r="AV25" s="2" t="s">
        <v>40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108">
        <f t="shared" si="5"/>
        <v>0</v>
      </c>
      <c r="BD25" s="2" t="s">
        <v>40</v>
      </c>
      <c r="BE25" s="2">
        <v>211</v>
      </c>
      <c r="BF25" s="2">
        <v>201</v>
      </c>
      <c r="BG25" s="2">
        <v>10</v>
      </c>
      <c r="BH25" s="2">
        <v>0</v>
      </c>
      <c r="BI25" s="4">
        <v>0.95</v>
      </c>
      <c r="BJ25" s="108">
        <f t="shared" si="6"/>
        <v>0.45999999999999996</v>
      </c>
      <c r="BL25" s="2" t="s">
        <v>40</v>
      </c>
      <c r="BM25" s="2">
        <v>211</v>
      </c>
      <c r="BN25" s="2">
        <v>104</v>
      </c>
      <c r="BO25" s="2">
        <v>0</v>
      </c>
      <c r="BP25" s="2">
        <v>107</v>
      </c>
      <c r="BQ25" s="4">
        <f t="shared" si="7"/>
        <v>0.49289099526066349</v>
      </c>
      <c r="BR25" s="108">
        <f t="shared" si="8"/>
        <v>-0.45710900473933647</v>
      </c>
      <c r="BS25" t="s">
        <v>119</v>
      </c>
      <c r="BT25" s="157" t="s">
        <v>40</v>
      </c>
      <c r="BU25" s="157">
        <v>211</v>
      </c>
      <c r="BV25" s="157">
        <v>104</v>
      </c>
      <c r="BW25" s="157">
        <v>0</v>
      </c>
      <c r="BX25" s="157">
        <v>107</v>
      </c>
      <c r="BY25" s="158">
        <v>0.49</v>
      </c>
      <c r="BZ25" s="158">
        <v>-0.45999999999999996</v>
      </c>
      <c r="CA25" s="156"/>
      <c r="CB25" s="156" t="s">
        <v>40</v>
      </c>
      <c r="CC25" s="156">
        <v>211</v>
      </c>
      <c r="CD25" s="156">
        <v>104</v>
      </c>
      <c r="CE25" s="156">
        <v>0</v>
      </c>
      <c r="CF25" s="156">
        <v>107</v>
      </c>
      <c r="CG25" s="162">
        <v>0.49</v>
      </c>
      <c r="CH25" s="158">
        <v>0</v>
      </c>
      <c r="CI25" s="157"/>
      <c r="CJ25" s="156" t="s">
        <v>40</v>
      </c>
      <c r="CK25" s="156">
        <v>211</v>
      </c>
      <c r="CL25" s="156">
        <v>104</v>
      </c>
      <c r="CM25" s="156">
        <v>0</v>
      </c>
      <c r="CN25" s="156">
        <v>107</v>
      </c>
      <c r="CO25" s="162">
        <v>0.49</v>
      </c>
      <c r="CP25" s="162">
        <f t="shared" si="9"/>
        <v>0</v>
      </c>
      <c r="CQ25" s="156"/>
      <c r="CR25" s="156" t="s">
        <v>40</v>
      </c>
      <c r="CS25" s="156">
        <v>211</v>
      </c>
      <c r="CT25" s="156">
        <v>104</v>
      </c>
      <c r="CU25" s="156">
        <v>0</v>
      </c>
      <c r="CV25" s="156">
        <v>107</v>
      </c>
      <c r="CW25" s="162">
        <v>0.49</v>
      </c>
      <c r="CX25" s="158">
        <f t="shared" si="10"/>
        <v>0</v>
      </c>
      <c r="CY25" s="157"/>
      <c r="CZ25" s="156" t="s">
        <v>40</v>
      </c>
      <c r="DA25" s="156">
        <v>211</v>
      </c>
      <c r="DB25" s="156">
        <v>104</v>
      </c>
      <c r="DC25" s="156">
        <v>0</v>
      </c>
      <c r="DD25" s="156">
        <v>107</v>
      </c>
      <c r="DE25" s="162">
        <v>0.49</v>
      </c>
      <c r="DF25" s="158">
        <f t="shared" si="11"/>
        <v>0</v>
      </c>
      <c r="DG25" s="157"/>
      <c r="DH25" s="156" t="s">
        <v>40</v>
      </c>
      <c r="DI25" s="156">
        <v>211</v>
      </c>
      <c r="DJ25" s="156">
        <v>104</v>
      </c>
      <c r="DK25" s="156">
        <v>0</v>
      </c>
      <c r="DL25" s="156">
        <v>107</v>
      </c>
      <c r="DM25" s="162">
        <v>0.49</v>
      </c>
      <c r="DN25" s="158">
        <f t="shared" si="12"/>
        <v>0</v>
      </c>
      <c r="DO25" s="157"/>
      <c r="DP25" s="156" t="s">
        <v>40</v>
      </c>
      <c r="DQ25" s="156">
        <v>211</v>
      </c>
      <c r="DR25" s="156">
        <v>104</v>
      </c>
      <c r="DS25" s="156">
        <v>0</v>
      </c>
      <c r="DT25" s="156">
        <v>107</v>
      </c>
      <c r="DU25" s="162">
        <v>0.49</v>
      </c>
      <c r="DV25" s="162">
        <f t="shared" si="13"/>
        <v>0</v>
      </c>
      <c r="DW25" s="156"/>
      <c r="DX25" s="156" t="s">
        <v>40</v>
      </c>
      <c r="DY25" s="156">
        <v>211</v>
      </c>
      <c r="DZ25" s="156">
        <v>104</v>
      </c>
      <c r="EA25" s="156">
        <v>0</v>
      </c>
      <c r="EB25" s="156">
        <v>107</v>
      </c>
      <c r="EC25" s="162">
        <v>0.49</v>
      </c>
      <c r="ED25" s="162">
        <f t="shared" si="14"/>
        <v>0</v>
      </c>
      <c r="EE25" s="156"/>
      <c r="EF25" s="156" t="s">
        <v>40</v>
      </c>
      <c r="EG25" s="156">
        <v>211</v>
      </c>
      <c r="EH25" s="156">
        <v>104</v>
      </c>
      <c r="EI25" s="156">
        <v>0</v>
      </c>
      <c r="EJ25" s="156">
        <v>107</v>
      </c>
      <c r="EK25" s="162">
        <v>0.49</v>
      </c>
      <c r="EL25" s="162">
        <f t="shared" si="15"/>
        <v>0</v>
      </c>
      <c r="EM25" s="156"/>
      <c r="EN25" s="156" t="s">
        <v>40</v>
      </c>
      <c r="EO25" s="156">
        <v>211</v>
      </c>
      <c r="EP25" s="156">
        <v>104</v>
      </c>
      <c r="EQ25" s="156">
        <v>0</v>
      </c>
      <c r="ER25" s="156">
        <v>107</v>
      </c>
      <c r="ES25" s="162">
        <v>0.49</v>
      </c>
      <c r="ET25" s="162">
        <f t="shared" si="16"/>
        <v>0</v>
      </c>
      <c r="EU25" s="156"/>
      <c r="EV25" s="156"/>
      <c r="EW25" s="156"/>
      <c r="EX25" s="156"/>
      <c r="EY25" s="156"/>
      <c r="EZ25" s="156"/>
      <c r="FA25" s="156"/>
      <c r="FB25" s="156"/>
      <c r="FC25" s="162"/>
      <c r="FD25" s="156"/>
      <c r="FE25" s="156"/>
      <c r="FF25" s="156"/>
      <c r="FG25" s="156"/>
      <c r="FH25" s="156"/>
      <c r="FI25" s="156"/>
      <c r="FJ25" s="162"/>
      <c r="FK25" s="156"/>
      <c r="FL25" s="156"/>
      <c r="FM25" s="156"/>
      <c r="FN25" s="156"/>
      <c r="FO25" s="156"/>
      <c r="FP25" s="156"/>
      <c r="FQ25" s="156"/>
      <c r="FR25" s="156"/>
      <c r="FS25" s="156"/>
      <c r="FT25" s="157" t="s">
        <v>40</v>
      </c>
      <c r="FU25" s="157">
        <v>211</v>
      </c>
      <c r="FV25" s="157">
        <v>104</v>
      </c>
      <c r="FW25" s="157">
        <v>0</v>
      </c>
      <c r="FX25" s="157">
        <v>107</v>
      </c>
      <c r="FY25" s="158">
        <f t="shared" si="17"/>
        <v>0.49289099526066349</v>
      </c>
      <c r="FZ25" s="162">
        <f t="shared" si="18"/>
        <v>2.8909952606634981E-3</v>
      </c>
      <c r="GA25" s="156"/>
      <c r="GB25" s="157" t="s">
        <v>40</v>
      </c>
      <c r="GC25" s="157">
        <v>211</v>
      </c>
      <c r="GD25" s="157">
        <v>104</v>
      </c>
      <c r="GE25" s="157">
        <v>0</v>
      </c>
      <c r="GF25" s="157">
        <v>107</v>
      </c>
      <c r="GG25" s="158">
        <f t="shared" si="19"/>
        <v>0.49289099526066349</v>
      </c>
      <c r="GH25" s="162">
        <f t="shared" si="20"/>
        <v>0</v>
      </c>
      <c r="GI25" s="156"/>
      <c r="GJ25" s="157" t="s">
        <v>40</v>
      </c>
      <c r="GK25" s="157">
        <v>211</v>
      </c>
      <c r="GL25" s="157">
        <v>104</v>
      </c>
      <c r="GM25" s="157">
        <v>0</v>
      </c>
      <c r="GN25" s="157">
        <v>107</v>
      </c>
      <c r="GO25" s="158">
        <f t="shared" si="21"/>
        <v>0.49289099526066349</v>
      </c>
      <c r="GP25" s="162">
        <f t="shared" si="22"/>
        <v>0</v>
      </c>
      <c r="GQ25" s="156"/>
      <c r="GR25" s="157" t="s">
        <v>40</v>
      </c>
      <c r="GS25" s="157">
        <v>211</v>
      </c>
      <c r="GT25" s="157">
        <v>104</v>
      </c>
      <c r="GU25" s="157">
        <v>0</v>
      </c>
      <c r="GV25" s="157">
        <v>107</v>
      </c>
      <c r="GW25" s="158">
        <f t="shared" si="23"/>
        <v>0.49289099526066349</v>
      </c>
      <c r="GX25" s="162">
        <f t="shared" si="24"/>
        <v>0</v>
      </c>
      <c r="GY25" s="156"/>
      <c r="GZ25" s="157" t="s">
        <v>40</v>
      </c>
      <c r="HA25" s="157">
        <v>211</v>
      </c>
      <c r="HB25" s="157">
        <v>104</v>
      </c>
      <c r="HC25" s="157">
        <v>0</v>
      </c>
      <c r="HD25" s="157">
        <v>107</v>
      </c>
      <c r="HE25" s="158">
        <f t="shared" si="25"/>
        <v>0.49289099526066349</v>
      </c>
      <c r="HF25" s="162">
        <f t="shared" si="26"/>
        <v>0</v>
      </c>
      <c r="HH25" s="157" t="s">
        <v>40</v>
      </c>
      <c r="HI25" s="157">
        <v>211</v>
      </c>
      <c r="HJ25" s="157">
        <v>104</v>
      </c>
      <c r="HK25" s="157">
        <v>0</v>
      </c>
      <c r="HL25" s="157">
        <v>107</v>
      </c>
      <c r="HM25" s="158">
        <f t="shared" si="27"/>
        <v>0.49289099526066349</v>
      </c>
      <c r="HN25" s="162">
        <f t="shared" si="28"/>
        <v>0</v>
      </c>
      <c r="HP25" s="157" t="s">
        <v>40</v>
      </c>
      <c r="HQ25" s="157">
        <v>211</v>
      </c>
      <c r="HR25" s="157">
        <v>104</v>
      </c>
      <c r="HS25" s="157">
        <v>0</v>
      </c>
      <c r="HT25" s="157">
        <v>107</v>
      </c>
      <c r="HU25" s="158">
        <f t="shared" si="29"/>
        <v>0.49289099526066349</v>
      </c>
      <c r="HV25" s="162">
        <f t="shared" si="30"/>
        <v>0</v>
      </c>
      <c r="HX25" s="157" t="s">
        <v>40</v>
      </c>
      <c r="HY25" s="157">
        <v>211</v>
      </c>
      <c r="HZ25" s="157">
        <v>104</v>
      </c>
      <c r="IA25" s="157">
        <v>0</v>
      </c>
      <c r="IB25" s="157">
        <v>107</v>
      </c>
      <c r="IC25" s="158">
        <f t="shared" si="31"/>
        <v>0.49289099526066349</v>
      </c>
      <c r="ID25" s="162">
        <f t="shared" si="32"/>
        <v>0</v>
      </c>
      <c r="IF25" s="157" t="s">
        <v>40</v>
      </c>
      <c r="IG25" s="157">
        <v>211</v>
      </c>
      <c r="IH25" s="157">
        <v>104</v>
      </c>
      <c r="II25" s="157">
        <v>0</v>
      </c>
      <c r="IJ25" s="157">
        <v>107</v>
      </c>
      <c r="IK25" s="158">
        <f t="shared" si="33"/>
        <v>0.49289099526066349</v>
      </c>
      <c r="IL25" s="162">
        <f t="shared" si="34"/>
        <v>0</v>
      </c>
      <c r="IN25" s="157" t="s">
        <v>40</v>
      </c>
      <c r="IO25" s="157">
        <v>211</v>
      </c>
      <c r="IP25" s="157">
        <v>104</v>
      </c>
      <c r="IQ25" s="157">
        <v>0</v>
      </c>
      <c r="IR25" s="157">
        <v>107</v>
      </c>
      <c r="IS25" s="158">
        <f t="shared" si="35"/>
        <v>0.49289099526066349</v>
      </c>
      <c r="IT25" s="162">
        <f t="shared" si="36"/>
        <v>0</v>
      </c>
      <c r="IV25" s="157" t="s">
        <v>40</v>
      </c>
      <c r="IW25" s="157">
        <v>211</v>
      </c>
      <c r="IX25" s="157">
        <v>104</v>
      </c>
      <c r="IY25" s="157">
        <v>0</v>
      </c>
      <c r="IZ25" s="157">
        <v>107</v>
      </c>
      <c r="JA25" s="158">
        <f t="shared" si="37"/>
        <v>0.49289099526066349</v>
      </c>
      <c r="JB25" s="162">
        <f t="shared" si="38"/>
        <v>0</v>
      </c>
      <c r="JD25" s="157" t="s">
        <v>40</v>
      </c>
      <c r="JE25" s="157">
        <v>211</v>
      </c>
      <c r="JF25" s="157">
        <v>104</v>
      </c>
      <c r="JG25" s="157">
        <v>0</v>
      </c>
      <c r="JH25" s="157">
        <v>107</v>
      </c>
      <c r="JI25" s="158">
        <f t="shared" si="39"/>
        <v>0.49289099526066349</v>
      </c>
      <c r="JJ25" s="162">
        <f t="shared" si="40"/>
        <v>0</v>
      </c>
      <c r="JL25" s="157" t="s">
        <v>40</v>
      </c>
      <c r="JM25" s="157">
        <v>211</v>
      </c>
      <c r="JN25" s="157">
        <v>104</v>
      </c>
      <c r="JO25" s="157">
        <v>0</v>
      </c>
      <c r="JP25" s="157">
        <v>107</v>
      </c>
      <c r="JQ25" s="158">
        <f t="shared" si="41"/>
        <v>0.49289099526066349</v>
      </c>
      <c r="JR25" s="162">
        <f t="shared" si="42"/>
        <v>0</v>
      </c>
      <c r="JT25" s="157" t="s">
        <v>40</v>
      </c>
      <c r="JU25" s="157">
        <v>211</v>
      </c>
      <c r="JV25" s="157">
        <v>175</v>
      </c>
      <c r="JW25" s="157">
        <v>1</v>
      </c>
      <c r="JX25" s="157">
        <v>35</v>
      </c>
      <c r="JY25" s="158">
        <f t="shared" si="43"/>
        <v>0.82938388625592419</v>
      </c>
      <c r="JZ25" s="162">
        <f t="shared" si="44"/>
        <v>0.3364928909952607</v>
      </c>
      <c r="KB25" s="157" t="s">
        <v>40</v>
      </c>
      <c r="KC25" s="157">
        <v>211</v>
      </c>
      <c r="KD25" s="157">
        <v>175</v>
      </c>
      <c r="KE25" s="157">
        <v>1</v>
      </c>
      <c r="KF25" s="157">
        <v>35</v>
      </c>
      <c r="KG25" s="158">
        <f t="shared" si="45"/>
        <v>0.82938388625592419</v>
      </c>
      <c r="KH25" s="162">
        <f t="shared" si="46"/>
        <v>0</v>
      </c>
      <c r="KJ25" s="157" t="s">
        <v>40</v>
      </c>
      <c r="KK25" s="157">
        <v>211</v>
      </c>
      <c r="KL25" s="157">
        <v>175</v>
      </c>
      <c r="KM25" s="157">
        <v>1</v>
      </c>
      <c r="KN25" s="157">
        <v>35</v>
      </c>
      <c r="KO25" s="158">
        <f t="shared" si="47"/>
        <v>0.82938388625592419</v>
      </c>
      <c r="KP25" s="162">
        <f t="shared" si="48"/>
        <v>0</v>
      </c>
      <c r="KR25" s="157" t="s">
        <v>40</v>
      </c>
      <c r="KS25" s="157">
        <v>211</v>
      </c>
      <c r="KT25" s="157">
        <v>175</v>
      </c>
      <c r="KU25" s="157">
        <v>1</v>
      </c>
      <c r="KV25" s="157">
        <v>35</v>
      </c>
      <c r="KW25" s="158">
        <f t="shared" si="49"/>
        <v>0.82938388625592419</v>
      </c>
      <c r="KX25" s="162">
        <f t="shared" si="50"/>
        <v>0</v>
      </c>
      <c r="KZ25" s="157" t="s">
        <v>40</v>
      </c>
      <c r="LA25" s="157">
        <v>211</v>
      </c>
      <c r="LB25" s="157">
        <v>175</v>
      </c>
      <c r="LC25" s="157">
        <v>1</v>
      </c>
      <c r="LD25" s="157">
        <v>35</v>
      </c>
      <c r="LE25" s="158">
        <f t="shared" si="51"/>
        <v>0.82938388625592419</v>
      </c>
      <c r="LF25" s="162">
        <f t="shared" si="52"/>
        <v>0</v>
      </c>
      <c r="LH25" s="157" t="s">
        <v>40</v>
      </c>
      <c r="LI25" s="157">
        <v>211</v>
      </c>
      <c r="LJ25" s="157">
        <v>175</v>
      </c>
      <c r="LK25" s="157">
        <v>1</v>
      </c>
      <c r="LL25" s="157">
        <v>35</v>
      </c>
      <c r="LM25" s="158">
        <f t="shared" si="53"/>
        <v>0.82938388625592419</v>
      </c>
      <c r="LN25" s="162">
        <f t="shared" si="54"/>
        <v>0</v>
      </c>
      <c r="LP25" s="157" t="s">
        <v>40</v>
      </c>
      <c r="LQ25" s="157">
        <v>211</v>
      </c>
      <c r="LR25" s="157">
        <v>175</v>
      </c>
      <c r="LS25" s="157">
        <v>1</v>
      </c>
      <c r="LT25" s="157">
        <v>35</v>
      </c>
      <c r="LU25" s="158">
        <f t="shared" si="55"/>
        <v>0.82938388625592419</v>
      </c>
      <c r="LV25" s="162">
        <f t="shared" si="56"/>
        <v>0</v>
      </c>
      <c r="LX25" s="157" t="s">
        <v>40</v>
      </c>
      <c r="LY25" s="157">
        <v>211</v>
      </c>
      <c r="LZ25" s="157">
        <v>175</v>
      </c>
      <c r="MA25" s="157">
        <v>1</v>
      </c>
      <c r="MB25" s="157">
        <v>35</v>
      </c>
      <c r="MC25" s="158">
        <f t="shared" si="57"/>
        <v>0.82938388625592419</v>
      </c>
      <c r="MD25" s="162">
        <f t="shared" si="58"/>
        <v>0</v>
      </c>
      <c r="ME25" s="162"/>
      <c r="MF25" s="157" t="s">
        <v>40</v>
      </c>
      <c r="MG25" s="157">
        <v>211</v>
      </c>
      <c r="MH25" s="157">
        <v>202</v>
      </c>
      <c r="MI25" s="157">
        <v>9</v>
      </c>
      <c r="MJ25" s="157">
        <v>0</v>
      </c>
      <c r="MK25" s="158">
        <v>0.96</v>
      </c>
      <c r="ML25" s="158"/>
      <c r="MM25" s="158"/>
      <c r="MN25" s="158"/>
      <c r="MP25" s="17" t="s">
        <v>40</v>
      </c>
      <c r="MQ25" s="17">
        <v>211</v>
      </c>
      <c r="MR25" s="17">
        <v>119</v>
      </c>
      <c r="MS25" s="17">
        <v>0</v>
      </c>
      <c r="MT25" s="17">
        <v>92</v>
      </c>
      <c r="MU25" s="158">
        <v>0.56000000000000005</v>
      </c>
      <c r="MV25" s="162">
        <f t="shared" si="59"/>
        <v>-0.39999999999999991</v>
      </c>
      <c r="MX25" s="157" t="s">
        <v>40</v>
      </c>
      <c r="MY25" s="157">
        <v>211</v>
      </c>
      <c r="MZ25" s="157">
        <v>0</v>
      </c>
      <c r="NA25" s="157">
        <v>0</v>
      </c>
      <c r="NB25" s="157">
        <v>211</v>
      </c>
      <c r="NC25" s="158">
        <v>0</v>
      </c>
      <c r="NE25" s="157" t="s">
        <v>40</v>
      </c>
      <c r="NF25" s="157">
        <v>211</v>
      </c>
      <c r="NG25" s="157">
        <v>0</v>
      </c>
      <c r="NH25" s="157">
        <v>0</v>
      </c>
      <c r="NI25" s="157">
        <v>211</v>
      </c>
      <c r="NJ25" s="158">
        <v>0</v>
      </c>
      <c r="NL25" s="157" t="s">
        <v>40</v>
      </c>
      <c r="NM25" s="157">
        <v>211</v>
      </c>
      <c r="NN25" s="157">
        <v>0</v>
      </c>
      <c r="NO25" s="157">
        <v>0</v>
      </c>
      <c r="NP25" s="157">
        <v>211</v>
      </c>
      <c r="NQ25" s="158">
        <v>0</v>
      </c>
      <c r="NS25" s="157" t="s">
        <v>40</v>
      </c>
      <c r="NT25" s="157">
        <v>211</v>
      </c>
      <c r="NU25" s="157">
        <v>0</v>
      </c>
      <c r="NV25" s="157">
        <v>0</v>
      </c>
      <c r="NW25" s="157">
        <v>211</v>
      </c>
      <c r="NX25" s="158">
        <v>0</v>
      </c>
      <c r="NZ25" s="157" t="s">
        <v>40</v>
      </c>
      <c r="OA25" s="157">
        <v>211</v>
      </c>
      <c r="OB25" s="157">
        <v>0</v>
      </c>
      <c r="OC25" s="157">
        <v>0</v>
      </c>
      <c r="OD25" s="157">
        <v>211</v>
      </c>
      <c r="OE25" s="157">
        <v>0</v>
      </c>
      <c r="OG25" s="157" t="s">
        <v>40</v>
      </c>
      <c r="OH25" s="157">
        <v>211</v>
      </c>
      <c r="OI25" s="157">
        <v>0</v>
      </c>
      <c r="OJ25" s="157">
        <v>0</v>
      </c>
      <c r="OK25" s="157">
        <v>211</v>
      </c>
      <c r="OL25" s="158">
        <v>0</v>
      </c>
      <c r="ON25" s="157" t="s">
        <v>40</v>
      </c>
      <c r="OO25" s="157">
        <v>211</v>
      </c>
      <c r="OP25" s="157">
        <v>0</v>
      </c>
      <c r="OQ25" s="157">
        <v>0</v>
      </c>
      <c r="OR25" s="157">
        <v>211</v>
      </c>
      <c r="OS25" s="158">
        <v>0</v>
      </c>
      <c r="OU25" s="157" t="s">
        <v>40</v>
      </c>
      <c r="OV25" s="157">
        <v>211</v>
      </c>
      <c r="OW25" s="157">
        <v>0</v>
      </c>
      <c r="OX25" s="157">
        <v>0</v>
      </c>
      <c r="OY25" s="157">
        <v>211</v>
      </c>
      <c r="OZ25" s="158">
        <v>0</v>
      </c>
      <c r="PB25" s="157" t="s">
        <v>39</v>
      </c>
      <c r="PC25" s="157">
        <v>12</v>
      </c>
      <c r="PD25" s="157">
        <v>0</v>
      </c>
      <c r="PE25" s="157">
        <v>0</v>
      </c>
      <c r="PF25" s="157">
        <v>12</v>
      </c>
      <c r="PG25" s="157">
        <v>0</v>
      </c>
    </row>
    <row r="26" spans="1:423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f t="shared" si="61"/>
        <v>0.66666666666666663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f t="shared" si="60"/>
        <v>0.66666666666666663</v>
      </c>
      <c r="N26" s="108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108">
        <f t="shared" si="1"/>
        <v>3.3333333333334103E-3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108">
        <f t="shared" si="2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108">
        <f t="shared" si="3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108">
        <f t="shared" si="4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108">
        <f t="shared" si="5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108">
        <f t="shared" si="6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f t="shared" si="7"/>
        <v>0.66666666666666663</v>
      </c>
      <c r="BR26" s="108">
        <f t="shared" si="8"/>
        <v>-3.3333333333334103E-3</v>
      </c>
      <c r="BT26" s="157" t="s">
        <v>41</v>
      </c>
      <c r="BU26" s="157">
        <v>12</v>
      </c>
      <c r="BV26" s="157">
        <v>8</v>
      </c>
      <c r="BW26" s="157">
        <v>4</v>
      </c>
      <c r="BX26" s="157">
        <v>0</v>
      </c>
      <c r="BY26" s="158">
        <v>0.67</v>
      </c>
      <c r="BZ26" s="158">
        <v>0</v>
      </c>
      <c r="CA26" s="156"/>
      <c r="CB26" s="156" t="s">
        <v>41</v>
      </c>
      <c r="CC26" s="156">
        <v>12</v>
      </c>
      <c r="CD26" s="156">
        <v>8</v>
      </c>
      <c r="CE26" s="156">
        <v>4</v>
      </c>
      <c r="CF26" s="156">
        <v>0</v>
      </c>
      <c r="CG26" s="162">
        <v>0.67</v>
      </c>
      <c r="CH26" s="158">
        <v>0</v>
      </c>
      <c r="CI26" s="157"/>
      <c r="CJ26" s="156" t="s">
        <v>41</v>
      </c>
      <c r="CK26" s="156">
        <v>12</v>
      </c>
      <c r="CL26" s="156">
        <v>8</v>
      </c>
      <c r="CM26" s="156">
        <v>4</v>
      </c>
      <c r="CN26" s="156">
        <v>0</v>
      </c>
      <c r="CO26" s="162">
        <v>0.67</v>
      </c>
      <c r="CP26" s="162">
        <f t="shared" si="9"/>
        <v>0</v>
      </c>
      <c r="CQ26" s="156"/>
      <c r="CR26" s="156" t="s">
        <v>41</v>
      </c>
      <c r="CS26" s="156">
        <v>12</v>
      </c>
      <c r="CT26" s="156">
        <v>8</v>
      </c>
      <c r="CU26" s="156">
        <v>4</v>
      </c>
      <c r="CV26" s="156">
        <v>0</v>
      </c>
      <c r="CW26" s="162">
        <v>0.67</v>
      </c>
      <c r="CX26" s="158">
        <f t="shared" si="10"/>
        <v>0</v>
      </c>
      <c r="CY26" s="157"/>
      <c r="CZ26" s="156" t="s">
        <v>41</v>
      </c>
      <c r="DA26" s="156">
        <v>12</v>
      </c>
      <c r="DB26" s="156">
        <v>8</v>
      </c>
      <c r="DC26" s="156">
        <v>4</v>
      </c>
      <c r="DD26" s="156">
        <v>0</v>
      </c>
      <c r="DE26" s="162">
        <v>0.67</v>
      </c>
      <c r="DF26" s="158">
        <f t="shared" si="11"/>
        <v>0</v>
      </c>
      <c r="DG26" s="157"/>
      <c r="DH26" s="156" t="s">
        <v>41</v>
      </c>
      <c r="DI26" s="156">
        <v>12</v>
      </c>
      <c r="DJ26" s="156">
        <v>8</v>
      </c>
      <c r="DK26" s="156">
        <v>4</v>
      </c>
      <c r="DL26" s="156">
        <v>0</v>
      </c>
      <c r="DM26" s="162">
        <v>0.67</v>
      </c>
      <c r="DN26" s="158">
        <f t="shared" si="12"/>
        <v>0</v>
      </c>
      <c r="DO26" s="157"/>
      <c r="DP26" s="156" t="s">
        <v>41</v>
      </c>
      <c r="DQ26" s="156">
        <v>12</v>
      </c>
      <c r="DR26" s="156">
        <v>8</v>
      </c>
      <c r="DS26" s="156">
        <v>4</v>
      </c>
      <c r="DT26" s="156">
        <v>0</v>
      </c>
      <c r="DU26" s="162">
        <v>0.67</v>
      </c>
      <c r="DV26" s="162">
        <f t="shared" si="13"/>
        <v>0</v>
      </c>
      <c r="DW26" s="156"/>
      <c r="DX26" s="156" t="s">
        <v>41</v>
      </c>
      <c r="DY26" s="156">
        <v>12</v>
      </c>
      <c r="DZ26" s="156">
        <v>8</v>
      </c>
      <c r="EA26" s="156">
        <v>4</v>
      </c>
      <c r="EB26" s="156">
        <v>0</v>
      </c>
      <c r="EC26" s="162">
        <v>0.67</v>
      </c>
      <c r="ED26" s="162">
        <f t="shared" si="14"/>
        <v>0</v>
      </c>
      <c r="EE26" s="156"/>
      <c r="EF26" s="156" t="s">
        <v>41</v>
      </c>
      <c r="EG26" s="156">
        <v>12</v>
      </c>
      <c r="EH26" s="156">
        <v>8</v>
      </c>
      <c r="EI26" s="156">
        <v>4</v>
      </c>
      <c r="EJ26" s="156">
        <v>0</v>
      </c>
      <c r="EK26" s="162">
        <v>0.67</v>
      </c>
      <c r="EL26" s="162">
        <f t="shared" si="15"/>
        <v>0</v>
      </c>
      <c r="EM26" s="156"/>
      <c r="EN26" s="156" t="s">
        <v>41</v>
      </c>
      <c r="EO26" s="156">
        <v>12</v>
      </c>
      <c r="EP26" s="156">
        <v>8</v>
      </c>
      <c r="EQ26" s="156">
        <v>4</v>
      </c>
      <c r="ER26" s="156">
        <v>0</v>
      </c>
      <c r="ES26" s="162">
        <v>0.67</v>
      </c>
      <c r="ET26" s="162">
        <f t="shared" si="16"/>
        <v>0</v>
      </c>
      <c r="EU26" s="156"/>
      <c r="EV26" s="156"/>
      <c r="EW26" s="156"/>
      <c r="EX26" s="156"/>
      <c r="EY26" s="156"/>
      <c r="EZ26" s="156"/>
      <c r="FA26" s="156"/>
      <c r="FB26" s="156"/>
      <c r="FC26" s="162"/>
      <c r="FD26" s="156"/>
      <c r="FE26" s="156"/>
      <c r="FF26" s="156"/>
      <c r="FG26" s="156"/>
      <c r="FH26" s="156"/>
      <c r="FI26" s="156"/>
      <c r="FJ26" s="162"/>
      <c r="FK26" s="156"/>
      <c r="FL26" s="156"/>
      <c r="FM26" s="156"/>
      <c r="FN26" s="156"/>
      <c r="FO26" s="156"/>
      <c r="FP26" s="156"/>
      <c r="FQ26" s="156"/>
      <c r="FR26" s="156"/>
      <c r="FS26" s="156"/>
      <c r="FT26" s="157" t="s">
        <v>41</v>
      </c>
      <c r="FU26" s="157">
        <v>12</v>
      </c>
      <c r="FV26" s="157">
        <v>8</v>
      </c>
      <c r="FW26" s="157">
        <v>4</v>
      </c>
      <c r="FX26" s="157">
        <v>0</v>
      </c>
      <c r="FY26" s="158">
        <f t="shared" si="17"/>
        <v>0.66666666666666663</v>
      </c>
      <c r="FZ26" s="162">
        <f t="shared" si="18"/>
        <v>-3.3333333333334103E-3</v>
      </c>
      <c r="GA26" s="156"/>
      <c r="GB26" s="157" t="s">
        <v>41</v>
      </c>
      <c r="GC26" s="157">
        <v>12</v>
      </c>
      <c r="GD26" s="157">
        <v>8</v>
      </c>
      <c r="GE26" s="157">
        <v>4</v>
      </c>
      <c r="GF26" s="157">
        <v>0</v>
      </c>
      <c r="GG26" s="158">
        <f t="shared" si="19"/>
        <v>0.66666666666666663</v>
      </c>
      <c r="GH26" s="162">
        <f t="shared" si="20"/>
        <v>0</v>
      </c>
      <c r="GI26" s="156"/>
      <c r="GJ26" s="157" t="s">
        <v>41</v>
      </c>
      <c r="GK26" s="157">
        <v>12</v>
      </c>
      <c r="GL26" s="157">
        <v>8</v>
      </c>
      <c r="GM26" s="157">
        <v>4</v>
      </c>
      <c r="GN26" s="157">
        <v>0</v>
      </c>
      <c r="GO26" s="158">
        <f t="shared" si="21"/>
        <v>0.66666666666666663</v>
      </c>
      <c r="GP26" s="162">
        <f t="shared" si="22"/>
        <v>0</v>
      </c>
      <c r="GQ26" s="156"/>
      <c r="GR26" s="157" t="s">
        <v>41</v>
      </c>
      <c r="GS26" s="157">
        <v>12</v>
      </c>
      <c r="GT26" s="157">
        <v>6</v>
      </c>
      <c r="GU26" s="157">
        <v>6</v>
      </c>
      <c r="GV26" s="157">
        <v>0</v>
      </c>
      <c r="GW26" s="158">
        <f t="shared" si="23"/>
        <v>0.5</v>
      </c>
      <c r="GX26" s="162">
        <f t="shared" si="24"/>
        <v>-0.16666666666666663</v>
      </c>
      <c r="GY26" s="156"/>
      <c r="GZ26" s="157" t="s">
        <v>41</v>
      </c>
      <c r="HA26" s="157">
        <v>12</v>
      </c>
      <c r="HB26" s="157">
        <v>6</v>
      </c>
      <c r="HC26" s="157">
        <v>6</v>
      </c>
      <c r="HD26" s="157">
        <v>0</v>
      </c>
      <c r="HE26" s="158">
        <f t="shared" si="25"/>
        <v>0.5</v>
      </c>
      <c r="HF26" s="162">
        <f t="shared" si="26"/>
        <v>0</v>
      </c>
      <c r="HH26" s="157" t="s">
        <v>41</v>
      </c>
      <c r="HI26" s="157">
        <v>12</v>
      </c>
      <c r="HJ26" s="157">
        <v>6</v>
      </c>
      <c r="HK26" s="157">
        <v>6</v>
      </c>
      <c r="HL26" s="157">
        <v>0</v>
      </c>
      <c r="HM26" s="158">
        <f t="shared" si="27"/>
        <v>0.5</v>
      </c>
      <c r="HN26" s="162">
        <f t="shared" si="28"/>
        <v>0</v>
      </c>
      <c r="HP26" s="157" t="s">
        <v>41</v>
      </c>
      <c r="HQ26" s="157">
        <v>12</v>
      </c>
      <c r="HR26" s="157">
        <v>6</v>
      </c>
      <c r="HS26" s="157">
        <v>6</v>
      </c>
      <c r="HT26" s="157">
        <v>0</v>
      </c>
      <c r="HU26" s="158">
        <f t="shared" si="29"/>
        <v>0.5</v>
      </c>
      <c r="HV26" s="162">
        <f t="shared" si="30"/>
        <v>0</v>
      </c>
      <c r="HX26" s="157" t="s">
        <v>41</v>
      </c>
      <c r="HY26" s="157">
        <v>12</v>
      </c>
      <c r="HZ26" s="157">
        <v>6</v>
      </c>
      <c r="IA26" s="157">
        <v>6</v>
      </c>
      <c r="IB26" s="157">
        <v>0</v>
      </c>
      <c r="IC26" s="158">
        <f t="shared" si="31"/>
        <v>0.5</v>
      </c>
      <c r="ID26" s="162">
        <f t="shared" si="32"/>
        <v>0</v>
      </c>
      <c r="IF26" s="157" t="s">
        <v>41</v>
      </c>
      <c r="IG26" s="157">
        <v>12</v>
      </c>
      <c r="IH26" s="157">
        <v>9</v>
      </c>
      <c r="II26" s="157">
        <v>3</v>
      </c>
      <c r="IJ26" s="157">
        <v>0</v>
      </c>
      <c r="IK26" s="158">
        <f t="shared" si="33"/>
        <v>0.75</v>
      </c>
      <c r="IL26" s="162">
        <f t="shared" si="34"/>
        <v>0.25</v>
      </c>
      <c r="IN26" s="157" t="s">
        <v>41</v>
      </c>
      <c r="IO26" s="157">
        <v>12</v>
      </c>
      <c r="IP26" s="157">
        <v>9</v>
      </c>
      <c r="IQ26" s="157">
        <v>3</v>
      </c>
      <c r="IR26" s="157">
        <v>0</v>
      </c>
      <c r="IS26" s="158">
        <f t="shared" si="35"/>
        <v>0.75</v>
      </c>
      <c r="IT26" s="162">
        <f t="shared" si="36"/>
        <v>0</v>
      </c>
      <c r="IV26" s="157" t="s">
        <v>41</v>
      </c>
      <c r="IW26" s="157">
        <v>12</v>
      </c>
      <c r="IX26" s="157">
        <v>9</v>
      </c>
      <c r="IY26" s="157">
        <v>3</v>
      </c>
      <c r="IZ26" s="157">
        <v>0</v>
      </c>
      <c r="JA26" s="158">
        <f t="shared" si="37"/>
        <v>0.75</v>
      </c>
      <c r="JB26" s="162">
        <f t="shared" si="38"/>
        <v>0</v>
      </c>
      <c r="JD26" s="157" t="s">
        <v>41</v>
      </c>
      <c r="JE26" s="157">
        <v>12</v>
      </c>
      <c r="JF26" s="157">
        <v>9</v>
      </c>
      <c r="JG26" s="157">
        <v>3</v>
      </c>
      <c r="JH26" s="157">
        <v>0</v>
      </c>
      <c r="JI26" s="158">
        <f t="shared" si="39"/>
        <v>0.75</v>
      </c>
      <c r="JJ26" s="162">
        <f t="shared" si="40"/>
        <v>0</v>
      </c>
      <c r="JL26" s="157" t="s">
        <v>41</v>
      </c>
      <c r="JM26" s="157">
        <v>12</v>
      </c>
      <c r="JN26" s="157">
        <v>9</v>
      </c>
      <c r="JO26" s="157">
        <v>3</v>
      </c>
      <c r="JP26" s="157">
        <v>0</v>
      </c>
      <c r="JQ26" s="158">
        <f t="shared" si="41"/>
        <v>0.75</v>
      </c>
      <c r="JR26" s="162">
        <f t="shared" si="42"/>
        <v>0</v>
      </c>
      <c r="JT26" s="157" t="s">
        <v>41</v>
      </c>
      <c r="JU26" s="157">
        <v>12</v>
      </c>
      <c r="JV26" s="157">
        <v>9</v>
      </c>
      <c r="JW26" s="157">
        <v>3</v>
      </c>
      <c r="JX26" s="157">
        <v>0</v>
      </c>
      <c r="JY26" s="158">
        <f t="shared" si="43"/>
        <v>0.75</v>
      </c>
      <c r="JZ26" s="162">
        <f t="shared" si="44"/>
        <v>0</v>
      </c>
      <c r="KB26" s="157" t="s">
        <v>41</v>
      </c>
      <c r="KC26" s="157">
        <v>12</v>
      </c>
      <c r="KD26" s="157">
        <v>9</v>
      </c>
      <c r="KE26" s="157">
        <v>3</v>
      </c>
      <c r="KF26" s="157">
        <v>0</v>
      </c>
      <c r="KG26" s="158">
        <f t="shared" si="45"/>
        <v>0.75</v>
      </c>
      <c r="KH26" s="162">
        <f t="shared" si="46"/>
        <v>0</v>
      </c>
      <c r="KJ26" s="157" t="s">
        <v>41</v>
      </c>
      <c r="KK26" s="157">
        <v>12</v>
      </c>
      <c r="KL26" s="157">
        <v>9</v>
      </c>
      <c r="KM26" s="157">
        <v>3</v>
      </c>
      <c r="KN26" s="157">
        <v>0</v>
      </c>
      <c r="KO26" s="158">
        <f t="shared" si="47"/>
        <v>0.75</v>
      </c>
      <c r="KP26" s="162">
        <f t="shared" si="48"/>
        <v>0</v>
      </c>
      <c r="KR26" s="157" t="s">
        <v>41</v>
      </c>
      <c r="KS26" s="157">
        <v>12</v>
      </c>
      <c r="KT26" s="157">
        <v>9</v>
      </c>
      <c r="KU26" s="157">
        <v>3</v>
      </c>
      <c r="KV26" s="157">
        <v>0</v>
      </c>
      <c r="KW26" s="158">
        <f t="shared" si="49"/>
        <v>0.75</v>
      </c>
      <c r="KX26" s="162">
        <f t="shared" si="50"/>
        <v>0</v>
      </c>
      <c r="KZ26" s="157" t="s">
        <v>41</v>
      </c>
      <c r="LA26" s="157">
        <v>12</v>
      </c>
      <c r="LB26" s="157">
        <v>9</v>
      </c>
      <c r="LC26" s="157">
        <v>3</v>
      </c>
      <c r="LD26" s="157">
        <v>0</v>
      </c>
      <c r="LE26" s="158">
        <f t="shared" si="51"/>
        <v>0.75</v>
      </c>
      <c r="LF26" s="162">
        <f t="shared" si="52"/>
        <v>0</v>
      </c>
      <c r="LH26" s="157" t="s">
        <v>41</v>
      </c>
      <c r="LI26" s="157">
        <v>12</v>
      </c>
      <c r="LJ26" s="157">
        <v>9</v>
      </c>
      <c r="LK26" s="157">
        <v>3</v>
      </c>
      <c r="LL26" s="157">
        <v>0</v>
      </c>
      <c r="LM26" s="158">
        <f t="shared" si="53"/>
        <v>0.75</v>
      </c>
      <c r="LN26" s="162">
        <f t="shared" si="54"/>
        <v>0</v>
      </c>
      <c r="LP26" s="157" t="s">
        <v>41</v>
      </c>
      <c r="LQ26" s="157">
        <v>12</v>
      </c>
      <c r="LR26" s="157">
        <v>9</v>
      </c>
      <c r="LS26" s="157">
        <v>3</v>
      </c>
      <c r="LT26" s="157">
        <v>0</v>
      </c>
      <c r="LU26" s="158">
        <f t="shared" si="55"/>
        <v>0.75</v>
      </c>
      <c r="LV26" s="162">
        <f t="shared" si="56"/>
        <v>0</v>
      </c>
      <c r="LX26" s="157" t="s">
        <v>41</v>
      </c>
      <c r="LY26" s="157">
        <v>12</v>
      </c>
      <c r="LZ26" s="157">
        <v>9</v>
      </c>
      <c r="MA26" s="157">
        <v>3</v>
      </c>
      <c r="MB26" s="157">
        <v>0</v>
      </c>
      <c r="MC26" s="158">
        <f t="shared" si="57"/>
        <v>0.75</v>
      </c>
      <c r="MD26" s="162">
        <f t="shared" si="58"/>
        <v>0</v>
      </c>
      <c r="ME26" s="162"/>
      <c r="MF26" s="157" t="s">
        <v>41</v>
      </c>
      <c r="MG26" s="157">
        <v>12</v>
      </c>
      <c r="MH26" s="157">
        <v>9</v>
      </c>
      <c r="MI26" s="157">
        <v>3</v>
      </c>
      <c r="MJ26" s="157">
        <v>0</v>
      </c>
      <c r="MK26" s="158">
        <v>0.75</v>
      </c>
      <c r="ML26" s="158"/>
      <c r="MM26" s="158"/>
      <c r="MN26" s="158"/>
      <c r="MP26" s="157" t="s">
        <v>41</v>
      </c>
      <c r="MQ26" s="157">
        <v>12</v>
      </c>
      <c r="MR26" s="157">
        <v>9</v>
      </c>
      <c r="MS26" s="157">
        <v>3</v>
      </c>
      <c r="MT26" s="157">
        <v>0</v>
      </c>
      <c r="MU26" s="158">
        <v>0.75</v>
      </c>
      <c r="MV26" s="162">
        <f t="shared" si="59"/>
        <v>0</v>
      </c>
      <c r="MX26" s="157" t="s">
        <v>41</v>
      </c>
      <c r="MY26" s="157">
        <v>12</v>
      </c>
      <c r="MZ26" s="157">
        <v>0</v>
      </c>
      <c r="NA26" s="157">
        <v>0</v>
      </c>
      <c r="NB26" s="157">
        <v>12</v>
      </c>
      <c r="NC26" s="158">
        <v>0</v>
      </c>
      <c r="NE26" s="157" t="s">
        <v>41</v>
      </c>
      <c r="NF26" s="157">
        <v>12</v>
      </c>
      <c r="NG26" s="157">
        <v>0</v>
      </c>
      <c r="NH26" s="157">
        <v>0</v>
      </c>
      <c r="NI26" s="157">
        <v>12</v>
      </c>
      <c r="NJ26" s="158">
        <v>0</v>
      </c>
      <c r="NL26" s="157" t="s">
        <v>41</v>
      </c>
      <c r="NM26" s="157">
        <v>12</v>
      </c>
      <c r="NN26" s="157">
        <v>0</v>
      </c>
      <c r="NO26" s="157">
        <v>0</v>
      </c>
      <c r="NP26" s="157">
        <v>12</v>
      </c>
      <c r="NQ26" s="158">
        <v>0</v>
      </c>
      <c r="NS26" s="157" t="s">
        <v>41</v>
      </c>
      <c r="NT26" s="157">
        <v>12</v>
      </c>
      <c r="NU26" s="157">
        <v>0</v>
      </c>
      <c r="NV26" s="157">
        <v>0</v>
      </c>
      <c r="NW26" s="157">
        <v>12</v>
      </c>
      <c r="NX26" s="158">
        <v>0</v>
      </c>
      <c r="NZ26" s="157" t="s">
        <v>41</v>
      </c>
      <c r="OA26" s="157">
        <v>12</v>
      </c>
      <c r="OB26" s="157">
        <v>0</v>
      </c>
      <c r="OC26" s="157">
        <v>0</v>
      </c>
      <c r="OD26" s="157">
        <v>12</v>
      </c>
      <c r="OE26" s="157">
        <v>0</v>
      </c>
      <c r="OG26" s="157" t="s">
        <v>41</v>
      </c>
      <c r="OH26" s="157">
        <v>12</v>
      </c>
      <c r="OI26" s="157">
        <v>0</v>
      </c>
      <c r="OJ26" s="157">
        <v>0</v>
      </c>
      <c r="OK26" s="157">
        <v>12</v>
      </c>
      <c r="OL26" s="158">
        <v>0</v>
      </c>
      <c r="ON26" s="157" t="s">
        <v>41</v>
      </c>
      <c r="OO26" s="157">
        <v>12</v>
      </c>
      <c r="OP26" s="157">
        <v>0</v>
      </c>
      <c r="OQ26" s="157">
        <v>0</v>
      </c>
      <c r="OR26" s="157">
        <v>12</v>
      </c>
      <c r="OS26" s="158">
        <v>0</v>
      </c>
      <c r="OU26" s="157" t="s">
        <v>41</v>
      </c>
      <c r="OV26" s="157">
        <v>12</v>
      </c>
      <c r="OW26" s="157">
        <v>0</v>
      </c>
      <c r="OX26" s="157">
        <v>0</v>
      </c>
      <c r="OY26" s="157">
        <v>12</v>
      </c>
      <c r="OZ26" s="158">
        <v>0</v>
      </c>
      <c r="PB26" s="157" t="s">
        <v>40</v>
      </c>
      <c r="PC26" s="157">
        <v>211</v>
      </c>
      <c r="PD26" s="157">
        <v>0</v>
      </c>
      <c r="PE26" s="157">
        <v>0</v>
      </c>
      <c r="PF26" s="157">
        <v>211</v>
      </c>
      <c r="PG26" s="157">
        <v>0</v>
      </c>
    </row>
    <row r="27" spans="1:423">
      <c r="A27" s="2" t="s">
        <v>42</v>
      </c>
      <c r="B27" s="2">
        <v>390</v>
      </c>
      <c r="C27" s="2">
        <v>390</v>
      </c>
      <c r="D27" s="2">
        <v>0</v>
      </c>
      <c r="E27" s="2">
        <v>0</v>
      </c>
      <c r="F27" s="4">
        <f t="shared" si="61"/>
        <v>1</v>
      </c>
      <c r="H27" s="2" t="s">
        <v>42</v>
      </c>
      <c r="I27" s="2">
        <v>390</v>
      </c>
      <c r="J27" s="2">
        <v>390</v>
      </c>
      <c r="K27" s="2">
        <v>0</v>
      </c>
      <c r="L27" s="2">
        <v>0</v>
      </c>
      <c r="M27" s="4">
        <f t="shared" si="60"/>
        <v>1</v>
      </c>
      <c r="N27" s="108">
        <f t="shared" si="0"/>
        <v>0</v>
      </c>
      <c r="P27" s="2" t="s">
        <v>42</v>
      </c>
      <c r="Q27" s="2">
        <v>390</v>
      </c>
      <c r="R27" s="2">
        <v>390</v>
      </c>
      <c r="S27" s="2">
        <v>0</v>
      </c>
      <c r="T27" s="2">
        <v>0</v>
      </c>
      <c r="U27" s="4">
        <v>1</v>
      </c>
      <c r="V27" s="108">
        <f t="shared" si="1"/>
        <v>0</v>
      </c>
      <c r="X27" s="2" t="s">
        <v>42</v>
      </c>
      <c r="Y27" s="2">
        <v>390</v>
      </c>
      <c r="Z27" s="2">
        <v>390</v>
      </c>
      <c r="AA27" s="2">
        <v>0</v>
      </c>
      <c r="AB27" s="2">
        <v>0</v>
      </c>
      <c r="AC27" s="4">
        <v>1</v>
      </c>
      <c r="AD27" s="108">
        <f t="shared" si="2"/>
        <v>0</v>
      </c>
      <c r="AF27" s="2" t="s">
        <v>42</v>
      </c>
      <c r="AG27" s="2">
        <v>390</v>
      </c>
      <c r="AH27" s="2">
        <v>390</v>
      </c>
      <c r="AI27" s="2">
        <v>0</v>
      </c>
      <c r="AJ27" s="2">
        <v>0</v>
      </c>
      <c r="AK27" s="4">
        <v>1</v>
      </c>
      <c r="AL27" s="108">
        <f t="shared" si="3"/>
        <v>0</v>
      </c>
      <c r="AN27" s="2" t="s">
        <v>42</v>
      </c>
      <c r="AO27" s="2">
        <v>391</v>
      </c>
      <c r="AP27" s="2">
        <v>390</v>
      </c>
      <c r="AQ27" s="2">
        <v>1</v>
      </c>
      <c r="AR27" s="2">
        <v>0</v>
      </c>
      <c r="AS27" s="4">
        <v>1</v>
      </c>
      <c r="AT27" s="108">
        <f t="shared" si="4"/>
        <v>0</v>
      </c>
      <c r="AV27" s="2" t="s">
        <v>42</v>
      </c>
      <c r="AW27" s="2">
        <v>391</v>
      </c>
      <c r="AX27" s="2">
        <v>390</v>
      </c>
      <c r="AY27" s="2">
        <v>1</v>
      </c>
      <c r="AZ27" s="2">
        <v>0</v>
      </c>
      <c r="BA27" s="4">
        <v>1</v>
      </c>
      <c r="BB27" s="108">
        <f t="shared" si="5"/>
        <v>0</v>
      </c>
      <c r="BD27" s="2" t="s">
        <v>42</v>
      </c>
      <c r="BE27" s="2">
        <v>391</v>
      </c>
      <c r="BF27" s="2">
        <v>390</v>
      </c>
      <c r="BG27" s="2">
        <v>1</v>
      </c>
      <c r="BH27" s="2">
        <v>0</v>
      </c>
      <c r="BI27" s="4">
        <v>1</v>
      </c>
      <c r="BJ27" s="108">
        <f t="shared" si="6"/>
        <v>0</v>
      </c>
      <c r="BL27" s="2" t="s">
        <v>42</v>
      </c>
      <c r="BM27" s="2">
        <v>391</v>
      </c>
      <c r="BN27" s="2">
        <v>390</v>
      </c>
      <c r="BO27" s="2">
        <v>1</v>
      </c>
      <c r="BP27" s="2">
        <v>0</v>
      </c>
      <c r="BQ27" s="4">
        <f t="shared" si="7"/>
        <v>0.99744245524296671</v>
      </c>
      <c r="BR27" s="108">
        <f t="shared" si="8"/>
        <v>-2.5575447570332921E-3</v>
      </c>
      <c r="BT27" s="157" t="s">
        <v>42</v>
      </c>
      <c r="BU27" s="157">
        <v>391</v>
      </c>
      <c r="BV27" s="157">
        <v>390</v>
      </c>
      <c r="BW27" s="157">
        <v>1</v>
      </c>
      <c r="BX27" s="157">
        <v>0</v>
      </c>
      <c r="BY27" s="158">
        <v>1</v>
      </c>
      <c r="BZ27" s="158">
        <v>0</v>
      </c>
      <c r="CA27" s="156"/>
      <c r="CB27" s="156" t="s">
        <v>42</v>
      </c>
      <c r="CC27" s="156">
        <v>391</v>
      </c>
      <c r="CD27" s="156">
        <v>390</v>
      </c>
      <c r="CE27" s="156">
        <v>1</v>
      </c>
      <c r="CF27" s="156">
        <v>0</v>
      </c>
      <c r="CG27" s="162">
        <v>1</v>
      </c>
      <c r="CH27" s="158">
        <v>0</v>
      </c>
      <c r="CI27" s="157"/>
      <c r="CJ27" s="156" t="s">
        <v>42</v>
      </c>
      <c r="CK27" s="156">
        <v>391</v>
      </c>
      <c r="CL27" s="156">
        <v>390</v>
      </c>
      <c r="CM27" s="156">
        <v>1</v>
      </c>
      <c r="CN27" s="156">
        <v>0</v>
      </c>
      <c r="CO27" s="162">
        <v>1</v>
      </c>
      <c r="CP27" s="162">
        <f t="shared" si="9"/>
        <v>0</v>
      </c>
      <c r="CQ27" s="156"/>
      <c r="CR27" s="156" t="s">
        <v>42</v>
      </c>
      <c r="CS27" s="156">
        <v>392</v>
      </c>
      <c r="CT27" s="156">
        <v>391</v>
      </c>
      <c r="CU27" s="156">
        <v>1</v>
      </c>
      <c r="CV27" s="156">
        <v>0</v>
      </c>
      <c r="CW27" s="162">
        <v>1</v>
      </c>
      <c r="CX27" s="158">
        <f t="shared" si="10"/>
        <v>0</v>
      </c>
      <c r="CY27" s="157"/>
      <c r="CZ27" s="156" t="s">
        <v>42</v>
      </c>
      <c r="DA27" s="156">
        <v>392</v>
      </c>
      <c r="DB27" s="156">
        <v>391</v>
      </c>
      <c r="DC27" s="156">
        <v>1</v>
      </c>
      <c r="DD27" s="156">
        <v>0</v>
      </c>
      <c r="DE27" s="162">
        <v>1</v>
      </c>
      <c r="DF27" s="158">
        <f t="shared" si="11"/>
        <v>0</v>
      </c>
      <c r="DG27" s="157"/>
      <c r="DH27" s="156" t="s">
        <v>42</v>
      </c>
      <c r="DI27" s="156">
        <v>392</v>
      </c>
      <c r="DJ27" s="156">
        <v>391</v>
      </c>
      <c r="DK27" s="156">
        <v>1</v>
      </c>
      <c r="DL27" s="156">
        <v>0</v>
      </c>
      <c r="DM27" s="162">
        <v>1</v>
      </c>
      <c r="DN27" s="158">
        <f t="shared" si="12"/>
        <v>0</v>
      </c>
      <c r="DO27" s="157"/>
      <c r="DP27" s="156" t="s">
        <v>42</v>
      </c>
      <c r="DQ27" s="156">
        <v>392</v>
      </c>
      <c r="DR27" s="156">
        <v>391</v>
      </c>
      <c r="DS27" s="156">
        <v>1</v>
      </c>
      <c r="DT27" s="156">
        <v>0</v>
      </c>
      <c r="DU27" s="162">
        <v>1</v>
      </c>
      <c r="DV27" s="162">
        <f t="shared" si="13"/>
        <v>0</v>
      </c>
      <c r="DW27" s="156"/>
      <c r="DX27" s="156" t="s">
        <v>42</v>
      </c>
      <c r="DY27" s="156">
        <v>392</v>
      </c>
      <c r="DZ27" s="156">
        <v>391</v>
      </c>
      <c r="EA27" s="156">
        <v>1</v>
      </c>
      <c r="EB27" s="156">
        <v>0</v>
      </c>
      <c r="EC27" s="162">
        <v>1</v>
      </c>
      <c r="ED27" s="162">
        <f t="shared" si="14"/>
        <v>0</v>
      </c>
      <c r="EE27" s="156"/>
      <c r="EF27" s="156" t="s">
        <v>42</v>
      </c>
      <c r="EG27" s="156">
        <v>392</v>
      </c>
      <c r="EH27" s="156">
        <v>391</v>
      </c>
      <c r="EI27" s="156">
        <v>1</v>
      </c>
      <c r="EJ27" s="156">
        <v>0</v>
      </c>
      <c r="EK27" s="162">
        <v>1</v>
      </c>
      <c r="EL27" s="162">
        <f t="shared" si="15"/>
        <v>0</v>
      </c>
      <c r="EM27" s="156"/>
      <c r="EN27" s="156" t="s">
        <v>42</v>
      </c>
      <c r="EO27" s="156">
        <v>392</v>
      </c>
      <c r="EP27" s="156">
        <v>0</v>
      </c>
      <c r="EQ27" s="156">
        <v>0</v>
      </c>
      <c r="ER27" s="156">
        <v>392</v>
      </c>
      <c r="ES27" s="162">
        <v>0</v>
      </c>
      <c r="ET27" s="162">
        <f t="shared" si="16"/>
        <v>-1</v>
      </c>
      <c r="EU27" s="156" t="s">
        <v>119</v>
      </c>
      <c r="EV27" s="156"/>
      <c r="EW27" s="156"/>
      <c r="EX27" s="156"/>
      <c r="EY27" s="156"/>
      <c r="EZ27" s="156"/>
      <c r="FA27" s="156"/>
      <c r="FB27" s="156"/>
      <c r="FC27" s="162"/>
      <c r="FD27" s="156"/>
      <c r="FE27" s="156"/>
      <c r="FF27" s="156"/>
      <c r="FG27" s="156"/>
      <c r="FH27" s="156"/>
      <c r="FI27" s="156"/>
      <c r="FJ27" s="162"/>
      <c r="FK27" s="156"/>
      <c r="FL27" s="156"/>
      <c r="FM27" s="156"/>
      <c r="FN27" s="156"/>
      <c r="FO27" s="156"/>
      <c r="FP27" s="156"/>
      <c r="FQ27" s="156"/>
      <c r="FR27" s="156"/>
      <c r="FS27" s="156"/>
      <c r="FT27" s="157" t="s">
        <v>42</v>
      </c>
      <c r="FU27" s="157">
        <v>392</v>
      </c>
      <c r="FV27" s="157">
        <v>391</v>
      </c>
      <c r="FW27" s="157">
        <v>1</v>
      </c>
      <c r="FX27" s="157">
        <v>0</v>
      </c>
      <c r="FY27" s="158">
        <f t="shared" si="17"/>
        <v>0.99744897959183676</v>
      </c>
      <c r="FZ27" s="162">
        <f t="shared" si="18"/>
        <v>0.99744897959183676</v>
      </c>
      <c r="GA27" s="156"/>
      <c r="GB27" s="157" t="s">
        <v>42</v>
      </c>
      <c r="GC27" s="157">
        <v>392</v>
      </c>
      <c r="GD27" s="157">
        <v>391</v>
      </c>
      <c r="GE27" s="157">
        <v>1</v>
      </c>
      <c r="GF27" s="157">
        <v>0</v>
      </c>
      <c r="GG27" s="158">
        <f t="shared" si="19"/>
        <v>0.99744897959183676</v>
      </c>
      <c r="GH27" s="162">
        <f t="shared" si="20"/>
        <v>0</v>
      </c>
      <c r="GI27" s="156"/>
      <c r="GJ27" s="157" t="s">
        <v>42</v>
      </c>
      <c r="GK27" s="157">
        <v>392</v>
      </c>
      <c r="GL27" s="157">
        <v>391</v>
      </c>
      <c r="GM27" s="157">
        <v>1</v>
      </c>
      <c r="GN27" s="157">
        <v>0</v>
      </c>
      <c r="GO27" s="158">
        <f t="shared" si="21"/>
        <v>0.99744897959183676</v>
      </c>
      <c r="GP27" s="162">
        <f t="shared" si="22"/>
        <v>0</v>
      </c>
      <c r="GQ27" s="156"/>
      <c r="GR27" s="157" t="s">
        <v>42</v>
      </c>
      <c r="GS27" s="157">
        <v>392</v>
      </c>
      <c r="GT27" s="157">
        <v>0</v>
      </c>
      <c r="GU27" s="157">
        <v>0</v>
      </c>
      <c r="GV27" s="157">
        <v>392</v>
      </c>
      <c r="GW27" s="158">
        <f t="shared" si="23"/>
        <v>0</v>
      </c>
      <c r="GX27" s="162">
        <f t="shared" si="24"/>
        <v>-0.99744897959183676</v>
      </c>
      <c r="GY27" s="156"/>
      <c r="GZ27" s="157" t="s">
        <v>42</v>
      </c>
      <c r="HA27" s="157">
        <v>392</v>
      </c>
      <c r="HB27" s="157">
        <v>0</v>
      </c>
      <c r="HC27" s="157">
        <v>0</v>
      </c>
      <c r="HD27" s="157">
        <v>392</v>
      </c>
      <c r="HE27" s="158">
        <f t="shared" si="25"/>
        <v>0</v>
      </c>
      <c r="HF27" s="162">
        <f t="shared" si="26"/>
        <v>0</v>
      </c>
      <c r="HH27" s="157" t="s">
        <v>42</v>
      </c>
      <c r="HI27" s="157">
        <v>392</v>
      </c>
      <c r="HJ27" s="157">
        <v>0</v>
      </c>
      <c r="HK27" s="157">
        <v>0</v>
      </c>
      <c r="HL27" s="157">
        <v>392</v>
      </c>
      <c r="HM27" s="158">
        <f t="shared" si="27"/>
        <v>0</v>
      </c>
      <c r="HN27" s="162">
        <f t="shared" si="28"/>
        <v>0</v>
      </c>
      <c r="HP27" s="157" t="s">
        <v>42</v>
      </c>
      <c r="HQ27" s="157">
        <v>392</v>
      </c>
      <c r="HR27" s="157">
        <v>0</v>
      </c>
      <c r="HS27" s="157">
        <v>0</v>
      </c>
      <c r="HT27" s="157">
        <v>392</v>
      </c>
      <c r="HU27" s="158">
        <f t="shared" si="29"/>
        <v>0</v>
      </c>
      <c r="HV27" s="162">
        <f t="shared" si="30"/>
        <v>0</v>
      </c>
      <c r="HX27" s="157" t="s">
        <v>42</v>
      </c>
      <c r="HY27" s="157">
        <v>392</v>
      </c>
      <c r="HZ27" s="157">
        <v>0</v>
      </c>
      <c r="IA27" s="157">
        <v>0</v>
      </c>
      <c r="IB27" s="157">
        <v>392</v>
      </c>
      <c r="IC27" s="158">
        <f t="shared" si="31"/>
        <v>0</v>
      </c>
      <c r="ID27" s="162">
        <f t="shared" si="32"/>
        <v>0</v>
      </c>
      <c r="IF27" s="157" t="s">
        <v>42</v>
      </c>
      <c r="IG27" s="157">
        <v>392</v>
      </c>
      <c r="IH27" s="157">
        <v>391</v>
      </c>
      <c r="II27" s="157">
        <v>1</v>
      </c>
      <c r="IJ27" s="157">
        <v>0</v>
      </c>
      <c r="IK27" s="158">
        <f t="shared" si="33"/>
        <v>0.99744897959183676</v>
      </c>
      <c r="IL27" s="162">
        <f t="shared" si="34"/>
        <v>0.99744897959183676</v>
      </c>
      <c r="IN27" s="157" t="s">
        <v>42</v>
      </c>
      <c r="IO27" s="157">
        <v>392</v>
      </c>
      <c r="IP27" s="157">
        <v>391</v>
      </c>
      <c r="IQ27" s="157">
        <v>1</v>
      </c>
      <c r="IR27" s="157">
        <v>0</v>
      </c>
      <c r="IS27" s="158">
        <f t="shared" si="35"/>
        <v>0.99744897959183676</v>
      </c>
      <c r="IT27" s="162">
        <f t="shared" si="36"/>
        <v>0</v>
      </c>
      <c r="IV27" s="157" t="s">
        <v>42</v>
      </c>
      <c r="IW27" s="157">
        <v>392</v>
      </c>
      <c r="IX27" s="157">
        <v>391</v>
      </c>
      <c r="IY27" s="157">
        <v>1</v>
      </c>
      <c r="IZ27" s="157">
        <v>0</v>
      </c>
      <c r="JA27" s="158">
        <f t="shared" si="37"/>
        <v>0.99744897959183676</v>
      </c>
      <c r="JB27" s="162">
        <f t="shared" si="38"/>
        <v>0</v>
      </c>
      <c r="JD27" s="157" t="s">
        <v>42</v>
      </c>
      <c r="JE27" s="157">
        <v>392</v>
      </c>
      <c r="JF27" s="157">
        <v>391</v>
      </c>
      <c r="JG27" s="157">
        <v>1</v>
      </c>
      <c r="JH27" s="157">
        <v>0</v>
      </c>
      <c r="JI27" s="158">
        <f t="shared" si="39"/>
        <v>0.99744897959183676</v>
      </c>
      <c r="JJ27" s="162">
        <f t="shared" si="40"/>
        <v>0</v>
      </c>
      <c r="JL27" s="157" t="s">
        <v>42</v>
      </c>
      <c r="JM27" s="159">
        <v>392</v>
      </c>
      <c r="JN27" s="159">
        <v>391</v>
      </c>
      <c r="JO27" s="159">
        <v>1</v>
      </c>
      <c r="JP27" s="159">
        <v>0</v>
      </c>
      <c r="JQ27" s="158">
        <f t="shared" si="41"/>
        <v>0.99744897959183676</v>
      </c>
      <c r="JR27" s="162">
        <f t="shared" si="42"/>
        <v>0</v>
      </c>
      <c r="JT27" s="157" t="s">
        <v>42</v>
      </c>
      <c r="JU27" s="159">
        <v>392</v>
      </c>
      <c r="JV27" s="159">
        <v>391</v>
      </c>
      <c r="JW27" s="159">
        <v>1</v>
      </c>
      <c r="JX27" s="159">
        <v>0</v>
      </c>
      <c r="JY27" s="158">
        <f t="shared" si="43"/>
        <v>0.99744897959183676</v>
      </c>
      <c r="JZ27" s="162">
        <f t="shared" si="44"/>
        <v>0</v>
      </c>
      <c r="KB27" s="157" t="s">
        <v>42</v>
      </c>
      <c r="KC27" s="157">
        <v>392</v>
      </c>
      <c r="KD27" s="157">
        <v>391</v>
      </c>
      <c r="KE27" s="157">
        <v>1</v>
      </c>
      <c r="KF27" s="157">
        <v>0</v>
      </c>
      <c r="KG27" s="158">
        <f t="shared" si="45"/>
        <v>0.99744897959183676</v>
      </c>
      <c r="KH27" s="162">
        <f t="shared" si="46"/>
        <v>0</v>
      </c>
      <c r="KJ27" s="157" t="s">
        <v>42</v>
      </c>
      <c r="KK27" s="157">
        <v>392</v>
      </c>
      <c r="KL27" s="157">
        <v>391</v>
      </c>
      <c r="KM27" s="157">
        <v>1</v>
      </c>
      <c r="KN27" s="157">
        <v>0</v>
      </c>
      <c r="KO27" s="158">
        <f t="shared" si="47"/>
        <v>0.99744897959183676</v>
      </c>
      <c r="KP27" s="162">
        <f t="shared" si="48"/>
        <v>0</v>
      </c>
      <c r="KR27" s="157" t="s">
        <v>42</v>
      </c>
      <c r="KS27" s="157">
        <v>392</v>
      </c>
      <c r="KT27" s="157">
        <v>391</v>
      </c>
      <c r="KU27" s="157">
        <v>1</v>
      </c>
      <c r="KV27" s="157">
        <v>0</v>
      </c>
      <c r="KW27" s="158">
        <f t="shared" si="49"/>
        <v>0.99744897959183676</v>
      </c>
      <c r="KX27" s="162">
        <f t="shared" si="50"/>
        <v>0</v>
      </c>
      <c r="KZ27" s="157" t="s">
        <v>42</v>
      </c>
      <c r="LA27" s="157">
        <v>392</v>
      </c>
      <c r="LB27" s="157">
        <v>391</v>
      </c>
      <c r="LC27" s="157">
        <v>1</v>
      </c>
      <c r="LD27" s="157">
        <v>0</v>
      </c>
      <c r="LE27" s="158">
        <f t="shared" si="51"/>
        <v>0.99744897959183676</v>
      </c>
      <c r="LF27" s="162">
        <f t="shared" si="52"/>
        <v>0</v>
      </c>
      <c r="LH27" s="157" t="s">
        <v>42</v>
      </c>
      <c r="LI27" s="157">
        <v>392</v>
      </c>
      <c r="LJ27" s="157">
        <v>391</v>
      </c>
      <c r="LK27" s="157">
        <v>1</v>
      </c>
      <c r="LL27" s="157">
        <v>0</v>
      </c>
      <c r="LM27" s="158">
        <f t="shared" si="53"/>
        <v>0.99744897959183676</v>
      </c>
      <c r="LN27" s="162">
        <f t="shared" si="54"/>
        <v>0</v>
      </c>
      <c r="LP27" s="157" t="s">
        <v>42</v>
      </c>
      <c r="LQ27" s="157">
        <v>392</v>
      </c>
      <c r="LR27" s="157">
        <v>391</v>
      </c>
      <c r="LS27" s="157">
        <v>1</v>
      </c>
      <c r="LT27" s="157">
        <v>0</v>
      </c>
      <c r="LU27" s="158">
        <f t="shared" si="55"/>
        <v>0.99744897959183676</v>
      </c>
      <c r="LV27" s="162">
        <f t="shared" si="56"/>
        <v>0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57"/>
        <v>0.99744897959183676</v>
      </c>
      <c r="MD27" s="162">
        <f t="shared" si="58"/>
        <v>0</v>
      </c>
      <c r="ME27" s="162"/>
      <c r="MF27" s="157" t="s">
        <v>42</v>
      </c>
      <c r="MG27" s="157">
        <v>392</v>
      </c>
      <c r="MH27" s="157">
        <v>0</v>
      </c>
      <c r="MI27" s="157">
        <v>0</v>
      </c>
      <c r="MJ27" s="157">
        <v>392</v>
      </c>
      <c r="MK27" s="158">
        <v>0</v>
      </c>
      <c r="ML27" s="158"/>
      <c r="MM27" s="158"/>
      <c r="MN27" s="158"/>
      <c r="MP27" s="157" t="s">
        <v>42</v>
      </c>
      <c r="MQ27" s="157">
        <v>392</v>
      </c>
      <c r="MR27" s="157">
        <v>391</v>
      </c>
      <c r="MS27" s="157">
        <v>1</v>
      </c>
      <c r="MT27" s="157">
        <v>0</v>
      </c>
      <c r="MU27" s="158">
        <v>1</v>
      </c>
      <c r="MV27" s="162">
        <f t="shared" si="59"/>
        <v>1</v>
      </c>
      <c r="MX27" s="157" t="s">
        <v>42</v>
      </c>
      <c r="MY27" s="157">
        <v>392</v>
      </c>
      <c r="MZ27" s="157">
        <v>0</v>
      </c>
      <c r="NA27" s="157">
        <v>0</v>
      </c>
      <c r="NB27" s="157">
        <v>392</v>
      </c>
      <c r="NC27" s="158">
        <v>0</v>
      </c>
      <c r="NE27" s="157" t="s">
        <v>42</v>
      </c>
      <c r="NF27" s="157">
        <v>392</v>
      </c>
      <c r="NG27" s="157">
        <v>0</v>
      </c>
      <c r="NH27" s="157">
        <v>0</v>
      </c>
      <c r="NI27" s="157">
        <v>392</v>
      </c>
      <c r="NJ27" s="158">
        <v>0</v>
      </c>
      <c r="NL27" s="157" t="s">
        <v>42</v>
      </c>
      <c r="NM27" s="157">
        <v>392</v>
      </c>
      <c r="NN27" s="157">
        <v>0</v>
      </c>
      <c r="NO27" s="157">
        <v>0</v>
      </c>
      <c r="NP27" s="157">
        <v>392</v>
      </c>
      <c r="NQ27" s="158">
        <v>0</v>
      </c>
      <c r="NS27" s="157" t="s">
        <v>42</v>
      </c>
      <c r="NT27" s="157">
        <v>392</v>
      </c>
      <c r="NU27" s="157">
        <v>0</v>
      </c>
      <c r="NV27" s="157">
        <v>0</v>
      </c>
      <c r="NW27" s="157">
        <v>392</v>
      </c>
      <c r="NX27" s="158">
        <v>0</v>
      </c>
      <c r="NZ27" s="157" t="s">
        <v>42</v>
      </c>
      <c r="OA27" s="157">
        <v>392</v>
      </c>
      <c r="OB27" s="157">
        <v>0</v>
      </c>
      <c r="OC27" s="157">
        <v>0</v>
      </c>
      <c r="OD27" s="157">
        <v>392</v>
      </c>
      <c r="OE27" s="157">
        <v>0</v>
      </c>
      <c r="OG27" s="157" t="s">
        <v>42</v>
      </c>
      <c r="OH27" s="157">
        <v>392</v>
      </c>
      <c r="OI27" s="157">
        <v>0</v>
      </c>
      <c r="OJ27" s="157">
        <v>0</v>
      </c>
      <c r="OK27" s="157">
        <v>392</v>
      </c>
      <c r="OL27" s="158">
        <v>0</v>
      </c>
      <c r="ON27" s="157" t="s">
        <v>42</v>
      </c>
      <c r="OO27" s="157">
        <v>392</v>
      </c>
      <c r="OP27" s="157">
        <v>0</v>
      </c>
      <c r="OQ27" s="157">
        <v>0</v>
      </c>
      <c r="OR27" s="157">
        <v>392</v>
      </c>
      <c r="OS27" s="158">
        <v>0</v>
      </c>
      <c r="OU27" s="157" t="s">
        <v>42</v>
      </c>
      <c r="OV27" s="157">
        <v>392</v>
      </c>
      <c r="OW27" s="157">
        <v>0</v>
      </c>
      <c r="OX27" s="157">
        <v>0</v>
      </c>
      <c r="OY27" s="157">
        <v>392</v>
      </c>
      <c r="OZ27" s="158">
        <v>0</v>
      </c>
      <c r="PB27" s="157" t="s">
        <v>41</v>
      </c>
      <c r="PC27" s="157">
        <v>12</v>
      </c>
      <c r="PD27" s="157">
        <v>0</v>
      </c>
      <c r="PE27" s="157">
        <v>0</v>
      </c>
      <c r="PF27" s="157">
        <v>12</v>
      </c>
      <c r="PG27" s="157">
        <v>0</v>
      </c>
    </row>
    <row r="28" spans="1:423">
      <c r="A28" s="2" t="s">
        <v>43</v>
      </c>
      <c r="B28" s="2">
        <v>49</v>
      </c>
      <c r="C28" s="2">
        <v>49</v>
      </c>
      <c r="D28" s="2">
        <v>0</v>
      </c>
      <c r="E28" s="2">
        <v>0</v>
      </c>
      <c r="F28" s="4">
        <f t="shared" si="61"/>
        <v>1</v>
      </c>
      <c r="H28" s="2" t="s">
        <v>43</v>
      </c>
      <c r="I28" s="2">
        <v>49</v>
      </c>
      <c r="J28" s="2">
        <v>49</v>
      </c>
      <c r="K28" s="2">
        <v>0</v>
      </c>
      <c r="L28" s="2">
        <v>0</v>
      </c>
      <c r="M28" s="4">
        <f t="shared" si="60"/>
        <v>1</v>
      </c>
      <c r="N28" s="108">
        <f t="shared" si="0"/>
        <v>0</v>
      </c>
      <c r="P28" s="2" t="s">
        <v>43</v>
      </c>
      <c r="Q28" s="2">
        <v>49</v>
      </c>
      <c r="R28" s="2">
        <v>49</v>
      </c>
      <c r="S28" s="2">
        <v>0</v>
      </c>
      <c r="T28" s="2">
        <v>0</v>
      </c>
      <c r="U28" s="4">
        <v>1</v>
      </c>
      <c r="V28" s="108">
        <f t="shared" si="1"/>
        <v>0</v>
      </c>
      <c r="X28" s="2" t="s">
        <v>43</v>
      </c>
      <c r="Y28" s="2">
        <v>49</v>
      </c>
      <c r="Z28" s="2">
        <v>49</v>
      </c>
      <c r="AA28" s="2">
        <v>0</v>
      </c>
      <c r="AB28" s="2">
        <v>0</v>
      </c>
      <c r="AC28" s="4">
        <v>1</v>
      </c>
      <c r="AD28" s="108">
        <f t="shared" si="2"/>
        <v>0</v>
      </c>
      <c r="AF28" s="2" t="s">
        <v>43</v>
      </c>
      <c r="AG28" s="2">
        <v>49</v>
      </c>
      <c r="AH28" s="2">
        <v>49</v>
      </c>
      <c r="AI28" s="2">
        <v>0</v>
      </c>
      <c r="AJ28" s="2">
        <v>0</v>
      </c>
      <c r="AK28" s="4">
        <v>1</v>
      </c>
      <c r="AL28" s="108">
        <f t="shared" si="3"/>
        <v>0</v>
      </c>
      <c r="AN28" s="2" t="s">
        <v>43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108">
        <f t="shared" si="4"/>
        <v>0</v>
      </c>
      <c r="AV28" s="2" t="s">
        <v>43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108">
        <f t="shared" si="5"/>
        <v>0</v>
      </c>
      <c r="BD28" s="2" t="s">
        <v>43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108">
        <f t="shared" si="6"/>
        <v>0</v>
      </c>
      <c r="BL28" s="2" t="s">
        <v>43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7"/>
        <v>1</v>
      </c>
      <c r="BR28" s="108">
        <f t="shared" si="8"/>
        <v>0</v>
      </c>
      <c r="BT28" s="157" t="s">
        <v>43</v>
      </c>
      <c r="BU28" s="157">
        <v>49</v>
      </c>
      <c r="BV28" s="157">
        <v>49</v>
      </c>
      <c r="BW28" s="157">
        <v>0</v>
      </c>
      <c r="BX28" s="157">
        <v>0</v>
      </c>
      <c r="BY28" s="158">
        <v>1</v>
      </c>
      <c r="BZ28" s="158">
        <v>0</v>
      </c>
      <c r="CA28" s="156"/>
      <c r="CB28" s="156" t="s">
        <v>43</v>
      </c>
      <c r="CC28" s="156">
        <v>49</v>
      </c>
      <c r="CD28" s="156">
        <v>49</v>
      </c>
      <c r="CE28" s="156">
        <v>0</v>
      </c>
      <c r="CF28" s="156">
        <v>0</v>
      </c>
      <c r="CG28" s="162">
        <v>1</v>
      </c>
      <c r="CH28" s="158">
        <v>0</v>
      </c>
      <c r="CI28" s="157"/>
      <c r="CJ28" s="156" t="s">
        <v>43</v>
      </c>
      <c r="CK28" s="156">
        <v>49</v>
      </c>
      <c r="CL28" s="156">
        <v>49</v>
      </c>
      <c r="CM28" s="156">
        <v>0</v>
      </c>
      <c r="CN28" s="156">
        <v>0</v>
      </c>
      <c r="CO28" s="162">
        <v>1</v>
      </c>
      <c r="CP28" s="162">
        <f t="shared" si="9"/>
        <v>0</v>
      </c>
      <c r="CQ28" s="156"/>
      <c r="CR28" s="156" t="s">
        <v>43</v>
      </c>
      <c r="CS28" s="156">
        <v>49</v>
      </c>
      <c r="CT28" s="156">
        <v>49</v>
      </c>
      <c r="CU28" s="156">
        <v>0</v>
      </c>
      <c r="CV28" s="156">
        <v>0</v>
      </c>
      <c r="CW28" s="162">
        <v>1</v>
      </c>
      <c r="CX28" s="158">
        <f t="shared" si="10"/>
        <v>0</v>
      </c>
      <c r="CY28" s="157"/>
      <c r="CZ28" s="156" t="s">
        <v>43</v>
      </c>
      <c r="DA28" s="156">
        <v>49</v>
      </c>
      <c r="DB28" s="156">
        <v>49</v>
      </c>
      <c r="DC28" s="156">
        <v>0</v>
      </c>
      <c r="DD28" s="156">
        <v>0</v>
      </c>
      <c r="DE28" s="162">
        <v>1</v>
      </c>
      <c r="DF28" s="158">
        <f t="shared" si="11"/>
        <v>0</v>
      </c>
      <c r="DG28" s="157"/>
      <c r="DH28" s="156" t="s">
        <v>43</v>
      </c>
      <c r="DI28" s="156">
        <v>49</v>
      </c>
      <c r="DJ28" s="156">
        <v>49</v>
      </c>
      <c r="DK28" s="156">
        <v>0</v>
      </c>
      <c r="DL28" s="156">
        <v>0</v>
      </c>
      <c r="DM28" s="162">
        <v>1</v>
      </c>
      <c r="DN28" s="158">
        <f t="shared" si="12"/>
        <v>0</v>
      </c>
      <c r="DO28" s="157"/>
      <c r="DP28" s="156" t="s">
        <v>43</v>
      </c>
      <c r="DQ28" s="156">
        <v>49</v>
      </c>
      <c r="DR28" s="156">
        <v>49</v>
      </c>
      <c r="DS28" s="156">
        <v>0</v>
      </c>
      <c r="DT28" s="156">
        <v>0</v>
      </c>
      <c r="DU28" s="162">
        <v>1</v>
      </c>
      <c r="DV28" s="162">
        <f t="shared" si="13"/>
        <v>0</v>
      </c>
      <c r="DW28" s="156"/>
      <c r="DX28" s="156" t="s">
        <v>43</v>
      </c>
      <c r="DY28" s="156">
        <v>49</v>
      </c>
      <c r="DZ28" s="156">
        <v>49</v>
      </c>
      <c r="EA28" s="156">
        <v>0</v>
      </c>
      <c r="EB28" s="156">
        <v>0</v>
      </c>
      <c r="EC28" s="162">
        <v>1</v>
      </c>
      <c r="ED28" s="162">
        <f t="shared" si="14"/>
        <v>0</v>
      </c>
      <c r="EE28" s="156"/>
      <c r="EF28" s="156" t="s">
        <v>43</v>
      </c>
      <c r="EG28" s="156">
        <v>49</v>
      </c>
      <c r="EH28" s="156">
        <v>49</v>
      </c>
      <c r="EI28" s="156">
        <v>0</v>
      </c>
      <c r="EJ28" s="156">
        <v>0</v>
      </c>
      <c r="EK28" s="162">
        <v>1</v>
      </c>
      <c r="EL28" s="162">
        <f t="shared" si="15"/>
        <v>0</v>
      </c>
      <c r="EM28" s="156"/>
      <c r="EN28" s="156" t="s">
        <v>43</v>
      </c>
      <c r="EO28" s="156">
        <v>49</v>
      </c>
      <c r="EP28" s="156">
        <v>49</v>
      </c>
      <c r="EQ28" s="156">
        <v>0</v>
      </c>
      <c r="ER28" s="156">
        <v>0</v>
      </c>
      <c r="ES28" s="162">
        <v>1</v>
      </c>
      <c r="ET28" s="162">
        <f t="shared" si="16"/>
        <v>0</v>
      </c>
      <c r="EU28" s="156"/>
      <c r="EV28" s="156"/>
      <c r="EW28" s="156"/>
      <c r="EX28" s="156"/>
      <c r="EY28" s="156"/>
      <c r="EZ28" s="156"/>
      <c r="FA28" s="156"/>
      <c r="FB28" s="156"/>
      <c r="FC28" s="162"/>
      <c r="FD28" s="156"/>
      <c r="FE28" s="156"/>
      <c r="FF28" s="156"/>
      <c r="FG28" s="156"/>
      <c r="FH28" s="156"/>
      <c r="FI28" s="156"/>
      <c r="FJ28" s="162"/>
      <c r="FK28" s="156"/>
      <c r="FL28" s="156"/>
      <c r="FM28" s="156"/>
      <c r="FN28" s="156"/>
      <c r="FO28" s="156"/>
      <c r="FP28" s="156"/>
      <c r="FQ28" s="156"/>
      <c r="FR28" s="156"/>
      <c r="FS28" s="156"/>
      <c r="FT28" s="157" t="s">
        <v>43</v>
      </c>
      <c r="FU28" s="157">
        <v>49</v>
      </c>
      <c r="FV28" s="157">
        <v>49</v>
      </c>
      <c r="FW28" s="157">
        <v>0</v>
      </c>
      <c r="FX28" s="157">
        <v>0</v>
      </c>
      <c r="FY28" s="158">
        <f t="shared" si="17"/>
        <v>1</v>
      </c>
      <c r="FZ28" s="162">
        <f t="shared" si="18"/>
        <v>0</v>
      </c>
      <c r="GA28" s="156"/>
      <c r="GB28" s="157" t="s">
        <v>43</v>
      </c>
      <c r="GC28" s="157">
        <v>49</v>
      </c>
      <c r="GD28" s="157">
        <v>49</v>
      </c>
      <c r="GE28" s="157">
        <v>0</v>
      </c>
      <c r="GF28" s="157">
        <v>0</v>
      </c>
      <c r="GG28" s="158">
        <f t="shared" si="19"/>
        <v>1</v>
      </c>
      <c r="GH28" s="162">
        <f t="shared" si="20"/>
        <v>0</v>
      </c>
      <c r="GI28" s="156"/>
      <c r="GJ28" s="157" t="s">
        <v>43</v>
      </c>
      <c r="GK28" s="157">
        <v>49</v>
      </c>
      <c r="GL28" s="157">
        <v>49</v>
      </c>
      <c r="GM28" s="157">
        <v>0</v>
      </c>
      <c r="GN28" s="157">
        <v>0</v>
      </c>
      <c r="GO28" s="158">
        <f t="shared" si="21"/>
        <v>1</v>
      </c>
      <c r="GP28" s="162">
        <f t="shared" si="22"/>
        <v>0</v>
      </c>
      <c r="GQ28" s="156"/>
      <c r="GR28" s="157" t="s">
        <v>43</v>
      </c>
      <c r="GS28" s="157">
        <v>49</v>
      </c>
      <c r="GT28" s="157">
        <v>49</v>
      </c>
      <c r="GU28" s="157">
        <v>0</v>
      </c>
      <c r="GV28" s="157">
        <v>0</v>
      </c>
      <c r="GW28" s="158">
        <f t="shared" si="23"/>
        <v>1</v>
      </c>
      <c r="GX28" s="162">
        <f t="shared" si="24"/>
        <v>0</v>
      </c>
      <c r="GY28" s="156"/>
      <c r="GZ28" s="157" t="s">
        <v>43</v>
      </c>
      <c r="HA28" s="157">
        <v>49</v>
      </c>
      <c r="HB28" s="157">
        <v>49</v>
      </c>
      <c r="HC28" s="157">
        <v>0</v>
      </c>
      <c r="HD28" s="157">
        <v>0</v>
      </c>
      <c r="HE28" s="158">
        <f t="shared" si="25"/>
        <v>1</v>
      </c>
      <c r="HF28" s="162">
        <f t="shared" si="26"/>
        <v>0</v>
      </c>
      <c r="HH28" s="157" t="s">
        <v>43</v>
      </c>
      <c r="HI28" s="157">
        <v>49</v>
      </c>
      <c r="HJ28" s="157">
        <v>49</v>
      </c>
      <c r="HK28" s="157">
        <v>0</v>
      </c>
      <c r="HL28" s="157">
        <v>0</v>
      </c>
      <c r="HM28" s="158">
        <f t="shared" si="27"/>
        <v>1</v>
      </c>
      <c r="HN28" s="162">
        <f t="shared" si="28"/>
        <v>0</v>
      </c>
      <c r="HP28" s="157" t="s">
        <v>43</v>
      </c>
      <c r="HQ28" s="157">
        <v>49</v>
      </c>
      <c r="HR28" s="157">
        <v>49</v>
      </c>
      <c r="HS28" s="157">
        <v>0</v>
      </c>
      <c r="HT28" s="157">
        <v>0</v>
      </c>
      <c r="HU28" s="158">
        <f t="shared" si="29"/>
        <v>1</v>
      </c>
      <c r="HV28" s="162">
        <f t="shared" si="30"/>
        <v>0</v>
      </c>
      <c r="HX28" s="157" t="s">
        <v>43</v>
      </c>
      <c r="HY28" s="157">
        <v>49</v>
      </c>
      <c r="HZ28" s="157">
        <v>49</v>
      </c>
      <c r="IA28" s="157">
        <v>0</v>
      </c>
      <c r="IB28" s="157">
        <v>0</v>
      </c>
      <c r="IC28" s="158">
        <f t="shared" si="31"/>
        <v>1</v>
      </c>
      <c r="ID28" s="162">
        <f t="shared" si="32"/>
        <v>0</v>
      </c>
      <c r="IF28" s="157" t="s">
        <v>43</v>
      </c>
      <c r="IG28" s="157">
        <v>49</v>
      </c>
      <c r="IH28" s="157">
        <v>49</v>
      </c>
      <c r="II28" s="157">
        <v>0</v>
      </c>
      <c r="IJ28" s="157">
        <v>0</v>
      </c>
      <c r="IK28" s="158">
        <f t="shared" si="33"/>
        <v>1</v>
      </c>
      <c r="IL28" s="162">
        <f t="shared" si="34"/>
        <v>0</v>
      </c>
      <c r="IN28" s="157" t="s">
        <v>43</v>
      </c>
      <c r="IO28" s="157">
        <v>49</v>
      </c>
      <c r="IP28" s="157">
        <v>49</v>
      </c>
      <c r="IQ28" s="157">
        <v>0</v>
      </c>
      <c r="IR28" s="157">
        <v>0</v>
      </c>
      <c r="IS28" s="158">
        <f t="shared" si="35"/>
        <v>1</v>
      </c>
      <c r="IT28" s="162">
        <f t="shared" si="36"/>
        <v>0</v>
      </c>
      <c r="IV28" s="157" t="s">
        <v>43</v>
      </c>
      <c r="IW28" s="157">
        <v>49</v>
      </c>
      <c r="IX28" s="157">
        <v>49</v>
      </c>
      <c r="IY28" s="157">
        <v>0</v>
      </c>
      <c r="IZ28" s="157">
        <v>0</v>
      </c>
      <c r="JA28" s="158">
        <f t="shared" si="37"/>
        <v>1</v>
      </c>
      <c r="JB28" s="162">
        <f t="shared" si="38"/>
        <v>0</v>
      </c>
      <c r="JD28" s="157" t="s">
        <v>43</v>
      </c>
      <c r="JE28" s="157">
        <v>49</v>
      </c>
      <c r="JF28" s="157">
        <v>49</v>
      </c>
      <c r="JG28" s="157">
        <v>0</v>
      </c>
      <c r="JH28" s="157">
        <v>0</v>
      </c>
      <c r="JI28" s="158">
        <f t="shared" si="39"/>
        <v>1</v>
      </c>
      <c r="JJ28" s="162">
        <f t="shared" si="40"/>
        <v>0</v>
      </c>
      <c r="JL28" s="157" t="s">
        <v>43</v>
      </c>
      <c r="JM28" s="157">
        <v>49</v>
      </c>
      <c r="JN28" s="157">
        <v>49</v>
      </c>
      <c r="JO28" s="157">
        <v>0</v>
      </c>
      <c r="JP28" s="157">
        <v>0</v>
      </c>
      <c r="JQ28" s="158">
        <f t="shared" si="41"/>
        <v>1</v>
      </c>
      <c r="JR28" s="162">
        <f t="shared" si="42"/>
        <v>0</v>
      </c>
      <c r="JT28" s="157" t="s">
        <v>43</v>
      </c>
      <c r="JU28" s="157">
        <v>49</v>
      </c>
      <c r="JV28" s="157">
        <v>49</v>
      </c>
      <c r="JW28" s="157">
        <v>0</v>
      </c>
      <c r="JX28" s="157">
        <v>0</v>
      </c>
      <c r="JY28" s="158">
        <f t="shared" si="43"/>
        <v>1</v>
      </c>
      <c r="JZ28" s="162">
        <f t="shared" si="44"/>
        <v>0</v>
      </c>
      <c r="KB28" s="157" t="s">
        <v>43</v>
      </c>
      <c r="KC28" s="157">
        <v>49</v>
      </c>
      <c r="KD28" s="157">
        <v>49</v>
      </c>
      <c r="KE28" s="157">
        <v>0</v>
      </c>
      <c r="KF28" s="157">
        <v>0</v>
      </c>
      <c r="KG28" s="158">
        <f t="shared" si="45"/>
        <v>1</v>
      </c>
      <c r="KH28" s="162">
        <f t="shared" si="46"/>
        <v>0</v>
      </c>
      <c r="KJ28" s="157" t="s">
        <v>43</v>
      </c>
      <c r="KK28" s="157">
        <v>49</v>
      </c>
      <c r="KL28" s="157">
        <v>49</v>
      </c>
      <c r="KM28" s="157">
        <v>0</v>
      </c>
      <c r="KN28" s="157">
        <v>0</v>
      </c>
      <c r="KO28" s="158">
        <f t="shared" si="47"/>
        <v>1</v>
      </c>
      <c r="KP28" s="162">
        <f t="shared" si="48"/>
        <v>0</v>
      </c>
      <c r="KR28" s="157" t="s">
        <v>43</v>
      </c>
      <c r="KS28" s="157">
        <v>49</v>
      </c>
      <c r="KT28" s="157">
        <v>49</v>
      </c>
      <c r="KU28" s="157">
        <v>0</v>
      </c>
      <c r="KV28" s="157">
        <v>0</v>
      </c>
      <c r="KW28" s="158">
        <f t="shared" si="49"/>
        <v>1</v>
      </c>
      <c r="KX28" s="162">
        <f t="shared" si="50"/>
        <v>0</v>
      </c>
      <c r="KZ28" s="157" t="s">
        <v>43</v>
      </c>
      <c r="LA28" s="157">
        <v>49</v>
      </c>
      <c r="LB28" s="157">
        <v>49</v>
      </c>
      <c r="LC28" s="157">
        <v>0</v>
      </c>
      <c r="LD28" s="157">
        <v>0</v>
      </c>
      <c r="LE28" s="158">
        <f t="shared" si="51"/>
        <v>1</v>
      </c>
      <c r="LF28" s="162">
        <f t="shared" si="52"/>
        <v>0</v>
      </c>
      <c r="LH28" s="157" t="s">
        <v>43</v>
      </c>
      <c r="LI28" s="157">
        <v>49</v>
      </c>
      <c r="LJ28" s="157">
        <v>49</v>
      </c>
      <c r="LK28" s="157">
        <v>0</v>
      </c>
      <c r="LL28" s="157">
        <v>0</v>
      </c>
      <c r="LM28" s="158">
        <f t="shared" si="53"/>
        <v>1</v>
      </c>
      <c r="LN28" s="162">
        <f t="shared" si="54"/>
        <v>0</v>
      </c>
      <c r="LP28" s="157" t="s">
        <v>43</v>
      </c>
      <c r="LQ28" s="157">
        <v>49</v>
      </c>
      <c r="LR28" s="157">
        <v>49</v>
      </c>
      <c r="LS28" s="157">
        <v>0</v>
      </c>
      <c r="LT28" s="157">
        <v>0</v>
      </c>
      <c r="LU28" s="158">
        <f t="shared" si="55"/>
        <v>1</v>
      </c>
      <c r="LV28" s="162">
        <f t="shared" si="56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57"/>
        <v>1</v>
      </c>
      <c r="MD28" s="162">
        <f t="shared" si="58"/>
        <v>0</v>
      </c>
      <c r="ME28" s="162"/>
      <c r="MF28" s="157" t="s">
        <v>43</v>
      </c>
      <c r="MG28" s="157">
        <v>49</v>
      </c>
      <c r="MH28" s="157">
        <v>49</v>
      </c>
      <c r="MI28" s="157">
        <v>0</v>
      </c>
      <c r="MJ28" s="157">
        <v>0</v>
      </c>
      <c r="MK28" s="158">
        <v>1</v>
      </c>
      <c r="ML28" s="158"/>
      <c r="MM28" s="158"/>
      <c r="MN28" s="158"/>
      <c r="MP28" s="157" t="s">
        <v>43</v>
      </c>
      <c r="MQ28" s="157">
        <v>49</v>
      </c>
      <c r="MR28" s="157">
        <v>49</v>
      </c>
      <c r="MS28" s="157">
        <v>0</v>
      </c>
      <c r="MT28" s="157">
        <v>0</v>
      </c>
      <c r="MU28" s="158">
        <v>1</v>
      </c>
      <c r="MV28" s="162">
        <f t="shared" si="59"/>
        <v>0</v>
      </c>
      <c r="MX28" s="157" t="s">
        <v>43</v>
      </c>
      <c r="MY28" s="157">
        <v>49</v>
      </c>
      <c r="MZ28" s="157">
        <v>0</v>
      </c>
      <c r="NA28" s="157">
        <v>0</v>
      </c>
      <c r="NB28" s="157">
        <v>49</v>
      </c>
      <c r="NC28" s="158">
        <v>0</v>
      </c>
      <c r="NE28" s="157" t="s">
        <v>43</v>
      </c>
      <c r="NF28" s="157">
        <v>49</v>
      </c>
      <c r="NG28" s="157">
        <v>0</v>
      </c>
      <c r="NH28" s="157">
        <v>0</v>
      </c>
      <c r="NI28" s="157">
        <v>49</v>
      </c>
      <c r="NJ28" s="158">
        <v>0</v>
      </c>
      <c r="NL28" s="157" t="s">
        <v>43</v>
      </c>
      <c r="NM28" s="157">
        <v>49</v>
      </c>
      <c r="NN28" s="157">
        <v>0</v>
      </c>
      <c r="NO28" s="157">
        <v>0</v>
      </c>
      <c r="NP28" s="157">
        <v>49</v>
      </c>
      <c r="NQ28" s="158">
        <v>0</v>
      </c>
      <c r="NS28" s="157" t="s">
        <v>43</v>
      </c>
      <c r="NT28" s="157">
        <v>49</v>
      </c>
      <c r="NU28" s="157">
        <v>0</v>
      </c>
      <c r="NV28" s="157">
        <v>0</v>
      </c>
      <c r="NW28" s="157">
        <v>49</v>
      </c>
      <c r="NX28" s="158">
        <v>0</v>
      </c>
      <c r="NZ28" s="157" t="s">
        <v>43</v>
      </c>
      <c r="OA28" s="157">
        <v>49</v>
      </c>
      <c r="OB28" s="157">
        <v>0</v>
      </c>
      <c r="OC28" s="157">
        <v>0</v>
      </c>
      <c r="OD28" s="157">
        <v>49</v>
      </c>
      <c r="OE28" s="157">
        <v>0</v>
      </c>
      <c r="OG28" s="157" t="s">
        <v>43</v>
      </c>
      <c r="OH28" s="157">
        <v>49</v>
      </c>
      <c r="OI28" s="157">
        <v>0</v>
      </c>
      <c r="OJ28" s="157">
        <v>0</v>
      </c>
      <c r="OK28" s="157">
        <v>49</v>
      </c>
      <c r="OL28" s="158">
        <v>0</v>
      </c>
      <c r="ON28" s="157" t="s">
        <v>43</v>
      </c>
      <c r="OO28" s="157">
        <v>49</v>
      </c>
      <c r="OP28" s="157">
        <v>0</v>
      </c>
      <c r="OQ28" s="157">
        <v>0</v>
      </c>
      <c r="OR28" s="157">
        <v>49</v>
      </c>
      <c r="OS28" s="158">
        <v>0</v>
      </c>
      <c r="OU28" s="157" t="s">
        <v>43</v>
      </c>
      <c r="OV28" s="157">
        <v>49</v>
      </c>
      <c r="OW28" s="157">
        <v>0</v>
      </c>
      <c r="OX28" s="157">
        <v>0</v>
      </c>
      <c r="OY28" s="157">
        <v>49</v>
      </c>
      <c r="OZ28" s="158">
        <v>0</v>
      </c>
      <c r="PB28" s="157" t="s">
        <v>42</v>
      </c>
      <c r="PC28" s="157">
        <v>392</v>
      </c>
      <c r="PD28" s="157">
        <v>0</v>
      </c>
      <c r="PE28" s="157">
        <v>0</v>
      </c>
      <c r="PF28" s="157">
        <v>392</v>
      </c>
      <c r="PG28" s="157">
        <v>0</v>
      </c>
    </row>
    <row r="29" spans="1:423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f t="shared" si="61"/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f t="shared" si="60"/>
        <v>1</v>
      </c>
      <c r="N29" s="108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108">
        <f t="shared" si="1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108">
        <f t="shared" si="2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108">
        <f t="shared" si="3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108">
        <f t="shared" si="4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108">
        <f t="shared" si="5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108">
        <f t="shared" si="6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f t="shared" si="7"/>
        <v>1</v>
      </c>
      <c r="BR29" s="108">
        <f t="shared" si="8"/>
        <v>0</v>
      </c>
      <c r="BT29" s="157" t="s">
        <v>44</v>
      </c>
      <c r="BU29" s="157">
        <v>4</v>
      </c>
      <c r="BV29" s="157">
        <v>4</v>
      </c>
      <c r="BW29" s="157">
        <v>0</v>
      </c>
      <c r="BX29" s="157">
        <v>0</v>
      </c>
      <c r="BY29" s="158">
        <v>1</v>
      </c>
      <c r="BZ29" s="158">
        <v>0</v>
      </c>
      <c r="CA29" s="156"/>
      <c r="CB29" s="156" t="s">
        <v>44</v>
      </c>
      <c r="CC29" s="156">
        <v>4</v>
      </c>
      <c r="CD29" s="156">
        <v>4</v>
      </c>
      <c r="CE29" s="156">
        <v>0</v>
      </c>
      <c r="CF29" s="156">
        <v>0</v>
      </c>
      <c r="CG29" s="162">
        <v>1</v>
      </c>
      <c r="CH29" s="158">
        <v>0</v>
      </c>
      <c r="CI29" s="157"/>
      <c r="CJ29" s="156" t="s">
        <v>44</v>
      </c>
      <c r="CK29" s="156">
        <v>4</v>
      </c>
      <c r="CL29" s="156">
        <v>4</v>
      </c>
      <c r="CM29" s="156">
        <v>0</v>
      </c>
      <c r="CN29" s="156">
        <v>0</v>
      </c>
      <c r="CO29" s="162">
        <v>1</v>
      </c>
      <c r="CP29" s="162">
        <f t="shared" si="9"/>
        <v>0</v>
      </c>
      <c r="CQ29" s="156"/>
      <c r="CR29" s="156" t="s">
        <v>44</v>
      </c>
      <c r="CS29" s="156">
        <v>4</v>
      </c>
      <c r="CT29" s="156">
        <v>4</v>
      </c>
      <c r="CU29" s="156">
        <v>0</v>
      </c>
      <c r="CV29" s="156">
        <v>0</v>
      </c>
      <c r="CW29" s="162">
        <v>1</v>
      </c>
      <c r="CX29" s="158">
        <f t="shared" si="10"/>
        <v>0</v>
      </c>
      <c r="CY29" s="157"/>
      <c r="CZ29" s="156" t="s">
        <v>44</v>
      </c>
      <c r="DA29" s="156">
        <v>4</v>
      </c>
      <c r="DB29" s="156">
        <v>4</v>
      </c>
      <c r="DC29" s="156">
        <v>0</v>
      </c>
      <c r="DD29" s="156">
        <v>0</v>
      </c>
      <c r="DE29" s="162">
        <v>1</v>
      </c>
      <c r="DF29" s="158">
        <f t="shared" si="11"/>
        <v>0</v>
      </c>
      <c r="DG29" s="157"/>
      <c r="DH29" s="156" t="s">
        <v>44</v>
      </c>
      <c r="DI29" s="156">
        <v>4</v>
      </c>
      <c r="DJ29" s="156">
        <v>4</v>
      </c>
      <c r="DK29" s="156">
        <v>0</v>
      </c>
      <c r="DL29" s="156">
        <v>0</v>
      </c>
      <c r="DM29" s="162">
        <v>1</v>
      </c>
      <c r="DN29" s="158">
        <f t="shared" si="12"/>
        <v>0</v>
      </c>
      <c r="DO29" s="157"/>
      <c r="DP29" s="156" t="s">
        <v>44</v>
      </c>
      <c r="DQ29" s="156">
        <v>4</v>
      </c>
      <c r="DR29" s="156">
        <v>4</v>
      </c>
      <c r="DS29" s="156">
        <v>0</v>
      </c>
      <c r="DT29" s="156">
        <v>0</v>
      </c>
      <c r="DU29" s="162">
        <v>1</v>
      </c>
      <c r="DV29" s="162">
        <f t="shared" si="13"/>
        <v>0</v>
      </c>
      <c r="DW29" s="156"/>
      <c r="DX29" s="156" t="s">
        <v>44</v>
      </c>
      <c r="DY29" s="156">
        <v>4</v>
      </c>
      <c r="DZ29" s="156">
        <v>4</v>
      </c>
      <c r="EA29" s="156">
        <v>0</v>
      </c>
      <c r="EB29" s="156">
        <v>0</v>
      </c>
      <c r="EC29" s="162">
        <v>1</v>
      </c>
      <c r="ED29" s="162">
        <f t="shared" si="14"/>
        <v>0</v>
      </c>
      <c r="EE29" s="156"/>
      <c r="EF29" s="156" t="s">
        <v>44</v>
      </c>
      <c r="EG29" s="156">
        <v>4</v>
      </c>
      <c r="EH29" s="156">
        <v>4</v>
      </c>
      <c r="EI29" s="156">
        <v>0</v>
      </c>
      <c r="EJ29" s="156">
        <v>0</v>
      </c>
      <c r="EK29" s="162">
        <v>1</v>
      </c>
      <c r="EL29" s="162">
        <f t="shared" si="15"/>
        <v>0</v>
      </c>
      <c r="EM29" s="156"/>
      <c r="EN29" s="156" t="s">
        <v>44</v>
      </c>
      <c r="EO29" s="156">
        <v>4</v>
      </c>
      <c r="EP29" s="156">
        <v>4</v>
      </c>
      <c r="EQ29" s="156">
        <v>0</v>
      </c>
      <c r="ER29" s="156">
        <v>0</v>
      </c>
      <c r="ES29" s="162">
        <v>1</v>
      </c>
      <c r="ET29" s="162">
        <f t="shared" si="16"/>
        <v>0</v>
      </c>
      <c r="EU29" s="156"/>
      <c r="EV29" s="156"/>
      <c r="EW29" s="156"/>
      <c r="EX29" s="156"/>
      <c r="EY29" s="156"/>
      <c r="EZ29" s="156"/>
      <c r="FA29" s="156"/>
      <c r="FB29" s="156"/>
      <c r="FC29" s="162"/>
      <c r="FD29" s="156"/>
      <c r="FE29" s="156"/>
      <c r="FF29" s="156"/>
      <c r="FG29" s="156"/>
      <c r="FH29" s="156"/>
      <c r="FI29" s="156"/>
      <c r="FJ29" s="162"/>
      <c r="FK29" s="156"/>
      <c r="FL29" s="156"/>
      <c r="FM29" s="156"/>
      <c r="FN29" s="156"/>
      <c r="FO29" s="156"/>
      <c r="FP29" s="156"/>
      <c r="FQ29" s="156"/>
      <c r="FR29" s="156"/>
      <c r="FS29" s="156"/>
      <c r="FT29" s="157" t="s">
        <v>44</v>
      </c>
      <c r="FU29" s="157">
        <v>4</v>
      </c>
      <c r="FV29" s="157">
        <v>4</v>
      </c>
      <c r="FW29" s="157">
        <v>0</v>
      </c>
      <c r="FX29" s="157">
        <v>0</v>
      </c>
      <c r="FY29" s="158">
        <f t="shared" si="17"/>
        <v>1</v>
      </c>
      <c r="FZ29" s="162">
        <f t="shared" si="18"/>
        <v>0</v>
      </c>
      <c r="GA29" s="156"/>
      <c r="GB29" s="157" t="s">
        <v>44</v>
      </c>
      <c r="GC29" s="157">
        <v>4</v>
      </c>
      <c r="GD29" s="157">
        <v>4</v>
      </c>
      <c r="GE29" s="157">
        <v>0</v>
      </c>
      <c r="GF29" s="157">
        <v>0</v>
      </c>
      <c r="GG29" s="158">
        <f t="shared" si="19"/>
        <v>1</v>
      </c>
      <c r="GH29" s="162">
        <f t="shared" si="20"/>
        <v>0</v>
      </c>
      <c r="GI29" s="156"/>
      <c r="GJ29" s="157" t="s">
        <v>44</v>
      </c>
      <c r="GK29" s="157">
        <v>4</v>
      </c>
      <c r="GL29" s="157">
        <v>4</v>
      </c>
      <c r="GM29" s="157">
        <v>0</v>
      </c>
      <c r="GN29" s="157">
        <v>0</v>
      </c>
      <c r="GO29" s="158">
        <f t="shared" si="21"/>
        <v>1</v>
      </c>
      <c r="GP29" s="162">
        <f t="shared" si="22"/>
        <v>0</v>
      </c>
      <c r="GQ29" s="156"/>
      <c r="GR29" s="157" t="s">
        <v>44</v>
      </c>
      <c r="GS29" s="157">
        <v>4</v>
      </c>
      <c r="GT29" s="157">
        <v>4</v>
      </c>
      <c r="GU29" s="157">
        <v>0</v>
      </c>
      <c r="GV29" s="157">
        <v>0</v>
      </c>
      <c r="GW29" s="158">
        <f t="shared" si="23"/>
        <v>1</v>
      </c>
      <c r="GX29" s="162">
        <f t="shared" si="24"/>
        <v>0</v>
      </c>
      <c r="GY29" s="156"/>
      <c r="GZ29" s="157" t="s">
        <v>44</v>
      </c>
      <c r="HA29" s="157">
        <v>4</v>
      </c>
      <c r="HB29" s="157">
        <v>4</v>
      </c>
      <c r="HC29" s="157">
        <v>0</v>
      </c>
      <c r="HD29" s="157">
        <v>0</v>
      </c>
      <c r="HE29" s="158">
        <f t="shared" si="25"/>
        <v>1</v>
      </c>
      <c r="HF29" s="162">
        <f t="shared" si="26"/>
        <v>0</v>
      </c>
      <c r="HH29" s="157" t="s">
        <v>44</v>
      </c>
      <c r="HI29" s="157">
        <v>4</v>
      </c>
      <c r="HJ29" s="157">
        <v>4</v>
      </c>
      <c r="HK29" s="157">
        <v>0</v>
      </c>
      <c r="HL29" s="157">
        <v>0</v>
      </c>
      <c r="HM29" s="158">
        <f t="shared" si="27"/>
        <v>1</v>
      </c>
      <c r="HN29" s="162">
        <f t="shared" si="28"/>
        <v>0</v>
      </c>
      <c r="HP29" s="157" t="s">
        <v>44</v>
      </c>
      <c r="HQ29" s="157">
        <v>4</v>
      </c>
      <c r="HR29" s="157">
        <v>4</v>
      </c>
      <c r="HS29" s="157">
        <v>0</v>
      </c>
      <c r="HT29" s="157">
        <v>0</v>
      </c>
      <c r="HU29" s="158">
        <f t="shared" si="29"/>
        <v>1</v>
      </c>
      <c r="HV29" s="162">
        <f t="shared" si="30"/>
        <v>0</v>
      </c>
      <c r="HX29" s="157" t="s">
        <v>44</v>
      </c>
      <c r="HY29" s="157">
        <v>4</v>
      </c>
      <c r="HZ29" s="157">
        <v>4</v>
      </c>
      <c r="IA29" s="157">
        <v>0</v>
      </c>
      <c r="IB29" s="157">
        <v>0</v>
      </c>
      <c r="IC29" s="158">
        <f t="shared" si="31"/>
        <v>1</v>
      </c>
      <c r="ID29" s="162">
        <f t="shared" si="32"/>
        <v>0</v>
      </c>
      <c r="IF29" s="157" t="s">
        <v>44</v>
      </c>
      <c r="IG29" s="157">
        <v>4</v>
      </c>
      <c r="IH29" s="157">
        <v>4</v>
      </c>
      <c r="II29" s="157">
        <v>0</v>
      </c>
      <c r="IJ29" s="157">
        <v>0</v>
      </c>
      <c r="IK29" s="158">
        <f t="shared" si="33"/>
        <v>1</v>
      </c>
      <c r="IL29" s="162">
        <f t="shared" si="34"/>
        <v>0</v>
      </c>
      <c r="IN29" s="157" t="s">
        <v>44</v>
      </c>
      <c r="IO29" s="157">
        <v>4</v>
      </c>
      <c r="IP29" s="157">
        <v>4</v>
      </c>
      <c r="IQ29" s="157">
        <v>0</v>
      </c>
      <c r="IR29" s="157">
        <v>0</v>
      </c>
      <c r="IS29" s="158">
        <f t="shared" si="35"/>
        <v>1</v>
      </c>
      <c r="IT29" s="162">
        <f t="shared" si="36"/>
        <v>0</v>
      </c>
      <c r="IV29" s="157" t="s">
        <v>44</v>
      </c>
      <c r="IW29" s="157">
        <v>4</v>
      </c>
      <c r="IX29" s="157">
        <v>4</v>
      </c>
      <c r="IY29" s="157">
        <v>0</v>
      </c>
      <c r="IZ29" s="157">
        <v>0</v>
      </c>
      <c r="JA29" s="158">
        <f t="shared" si="37"/>
        <v>1</v>
      </c>
      <c r="JB29" s="162">
        <f t="shared" si="38"/>
        <v>0</v>
      </c>
      <c r="JD29" s="157" t="s">
        <v>44</v>
      </c>
      <c r="JE29" s="157">
        <v>4</v>
      </c>
      <c r="JF29" s="157">
        <v>4</v>
      </c>
      <c r="JG29" s="157">
        <v>0</v>
      </c>
      <c r="JH29" s="157">
        <v>0</v>
      </c>
      <c r="JI29" s="158">
        <f t="shared" si="39"/>
        <v>1</v>
      </c>
      <c r="JJ29" s="162">
        <f t="shared" si="40"/>
        <v>0</v>
      </c>
      <c r="JL29" s="157" t="s">
        <v>44</v>
      </c>
      <c r="JM29" s="157">
        <v>4</v>
      </c>
      <c r="JN29" s="157">
        <v>4</v>
      </c>
      <c r="JO29" s="157">
        <v>0</v>
      </c>
      <c r="JP29" s="157">
        <v>0</v>
      </c>
      <c r="JQ29" s="158">
        <f t="shared" si="41"/>
        <v>1</v>
      </c>
      <c r="JR29" s="162">
        <f t="shared" si="42"/>
        <v>0</v>
      </c>
      <c r="JT29" s="157" t="s">
        <v>44</v>
      </c>
      <c r="JU29" s="157">
        <v>4</v>
      </c>
      <c r="JV29" s="157">
        <v>4</v>
      </c>
      <c r="JW29" s="157">
        <v>0</v>
      </c>
      <c r="JX29" s="157">
        <v>0</v>
      </c>
      <c r="JY29" s="158">
        <f t="shared" si="43"/>
        <v>1</v>
      </c>
      <c r="JZ29" s="162">
        <f t="shared" si="44"/>
        <v>0</v>
      </c>
      <c r="KB29" s="157" t="s">
        <v>44</v>
      </c>
      <c r="KC29" s="157">
        <v>4</v>
      </c>
      <c r="KD29" s="157">
        <v>4</v>
      </c>
      <c r="KE29" s="157">
        <v>0</v>
      </c>
      <c r="KF29" s="157">
        <v>0</v>
      </c>
      <c r="KG29" s="158">
        <f t="shared" si="45"/>
        <v>1</v>
      </c>
      <c r="KH29" s="162">
        <f t="shared" si="46"/>
        <v>0</v>
      </c>
      <c r="KJ29" s="157" t="s">
        <v>44</v>
      </c>
      <c r="KK29" s="157">
        <v>4</v>
      </c>
      <c r="KL29" s="157">
        <v>4</v>
      </c>
      <c r="KM29" s="157">
        <v>0</v>
      </c>
      <c r="KN29" s="157">
        <v>0</v>
      </c>
      <c r="KO29" s="158">
        <f t="shared" si="47"/>
        <v>1</v>
      </c>
      <c r="KP29" s="162">
        <f t="shared" si="48"/>
        <v>0</v>
      </c>
      <c r="KR29" s="157" t="s">
        <v>44</v>
      </c>
      <c r="KS29" s="157">
        <v>4</v>
      </c>
      <c r="KT29" s="157">
        <v>4</v>
      </c>
      <c r="KU29" s="157">
        <v>0</v>
      </c>
      <c r="KV29" s="157">
        <v>0</v>
      </c>
      <c r="KW29" s="158">
        <f t="shared" si="49"/>
        <v>1</v>
      </c>
      <c r="KX29" s="162">
        <f t="shared" si="50"/>
        <v>0</v>
      </c>
      <c r="KZ29" s="157" t="s">
        <v>44</v>
      </c>
      <c r="LA29" s="157">
        <v>4</v>
      </c>
      <c r="LB29" s="157">
        <v>4</v>
      </c>
      <c r="LC29" s="157">
        <v>0</v>
      </c>
      <c r="LD29" s="157">
        <v>0</v>
      </c>
      <c r="LE29" s="158">
        <f t="shared" si="51"/>
        <v>1</v>
      </c>
      <c r="LF29" s="162">
        <f t="shared" si="52"/>
        <v>0</v>
      </c>
      <c r="LH29" s="157" t="s">
        <v>44</v>
      </c>
      <c r="LI29" s="157">
        <v>4</v>
      </c>
      <c r="LJ29" s="157">
        <v>4</v>
      </c>
      <c r="LK29" s="157">
        <v>0</v>
      </c>
      <c r="LL29" s="157">
        <v>0</v>
      </c>
      <c r="LM29" s="158">
        <f t="shared" si="53"/>
        <v>1</v>
      </c>
      <c r="LN29" s="162">
        <f t="shared" si="54"/>
        <v>0</v>
      </c>
      <c r="LP29" s="157" t="s">
        <v>44</v>
      </c>
      <c r="LQ29" s="157">
        <v>4</v>
      </c>
      <c r="LR29" s="157">
        <v>4</v>
      </c>
      <c r="LS29" s="157">
        <v>0</v>
      </c>
      <c r="LT29" s="157">
        <v>0</v>
      </c>
      <c r="LU29" s="158">
        <f t="shared" si="55"/>
        <v>1</v>
      </c>
      <c r="LV29" s="162">
        <f t="shared" si="56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57"/>
        <v>1</v>
      </c>
      <c r="MD29" s="162">
        <f t="shared" si="58"/>
        <v>0</v>
      </c>
      <c r="ME29" s="162"/>
      <c r="MF29" s="157" t="s">
        <v>44</v>
      </c>
      <c r="MG29" s="157">
        <v>4</v>
      </c>
      <c r="MH29" s="157">
        <v>4</v>
      </c>
      <c r="MI29" s="157">
        <v>0</v>
      </c>
      <c r="MJ29" s="157">
        <v>0</v>
      </c>
      <c r="MK29" s="158">
        <v>1</v>
      </c>
      <c r="ML29" s="158"/>
      <c r="MM29" s="158"/>
      <c r="MN29" s="158"/>
      <c r="MP29" s="157" t="s">
        <v>44</v>
      </c>
      <c r="MQ29" s="157">
        <v>4</v>
      </c>
      <c r="MR29" s="157">
        <v>4</v>
      </c>
      <c r="MS29" s="157">
        <v>0</v>
      </c>
      <c r="MT29" s="157">
        <v>0</v>
      </c>
      <c r="MU29" s="158">
        <v>1</v>
      </c>
      <c r="MV29" s="162">
        <f t="shared" si="59"/>
        <v>0</v>
      </c>
      <c r="MX29" s="157" t="s">
        <v>44</v>
      </c>
      <c r="MY29" s="157">
        <v>4</v>
      </c>
      <c r="MZ29" s="157">
        <v>0</v>
      </c>
      <c r="NA29" s="157">
        <v>0</v>
      </c>
      <c r="NB29" s="157">
        <v>4</v>
      </c>
      <c r="NC29" s="158">
        <v>0</v>
      </c>
      <c r="NE29" s="157" t="s">
        <v>44</v>
      </c>
      <c r="NF29" s="157">
        <v>4</v>
      </c>
      <c r="NG29" s="157">
        <v>0</v>
      </c>
      <c r="NH29" s="157">
        <v>0</v>
      </c>
      <c r="NI29" s="157">
        <v>4</v>
      </c>
      <c r="NJ29" s="158">
        <v>0</v>
      </c>
      <c r="NL29" s="157" t="s">
        <v>44</v>
      </c>
      <c r="NM29" s="157">
        <v>4</v>
      </c>
      <c r="NN29" s="157">
        <v>0</v>
      </c>
      <c r="NO29" s="157">
        <v>0</v>
      </c>
      <c r="NP29" s="157">
        <v>4</v>
      </c>
      <c r="NQ29" s="158">
        <v>0</v>
      </c>
      <c r="NS29" s="157" t="s">
        <v>44</v>
      </c>
      <c r="NT29" s="157">
        <v>4</v>
      </c>
      <c r="NU29" s="157">
        <v>0</v>
      </c>
      <c r="NV29" s="157">
        <v>0</v>
      </c>
      <c r="NW29" s="157">
        <v>4</v>
      </c>
      <c r="NX29" s="158">
        <v>0</v>
      </c>
      <c r="NZ29" s="157" t="s">
        <v>44</v>
      </c>
      <c r="OA29" s="157">
        <v>4</v>
      </c>
      <c r="OB29" s="157">
        <v>0</v>
      </c>
      <c r="OC29" s="157">
        <v>0</v>
      </c>
      <c r="OD29" s="157">
        <v>4</v>
      </c>
      <c r="OE29" s="157">
        <v>0</v>
      </c>
      <c r="OG29" s="157" t="s">
        <v>44</v>
      </c>
      <c r="OH29" s="157">
        <v>4</v>
      </c>
      <c r="OI29" s="157">
        <v>0</v>
      </c>
      <c r="OJ29" s="157">
        <v>0</v>
      </c>
      <c r="OK29" s="157">
        <v>4</v>
      </c>
      <c r="OL29" s="158">
        <v>0</v>
      </c>
      <c r="ON29" s="157" t="s">
        <v>44</v>
      </c>
      <c r="OO29" s="157">
        <v>4</v>
      </c>
      <c r="OP29" s="157">
        <v>0</v>
      </c>
      <c r="OQ29" s="157">
        <v>0</v>
      </c>
      <c r="OR29" s="157">
        <v>4</v>
      </c>
      <c r="OS29" s="158">
        <v>0</v>
      </c>
      <c r="OU29" s="157" t="s">
        <v>44</v>
      </c>
      <c r="OV29" s="157">
        <v>4</v>
      </c>
      <c r="OW29" s="157">
        <v>0</v>
      </c>
      <c r="OX29" s="157">
        <v>0</v>
      </c>
      <c r="OY29" s="157">
        <v>4</v>
      </c>
      <c r="OZ29" s="158">
        <v>0</v>
      </c>
      <c r="PB29" s="157" t="s">
        <v>43</v>
      </c>
      <c r="PC29" s="157">
        <v>49</v>
      </c>
      <c r="PD29" s="157">
        <v>0</v>
      </c>
      <c r="PE29" s="157">
        <v>0</v>
      </c>
      <c r="PF29" s="157">
        <v>49</v>
      </c>
      <c r="PG29" s="157">
        <v>0</v>
      </c>
    </row>
    <row r="30" spans="1:423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f t="shared" si="61"/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f t="shared" si="60"/>
        <v>1</v>
      </c>
      <c r="N30" s="108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108">
        <f t="shared" si="1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108">
        <f t="shared" si="2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108">
        <f t="shared" si="3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108">
        <f t="shared" si="4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108">
        <f t="shared" si="5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108">
        <f t="shared" si="6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7"/>
        <v>1</v>
      </c>
      <c r="BR30" s="108">
        <f t="shared" si="8"/>
        <v>0</v>
      </c>
      <c r="BT30" s="157" t="s">
        <v>45</v>
      </c>
      <c r="BU30" s="157">
        <v>52</v>
      </c>
      <c r="BV30" s="157">
        <v>52</v>
      </c>
      <c r="BW30" s="157">
        <v>0</v>
      </c>
      <c r="BX30" s="157">
        <v>0</v>
      </c>
      <c r="BY30" s="158">
        <v>1</v>
      </c>
      <c r="BZ30" s="158">
        <v>0</v>
      </c>
      <c r="CA30" s="156"/>
      <c r="CB30" s="156" t="s">
        <v>45</v>
      </c>
      <c r="CC30" s="156">
        <v>52</v>
      </c>
      <c r="CD30" s="156">
        <v>52</v>
      </c>
      <c r="CE30" s="156">
        <v>0</v>
      </c>
      <c r="CF30" s="156">
        <v>0</v>
      </c>
      <c r="CG30" s="162">
        <v>1</v>
      </c>
      <c r="CH30" s="158">
        <v>0</v>
      </c>
      <c r="CI30" s="157"/>
      <c r="CJ30" s="156" t="s">
        <v>45</v>
      </c>
      <c r="CK30" s="156">
        <v>52</v>
      </c>
      <c r="CL30" s="156">
        <v>52</v>
      </c>
      <c r="CM30" s="156">
        <v>0</v>
      </c>
      <c r="CN30" s="156">
        <v>0</v>
      </c>
      <c r="CO30" s="162">
        <v>1</v>
      </c>
      <c r="CP30" s="162">
        <f t="shared" si="9"/>
        <v>0</v>
      </c>
      <c r="CQ30" s="156"/>
      <c r="CR30" s="156" t="s">
        <v>45</v>
      </c>
      <c r="CS30" s="156">
        <v>52</v>
      </c>
      <c r="CT30" s="156">
        <v>52</v>
      </c>
      <c r="CU30" s="156">
        <v>0</v>
      </c>
      <c r="CV30" s="156">
        <v>0</v>
      </c>
      <c r="CW30" s="162">
        <v>1</v>
      </c>
      <c r="CX30" s="158">
        <f t="shared" si="10"/>
        <v>0</v>
      </c>
      <c r="CY30" s="157"/>
      <c r="CZ30" s="156" t="s">
        <v>45</v>
      </c>
      <c r="DA30" s="156">
        <v>52</v>
      </c>
      <c r="DB30" s="156">
        <v>52</v>
      </c>
      <c r="DC30" s="156">
        <v>0</v>
      </c>
      <c r="DD30" s="156">
        <v>0</v>
      </c>
      <c r="DE30" s="162">
        <v>1</v>
      </c>
      <c r="DF30" s="158">
        <f t="shared" si="11"/>
        <v>0</v>
      </c>
      <c r="DG30" s="157"/>
      <c r="DH30" s="156" t="s">
        <v>45</v>
      </c>
      <c r="DI30" s="156">
        <v>52</v>
      </c>
      <c r="DJ30" s="156">
        <v>52</v>
      </c>
      <c r="DK30" s="156">
        <v>0</v>
      </c>
      <c r="DL30" s="156">
        <v>0</v>
      </c>
      <c r="DM30" s="162">
        <v>1</v>
      </c>
      <c r="DN30" s="158">
        <f t="shared" si="12"/>
        <v>0</v>
      </c>
      <c r="DO30" s="157"/>
      <c r="DP30" s="156" t="s">
        <v>45</v>
      </c>
      <c r="DQ30" s="156">
        <v>52</v>
      </c>
      <c r="DR30" s="156">
        <v>52</v>
      </c>
      <c r="DS30" s="156">
        <v>0</v>
      </c>
      <c r="DT30" s="156">
        <v>0</v>
      </c>
      <c r="DU30" s="162">
        <v>1</v>
      </c>
      <c r="DV30" s="162">
        <f t="shared" si="13"/>
        <v>0</v>
      </c>
      <c r="DW30" s="156"/>
      <c r="DX30" s="156" t="s">
        <v>45</v>
      </c>
      <c r="DY30" s="156">
        <v>52</v>
      </c>
      <c r="DZ30" s="156">
        <v>52</v>
      </c>
      <c r="EA30" s="156">
        <v>0</v>
      </c>
      <c r="EB30" s="156">
        <v>0</v>
      </c>
      <c r="EC30" s="162">
        <v>1</v>
      </c>
      <c r="ED30" s="162">
        <f t="shared" si="14"/>
        <v>0</v>
      </c>
      <c r="EE30" s="156"/>
      <c r="EF30" s="156" t="s">
        <v>45</v>
      </c>
      <c r="EG30" s="156">
        <v>52</v>
      </c>
      <c r="EH30" s="156">
        <v>52</v>
      </c>
      <c r="EI30" s="156">
        <v>0</v>
      </c>
      <c r="EJ30" s="156">
        <v>0</v>
      </c>
      <c r="EK30" s="162">
        <v>1</v>
      </c>
      <c r="EL30" s="162">
        <f t="shared" si="15"/>
        <v>0</v>
      </c>
      <c r="EM30" s="156"/>
      <c r="EN30" s="156" t="s">
        <v>45</v>
      </c>
      <c r="EO30" s="156">
        <v>52</v>
      </c>
      <c r="EP30" s="156">
        <v>52</v>
      </c>
      <c r="EQ30" s="156">
        <v>0</v>
      </c>
      <c r="ER30" s="156">
        <v>0</v>
      </c>
      <c r="ES30" s="162">
        <v>1</v>
      </c>
      <c r="ET30" s="162">
        <f t="shared" si="16"/>
        <v>0</v>
      </c>
      <c r="EU30" s="156"/>
      <c r="EV30" s="156"/>
      <c r="EW30" s="156"/>
      <c r="EX30" s="156"/>
      <c r="EY30" s="156"/>
      <c r="EZ30" s="156"/>
      <c r="FA30" s="156"/>
      <c r="FB30" s="156"/>
      <c r="FC30" s="162"/>
      <c r="FD30" s="156"/>
      <c r="FE30" s="156"/>
      <c r="FF30" s="156"/>
      <c r="FG30" s="156"/>
      <c r="FH30" s="156"/>
      <c r="FI30" s="156"/>
      <c r="FJ30" s="162"/>
      <c r="FK30" s="156"/>
      <c r="FL30" s="156"/>
      <c r="FM30" s="156"/>
      <c r="FN30" s="156"/>
      <c r="FO30" s="156"/>
      <c r="FP30" s="156"/>
      <c r="FQ30" s="156"/>
      <c r="FR30" s="156"/>
      <c r="FS30" s="156"/>
      <c r="FT30" s="157" t="s">
        <v>45</v>
      </c>
      <c r="FU30" s="157">
        <v>52</v>
      </c>
      <c r="FV30" s="157">
        <v>52</v>
      </c>
      <c r="FW30" s="157">
        <v>0</v>
      </c>
      <c r="FX30" s="157">
        <v>0</v>
      </c>
      <c r="FY30" s="158">
        <f t="shared" si="17"/>
        <v>1</v>
      </c>
      <c r="FZ30" s="162">
        <f t="shared" si="18"/>
        <v>0</v>
      </c>
      <c r="GA30" s="156"/>
      <c r="GB30" s="157" t="s">
        <v>45</v>
      </c>
      <c r="GC30" s="157">
        <v>52</v>
      </c>
      <c r="GD30" s="157">
        <v>52</v>
      </c>
      <c r="GE30" s="157">
        <v>0</v>
      </c>
      <c r="GF30" s="157">
        <v>0</v>
      </c>
      <c r="GG30" s="158">
        <f t="shared" si="19"/>
        <v>1</v>
      </c>
      <c r="GH30" s="162">
        <f t="shared" si="20"/>
        <v>0</v>
      </c>
      <c r="GI30" s="156"/>
      <c r="GJ30" s="157" t="s">
        <v>45</v>
      </c>
      <c r="GK30" s="157">
        <v>52</v>
      </c>
      <c r="GL30" s="157">
        <v>52</v>
      </c>
      <c r="GM30" s="157">
        <v>0</v>
      </c>
      <c r="GN30" s="157">
        <v>0</v>
      </c>
      <c r="GO30" s="158">
        <f t="shared" si="21"/>
        <v>1</v>
      </c>
      <c r="GP30" s="162">
        <f t="shared" si="22"/>
        <v>0</v>
      </c>
      <c r="GQ30" s="156"/>
      <c r="GR30" s="157" t="s">
        <v>45</v>
      </c>
      <c r="GS30" s="157">
        <v>52</v>
      </c>
      <c r="GT30" s="157">
        <v>52</v>
      </c>
      <c r="GU30" s="157">
        <v>0</v>
      </c>
      <c r="GV30" s="157">
        <v>0</v>
      </c>
      <c r="GW30" s="158">
        <f t="shared" si="23"/>
        <v>1</v>
      </c>
      <c r="GX30" s="162">
        <f t="shared" si="24"/>
        <v>0</v>
      </c>
      <c r="GY30" s="156"/>
      <c r="GZ30" s="157" t="s">
        <v>45</v>
      </c>
      <c r="HA30" s="157">
        <v>52</v>
      </c>
      <c r="HB30" s="157">
        <v>52</v>
      </c>
      <c r="HC30" s="157">
        <v>0</v>
      </c>
      <c r="HD30" s="157">
        <v>0</v>
      </c>
      <c r="HE30" s="158">
        <f t="shared" si="25"/>
        <v>1</v>
      </c>
      <c r="HF30" s="162">
        <f t="shared" si="26"/>
        <v>0</v>
      </c>
      <c r="HH30" s="157" t="s">
        <v>45</v>
      </c>
      <c r="HI30" s="157">
        <v>52</v>
      </c>
      <c r="HJ30" s="157">
        <v>52</v>
      </c>
      <c r="HK30" s="157">
        <v>0</v>
      </c>
      <c r="HL30" s="157">
        <v>0</v>
      </c>
      <c r="HM30" s="158">
        <f t="shared" si="27"/>
        <v>1</v>
      </c>
      <c r="HN30" s="162">
        <f t="shared" si="28"/>
        <v>0</v>
      </c>
      <c r="HP30" s="157" t="s">
        <v>45</v>
      </c>
      <c r="HQ30" s="157">
        <v>52</v>
      </c>
      <c r="HR30" s="157">
        <v>52</v>
      </c>
      <c r="HS30" s="157">
        <v>0</v>
      </c>
      <c r="HT30" s="157">
        <v>0</v>
      </c>
      <c r="HU30" s="158">
        <f t="shared" si="29"/>
        <v>1</v>
      </c>
      <c r="HV30" s="162">
        <f t="shared" si="30"/>
        <v>0</v>
      </c>
      <c r="HX30" s="157" t="s">
        <v>45</v>
      </c>
      <c r="HY30" s="157">
        <v>52</v>
      </c>
      <c r="HZ30" s="157">
        <v>52</v>
      </c>
      <c r="IA30" s="157">
        <v>0</v>
      </c>
      <c r="IB30" s="157">
        <v>0</v>
      </c>
      <c r="IC30" s="158">
        <f t="shared" si="31"/>
        <v>1</v>
      </c>
      <c r="ID30" s="162">
        <f t="shared" si="32"/>
        <v>0</v>
      </c>
      <c r="IF30" s="157" t="s">
        <v>45</v>
      </c>
      <c r="IG30" s="157">
        <v>52</v>
      </c>
      <c r="IH30" s="157">
        <v>52</v>
      </c>
      <c r="II30" s="157">
        <v>0</v>
      </c>
      <c r="IJ30" s="157">
        <v>0</v>
      </c>
      <c r="IK30" s="158">
        <f t="shared" si="33"/>
        <v>1</v>
      </c>
      <c r="IL30" s="162">
        <f t="shared" si="34"/>
        <v>0</v>
      </c>
      <c r="IN30" s="157" t="s">
        <v>45</v>
      </c>
      <c r="IO30" s="157">
        <v>52</v>
      </c>
      <c r="IP30" s="157">
        <v>52</v>
      </c>
      <c r="IQ30" s="157">
        <v>0</v>
      </c>
      <c r="IR30" s="157">
        <v>0</v>
      </c>
      <c r="IS30" s="158">
        <f t="shared" si="35"/>
        <v>1</v>
      </c>
      <c r="IT30" s="162">
        <f t="shared" si="36"/>
        <v>0</v>
      </c>
      <c r="IV30" s="157" t="s">
        <v>45</v>
      </c>
      <c r="IW30" s="157">
        <v>52</v>
      </c>
      <c r="IX30" s="157">
        <v>52</v>
      </c>
      <c r="IY30" s="157">
        <v>0</v>
      </c>
      <c r="IZ30" s="157">
        <v>0</v>
      </c>
      <c r="JA30" s="158">
        <f t="shared" si="37"/>
        <v>1</v>
      </c>
      <c r="JB30" s="162">
        <f t="shared" si="38"/>
        <v>0</v>
      </c>
      <c r="JD30" s="157" t="s">
        <v>45</v>
      </c>
      <c r="JE30" s="157">
        <v>52</v>
      </c>
      <c r="JF30" s="157">
        <v>52</v>
      </c>
      <c r="JG30" s="157">
        <v>0</v>
      </c>
      <c r="JH30" s="157">
        <v>0</v>
      </c>
      <c r="JI30" s="158">
        <f t="shared" si="39"/>
        <v>1</v>
      </c>
      <c r="JJ30" s="162">
        <f t="shared" si="40"/>
        <v>0</v>
      </c>
      <c r="JL30" s="157" t="s">
        <v>45</v>
      </c>
      <c r="JM30" s="157">
        <v>52</v>
      </c>
      <c r="JN30" s="157">
        <v>52</v>
      </c>
      <c r="JO30" s="157">
        <v>0</v>
      </c>
      <c r="JP30" s="157">
        <v>0</v>
      </c>
      <c r="JQ30" s="158">
        <f t="shared" si="41"/>
        <v>1</v>
      </c>
      <c r="JR30" s="162">
        <f t="shared" si="42"/>
        <v>0</v>
      </c>
      <c r="JT30" s="157" t="s">
        <v>45</v>
      </c>
      <c r="JU30" s="157">
        <v>52</v>
      </c>
      <c r="JV30" s="157">
        <v>52</v>
      </c>
      <c r="JW30" s="157">
        <v>0</v>
      </c>
      <c r="JX30" s="157">
        <v>0</v>
      </c>
      <c r="JY30" s="158">
        <f t="shared" si="43"/>
        <v>1</v>
      </c>
      <c r="JZ30" s="162">
        <f t="shared" si="44"/>
        <v>0</v>
      </c>
      <c r="KB30" s="157" t="s">
        <v>45</v>
      </c>
      <c r="KC30" s="157">
        <v>52</v>
      </c>
      <c r="KD30" s="157">
        <v>52</v>
      </c>
      <c r="KE30" s="157">
        <v>0</v>
      </c>
      <c r="KF30" s="157">
        <v>0</v>
      </c>
      <c r="KG30" s="158">
        <f t="shared" si="45"/>
        <v>1</v>
      </c>
      <c r="KH30" s="162">
        <f t="shared" si="46"/>
        <v>0</v>
      </c>
      <c r="KJ30" s="157" t="s">
        <v>45</v>
      </c>
      <c r="KK30" s="157">
        <v>52</v>
      </c>
      <c r="KL30" s="157">
        <v>52</v>
      </c>
      <c r="KM30" s="157">
        <v>0</v>
      </c>
      <c r="KN30" s="157">
        <v>0</v>
      </c>
      <c r="KO30" s="158">
        <f t="shared" si="47"/>
        <v>1</v>
      </c>
      <c r="KP30" s="162">
        <f t="shared" si="48"/>
        <v>0</v>
      </c>
      <c r="KR30" s="157" t="s">
        <v>45</v>
      </c>
      <c r="KS30" s="157">
        <v>52</v>
      </c>
      <c r="KT30" s="157">
        <v>52</v>
      </c>
      <c r="KU30" s="157">
        <v>0</v>
      </c>
      <c r="KV30" s="157">
        <v>0</v>
      </c>
      <c r="KW30" s="158">
        <f t="shared" si="49"/>
        <v>1</v>
      </c>
      <c r="KX30" s="162">
        <f t="shared" si="50"/>
        <v>0</v>
      </c>
      <c r="KZ30" s="157" t="s">
        <v>45</v>
      </c>
      <c r="LA30" s="157">
        <v>52</v>
      </c>
      <c r="LB30" s="157">
        <v>52</v>
      </c>
      <c r="LC30" s="157">
        <v>0</v>
      </c>
      <c r="LD30" s="157">
        <v>0</v>
      </c>
      <c r="LE30" s="158">
        <f t="shared" si="51"/>
        <v>1</v>
      </c>
      <c r="LF30" s="162">
        <f t="shared" si="52"/>
        <v>0</v>
      </c>
      <c r="LH30" s="157" t="s">
        <v>45</v>
      </c>
      <c r="LI30" s="157">
        <v>52</v>
      </c>
      <c r="LJ30" s="157">
        <v>52</v>
      </c>
      <c r="LK30" s="157">
        <v>0</v>
      </c>
      <c r="LL30" s="157">
        <v>0</v>
      </c>
      <c r="LM30" s="158">
        <f t="shared" si="53"/>
        <v>1</v>
      </c>
      <c r="LN30" s="162">
        <f t="shared" si="54"/>
        <v>0</v>
      </c>
      <c r="LP30" s="157" t="s">
        <v>45</v>
      </c>
      <c r="LQ30" s="157">
        <v>52</v>
      </c>
      <c r="LR30" s="157">
        <v>52</v>
      </c>
      <c r="LS30" s="157">
        <v>0</v>
      </c>
      <c r="LT30" s="157">
        <v>0</v>
      </c>
      <c r="LU30" s="158">
        <f t="shared" si="55"/>
        <v>1</v>
      </c>
      <c r="LV30" s="162">
        <f t="shared" si="56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57"/>
        <v>1</v>
      </c>
      <c r="MD30" s="162">
        <f t="shared" si="58"/>
        <v>0</v>
      </c>
      <c r="ME30" s="162"/>
      <c r="MF30" s="157" t="s">
        <v>45</v>
      </c>
      <c r="MG30" s="157">
        <v>52</v>
      </c>
      <c r="MH30" s="157">
        <v>52</v>
      </c>
      <c r="MI30" s="157">
        <v>0</v>
      </c>
      <c r="MJ30" s="157">
        <v>0</v>
      </c>
      <c r="MK30" s="158">
        <v>1</v>
      </c>
      <c r="ML30" s="158"/>
      <c r="MM30" s="158"/>
      <c r="MN30" s="158"/>
      <c r="MP30" s="17" t="s">
        <v>45</v>
      </c>
      <c r="MQ30" s="17">
        <v>52</v>
      </c>
      <c r="MR30" s="17">
        <v>50</v>
      </c>
      <c r="MS30" s="17">
        <v>2</v>
      </c>
      <c r="MT30" s="17">
        <v>0</v>
      </c>
      <c r="MU30" s="158">
        <v>0.96</v>
      </c>
      <c r="MV30" s="162">
        <f t="shared" si="59"/>
        <v>-4.0000000000000036E-2</v>
      </c>
      <c r="MX30" s="157" t="s">
        <v>45</v>
      </c>
      <c r="MY30" s="157">
        <v>52</v>
      </c>
      <c r="MZ30" s="157">
        <v>0</v>
      </c>
      <c r="NA30" s="157">
        <v>0</v>
      </c>
      <c r="NB30" s="157">
        <v>52</v>
      </c>
      <c r="NC30" s="158">
        <v>0</v>
      </c>
      <c r="NE30" s="157" t="s">
        <v>45</v>
      </c>
      <c r="NF30" s="157">
        <v>52</v>
      </c>
      <c r="NG30" s="157">
        <v>0</v>
      </c>
      <c r="NH30" s="157">
        <v>0</v>
      </c>
      <c r="NI30" s="157">
        <v>52</v>
      </c>
      <c r="NJ30" s="158">
        <v>0</v>
      </c>
      <c r="NL30" s="157" t="s">
        <v>45</v>
      </c>
      <c r="NM30" s="157">
        <v>52</v>
      </c>
      <c r="NN30" s="157">
        <v>0</v>
      </c>
      <c r="NO30" s="157">
        <v>0</v>
      </c>
      <c r="NP30" s="157">
        <v>52</v>
      </c>
      <c r="NQ30" s="158">
        <v>0</v>
      </c>
      <c r="NS30" s="157" t="s">
        <v>45</v>
      </c>
      <c r="NT30" s="157">
        <v>52</v>
      </c>
      <c r="NU30" s="157">
        <v>0</v>
      </c>
      <c r="NV30" s="157">
        <v>0</v>
      </c>
      <c r="NW30" s="157">
        <v>52</v>
      </c>
      <c r="NX30" s="158">
        <v>0</v>
      </c>
      <c r="NZ30" s="157" t="s">
        <v>45</v>
      </c>
      <c r="OA30" s="157">
        <v>52</v>
      </c>
      <c r="OB30" s="157">
        <v>0</v>
      </c>
      <c r="OC30" s="157">
        <v>0</v>
      </c>
      <c r="OD30" s="157">
        <v>52</v>
      </c>
      <c r="OE30" s="157">
        <v>0</v>
      </c>
      <c r="OG30" s="157" t="s">
        <v>45</v>
      </c>
      <c r="OH30" s="157">
        <v>52</v>
      </c>
      <c r="OI30" s="157">
        <v>0</v>
      </c>
      <c r="OJ30" s="157">
        <v>0</v>
      </c>
      <c r="OK30" s="157">
        <v>52</v>
      </c>
      <c r="OL30" s="158">
        <v>0</v>
      </c>
      <c r="ON30" s="157" t="s">
        <v>45</v>
      </c>
      <c r="OO30" s="157">
        <v>52</v>
      </c>
      <c r="OP30" s="157">
        <v>0</v>
      </c>
      <c r="OQ30" s="157">
        <v>0</v>
      </c>
      <c r="OR30" s="157">
        <v>52</v>
      </c>
      <c r="OS30" s="158">
        <v>0</v>
      </c>
      <c r="OU30" s="157" t="s">
        <v>45</v>
      </c>
      <c r="OV30" s="157">
        <v>52</v>
      </c>
      <c r="OW30" s="157">
        <v>0</v>
      </c>
      <c r="OX30" s="157">
        <v>0</v>
      </c>
      <c r="OY30" s="157">
        <v>52</v>
      </c>
      <c r="OZ30" s="158">
        <v>0</v>
      </c>
      <c r="PB30" s="157" t="s">
        <v>44</v>
      </c>
      <c r="PC30" s="157">
        <v>4</v>
      </c>
      <c r="PD30" s="157">
        <v>0</v>
      </c>
      <c r="PE30" s="157">
        <v>0</v>
      </c>
      <c r="PF30" s="157">
        <v>4</v>
      </c>
      <c r="PG30" s="157">
        <v>0</v>
      </c>
    </row>
    <row r="31" spans="1:423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66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108">
        <f t="shared" si="0"/>
        <v>0</v>
      </c>
      <c r="P31" s="65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108">
        <f t="shared" si="1"/>
        <v>0</v>
      </c>
      <c r="X31" s="65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108">
        <f t="shared" si="2"/>
        <v>0</v>
      </c>
      <c r="AF31" s="65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108">
        <f t="shared" si="3"/>
        <v>0</v>
      </c>
      <c r="AN31" s="114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108">
        <f t="shared" si="4"/>
        <v>0</v>
      </c>
      <c r="AV31" s="114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108">
        <f t="shared" si="5"/>
        <v>0</v>
      </c>
      <c r="BD31" s="114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108">
        <f t="shared" si="6"/>
        <v>0</v>
      </c>
      <c r="BL31" s="114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108">
        <f t="shared" si="8"/>
        <v>0</v>
      </c>
      <c r="BT31" s="161" t="s">
        <v>46</v>
      </c>
      <c r="BU31" s="157">
        <v>141</v>
      </c>
      <c r="BV31" s="157">
        <v>141</v>
      </c>
      <c r="BW31" s="157">
        <v>0</v>
      </c>
      <c r="BX31" s="157">
        <v>0</v>
      </c>
      <c r="BY31" s="158">
        <v>1</v>
      </c>
      <c r="BZ31" s="158">
        <v>0</v>
      </c>
      <c r="CA31" s="156"/>
      <c r="CB31" s="163" t="s">
        <v>46</v>
      </c>
      <c r="CC31" s="157">
        <v>141</v>
      </c>
      <c r="CD31" s="157">
        <v>141</v>
      </c>
      <c r="CE31" s="157">
        <v>0</v>
      </c>
      <c r="CF31" s="157">
        <v>0</v>
      </c>
      <c r="CG31" s="158">
        <v>1</v>
      </c>
      <c r="CH31" s="158">
        <v>0</v>
      </c>
      <c r="CI31" s="157"/>
      <c r="CJ31" s="163" t="s">
        <v>46</v>
      </c>
      <c r="CK31" s="157">
        <v>141</v>
      </c>
      <c r="CL31" s="157">
        <v>141</v>
      </c>
      <c r="CM31" s="157">
        <v>0</v>
      </c>
      <c r="CN31" s="157">
        <v>0</v>
      </c>
      <c r="CO31" s="158">
        <v>1</v>
      </c>
      <c r="CP31" s="162">
        <f t="shared" si="9"/>
        <v>0</v>
      </c>
      <c r="CQ31" s="156"/>
      <c r="CR31" s="163" t="s">
        <v>46</v>
      </c>
      <c r="CS31" s="157">
        <v>141</v>
      </c>
      <c r="CT31" s="157">
        <v>141</v>
      </c>
      <c r="CU31" s="157">
        <v>0</v>
      </c>
      <c r="CV31" s="157">
        <v>0</v>
      </c>
      <c r="CW31" s="158">
        <v>1</v>
      </c>
      <c r="CX31" s="158">
        <f t="shared" si="10"/>
        <v>0</v>
      </c>
      <c r="CY31" s="157"/>
      <c r="CZ31" s="163" t="s">
        <v>46</v>
      </c>
      <c r="DA31" s="157">
        <v>141</v>
      </c>
      <c r="DB31" s="157">
        <v>141</v>
      </c>
      <c r="DC31" s="157">
        <v>0</v>
      </c>
      <c r="DD31" s="157">
        <v>0</v>
      </c>
      <c r="DE31" s="158">
        <v>1</v>
      </c>
      <c r="DF31" s="158">
        <f t="shared" si="11"/>
        <v>0</v>
      </c>
      <c r="DG31" s="157"/>
      <c r="DH31" s="163" t="s">
        <v>46</v>
      </c>
      <c r="DI31" s="157">
        <v>141</v>
      </c>
      <c r="DJ31" s="157">
        <v>141</v>
      </c>
      <c r="DK31" s="157">
        <v>0</v>
      </c>
      <c r="DL31" s="157">
        <v>0</v>
      </c>
      <c r="DM31" s="158">
        <v>1</v>
      </c>
      <c r="DN31" s="158">
        <f t="shared" si="12"/>
        <v>0</v>
      </c>
      <c r="DO31" s="157"/>
      <c r="DP31" s="163" t="s">
        <v>46</v>
      </c>
      <c r="DQ31" s="157">
        <v>141</v>
      </c>
      <c r="DR31" s="157">
        <v>141</v>
      </c>
      <c r="DS31" s="157">
        <v>0</v>
      </c>
      <c r="DT31" s="157">
        <v>0</v>
      </c>
      <c r="DU31" s="158">
        <v>1</v>
      </c>
      <c r="DV31" s="162">
        <f t="shared" si="13"/>
        <v>0</v>
      </c>
      <c r="DW31" s="156"/>
      <c r="DX31" s="163" t="s">
        <v>46</v>
      </c>
      <c r="DY31" s="157">
        <v>141</v>
      </c>
      <c r="DZ31" s="157">
        <v>141</v>
      </c>
      <c r="EA31" s="157">
        <v>0</v>
      </c>
      <c r="EB31" s="157">
        <v>0</v>
      </c>
      <c r="EC31" s="158">
        <v>1</v>
      </c>
      <c r="ED31" s="162">
        <f t="shared" si="14"/>
        <v>0</v>
      </c>
      <c r="EE31" s="156"/>
      <c r="EF31" s="163" t="s">
        <v>46</v>
      </c>
      <c r="EG31" s="156">
        <v>435</v>
      </c>
      <c r="EH31" s="156">
        <v>423</v>
      </c>
      <c r="EI31" s="156">
        <v>0</v>
      </c>
      <c r="EJ31" s="156">
        <v>12</v>
      </c>
      <c r="EK31" s="162">
        <v>0.97</v>
      </c>
      <c r="EL31" s="162">
        <f t="shared" si="15"/>
        <v>-3.0000000000000027E-2</v>
      </c>
      <c r="EM31" s="156"/>
      <c r="EN31" s="163" t="s">
        <v>46</v>
      </c>
      <c r="EO31" s="157">
        <v>141</v>
      </c>
      <c r="EP31" s="157">
        <v>141</v>
      </c>
      <c r="EQ31" s="157">
        <v>0</v>
      </c>
      <c r="ER31" s="157">
        <v>0</v>
      </c>
      <c r="ES31" s="158">
        <v>1</v>
      </c>
      <c r="ET31" s="162">
        <f t="shared" si="16"/>
        <v>3.0000000000000027E-2</v>
      </c>
      <c r="EU31" s="156"/>
      <c r="EV31" s="156"/>
      <c r="EW31" s="156"/>
      <c r="EX31" s="156"/>
      <c r="EY31" s="156"/>
      <c r="EZ31" s="156"/>
      <c r="FA31" s="156"/>
      <c r="FB31" s="156"/>
      <c r="FC31" s="162"/>
      <c r="FD31" s="156"/>
      <c r="FE31" s="156"/>
      <c r="FF31" s="156"/>
      <c r="FG31" s="156"/>
      <c r="FH31" s="156"/>
      <c r="FI31" s="156"/>
      <c r="FJ31" s="162"/>
      <c r="FK31" s="156"/>
      <c r="FL31" s="156"/>
      <c r="FM31" s="156"/>
      <c r="FN31" s="156"/>
      <c r="FO31" s="156"/>
      <c r="FP31" s="156"/>
      <c r="FQ31" s="156"/>
      <c r="FR31" s="156"/>
      <c r="FS31" s="156"/>
      <c r="FT31" s="163" t="s">
        <v>46</v>
      </c>
      <c r="FU31" s="157">
        <v>141</v>
      </c>
      <c r="FV31" s="157">
        <v>141</v>
      </c>
      <c r="FW31" s="157">
        <v>0</v>
      </c>
      <c r="FX31" s="157">
        <v>0</v>
      </c>
      <c r="FY31" s="158">
        <f t="shared" si="17"/>
        <v>1</v>
      </c>
      <c r="FZ31" s="162">
        <f t="shared" si="18"/>
        <v>0</v>
      </c>
      <c r="GA31" s="156"/>
      <c r="GB31" s="163" t="s">
        <v>46</v>
      </c>
      <c r="GC31" s="157">
        <v>141</v>
      </c>
      <c r="GD31" s="157">
        <v>141</v>
      </c>
      <c r="GE31" s="157">
        <v>0</v>
      </c>
      <c r="GF31" s="157">
        <v>0</v>
      </c>
      <c r="GG31" s="158">
        <f t="shared" si="19"/>
        <v>1</v>
      </c>
      <c r="GH31" s="162">
        <f t="shared" si="20"/>
        <v>0</v>
      </c>
      <c r="GI31" s="156"/>
      <c r="GJ31" s="163" t="s">
        <v>46</v>
      </c>
      <c r="GK31" s="157">
        <v>141</v>
      </c>
      <c r="GL31" s="157">
        <v>141</v>
      </c>
      <c r="GM31" s="157">
        <v>0</v>
      </c>
      <c r="GN31" s="157">
        <v>0</v>
      </c>
      <c r="GO31" s="158">
        <f t="shared" si="21"/>
        <v>1</v>
      </c>
      <c r="GP31" s="162">
        <f t="shared" si="22"/>
        <v>0</v>
      </c>
      <c r="GQ31" s="156"/>
      <c r="GR31" s="163" t="s">
        <v>46</v>
      </c>
      <c r="GS31" s="157">
        <v>141</v>
      </c>
      <c r="GT31" s="157">
        <v>141</v>
      </c>
      <c r="GU31" s="157">
        <v>0</v>
      </c>
      <c r="GV31" s="157">
        <v>0</v>
      </c>
      <c r="GW31" s="158">
        <f t="shared" si="23"/>
        <v>1</v>
      </c>
      <c r="GX31" s="162">
        <f t="shared" si="24"/>
        <v>0</v>
      </c>
      <c r="GY31" s="156"/>
      <c r="GZ31" s="163" t="s">
        <v>46</v>
      </c>
      <c r="HA31" s="157">
        <v>141</v>
      </c>
      <c r="HB31" s="157">
        <v>141</v>
      </c>
      <c r="HC31" s="157">
        <v>0</v>
      </c>
      <c r="HD31" s="157">
        <v>0</v>
      </c>
      <c r="HE31" s="158">
        <f t="shared" si="25"/>
        <v>1</v>
      </c>
      <c r="HF31" s="162">
        <f t="shared" si="26"/>
        <v>0</v>
      </c>
      <c r="HH31" s="163" t="s">
        <v>46</v>
      </c>
      <c r="HI31" s="157">
        <v>141</v>
      </c>
      <c r="HJ31" s="157">
        <v>141</v>
      </c>
      <c r="HK31" s="157">
        <v>0</v>
      </c>
      <c r="HL31" s="157">
        <v>0</v>
      </c>
      <c r="HM31" s="158">
        <f t="shared" si="27"/>
        <v>1</v>
      </c>
      <c r="HN31" s="162">
        <f t="shared" si="28"/>
        <v>0</v>
      </c>
      <c r="HP31" s="163" t="s">
        <v>46</v>
      </c>
      <c r="HQ31" s="157">
        <v>141</v>
      </c>
      <c r="HR31" s="157">
        <v>141</v>
      </c>
      <c r="HS31" s="157">
        <v>0</v>
      </c>
      <c r="HT31" s="157">
        <v>0</v>
      </c>
      <c r="HU31" s="158">
        <f t="shared" si="29"/>
        <v>1</v>
      </c>
      <c r="HV31" s="162">
        <f t="shared" si="30"/>
        <v>0</v>
      </c>
      <c r="HX31" s="163" t="s">
        <v>46</v>
      </c>
      <c r="HY31" s="157">
        <v>141</v>
      </c>
      <c r="HZ31" s="157">
        <v>141</v>
      </c>
      <c r="IA31" s="157">
        <v>0</v>
      </c>
      <c r="IB31" s="157">
        <v>0</v>
      </c>
      <c r="IC31" s="158">
        <f t="shared" si="31"/>
        <v>1</v>
      </c>
      <c r="ID31" s="162">
        <f t="shared" si="32"/>
        <v>0</v>
      </c>
      <c r="IF31" s="163" t="s">
        <v>46</v>
      </c>
      <c r="IG31" s="157">
        <v>141</v>
      </c>
      <c r="IH31" s="157">
        <v>141</v>
      </c>
      <c r="II31" s="157">
        <v>0</v>
      </c>
      <c r="IJ31" s="157">
        <v>0</v>
      </c>
      <c r="IK31" s="158">
        <f t="shared" si="33"/>
        <v>1</v>
      </c>
      <c r="IL31" s="162">
        <f t="shared" si="34"/>
        <v>0</v>
      </c>
      <c r="IN31" s="163" t="s">
        <v>46</v>
      </c>
      <c r="IO31" s="157">
        <v>141</v>
      </c>
      <c r="IP31" s="157">
        <v>141</v>
      </c>
      <c r="IQ31" s="157">
        <v>0</v>
      </c>
      <c r="IR31" s="157">
        <v>0</v>
      </c>
      <c r="IS31" s="158">
        <f t="shared" si="35"/>
        <v>1</v>
      </c>
      <c r="IT31" s="162">
        <f t="shared" si="36"/>
        <v>0</v>
      </c>
      <c r="IV31" s="163" t="s">
        <v>46</v>
      </c>
      <c r="IW31" s="157">
        <v>141</v>
      </c>
      <c r="IX31" s="157">
        <v>141</v>
      </c>
      <c r="IY31" s="157">
        <v>0</v>
      </c>
      <c r="IZ31" s="157">
        <v>0</v>
      </c>
      <c r="JA31" s="158">
        <f t="shared" si="37"/>
        <v>1</v>
      </c>
      <c r="JB31" s="162">
        <f t="shared" si="38"/>
        <v>0</v>
      </c>
      <c r="JD31" s="163" t="s">
        <v>46</v>
      </c>
      <c r="JE31" s="157">
        <v>141</v>
      </c>
      <c r="JF31" s="157">
        <v>141</v>
      </c>
      <c r="JG31" s="157">
        <v>0</v>
      </c>
      <c r="JH31" s="157">
        <v>0</v>
      </c>
      <c r="JI31" s="158">
        <f t="shared" si="39"/>
        <v>1</v>
      </c>
      <c r="JJ31" s="162">
        <f t="shared" si="40"/>
        <v>0</v>
      </c>
      <c r="JL31" s="163" t="s">
        <v>46</v>
      </c>
      <c r="JM31" s="157">
        <v>141</v>
      </c>
      <c r="JN31" s="157">
        <v>141</v>
      </c>
      <c r="JO31" s="157">
        <v>0</v>
      </c>
      <c r="JP31" s="157">
        <v>0</v>
      </c>
      <c r="JQ31" s="158">
        <f t="shared" si="41"/>
        <v>1</v>
      </c>
      <c r="JR31" s="162">
        <f t="shared" si="42"/>
        <v>0</v>
      </c>
      <c r="JT31" s="163" t="s">
        <v>46</v>
      </c>
      <c r="JU31" s="157">
        <v>141</v>
      </c>
      <c r="JV31" s="157">
        <v>141</v>
      </c>
      <c r="JW31" s="157">
        <v>0</v>
      </c>
      <c r="JX31" s="157">
        <v>0</v>
      </c>
      <c r="JY31" s="158">
        <f t="shared" si="43"/>
        <v>1</v>
      </c>
      <c r="JZ31" s="162">
        <f t="shared" si="44"/>
        <v>0</v>
      </c>
      <c r="KB31" s="163" t="s">
        <v>46</v>
      </c>
      <c r="KC31" s="157">
        <v>141</v>
      </c>
      <c r="KD31" s="157">
        <v>141</v>
      </c>
      <c r="KE31" s="157">
        <v>0</v>
      </c>
      <c r="KF31" s="157">
        <v>0</v>
      </c>
      <c r="KG31" s="158">
        <f t="shared" si="45"/>
        <v>1</v>
      </c>
      <c r="KH31" s="162">
        <f t="shared" si="46"/>
        <v>0</v>
      </c>
      <c r="KJ31" s="163" t="s">
        <v>46</v>
      </c>
      <c r="KK31" s="157">
        <v>141</v>
      </c>
      <c r="KL31" s="157">
        <v>141</v>
      </c>
      <c r="KM31" s="157">
        <v>0</v>
      </c>
      <c r="KN31" s="157">
        <v>0</v>
      </c>
      <c r="KO31" s="158">
        <f t="shared" si="47"/>
        <v>1</v>
      </c>
      <c r="KP31" s="162">
        <f t="shared" si="48"/>
        <v>0</v>
      </c>
      <c r="KR31" s="163" t="s">
        <v>46</v>
      </c>
      <c r="KS31" s="157">
        <v>141</v>
      </c>
      <c r="KT31" s="157">
        <v>141</v>
      </c>
      <c r="KU31" s="157">
        <v>0</v>
      </c>
      <c r="KV31" s="157">
        <v>0</v>
      </c>
      <c r="KW31" s="158">
        <f t="shared" si="49"/>
        <v>1</v>
      </c>
      <c r="KX31" s="162">
        <f t="shared" si="50"/>
        <v>0</v>
      </c>
      <c r="KZ31" s="163" t="s">
        <v>46</v>
      </c>
      <c r="LA31" s="157">
        <v>141</v>
      </c>
      <c r="LB31" s="157">
        <v>141</v>
      </c>
      <c r="LC31" s="157">
        <v>0</v>
      </c>
      <c r="LD31" s="157">
        <v>0</v>
      </c>
      <c r="LE31" s="158">
        <f t="shared" si="51"/>
        <v>1</v>
      </c>
      <c r="LF31" s="162">
        <f t="shared" si="52"/>
        <v>0</v>
      </c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f t="shared" si="53"/>
        <v>1</v>
      </c>
      <c r="LN31" s="162">
        <f t="shared" si="54"/>
        <v>0</v>
      </c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f t="shared" si="55"/>
        <v>1</v>
      </c>
      <c r="LV31" s="162">
        <f t="shared" si="56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57"/>
        <v>1</v>
      </c>
      <c r="MD31" s="162">
        <f t="shared" si="58"/>
        <v>0</v>
      </c>
      <c r="ME31" s="162"/>
      <c r="MF31" s="157" t="s">
        <v>46</v>
      </c>
      <c r="MG31" s="157">
        <v>145</v>
      </c>
      <c r="MH31" s="157">
        <v>141</v>
      </c>
      <c r="MI31" s="157">
        <v>0</v>
      </c>
      <c r="MJ31" s="157">
        <v>4</v>
      </c>
      <c r="MK31" s="158">
        <v>0.97</v>
      </c>
      <c r="ML31" s="158"/>
      <c r="MM31" s="158"/>
      <c r="MN31" s="158"/>
      <c r="MP31" s="157" t="s">
        <v>46</v>
      </c>
      <c r="MQ31" s="157">
        <v>145</v>
      </c>
      <c r="MR31" s="157">
        <v>141</v>
      </c>
      <c r="MS31" s="157">
        <v>4</v>
      </c>
      <c r="MT31" s="157">
        <v>0</v>
      </c>
      <c r="MU31" s="158">
        <v>0.97</v>
      </c>
      <c r="MV31" s="162">
        <f t="shared" si="59"/>
        <v>0</v>
      </c>
      <c r="MX31" s="157" t="s">
        <v>46</v>
      </c>
      <c r="MY31" s="157">
        <v>145</v>
      </c>
      <c r="MZ31" s="157">
        <v>0</v>
      </c>
      <c r="NA31" s="157">
        <v>0</v>
      </c>
      <c r="NB31" s="157">
        <v>145</v>
      </c>
      <c r="NC31" s="158">
        <v>0</v>
      </c>
      <c r="NE31" s="157" t="s">
        <v>46</v>
      </c>
      <c r="NF31" s="157">
        <v>145</v>
      </c>
      <c r="NG31" s="157">
        <v>0</v>
      </c>
      <c r="NH31" s="157">
        <v>0</v>
      </c>
      <c r="NI31" s="157">
        <v>145</v>
      </c>
      <c r="NJ31" s="158">
        <v>0</v>
      </c>
      <c r="NL31" s="157" t="s">
        <v>46</v>
      </c>
      <c r="NM31" s="157">
        <v>145</v>
      </c>
      <c r="NN31" s="157">
        <v>0</v>
      </c>
      <c r="NO31" s="157">
        <v>0</v>
      </c>
      <c r="NP31" s="157">
        <v>145</v>
      </c>
      <c r="NQ31" s="158">
        <v>0</v>
      </c>
      <c r="NS31" s="157" t="s">
        <v>46</v>
      </c>
      <c r="NT31" s="157">
        <v>145</v>
      </c>
      <c r="NU31" s="157">
        <v>0</v>
      </c>
      <c r="NV31" s="157">
        <v>0</v>
      </c>
      <c r="NW31" s="157">
        <v>145</v>
      </c>
      <c r="NX31" s="158">
        <v>0</v>
      </c>
      <c r="NZ31" s="157" t="s">
        <v>46</v>
      </c>
      <c r="OA31" s="157">
        <v>145</v>
      </c>
      <c r="OB31" s="157">
        <v>0</v>
      </c>
      <c r="OC31" s="157">
        <v>0</v>
      </c>
      <c r="OD31" s="157">
        <v>145</v>
      </c>
      <c r="OE31" s="157">
        <v>0</v>
      </c>
      <c r="OG31" s="157" t="s">
        <v>46</v>
      </c>
      <c r="OH31" s="157">
        <v>145</v>
      </c>
      <c r="OI31" s="157">
        <v>0</v>
      </c>
      <c r="OJ31" s="157">
        <v>0</v>
      </c>
      <c r="OK31" s="157">
        <v>145</v>
      </c>
      <c r="OL31" s="158">
        <v>0</v>
      </c>
      <c r="ON31" s="157" t="s">
        <v>46</v>
      </c>
      <c r="OO31" s="157">
        <v>145</v>
      </c>
      <c r="OP31" s="157">
        <v>0</v>
      </c>
      <c r="OQ31" s="157">
        <v>0</v>
      </c>
      <c r="OR31" s="157">
        <v>145</v>
      </c>
      <c r="OS31" s="158">
        <v>0</v>
      </c>
      <c r="OU31" s="157" t="s">
        <v>46</v>
      </c>
      <c r="OV31" s="157">
        <v>145</v>
      </c>
      <c r="OW31" s="157">
        <v>0</v>
      </c>
      <c r="OX31" s="157">
        <v>0</v>
      </c>
      <c r="OY31" s="157">
        <v>145</v>
      </c>
      <c r="OZ31" s="158">
        <v>0</v>
      </c>
      <c r="PB31" s="157" t="s">
        <v>45</v>
      </c>
      <c r="PC31" s="157">
        <v>52</v>
      </c>
      <c r="PD31" s="157">
        <v>0</v>
      </c>
      <c r="PE31" s="157">
        <v>0</v>
      </c>
      <c r="PF31" s="157">
        <v>52</v>
      </c>
      <c r="PG31" s="157">
        <v>0</v>
      </c>
    </row>
    <row r="32" spans="1:423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f t="shared" si="61"/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f t="shared" si="60"/>
        <v>1</v>
      </c>
      <c r="N32" s="108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108">
        <f t="shared" si="1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108">
        <f t="shared" si="2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108">
        <f t="shared" si="3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108">
        <f t="shared" si="4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108">
        <f t="shared" si="5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108">
        <f t="shared" si="6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7"/>
        <v>1</v>
      </c>
      <c r="BR32" s="108">
        <f t="shared" si="8"/>
        <v>0</v>
      </c>
      <c r="BT32" s="157" t="s">
        <v>47</v>
      </c>
      <c r="BU32" s="157">
        <v>45</v>
      </c>
      <c r="BV32" s="157">
        <v>45</v>
      </c>
      <c r="BW32" s="157">
        <v>0</v>
      </c>
      <c r="BX32" s="157">
        <v>0</v>
      </c>
      <c r="BY32" s="158">
        <v>1</v>
      </c>
      <c r="BZ32" s="158">
        <v>0</v>
      </c>
      <c r="CA32" s="156"/>
      <c r="CB32" s="156" t="s">
        <v>47</v>
      </c>
      <c r="CC32" s="156">
        <v>45</v>
      </c>
      <c r="CD32" s="156">
        <v>45</v>
      </c>
      <c r="CE32" s="156">
        <v>0</v>
      </c>
      <c r="CF32" s="156">
        <v>0</v>
      </c>
      <c r="CG32" s="162">
        <v>1</v>
      </c>
      <c r="CH32" s="158">
        <v>0</v>
      </c>
      <c r="CI32" s="157"/>
      <c r="CJ32" s="156" t="s">
        <v>47</v>
      </c>
      <c r="CK32" s="156">
        <v>45</v>
      </c>
      <c r="CL32" s="156">
        <v>45</v>
      </c>
      <c r="CM32" s="156">
        <v>0</v>
      </c>
      <c r="CN32" s="156">
        <v>0</v>
      </c>
      <c r="CO32" s="162">
        <v>1</v>
      </c>
      <c r="CP32" s="162">
        <f t="shared" si="9"/>
        <v>0</v>
      </c>
      <c r="CQ32" s="156"/>
      <c r="CR32" s="156" t="s">
        <v>47</v>
      </c>
      <c r="CS32" s="156">
        <v>45</v>
      </c>
      <c r="CT32" s="156">
        <v>45</v>
      </c>
      <c r="CU32" s="156">
        <v>0</v>
      </c>
      <c r="CV32" s="156">
        <v>0</v>
      </c>
      <c r="CW32" s="162">
        <v>1</v>
      </c>
      <c r="CX32" s="158">
        <f t="shared" si="10"/>
        <v>0</v>
      </c>
      <c r="CY32" s="157"/>
      <c r="CZ32" s="156" t="s">
        <v>47</v>
      </c>
      <c r="DA32" s="156">
        <v>45</v>
      </c>
      <c r="DB32" s="156">
        <v>45</v>
      </c>
      <c r="DC32" s="156">
        <v>0</v>
      </c>
      <c r="DD32" s="156">
        <v>0</v>
      </c>
      <c r="DE32" s="162">
        <v>1</v>
      </c>
      <c r="DF32" s="158">
        <f t="shared" si="11"/>
        <v>0</v>
      </c>
      <c r="DG32" s="157"/>
      <c r="DH32" s="156" t="s">
        <v>47</v>
      </c>
      <c r="DI32" s="156">
        <v>45</v>
      </c>
      <c r="DJ32" s="156">
        <v>45</v>
      </c>
      <c r="DK32" s="156">
        <v>0</v>
      </c>
      <c r="DL32" s="156">
        <v>0</v>
      </c>
      <c r="DM32" s="162">
        <v>1</v>
      </c>
      <c r="DN32" s="158">
        <f t="shared" si="12"/>
        <v>0</v>
      </c>
      <c r="DO32" s="157"/>
      <c r="DP32" s="156" t="s">
        <v>47</v>
      </c>
      <c r="DQ32" s="156">
        <v>45</v>
      </c>
      <c r="DR32" s="156">
        <v>45</v>
      </c>
      <c r="DS32" s="156">
        <v>0</v>
      </c>
      <c r="DT32" s="156">
        <v>0</v>
      </c>
      <c r="DU32" s="162">
        <v>1</v>
      </c>
      <c r="DV32" s="162">
        <f t="shared" si="13"/>
        <v>0</v>
      </c>
      <c r="DW32" s="156"/>
      <c r="DX32" s="156" t="s">
        <v>47</v>
      </c>
      <c r="DY32" s="156">
        <v>45</v>
      </c>
      <c r="DZ32" s="156">
        <v>45</v>
      </c>
      <c r="EA32" s="156">
        <v>0</v>
      </c>
      <c r="EB32" s="156">
        <v>0</v>
      </c>
      <c r="EC32" s="162">
        <v>1</v>
      </c>
      <c r="ED32" s="162">
        <f t="shared" si="14"/>
        <v>0</v>
      </c>
      <c r="EE32" s="156"/>
      <c r="EF32" s="156" t="s">
        <v>47</v>
      </c>
      <c r="EG32" s="156">
        <v>45</v>
      </c>
      <c r="EH32" s="156">
        <v>45</v>
      </c>
      <c r="EI32" s="156">
        <v>0</v>
      </c>
      <c r="EJ32" s="156">
        <v>0</v>
      </c>
      <c r="EK32" s="162">
        <v>1</v>
      </c>
      <c r="EL32" s="162">
        <f t="shared" si="15"/>
        <v>0</v>
      </c>
      <c r="EM32" s="156"/>
      <c r="EN32" s="156" t="s">
        <v>47</v>
      </c>
      <c r="EO32" s="156">
        <v>45</v>
      </c>
      <c r="EP32" s="156">
        <v>45</v>
      </c>
      <c r="EQ32" s="156">
        <v>0</v>
      </c>
      <c r="ER32" s="156">
        <v>0</v>
      </c>
      <c r="ES32" s="162">
        <v>1</v>
      </c>
      <c r="ET32" s="162">
        <f t="shared" si="16"/>
        <v>0</v>
      </c>
      <c r="EU32" s="156"/>
      <c r="EV32" s="156"/>
      <c r="EW32" s="156"/>
      <c r="EX32" s="156"/>
      <c r="EY32" s="156"/>
      <c r="EZ32" s="156"/>
      <c r="FA32" s="156"/>
      <c r="FB32" s="156"/>
      <c r="FC32" s="162"/>
      <c r="FD32" s="156"/>
      <c r="FE32" s="156"/>
      <c r="FF32" s="156"/>
      <c r="FG32" s="156"/>
      <c r="FH32" s="156"/>
      <c r="FI32" s="156"/>
      <c r="FJ32" s="162"/>
      <c r="FK32" s="156"/>
      <c r="FL32" s="156"/>
      <c r="FM32" s="156"/>
      <c r="FN32" s="156"/>
      <c r="FO32" s="156"/>
      <c r="FP32" s="156"/>
      <c r="FQ32" s="156"/>
      <c r="FR32" s="156"/>
      <c r="FS32" s="156"/>
      <c r="FT32" s="157" t="s">
        <v>47</v>
      </c>
      <c r="FU32" s="157">
        <v>45</v>
      </c>
      <c r="FV32" s="157">
        <v>45</v>
      </c>
      <c r="FW32" s="157">
        <v>0</v>
      </c>
      <c r="FX32" s="157">
        <v>0</v>
      </c>
      <c r="FY32" s="158">
        <f t="shared" si="17"/>
        <v>1</v>
      </c>
      <c r="FZ32" s="162">
        <f t="shared" si="18"/>
        <v>0</v>
      </c>
      <c r="GA32" s="156"/>
      <c r="GB32" s="157" t="s">
        <v>47</v>
      </c>
      <c r="GC32" s="157">
        <v>45</v>
      </c>
      <c r="GD32" s="157">
        <v>45</v>
      </c>
      <c r="GE32" s="157">
        <v>0</v>
      </c>
      <c r="GF32" s="157">
        <v>0</v>
      </c>
      <c r="GG32" s="158">
        <f t="shared" si="19"/>
        <v>1</v>
      </c>
      <c r="GH32" s="162">
        <f t="shared" si="20"/>
        <v>0</v>
      </c>
      <c r="GI32" s="156"/>
      <c r="GJ32" s="157" t="s">
        <v>47</v>
      </c>
      <c r="GK32" s="157">
        <v>45</v>
      </c>
      <c r="GL32" s="157">
        <v>45</v>
      </c>
      <c r="GM32" s="157">
        <v>0</v>
      </c>
      <c r="GN32" s="157">
        <v>0</v>
      </c>
      <c r="GO32" s="158">
        <f t="shared" si="21"/>
        <v>1</v>
      </c>
      <c r="GP32" s="162">
        <f t="shared" si="22"/>
        <v>0</v>
      </c>
      <c r="GQ32" s="156"/>
      <c r="GR32" s="157" t="s">
        <v>47</v>
      </c>
      <c r="GS32" s="157">
        <v>45</v>
      </c>
      <c r="GT32" s="157">
        <v>45</v>
      </c>
      <c r="GU32" s="157">
        <v>0</v>
      </c>
      <c r="GV32" s="157">
        <v>0</v>
      </c>
      <c r="GW32" s="158">
        <f t="shared" si="23"/>
        <v>1</v>
      </c>
      <c r="GX32" s="162">
        <f t="shared" si="24"/>
        <v>0</v>
      </c>
      <c r="GY32" s="156"/>
      <c r="GZ32" s="157" t="s">
        <v>47</v>
      </c>
      <c r="HA32" s="157">
        <v>45</v>
      </c>
      <c r="HB32" s="157">
        <v>45</v>
      </c>
      <c r="HC32" s="157">
        <v>0</v>
      </c>
      <c r="HD32" s="157">
        <v>0</v>
      </c>
      <c r="HE32" s="158">
        <f t="shared" si="25"/>
        <v>1</v>
      </c>
      <c r="HF32" s="162">
        <f t="shared" si="26"/>
        <v>0</v>
      </c>
      <c r="HH32" s="157" t="s">
        <v>47</v>
      </c>
      <c r="HI32" s="157">
        <v>45</v>
      </c>
      <c r="HJ32" s="157">
        <v>45</v>
      </c>
      <c r="HK32" s="157">
        <v>0</v>
      </c>
      <c r="HL32" s="157">
        <v>0</v>
      </c>
      <c r="HM32" s="158">
        <f t="shared" si="27"/>
        <v>1</v>
      </c>
      <c r="HN32" s="162">
        <f t="shared" si="28"/>
        <v>0</v>
      </c>
      <c r="HP32" s="157" t="s">
        <v>47</v>
      </c>
      <c r="HQ32" s="157">
        <v>45</v>
      </c>
      <c r="HR32" s="157">
        <v>45</v>
      </c>
      <c r="HS32" s="157">
        <v>0</v>
      </c>
      <c r="HT32" s="157">
        <v>0</v>
      </c>
      <c r="HU32" s="158">
        <f t="shared" si="29"/>
        <v>1</v>
      </c>
      <c r="HV32" s="162">
        <f t="shared" si="30"/>
        <v>0</v>
      </c>
      <c r="HX32" s="157" t="s">
        <v>47</v>
      </c>
      <c r="HY32" s="157">
        <v>45</v>
      </c>
      <c r="HZ32" s="157">
        <v>45</v>
      </c>
      <c r="IA32" s="157">
        <v>0</v>
      </c>
      <c r="IB32" s="157">
        <v>0</v>
      </c>
      <c r="IC32" s="158">
        <f t="shared" si="31"/>
        <v>1</v>
      </c>
      <c r="ID32" s="162">
        <f t="shared" si="32"/>
        <v>0</v>
      </c>
      <c r="IF32" s="157" t="s">
        <v>47</v>
      </c>
      <c r="IG32" s="157">
        <v>45</v>
      </c>
      <c r="IH32" s="157">
        <v>45</v>
      </c>
      <c r="II32" s="157">
        <v>0</v>
      </c>
      <c r="IJ32" s="157">
        <v>0</v>
      </c>
      <c r="IK32" s="158">
        <f t="shared" si="33"/>
        <v>1</v>
      </c>
      <c r="IL32" s="162">
        <f t="shared" si="34"/>
        <v>0</v>
      </c>
      <c r="IN32" s="157" t="s">
        <v>47</v>
      </c>
      <c r="IO32" s="157">
        <v>45</v>
      </c>
      <c r="IP32" s="157">
        <v>45</v>
      </c>
      <c r="IQ32" s="157">
        <v>0</v>
      </c>
      <c r="IR32" s="157">
        <v>0</v>
      </c>
      <c r="IS32" s="158">
        <f t="shared" si="35"/>
        <v>1</v>
      </c>
      <c r="IT32" s="162">
        <f t="shared" si="36"/>
        <v>0</v>
      </c>
      <c r="IV32" s="157" t="s">
        <v>47</v>
      </c>
      <c r="IW32" s="157">
        <v>45</v>
      </c>
      <c r="IX32" s="157">
        <v>45</v>
      </c>
      <c r="IY32" s="157">
        <v>0</v>
      </c>
      <c r="IZ32" s="157">
        <v>0</v>
      </c>
      <c r="JA32" s="158">
        <f t="shared" si="37"/>
        <v>1</v>
      </c>
      <c r="JB32" s="162">
        <f t="shared" si="38"/>
        <v>0</v>
      </c>
      <c r="JD32" s="157" t="s">
        <v>47</v>
      </c>
      <c r="JE32" s="157">
        <v>45</v>
      </c>
      <c r="JF32" s="157">
        <v>45</v>
      </c>
      <c r="JG32" s="157">
        <v>0</v>
      </c>
      <c r="JH32" s="157">
        <v>0</v>
      </c>
      <c r="JI32" s="158">
        <f t="shared" si="39"/>
        <v>1</v>
      </c>
      <c r="JJ32" s="162">
        <f t="shared" si="40"/>
        <v>0</v>
      </c>
      <c r="JL32" s="157" t="s">
        <v>47</v>
      </c>
      <c r="JM32" s="157">
        <v>45</v>
      </c>
      <c r="JN32" s="157">
        <v>45</v>
      </c>
      <c r="JO32" s="157">
        <v>0</v>
      </c>
      <c r="JP32" s="157">
        <v>0</v>
      </c>
      <c r="JQ32" s="158">
        <f t="shared" si="41"/>
        <v>1</v>
      </c>
      <c r="JR32" s="162">
        <f t="shared" si="42"/>
        <v>0</v>
      </c>
      <c r="JT32" s="157" t="s">
        <v>47</v>
      </c>
      <c r="JU32" s="157">
        <v>45</v>
      </c>
      <c r="JV32" s="157">
        <v>45</v>
      </c>
      <c r="JW32" s="157">
        <v>0</v>
      </c>
      <c r="JX32" s="157">
        <v>0</v>
      </c>
      <c r="JY32" s="158">
        <f t="shared" si="43"/>
        <v>1</v>
      </c>
      <c r="JZ32" s="162">
        <f t="shared" si="44"/>
        <v>0</v>
      </c>
      <c r="KB32" s="157" t="s">
        <v>47</v>
      </c>
      <c r="KC32" s="157">
        <v>45</v>
      </c>
      <c r="KD32" s="157">
        <v>45</v>
      </c>
      <c r="KE32" s="157">
        <v>0</v>
      </c>
      <c r="KF32" s="157">
        <v>0</v>
      </c>
      <c r="KG32" s="158">
        <f t="shared" si="45"/>
        <v>1</v>
      </c>
      <c r="KH32" s="162">
        <f t="shared" si="46"/>
        <v>0</v>
      </c>
      <c r="KJ32" s="157" t="s">
        <v>47</v>
      </c>
      <c r="KK32" s="157">
        <v>45</v>
      </c>
      <c r="KL32" s="157">
        <v>45</v>
      </c>
      <c r="KM32" s="157">
        <v>0</v>
      </c>
      <c r="KN32" s="157">
        <v>0</v>
      </c>
      <c r="KO32" s="158">
        <f t="shared" si="47"/>
        <v>1</v>
      </c>
      <c r="KP32" s="162">
        <f t="shared" si="48"/>
        <v>0</v>
      </c>
      <c r="KR32" s="157" t="s">
        <v>47</v>
      </c>
      <c r="KS32" s="157">
        <v>45</v>
      </c>
      <c r="KT32" s="157">
        <v>45</v>
      </c>
      <c r="KU32" s="157">
        <v>0</v>
      </c>
      <c r="KV32" s="157">
        <v>0</v>
      </c>
      <c r="KW32" s="158">
        <f t="shared" si="49"/>
        <v>1</v>
      </c>
      <c r="KX32" s="162">
        <f t="shared" si="50"/>
        <v>0</v>
      </c>
      <c r="KZ32" s="157" t="s">
        <v>47</v>
      </c>
      <c r="LA32" s="157">
        <v>45</v>
      </c>
      <c r="LB32" s="157">
        <v>45</v>
      </c>
      <c r="LC32" s="157">
        <v>0</v>
      </c>
      <c r="LD32" s="157">
        <v>0</v>
      </c>
      <c r="LE32" s="158">
        <f t="shared" si="51"/>
        <v>1</v>
      </c>
      <c r="LF32" s="162">
        <f t="shared" si="52"/>
        <v>0</v>
      </c>
      <c r="LH32" s="157" t="s">
        <v>47</v>
      </c>
      <c r="LI32" s="157">
        <v>45</v>
      </c>
      <c r="LJ32" s="157">
        <v>45</v>
      </c>
      <c r="LK32" s="157">
        <v>0</v>
      </c>
      <c r="LL32" s="157">
        <v>0</v>
      </c>
      <c r="LM32" s="158">
        <f t="shared" si="53"/>
        <v>1</v>
      </c>
      <c r="LN32" s="162">
        <f t="shared" si="54"/>
        <v>0</v>
      </c>
      <c r="LP32" s="157" t="s">
        <v>47</v>
      </c>
      <c r="LQ32" s="157">
        <v>45</v>
      </c>
      <c r="LR32" s="157">
        <v>45</v>
      </c>
      <c r="LS32" s="157">
        <v>0</v>
      </c>
      <c r="LT32" s="157">
        <v>0</v>
      </c>
      <c r="LU32" s="158">
        <f t="shared" si="55"/>
        <v>1</v>
      </c>
      <c r="LV32" s="162">
        <f t="shared" si="56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57"/>
        <v>1</v>
      </c>
      <c r="MD32" s="162">
        <f t="shared" si="58"/>
        <v>0</v>
      </c>
      <c r="ME32" s="162"/>
      <c r="MF32" s="157" t="s">
        <v>47</v>
      </c>
      <c r="MG32" s="157">
        <v>45</v>
      </c>
      <c r="MH32" s="157">
        <v>45</v>
      </c>
      <c r="MI32" s="157">
        <v>0</v>
      </c>
      <c r="MJ32" s="157">
        <v>0</v>
      </c>
      <c r="MK32" s="158">
        <v>1</v>
      </c>
      <c r="ML32" s="158"/>
      <c r="MM32" s="158"/>
      <c r="MN32" s="158"/>
      <c r="MP32" s="17" t="s">
        <v>47</v>
      </c>
      <c r="MQ32" s="17">
        <v>45</v>
      </c>
      <c r="MR32" s="17">
        <v>44</v>
      </c>
      <c r="MS32" s="17">
        <v>0</v>
      </c>
      <c r="MT32" s="17">
        <v>1</v>
      </c>
      <c r="MU32" s="158">
        <v>0.98</v>
      </c>
      <c r="MV32" s="162">
        <f t="shared" si="59"/>
        <v>-2.0000000000000018E-2</v>
      </c>
      <c r="MX32" s="157" t="s">
        <v>47</v>
      </c>
      <c r="MY32" s="157">
        <v>45</v>
      </c>
      <c r="MZ32" s="157">
        <v>0</v>
      </c>
      <c r="NA32" s="157">
        <v>0</v>
      </c>
      <c r="NB32" s="157">
        <v>45</v>
      </c>
      <c r="NC32" s="158">
        <v>0</v>
      </c>
      <c r="NE32" s="157" t="s">
        <v>47</v>
      </c>
      <c r="NF32" s="157">
        <v>45</v>
      </c>
      <c r="NG32" s="157">
        <v>0</v>
      </c>
      <c r="NH32" s="157">
        <v>0</v>
      </c>
      <c r="NI32" s="157">
        <v>45</v>
      </c>
      <c r="NJ32" s="158">
        <v>0</v>
      </c>
      <c r="NL32" s="157" t="s">
        <v>47</v>
      </c>
      <c r="NM32" s="157">
        <v>45</v>
      </c>
      <c r="NN32" s="157">
        <v>0</v>
      </c>
      <c r="NO32" s="157">
        <v>0</v>
      </c>
      <c r="NP32" s="157">
        <v>45</v>
      </c>
      <c r="NQ32" s="158">
        <v>0</v>
      </c>
      <c r="NS32" s="157" t="s">
        <v>47</v>
      </c>
      <c r="NT32" s="157">
        <v>45</v>
      </c>
      <c r="NU32" s="157">
        <v>0</v>
      </c>
      <c r="NV32" s="157">
        <v>0</v>
      </c>
      <c r="NW32" s="157">
        <v>45</v>
      </c>
      <c r="NX32" s="158">
        <v>0</v>
      </c>
      <c r="NZ32" s="157" t="s">
        <v>47</v>
      </c>
      <c r="OA32" s="157">
        <v>45</v>
      </c>
      <c r="OB32" s="157">
        <v>0</v>
      </c>
      <c r="OC32" s="157">
        <v>0</v>
      </c>
      <c r="OD32" s="157">
        <v>45</v>
      </c>
      <c r="OE32" s="157">
        <v>0</v>
      </c>
      <c r="OG32" s="157" t="s">
        <v>47</v>
      </c>
      <c r="OH32" s="157">
        <v>45</v>
      </c>
      <c r="OI32" s="157">
        <v>0</v>
      </c>
      <c r="OJ32" s="157">
        <v>0</v>
      </c>
      <c r="OK32" s="157">
        <v>45</v>
      </c>
      <c r="OL32" s="158">
        <v>0</v>
      </c>
      <c r="ON32" s="157" t="s">
        <v>47</v>
      </c>
      <c r="OO32" s="157">
        <v>45</v>
      </c>
      <c r="OP32" s="157">
        <v>0</v>
      </c>
      <c r="OQ32" s="157">
        <v>0</v>
      </c>
      <c r="OR32" s="157">
        <v>45</v>
      </c>
      <c r="OS32" s="158">
        <v>0</v>
      </c>
      <c r="OU32" s="157" t="s">
        <v>47</v>
      </c>
      <c r="OV32" s="157">
        <v>45</v>
      </c>
      <c r="OW32" s="157">
        <v>0</v>
      </c>
      <c r="OX32" s="157">
        <v>0</v>
      </c>
      <c r="OY32" s="157">
        <v>45</v>
      </c>
      <c r="OZ32" s="158">
        <v>0</v>
      </c>
      <c r="PB32" s="157" t="s">
        <v>46</v>
      </c>
      <c r="PC32" s="157">
        <v>145</v>
      </c>
      <c r="PD32" s="157">
        <v>0</v>
      </c>
      <c r="PE32" s="157">
        <v>0</v>
      </c>
      <c r="PF32" s="157">
        <v>145</v>
      </c>
      <c r="PG32" s="157">
        <v>0</v>
      </c>
    </row>
    <row r="33" spans="1:423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f t="shared" si="61"/>
        <v>0.5</v>
      </c>
      <c r="H33" s="2" t="s">
        <v>48</v>
      </c>
      <c r="I33" s="2">
        <v>4</v>
      </c>
      <c r="J33" s="2">
        <v>2</v>
      </c>
      <c r="K33" s="2">
        <v>2</v>
      </c>
      <c r="L33" s="2">
        <v>0</v>
      </c>
      <c r="M33" s="4">
        <f t="shared" si="60"/>
        <v>0.5</v>
      </c>
      <c r="N33" s="108">
        <f t="shared" si="0"/>
        <v>0</v>
      </c>
      <c r="P33" s="2" t="s">
        <v>48</v>
      </c>
      <c r="Q33" s="2">
        <v>4</v>
      </c>
      <c r="R33" s="2">
        <v>2</v>
      </c>
      <c r="S33" s="2">
        <v>2</v>
      </c>
      <c r="T33" s="2">
        <v>0</v>
      </c>
      <c r="U33" s="4">
        <v>0.5</v>
      </c>
      <c r="V33" s="108">
        <f t="shared" si="1"/>
        <v>0</v>
      </c>
      <c r="X33" s="2" t="s">
        <v>48</v>
      </c>
      <c r="Y33" s="2">
        <v>4</v>
      </c>
      <c r="Z33" s="2">
        <v>2</v>
      </c>
      <c r="AA33" s="2">
        <v>2</v>
      </c>
      <c r="AB33" s="2">
        <v>0</v>
      </c>
      <c r="AC33" s="4">
        <v>0.5</v>
      </c>
      <c r="AD33" s="108">
        <f t="shared" si="2"/>
        <v>0</v>
      </c>
      <c r="AF33" s="2" t="s">
        <v>48</v>
      </c>
      <c r="AG33" s="2">
        <v>4</v>
      </c>
      <c r="AH33" s="2">
        <v>2</v>
      </c>
      <c r="AI33" s="2">
        <v>2</v>
      </c>
      <c r="AJ33" s="2">
        <v>0</v>
      </c>
      <c r="AK33" s="4">
        <v>0.5</v>
      </c>
      <c r="AL33" s="108">
        <f t="shared" si="3"/>
        <v>0</v>
      </c>
      <c r="AN33" s="2" t="s">
        <v>48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108">
        <f t="shared" si="4"/>
        <v>0</v>
      </c>
      <c r="AV33" s="2" t="s">
        <v>48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108">
        <f t="shared" si="5"/>
        <v>0</v>
      </c>
      <c r="BD33" s="2" t="s">
        <v>48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108">
        <f t="shared" si="6"/>
        <v>0</v>
      </c>
      <c r="BL33" s="2" t="s">
        <v>48</v>
      </c>
      <c r="BM33" s="2">
        <v>4</v>
      </c>
      <c r="BN33" s="2">
        <v>2</v>
      </c>
      <c r="BO33" s="2">
        <v>2</v>
      </c>
      <c r="BP33" s="2">
        <v>0</v>
      </c>
      <c r="BQ33" s="4">
        <f t="shared" si="7"/>
        <v>0.5</v>
      </c>
      <c r="BR33" s="108">
        <f t="shared" si="8"/>
        <v>0</v>
      </c>
      <c r="BT33" s="157" t="s">
        <v>48</v>
      </c>
      <c r="BU33" s="157">
        <v>4</v>
      </c>
      <c r="BV33" s="157">
        <v>2</v>
      </c>
      <c r="BW33" s="157">
        <v>2</v>
      </c>
      <c r="BX33" s="157">
        <v>0</v>
      </c>
      <c r="BY33" s="158">
        <v>0.5</v>
      </c>
      <c r="BZ33" s="158">
        <v>0</v>
      </c>
      <c r="CA33" s="156"/>
      <c r="CB33" s="156" t="s">
        <v>48</v>
      </c>
      <c r="CC33" s="156">
        <v>4</v>
      </c>
      <c r="CD33" s="156">
        <v>2</v>
      </c>
      <c r="CE33" s="156">
        <v>2</v>
      </c>
      <c r="CF33" s="156">
        <v>0</v>
      </c>
      <c r="CG33" s="162">
        <v>0.5</v>
      </c>
      <c r="CH33" s="158">
        <v>0</v>
      </c>
      <c r="CI33" s="157"/>
      <c r="CJ33" s="156" t="s">
        <v>48</v>
      </c>
      <c r="CK33" s="156">
        <v>4</v>
      </c>
      <c r="CL33" s="156">
        <v>2</v>
      </c>
      <c r="CM33" s="156">
        <v>2</v>
      </c>
      <c r="CN33" s="156">
        <v>0</v>
      </c>
      <c r="CO33" s="162">
        <v>0.5</v>
      </c>
      <c r="CP33" s="162">
        <f t="shared" si="9"/>
        <v>0</v>
      </c>
      <c r="CQ33" s="156"/>
      <c r="CR33" s="156" t="s">
        <v>48</v>
      </c>
      <c r="CS33" s="156">
        <v>4</v>
      </c>
      <c r="CT33" s="156">
        <v>2</v>
      </c>
      <c r="CU33" s="156">
        <v>2</v>
      </c>
      <c r="CV33" s="156">
        <v>0</v>
      </c>
      <c r="CW33" s="162">
        <v>0.5</v>
      </c>
      <c r="CX33" s="158">
        <f t="shared" si="10"/>
        <v>0</v>
      </c>
      <c r="CY33" s="157"/>
      <c r="CZ33" s="156" t="s">
        <v>48</v>
      </c>
      <c r="DA33" s="156">
        <v>4</v>
      </c>
      <c r="DB33" s="156">
        <v>2</v>
      </c>
      <c r="DC33" s="156">
        <v>2</v>
      </c>
      <c r="DD33" s="156">
        <v>0</v>
      </c>
      <c r="DE33" s="162">
        <v>0.5</v>
      </c>
      <c r="DF33" s="158">
        <f t="shared" si="11"/>
        <v>0</v>
      </c>
      <c r="DG33" s="157"/>
      <c r="DH33" s="156" t="s">
        <v>48</v>
      </c>
      <c r="DI33" s="156">
        <v>4</v>
      </c>
      <c r="DJ33" s="156">
        <v>2</v>
      </c>
      <c r="DK33" s="156">
        <v>2</v>
      </c>
      <c r="DL33" s="156">
        <v>0</v>
      </c>
      <c r="DM33" s="162">
        <v>0.5</v>
      </c>
      <c r="DN33" s="158">
        <f t="shared" si="12"/>
        <v>0</v>
      </c>
      <c r="DO33" s="157"/>
      <c r="DP33" s="156" t="s">
        <v>48</v>
      </c>
      <c r="DQ33" s="156">
        <v>4</v>
      </c>
      <c r="DR33" s="156">
        <v>2</v>
      </c>
      <c r="DS33" s="156">
        <v>2</v>
      </c>
      <c r="DT33" s="156">
        <v>0</v>
      </c>
      <c r="DU33" s="162">
        <v>0.5</v>
      </c>
      <c r="DV33" s="162">
        <f t="shared" si="13"/>
        <v>0</v>
      </c>
      <c r="DW33" s="156"/>
      <c r="DX33" s="156" t="s">
        <v>48</v>
      </c>
      <c r="DY33" s="156">
        <v>4</v>
      </c>
      <c r="DZ33" s="156">
        <v>2</v>
      </c>
      <c r="EA33" s="156">
        <v>2</v>
      </c>
      <c r="EB33" s="156">
        <v>0</v>
      </c>
      <c r="EC33" s="162">
        <v>0.5</v>
      </c>
      <c r="ED33" s="162">
        <f t="shared" si="14"/>
        <v>0</v>
      </c>
      <c r="EE33" s="156"/>
      <c r="EF33" s="156" t="s">
        <v>48</v>
      </c>
      <c r="EG33" s="156">
        <v>4</v>
      </c>
      <c r="EH33" s="156">
        <v>2</v>
      </c>
      <c r="EI33" s="156">
        <v>2</v>
      </c>
      <c r="EJ33" s="156">
        <v>0</v>
      </c>
      <c r="EK33" s="162">
        <v>0.5</v>
      </c>
      <c r="EL33" s="162">
        <f t="shared" si="15"/>
        <v>0</v>
      </c>
      <c r="EM33" s="156"/>
      <c r="EN33" s="156" t="s">
        <v>48</v>
      </c>
      <c r="EO33" s="156">
        <v>4</v>
      </c>
      <c r="EP33" s="156">
        <v>2</v>
      </c>
      <c r="EQ33" s="156">
        <v>2</v>
      </c>
      <c r="ER33" s="156">
        <v>0</v>
      </c>
      <c r="ES33" s="162">
        <v>0.5</v>
      </c>
      <c r="ET33" s="162">
        <f t="shared" si="16"/>
        <v>0</v>
      </c>
      <c r="EU33" s="156"/>
      <c r="EV33" s="156"/>
      <c r="EW33" s="156"/>
      <c r="EX33" s="156"/>
      <c r="EY33" s="156"/>
      <c r="EZ33" s="156"/>
      <c r="FA33" s="156"/>
      <c r="FB33" s="156"/>
      <c r="FC33" s="162"/>
      <c r="FD33" s="156"/>
      <c r="FE33" s="156"/>
      <c r="FF33" s="156"/>
      <c r="FG33" s="156"/>
      <c r="FH33" s="156"/>
      <c r="FI33" s="156"/>
      <c r="FJ33" s="162"/>
      <c r="FK33" s="156"/>
      <c r="FL33" s="156"/>
      <c r="FM33" s="156"/>
      <c r="FN33" s="156"/>
      <c r="FO33" s="156"/>
      <c r="FP33" s="156"/>
      <c r="FQ33" s="156"/>
      <c r="FR33" s="156"/>
      <c r="FS33" s="156"/>
      <c r="FT33" s="157" t="s">
        <v>48</v>
      </c>
      <c r="FU33" s="157">
        <v>4</v>
      </c>
      <c r="FV33" s="157">
        <v>2</v>
      </c>
      <c r="FW33" s="157">
        <v>2</v>
      </c>
      <c r="FX33" s="157">
        <v>0</v>
      </c>
      <c r="FY33" s="158">
        <f t="shared" si="17"/>
        <v>0.5</v>
      </c>
      <c r="FZ33" s="162">
        <f t="shared" si="18"/>
        <v>0</v>
      </c>
      <c r="GA33" s="156"/>
      <c r="GB33" s="157" t="s">
        <v>48</v>
      </c>
      <c r="GC33" s="157">
        <v>4</v>
      </c>
      <c r="GD33" s="157">
        <v>2</v>
      </c>
      <c r="GE33" s="157">
        <v>2</v>
      </c>
      <c r="GF33" s="157">
        <v>0</v>
      </c>
      <c r="GG33" s="158">
        <f t="shared" si="19"/>
        <v>0.5</v>
      </c>
      <c r="GH33" s="162">
        <f t="shared" si="20"/>
        <v>0</v>
      </c>
      <c r="GI33" s="156"/>
      <c r="GJ33" s="157" t="s">
        <v>48</v>
      </c>
      <c r="GK33" s="157">
        <v>4</v>
      </c>
      <c r="GL33" s="157">
        <v>2</v>
      </c>
      <c r="GM33" s="157">
        <v>2</v>
      </c>
      <c r="GN33" s="157">
        <v>0</v>
      </c>
      <c r="GO33" s="158">
        <f t="shared" si="21"/>
        <v>0.5</v>
      </c>
      <c r="GP33" s="162">
        <f t="shared" si="22"/>
        <v>0</v>
      </c>
      <c r="GQ33" s="156"/>
      <c r="GR33" s="157" t="s">
        <v>48</v>
      </c>
      <c r="GS33" s="157">
        <v>4</v>
      </c>
      <c r="GT33" s="157">
        <v>2</v>
      </c>
      <c r="GU33" s="157">
        <v>2</v>
      </c>
      <c r="GV33" s="157">
        <v>0</v>
      </c>
      <c r="GW33" s="158">
        <f t="shared" si="23"/>
        <v>0.5</v>
      </c>
      <c r="GX33" s="162">
        <f t="shared" si="24"/>
        <v>0</v>
      </c>
      <c r="GY33" s="156"/>
      <c r="GZ33" s="157" t="s">
        <v>48</v>
      </c>
      <c r="HA33" s="157">
        <v>4</v>
      </c>
      <c r="HB33" s="157">
        <v>2</v>
      </c>
      <c r="HC33" s="157">
        <v>2</v>
      </c>
      <c r="HD33" s="157">
        <v>0</v>
      </c>
      <c r="HE33" s="158">
        <f t="shared" si="25"/>
        <v>0.5</v>
      </c>
      <c r="HF33" s="162">
        <f t="shared" si="26"/>
        <v>0</v>
      </c>
      <c r="HH33" s="157" t="s">
        <v>48</v>
      </c>
      <c r="HI33" s="157">
        <v>4</v>
      </c>
      <c r="HJ33" s="157">
        <v>2</v>
      </c>
      <c r="HK33" s="157">
        <v>2</v>
      </c>
      <c r="HL33" s="157">
        <v>0</v>
      </c>
      <c r="HM33" s="158">
        <f t="shared" si="27"/>
        <v>0.5</v>
      </c>
      <c r="HN33" s="162">
        <f t="shared" si="28"/>
        <v>0</v>
      </c>
      <c r="HP33" s="157" t="s">
        <v>48</v>
      </c>
      <c r="HQ33" s="157">
        <v>4</v>
      </c>
      <c r="HR33" s="157">
        <v>2</v>
      </c>
      <c r="HS33" s="157">
        <v>2</v>
      </c>
      <c r="HT33" s="157">
        <v>0</v>
      </c>
      <c r="HU33" s="158">
        <f t="shared" si="29"/>
        <v>0.5</v>
      </c>
      <c r="HV33" s="162">
        <f t="shared" si="30"/>
        <v>0</v>
      </c>
      <c r="HX33" s="157" t="s">
        <v>48</v>
      </c>
      <c r="HY33" s="157">
        <v>4</v>
      </c>
      <c r="HZ33" s="157">
        <v>2</v>
      </c>
      <c r="IA33" s="157">
        <v>2</v>
      </c>
      <c r="IB33" s="157">
        <v>0</v>
      </c>
      <c r="IC33" s="158">
        <f t="shared" si="31"/>
        <v>0.5</v>
      </c>
      <c r="ID33" s="162">
        <f t="shared" si="32"/>
        <v>0</v>
      </c>
      <c r="IF33" s="157" t="s">
        <v>48</v>
      </c>
      <c r="IG33" s="157">
        <v>4</v>
      </c>
      <c r="IH33" s="157">
        <v>2</v>
      </c>
      <c r="II33" s="157">
        <v>2</v>
      </c>
      <c r="IJ33" s="157">
        <v>0</v>
      </c>
      <c r="IK33" s="158">
        <f t="shared" si="33"/>
        <v>0.5</v>
      </c>
      <c r="IL33" s="162">
        <f t="shared" si="34"/>
        <v>0</v>
      </c>
      <c r="IN33" s="157" t="s">
        <v>48</v>
      </c>
      <c r="IO33" s="157">
        <v>4</v>
      </c>
      <c r="IP33" s="157">
        <v>2</v>
      </c>
      <c r="IQ33" s="157">
        <v>2</v>
      </c>
      <c r="IR33" s="157">
        <v>0</v>
      </c>
      <c r="IS33" s="158">
        <f t="shared" si="35"/>
        <v>0.5</v>
      </c>
      <c r="IT33" s="162">
        <f t="shared" si="36"/>
        <v>0</v>
      </c>
      <c r="IV33" s="157" t="s">
        <v>48</v>
      </c>
      <c r="IW33" s="157">
        <v>4</v>
      </c>
      <c r="IX33" s="157">
        <v>2</v>
      </c>
      <c r="IY33" s="157">
        <v>2</v>
      </c>
      <c r="IZ33" s="157">
        <v>0</v>
      </c>
      <c r="JA33" s="158">
        <f t="shared" si="37"/>
        <v>0.5</v>
      </c>
      <c r="JB33" s="162">
        <f t="shared" si="38"/>
        <v>0</v>
      </c>
      <c r="JD33" s="157" t="s">
        <v>48</v>
      </c>
      <c r="JE33" s="157">
        <v>4</v>
      </c>
      <c r="JF33" s="157">
        <v>2</v>
      </c>
      <c r="JG33" s="157">
        <v>2</v>
      </c>
      <c r="JH33" s="157">
        <v>0</v>
      </c>
      <c r="JI33" s="158">
        <f t="shared" si="39"/>
        <v>0.5</v>
      </c>
      <c r="JJ33" s="162">
        <f t="shared" si="40"/>
        <v>0</v>
      </c>
      <c r="JL33" s="157" t="s">
        <v>48</v>
      </c>
      <c r="JM33" s="157">
        <v>4</v>
      </c>
      <c r="JN33" s="157">
        <v>2</v>
      </c>
      <c r="JO33" s="157">
        <v>2</v>
      </c>
      <c r="JP33" s="157">
        <v>0</v>
      </c>
      <c r="JQ33" s="158">
        <f t="shared" si="41"/>
        <v>0.5</v>
      </c>
      <c r="JR33" s="162">
        <f t="shared" si="42"/>
        <v>0</v>
      </c>
      <c r="JT33" s="157" t="s">
        <v>48</v>
      </c>
      <c r="JU33" s="157">
        <v>4</v>
      </c>
      <c r="JV33" s="157">
        <v>2</v>
      </c>
      <c r="JW33" s="157">
        <v>2</v>
      </c>
      <c r="JX33" s="157">
        <v>0</v>
      </c>
      <c r="JY33" s="158">
        <f t="shared" si="43"/>
        <v>0.5</v>
      </c>
      <c r="JZ33" s="162">
        <f t="shared" si="44"/>
        <v>0</v>
      </c>
      <c r="KB33" s="157" t="s">
        <v>48</v>
      </c>
      <c r="KC33" s="157">
        <v>4</v>
      </c>
      <c r="KD33" s="157">
        <v>2</v>
      </c>
      <c r="KE33" s="157">
        <v>2</v>
      </c>
      <c r="KF33" s="157">
        <v>0</v>
      </c>
      <c r="KG33" s="158">
        <f t="shared" si="45"/>
        <v>0.5</v>
      </c>
      <c r="KH33" s="162">
        <f t="shared" si="46"/>
        <v>0</v>
      </c>
      <c r="KJ33" s="157" t="s">
        <v>48</v>
      </c>
      <c r="KK33" s="157">
        <v>4</v>
      </c>
      <c r="KL33" s="157">
        <v>2</v>
      </c>
      <c r="KM33" s="157">
        <v>2</v>
      </c>
      <c r="KN33" s="157">
        <v>0</v>
      </c>
      <c r="KO33" s="158">
        <f t="shared" si="47"/>
        <v>0.5</v>
      </c>
      <c r="KP33" s="162">
        <f t="shared" si="48"/>
        <v>0</v>
      </c>
      <c r="KR33" s="157" t="s">
        <v>48</v>
      </c>
      <c r="KS33" s="157">
        <v>4</v>
      </c>
      <c r="KT33" s="157">
        <v>2</v>
      </c>
      <c r="KU33" s="157">
        <v>2</v>
      </c>
      <c r="KV33" s="157">
        <v>0</v>
      </c>
      <c r="KW33" s="158">
        <f t="shared" si="49"/>
        <v>0.5</v>
      </c>
      <c r="KX33" s="162">
        <f t="shared" si="50"/>
        <v>0</v>
      </c>
      <c r="KZ33" s="157" t="s">
        <v>48</v>
      </c>
      <c r="LA33" s="157">
        <v>4</v>
      </c>
      <c r="LB33" s="157">
        <v>2</v>
      </c>
      <c r="LC33" s="157">
        <v>2</v>
      </c>
      <c r="LD33" s="157">
        <v>0</v>
      </c>
      <c r="LE33" s="158">
        <f t="shared" si="51"/>
        <v>0.5</v>
      </c>
      <c r="LF33" s="162">
        <f t="shared" si="52"/>
        <v>0</v>
      </c>
      <c r="LH33" s="157" t="s">
        <v>48</v>
      </c>
      <c r="LI33" s="157">
        <v>4</v>
      </c>
      <c r="LJ33" s="157">
        <v>2</v>
      </c>
      <c r="LK33" s="157">
        <v>2</v>
      </c>
      <c r="LL33" s="157">
        <v>0</v>
      </c>
      <c r="LM33" s="158">
        <f t="shared" si="53"/>
        <v>0.5</v>
      </c>
      <c r="LN33" s="162">
        <f t="shared" si="54"/>
        <v>0</v>
      </c>
      <c r="LP33" s="157" t="s">
        <v>48</v>
      </c>
      <c r="LQ33" s="157">
        <v>4</v>
      </c>
      <c r="LR33" s="157">
        <v>2</v>
      </c>
      <c r="LS33" s="157">
        <v>2</v>
      </c>
      <c r="LT33" s="157">
        <v>0</v>
      </c>
      <c r="LU33" s="158">
        <f t="shared" si="55"/>
        <v>0.5</v>
      </c>
      <c r="LV33" s="162">
        <f t="shared" si="56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57"/>
        <v>0.5</v>
      </c>
      <c r="MD33" s="162">
        <f t="shared" si="58"/>
        <v>0</v>
      </c>
      <c r="ME33" s="162"/>
      <c r="MF33" s="157" t="s">
        <v>48</v>
      </c>
      <c r="MG33" s="157">
        <v>4</v>
      </c>
      <c r="MH33" s="157">
        <v>2</v>
      </c>
      <c r="MI33" s="157">
        <v>2</v>
      </c>
      <c r="MJ33" s="157">
        <v>0</v>
      </c>
      <c r="MK33" s="158">
        <v>0.5</v>
      </c>
      <c r="ML33" s="158"/>
      <c r="MM33" s="158"/>
      <c r="MN33" s="158"/>
      <c r="MP33" s="157" t="s">
        <v>48</v>
      </c>
      <c r="MQ33" s="157">
        <v>4</v>
      </c>
      <c r="MR33" s="157">
        <v>2</v>
      </c>
      <c r="MS33" s="157">
        <v>2</v>
      </c>
      <c r="MT33" s="157">
        <v>0</v>
      </c>
      <c r="MU33" s="158">
        <v>0.5</v>
      </c>
      <c r="MV33" s="162">
        <f t="shared" si="59"/>
        <v>0</v>
      </c>
      <c r="MX33" s="157" t="s">
        <v>48</v>
      </c>
      <c r="MY33" s="157">
        <v>4</v>
      </c>
      <c r="MZ33" s="157">
        <v>0</v>
      </c>
      <c r="NA33" s="157">
        <v>0</v>
      </c>
      <c r="NB33" s="157">
        <v>4</v>
      </c>
      <c r="NC33" s="158">
        <v>0</v>
      </c>
      <c r="NE33" s="157" t="s">
        <v>48</v>
      </c>
      <c r="NF33" s="157">
        <v>4</v>
      </c>
      <c r="NG33" s="157">
        <v>0</v>
      </c>
      <c r="NH33" s="157">
        <v>0</v>
      </c>
      <c r="NI33" s="157">
        <v>4</v>
      </c>
      <c r="NJ33" s="158">
        <v>0</v>
      </c>
      <c r="NL33" s="157" t="s">
        <v>48</v>
      </c>
      <c r="NM33" s="157">
        <v>4</v>
      </c>
      <c r="NN33" s="157">
        <v>0</v>
      </c>
      <c r="NO33" s="157">
        <v>0</v>
      </c>
      <c r="NP33" s="157">
        <v>4</v>
      </c>
      <c r="NQ33" s="158">
        <v>0</v>
      </c>
      <c r="NS33" s="157" t="s">
        <v>48</v>
      </c>
      <c r="NT33" s="157">
        <v>4</v>
      </c>
      <c r="NU33" s="157">
        <v>0</v>
      </c>
      <c r="NV33" s="157">
        <v>0</v>
      </c>
      <c r="NW33" s="157">
        <v>4</v>
      </c>
      <c r="NX33" s="158">
        <v>0</v>
      </c>
      <c r="NZ33" s="157" t="s">
        <v>48</v>
      </c>
      <c r="OA33" s="157">
        <v>4</v>
      </c>
      <c r="OB33" s="157">
        <v>0</v>
      </c>
      <c r="OC33" s="157">
        <v>0</v>
      </c>
      <c r="OD33" s="157">
        <v>4</v>
      </c>
      <c r="OE33" s="157">
        <v>0</v>
      </c>
      <c r="OG33" s="157" t="s">
        <v>48</v>
      </c>
      <c r="OH33" s="157">
        <v>4</v>
      </c>
      <c r="OI33" s="157">
        <v>0</v>
      </c>
      <c r="OJ33" s="157">
        <v>0</v>
      </c>
      <c r="OK33" s="157">
        <v>4</v>
      </c>
      <c r="OL33" s="158">
        <v>0</v>
      </c>
      <c r="ON33" s="157" t="s">
        <v>48</v>
      </c>
      <c r="OO33" s="157">
        <v>4</v>
      </c>
      <c r="OP33" s="157">
        <v>0</v>
      </c>
      <c r="OQ33" s="157">
        <v>0</v>
      </c>
      <c r="OR33" s="157">
        <v>4</v>
      </c>
      <c r="OS33" s="158">
        <v>0</v>
      </c>
      <c r="OU33" s="157" t="s">
        <v>48</v>
      </c>
      <c r="OV33" s="157">
        <v>4</v>
      </c>
      <c r="OW33" s="157">
        <v>0</v>
      </c>
      <c r="OX33" s="157">
        <v>0</v>
      </c>
      <c r="OY33" s="157">
        <v>4</v>
      </c>
      <c r="OZ33" s="158">
        <v>0</v>
      </c>
      <c r="PB33" s="157" t="s">
        <v>47</v>
      </c>
      <c r="PC33" s="157">
        <v>45</v>
      </c>
      <c r="PD33" s="157">
        <v>0</v>
      </c>
      <c r="PE33" s="157">
        <v>0</v>
      </c>
      <c r="PF33" s="157">
        <v>45</v>
      </c>
      <c r="PG33" s="157">
        <v>0</v>
      </c>
    </row>
    <row r="34" spans="1:423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f t="shared" si="61"/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f t="shared" si="60"/>
        <v>1</v>
      </c>
      <c r="N34" s="108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108">
        <f t="shared" si="1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108">
        <f t="shared" si="2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108">
        <f t="shared" si="3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108">
        <f t="shared" si="4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108">
        <f t="shared" si="5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108">
        <f t="shared" si="6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7"/>
        <v>1</v>
      </c>
      <c r="BR34" s="108">
        <f t="shared" si="8"/>
        <v>0</v>
      </c>
      <c r="BT34" s="157" t="s">
        <v>49</v>
      </c>
      <c r="BU34" s="157">
        <v>15</v>
      </c>
      <c r="BV34" s="157">
        <v>15</v>
      </c>
      <c r="BW34" s="157">
        <v>0</v>
      </c>
      <c r="BX34" s="157">
        <v>0</v>
      </c>
      <c r="BY34" s="158">
        <v>1</v>
      </c>
      <c r="BZ34" s="158">
        <v>0</v>
      </c>
      <c r="CA34" s="156"/>
      <c r="CB34" s="156" t="s">
        <v>49</v>
      </c>
      <c r="CC34" s="156">
        <v>15</v>
      </c>
      <c r="CD34" s="156">
        <v>15</v>
      </c>
      <c r="CE34" s="156">
        <v>0</v>
      </c>
      <c r="CF34" s="156">
        <v>0</v>
      </c>
      <c r="CG34" s="162">
        <v>1</v>
      </c>
      <c r="CH34" s="158">
        <v>0</v>
      </c>
      <c r="CI34" s="157"/>
      <c r="CJ34" s="156" t="s">
        <v>49</v>
      </c>
      <c r="CK34" s="156">
        <v>15</v>
      </c>
      <c r="CL34" s="156">
        <v>15</v>
      </c>
      <c r="CM34" s="156">
        <v>0</v>
      </c>
      <c r="CN34" s="156">
        <v>0</v>
      </c>
      <c r="CO34" s="162">
        <v>1</v>
      </c>
      <c r="CP34" s="162">
        <f t="shared" si="9"/>
        <v>0</v>
      </c>
      <c r="CQ34" s="156"/>
      <c r="CR34" s="156" t="s">
        <v>49</v>
      </c>
      <c r="CS34" s="156">
        <v>15</v>
      </c>
      <c r="CT34" s="156">
        <v>15</v>
      </c>
      <c r="CU34" s="156">
        <v>0</v>
      </c>
      <c r="CV34" s="156">
        <v>0</v>
      </c>
      <c r="CW34" s="162">
        <v>1</v>
      </c>
      <c r="CX34" s="158">
        <f t="shared" si="10"/>
        <v>0</v>
      </c>
      <c r="CY34" s="157"/>
      <c r="CZ34" s="156" t="s">
        <v>49</v>
      </c>
      <c r="DA34" s="156">
        <v>15</v>
      </c>
      <c r="DB34" s="156">
        <v>15</v>
      </c>
      <c r="DC34" s="156">
        <v>0</v>
      </c>
      <c r="DD34" s="156">
        <v>0</v>
      </c>
      <c r="DE34" s="162">
        <v>1</v>
      </c>
      <c r="DF34" s="158">
        <f t="shared" si="11"/>
        <v>0</v>
      </c>
      <c r="DG34" s="157"/>
      <c r="DH34" s="156" t="s">
        <v>49</v>
      </c>
      <c r="DI34" s="156">
        <v>15</v>
      </c>
      <c r="DJ34" s="156">
        <v>15</v>
      </c>
      <c r="DK34" s="156">
        <v>0</v>
      </c>
      <c r="DL34" s="156">
        <v>0</v>
      </c>
      <c r="DM34" s="162">
        <v>1</v>
      </c>
      <c r="DN34" s="158">
        <f t="shared" si="12"/>
        <v>0</v>
      </c>
      <c r="DO34" s="157"/>
      <c r="DP34" s="156" t="s">
        <v>49</v>
      </c>
      <c r="DQ34" s="156">
        <v>15</v>
      </c>
      <c r="DR34" s="156">
        <v>15</v>
      </c>
      <c r="DS34" s="156">
        <v>0</v>
      </c>
      <c r="DT34" s="156">
        <v>0</v>
      </c>
      <c r="DU34" s="162">
        <v>1</v>
      </c>
      <c r="DV34" s="162">
        <f t="shared" si="13"/>
        <v>0</v>
      </c>
      <c r="DW34" s="156"/>
      <c r="DX34" s="156" t="s">
        <v>49</v>
      </c>
      <c r="DY34" s="156">
        <v>15</v>
      </c>
      <c r="DZ34" s="156">
        <v>15</v>
      </c>
      <c r="EA34" s="156">
        <v>0</v>
      </c>
      <c r="EB34" s="156">
        <v>0</v>
      </c>
      <c r="EC34" s="162">
        <v>1</v>
      </c>
      <c r="ED34" s="162">
        <f t="shared" si="14"/>
        <v>0</v>
      </c>
      <c r="EE34" s="156"/>
      <c r="EF34" s="156" t="s">
        <v>49</v>
      </c>
      <c r="EG34" s="156">
        <v>15</v>
      </c>
      <c r="EH34" s="156">
        <v>15</v>
      </c>
      <c r="EI34" s="156">
        <v>0</v>
      </c>
      <c r="EJ34" s="156">
        <v>0</v>
      </c>
      <c r="EK34" s="162">
        <v>1</v>
      </c>
      <c r="EL34" s="162">
        <f t="shared" si="15"/>
        <v>0</v>
      </c>
      <c r="EM34" s="156"/>
      <c r="EN34" s="156" t="s">
        <v>49</v>
      </c>
      <c r="EO34" s="156">
        <v>15</v>
      </c>
      <c r="EP34" s="156">
        <v>15</v>
      </c>
      <c r="EQ34" s="156">
        <v>0</v>
      </c>
      <c r="ER34" s="156">
        <v>0</v>
      </c>
      <c r="ES34" s="162">
        <v>1</v>
      </c>
      <c r="ET34" s="162">
        <f t="shared" si="16"/>
        <v>0</v>
      </c>
      <c r="EU34" s="156"/>
      <c r="EV34" s="156"/>
      <c r="EW34" s="156"/>
      <c r="EX34" s="156"/>
      <c r="EY34" s="156"/>
      <c r="EZ34" s="156"/>
      <c r="FA34" s="156"/>
      <c r="FB34" s="156"/>
      <c r="FC34" s="162"/>
      <c r="FD34" s="156"/>
      <c r="FE34" s="156"/>
      <c r="FF34" s="156"/>
      <c r="FG34" s="156"/>
      <c r="FH34" s="156"/>
      <c r="FI34" s="156"/>
      <c r="FJ34" s="162"/>
      <c r="FK34" s="156"/>
      <c r="FL34" s="156"/>
      <c r="FM34" s="156"/>
      <c r="FN34" s="156"/>
      <c r="FO34" s="156"/>
      <c r="FP34" s="156"/>
      <c r="FQ34" s="156"/>
      <c r="FR34" s="156"/>
      <c r="FS34" s="156"/>
      <c r="FT34" s="157" t="s">
        <v>49</v>
      </c>
      <c r="FU34" s="157">
        <v>15</v>
      </c>
      <c r="FV34" s="157">
        <v>15</v>
      </c>
      <c r="FW34" s="157">
        <v>0</v>
      </c>
      <c r="FX34" s="157">
        <v>0</v>
      </c>
      <c r="FY34" s="158">
        <f t="shared" si="17"/>
        <v>1</v>
      </c>
      <c r="FZ34" s="162">
        <f t="shared" si="18"/>
        <v>0</v>
      </c>
      <c r="GA34" s="156"/>
      <c r="GB34" s="157" t="s">
        <v>49</v>
      </c>
      <c r="GC34" s="157">
        <v>15</v>
      </c>
      <c r="GD34" s="157">
        <v>15</v>
      </c>
      <c r="GE34" s="157">
        <v>0</v>
      </c>
      <c r="GF34" s="157">
        <v>0</v>
      </c>
      <c r="GG34" s="158">
        <f t="shared" si="19"/>
        <v>1</v>
      </c>
      <c r="GH34" s="162">
        <f t="shared" si="20"/>
        <v>0</v>
      </c>
      <c r="GI34" s="156"/>
      <c r="GJ34" s="157" t="s">
        <v>49</v>
      </c>
      <c r="GK34" s="157">
        <v>15</v>
      </c>
      <c r="GL34" s="157">
        <v>15</v>
      </c>
      <c r="GM34" s="157">
        <v>0</v>
      </c>
      <c r="GN34" s="157">
        <v>0</v>
      </c>
      <c r="GO34" s="158">
        <f t="shared" si="21"/>
        <v>1</v>
      </c>
      <c r="GP34" s="162">
        <f t="shared" si="22"/>
        <v>0</v>
      </c>
      <c r="GQ34" s="156"/>
      <c r="GR34" s="157" t="s">
        <v>49</v>
      </c>
      <c r="GS34" s="157">
        <v>15</v>
      </c>
      <c r="GT34" s="157">
        <v>15</v>
      </c>
      <c r="GU34" s="157">
        <v>0</v>
      </c>
      <c r="GV34" s="157">
        <v>0</v>
      </c>
      <c r="GW34" s="158">
        <f t="shared" si="23"/>
        <v>1</v>
      </c>
      <c r="GX34" s="162">
        <f t="shared" si="24"/>
        <v>0</v>
      </c>
      <c r="GY34" s="156"/>
      <c r="GZ34" s="157" t="s">
        <v>49</v>
      </c>
      <c r="HA34" s="157">
        <v>15</v>
      </c>
      <c r="HB34" s="157">
        <v>15</v>
      </c>
      <c r="HC34" s="157">
        <v>0</v>
      </c>
      <c r="HD34" s="157">
        <v>0</v>
      </c>
      <c r="HE34" s="158">
        <f t="shared" si="25"/>
        <v>1</v>
      </c>
      <c r="HF34" s="162">
        <f t="shared" si="26"/>
        <v>0</v>
      </c>
      <c r="HH34" s="157" t="s">
        <v>49</v>
      </c>
      <c r="HI34" s="157">
        <v>15</v>
      </c>
      <c r="HJ34" s="157">
        <v>15</v>
      </c>
      <c r="HK34" s="157">
        <v>0</v>
      </c>
      <c r="HL34" s="157">
        <v>0</v>
      </c>
      <c r="HM34" s="158">
        <f t="shared" si="27"/>
        <v>1</v>
      </c>
      <c r="HN34" s="162">
        <f t="shared" si="28"/>
        <v>0</v>
      </c>
      <c r="HP34" s="157" t="s">
        <v>49</v>
      </c>
      <c r="HQ34" s="157">
        <v>15</v>
      </c>
      <c r="HR34" s="157">
        <v>15</v>
      </c>
      <c r="HS34" s="157">
        <v>0</v>
      </c>
      <c r="HT34" s="157">
        <v>0</v>
      </c>
      <c r="HU34" s="158">
        <f t="shared" si="29"/>
        <v>1</v>
      </c>
      <c r="HV34" s="162">
        <f t="shared" si="30"/>
        <v>0</v>
      </c>
      <c r="HX34" s="157" t="s">
        <v>49</v>
      </c>
      <c r="HY34" s="157">
        <v>15</v>
      </c>
      <c r="HZ34" s="157">
        <v>15</v>
      </c>
      <c r="IA34" s="157">
        <v>0</v>
      </c>
      <c r="IB34" s="157">
        <v>0</v>
      </c>
      <c r="IC34" s="158">
        <f t="shared" si="31"/>
        <v>1</v>
      </c>
      <c r="ID34" s="162">
        <f t="shared" si="32"/>
        <v>0</v>
      </c>
      <c r="IF34" s="157" t="s">
        <v>49</v>
      </c>
      <c r="IG34" s="157">
        <v>15</v>
      </c>
      <c r="IH34" s="157">
        <v>15</v>
      </c>
      <c r="II34" s="157">
        <v>0</v>
      </c>
      <c r="IJ34" s="157">
        <v>0</v>
      </c>
      <c r="IK34" s="158">
        <f t="shared" si="33"/>
        <v>1</v>
      </c>
      <c r="IL34" s="162">
        <f t="shared" si="34"/>
        <v>0</v>
      </c>
      <c r="IN34" s="157" t="s">
        <v>49</v>
      </c>
      <c r="IO34" s="157">
        <v>15</v>
      </c>
      <c r="IP34" s="157">
        <v>15</v>
      </c>
      <c r="IQ34" s="157">
        <v>0</v>
      </c>
      <c r="IR34" s="157">
        <v>0</v>
      </c>
      <c r="IS34" s="158">
        <f t="shared" si="35"/>
        <v>1</v>
      </c>
      <c r="IT34" s="162">
        <f t="shared" si="36"/>
        <v>0</v>
      </c>
      <c r="IV34" s="157" t="s">
        <v>49</v>
      </c>
      <c r="IW34" s="157">
        <v>15</v>
      </c>
      <c r="IX34" s="157">
        <v>15</v>
      </c>
      <c r="IY34" s="157">
        <v>0</v>
      </c>
      <c r="IZ34" s="157">
        <v>0</v>
      </c>
      <c r="JA34" s="158">
        <f t="shared" si="37"/>
        <v>1</v>
      </c>
      <c r="JB34" s="162">
        <f t="shared" si="38"/>
        <v>0</v>
      </c>
      <c r="JD34" s="157" t="s">
        <v>49</v>
      </c>
      <c r="JE34" s="157">
        <v>15</v>
      </c>
      <c r="JF34" s="157">
        <v>15</v>
      </c>
      <c r="JG34" s="157">
        <v>0</v>
      </c>
      <c r="JH34" s="157">
        <v>0</v>
      </c>
      <c r="JI34" s="158">
        <f t="shared" si="39"/>
        <v>1</v>
      </c>
      <c r="JJ34" s="162">
        <f t="shared" si="40"/>
        <v>0</v>
      </c>
      <c r="JL34" s="157" t="s">
        <v>49</v>
      </c>
      <c r="JM34" s="157">
        <v>15</v>
      </c>
      <c r="JN34" s="157">
        <v>15</v>
      </c>
      <c r="JO34" s="157">
        <v>0</v>
      </c>
      <c r="JP34" s="157">
        <v>0</v>
      </c>
      <c r="JQ34" s="158">
        <f t="shared" si="41"/>
        <v>1</v>
      </c>
      <c r="JR34" s="162">
        <f t="shared" si="42"/>
        <v>0</v>
      </c>
      <c r="JT34" s="157" t="s">
        <v>49</v>
      </c>
      <c r="JU34" s="157">
        <v>15</v>
      </c>
      <c r="JV34" s="157">
        <v>15</v>
      </c>
      <c r="JW34" s="157">
        <v>0</v>
      </c>
      <c r="JX34" s="157">
        <v>0</v>
      </c>
      <c r="JY34" s="158">
        <f t="shared" si="43"/>
        <v>1</v>
      </c>
      <c r="JZ34" s="162">
        <f t="shared" si="44"/>
        <v>0</v>
      </c>
      <c r="KB34" s="157" t="s">
        <v>49</v>
      </c>
      <c r="KC34" s="157">
        <v>15</v>
      </c>
      <c r="KD34" s="157">
        <v>15</v>
      </c>
      <c r="KE34" s="157">
        <v>0</v>
      </c>
      <c r="KF34" s="157">
        <v>0</v>
      </c>
      <c r="KG34" s="158">
        <f t="shared" si="45"/>
        <v>1</v>
      </c>
      <c r="KH34" s="162">
        <f t="shared" si="46"/>
        <v>0</v>
      </c>
      <c r="KJ34" s="157" t="s">
        <v>49</v>
      </c>
      <c r="KK34" s="157">
        <v>15</v>
      </c>
      <c r="KL34" s="157">
        <v>15</v>
      </c>
      <c r="KM34" s="157">
        <v>0</v>
      </c>
      <c r="KN34" s="157">
        <v>0</v>
      </c>
      <c r="KO34" s="158">
        <f t="shared" si="47"/>
        <v>1</v>
      </c>
      <c r="KP34" s="162">
        <f t="shared" si="48"/>
        <v>0</v>
      </c>
      <c r="KR34" s="157" t="s">
        <v>49</v>
      </c>
      <c r="KS34" s="157">
        <v>15</v>
      </c>
      <c r="KT34" s="157">
        <v>15</v>
      </c>
      <c r="KU34" s="157">
        <v>0</v>
      </c>
      <c r="KV34" s="157">
        <v>0</v>
      </c>
      <c r="KW34" s="158">
        <f t="shared" si="49"/>
        <v>1</v>
      </c>
      <c r="KX34" s="162">
        <f t="shared" si="50"/>
        <v>0</v>
      </c>
      <c r="KZ34" s="157" t="s">
        <v>49</v>
      </c>
      <c r="LA34" s="157">
        <v>15</v>
      </c>
      <c r="LB34" s="157">
        <v>15</v>
      </c>
      <c r="LC34" s="157">
        <v>0</v>
      </c>
      <c r="LD34" s="157">
        <v>0</v>
      </c>
      <c r="LE34" s="158">
        <f t="shared" si="51"/>
        <v>1</v>
      </c>
      <c r="LF34" s="162">
        <f t="shared" si="52"/>
        <v>0</v>
      </c>
      <c r="LH34" s="157" t="s">
        <v>49</v>
      </c>
      <c r="LI34" s="157">
        <v>15</v>
      </c>
      <c r="LJ34" s="157">
        <v>15</v>
      </c>
      <c r="LK34" s="157">
        <v>0</v>
      </c>
      <c r="LL34" s="157">
        <v>0</v>
      </c>
      <c r="LM34" s="158">
        <f t="shared" si="53"/>
        <v>1</v>
      </c>
      <c r="LN34" s="162">
        <f t="shared" si="54"/>
        <v>0</v>
      </c>
      <c r="LP34" s="157" t="s">
        <v>49</v>
      </c>
      <c r="LQ34" s="157">
        <v>15</v>
      </c>
      <c r="LR34" s="157">
        <v>15</v>
      </c>
      <c r="LS34" s="157">
        <v>0</v>
      </c>
      <c r="LT34" s="157">
        <v>0</v>
      </c>
      <c r="LU34" s="158">
        <f t="shared" si="55"/>
        <v>1</v>
      </c>
      <c r="LV34" s="162">
        <f t="shared" si="56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57"/>
        <v>1</v>
      </c>
      <c r="MD34" s="162">
        <f t="shared" si="58"/>
        <v>0</v>
      </c>
      <c r="ME34" s="162"/>
      <c r="MF34" s="157" t="s">
        <v>49</v>
      </c>
      <c r="MG34" s="157">
        <v>15</v>
      </c>
      <c r="MH34" s="157">
        <v>15</v>
      </c>
      <c r="MI34" s="157">
        <v>0</v>
      </c>
      <c r="MJ34" s="157">
        <v>0</v>
      </c>
      <c r="MK34" s="158">
        <v>1</v>
      </c>
      <c r="ML34" s="158"/>
      <c r="MM34" s="158"/>
      <c r="MN34" s="158"/>
      <c r="MP34" s="157" t="s">
        <v>49</v>
      </c>
      <c r="MQ34" s="157">
        <v>15</v>
      </c>
      <c r="MR34" s="157">
        <v>15</v>
      </c>
      <c r="MS34" s="157">
        <v>0</v>
      </c>
      <c r="MT34" s="157">
        <v>0</v>
      </c>
      <c r="MU34" s="158">
        <v>1</v>
      </c>
      <c r="MV34" s="162">
        <f t="shared" si="59"/>
        <v>0</v>
      </c>
      <c r="MX34" s="157" t="s">
        <v>49</v>
      </c>
      <c r="MY34" s="157">
        <v>15</v>
      </c>
      <c r="MZ34" s="157">
        <v>0</v>
      </c>
      <c r="NA34" s="157">
        <v>0</v>
      </c>
      <c r="NB34" s="157">
        <v>15</v>
      </c>
      <c r="NC34" s="158">
        <v>0</v>
      </c>
      <c r="NE34" s="157" t="s">
        <v>49</v>
      </c>
      <c r="NF34" s="157">
        <v>15</v>
      </c>
      <c r="NG34" s="157">
        <v>0</v>
      </c>
      <c r="NH34" s="157">
        <v>0</v>
      </c>
      <c r="NI34" s="157">
        <v>15</v>
      </c>
      <c r="NJ34" s="158">
        <v>0</v>
      </c>
      <c r="NL34" s="157" t="s">
        <v>49</v>
      </c>
      <c r="NM34" s="157">
        <v>15</v>
      </c>
      <c r="NN34" s="157">
        <v>0</v>
      </c>
      <c r="NO34" s="157">
        <v>0</v>
      </c>
      <c r="NP34" s="157">
        <v>15</v>
      </c>
      <c r="NQ34" s="158">
        <v>0</v>
      </c>
      <c r="NS34" s="157" t="s">
        <v>49</v>
      </c>
      <c r="NT34" s="157">
        <v>15</v>
      </c>
      <c r="NU34" s="157">
        <v>0</v>
      </c>
      <c r="NV34" s="157">
        <v>0</v>
      </c>
      <c r="NW34" s="157">
        <v>15</v>
      </c>
      <c r="NX34" s="158">
        <v>0</v>
      </c>
      <c r="NZ34" s="157" t="s">
        <v>49</v>
      </c>
      <c r="OA34" s="157">
        <v>15</v>
      </c>
      <c r="OB34" s="157">
        <v>0</v>
      </c>
      <c r="OC34" s="157">
        <v>0</v>
      </c>
      <c r="OD34" s="157">
        <v>15</v>
      </c>
      <c r="OE34" s="157">
        <v>0</v>
      </c>
      <c r="OG34" s="157" t="s">
        <v>49</v>
      </c>
      <c r="OH34" s="157">
        <v>15</v>
      </c>
      <c r="OI34" s="157">
        <v>0</v>
      </c>
      <c r="OJ34" s="157">
        <v>0</v>
      </c>
      <c r="OK34" s="157">
        <v>15</v>
      </c>
      <c r="OL34" s="158">
        <v>0</v>
      </c>
      <c r="ON34" s="157" t="s">
        <v>49</v>
      </c>
      <c r="OO34" s="157">
        <v>15</v>
      </c>
      <c r="OP34" s="157">
        <v>0</v>
      </c>
      <c r="OQ34" s="157">
        <v>0</v>
      </c>
      <c r="OR34" s="157">
        <v>15</v>
      </c>
      <c r="OS34" s="158">
        <v>0</v>
      </c>
      <c r="OU34" s="157" t="s">
        <v>49</v>
      </c>
      <c r="OV34" s="157">
        <v>15</v>
      </c>
      <c r="OW34" s="157">
        <v>0</v>
      </c>
      <c r="OX34" s="157">
        <v>0</v>
      </c>
      <c r="OY34" s="157">
        <v>15</v>
      </c>
      <c r="OZ34" s="158">
        <v>0</v>
      </c>
      <c r="PB34" s="157" t="s">
        <v>48</v>
      </c>
      <c r="PC34" s="157">
        <v>4</v>
      </c>
      <c r="PD34" s="157">
        <v>0</v>
      </c>
      <c r="PE34" s="157">
        <v>0</v>
      </c>
      <c r="PF34" s="157">
        <v>4</v>
      </c>
      <c r="PG34" s="157">
        <v>0</v>
      </c>
    </row>
    <row r="35" spans="1:423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f t="shared" si="61"/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f t="shared" si="60"/>
        <v>1</v>
      </c>
      <c r="N35" s="108">
        <f t="shared" si="0"/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108">
        <f t="shared" si="1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108">
        <f t="shared" si="2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108">
        <f t="shared" si="3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108">
        <f t="shared" si="4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108">
        <f t="shared" si="5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108">
        <f t="shared" si="6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7"/>
        <v>1</v>
      </c>
      <c r="BR35" s="108">
        <f t="shared" si="8"/>
        <v>0</v>
      </c>
      <c r="BT35" s="157" t="s">
        <v>50</v>
      </c>
      <c r="BU35" s="157">
        <v>18</v>
      </c>
      <c r="BV35" s="157">
        <v>18</v>
      </c>
      <c r="BW35" s="157">
        <v>0</v>
      </c>
      <c r="BX35" s="157">
        <v>0</v>
      </c>
      <c r="BY35" s="158">
        <v>1</v>
      </c>
      <c r="BZ35" s="158">
        <v>0</v>
      </c>
      <c r="CA35" s="156"/>
      <c r="CB35" s="156" t="s">
        <v>50</v>
      </c>
      <c r="CC35" s="156">
        <v>18</v>
      </c>
      <c r="CD35" s="156">
        <v>18</v>
      </c>
      <c r="CE35" s="156">
        <v>0</v>
      </c>
      <c r="CF35" s="156">
        <v>0</v>
      </c>
      <c r="CG35" s="162">
        <v>1</v>
      </c>
      <c r="CH35" s="158">
        <v>0</v>
      </c>
      <c r="CI35" s="157"/>
      <c r="CJ35" s="156" t="s">
        <v>50</v>
      </c>
      <c r="CK35" s="156">
        <v>18</v>
      </c>
      <c r="CL35" s="156">
        <v>18</v>
      </c>
      <c r="CM35" s="156">
        <v>0</v>
      </c>
      <c r="CN35" s="156">
        <v>0</v>
      </c>
      <c r="CO35" s="162">
        <v>1</v>
      </c>
      <c r="CP35" s="162">
        <f t="shared" si="9"/>
        <v>0</v>
      </c>
      <c r="CQ35" s="156"/>
      <c r="CR35" s="156" t="s">
        <v>50</v>
      </c>
      <c r="CS35" s="156">
        <v>18</v>
      </c>
      <c r="CT35" s="156">
        <v>18</v>
      </c>
      <c r="CU35" s="156">
        <v>0</v>
      </c>
      <c r="CV35" s="156">
        <v>0</v>
      </c>
      <c r="CW35" s="162">
        <v>1</v>
      </c>
      <c r="CX35" s="158">
        <f t="shared" si="10"/>
        <v>0</v>
      </c>
      <c r="CY35" s="157"/>
      <c r="CZ35" s="156" t="s">
        <v>50</v>
      </c>
      <c r="DA35" s="156">
        <v>18</v>
      </c>
      <c r="DB35" s="156">
        <v>18</v>
      </c>
      <c r="DC35" s="156">
        <v>0</v>
      </c>
      <c r="DD35" s="156">
        <v>0</v>
      </c>
      <c r="DE35" s="162">
        <v>1</v>
      </c>
      <c r="DF35" s="158">
        <f t="shared" si="11"/>
        <v>0</v>
      </c>
      <c r="DG35" s="157"/>
      <c r="DH35" s="156" t="s">
        <v>50</v>
      </c>
      <c r="DI35" s="156">
        <v>18</v>
      </c>
      <c r="DJ35" s="156">
        <v>18</v>
      </c>
      <c r="DK35" s="156">
        <v>0</v>
      </c>
      <c r="DL35" s="156">
        <v>0</v>
      </c>
      <c r="DM35" s="162">
        <v>1</v>
      </c>
      <c r="DN35" s="158">
        <f t="shared" si="12"/>
        <v>0</v>
      </c>
      <c r="DO35" s="157"/>
      <c r="DP35" s="156" t="s">
        <v>50</v>
      </c>
      <c r="DQ35" s="156">
        <v>18</v>
      </c>
      <c r="DR35" s="156">
        <v>18</v>
      </c>
      <c r="DS35" s="156">
        <v>0</v>
      </c>
      <c r="DT35" s="156">
        <v>0</v>
      </c>
      <c r="DU35" s="162">
        <v>1</v>
      </c>
      <c r="DV35" s="162">
        <f t="shared" si="13"/>
        <v>0</v>
      </c>
      <c r="DW35" s="156"/>
      <c r="DX35" s="156" t="s">
        <v>50</v>
      </c>
      <c r="DY35" s="156">
        <v>18</v>
      </c>
      <c r="DZ35" s="156">
        <v>18</v>
      </c>
      <c r="EA35" s="156">
        <v>0</v>
      </c>
      <c r="EB35" s="156">
        <v>0</v>
      </c>
      <c r="EC35" s="162">
        <v>1</v>
      </c>
      <c r="ED35" s="162">
        <f t="shared" si="14"/>
        <v>0</v>
      </c>
      <c r="EE35" s="156"/>
      <c r="EF35" s="156" t="s">
        <v>50</v>
      </c>
      <c r="EG35" s="156">
        <v>18</v>
      </c>
      <c r="EH35" s="156">
        <v>18</v>
      </c>
      <c r="EI35" s="156">
        <v>0</v>
      </c>
      <c r="EJ35" s="156">
        <v>0</v>
      </c>
      <c r="EK35" s="162">
        <v>1</v>
      </c>
      <c r="EL35" s="162">
        <f t="shared" si="15"/>
        <v>0</v>
      </c>
      <c r="EM35" s="156"/>
      <c r="EN35" s="156" t="s">
        <v>50</v>
      </c>
      <c r="EO35" s="156">
        <v>18</v>
      </c>
      <c r="EP35" s="156">
        <v>18</v>
      </c>
      <c r="EQ35" s="156">
        <v>0</v>
      </c>
      <c r="ER35" s="156">
        <v>0</v>
      </c>
      <c r="ES35" s="162">
        <v>1</v>
      </c>
      <c r="ET35" s="162">
        <f t="shared" si="16"/>
        <v>0</v>
      </c>
      <c r="EU35" s="156"/>
      <c r="EV35" s="156"/>
      <c r="EW35" s="156"/>
      <c r="EX35" s="156"/>
      <c r="EY35" s="156"/>
      <c r="EZ35" s="156"/>
      <c r="FA35" s="156"/>
      <c r="FB35" s="156"/>
      <c r="FC35" s="162"/>
      <c r="FD35" s="156"/>
      <c r="FE35" s="156"/>
      <c r="FF35" s="156"/>
      <c r="FG35" s="156"/>
      <c r="FH35" s="156"/>
      <c r="FI35" s="156"/>
      <c r="FJ35" s="162"/>
      <c r="FK35" s="156"/>
      <c r="FL35" s="156"/>
      <c r="FM35" s="156"/>
      <c r="FN35" s="156"/>
      <c r="FO35" s="156"/>
      <c r="FP35" s="156"/>
      <c r="FQ35" s="156"/>
      <c r="FR35" s="156"/>
      <c r="FS35" s="156"/>
      <c r="FT35" s="157" t="s">
        <v>50</v>
      </c>
      <c r="FU35" s="157">
        <v>18</v>
      </c>
      <c r="FV35" s="157">
        <v>18</v>
      </c>
      <c r="FW35" s="157">
        <v>0</v>
      </c>
      <c r="FX35" s="157">
        <v>0</v>
      </c>
      <c r="FY35" s="158">
        <f t="shared" si="17"/>
        <v>1</v>
      </c>
      <c r="FZ35" s="162">
        <f t="shared" si="18"/>
        <v>0</v>
      </c>
      <c r="GA35" s="156"/>
      <c r="GB35" s="157" t="s">
        <v>50</v>
      </c>
      <c r="GC35" s="157">
        <v>18</v>
      </c>
      <c r="GD35" s="157">
        <v>18</v>
      </c>
      <c r="GE35" s="157">
        <v>0</v>
      </c>
      <c r="GF35" s="157">
        <v>0</v>
      </c>
      <c r="GG35" s="158">
        <f t="shared" si="19"/>
        <v>1</v>
      </c>
      <c r="GH35" s="162">
        <f t="shared" si="20"/>
        <v>0</v>
      </c>
      <c r="GI35" s="156"/>
      <c r="GJ35" s="157" t="s">
        <v>50</v>
      </c>
      <c r="GK35" s="157">
        <v>18</v>
      </c>
      <c r="GL35" s="157">
        <v>18</v>
      </c>
      <c r="GM35" s="157">
        <v>0</v>
      </c>
      <c r="GN35" s="157">
        <v>0</v>
      </c>
      <c r="GO35" s="158">
        <f t="shared" si="21"/>
        <v>1</v>
      </c>
      <c r="GP35" s="162">
        <f t="shared" si="22"/>
        <v>0</v>
      </c>
      <c r="GQ35" s="156"/>
      <c r="GR35" s="157" t="s">
        <v>50</v>
      </c>
      <c r="GS35" s="157">
        <v>18</v>
      </c>
      <c r="GT35" s="157">
        <v>18</v>
      </c>
      <c r="GU35" s="157">
        <v>0</v>
      </c>
      <c r="GV35" s="157">
        <v>0</v>
      </c>
      <c r="GW35" s="158">
        <f t="shared" si="23"/>
        <v>1</v>
      </c>
      <c r="GX35" s="162">
        <f t="shared" si="24"/>
        <v>0</v>
      </c>
      <c r="GY35" s="156"/>
      <c r="GZ35" s="157" t="s">
        <v>50</v>
      </c>
      <c r="HA35" s="157">
        <v>18</v>
      </c>
      <c r="HB35" s="157">
        <v>18</v>
      </c>
      <c r="HC35" s="157">
        <v>0</v>
      </c>
      <c r="HD35" s="157">
        <v>0</v>
      </c>
      <c r="HE35" s="158">
        <f t="shared" si="25"/>
        <v>1</v>
      </c>
      <c r="HF35" s="162">
        <f t="shared" si="26"/>
        <v>0</v>
      </c>
      <c r="HH35" s="157" t="s">
        <v>50</v>
      </c>
      <c r="HI35" s="157">
        <v>18</v>
      </c>
      <c r="HJ35" s="157">
        <v>18</v>
      </c>
      <c r="HK35" s="157">
        <v>0</v>
      </c>
      <c r="HL35" s="157">
        <v>0</v>
      </c>
      <c r="HM35" s="158">
        <f t="shared" si="27"/>
        <v>1</v>
      </c>
      <c r="HN35" s="162">
        <f t="shared" si="28"/>
        <v>0</v>
      </c>
      <c r="HP35" s="157" t="s">
        <v>50</v>
      </c>
      <c r="HQ35" s="157">
        <v>18</v>
      </c>
      <c r="HR35" s="157">
        <v>18</v>
      </c>
      <c r="HS35" s="157">
        <v>0</v>
      </c>
      <c r="HT35" s="157">
        <v>0</v>
      </c>
      <c r="HU35" s="158">
        <f t="shared" si="29"/>
        <v>1</v>
      </c>
      <c r="HV35" s="162">
        <f t="shared" si="30"/>
        <v>0</v>
      </c>
      <c r="HX35" s="157" t="s">
        <v>50</v>
      </c>
      <c r="HY35" s="157">
        <v>18</v>
      </c>
      <c r="HZ35" s="157">
        <v>18</v>
      </c>
      <c r="IA35" s="157">
        <v>0</v>
      </c>
      <c r="IB35" s="157">
        <v>0</v>
      </c>
      <c r="IC35" s="158">
        <f t="shared" si="31"/>
        <v>1</v>
      </c>
      <c r="ID35" s="162">
        <f t="shared" si="32"/>
        <v>0</v>
      </c>
      <c r="IF35" s="157" t="s">
        <v>50</v>
      </c>
      <c r="IG35" s="157">
        <v>18</v>
      </c>
      <c r="IH35" s="157">
        <v>18</v>
      </c>
      <c r="II35" s="157">
        <v>0</v>
      </c>
      <c r="IJ35" s="157">
        <v>0</v>
      </c>
      <c r="IK35" s="158">
        <f t="shared" si="33"/>
        <v>1</v>
      </c>
      <c r="IL35" s="162">
        <f t="shared" si="34"/>
        <v>0</v>
      </c>
      <c r="IN35" s="157" t="s">
        <v>50</v>
      </c>
      <c r="IO35" s="157">
        <v>18</v>
      </c>
      <c r="IP35" s="157">
        <v>18</v>
      </c>
      <c r="IQ35" s="157">
        <v>0</v>
      </c>
      <c r="IR35" s="157">
        <v>0</v>
      </c>
      <c r="IS35" s="158">
        <f t="shared" si="35"/>
        <v>1</v>
      </c>
      <c r="IT35" s="162">
        <f t="shared" si="36"/>
        <v>0</v>
      </c>
      <c r="IV35" s="157" t="s">
        <v>50</v>
      </c>
      <c r="IW35" s="157">
        <v>18</v>
      </c>
      <c r="IX35" s="157">
        <v>18</v>
      </c>
      <c r="IY35" s="157">
        <v>0</v>
      </c>
      <c r="IZ35" s="157">
        <v>0</v>
      </c>
      <c r="JA35" s="158">
        <f t="shared" si="37"/>
        <v>1</v>
      </c>
      <c r="JB35" s="162">
        <f t="shared" si="38"/>
        <v>0</v>
      </c>
      <c r="JD35" s="157" t="s">
        <v>50</v>
      </c>
      <c r="JE35" s="157">
        <v>18</v>
      </c>
      <c r="JF35" s="157">
        <v>18</v>
      </c>
      <c r="JG35" s="157">
        <v>0</v>
      </c>
      <c r="JH35" s="157">
        <v>0</v>
      </c>
      <c r="JI35" s="158">
        <f t="shared" si="39"/>
        <v>1</v>
      </c>
      <c r="JJ35" s="162">
        <f t="shared" si="40"/>
        <v>0</v>
      </c>
      <c r="JL35" s="157" t="s">
        <v>50</v>
      </c>
      <c r="JM35" s="157">
        <v>18</v>
      </c>
      <c r="JN35" s="157">
        <v>18</v>
      </c>
      <c r="JO35" s="157">
        <v>0</v>
      </c>
      <c r="JP35" s="157">
        <v>0</v>
      </c>
      <c r="JQ35" s="158">
        <f t="shared" si="41"/>
        <v>1</v>
      </c>
      <c r="JR35" s="162">
        <f t="shared" si="42"/>
        <v>0</v>
      </c>
      <c r="JT35" s="157" t="s">
        <v>50</v>
      </c>
      <c r="JU35" s="157">
        <v>18</v>
      </c>
      <c r="JV35" s="157">
        <v>18</v>
      </c>
      <c r="JW35" s="157">
        <v>0</v>
      </c>
      <c r="JX35" s="157">
        <v>0</v>
      </c>
      <c r="JY35" s="158">
        <f t="shared" si="43"/>
        <v>1</v>
      </c>
      <c r="JZ35" s="162">
        <f t="shared" si="44"/>
        <v>0</v>
      </c>
      <c r="KB35" s="157" t="s">
        <v>50</v>
      </c>
      <c r="KC35" s="157">
        <v>18</v>
      </c>
      <c r="KD35" s="157">
        <v>18</v>
      </c>
      <c r="KE35" s="157">
        <v>0</v>
      </c>
      <c r="KF35" s="157">
        <v>0</v>
      </c>
      <c r="KG35" s="158">
        <f t="shared" si="45"/>
        <v>1</v>
      </c>
      <c r="KH35" s="162">
        <f t="shared" si="46"/>
        <v>0</v>
      </c>
      <c r="KJ35" s="157" t="s">
        <v>50</v>
      </c>
      <c r="KK35" s="157">
        <v>18</v>
      </c>
      <c r="KL35" s="157">
        <v>18</v>
      </c>
      <c r="KM35" s="157">
        <v>0</v>
      </c>
      <c r="KN35" s="157">
        <v>0</v>
      </c>
      <c r="KO35" s="158">
        <f t="shared" si="47"/>
        <v>1</v>
      </c>
      <c r="KP35" s="162">
        <f t="shared" si="48"/>
        <v>0</v>
      </c>
      <c r="KR35" s="157" t="s">
        <v>50</v>
      </c>
      <c r="KS35" s="157">
        <v>18</v>
      </c>
      <c r="KT35" s="157">
        <v>18</v>
      </c>
      <c r="KU35" s="157">
        <v>0</v>
      </c>
      <c r="KV35" s="157">
        <v>0</v>
      </c>
      <c r="KW35" s="158">
        <f t="shared" si="49"/>
        <v>1</v>
      </c>
      <c r="KX35" s="162">
        <f t="shared" si="50"/>
        <v>0</v>
      </c>
      <c r="KZ35" s="157" t="s">
        <v>50</v>
      </c>
      <c r="LA35" s="157">
        <v>18</v>
      </c>
      <c r="LB35" s="157">
        <v>18</v>
      </c>
      <c r="LC35" s="157">
        <v>0</v>
      </c>
      <c r="LD35" s="157">
        <v>0</v>
      </c>
      <c r="LE35" s="158">
        <f t="shared" si="51"/>
        <v>1</v>
      </c>
      <c r="LF35" s="162">
        <f t="shared" si="52"/>
        <v>0</v>
      </c>
      <c r="LH35" s="157" t="s">
        <v>50</v>
      </c>
      <c r="LI35" s="157">
        <v>18</v>
      </c>
      <c r="LJ35" s="157">
        <v>18</v>
      </c>
      <c r="LK35" s="157">
        <v>0</v>
      </c>
      <c r="LL35" s="157">
        <v>0</v>
      </c>
      <c r="LM35" s="158">
        <f t="shared" si="53"/>
        <v>1</v>
      </c>
      <c r="LN35" s="162">
        <f t="shared" si="54"/>
        <v>0</v>
      </c>
      <c r="LP35" s="157" t="s">
        <v>50</v>
      </c>
      <c r="LQ35" s="157">
        <v>18</v>
      </c>
      <c r="LR35" s="157">
        <v>18</v>
      </c>
      <c r="LS35" s="157">
        <v>0</v>
      </c>
      <c r="LT35" s="157">
        <v>0</v>
      </c>
      <c r="LU35" s="158">
        <f t="shared" si="55"/>
        <v>1</v>
      </c>
      <c r="LV35" s="162">
        <f t="shared" si="56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57"/>
        <v>1</v>
      </c>
      <c r="MD35" s="162">
        <f t="shared" si="58"/>
        <v>0</v>
      </c>
      <c r="ME35" s="162"/>
      <c r="MF35" s="157" t="s">
        <v>50</v>
      </c>
      <c r="MG35" s="157">
        <v>18</v>
      </c>
      <c r="MH35" s="157">
        <v>18</v>
      </c>
      <c r="MI35" s="157">
        <v>0</v>
      </c>
      <c r="MJ35" s="157">
        <v>0</v>
      </c>
      <c r="MK35" s="158">
        <v>1</v>
      </c>
      <c r="ML35" s="158"/>
      <c r="MM35" s="158"/>
      <c r="MN35" s="158"/>
      <c r="MP35" s="157" t="s">
        <v>50</v>
      </c>
      <c r="MQ35" s="157">
        <v>18</v>
      </c>
      <c r="MR35" s="157">
        <v>18</v>
      </c>
      <c r="MS35" s="157">
        <v>0</v>
      </c>
      <c r="MT35" s="157">
        <v>0</v>
      </c>
      <c r="MU35" s="158">
        <v>1</v>
      </c>
      <c r="MV35" s="162">
        <f t="shared" si="59"/>
        <v>0</v>
      </c>
      <c r="MX35" s="157" t="s">
        <v>50</v>
      </c>
      <c r="MY35" s="157">
        <v>18</v>
      </c>
      <c r="MZ35" s="157">
        <v>0</v>
      </c>
      <c r="NA35" s="157">
        <v>0</v>
      </c>
      <c r="NB35" s="157">
        <v>18</v>
      </c>
      <c r="NC35" s="158">
        <v>0</v>
      </c>
      <c r="NE35" s="157" t="s">
        <v>50</v>
      </c>
      <c r="NF35" s="157">
        <v>18</v>
      </c>
      <c r="NG35" s="157">
        <v>0</v>
      </c>
      <c r="NH35" s="157">
        <v>0</v>
      </c>
      <c r="NI35" s="157">
        <v>18</v>
      </c>
      <c r="NJ35" s="158">
        <v>0</v>
      </c>
      <c r="NL35" s="157" t="s">
        <v>50</v>
      </c>
      <c r="NM35" s="157">
        <v>18</v>
      </c>
      <c r="NN35" s="157">
        <v>0</v>
      </c>
      <c r="NO35" s="157">
        <v>0</v>
      </c>
      <c r="NP35" s="157">
        <v>18</v>
      </c>
      <c r="NQ35" s="158">
        <v>0</v>
      </c>
      <c r="NS35" s="157" t="s">
        <v>50</v>
      </c>
      <c r="NT35" s="157">
        <v>18</v>
      </c>
      <c r="NU35" s="157">
        <v>0</v>
      </c>
      <c r="NV35" s="157">
        <v>0</v>
      </c>
      <c r="NW35" s="157">
        <v>18</v>
      </c>
      <c r="NX35" s="158">
        <v>0</v>
      </c>
      <c r="NZ35" s="157" t="s">
        <v>50</v>
      </c>
      <c r="OA35" s="157">
        <v>18</v>
      </c>
      <c r="OB35" s="157">
        <v>0</v>
      </c>
      <c r="OC35" s="157">
        <v>0</v>
      </c>
      <c r="OD35" s="157">
        <v>18</v>
      </c>
      <c r="OE35" s="157">
        <v>0</v>
      </c>
      <c r="OG35" s="157" t="s">
        <v>50</v>
      </c>
      <c r="OH35" s="157">
        <v>18</v>
      </c>
      <c r="OI35" s="157">
        <v>0</v>
      </c>
      <c r="OJ35" s="157">
        <v>0</v>
      </c>
      <c r="OK35" s="157">
        <v>18</v>
      </c>
      <c r="OL35" s="158">
        <v>0</v>
      </c>
      <c r="ON35" s="157" t="s">
        <v>50</v>
      </c>
      <c r="OO35" s="157">
        <v>18</v>
      </c>
      <c r="OP35" s="157">
        <v>0</v>
      </c>
      <c r="OQ35" s="157">
        <v>0</v>
      </c>
      <c r="OR35" s="157">
        <v>18</v>
      </c>
      <c r="OS35" s="158">
        <v>0</v>
      </c>
      <c r="OU35" s="157" t="s">
        <v>50</v>
      </c>
      <c r="OV35" s="157">
        <v>18</v>
      </c>
      <c r="OW35" s="157">
        <v>0</v>
      </c>
      <c r="OX35" s="157">
        <v>0</v>
      </c>
      <c r="OY35" s="157">
        <v>18</v>
      </c>
      <c r="OZ35" s="158">
        <v>0</v>
      </c>
      <c r="PB35" s="157" t="s">
        <v>49</v>
      </c>
      <c r="PC35" s="157">
        <v>15</v>
      </c>
      <c r="PD35" s="157">
        <v>0</v>
      </c>
      <c r="PE35" s="157">
        <v>0</v>
      </c>
      <c r="PF35" s="157">
        <v>15</v>
      </c>
      <c r="PG35" s="157">
        <v>0</v>
      </c>
    </row>
    <row r="36" spans="1:423">
      <c r="A36" s="2" t="s">
        <v>51</v>
      </c>
      <c r="B36" s="2">
        <v>59</v>
      </c>
      <c r="C36" s="2">
        <v>59</v>
      </c>
      <c r="D36" s="2">
        <v>0</v>
      </c>
      <c r="E36" s="2">
        <v>0</v>
      </c>
      <c r="F36" s="4">
        <f t="shared" si="61"/>
        <v>1</v>
      </c>
      <c r="H36" s="2" t="s">
        <v>51</v>
      </c>
      <c r="I36" s="2">
        <v>59</v>
      </c>
      <c r="J36" s="2">
        <v>59</v>
      </c>
      <c r="K36" s="2">
        <v>0</v>
      </c>
      <c r="L36" s="2">
        <v>0</v>
      </c>
      <c r="M36" s="4">
        <f t="shared" si="60"/>
        <v>1</v>
      </c>
      <c r="N36" s="108">
        <f t="shared" si="0"/>
        <v>0</v>
      </c>
      <c r="P36" s="2" t="s">
        <v>51</v>
      </c>
      <c r="Q36" s="2">
        <v>59</v>
      </c>
      <c r="R36" s="2">
        <v>59</v>
      </c>
      <c r="S36" s="2">
        <v>0</v>
      </c>
      <c r="T36" s="2">
        <v>0</v>
      </c>
      <c r="U36" s="4">
        <v>1</v>
      </c>
      <c r="V36" s="108">
        <f t="shared" si="1"/>
        <v>0</v>
      </c>
      <c r="X36" s="2" t="s">
        <v>51</v>
      </c>
      <c r="Y36" s="2">
        <v>59</v>
      </c>
      <c r="Z36" s="2">
        <v>59</v>
      </c>
      <c r="AA36" s="2">
        <v>0</v>
      </c>
      <c r="AB36" s="2">
        <v>0</v>
      </c>
      <c r="AC36" s="4">
        <v>1</v>
      </c>
      <c r="AD36" s="108">
        <f t="shared" si="2"/>
        <v>0</v>
      </c>
      <c r="AF36" s="2" t="s">
        <v>51</v>
      </c>
      <c r="AG36" s="2">
        <v>59</v>
      </c>
      <c r="AH36" s="2">
        <v>59</v>
      </c>
      <c r="AI36" s="2">
        <v>0</v>
      </c>
      <c r="AJ36" s="2">
        <v>0</v>
      </c>
      <c r="AK36" s="4">
        <v>1</v>
      </c>
      <c r="AL36" s="108">
        <f t="shared" si="3"/>
        <v>0</v>
      </c>
      <c r="AN36" s="2" t="s">
        <v>51</v>
      </c>
      <c r="AO36" s="2">
        <v>59</v>
      </c>
      <c r="AP36" s="2">
        <v>59</v>
      </c>
      <c r="AQ36" s="2">
        <v>0</v>
      </c>
      <c r="AR36" s="2">
        <v>0</v>
      </c>
      <c r="AS36" s="4">
        <v>1</v>
      </c>
      <c r="AT36" s="108">
        <f t="shared" si="4"/>
        <v>0</v>
      </c>
      <c r="AV36" s="2" t="s">
        <v>51</v>
      </c>
      <c r="AW36" s="2">
        <v>59</v>
      </c>
      <c r="AX36" s="2">
        <v>59</v>
      </c>
      <c r="AY36" s="2">
        <v>0</v>
      </c>
      <c r="AZ36" s="2">
        <v>0</v>
      </c>
      <c r="BA36" s="4">
        <v>1</v>
      </c>
      <c r="BB36" s="108">
        <f t="shared" si="5"/>
        <v>0</v>
      </c>
      <c r="BD36" s="2" t="s">
        <v>51</v>
      </c>
      <c r="BE36" s="2">
        <v>59</v>
      </c>
      <c r="BF36" s="2">
        <v>59</v>
      </c>
      <c r="BG36" s="2">
        <v>0</v>
      </c>
      <c r="BH36" s="2">
        <v>0</v>
      </c>
      <c r="BI36" s="4">
        <v>1</v>
      </c>
      <c r="BJ36" s="108">
        <f t="shared" si="6"/>
        <v>0</v>
      </c>
      <c r="BL36" s="2" t="s">
        <v>51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7"/>
        <v>1</v>
      </c>
      <c r="BR36" s="108">
        <f t="shared" si="8"/>
        <v>0</v>
      </c>
      <c r="BT36" s="157" t="s">
        <v>51</v>
      </c>
      <c r="BU36" s="157">
        <v>59</v>
      </c>
      <c r="BV36" s="157">
        <v>59</v>
      </c>
      <c r="BW36" s="157">
        <v>0</v>
      </c>
      <c r="BX36" s="157">
        <v>0</v>
      </c>
      <c r="BY36" s="158">
        <v>1</v>
      </c>
      <c r="BZ36" s="158">
        <v>0</v>
      </c>
      <c r="CA36" s="156"/>
      <c r="CB36" s="156" t="s">
        <v>51</v>
      </c>
      <c r="CC36" s="156">
        <v>59</v>
      </c>
      <c r="CD36" s="156">
        <v>59</v>
      </c>
      <c r="CE36" s="156">
        <v>0</v>
      </c>
      <c r="CF36" s="156">
        <v>0</v>
      </c>
      <c r="CG36" s="162">
        <v>1</v>
      </c>
      <c r="CH36" s="158">
        <v>0</v>
      </c>
      <c r="CI36" s="157"/>
      <c r="CJ36" s="156" t="s">
        <v>51</v>
      </c>
      <c r="CK36" s="156">
        <v>59</v>
      </c>
      <c r="CL36" s="156">
        <v>59</v>
      </c>
      <c r="CM36" s="156">
        <v>0</v>
      </c>
      <c r="CN36" s="156">
        <v>0</v>
      </c>
      <c r="CO36" s="162">
        <v>1</v>
      </c>
      <c r="CP36" s="162">
        <f t="shared" si="9"/>
        <v>0</v>
      </c>
      <c r="CQ36" s="156"/>
      <c r="CR36" s="156" t="s">
        <v>51</v>
      </c>
      <c r="CS36" s="156">
        <v>59</v>
      </c>
      <c r="CT36" s="156">
        <v>59</v>
      </c>
      <c r="CU36" s="156">
        <v>0</v>
      </c>
      <c r="CV36" s="156">
        <v>0</v>
      </c>
      <c r="CW36" s="162">
        <v>1</v>
      </c>
      <c r="CX36" s="158">
        <f t="shared" si="10"/>
        <v>0</v>
      </c>
      <c r="CY36" s="157"/>
      <c r="CZ36" s="156" t="s">
        <v>51</v>
      </c>
      <c r="DA36" s="156">
        <v>59</v>
      </c>
      <c r="DB36" s="156">
        <v>59</v>
      </c>
      <c r="DC36" s="156">
        <v>0</v>
      </c>
      <c r="DD36" s="156">
        <v>0</v>
      </c>
      <c r="DE36" s="162">
        <v>1</v>
      </c>
      <c r="DF36" s="158">
        <f t="shared" si="11"/>
        <v>0</v>
      </c>
      <c r="DG36" s="157"/>
      <c r="DH36" s="156" t="s">
        <v>51</v>
      </c>
      <c r="DI36" s="156">
        <v>59</v>
      </c>
      <c r="DJ36" s="156">
        <v>59</v>
      </c>
      <c r="DK36" s="156">
        <v>0</v>
      </c>
      <c r="DL36" s="156">
        <v>0</v>
      </c>
      <c r="DM36" s="162">
        <v>1</v>
      </c>
      <c r="DN36" s="158">
        <f t="shared" si="12"/>
        <v>0</v>
      </c>
      <c r="DO36" s="157"/>
      <c r="DP36" s="156" t="s">
        <v>51</v>
      </c>
      <c r="DQ36" s="156">
        <v>59</v>
      </c>
      <c r="DR36" s="156">
        <v>59</v>
      </c>
      <c r="DS36" s="156">
        <v>0</v>
      </c>
      <c r="DT36" s="156">
        <v>0</v>
      </c>
      <c r="DU36" s="162">
        <v>1</v>
      </c>
      <c r="DV36" s="162">
        <f t="shared" si="13"/>
        <v>0</v>
      </c>
      <c r="DW36" s="156"/>
      <c r="DX36" s="156" t="s">
        <v>51</v>
      </c>
      <c r="DY36" s="156">
        <v>59</v>
      </c>
      <c r="DZ36" s="156">
        <v>59</v>
      </c>
      <c r="EA36" s="156">
        <v>0</v>
      </c>
      <c r="EB36" s="156">
        <v>0</v>
      </c>
      <c r="EC36" s="162">
        <v>1</v>
      </c>
      <c r="ED36" s="162">
        <f t="shared" si="14"/>
        <v>0</v>
      </c>
      <c r="EE36" s="156"/>
      <c r="EF36" s="156" t="s">
        <v>51</v>
      </c>
      <c r="EG36" s="156">
        <v>59</v>
      </c>
      <c r="EH36" s="156">
        <v>59</v>
      </c>
      <c r="EI36" s="156">
        <v>0</v>
      </c>
      <c r="EJ36" s="156">
        <v>0</v>
      </c>
      <c r="EK36" s="162">
        <v>1</v>
      </c>
      <c r="EL36" s="162">
        <f t="shared" si="15"/>
        <v>0</v>
      </c>
      <c r="EM36" s="156"/>
      <c r="EN36" s="156" t="s">
        <v>51</v>
      </c>
      <c r="EO36" s="156">
        <v>59</v>
      </c>
      <c r="EP36" s="156">
        <v>59</v>
      </c>
      <c r="EQ36" s="156">
        <v>0</v>
      </c>
      <c r="ER36" s="156">
        <v>0</v>
      </c>
      <c r="ES36" s="162">
        <v>1</v>
      </c>
      <c r="ET36" s="162">
        <f t="shared" si="16"/>
        <v>0</v>
      </c>
      <c r="EU36" s="156"/>
      <c r="EV36" s="156"/>
      <c r="EW36" s="156"/>
      <c r="EX36" s="156"/>
      <c r="EY36" s="156"/>
      <c r="EZ36" s="156"/>
      <c r="FA36" s="156"/>
      <c r="FB36" s="156"/>
      <c r="FC36" s="162"/>
      <c r="FD36" s="156"/>
      <c r="FE36" s="156"/>
      <c r="FF36" s="156"/>
      <c r="FG36" s="156"/>
      <c r="FH36" s="156"/>
      <c r="FI36" s="156"/>
      <c r="FJ36" s="162"/>
      <c r="FK36" s="156"/>
      <c r="FL36" s="156"/>
      <c r="FM36" s="156"/>
      <c r="FN36" s="156"/>
      <c r="FO36" s="156"/>
      <c r="FP36" s="156"/>
      <c r="FQ36" s="156"/>
      <c r="FR36" s="156"/>
      <c r="FS36" s="156"/>
      <c r="FT36" s="157" t="s">
        <v>51</v>
      </c>
      <c r="FU36" s="157">
        <v>59</v>
      </c>
      <c r="FV36" s="157">
        <v>59</v>
      </c>
      <c r="FW36" s="157">
        <v>0</v>
      </c>
      <c r="FX36" s="157">
        <v>0</v>
      </c>
      <c r="FY36" s="158">
        <f t="shared" si="17"/>
        <v>1</v>
      </c>
      <c r="FZ36" s="162">
        <f t="shared" si="18"/>
        <v>0</v>
      </c>
      <c r="GA36" s="156"/>
      <c r="GB36" s="157" t="s">
        <v>51</v>
      </c>
      <c r="GC36" s="157">
        <v>59</v>
      </c>
      <c r="GD36" s="157">
        <v>59</v>
      </c>
      <c r="GE36" s="157">
        <v>0</v>
      </c>
      <c r="GF36" s="157">
        <v>0</v>
      </c>
      <c r="GG36" s="158">
        <f t="shared" si="19"/>
        <v>1</v>
      </c>
      <c r="GH36" s="162">
        <f t="shared" si="20"/>
        <v>0</v>
      </c>
      <c r="GI36" s="156"/>
      <c r="GJ36" s="157" t="s">
        <v>51</v>
      </c>
      <c r="GK36" s="157">
        <v>59</v>
      </c>
      <c r="GL36" s="157">
        <v>59</v>
      </c>
      <c r="GM36" s="157">
        <v>0</v>
      </c>
      <c r="GN36" s="157">
        <v>0</v>
      </c>
      <c r="GO36" s="158">
        <f t="shared" si="21"/>
        <v>1</v>
      </c>
      <c r="GP36" s="162">
        <f t="shared" si="22"/>
        <v>0</v>
      </c>
      <c r="GQ36" s="156"/>
      <c r="GR36" s="157" t="s">
        <v>51</v>
      </c>
      <c r="GS36" s="157">
        <v>59</v>
      </c>
      <c r="GT36" s="157">
        <v>59</v>
      </c>
      <c r="GU36" s="157">
        <v>0</v>
      </c>
      <c r="GV36" s="157">
        <v>0</v>
      </c>
      <c r="GW36" s="158">
        <f t="shared" si="23"/>
        <v>1</v>
      </c>
      <c r="GX36" s="162">
        <f t="shared" si="24"/>
        <v>0</v>
      </c>
      <c r="GY36" s="156"/>
      <c r="GZ36" s="157" t="s">
        <v>51</v>
      </c>
      <c r="HA36" s="157">
        <v>59</v>
      </c>
      <c r="HB36" s="157">
        <v>59</v>
      </c>
      <c r="HC36" s="157">
        <v>0</v>
      </c>
      <c r="HD36" s="157">
        <v>0</v>
      </c>
      <c r="HE36" s="158">
        <f t="shared" si="25"/>
        <v>1</v>
      </c>
      <c r="HF36" s="162">
        <f t="shared" si="26"/>
        <v>0</v>
      </c>
      <c r="HH36" s="157" t="s">
        <v>51</v>
      </c>
      <c r="HI36" s="157">
        <v>59</v>
      </c>
      <c r="HJ36" s="157">
        <v>59</v>
      </c>
      <c r="HK36" s="157">
        <v>0</v>
      </c>
      <c r="HL36" s="157">
        <v>0</v>
      </c>
      <c r="HM36" s="158">
        <f t="shared" si="27"/>
        <v>1</v>
      </c>
      <c r="HN36" s="162">
        <f t="shared" si="28"/>
        <v>0</v>
      </c>
      <c r="HP36" s="157" t="s">
        <v>51</v>
      </c>
      <c r="HQ36" s="157">
        <v>59</v>
      </c>
      <c r="HR36" s="157">
        <v>59</v>
      </c>
      <c r="HS36" s="157">
        <v>0</v>
      </c>
      <c r="HT36" s="157">
        <v>0</v>
      </c>
      <c r="HU36" s="158">
        <f t="shared" si="29"/>
        <v>1</v>
      </c>
      <c r="HV36" s="162">
        <f t="shared" si="30"/>
        <v>0</v>
      </c>
      <c r="HX36" s="157" t="s">
        <v>51</v>
      </c>
      <c r="HY36" s="157">
        <v>59</v>
      </c>
      <c r="HZ36" s="157">
        <v>59</v>
      </c>
      <c r="IA36" s="157">
        <v>0</v>
      </c>
      <c r="IB36" s="157">
        <v>0</v>
      </c>
      <c r="IC36" s="158">
        <f t="shared" si="31"/>
        <v>1</v>
      </c>
      <c r="ID36" s="162">
        <f t="shared" si="32"/>
        <v>0</v>
      </c>
      <c r="IF36" s="157" t="s">
        <v>51</v>
      </c>
      <c r="IG36" s="157">
        <v>59</v>
      </c>
      <c r="IH36" s="157">
        <v>59</v>
      </c>
      <c r="II36" s="157">
        <v>0</v>
      </c>
      <c r="IJ36" s="157">
        <v>0</v>
      </c>
      <c r="IK36" s="158">
        <f t="shared" si="33"/>
        <v>1</v>
      </c>
      <c r="IL36" s="162">
        <f t="shared" si="34"/>
        <v>0</v>
      </c>
      <c r="IN36" s="157" t="s">
        <v>51</v>
      </c>
      <c r="IO36" s="157">
        <v>59</v>
      </c>
      <c r="IP36" s="157">
        <v>59</v>
      </c>
      <c r="IQ36" s="157">
        <v>0</v>
      </c>
      <c r="IR36" s="157">
        <v>0</v>
      </c>
      <c r="IS36" s="158">
        <f t="shared" si="35"/>
        <v>1</v>
      </c>
      <c r="IT36" s="162">
        <f t="shared" si="36"/>
        <v>0</v>
      </c>
      <c r="IV36" s="157" t="s">
        <v>51</v>
      </c>
      <c r="IW36" s="157">
        <v>59</v>
      </c>
      <c r="IX36" s="157">
        <v>59</v>
      </c>
      <c r="IY36" s="157">
        <v>0</v>
      </c>
      <c r="IZ36" s="157">
        <v>0</v>
      </c>
      <c r="JA36" s="158">
        <f t="shared" si="37"/>
        <v>1</v>
      </c>
      <c r="JB36" s="162">
        <f t="shared" si="38"/>
        <v>0</v>
      </c>
      <c r="JD36" s="157" t="s">
        <v>51</v>
      </c>
      <c r="JE36" s="157">
        <v>59</v>
      </c>
      <c r="JF36" s="157">
        <v>59</v>
      </c>
      <c r="JG36" s="157">
        <v>0</v>
      </c>
      <c r="JH36" s="157">
        <v>0</v>
      </c>
      <c r="JI36" s="158">
        <f t="shared" si="39"/>
        <v>1</v>
      </c>
      <c r="JJ36" s="162">
        <f t="shared" si="40"/>
        <v>0</v>
      </c>
      <c r="JL36" s="157" t="s">
        <v>51</v>
      </c>
      <c r="JM36" s="157">
        <v>59</v>
      </c>
      <c r="JN36" s="157">
        <v>59</v>
      </c>
      <c r="JO36" s="157">
        <v>0</v>
      </c>
      <c r="JP36" s="157">
        <v>0</v>
      </c>
      <c r="JQ36" s="158">
        <f t="shared" si="41"/>
        <v>1</v>
      </c>
      <c r="JR36" s="162">
        <f t="shared" si="42"/>
        <v>0</v>
      </c>
      <c r="JT36" s="157" t="s">
        <v>51</v>
      </c>
      <c r="JU36" s="157">
        <v>59</v>
      </c>
      <c r="JV36" s="157">
        <v>59</v>
      </c>
      <c r="JW36" s="157">
        <v>0</v>
      </c>
      <c r="JX36" s="157">
        <v>0</v>
      </c>
      <c r="JY36" s="158">
        <f t="shared" si="43"/>
        <v>1</v>
      </c>
      <c r="JZ36" s="162">
        <f t="shared" si="44"/>
        <v>0</v>
      </c>
      <c r="KB36" s="157" t="s">
        <v>51</v>
      </c>
      <c r="KC36" s="157">
        <v>59</v>
      </c>
      <c r="KD36" s="157">
        <v>59</v>
      </c>
      <c r="KE36" s="157">
        <v>0</v>
      </c>
      <c r="KF36" s="157">
        <v>0</v>
      </c>
      <c r="KG36" s="158">
        <f t="shared" si="45"/>
        <v>1</v>
      </c>
      <c r="KH36" s="162">
        <f t="shared" si="46"/>
        <v>0</v>
      </c>
      <c r="KJ36" s="157" t="s">
        <v>51</v>
      </c>
      <c r="KK36" s="157">
        <v>59</v>
      </c>
      <c r="KL36" s="157">
        <v>59</v>
      </c>
      <c r="KM36" s="157">
        <v>0</v>
      </c>
      <c r="KN36" s="157">
        <v>0</v>
      </c>
      <c r="KO36" s="158">
        <f t="shared" si="47"/>
        <v>1</v>
      </c>
      <c r="KP36" s="162">
        <f t="shared" si="48"/>
        <v>0</v>
      </c>
      <c r="KR36" s="157" t="s">
        <v>51</v>
      </c>
      <c r="KS36" s="157">
        <v>59</v>
      </c>
      <c r="KT36" s="157">
        <v>59</v>
      </c>
      <c r="KU36" s="157">
        <v>0</v>
      </c>
      <c r="KV36" s="157">
        <v>0</v>
      </c>
      <c r="KW36" s="158">
        <f t="shared" si="49"/>
        <v>1</v>
      </c>
      <c r="KX36" s="162">
        <f t="shared" si="50"/>
        <v>0</v>
      </c>
      <c r="KZ36" s="157" t="s">
        <v>51</v>
      </c>
      <c r="LA36" s="157">
        <v>59</v>
      </c>
      <c r="LB36" s="157">
        <v>59</v>
      </c>
      <c r="LC36" s="157">
        <v>0</v>
      </c>
      <c r="LD36" s="157">
        <v>0</v>
      </c>
      <c r="LE36" s="158">
        <f t="shared" si="51"/>
        <v>1</v>
      </c>
      <c r="LF36" s="162">
        <f t="shared" si="52"/>
        <v>0</v>
      </c>
      <c r="LH36" s="157" t="s">
        <v>51</v>
      </c>
      <c r="LI36" s="157">
        <v>59</v>
      </c>
      <c r="LJ36" s="157">
        <v>59</v>
      </c>
      <c r="LK36" s="157">
        <v>0</v>
      </c>
      <c r="LL36" s="157">
        <v>0</v>
      </c>
      <c r="LM36" s="158">
        <f t="shared" si="53"/>
        <v>1</v>
      </c>
      <c r="LN36" s="162">
        <f t="shared" si="54"/>
        <v>0</v>
      </c>
      <c r="LP36" s="157" t="s">
        <v>51</v>
      </c>
      <c r="LQ36" s="157">
        <v>59</v>
      </c>
      <c r="LR36" s="157">
        <v>59</v>
      </c>
      <c r="LS36" s="157">
        <v>0</v>
      </c>
      <c r="LT36" s="157">
        <v>0</v>
      </c>
      <c r="LU36" s="158">
        <f t="shared" si="55"/>
        <v>1</v>
      </c>
      <c r="LV36" s="162">
        <f t="shared" si="56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57"/>
        <v>1</v>
      </c>
      <c r="MD36" s="162">
        <f t="shared" si="58"/>
        <v>0</v>
      </c>
      <c r="ME36" s="162"/>
      <c r="MF36" s="157" t="s">
        <v>51</v>
      </c>
      <c r="MG36" s="157">
        <v>59</v>
      </c>
      <c r="MH36" s="157">
        <v>59</v>
      </c>
      <c r="MI36" s="157">
        <v>0</v>
      </c>
      <c r="MJ36" s="157">
        <v>0</v>
      </c>
      <c r="MK36" s="158">
        <v>1</v>
      </c>
      <c r="ML36" s="158"/>
      <c r="MM36" s="158"/>
      <c r="MN36" s="158"/>
      <c r="MP36" s="157" t="s">
        <v>51</v>
      </c>
      <c r="MQ36" s="157">
        <v>58</v>
      </c>
      <c r="MR36" s="157">
        <v>58</v>
      </c>
      <c r="MS36" s="157">
        <v>0</v>
      </c>
      <c r="MT36" s="157">
        <v>0</v>
      </c>
      <c r="MU36" s="158">
        <v>1</v>
      </c>
      <c r="MV36" s="162">
        <f t="shared" si="59"/>
        <v>0</v>
      </c>
      <c r="MX36" s="157" t="s">
        <v>51</v>
      </c>
      <c r="MY36" s="157">
        <v>58</v>
      </c>
      <c r="MZ36" s="157">
        <v>0</v>
      </c>
      <c r="NA36" s="157">
        <v>0</v>
      </c>
      <c r="NB36" s="157">
        <v>58</v>
      </c>
      <c r="NC36" s="158">
        <v>0</v>
      </c>
      <c r="NE36" s="157" t="s">
        <v>51</v>
      </c>
      <c r="NF36" s="157">
        <v>58</v>
      </c>
      <c r="NG36" s="157">
        <v>0</v>
      </c>
      <c r="NH36" s="157">
        <v>0</v>
      </c>
      <c r="NI36" s="157">
        <v>58</v>
      </c>
      <c r="NJ36" s="158">
        <v>0</v>
      </c>
      <c r="NL36" s="157" t="s">
        <v>51</v>
      </c>
      <c r="NM36" s="157">
        <v>58</v>
      </c>
      <c r="NN36" s="157">
        <v>0</v>
      </c>
      <c r="NO36" s="157">
        <v>0</v>
      </c>
      <c r="NP36" s="157">
        <v>58</v>
      </c>
      <c r="NQ36" s="158">
        <v>0</v>
      </c>
      <c r="NS36" s="157" t="s">
        <v>51</v>
      </c>
      <c r="NT36" s="157">
        <v>58</v>
      </c>
      <c r="NU36" s="157">
        <v>0</v>
      </c>
      <c r="NV36" s="157">
        <v>0</v>
      </c>
      <c r="NW36" s="157">
        <v>58</v>
      </c>
      <c r="NX36" s="158">
        <v>0</v>
      </c>
      <c r="NZ36" s="157" t="s">
        <v>51</v>
      </c>
      <c r="OA36" s="157">
        <v>58</v>
      </c>
      <c r="OB36" s="157">
        <v>0</v>
      </c>
      <c r="OC36" s="157">
        <v>0</v>
      </c>
      <c r="OD36" s="157">
        <v>58</v>
      </c>
      <c r="OE36" s="157">
        <v>0</v>
      </c>
      <c r="OG36" s="157" t="s">
        <v>51</v>
      </c>
      <c r="OH36" s="157">
        <v>58</v>
      </c>
      <c r="OI36" s="157">
        <v>0</v>
      </c>
      <c r="OJ36" s="157">
        <v>0</v>
      </c>
      <c r="OK36" s="157">
        <v>58</v>
      </c>
      <c r="OL36" s="158">
        <v>0</v>
      </c>
      <c r="ON36" s="157" t="s">
        <v>51</v>
      </c>
      <c r="OO36" s="157">
        <v>58</v>
      </c>
      <c r="OP36" s="157">
        <v>0</v>
      </c>
      <c r="OQ36" s="157">
        <v>0</v>
      </c>
      <c r="OR36" s="157">
        <v>58</v>
      </c>
      <c r="OS36" s="158">
        <v>0</v>
      </c>
      <c r="OU36" s="157" t="s">
        <v>51</v>
      </c>
      <c r="OV36" s="157">
        <v>58</v>
      </c>
      <c r="OW36" s="157">
        <v>0</v>
      </c>
      <c r="OX36" s="157">
        <v>0</v>
      </c>
      <c r="OY36" s="157">
        <v>58</v>
      </c>
      <c r="OZ36" s="158">
        <v>0</v>
      </c>
      <c r="PB36" s="157" t="s">
        <v>50</v>
      </c>
      <c r="PC36" s="157">
        <v>18</v>
      </c>
      <c r="PD36" s="157">
        <v>0</v>
      </c>
      <c r="PE36" s="157">
        <v>0</v>
      </c>
      <c r="PF36" s="157">
        <v>18</v>
      </c>
      <c r="PG36" s="157">
        <v>0</v>
      </c>
    </row>
    <row r="37" spans="1:423">
      <c r="A37" s="2" t="s">
        <v>52</v>
      </c>
      <c r="B37" s="2">
        <v>14</v>
      </c>
      <c r="C37" s="2">
        <v>12</v>
      </c>
      <c r="D37" s="2">
        <v>0</v>
      </c>
      <c r="E37" s="2">
        <v>2</v>
      </c>
      <c r="F37" s="4">
        <f t="shared" si="61"/>
        <v>0.8571428571428571</v>
      </c>
      <c r="H37" s="2" t="s">
        <v>52</v>
      </c>
      <c r="I37" s="2">
        <v>14</v>
      </c>
      <c r="J37" s="2">
        <v>12</v>
      </c>
      <c r="K37" s="2">
        <v>0</v>
      </c>
      <c r="L37" s="2">
        <v>2</v>
      </c>
      <c r="M37" s="4">
        <f t="shared" si="60"/>
        <v>0.8571428571428571</v>
      </c>
      <c r="N37" s="108">
        <f t="shared" si="0"/>
        <v>0</v>
      </c>
      <c r="P37" s="2" t="s">
        <v>52</v>
      </c>
      <c r="Q37" s="2">
        <v>14</v>
      </c>
      <c r="R37" s="2">
        <v>12</v>
      </c>
      <c r="S37" s="2">
        <v>0</v>
      </c>
      <c r="T37" s="2">
        <v>2</v>
      </c>
      <c r="U37" s="4">
        <v>0.86</v>
      </c>
      <c r="V37" s="108">
        <f t="shared" si="1"/>
        <v>2.8571428571428914E-3</v>
      </c>
      <c r="X37" s="2" t="s">
        <v>52</v>
      </c>
      <c r="Y37" s="2">
        <v>14</v>
      </c>
      <c r="Z37" s="2">
        <v>12</v>
      </c>
      <c r="AA37" s="2">
        <v>0</v>
      </c>
      <c r="AB37" s="2">
        <v>2</v>
      </c>
      <c r="AC37" s="4">
        <v>0.86</v>
      </c>
      <c r="AD37" s="108">
        <f t="shared" si="2"/>
        <v>0</v>
      </c>
      <c r="AF37" s="2" t="s">
        <v>52</v>
      </c>
      <c r="AG37" s="2">
        <v>14</v>
      </c>
      <c r="AH37" s="2">
        <v>12</v>
      </c>
      <c r="AI37" s="2">
        <v>0</v>
      </c>
      <c r="AJ37" s="2">
        <v>2</v>
      </c>
      <c r="AK37" s="4">
        <v>0.86</v>
      </c>
      <c r="AL37" s="108">
        <f t="shared" si="3"/>
        <v>0</v>
      </c>
      <c r="AN37" s="2" t="s">
        <v>52</v>
      </c>
      <c r="AO37" s="2">
        <v>14</v>
      </c>
      <c r="AP37" s="2">
        <v>12</v>
      </c>
      <c r="AQ37" s="2">
        <v>0</v>
      </c>
      <c r="AR37" s="2">
        <v>2</v>
      </c>
      <c r="AS37" s="4">
        <v>0.86</v>
      </c>
      <c r="AT37" s="108">
        <f t="shared" si="4"/>
        <v>0</v>
      </c>
      <c r="AV37" s="2" t="s">
        <v>52</v>
      </c>
      <c r="AW37" s="2">
        <v>14</v>
      </c>
      <c r="AX37" s="2">
        <v>12</v>
      </c>
      <c r="AY37" s="2">
        <v>0</v>
      </c>
      <c r="AZ37" s="2">
        <v>2</v>
      </c>
      <c r="BA37" s="4">
        <v>0.86</v>
      </c>
      <c r="BB37" s="108">
        <f t="shared" si="5"/>
        <v>0</v>
      </c>
      <c r="BD37" s="2" t="s">
        <v>52</v>
      </c>
      <c r="BE37" s="2">
        <v>14</v>
      </c>
      <c r="BF37" s="2">
        <v>12</v>
      </c>
      <c r="BG37" s="2">
        <v>0</v>
      </c>
      <c r="BH37" s="2">
        <v>2</v>
      </c>
      <c r="BI37" s="4">
        <v>0.86</v>
      </c>
      <c r="BJ37" s="108">
        <f t="shared" si="6"/>
        <v>0</v>
      </c>
      <c r="BL37" s="2" t="s">
        <v>52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7"/>
        <v>0.8571428571428571</v>
      </c>
      <c r="BR37" s="108">
        <f t="shared" si="8"/>
        <v>-2.8571428571428914E-3</v>
      </c>
      <c r="BT37" s="157" t="s">
        <v>52</v>
      </c>
      <c r="BU37" s="157">
        <v>14</v>
      </c>
      <c r="BV37" s="157">
        <v>12</v>
      </c>
      <c r="BW37" s="157">
        <v>0</v>
      </c>
      <c r="BX37" s="157">
        <v>2</v>
      </c>
      <c r="BY37" s="158">
        <v>0.86</v>
      </c>
      <c r="BZ37" s="158">
        <v>0</v>
      </c>
      <c r="CA37" s="156"/>
      <c r="CB37" s="156" t="s">
        <v>52</v>
      </c>
      <c r="CC37" s="156">
        <v>14</v>
      </c>
      <c r="CD37" s="156">
        <v>12</v>
      </c>
      <c r="CE37" s="156">
        <v>0</v>
      </c>
      <c r="CF37" s="156">
        <v>2</v>
      </c>
      <c r="CG37" s="162">
        <v>0.86</v>
      </c>
      <c r="CH37" s="158">
        <v>0</v>
      </c>
      <c r="CI37" s="157"/>
      <c r="CJ37" s="156" t="s">
        <v>52</v>
      </c>
      <c r="CK37" s="156">
        <v>14</v>
      </c>
      <c r="CL37" s="156">
        <v>12</v>
      </c>
      <c r="CM37" s="156">
        <v>0</v>
      </c>
      <c r="CN37" s="156">
        <v>2</v>
      </c>
      <c r="CO37" s="162">
        <v>0.86</v>
      </c>
      <c r="CP37" s="162">
        <f t="shared" si="9"/>
        <v>0</v>
      </c>
      <c r="CQ37" s="156"/>
      <c r="CR37" s="156" t="s">
        <v>52</v>
      </c>
      <c r="CS37" s="156">
        <v>14</v>
      </c>
      <c r="CT37" s="156">
        <v>12</v>
      </c>
      <c r="CU37" s="156">
        <v>0</v>
      </c>
      <c r="CV37" s="156">
        <v>2</v>
      </c>
      <c r="CW37" s="162">
        <v>0.86</v>
      </c>
      <c r="CX37" s="158">
        <f t="shared" si="10"/>
        <v>0</v>
      </c>
      <c r="CY37" s="157"/>
      <c r="CZ37" s="156" t="s">
        <v>52</v>
      </c>
      <c r="DA37" s="156">
        <v>14</v>
      </c>
      <c r="DB37" s="156">
        <v>12</v>
      </c>
      <c r="DC37" s="156">
        <v>0</v>
      </c>
      <c r="DD37" s="156">
        <v>2</v>
      </c>
      <c r="DE37" s="162">
        <v>0.86</v>
      </c>
      <c r="DF37" s="158">
        <f t="shared" si="11"/>
        <v>0</v>
      </c>
      <c r="DG37" s="157"/>
      <c r="DH37" s="156" t="s">
        <v>52</v>
      </c>
      <c r="DI37" s="156">
        <v>14</v>
      </c>
      <c r="DJ37" s="156">
        <v>12</v>
      </c>
      <c r="DK37" s="156">
        <v>0</v>
      </c>
      <c r="DL37" s="156">
        <v>2</v>
      </c>
      <c r="DM37" s="162">
        <v>0.86</v>
      </c>
      <c r="DN37" s="158">
        <f t="shared" si="12"/>
        <v>0</v>
      </c>
      <c r="DO37" s="157"/>
      <c r="DP37" s="156" t="s">
        <v>52</v>
      </c>
      <c r="DQ37" s="156">
        <v>14</v>
      </c>
      <c r="DR37" s="156">
        <v>12</v>
      </c>
      <c r="DS37" s="156">
        <v>0</v>
      </c>
      <c r="DT37" s="156">
        <v>2</v>
      </c>
      <c r="DU37" s="162">
        <v>0.86</v>
      </c>
      <c r="DV37" s="162">
        <f t="shared" si="13"/>
        <v>0</v>
      </c>
      <c r="DW37" s="156"/>
      <c r="DX37" s="156" t="s">
        <v>52</v>
      </c>
      <c r="DY37" s="156">
        <v>14</v>
      </c>
      <c r="DZ37" s="156">
        <v>12</v>
      </c>
      <c r="EA37" s="156">
        <v>0</v>
      </c>
      <c r="EB37" s="156">
        <v>2</v>
      </c>
      <c r="EC37" s="162">
        <v>0.86</v>
      </c>
      <c r="ED37" s="162">
        <f t="shared" si="14"/>
        <v>0</v>
      </c>
      <c r="EE37" s="156"/>
      <c r="EF37" s="156" t="s">
        <v>52</v>
      </c>
      <c r="EG37" s="156">
        <v>14</v>
      </c>
      <c r="EH37" s="156">
        <v>12</v>
      </c>
      <c r="EI37" s="156">
        <v>0</v>
      </c>
      <c r="EJ37" s="156">
        <v>2</v>
      </c>
      <c r="EK37" s="162">
        <v>0.86</v>
      </c>
      <c r="EL37" s="162">
        <f t="shared" si="15"/>
        <v>0</v>
      </c>
      <c r="EM37" s="156"/>
      <c r="EN37" s="156" t="s">
        <v>52</v>
      </c>
      <c r="EO37" s="156">
        <v>14</v>
      </c>
      <c r="EP37" s="156">
        <v>12</v>
      </c>
      <c r="EQ37" s="156">
        <v>0</v>
      </c>
      <c r="ER37" s="156">
        <v>2</v>
      </c>
      <c r="ES37" s="162">
        <v>0.86</v>
      </c>
      <c r="ET37" s="162">
        <f t="shared" si="16"/>
        <v>0</v>
      </c>
      <c r="EU37" s="156"/>
      <c r="EV37" s="156"/>
      <c r="EW37" s="156"/>
      <c r="EX37" s="156"/>
      <c r="EY37" s="156"/>
      <c r="EZ37" s="156"/>
      <c r="FA37" s="156"/>
      <c r="FB37" s="156"/>
      <c r="FC37" s="162"/>
      <c r="FD37" s="156"/>
      <c r="FE37" s="156"/>
      <c r="FF37" s="156"/>
      <c r="FG37" s="156"/>
      <c r="FH37" s="156"/>
      <c r="FI37" s="156"/>
      <c r="FJ37" s="162"/>
      <c r="FK37" s="156"/>
      <c r="FL37" s="156"/>
      <c r="FM37" s="156"/>
      <c r="FN37" s="156"/>
      <c r="FO37" s="156"/>
      <c r="FP37" s="156"/>
      <c r="FQ37" s="156"/>
      <c r="FR37" s="156"/>
      <c r="FS37" s="156"/>
      <c r="FT37" s="157" t="s">
        <v>52</v>
      </c>
      <c r="FU37" s="157">
        <v>14</v>
      </c>
      <c r="FV37" s="157">
        <v>12</v>
      </c>
      <c r="FW37" s="157">
        <v>0</v>
      </c>
      <c r="FX37" s="157">
        <v>2</v>
      </c>
      <c r="FY37" s="158">
        <f t="shared" si="17"/>
        <v>0.8571428571428571</v>
      </c>
      <c r="FZ37" s="162">
        <f t="shared" si="18"/>
        <v>-2.8571428571428914E-3</v>
      </c>
      <c r="GA37" s="156"/>
      <c r="GB37" s="157" t="s">
        <v>52</v>
      </c>
      <c r="GC37" s="157">
        <v>14</v>
      </c>
      <c r="GD37" s="157">
        <v>12</v>
      </c>
      <c r="GE37" s="157">
        <v>0</v>
      </c>
      <c r="GF37" s="157">
        <v>2</v>
      </c>
      <c r="GG37" s="158">
        <f t="shared" si="19"/>
        <v>0.8571428571428571</v>
      </c>
      <c r="GH37" s="162">
        <f t="shared" si="20"/>
        <v>0</v>
      </c>
      <c r="GI37" s="156"/>
      <c r="GJ37" s="157" t="s">
        <v>52</v>
      </c>
      <c r="GK37" s="157">
        <v>14</v>
      </c>
      <c r="GL37" s="157">
        <v>12</v>
      </c>
      <c r="GM37" s="157">
        <v>0</v>
      </c>
      <c r="GN37" s="157">
        <v>2</v>
      </c>
      <c r="GO37" s="158">
        <f t="shared" si="21"/>
        <v>0.8571428571428571</v>
      </c>
      <c r="GP37" s="162">
        <f t="shared" si="22"/>
        <v>0</v>
      </c>
      <c r="GQ37" s="156"/>
      <c r="GR37" s="157" t="s">
        <v>52</v>
      </c>
      <c r="GS37" s="157">
        <v>14</v>
      </c>
      <c r="GT37" s="157">
        <v>12</v>
      </c>
      <c r="GU37" s="157">
        <v>0</v>
      </c>
      <c r="GV37" s="157">
        <v>2</v>
      </c>
      <c r="GW37" s="158">
        <f t="shared" si="23"/>
        <v>0.8571428571428571</v>
      </c>
      <c r="GX37" s="162">
        <f t="shared" si="24"/>
        <v>0</v>
      </c>
      <c r="GY37" s="156"/>
      <c r="GZ37" s="157" t="s">
        <v>52</v>
      </c>
      <c r="HA37" s="157">
        <v>14</v>
      </c>
      <c r="HB37" s="157">
        <v>12</v>
      </c>
      <c r="HC37" s="157">
        <v>0</v>
      </c>
      <c r="HD37" s="157">
        <v>2</v>
      </c>
      <c r="HE37" s="158">
        <f t="shared" si="25"/>
        <v>0.8571428571428571</v>
      </c>
      <c r="HF37" s="162">
        <f t="shared" si="26"/>
        <v>0</v>
      </c>
      <c r="HH37" s="157" t="s">
        <v>52</v>
      </c>
      <c r="HI37" s="157">
        <v>14</v>
      </c>
      <c r="HJ37" s="157">
        <v>12</v>
      </c>
      <c r="HK37" s="157">
        <v>0</v>
      </c>
      <c r="HL37" s="157">
        <v>2</v>
      </c>
      <c r="HM37" s="158">
        <f t="shared" si="27"/>
        <v>0.8571428571428571</v>
      </c>
      <c r="HN37" s="162">
        <f t="shared" si="28"/>
        <v>0</v>
      </c>
      <c r="HP37" s="157" t="s">
        <v>52</v>
      </c>
      <c r="HQ37" s="157">
        <v>14</v>
      </c>
      <c r="HR37" s="157">
        <v>12</v>
      </c>
      <c r="HS37" s="157">
        <v>0</v>
      </c>
      <c r="HT37" s="157">
        <v>2</v>
      </c>
      <c r="HU37" s="158">
        <f t="shared" si="29"/>
        <v>0.8571428571428571</v>
      </c>
      <c r="HV37" s="162">
        <f t="shared" si="30"/>
        <v>0</v>
      </c>
      <c r="HX37" s="157" t="s">
        <v>52</v>
      </c>
      <c r="HY37" s="157">
        <v>14</v>
      </c>
      <c r="HZ37" s="157">
        <v>12</v>
      </c>
      <c r="IA37" s="157">
        <v>0</v>
      </c>
      <c r="IB37" s="157">
        <v>2</v>
      </c>
      <c r="IC37" s="158">
        <f t="shared" si="31"/>
        <v>0.8571428571428571</v>
      </c>
      <c r="ID37" s="162">
        <f t="shared" si="32"/>
        <v>0</v>
      </c>
      <c r="IF37" s="157" t="s">
        <v>52</v>
      </c>
      <c r="IG37" s="157">
        <v>14</v>
      </c>
      <c r="IH37" s="157">
        <v>12</v>
      </c>
      <c r="II37" s="157">
        <v>0</v>
      </c>
      <c r="IJ37" s="157">
        <v>2</v>
      </c>
      <c r="IK37" s="158">
        <f t="shared" si="33"/>
        <v>0.8571428571428571</v>
      </c>
      <c r="IL37" s="162">
        <f t="shared" si="34"/>
        <v>0</v>
      </c>
      <c r="IN37" s="157" t="s">
        <v>52</v>
      </c>
      <c r="IO37" s="157">
        <v>14</v>
      </c>
      <c r="IP37" s="157">
        <v>12</v>
      </c>
      <c r="IQ37" s="157">
        <v>0</v>
      </c>
      <c r="IR37" s="157">
        <v>2</v>
      </c>
      <c r="IS37" s="158">
        <f t="shared" si="35"/>
        <v>0.8571428571428571</v>
      </c>
      <c r="IT37" s="162">
        <f t="shared" si="36"/>
        <v>0</v>
      </c>
      <c r="IV37" s="157" t="s">
        <v>52</v>
      </c>
      <c r="IW37" s="157">
        <v>14</v>
      </c>
      <c r="IX37" s="157">
        <v>12</v>
      </c>
      <c r="IY37" s="157">
        <v>0</v>
      </c>
      <c r="IZ37" s="157">
        <v>2</v>
      </c>
      <c r="JA37" s="158">
        <f t="shared" si="37"/>
        <v>0.8571428571428571</v>
      </c>
      <c r="JB37" s="162">
        <f t="shared" si="38"/>
        <v>0</v>
      </c>
      <c r="JD37" s="157" t="s">
        <v>52</v>
      </c>
      <c r="JE37" s="157">
        <v>14</v>
      </c>
      <c r="JF37" s="157">
        <v>12</v>
      </c>
      <c r="JG37" s="157">
        <v>0</v>
      </c>
      <c r="JH37" s="157">
        <v>2</v>
      </c>
      <c r="JI37" s="158">
        <f t="shared" si="39"/>
        <v>0.8571428571428571</v>
      </c>
      <c r="JJ37" s="162">
        <f t="shared" si="40"/>
        <v>0</v>
      </c>
      <c r="JL37" s="157" t="s">
        <v>52</v>
      </c>
      <c r="JM37" s="157">
        <v>14</v>
      </c>
      <c r="JN37" s="157">
        <v>12</v>
      </c>
      <c r="JO37" s="157">
        <v>0</v>
      </c>
      <c r="JP37" s="157">
        <v>2</v>
      </c>
      <c r="JQ37" s="158">
        <f t="shared" si="41"/>
        <v>0.8571428571428571</v>
      </c>
      <c r="JR37" s="162">
        <f t="shared" si="42"/>
        <v>0</v>
      </c>
      <c r="JT37" s="157" t="s">
        <v>52</v>
      </c>
      <c r="JU37" s="157">
        <v>14</v>
      </c>
      <c r="JV37" s="157">
        <v>12</v>
      </c>
      <c r="JW37" s="157">
        <v>0</v>
      </c>
      <c r="JX37" s="157">
        <v>2</v>
      </c>
      <c r="JY37" s="158">
        <f t="shared" si="43"/>
        <v>0.8571428571428571</v>
      </c>
      <c r="JZ37" s="162">
        <f t="shared" si="44"/>
        <v>0</v>
      </c>
      <c r="KB37" s="157" t="s">
        <v>52</v>
      </c>
      <c r="KC37" s="157">
        <v>14</v>
      </c>
      <c r="KD37" s="157">
        <v>12</v>
      </c>
      <c r="KE37" s="157">
        <v>0</v>
      </c>
      <c r="KF37" s="157">
        <v>2</v>
      </c>
      <c r="KG37" s="158">
        <f t="shared" si="45"/>
        <v>0.8571428571428571</v>
      </c>
      <c r="KH37" s="162">
        <f t="shared" si="46"/>
        <v>0</v>
      </c>
      <c r="KJ37" s="157" t="s">
        <v>52</v>
      </c>
      <c r="KK37" s="157">
        <v>14</v>
      </c>
      <c r="KL37" s="157">
        <v>12</v>
      </c>
      <c r="KM37" s="157">
        <v>0</v>
      </c>
      <c r="KN37" s="157">
        <v>2</v>
      </c>
      <c r="KO37" s="158">
        <f t="shared" si="47"/>
        <v>0.8571428571428571</v>
      </c>
      <c r="KP37" s="162">
        <f t="shared" si="48"/>
        <v>0</v>
      </c>
      <c r="KR37" s="157" t="s">
        <v>52</v>
      </c>
      <c r="KS37" s="157">
        <v>14</v>
      </c>
      <c r="KT37" s="157">
        <v>12</v>
      </c>
      <c r="KU37" s="157">
        <v>0</v>
      </c>
      <c r="KV37" s="157">
        <v>2</v>
      </c>
      <c r="KW37" s="158">
        <f t="shared" si="49"/>
        <v>0.8571428571428571</v>
      </c>
      <c r="KX37" s="162">
        <f t="shared" si="50"/>
        <v>0</v>
      </c>
      <c r="KZ37" s="157" t="s">
        <v>52</v>
      </c>
      <c r="LA37" s="157">
        <v>14</v>
      </c>
      <c r="LB37" s="157">
        <v>12</v>
      </c>
      <c r="LC37" s="157">
        <v>0</v>
      </c>
      <c r="LD37" s="157">
        <v>2</v>
      </c>
      <c r="LE37" s="158">
        <f t="shared" si="51"/>
        <v>0.8571428571428571</v>
      </c>
      <c r="LF37" s="162">
        <f t="shared" si="52"/>
        <v>0</v>
      </c>
      <c r="LH37" s="157" t="s">
        <v>52</v>
      </c>
      <c r="LI37" s="157">
        <v>14</v>
      </c>
      <c r="LJ37" s="157">
        <v>12</v>
      </c>
      <c r="LK37" s="157">
        <v>0</v>
      </c>
      <c r="LL37" s="157">
        <v>2</v>
      </c>
      <c r="LM37" s="158">
        <f t="shared" si="53"/>
        <v>0.8571428571428571</v>
      </c>
      <c r="LN37" s="162">
        <f t="shared" si="54"/>
        <v>0</v>
      </c>
      <c r="LP37" s="157" t="s">
        <v>52</v>
      </c>
      <c r="LQ37" s="157">
        <v>14</v>
      </c>
      <c r="LR37" s="157">
        <v>12</v>
      </c>
      <c r="LS37" s="157">
        <v>0</v>
      </c>
      <c r="LT37" s="157">
        <v>2</v>
      </c>
      <c r="LU37" s="158">
        <f t="shared" si="55"/>
        <v>0.8571428571428571</v>
      </c>
      <c r="LV37" s="162">
        <f t="shared" si="56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57"/>
        <v>0.8571428571428571</v>
      </c>
      <c r="MD37" s="162">
        <f t="shared" si="58"/>
        <v>0</v>
      </c>
      <c r="ME37" s="162"/>
      <c r="MF37" s="157" t="s">
        <v>52</v>
      </c>
      <c r="MG37" s="157">
        <v>14</v>
      </c>
      <c r="MH37" s="157">
        <v>12</v>
      </c>
      <c r="MI37" s="157">
        <v>0</v>
      </c>
      <c r="MJ37" s="157">
        <v>2</v>
      </c>
      <c r="MK37" s="158">
        <v>0.86</v>
      </c>
      <c r="ML37" s="158"/>
      <c r="MM37" s="158"/>
      <c r="MN37" s="158"/>
      <c r="MP37" s="157" t="s">
        <v>52</v>
      </c>
      <c r="MQ37" s="157">
        <v>14</v>
      </c>
      <c r="MR37" s="157">
        <v>12</v>
      </c>
      <c r="MS37" s="157">
        <v>0</v>
      </c>
      <c r="MT37" s="157">
        <v>2</v>
      </c>
      <c r="MU37" s="158">
        <v>0.86</v>
      </c>
      <c r="MV37" s="162">
        <f t="shared" si="59"/>
        <v>0</v>
      </c>
      <c r="MX37" s="157" t="s">
        <v>52</v>
      </c>
      <c r="MY37" s="157">
        <v>14</v>
      </c>
      <c r="MZ37" s="157">
        <v>0</v>
      </c>
      <c r="NA37" s="157">
        <v>0</v>
      </c>
      <c r="NB37" s="157">
        <v>14</v>
      </c>
      <c r="NC37" s="158">
        <v>0</v>
      </c>
      <c r="NE37" s="157" t="s">
        <v>52</v>
      </c>
      <c r="NF37" s="157">
        <v>14</v>
      </c>
      <c r="NG37" s="157">
        <v>0</v>
      </c>
      <c r="NH37" s="157">
        <v>0</v>
      </c>
      <c r="NI37" s="157">
        <v>14</v>
      </c>
      <c r="NJ37" s="158">
        <v>0</v>
      </c>
      <c r="NL37" s="157" t="s">
        <v>52</v>
      </c>
      <c r="NM37" s="157">
        <v>14</v>
      </c>
      <c r="NN37" s="157">
        <v>0</v>
      </c>
      <c r="NO37" s="157">
        <v>0</v>
      </c>
      <c r="NP37" s="157">
        <v>14</v>
      </c>
      <c r="NQ37" s="158">
        <v>0</v>
      </c>
      <c r="NS37" s="157" t="s">
        <v>52</v>
      </c>
      <c r="NT37" s="157">
        <v>14</v>
      </c>
      <c r="NU37" s="157">
        <v>0</v>
      </c>
      <c r="NV37" s="157">
        <v>0</v>
      </c>
      <c r="NW37" s="157">
        <v>14</v>
      </c>
      <c r="NX37" s="158">
        <v>0</v>
      </c>
      <c r="NZ37" s="157" t="s">
        <v>52</v>
      </c>
      <c r="OA37" s="157">
        <v>14</v>
      </c>
      <c r="OB37" s="157">
        <v>0</v>
      </c>
      <c r="OC37" s="157">
        <v>0</v>
      </c>
      <c r="OD37" s="157">
        <v>14</v>
      </c>
      <c r="OE37" s="157">
        <v>0</v>
      </c>
      <c r="OG37" s="157" t="s">
        <v>52</v>
      </c>
      <c r="OH37" s="157">
        <v>14</v>
      </c>
      <c r="OI37" s="157">
        <v>0</v>
      </c>
      <c r="OJ37" s="157">
        <v>0</v>
      </c>
      <c r="OK37" s="157">
        <v>14</v>
      </c>
      <c r="OL37" s="158">
        <v>0</v>
      </c>
      <c r="ON37" s="157" t="s">
        <v>52</v>
      </c>
      <c r="OO37" s="157">
        <v>14</v>
      </c>
      <c r="OP37" s="157">
        <v>0</v>
      </c>
      <c r="OQ37" s="157">
        <v>0</v>
      </c>
      <c r="OR37" s="157">
        <v>14</v>
      </c>
      <c r="OS37" s="158">
        <v>0</v>
      </c>
      <c r="OU37" s="157" t="s">
        <v>52</v>
      </c>
      <c r="OV37" s="157">
        <v>14</v>
      </c>
      <c r="OW37" s="157">
        <v>0</v>
      </c>
      <c r="OX37" s="157">
        <v>0</v>
      </c>
      <c r="OY37" s="157">
        <v>14</v>
      </c>
      <c r="OZ37" s="158">
        <v>0</v>
      </c>
      <c r="PB37" s="157" t="s">
        <v>51</v>
      </c>
      <c r="PC37" s="157">
        <v>58</v>
      </c>
      <c r="PD37" s="157">
        <v>0</v>
      </c>
      <c r="PE37" s="157">
        <v>0</v>
      </c>
      <c r="PF37" s="157">
        <v>58</v>
      </c>
      <c r="PG37" s="157">
        <v>0</v>
      </c>
    </row>
    <row r="38" spans="1:423">
      <c r="A38" s="2" t="s">
        <v>54</v>
      </c>
      <c r="B38" s="2">
        <v>72</v>
      </c>
      <c r="C38" s="2">
        <v>72</v>
      </c>
      <c r="D38" s="2">
        <v>0</v>
      </c>
      <c r="E38" s="2">
        <v>0</v>
      </c>
      <c r="F38" s="4">
        <f t="shared" si="61"/>
        <v>1</v>
      </c>
      <c r="H38" s="2" t="s">
        <v>54</v>
      </c>
      <c r="I38" s="2">
        <v>72</v>
      </c>
      <c r="J38" s="2">
        <v>72</v>
      </c>
      <c r="K38" s="2">
        <v>0</v>
      </c>
      <c r="L38" s="2">
        <v>0</v>
      </c>
      <c r="M38" s="4">
        <f t="shared" si="60"/>
        <v>1</v>
      </c>
      <c r="N38" s="108">
        <f t="shared" si="0"/>
        <v>0</v>
      </c>
      <c r="P38" s="2" t="s">
        <v>54</v>
      </c>
      <c r="Q38" s="2">
        <v>72</v>
      </c>
      <c r="R38" s="2">
        <v>72</v>
      </c>
      <c r="S38" s="2">
        <v>0</v>
      </c>
      <c r="T38" s="2">
        <v>0</v>
      </c>
      <c r="U38" s="4">
        <v>1</v>
      </c>
      <c r="V38" s="108">
        <f t="shared" si="1"/>
        <v>0</v>
      </c>
      <c r="X38" s="2" t="s">
        <v>54</v>
      </c>
      <c r="Y38" s="2">
        <v>72</v>
      </c>
      <c r="Z38" s="2">
        <v>72</v>
      </c>
      <c r="AA38" s="2">
        <v>0</v>
      </c>
      <c r="AB38" s="2">
        <v>0</v>
      </c>
      <c r="AC38" s="4">
        <v>1</v>
      </c>
      <c r="AD38" s="108">
        <f t="shared" si="2"/>
        <v>0</v>
      </c>
      <c r="AF38" s="2" t="s">
        <v>54</v>
      </c>
      <c r="AG38" s="2">
        <v>72</v>
      </c>
      <c r="AH38" s="2">
        <v>72</v>
      </c>
      <c r="AI38" s="2">
        <v>0</v>
      </c>
      <c r="AJ38" s="2">
        <v>0</v>
      </c>
      <c r="AK38" s="4">
        <v>1</v>
      </c>
      <c r="AL38" s="108">
        <f t="shared" si="3"/>
        <v>0</v>
      </c>
      <c r="AN38" s="2" t="s">
        <v>54</v>
      </c>
      <c r="AO38" s="2">
        <v>72</v>
      </c>
      <c r="AP38" s="2">
        <v>72</v>
      </c>
      <c r="AQ38" s="2">
        <v>0</v>
      </c>
      <c r="AR38" s="2">
        <v>0</v>
      </c>
      <c r="AS38" s="4">
        <v>1</v>
      </c>
      <c r="AT38" s="108">
        <f t="shared" si="4"/>
        <v>0</v>
      </c>
      <c r="AV38" s="2" t="s">
        <v>54</v>
      </c>
      <c r="AW38" s="2">
        <v>72</v>
      </c>
      <c r="AX38" s="2">
        <v>72</v>
      </c>
      <c r="AY38" s="2">
        <v>0</v>
      </c>
      <c r="AZ38" s="2">
        <v>0</v>
      </c>
      <c r="BA38" s="4">
        <v>1</v>
      </c>
      <c r="BB38" s="108">
        <f t="shared" si="5"/>
        <v>0</v>
      </c>
      <c r="BD38" s="2" t="s">
        <v>54</v>
      </c>
      <c r="BE38" s="2">
        <v>72</v>
      </c>
      <c r="BF38" s="2">
        <v>72</v>
      </c>
      <c r="BG38" s="2">
        <v>0</v>
      </c>
      <c r="BH38" s="2">
        <v>0</v>
      </c>
      <c r="BI38" s="4">
        <v>1</v>
      </c>
      <c r="BJ38" s="108">
        <f t="shared" si="6"/>
        <v>0</v>
      </c>
      <c r="BL38" s="2" t="s">
        <v>54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7"/>
        <v>1</v>
      </c>
      <c r="BR38" s="108">
        <f t="shared" si="8"/>
        <v>0</v>
      </c>
      <c r="BT38" s="157" t="s">
        <v>54</v>
      </c>
      <c r="BU38" s="157">
        <v>72</v>
      </c>
      <c r="BV38" s="157">
        <v>72</v>
      </c>
      <c r="BW38" s="157">
        <v>0</v>
      </c>
      <c r="BX38" s="157">
        <v>0</v>
      </c>
      <c r="BY38" s="158">
        <v>1</v>
      </c>
      <c r="BZ38" s="158">
        <v>0</v>
      </c>
      <c r="CA38" s="156"/>
      <c r="CB38" s="156" t="s">
        <v>54</v>
      </c>
      <c r="CC38" s="156">
        <v>72</v>
      </c>
      <c r="CD38" s="156">
        <v>72</v>
      </c>
      <c r="CE38" s="156">
        <v>0</v>
      </c>
      <c r="CF38" s="156">
        <v>0</v>
      </c>
      <c r="CG38" s="162">
        <v>1</v>
      </c>
      <c r="CH38" s="158">
        <v>0</v>
      </c>
      <c r="CI38" s="157"/>
      <c r="CJ38" s="156" t="s">
        <v>54</v>
      </c>
      <c r="CK38" s="156">
        <v>72</v>
      </c>
      <c r="CL38" s="156">
        <v>72</v>
      </c>
      <c r="CM38" s="156">
        <v>0</v>
      </c>
      <c r="CN38" s="156">
        <v>0</v>
      </c>
      <c r="CO38" s="162">
        <v>1</v>
      </c>
      <c r="CP38" s="162">
        <f t="shared" si="9"/>
        <v>0</v>
      </c>
      <c r="CQ38" s="156"/>
      <c r="CR38" s="156" t="s">
        <v>54</v>
      </c>
      <c r="CS38" s="156">
        <v>72</v>
      </c>
      <c r="CT38" s="156">
        <v>72</v>
      </c>
      <c r="CU38" s="156">
        <v>0</v>
      </c>
      <c r="CV38" s="156">
        <v>0</v>
      </c>
      <c r="CW38" s="162">
        <v>1</v>
      </c>
      <c r="CX38" s="158">
        <f t="shared" si="10"/>
        <v>0</v>
      </c>
      <c r="CY38" s="157"/>
      <c r="CZ38" s="156" t="s">
        <v>54</v>
      </c>
      <c r="DA38" s="156">
        <v>72</v>
      </c>
      <c r="DB38" s="156">
        <v>72</v>
      </c>
      <c r="DC38" s="156">
        <v>0</v>
      </c>
      <c r="DD38" s="156">
        <v>0</v>
      </c>
      <c r="DE38" s="162">
        <v>1</v>
      </c>
      <c r="DF38" s="158">
        <f t="shared" si="11"/>
        <v>0</v>
      </c>
      <c r="DG38" s="157"/>
      <c r="DH38" s="156" t="s">
        <v>54</v>
      </c>
      <c r="DI38" s="156">
        <v>72</v>
      </c>
      <c r="DJ38" s="156">
        <v>72</v>
      </c>
      <c r="DK38" s="156">
        <v>0</v>
      </c>
      <c r="DL38" s="156">
        <v>0</v>
      </c>
      <c r="DM38" s="162">
        <v>1</v>
      </c>
      <c r="DN38" s="158">
        <f t="shared" si="12"/>
        <v>0</v>
      </c>
      <c r="DO38" s="157"/>
      <c r="DP38" s="156" t="s">
        <v>54</v>
      </c>
      <c r="DQ38" s="156">
        <v>72</v>
      </c>
      <c r="DR38" s="156">
        <v>72</v>
      </c>
      <c r="DS38" s="156">
        <v>0</v>
      </c>
      <c r="DT38" s="156">
        <v>0</v>
      </c>
      <c r="DU38" s="162">
        <v>1</v>
      </c>
      <c r="DV38" s="162">
        <f t="shared" si="13"/>
        <v>0</v>
      </c>
      <c r="DW38" s="156"/>
      <c r="DX38" s="156" t="s">
        <v>54</v>
      </c>
      <c r="DY38" s="156">
        <v>72</v>
      </c>
      <c r="DZ38" s="156">
        <v>72</v>
      </c>
      <c r="EA38" s="156">
        <v>0</v>
      </c>
      <c r="EB38" s="156">
        <v>0</v>
      </c>
      <c r="EC38" s="162">
        <v>1</v>
      </c>
      <c r="ED38" s="162">
        <f t="shared" si="14"/>
        <v>0</v>
      </c>
      <c r="EE38" s="156"/>
      <c r="EF38" s="156" t="s">
        <v>54</v>
      </c>
      <c r="EG38" s="156">
        <v>72</v>
      </c>
      <c r="EH38" s="156">
        <v>72</v>
      </c>
      <c r="EI38" s="156">
        <v>0</v>
      </c>
      <c r="EJ38" s="156">
        <v>0</v>
      </c>
      <c r="EK38" s="162">
        <v>1</v>
      </c>
      <c r="EL38" s="162">
        <f t="shared" si="15"/>
        <v>0</v>
      </c>
      <c r="EM38" s="156"/>
      <c r="EN38" s="156" t="s">
        <v>54</v>
      </c>
      <c r="EO38" s="156">
        <v>72</v>
      </c>
      <c r="EP38" s="156">
        <v>72</v>
      </c>
      <c r="EQ38" s="156">
        <v>0</v>
      </c>
      <c r="ER38" s="156">
        <v>0</v>
      </c>
      <c r="ES38" s="162">
        <v>1</v>
      </c>
      <c r="ET38" s="162">
        <f t="shared" si="16"/>
        <v>0</v>
      </c>
      <c r="EU38" s="156"/>
      <c r="EV38" s="156"/>
      <c r="EW38" s="156"/>
      <c r="EX38" s="156"/>
      <c r="EY38" s="156"/>
      <c r="EZ38" s="156"/>
      <c r="FA38" s="156"/>
      <c r="FB38" s="156"/>
      <c r="FC38" s="162"/>
      <c r="FD38" s="156"/>
      <c r="FE38" s="156"/>
      <c r="FF38" s="156"/>
      <c r="FG38" s="156"/>
      <c r="FH38" s="156"/>
      <c r="FI38" s="156"/>
      <c r="FJ38" s="162"/>
      <c r="FK38" s="156"/>
      <c r="FL38" s="156"/>
      <c r="FM38" s="156"/>
      <c r="FN38" s="156"/>
      <c r="FO38" s="156"/>
      <c r="FP38" s="156"/>
      <c r="FQ38" s="156"/>
      <c r="FR38" s="156"/>
      <c r="FS38" s="156"/>
      <c r="FT38" s="157" t="s">
        <v>54</v>
      </c>
      <c r="FU38" s="157">
        <v>72</v>
      </c>
      <c r="FV38" s="157">
        <v>72</v>
      </c>
      <c r="FW38" s="157">
        <v>0</v>
      </c>
      <c r="FX38" s="157">
        <v>0</v>
      </c>
      <c r="FY38" s="158">
        <f t="shared" si="17"/>
        <v>1</v>
      </c>
      <c r="FZ38" s="162">
        <f t="shared" si="18"/>
        <v>0</v>
      </c>
      <c r="GA38" s="156"/>
      <c r="GB38" s="157" t="s">
        <v>54</v>
      </c>
      <c r="GC38" s="157">
        <v>72</v>
      </c>
      <c r="GD38" s="157">
        <v>72</v>
      </c>
      <c r="GE38" s="157">
        <v>0</v>
      </c>
      <c r="GF38" s="157">
        <v>0</v>
      </c>
      <c r="GG38" s="158">
        <f t="shared" si="19"/>
        <v>1</v>
      </c>
      <c r="GH38" s="162">
        <f t="shared" si="20"/>
        <v>0</v>
      </c>
      <c r="GI38" s="156"/>
      <c r="GJ38" s="157" t="s">
        <v>54</v>
      </c>
      <c r="GK38" s="157">
        <v>72</v>
      </c>
      <c r="GL38" s="157">
        <v>72</v>
      </c>
      <c r="GM38" s="157">
        <v>0</v>
      </c>
      <c r="GN38" s="157">
        <v>0</v>
      </c>
      <c r="GO38" s="158">
        <f t="shared" si="21"/>
        <v>1</v>
      </c>
      <c r="GP38" s="162">
        <f t="shared" si="22"/>
        <v>0</v>
      </c>
      <c r="GQ38" s="156"/>
      <c r="GR38" s="157" t="s">
        <v>54</v>
      </c>
      <c r="GS38" s="157">
        <v>72</v>
      </c>
      <c r="GT38" s="157">
        <v>72</v>
      </c>
      <c r="GU38" s="157">
        <v>0</v>
      </c>
      <c r="GV38" s="157">
        <v>0</v>
      </c>
      <c r="GW38" s="158">
        <f t="shared" si="23"/>
        <v>1</v>
      </c>
      <c r="GX38" s="162">
        <f t="shared" si="24"/>
        <v>0</v>
      </c>
      <c r="GY38" s="156"/>
      <c r="GZ38" s="157" t="s">
        <v>54</v>
      </c>
      <c r="HA38" s="157">
        <v>72</v>
      </c>
      <c r="HB38" s="157">
        <v>72</v>
      </c>
      <c r="HC38" s="157">
        <v>0</v>
      </c>
      <c r="HD38" s="157">
        <v>0</v>
      </c>
      <c r="HE38" s="158">
        <f t="shared" si="25"/>
        <v>1</v>
      </c>
      <c r="HF38" s="162">
        <f t="shared" si="26"/>
        <v>0</v>
      </c>
      <c r="HH38" s="157" t="s">
        <v>54</v>
      </c>
      <c r="HI38" s="157">
        <v>72</v>
      </c>
      <c r="HJ38" s="157">
        <v>72</v>
      </c>
      <c r="HK38" s="157">
        <v>0</v>
      </c>
      <c r="HL38" s="157">
        <v>0</v>
      </c>
      <c r="HM38" s="158">
        <f t="shared" si="27"/>
        <v>1</v>
      </c>
      <c r="HN38" s="162">
        <f t="shared" si="28"/>
        <v>0</v>
      </c>
      <c r="HP38" s="157" t="s">
        <v>54</v>
      </c>
      <c r="HQ38" s="157">
        <v>72</v>
      </c>
      <c r="HR38" s="157">
        <v>72</v>
      </c>
      <c r="HS38" s="157">
        <v>0</v>
      </c>
      <c r="HT38" s="157">
        <v>0</v>
      </c>
      <c r="HU38" s="158">
        <f t="shared" si="29"/>
        <v>1</v>
      </c>
      <c r="HV38" s="162">
        <f t="shared" si="30"/>
        <v>0</v>
      </c>
      <c r="HX38" s="157" t="s">
        <v>54</v>
      </c>
      <c r="HY38" s="157">
        <v>72</v>
      </c>
      <c r="HZ38" s="157">
        <v>72</v>
      </c>
      <c r="IA38" s="157">
        <v>0</v>
      </c>
      <c r="IB38" s="157">
        <v>0</v>
      </c>
      <c r="IC38" s="158">
        <f t="shared" si="31"/>
        <v>1</v>
      </c>
      <c r="ID38" s="162">
        <f t="shared" si="32"/>
        <v>0</v>
      </c>
      <c r="IF38" s="157" t="s">
        <v>54</v>
      </c>
      <c r="IG38" s="157">
        <v>72</v>
      </c>
      <c r="IH38" s="157">
        <v>72</v>
      </c>
      <c r="II38" s="157">
        <v>0</v>
      </c>
      <c r="IJ38" s="157">
        <v>0</v>
      </c>
      <c r="IK38" s="158">
        <f t="shared" si="33"/>
        <v>1</v>
      </c>
      <c r="IL38" s="162">
        <f t="shared" si="34"/>
        <v>0</v>
      </c>
      <c r="IN38" s="157" t="s">
        <v>54</v>
      </c>
      <c r="IO38" s="157">
        <v>72</v>
      </c>
      <c r="IP38" s="157">
        <v>72</v>
      </c>
      <c r="IQ38" s="157">
        <v>0</v>
      </c>
      <c r="IR38" s="157">
        <v>0</v>
      </c>
      <c r="IS38" s="158">
        <f t="shared" si="35"/>
        <v>1</v>
      </c>
      <c r="IT38" s="162">
        <f t="shared" si="36"/>
        <v>0</v>
      </c>
      <c r="IV38" s="157" t="s">
        <v>54</v>
      </c>
      <c r="IW38" s="157">
        <v>72</v>
      </c>
      <c r="IX38" s="157">
        <v>72</v>
      </c>
      <c r="IY38" s="157">
        <v>0</v>
      </c>
      <c r="IZ38" s="157">
        <v>0</v>
      </c>
      <c r="JA38" s="158">
        <f t="shared" si="37"/>
        <v>1</v>
      </c>
      <c r="JB38" s="162">
        <f t="shared" si="38"/>
        <v>0</v>
      </c>
      <c r="JD38" s="157" t="s">
        <v>54</v>
      </c>
      <c r="JE38" s="157">
        <v>72</v>
      </c>
      <c r="JF38" s="157">
        <v>72</v>
      </c>
      <c r="JG38" s="157">
        <v>0</v>
      </c>
      <c r="JH38" s="157">
        <v>0</v>
      </c>
      <c r="JI38" s="158">
        <f t="shared" si="39"/>
        <v>1</v>
      </c>
      <c r="JJ38" s="162">
        <f t="shared" si="40"/>
        <v>0</v>
      </c>
      <c r="JL38" s="157" t="s">
        <v>54</v>
      </c>
      <c r="JM38" s="157">
        <v>72</v>
      </c>
      <c r="JN38" s="157">
        <v>72</v>
      </c>
      <c r="JO38" s="157">
        <v>0</v>
      </c>
      <c r="JP38" s="157">
        <v>0</v>
      </c>
      <c r="JQ38" s="158">
        <f t="shared" si="41"/>
        <v>1</v>
      </c>
      <c r="JR38" s="162">
        <f t="shared" si="42"/>
        <v>0</v>
      </c>
      <c r="JT38" s="157" t="s">
        <v>54</v>
      </c>
      <c r="JU38" s="157">
        <v>72</v>
      </c>
      <c r="JV38" s="157">
        <v>72</v>
      </c>
      <c r="JW38" s="157">
        <v>0</v>
      </c>
      <c r="JX38" s="157">
        <v>0</v>
      </c>
      <c r="JY38" s="158">
        <f t="shared" si="43"/>
        <v>1</v>
      </c>
      <c r="JZ38" s="162">
        <f t="shared" si="44"/>
        <v>0</v>
      </c>
      <c r="KB38" s="157" t="s">
        <v>54</v>
      </c>
      <c r="KC38" s="157">
        <v>72</v>
      </c>
      <c r="KD38" s="157">
        <v>72</v>
      </c>
      <c r="KE38" s="157">
        <v>0</v>
      </c>
      <c r="KF38" s="157">
        <v>0</v>
      </c>
      <c r="KG38" s="158">
        <f t="shared" si="45"/>
        <v>1</v>
      </c>
      <c r="KH38" s="162">
        <f t="shared" si="46"/>
        <v>0</v>
      </c>
      <c r="KJ38" s="157" t="s">
        <v>54</v>
      </c>
      <c r="KK38" s="157">
        <v>72</v>
      </c>
      <c r="KL38" s="157">
        <v>72</v>
      </c>
      <c r="KM38" s="157">
        <v>0</v>
      </c>
      <c r="KN38" s="157">
        <v>0</v>
      </c>
      <c r="KO38" s="158">
        <f t="shared" si="47"/>
        <v>1</v>
      </c>
      <c r="KP38" s="162">
        <f t="shared" si="48"/>
        <v>0</v>
      </c>
      <c r="KR38" s="157" t="s">
        <v>54</v>
      </c>
      <c r="KS38" s="157">
        <v>72</v>
      </c>
      <c r="KT38" s="157">
        <v>72</v>
      </c>
      <c r="KU38" s="157">
        <v>0</v>
      </c>
      <c r="KV38" s="157">
        <v>0</v>
      </c>
      <c r="KW38" s="158">
        <f t="shared" si="49"/>
        <v>1</v>
      </c>
      <c r="KX38" s="162">
        <f t="shared" si="50"/>
        <v>0</v>
      </c>
      <c r="KZ38" s="157" t="s">
        <v>54</v>
      </c>
      <c r="LA38" s="157">
        <v>72</v>
      </c>
      <c r="LB38" s="157">
        <v>72</v>
      </c>
      <c r="LC38" s="157">
        <v>0</v>
      </c>
      <c r="LD38" s="157">
        <v>0</v>
      </c>
      <c r="LE38" s="158">
        <f t="shared" si="51"/>
        <v>1</v>
      </c>
      <c r="LF38" s="162">
        <f t="shared" si="52"/>
        <v>0</v>
      </c>
      <c r="LH38" s="157" t="s">
        <v>54</v>
      </c>
      <c r="LI38" s="157">
        <v>72</v>
      </c>
      <c r="LJ38" s="157">
        <v>72</v>
      </c>
      <c r="LK38" s="157">
        <v>0</v>
      </c>
      <c r="LL38" s="157">
        <v>0</v>
      </c>
      <c r="LM38" s="158">
        <f t="shared" si="53"/>
        <v>1</v>
      </c>
      <c r="LN38" s="162">
        <f t="shared" si="54"/>
        <v>0</v>
      </c>
      <c r="LP38" s="157" t="s">
        <v>54</v>
      </c>
      <c r="LQ38" s="157">
        <v>72</v>
      </c>
      <c r="LR38" s="157">
        <v>72</v>
      </c>
      <c r="LS38" s="157">
        <v>0</v>
      </c>
      <c r="LT38" s="157">
        <v>0</v>
      </c>
      <c r="LU38" s="158">
        <f t="shared" si="55"/>
        <v>1</v>
      </c>
      <c r="LV38" s="162">
        <f t="shared" si="56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57"/>
        <v>1</v>
      </c>
      <c r="MD38" s="162">
        <f t="shared" si="58"/>
        <v>0</v>
      </c>
      <c r="ME38" s="162"/>
      <c r="MF38" s="157" t="s">
        <v>54</v>
      </c>
      <c r="MG38" s="157">
        <v>72</v>
      </c>
      <c r="MH38" s="157">
        <v>72</v>
      </c>
      <c r="MI38" s="157">
        <v>0</v>
      </c>
      <c r="MJ38" s="157">
        <v>0</v>
      </c>
      <c r="MK38" s="158">
        <v>1</v>
      </c>
      <c r="ML38" s="158"/>
      <c r="MM38" s="158"/>
      <c r="MN38" s="158"/>
      <c r="MP38" s="157" t="s">
        <v>54</v>
      </c>
      <c r="MQ38" s="157">
        <v>72</v>
      </c>
      <c r="MR38" s="157">
        <v>72</v>
      </c>
      <c r="MS38" s="157">
        <v>0</v>
      </c>
      <c r="MT38" s="157">
        <v>0</v>
      </c>
      <c r="MU38" s="158">
        <v>1</v>
      </c>
      <c r="MV38" s="162">
        <f t="shared" si="59"/>
        <v>0</v>
      </c>
      <c r="MX38" s="157" t="s">
        <v>54</v>
      </c>
      <c r="MY38" s="157">
        <v>72</v>
      </c>
      <c r="MZ38" s="157">
        <v>0</v>
      </c>
      <c r="NA38" s="157">
        <v>0</v>
      </c>
      <c r="NB38" s="157">
        <v>72</v>
      </c>
      <c r="NC38" s="158">
        <v>0</v>
      </c>
      <c r="NE38" s="157" t="s">
        <v>54</v>
      </c>
      <c r="NF38" s="157">
        <v>72</v>
      </c>
      <c r="NG38" s="157">
        <v>0</v>
      </c>
      <c r="NH38" s="157">
        <v>0</v>
      </c>
      <c r="NI38" s="157">
        <v>72</v>
      </c>
      <c r="NJ38" s="158">
        <v>0</v>
      </c>
      <c r="NL38" s="157" t="s">
        <v>54</v>
      </c>
      <c r="NM38" s="157">
        <v>72</v>
      </c>
      <c r="NN38" s="157">
        <v>0</v>
      </c>
      <c r="NO38" s="157">
        <v>0</v>
      </c>
      <c r="NP38" s="157">
        <v>72</v>
      </c>
      <c r="NQ38" s="158">
        <v>0</v>
      </c>
      <c r="NS38" s="157" t="s">
        <v>54</v>
      </c>
      <c r="NT38" s="157">
        <v>72</v>
      </c>
      <c r="NU38" s="157">
        <v>0</v>
      </c>
      <c r="NV38" s="157">
        <v>0</v>
      </c>
      <c r="NW38" s="157">
        <v>72</v>
      </c>
      <c r="NX38" s="158">
        <v>0</v>
      </c>
      <c r="NZ38" s="157" t="s">
        <v>54</v>
      </c>
      <c r="OA38" s="157">
        <v>72</v>
      </c>
      <c r="OB38" s="157">
        <v>0</v>
      </c>
      <c r="OC38" s="157">
        <v>0</v>
      </c>
      <c r="OD38" s="157">
        <v>72</v>
      </c>
      <c r="OE38" s="157">
        <v>0</v>
      </c>
      <c r="OG38" s="157" t="s">
        <v>54</v>
      </c>
      <c r="OH38" s="157">
        <v>72</v>
      </c>
      <c r="OI38" s="157">
        <v>0</v>
      </c>
      <c r="OJ38" s="157">
        <v>0</v>
      </c>
      <c r="OK38" s="157">
        <v>72</v>
      </c>
      <c r="OL38" s="158">
        <v>0</v>
      </c>
      <c r="ON38" s="157" t="s">
        <v>54</v>
      </c>
      <c r="OO38" s="157">
        <v>72</v>
      </c>
      <c r="OP38" s="157">
        <v>0</v>
      </c>
      <c r="OQ38" s="157">
        <v>0</v>
      </c>
      <c r="OR38" s="157">
        <v>72</v>
      </c>
      <c r="OS38" s="158">
        <v>0</v>
      </c>
      <c r="OU38" s="157" t="s">
        <v>54</v>
      </c>
      <c r="OV38" s="157">
        <v>72</v>
      </c>
      <c r="OW38" s="157">
        <v>0</v>
      </c>
      <c r="OX38" s="157">
        <v>0</v>
      </c>
      <c r="OY38" s="157">
        <v>72</v>
      </c>
      <c r="OZ38" s="158">
        <v>0</v>
      </c>
      <c r="PB38" s="157" t="s">
        <v>52</v>
      </c>
      <c r="PC38" s="157">
        <v>14</v>
      </c>
      <c r="PD38" s="157">
        <v>0</v>
      </c>
      <c r="PE38" s="157">
        <v>0</v>
      </c>
      <c r="PF38" s="157">
        <v>14</v>
      </c>
      <c r="PG38" s="157">
        <v>0</v>
      </c>
    </row>
    <row r="39" spans="1:423">
      <c r="A39" s="2" t="s">
        <v>55</v>
      </c>
      <c r="B39" s="2">
        <v>85</v>
      </c>
      <c r="C39" s="2">
        <v>35</v>
      </c>
      <c r="D39" s="2">
        <v>50</v>
      </c>
      <c r="E39" s="2">
        <v>0</v>
      </c>
      <c r="F39" s="4">
        <f t="shared" si="61"/>
        <v>0.41176470588235292</v>
      </c>
      <c r="H39" s="2" t="s">
        <v>55</v>
      </c>
      <c r="I39" s="2">
        <v>85</v>
      </c>
      <c r="J39" s="2">
        <v>35</v>
      </c>
      <c r="K39" s="2">
        <v>50</v>
      </c>
      <c r="L39" s="2">
        <v>0</v>
      </c>
      <c r="M39" s="4">
        <f t="shared" si="60"/>
        <v>0.41176470588235292</v>
      </c>
      <c r="N39" s="108">
        <f t="shared" si="0"/>
        <v>0</v>
      </c>
      <c r="P39" s="2" t="s">
        <v>55</v>
      </c>
      <c r="Q39" s="2">
        <v>85</v>
      </c>
      <c r="R39" s="2">
        <v>35</v>
      </c>
      <c r="S39" s="2">
        <v>50</v>
      </c>
      <c r="T39" s="2">
        <v>0</v>
      </c>
      <c r="U39" s="4">
        <v>0.41</v>
      </c>
      <c r="V39" s="108">
        <f t="shared" si="1"/>
        <v>-1.764705882352946E-3</v>
      </c>
      <c r="X39" s="2" t="s">
        <v>55</v>
      </c>
      <c r="Y39" s="2">
        <v>85</v>
      </c>
      <c r="Z39" s="2">
        <v>35</v>
      </c>
      <c r="AA39" s="2">
        <v>50</v>
      </c>
      <c r="AB39" s="2">
        <v>0</v>
      </c>
      <c r="AC39" s="4">
        <v>0.41</v>
      </c>
      <c r="AD39" s="108">
        <f t="shared" si="2"/>
        <v>0</v>
      </c>
      <c r="AF39" s="2" t="s">
        <v>55</v>
      </c>
      <c r="AG39" s="2">
        <v>85</v>
      </c>
      <c r="AH39" s="2">
        <v>35</v>
      </c>
      <c r="AI39" s="2">
        <v>50</v>
      </c>
      <c r="AJ39" s="2">
        <v>0</v>
      </c>
      <c r="AK39" s="4">
        <v>0.41</v>
      </c>
      <c r="AL39" s="108">
        <f t="shared" si="3"/>
        <v>0</v>
      </c>
      <c r="AN39" s="2" t="s">
        <v>55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108">
        <f t="shared" si="4"/>
        <v>0</v>
      </c>
      <c r="AV39" s="2" t="s">
        <v>55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108">
        <f t="shared" si="5"/>
        <v>0</v>
      </c>
      <c r="BD39" s="2" t="s">
        <v>55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108">
        <f t="shared" si="6"/>
        <v>0</v>
      </c>
      <c r="BL39" s="2" t="s">
        <v>55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7"/>
        <v>0.41176470588235292</v>
      </c>
      <c r="BR39" s="108">
        <f t="shared" si="8"/>
        <v>1.764705882352946E-3</v>
      </c>
      <c r="BT39" s="157" t="s">
        <v>55</v>
      </c>
      <c r="BU39" s="157">
        <v>85</v>
      </c>
      <c r="BV39" s="157">
        <v>35</v>
      </c>
      <c r="BW39" s="157">
        <v>50</v>
      </c>
      <c r="BX39" s="157">
        <v>0</v>
      </c>
      <c r="BY39" s="158">
        <v>0.41</v>
      </c>
      <c r="BZ39" s="158">
        <v>0</v>
      </c>
      <c r="CA39" s="156"/>
      <c r="CB39" s="156" t="s">
        <v>55</v>
      </c>
      <c r="CC39" s="156">
        <v>85</v>
      </c>
      <c r="CD39" s="156">
        <v>35</v>
      </c>
      <c r="CE39" s="156">
        <v>50</v>
      </c>
      <c r="CF39" s="156">
        <v>0</v>
      </c>
      <c r="CG39" s="162">
        <v>0.41</v>
      </c>
      <c r="CH39" s="158">
        <v>0</v>
      </c>
      <c r="CI39" s="157"/>
      <c r="CJ39" s="156" t="s">
        <v>55</v>
      </c>
      <c r="CK39" s="156">
        <v>85</v>
      </c>
      <c r="CL39" s="156">
        <v>35</v>
      </c>
      <c r="CM39" s="156">
        <v>50</v>
      </c>
      <c r="CN39" s="156">
        <v>0</v>
      </c>
      <c r="CO39" s="162">
        <v>0.41</v>
      </c>
      <c r="CP39" s="162">
        <f t="shared" si="9"/>
        <v>0</v>
      </c>
      <c r="CQ39" s="156"/>
      <c r="CR39" s="156" t="s">
        <v>55</v>
      </c>
      <c r="CS39" s="156">
        <v>85</v>
      </c>
      <c r="CT39" s="156">
        <v>35</v>
      </c>
      <c r="CU39" s="156">
        <v>50</v>
      </c>
      <c r="CV39" s="156">
        <v>0</v>
      </c>
      <c r="CW39" s="162">
        <v>0.41</v>
      </c>
      <c r="CX39" s="158">
        <f t="shared" si="10"/>
        <v>0</v>
      </c>
      <c r="CY39" s="157"/>
      <c r="CZ39" s="156" t="s">
        <v>55</v>
      </c>
      <c r="DA39" s="156">
        <v>85</v>
      </c>
      <c r="DB39" s="156">
        <v>35</v>
      </c>
      <c r="DC39" s="156">
        <v>50</v>
      </c>
      <c r="DD39" s="156">
        <v>0</v>
      </c>
      <c r="DE39" s="162">
        <v>0.41</v>
      </c>
      <c r="DF39" s="158">
        <f t="shared" si="11"/>
        <v>0</v>
      </c>
      <c r="DG39" s="157"/>
      <c r="DH39" s="156" t="s">
        <v>55</v>
      </c>
      <c r="DI39" s="156">
        <v>85</v>
      </c>
      <c r="DJ39" s="156">
        <v>35</v>
      </c>
      <c r="DK39" s="156">
        <v>50</v>
      </c>
      <c r="DL39" s="156">
        <v>0</v>
      </c>
      <c r="DM39" s="162">
        <v>0.41</v>
      </c>
      <c r="DN39" s="158">
        <f t="shared" si="12"/>
        <v>0</v>
      </c>
      <c r="DO39" s="157"/>
      <c r="DP39" s="156" t="s">
        <v>55</v>
      </c>
      <c r="DQ39" s="156">
        <v>85</v>
      </c>
      <c r="DR39" s="156">
        <v>35</v>
      </c>
      <c r="DS39" s="156">
        <v>50</v>
      </c>
      <c r="DT39" s="156">
        <v>0</v>
      </c>
      <c r="DU39" s="162">
        <v>0.41</v>
      </c>
      <c r="DV39" s="162">
        <f t="shared" si="13"/>
        <v>0</v>
      </c>
      <c r="DW39" s="156"/>
      <c r="DX39" s="156" t="s">
        <v>55</v>
      </c>
      <c r="DY39" s="156">
        <v>85</v>
      </c>
      <c r="DZ39" s="156">
        <v>35</v>
      </c>
      <c r="EA39" s="156">
        <v>50</v>
      </c>
      <c r="EB39" s="156">
        <v>0</v>
      </c>
      <c r="EC39" s="162">
        <v>0.41</v>
      </c>
      <c r="ED39" s="162">
        <f t="shared" si="14"/>
        <v>0</v>
      </c>
      <c r="EE39" s="156"/>
      <c r="EF39" s="156" t="s">
        <v>55</v>
      </c>
      <c r="EG39" s="156">
        <v>85</v>
      </c>
      <c r="EH39" s="156">
        <v>35</v>
      </c>
      <c r="EI39" s="156">
        <v>50</v>
      </c>
      <c r="EJ39" s="156">
        <v>0</v>
      </c>
      <c r="EK39" s="162">
        <v>0.41</v>
      </c>
      <c r="EL39" s="162">
        <f t="shared" si="15"/>
        <v>0</v>
      </c>
      <c r="EM39" s="156"/>
      <c r="EN39" s="156" t="s">
        <v>55</v>
      </c>
      <c r="EO39" s="156">
        <v>85</v>
      </c>
      <c r="EP39" s="156">
        <v>35</v>
      </c>
      <c r="EQ39" s="156">
        <v>50</v>
      </c>
      <c r="ER39" s="156">
        <v>0</v>
      </c>
      <c r="ES39" s="162">
        <v>0.41</v>
      </c>
      <c r="ET39" s="162">
        <f t="shared" si="16"/>
        <v>0</v>
      </c>
      <c r="EU39" s="156"/>
      <c r="EV39" s="156"/>
      <c r="EW39" s="156"/>
      <c r="EX39" s="156"/>
      <c r="EY39" s="156"/>
      <c r="EZ39" s="156"/>
      <c r="FA39" s="156"/>
      <c r="FB39" s="156"/>
      <c r="FC39" s="162"/>
      <c r="FD39" s="156"/>
      <c r="FE39" s="156"/>
      <c r="FF39" s="156"/>
      <c r="FG39" s="156"/>
      <c r="FH39" s="156"/>
      <c r="FI39" s="156"/>
      <c r="FJ39" s="162"/>
      <c r="FK39" s="156"/>
      <c r="FL39" s="156"/>
      <c r="FM39" s="156"/>
      <c r="FN39" s="156"/>
      <c r="FO39" s="156"/>
      <c r="FP39" s="156"/>
      <c r="FQ39" s="156"/>
      <c r="FR39" s="156"/>
      <c r="FS39" s="156"/>
      <c r="FT39" s="157" t="s">
        <v>55</v>
      </c>
      <c r="FU39" s="157">
        <v>85</v>
      </c>
      <c r="FV39" s="157">
        <v>35</v>
      </c>
      <c r="FW39" s="157">
        <v>50</v>
      </c>
      <c r="FX39" s="157">
        <v>0</v>
      </c>
      <c r="FY39" s="158">
        <f t="shared" si="17"/>
        <v>0.41176470588235292</v>
      </c>
      <c r="FZ39" s="162">
        <f t="shared" si="18"/>
        <v>1.764705882352946E-3</v>
      </c>
      <c r="GA39" s="156"/>
      <c r="GB39" s="157" t="s">
        <v>55</v>
      </c>
      <c r="GC39" s="157">
        <v>85</v>
      </c>
      <c r="GD39" s="157">
        <v>35</v>
      </c>
      <c r="GE39" s="157">
        <v>50</v>
      </c>
      <c r="GF39" s="157">
        <v>0</v>
      </c>
      <c r="GG39" s="158">
        <f t="shared" si="19"/>
        <v>0.41176470588235292</v>
      </c>
      <c r="GH39" s="162">
        <f t="shared" si="20"/>
        <v>0</v>
      </c>
      <c r="GI39" s="156"/>
      <c r="GJ39" s="157" t="s">
        <v>55</v>
      </c>
      <c r="GK39" s="157">
        <v>85</v>
      </c>
      <c r="GL39" s="157">
        <v>35</v>
      </c>
      <c r="GM39" s="157">
        <v>50</v>
      </c>
      <c r="GN39" s="157">
        <v>0</v>
      </c>
      <c r="GO39" s="158">
        <f t="shared" si="21"/>
        <v>0.41176470588235292</v>
      </c>
      <c r="GP39" s="162">
        <f t="shared" si="22"/>
        <v>0</v>
      </c>
      <c r="GQ39" s="156"/>
      <c r="GR39" s="157" t="s">
        <v>55</v>
      </c>
      <c r="GS39" s="157">
        <v>85</v>
      </c>
      <c r="GT39" s="157">
        <v>35</v>
      </c>
      <c r="GU39" s="157">
        <v>50</v>
      </c>
      <c r="GV39" s="157">
        <v>0</v>
      </c>
      <c r="GW39" s="158">
        <f t="shared" si="23"/>
        <v>0.41176470588235292</v>
      </c>
      <c r="GX39" s="162">
        <f t="shared" si="24"/>
        <v>0</v>
      </c>
      <c r="GY39" s="156"/>
      <c r="GZ39" s="157" t="s">
        <v>55</v>
      </c>
      <c r="HA39" s="157">
        <v>85</v>
      </c>
      <c r="HB39" s="157">
        <v>35</v>
      </c>
      <c r="HC39" s="157">
        <v>50</v>
      </c>
      <c r="HD39" s="157">
        <v>0</v>
      </c>
      <c r="HE39" s="158">
        <f t="shared" si="25"/>
        <v>0.41176470588235292</v>
      </c>
      <c r="HF39" s="162">
        <f t="shared" si="26"/>
        <v>0</v>
      </c>
      <c r="HH39" s="157" t="s">
        <v>55</v>
      </c>
      <c r="HI39" s="157">
        <v>85</v>
      </c>
      <c r="HJ39" s="157">
        <v>35</v>
      </c>
      <c r="HK39" s="157">
        <v>50</v>
      </c>
      <c r="HL39" s="157">
        <v>0</v>
      </c>
      <c r="HM39" s="158">
        <f t="shared" si="27"/>
        <v>0.41176470588235292</v>
      </c>
      <c r="HN39" s="162">
        <f t="shared" si="28"/>
        <v>0</v>
      </c>
      <c r="HP39" s="157" t="s">
        <v>55</v>
      </c>
      <c r="HQ39" s="157">
        <v>85</v>
      </c>
      <c r="HR39" s="157">
        <v>35</v>
      </c>
      <c r="HS39" s="157">
        <v>50</v>
      </c>
      <c r="HT39" s="157">
        <v>0</v>
      </c>
      <c r="HU39" s="158">
        <f t="shared" si="29"/>
        <v>0.41176470588235292</v>
      </c>
      <c r="HV39" s="162">
        <f t="shared" si="30"/>
        <v>0</v>
      </c>
      <c r="HX39" s="157" t="s">
        <v>55</v>
      </c>
      <c r="HY39" s="157">
        <v>85</v>
      </c>
      <c r="HZ39" s="157">
        <v>35</v>
      </c>
      <c r="IA39" s="157">
        <v>50</v>
      </c>
      <c r="IB39" s="157">
        <v>0</v>
      </c>
      <c r="IC39" s="158">
        <f t="shared" si="31"/>
        <v>0.41176470588235292</v>
      </c>
      <c r="ID39" s="162">
        <f t="shared" si="32"/>
        <v>0</v>
      </c>
      <c r="IF39" s="157" t="s">
        <v>55</v>
      </c>
      <c r="IG39" s="157">
        <v>85</v>
      </c>
      <c r="IH39" s="157">
        <v>35</v>
      </c>
      <c r="II39" s="157">
        <v>50</v>
      </c>
      <c r="IJ39" s="157">
        <v>0</v>
      </c>
      <c r="IK39" s="158">
        <f t="shared" si="33"/>
        <v>0.41176470588235292</v>
      </c>
      <c r="IL39" s="162">
        <f t="shared" si="34"/>
        <v>0</v>
      </c>
      <c r="IN39" s="157" t="s">
        <v>55</v>
      </c>
      <c r="IO39" s="157">
        <v>85</v>
      </c>
      <c r="IP39" s="157">
        <v>35</v>
      </c>
      <c r="IQ39" s="157">
        <v>50</v>
      </c>
      <c r="IR39" s="157">
        <v>0</v>
      </c>
      <c r="IS39" s="158">
        <f t="shared" si="35"/>
        <v>0.41176470588235292</v>
      </c>
      <c r="IT39" s="162">
        <f t="shared" si="36"/>
        <v>0</v>
      </c>
      <c r="IV39" s="157" t="s">
        <v>55</v>
      </c>
      <c r="IW39" s="157">
        <v>85</v>
      </c>
      <c r="IX39" s="157">
        <v>35</v>
      </c>
      <c r="IY39" s="157">
        <v>50</v>
      </c>
      <c r="IZ39" s="157">
        <v>0</v>
      </c>
      <c r="JA39" s="158">
        <f t="shared" si="37"/>
        <v>0.41176470588235292</v>
      </c>
      <c r="JB39" s="162">
        <f t="shared" si="38"/>
        <v>0</v>
      </c>
      <c r="JD39" s="157" t="s">
        <v>55</v>
      </c>
      <c r="JE39" s="157">
        <v>85</v>
      </c>
      <c r="JF39" s="157">
        <v>35</v>
      </c>
      <c r="JG39" s="157">
        <v>50</v>
      </c>
      <c r="JH39" s="157">
        <v>0</v>
      </c>
      <c r="JI39" s="158">
        <f t="shared" si="39"/>
        <v>0.41176470588235292</v>
      </c>
      <c r="JJ39" s="162">
        <f t="shared" si="40"/>
        <v>0</v>
      </c>
      <c r="JL39" s="157" t="s">
        <v>55</v>
      </c>
      <c r="JM39" s="157">
        <v>85</v>
      </c>
      <c r="JN39" s="157">
        <v>35</v>
      </c>
      <c r="JO39" s="157">
        <v>50</v>
      </c>
      <c r="JP39" s="157">
        <v>0</v>
      </c>
      <c r="JQ39" s="158">
        <f t="shared" si="41"/>
        <v>0.41176470588235292</v>
      </c>
      <c r="JR39" s="162">
        <f t="shared" si="42"/>
        <v>0</v>
      </c>
      <c r="JT39" s="157" t="s">
        <v>55</v>
      </c>
      <c r="JU39" s="157">
        <v>85</v>
      </c>
      <c r="JV39" s="157">
        <v>35</v>
      </c>
      <c r="JW39" s="157">
        <v>50</v>
      </c>
      <c r="JX39" s="157">
        <v>0</v>
      </c>
      <c r="JY39" s="158">
        <f t="shared" si="43"/>
        <v>0.41176470588235292</v>
      </c>
      <c r="JZ39" s="162">
        <f t="shared" si="44"/>
        <v>0</v>
      </c>
      <c r="KB39" s="157" t="s">
        <v>55</v>
      </c>
      <c r="KC39" s="157">
        <v>85</v>
      </c>
      <c r="KD39" s="157">
        <v>35</v>
      </c>
      <c r="KE39" s="157">
        <v>50</v>
      </c>
      <c r="KF39" s="157">
        <v>0</v>
      </c>
      <c r="KG39" s="158">
        <f t="shared" si="45"/>
        <v>0.41176470588235292</v>
      </c>
      <c r="KH39" s="162">
        <f t="shared" si="46"/>
        <v>0</v>
      </c>
      <c r="KJ39" s="157" t="s">
        <v>55</v>
      </c>
      <c r="KK39" s="157">
        <v>85</v>
      </c>
      <c r="KL39" s="157">
        <v>35</v>
      </c>
      <c r="KM39" s="157">
        <v>50</v>
      </c>
      <c r="KN39" s="157">
        <v>0</v>
      </c>
      <c r="KO39" s="158">
        <f t="shared" si="47"/>
        <v>0.41176470588235292</v>
      </c>
      <c r="KP39" s="162">
        <f t="shared" si="48"/>
        <v>0</v>
      </c>
      <c r="KR39" s="157" t="s">
        <v>55</v>
      </c>
      <c r="KS39" s="157">
        <v>85</v>
      </c>
      <c r="KT39" s="157">
        <v>35</v>
      </c>
      <c r="KU39" s="157">
        <v>50</v>
      </c>
      <c r="KV39" s="157">
        <v>0</v>
      </c>
      <c r="KW39" s="158">
        <f t="shared" si="49"/>
        <v>0.41176470588235292</v>
      </c>
      <c r="KX39" s="162">
        <f t="shared" si="50"/>
        <v>0</v>
      </c>
      <c r="KZ39" s="157" t="s">
        <v>55</v>
      </c>
      <c r="LA39" s="157">
        <v>85</v>
      </c>
      <c r="LB39" s="157">
        <v>35</v>
      </c>
      <c r="LC39" s="157">
        <v>50</v>
      </c>
      <c r="LD39" s="157">
        <v>0</v>
      </c>
      <c r="LE39" s="158">
        <f t="shared" si="51"/>
        <v>0.41176470588235292</v>
      </c>
      <c r="LF39" s="162">
        <f t="shared" si="52"/>
        <v>0</v>
      </c>
      <c r="LH39" s="157" t="s">
        <v>55</v>
      </c>
      <c r="LI39" s="157">
        <v>85</v>
      </c>
      <c r="LJ39" s="157">
        <v>35</v>
      </c>
      <c r="LK39" s="157">
        <v>50</v>
      </c>
      <c r="LL39" s="157">
        <v>0</v>
      </c>
      <c r="LM39" s="158">
        <f t="shared" si="53"/>
        <v>0.41176470588235292</v>
      </c>
      <c r="LN39" s="162">
        <f t="shared" si="54"/>
        <v>0</v>
      </c>
      <c r="LP39" s="157" t="s">
        <v>55</v>
      </c>
      <c r="LQ39" s="157">
        <v>85</v>
      </c>
      <c r="LR39" s="157">
        <v>35</v>
      </c>
      <c r="LS39" s="157">
        <v>50</v>
      </c>
      <c r="LT39" s="157">
        <v>0</v>
      </c>
      <c r="LU39" s="158">
        <f t="shared" si="55"/>
        <v>0.41176470588235292</v>
      </c>
      <c r="LV39" s="162">
        <f t="shared" si="56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57"/>
        <v>0.41176470588235292</v>
      </c>
      <c r="MD39" s="162">
        <f t="shared" si="58"/>
        <v>0</v>
      </c>
      <c r="ME39" s="162"/>
      <c r="MF39" s="157" t="s">
        <v>55</v>
      </c>
      <c r="MG39" s="157">
        <v>85</v>
      </c>
      <c r="MH39" s="157">
        <v>35</v>
      </c>
      <c r="MI39" s="157">
        <v>50</v>
      </c>
      <c r="MJ39" s="157">
        <v>0</v>
      </c>
      <c r="MK39" s="158">
        <v>0.41</v>
      </c>
      <c r="ML39" s="158"/>
      <c r="MM39" s="158"/>
      <c r="MN39" s="158"/>
      <c r="MP39" s="17" t="s">
        <v>55</v>
      </c>
      <c r="MQ39" s="17">
        <v>85</v>
      </c>
      <c r="MR39" s="17">
        <v>0</v>
      </c>
      <c r="MS39" s="17">
        <v>0</v>
      </c>
      <c r="MT39" s="17">
        <v>85</v>
      </c>
      <c r="MU39" s="158">
        <v>0</v>
      </c>
      <c r="MV39" s="162">
        <f t="shared" si="59"/>
        <v>-0.41</v>
      </c>
      <c r="MX39" s="157" t="s">
        <v>55</v>
      </c>
      <c r="MY39" s="157">
        <v>85</v>
      </c>
      <c r="MZ39" s="157">
        <v>0</v>
      </c>
      <c r="NA39" s="157">
        <v>0</v>
      </c>
      <c r="NB39" s="157">
        <v>85</v>
      </c>
      <c r="NC39" s="158">
        <v>0</v>
      </c>
      <c r="NE39" s="157" t="s">
        <v>55</v>
      </c>
      <c r="NF39" s="157">
        <v>85</v>
      </c>
      <c r="NG39" s="157">
        <v>0</v>
      </c>
      <c r="NH39" s="157">
        <v>0</v>
      </c>
      <c r="NI39" s="157">
        <v>85</v>
      </c>
      <c r="NJ39" s="158">
        <v>0</v>
      </c>
      <c r="NL39" s="157" t="s">
        <v>55</v>
      </c>
      <c r="NM39" s="157">
        <v>85</v>
      </c>
      <c r="NN39" s="157">
        <v>0</v>
      </c>
      <c r="NO39" s="157">
        <v>0</v>
      </c>
      <c r="NP39" s="157">
        <v>85</v>
      </c>
      <c r="NQ39" s="158">
        <v>0</v>
      </c>
      <c r="NS39" s="157" t="s">
        <v>55</v>
      </c>
      <c r="NT39" s="157">
        <v>85</v>
      </c>
      <c r="NU39" s="157">
        <v>0</v>
      </c>
      <c r="NV39" s="157">
        <v>0</v>
      </c>
      <c r="NW39" s="157">
        <v>85</v>
      </c>
      <c r="NX39" s="158">
        <v>0</v>
      </c>
      <c r="NZ39" s="157" t="s">
        <v>55</v>
      </c>
      <c r="OA39" s="157">
        <v>85</v>
      </c>
      <c r="OB39" s="157">
        <v>0</v>
      </c>
      <c r="OC39" s="157">
        <v>0</v>
      </c>
      <c r="OD39" s="157">
        <v>85</v>
      </c>
      <c r="OE39" s="157">
        <v>0</v>
      </c>
      <c r="OG39" s="157" t="s">
        <v>55</v>
      </c>
      <c r="OH39" s="157">
        <v>85</v>
      </c>
      <c r="OI39" s="157">
        <v>0</v>
      </c>
      <c r="OJ39" s="157">
        <v>0</v>
      </c>
      <c r="OK39" s="157">
        <v>85</v>
      </c>
      <c r="OL39" s="158">
        <v>0</v>
      </c>
      <c r="ON39" s="157" t="s">
        <v>55</v>
      </c>
      <c r="OO39" s="157">
        <v>85</v>
      </c>
      <c r="OP39" s="157">
        <v>0</v>
      </c>
      <c r="OQ39" s="157">
        <v>0</v>
      </c>
      <c r="OR39" s="157">
        <v>85</v>
      </c>
      <c r="OS39" s="158">
        <v>0</v>
      </c>
      <c r="OU39" s="157" t="s">
        <v>55</v>
      </c>
      <c r="OV39" s="157">
        <v>85</v>
      </c>
      <c r="OW39" s="157">
        <v>0</v>
      </c>
      <c r="OX39" s="157">
        <v>0</v>
      </c>
      <c r="OY39" s="157">
        <v>85</v>
      </c>
      <c r="OZ39" s="158">
        <v>0</v>
      </c>
      <c r="PB39" s="157" t="s">
        <v>54</v>
      </c>
      <c r="PC39" s="157">
        <v>72</v>
      </c>
      <c r="PD39" s="157">
        <v>0</v>
      </c>
      <c r="PE39" s="157">
        <v>0</v>
      </c>
      <c r="PF39" s="157">
        <v>72</v>
      </c>
      <c r="PG39" s="157">
        <v>0</v>
      </c>
    </row>
    <row r="40" spans="1:423">
      <c r="A40" s="2" t="s">
        <v>56</v>
      </c>
      <c r="B40" s="2">
        <v>152</v>
      </c>
      <c r="C40" s="2">
        <v>151</v>
      </c>
      <c r="D40" s="2">
        <v>1</v>
      </c>
      <c r="E40" s="2">
        <v>0</v>
      </c>
      <c r="F40" s="4">
        <f t="shared" si="61"/>
        <v>0.99342105263157898</v>
      </c>
      <c r="H40" s="2" t="s">
        <v>56</v>
      </c>
      <c r="I40" s="2">
        <v>152</v>
      </c>
      <c r="J40" s="2">
        <v>151</v>
      </c>
      <c r="K40" s="2">
        <v>1</v>
      </c>
      <c r="L40" s="2">
        <v>0</v>
      </c>
      <c r="M40" s="4">
        <f t="shared" si="60"/>
        <v>0.99342105263157898</v>
      </c>
      <c r="N40" s="108">
        <f t="shared" si="0"/>
        <v>0</v>
      </c>
      <c r="P40" s="2" t="s">
        <v>56</v>
      </c>
      <c r="Q40" s="2">
        <v>152</v>
      </c>
      <c r="R40" s="2">
        <v>151</v>
      </c>
      <c r="S40" s="2">
        <v>1</v>
      </c>
      <c r="T40" s="2">
        <v>0</v>
      </c>
      <c r="U40" s="4">
        <v>0.99</v>
      </c>
      <c r="V40" s="108">
        <f t="shared" si="1"/>
        <v>-3.4210526315789913E-3</v>
      </c>
      <c r="X40" s="2" t="s">
        <v>56</v>
      </c>
      <c r="Y40" s="2">
        <v>152</v>
      </c>
      <c r="Z40" s="2">
        <v>151</v>
      </c>
      <c r="AA40" s="2">
        <v>1</v>
      </c>
      <c r="AB40" s="2">
        <v>0</v>
      </c>
      <c r="AC40" s="4">
        <v>0.99</v>
      </c>
      <c r="AD40" s="108">
        <f t="shared" si="2"/>
        <v>0</v>
      </c>
      <c r="AF40" s="2" t="s">
        <v>56</v>
      </c>
      <c r="AG40" s="2">
        <v>152</v>
      </c>
      <c r="AH40" s="2">
        <v>151</v>
      </c>
      <c r="AI40" s="2">
        <v>1</v>
      </c>
      <c r="AJ40" s="2">
        <v>0</v>
      </c>
      <c r="AK40" s="4">
        <v>0.99</v>
      </c>
      <c r="AL40" s="108">
        <f t="shared" si="3"/>
        <v>0</v>
      </c>
      <c r="AN40" s="2" t="s">
        <v>56</v>
      </c>
      <c r="AO40" s="2">
        <v>152</v>
      </c>
      <c r="AP40" s="2">
        <v>151</v>
      </c>
      <c r="AQ40" s="2">
        <v>1</v>
      </c>
      <c r="AR40" s="2">
        <v>0</v>
      </c>
      <c r="AS40" s="4">
        <v>0.99</v>
      </c>
      <c r="AT40" s="108">
        <f t="shared" si="4"/>
        <v>0</v>
      </c>
      <c r="AV40" s="2" t="s">
        <v>56</v>
      </c>
      <c r="AW40" s="2">
        <v>152</v>
      </c>
      <c r="AX40" s="2">
        <v>151</v>
      </c>
      <c r="AY40" s="2">
        <v>1</v>
      </c>
      <c r="AZ40" s="2">
        <v>0</v>
      </c>
      <c r="BA40" s="4">
        <v>0.99</v>
      </c>
      <c r="BB40" s="108">
        <f t="shared" si="5"/>
        <v>0</v>
      </c>
      <c r="BD40" s="2" t="s">
        <v>56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108">
        <f t="shared" si="6"/>
        <v>0</v>
      </c>
      <c r="BL40" s="2" t="s">
        <v>56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7"/>
        <v>0.99342105263157898</v>
      </c>
      <c r="BR40" s="108">
        <f t="shared" si="8"/>
        <v>3.4210526315789913E-3</v>
      </c>
      <c r="BT40" s="157" t="s">
        <v>56</v>
      </c>
      <c r="BU40" s="157">
        <v>152</v>
      </c>
      <c r="BV40" s="157">
        <v>151</v>
      </c>
      <c r="BW40" s="157">
        <v>1</v>
      </c>
      <c r="BX40" s="157">
        <v>0</v>
      </c>
      <c r="BY40" s="158">
        <v>0.99</v>
      </c>
      <c r="BZ40" s="158">
        <v>0</v>
      </c>
      <c r="CA40" s="156"/>
      <c r="CB40" s="156" t="s">
        <v>56</v>
      </c>
      <c r="CC40" s="156">
        <v>152</v>
      </c>
      <c r="CD40" s="156">
        <v>151</v>
      </c>
      <c r="CE40" s="156">
        <v>1</v>
      </c>
      <c r="CF40" s="156">
        <v>0</v>
      </c>
      <c r="CG40" s="162">
        <v>0.99</v>
      </c>
      <c r="CH40" s="158">
        <v>0</v>
      </c>
      <c r="CI40" s="157"/>
      <c r="CJ40" s="156" t="s">
        <v>56</v>
      </c>
      <c r="CK40" s="156">
        <v>152</v>
      </c>
      <c r="CL40" s="156">
        <v>151</v>
      </c>
      <c r="CM40" s="156">
        <v>1</v>
      </c>
      <c r="CN40" s="156">
        <v>0</v>
      </c>
      <c r="CO40" s="162">
        <v>0.99</v>
      </c>
      <c r="CP40" s="162">
        <f t="shared" si="9"/>
        <v>0</v>
      </c>
      <c r="CQ40" s="156"/>
      <c r="CR40" s="156" t="s">
        <v>56</v>
      </c>
      <c r="CS40" s="156">
        <v>152</v>
      </c>
      <c r="CT40" s="156">
        <v>151</v>
      </c>
      <c r="CU40" s="156">
        <v>1</v>
      </c>
      <c r="CV40" s="156">
        <v>0</v>
      </c>
      <c r="CW40" s="162">
        <v>0.99</v>
      </c>
      <c r="CX40" s="158">
        <f t="shared" si="10"/>
        <v>0</v>
      </c>
      <c r="CY40" s="157"/>
      <c r="CZ40" s="156" t="s">
        <v>56</v>
      </c>
      <c r="DA40" s="156">
        <v>152</v>
      </c>
      <c r="DB40" s="156">
        <v>150</v>
      </c>
      <c r="DC40" s="156">
        <v>1</v>
      </c>
      <c r="DD40" s="156">
        <v>1</v>
      </c>
      <c r="DE40" s="162">
        <v>0.99</v>
      </c>
      <c r="DF40" s="158">
        <f t="shared" si="11"/>
        <v>0</v>
      </c>
      <c r="DG40" s="157"/>
      <c r="DH40" s="156" t="s">
        <v>56</v>
      </c>
      <c r="DI40" s="156">
        <v>152</v>
      </c>
      <c r="DJ40" s="156">
        <v>151</v>
      </c>
      <c r="DK40" s="156">
        <v>1</v>
      </c>
      <c r="DL40" s="156">
        <v>0</v>
      </c>
      <c r="DM40" s="162">
        <v>0.99</v>
      </c>
      <c r="DN40" s="158">
        <f t="shared" si="12"/>
        <v>0</v>
      </c>
      <c r="DO40" s="157"/>
      <c r="DP40" s="156" t="s">
        <v>56</v>
      </c>
      <c r="DQ40" s="156">
        <v>153</v>
      </c>
      <c r="DR40" s="156">
        <v>152</v>
      </c>
      <c r="DS40" s="156">
        <v>1</v>
      </c>
      <c r="DT40" s="156">
        <v>0</v>
      </c>
      <c r="DU40" s="162">
        <v>0.99</v>
      </c>
      <c r="DV40" s="162">
        <f t="shared" si="13"/>
        <v>0</v>
      </c>
      <c r="DW40" s="156"/>
      <c r="DX40" s="156" t="s">
        <v>56</v>
      </c>
      <c r="DY40" s="156">
        <v>153</v>
      </c>
      <c r="DZ40" s="156">
        <v>152</v>
      </c>
      <c r="EA40" s="156">
        <v>1</v>
      </c>
      <c r="EB40" s="156">
        <v>0</v>
      </c>
      <c r="EC40" s="162">
        <v>0.99</v>
      </c>
      <c r="ED40" s="162">
        <f t="shared" si="14"/>
        <v>0</v>
      </c>
      <c r="EE40" s="156"/>
      <c r="EF40" s="156" t="s">
        <v>56</v>
      </c>
      <c r="EG40" s="156">
        <v>153</v>
      </c>
      <c r="EH40" s="156">
        <v>152</v>
      </c>
      <c r="EI40" s="156">
        <v>1</v>
      </c>
      <c r="EJ40" s="156">
        <v>0</v>
      </c>
      <c r="EK40" s="162">
        <v>0.99</v>
      </c>
      <c r="EL40" s="162">
        <f t="shared" si="15"/>
        <v>0</v>
      </c>
      <c r="EM40" s="156"/>
      <c r="EN40" s="156" t="s">
        <v>56</v>
      </c>
      <c r="EO40" s="156">
        <v>153</v>
      </c>
      <c r="EP40" s="156">
        <v>152</v>
      </c>
      <c r="EQ40" s="156">
        <v>1</v>
      </c>
      <c r="ER40" s="156">
        <v>0</v>
      </c>
      <c r="ES40" s="162">
        <v>0.99</v>
      </c>
      <c r="ET40" s="162">
        <f t="shared" si="16"/>
        <v>0</v>
      </c>
      <c r="EU40" s="156"/>
      <c r="EV40" s="156"/>
      <c r="EW40" s="156"/>
      <c r="EX40" s="156"/>
      <c r="EY40" s="156"/>
      <c r="EZ40" s="156"/>
      <c r="FA40" s="156"/>
      <c r="FB40" s="156"/>
      <c r="FC40" s="162"/>
      <c r="FD40" s="156"/>
      <c r="FE40" s="156"/>
      <c r="FF40" s="156"/>
      <c r="FG40" s="156"/>
      <c r="FH40" s="156"/>
      <c r="FI40" s="156"/>
      <c r="FJ40" s="162"/>
      <c r="FK40" s="156"/>
      <c r="FL40" s="156"/>
      <c r="FM40" s="156"/>
      <c r="FN40" s="156"/>
      <c r="FO40" s="156"/>
      <c r="FP40" s="156"/>
      <c r="FQ40" s="156"/>
      <c r="FR40" s="156"/>
      <c r="FS40" s="156"/>
      <c r="FT40" s="157" t="s">
        <v>56</v>
      </c>
      <c r="FU40" s="157">
        <v>153</v>
      </c>
      <c r="FV40" s="157">
        <v>152</v>
      </c>
      <c r="FW40" s="157">
        <v>1</v>
      </c>
      <c r="FX40" s="157">
        <v>0</v>
      </c>
      <c r="FY40" s="158">
        <f t="shared" si="17"/>
        <v>0.99346405228758172</v>
      </c>
      <c r="FZ40" s="162">
        <f t="shared" si="18"/>
        <v>3.4640522875817314E-3</v>
      </c>
      <c r="GA40" s="156"/>
      <c r="GB40" s="157" t="s">
        <v>56</v>
      </c>
      <c r="GC40" s="157">
        <v>153</v>
      </c>
      <c r="GD40" s="157">
        <v>152</v>
      </c>
      <c r="GE40" s="157">
        <v>1</v>
      </c>
      <c r="GF40" s="157">
        <v>0</v>
      </c>
      <c r="GG40" s="158">
        <f t="shared" si="19"/>
        <v>0.99346405228758172</v>
      </c>
      <c r="GH40" s="162">
        <f t="shared" si="20"/>
        <v>0</v>
      </c>
      <c r="GI40" s="156"/>
      <c r="GJ40" s="157" t="s">
        <v>56</v>
      </c>
      <c r="GK40" s="157">
        <v>153</v>
      </c>
      <c r="GL40" s="157">
        <v>152</v>
      </c>
      <c r="GM40" s="157">
        <v>1</v>
      </c>
      <c r="GN40" s="157">
        <v>0</v>
      </c>
      <c r="GO40" s="158">
        <f t="shared" si="21"/>
        <v>0.99346405228758172</v>
      </c>
      <c r="GP40" s="162">
        <f t="shared" si="22"/>
        <v>0</v>
      </c>
      <c r="GQ40" s="156"/>
      <c r="GR40" s="157" t="s">
        <v>56</v>
      </c>
      <c r="GS40" s="157">
        <v>153</v>
      </c>
      <c r="GT40" s="157">
        <v>152</v>
      </c>
      <c r="GU40" s="157">
        <v>1</v>
      </c>
      <c r="GV40" s="157">
        <v>0</v>
      </c>
      <c r="GW40" s="158">
        <f t="shared" si="23"/>
        <v>0.99346405228758172</v>
      </c>
      <c r="GX40" s="162">
        <f t="shared" si="24"/>
        <v>0</v>
      </c>
      <c r="GY40" s="156"/>
      <c r="GZ40" s="157" t="s">
        <v>56</v>
      </c>
      <c r="HA40" s="157">
        <v>153</v>
      </c>
      <c r="HB40" s="157">
        <v>152</v>
      </c>
      <c r="HC40" s="157">
        <v>1</v>
      </c>
      <c r="HD40" s="157">
        <v>0</v>
      </c>
      <c r="HE40" s="158">
        <f t="shared" si="25"/>
        <v>0.99346405228758172</v>
      </c>
      <c r="HF40" s="162">
        <f t="shared" si="26"/>
        <v>0</v>
      </c>
      <c r="HH40" s="157" t="s">
        <v>56</v>
      </c>
      <c r="HI40" s="157">
        <v>153</v>
      </c>
      <c r="HJ40" s="157">
        <v>152</v>
      </c>
      <c r="HK40" s="157">
        <v>1</v>
      </c>
      <c r="HL40" s="157">
        <v>0</v>
      </c>
      <c r="HM40" s="158">
        <f t="shared" si="27"/>
        <v>0.99346405228758172</v>
      </c>
      <c r="HN40" s="162">
        <f t="shared" si="28"/>
        <v>0</v>
      </c>
      <c r="HP40" s="157" t="s">
        <v>56</v>
      </c>
      <c r="HQ40" s="157">
        <v>153</v>
      </c>
      <c r="HR40" s="157">
        <v>152</v>
      </c>
      <c r="HS40" s="157">
        <v>1</v>
      </c>
      <c r="HT40" s="157">
        <v>0</v>
      </c>
      <c r="HU40" s="158">
        <f t="shared" si="29"/>
        <v>0.99346405228758172</v>
      </c>
      <c r="HV40" s="162">
        <f t="shared" si="30"/>
        <v>0</v>
      </c>
      <c r="HX40" s="157" t="s">
        <v>56</v>
      </c>
      <c r="HY40" s="157">
        <v>153</v>
      </c>
      <c r="HZ40" s="157">
        <v>152</v>
      </c>
      <c r="IA40" s="157">
        <v>1</v>
      </c>
      <c r="IB40" s="157">
        <v>0</v>
      </c>
      <c r="IC40" s="158">
        <f t="shared" si="31"/>
        <v>0.99346405228758172</v>
      </c>
      <c r="ID40" s="162">
        <f t="shared" si="32"/>
        <v>0</v>
      </c>
      <c r="IF40" s="157" t="s">
        <v>56</v>
      </c>
      <c r="IG40" s="157">
        <v>153</v>
      </c>
      <c r="IH40" s="157">
        <v>152</v>
      </c>
      <c r="II40" s="157">
        <v>1</v>
      </c>
      <c r="IJ40" s="157">
        <v>0</v>
      </c>
      <c r="IK40" s="158">
        <f t="shared" si="33"/>
        <v>0.99346405228758172</v>
      </c>
      <c r="IL40" s="162">
        <f t="shared" si="34"/>
        <v>0</v>
      </c>
      <c r="IN40" s="157" t="s">
        <v>56</v>
      </c>
      <c r="IO40" s="157">
        <v>153</v>
      </c>
      <c r="IP40" s="157">
        <v>152</v>
      </c>
      <c r="IQ40" s="157">
        <v>1</v>
      </c>
      <c r="IR40" s="157">
        <v>0</v>
      </c>
      <c r="IS40" s="158">
        <f t="shared" si="35"/>
        <v>0.99346405228758172</v>
      </c>
      <c r="IT40" s="162">
        <f t="shared" si="36"/>
        <v>0</v>
      </c>
      <c r="IV40" s="157" t="s">
        <v>56</v>
      </c>
      <c r="IW40" s="157">
        <v>153</v>
      </c>
      <c r="IX40" s="157">
        <v>152</v>
      </c>
      <c r="IY40" s="157">
        <v>1</v>
      </c>
      <c r="IZ40" s="157">
        <v>0</v>
      </c>
      <c r="JA40" s="158">
        <f t="shared" si="37"/>
        <v>0.99346405228758172</v>
      </c>
      <c r="JB40" s="162">
        <f t="shared" si="38"/>
        <v>0</v>
      </c>
      <c r="JD40" s="157" t="s">
        <v>56</v>
      </c>
      <c r="JE40" s="157">
        <v>153</v>
      </c>
      <c r="JF40" s="157">
        <v>152</v>
      </c>
      <c r="JG40" s="157">
        <v>1</v>
      </c>
      <c r="JH40" s="157">
        <v>0</v>
      </c>
      <c r="JI40" s="158">
        <f t="shared" si="39"/>
        <v>0.99346405228758172</v>
      </c>
      <c r="JJ40" s="162">
        <f t="shared" si="40"/>
        <v>0</v>
      </c>
      <c r="JL40" s="157" t="s">
        <v>56</v>
      </c>
      <c r="JM40" s="157">
        <v>153</v>
      </c>
      <c r="JN40" s="157">
        <v>152</v>
      </c>
      <c r="JO40" s="157">
        <v>1</v>
      </c>
      <c r="JP40" s="157">
        <v>0</v>
      </c>
      <c r="JQ40" s="158">
        <f t="shared" si="41"/>
        <v>0.99346405228758172</v>
      </c>
      <c r="JR40" s="162">
        <f t="shared" si="42"/>
        <v>0</v>
      </c>
      <c r="JT40" s="157" t="s">
        <v>56</v>
      </c>
      <c r="JU40" s="157">
        <v>153</v>
      </c>
      <c r="JV40" s="157">
        <v>152</v>
      </c>
      <c r="JW40" s="157">
        <v>1</v>
      </c>
      <c r="JX40" s="157">
        <v>0</v>
      </c>
      <c r="JY40" s="158">
        <f t="shared" si="43"/>
        <v>0.99346405228758172</v>
      </c>
      <c r="JZ40" s="162">
        <f t="shared" si="44"/>
        <v>0</v>
      </c>
      <c r="KB40" s="157" t="s">
        <v>56</v>
      </c>
      <c r="KC40" s="157">
        <v>153</v>
      </c>
      <c r="KD40" s="157">
        <v>152</v>
      </c>
      <c r="KE40" s="157">
        <v>1</v>
      </c>
      <c r="KF40" s="157">
        <v>0</v>
      </c>
      <c r="KG40" s="158">
        <f t="shared" si="45"/>
        <v>0.99346405228758172</v>
      </c>
      <c r="KH40" s="162">
        <f t="shared" si="46"/>
        <v>0</v>
      </c>
      <c r="KJ40" s="157" t="s">
        <v>56</v>
      </c>
      <c r="KK40" s="157">
        <v>153</v>
      </c>
      <c r="KL40" s="157">
        <v>152</v>
      </c>
      <c r="KM40" s="157">
        <v>1</v>
      </c>
      <c r="KN40" s="157">
        <v>0</v>
      </c>
      <c r="KO40" s="158">
        <f t="shared" si="47"/>
        <v>0.99346405228758172</v>
      </c>
      <c r="KP40" s="162">
        <f t="shared" si="48"/>
        <v>0</v>
      </c>
      <c r="KR40" s="157" t="s">
        <v>56</v>
      </c>
      <c r="KS40" s="157">
        <v>153</v>
      </c>
      <c r="KT40" s="157">
        <v>152</v>
      </c>
      <c r="KU40" s="157">
        <v>1</v>
      </c>
      <c r="KV40" s="157">
        <v>0</v>
      </c>
      <c r="KW40" s="158">
        <f t="shared" si="49"/>
        <v>0.99346405228758172</v>
      </c>
      <c r="KX40" s="162">
        <f t="shared" si="50"/>
        <v>0</v>
      </c>
      <c r="KZ40" s="157" t="s">
        <v>56</v>
      </c>
      <c r="LA40" s="157">
        <v>153</v>
      </c>
      <c r="LB40" s="157">
        <v>152</v>
      </c>
      <c r="LC40" s="157">
        <v>1</v>
      </c>
      <c r="LD40" s="157">
        <v>0</v>
      </c>
      <c r="LE40" s="158">
        <f t="shared" si="51"/>
        <v>0.99346405228758172</v>
      </c>
      <c r="LF40" s="162">
        <f t="shared" si="52"/>
        <v>0</v>
      </c>
      <c r="LH40" s="157" t="s">
        <v>56</v>
      </c>
      <c r="LI40" s="157">
        <v>153</v>
      </c>
      <c r="LJ40" s="157">
        <v>152</v>
      </c>
      <c r="LK40" s="157">
        <v>1</v>
      </c>
      <c r="LL40" s="157">
        <v>0</v>
      </c>
      <c r="LM40" s="158">
        <f t="shared" si="53"/>
        <v>0.99346405228758172</v>
      </c>
      <c r="LN40" s="162">
        <f t="shared" si="54"/>
        <v>0</v>
      </c>
      <c r="LP40" s="157" t="s">
        <v>56</v>
      </c>
      <c r="LQ40" s="157">
        <v>153</v>
      </c>
      <c r="LR40" s="157">
        <v>152</v>
      </c>
      <c r="LS40" s="157">
        <v>1</v>
      </c>
      <c r="LT40" s="157">
        <v>0</v>
      </c>
      <c r="LU40" s="158">
        <f t="shared" si="55"/>
        <v>0.99346405228758172</v>
      </c>
      <c r="LV40" s="162">
        <f t="shared" si="56"/>
        <v>0</v>
      </c>
      <c r="LX40" s="157" t="s">
        <v>56</v>
      </c>
      <c r="LY40" s="157">
        <v>153</v>
      </c>
      <c r="LZ40" s="157">
        <v>152</v>
      </c>
      <c r="MA40" s="157">
        <v>1</v>
      </c>
      <c r="MB40" s="157">
        <v>0</v>
      </c>
      <c r="MC40" s="158">
        <f t="shared" si="57"/>
        <v>0.99346405228758172</v>
      </c>
      <c r="MD40" s="162">
        <f t="shared" si="58"/>
        <v>0</v>
      </c>
      <c r="ME40" s="162"/>
      <c r="MF40" s="157" t="s">
        <v>56</v>
      </c>
      <c r="MG40" s="157">
        <v>153</v>
      </c>
      <c r="MH40" s="157">
        <v>152</v>
      </c>
      <c r="MI40" s="157">
        <v>1</v>
      </c>
      <c r="MJ40" s="157">
        <v>0</v>
      </c>
      <c r="MK40" s="158">
        <v>0.99</v>
      </c>
      <c r="ML40" s="158"/>
      <c r="MM40" s="158"/>
      <c r="MN40" s="158"/>
      <c r="MP40" s="17" t="s">
        <v>56</v>
      </c>
      <c r="MQ40" s="17">
        <v>153</v>
      </c>
      <c r="MR40" s="17">
        <v>150</v>
      </c>
      <c r="MS40" s="17">
        <v>2</v>
      </c>
      <c r="MT40" s="17">
        <v>1</v>
      </c>
      <c r="MU40" s="158">
        <v>0.98</v>
      </c>
      <c r="MV40" s="162">
        <f t="shared" si="59"/>
        <v>-1.0000000000000009E-2</v>
      </c>
      <c r="MX40" s="157" t="s">
        <v>56</v>
      </c>
      <c r="MY40" s="157">
        <v>153</v>
      </c>
      <c r="MZ40" s="157">
        <v>0</v>
      </c>
      <c r="NA40" s="157">
        <v>0</v>
      </c>
      <c r="NB40" s="157">
        <v>153</v>
      </c>
      <c r="NC40" s="158">
        <v>0</v>
      </c>
      <c r="NE40" s="157" t="s">
        <v>56</v>
      </c>
      <c r="NF40" s="157">
        <v>153</v>
      </c>
      <c r="NG40" s="157">
        <v>0</v>
      </c>
      <c r="NH40" s="157">
        <v>0</v>
      </c>
      <c r="NI40" s="157">
        <v>153</v>
      </c>
      <c r="NJ40" s="158">
        <v>0</v>
      </c>
      <c r="NL40" s="157" t="s">
        <v>56</v>
      </c>
      <c r="NM40" s="157">
        <v>153</v>
      </c>
      <c r="NN40" s="157">
        <v>0</v>
      </c>
      <c r="NO40" s="157">
        <v>0</v>
      </c>
      <c r="NP40" s="157">
        <v>153</v>
      </c>
      <c r="NQ40" s="158">
        <v>0</v>
      </c>
      <c r="NS40" s="157" t="s">
        <v>56</v>
      </c>
      <c r="NT40" s="157">
        <v>153</v>
      </c>
      <c r="NU40" s="157">
        <v>0</v>
      </c>
      <c r="NV40" s="157">
        <v>0</v>
      </c>
      <c r="NW40" s="157">
        <v>153</v>
      </c>
      <c r="NX40" s="158">
        <v>0</v>
      </c>
      <c r="NZ40" s="157" t="s">
        <v>56</v>
      </c>
      <c r="OA40" s="157">
        <v>153</v>
      </c>
      <c r="OB40" s="157">
        <v>0</v>
      </c>
      <c r="OC40" s="157">
        <v>0</v>
      </c>
      <c r="OD40" s="157">
        <v>153</v>
      </c>
      <c r="OE40" s="157">
        <v>0</v>
      </c>
      <c r="OG40" s="157" t="s">
        <v>56</v>
      </c>
      <c r="OH40" s="157">
        <v>153</v>
      </c>
      <c r="OI40" s="157">
        <v>0</v>
      </c>
      <c r="OJ40" s="157">
        <v>0</v>
      </c>
      <c r="OK40" s="157">
        <v>153</v>
      </c>
      <c r="OL40" s="158">
        <v>0</v>
      </c>
      <c r="ON40" s="157" t="s">
        <v>56</v>
      </c>
      <c r="OO40" s="157">
        <v>153</v>
      </c>
      <c r="OP40" s="157">
        <v>0</v>
      </c>
      <c r="OQ40" s="157">
        <v>0</v>
      </c>
      <c r="OR40" s="157">
        <v>153</v>
      </c>
      <c r="OS40" s="158">
        <v>0</v>
      </c>
      <c r="OU40" s="157" t="s">
        <v>56</v>
      </c>
      <c r="OV40" s="157">
        <v>153</v>
      </c>
      <c r="OW40" s="157">
        <v>0</v>
      </c>
      <c r="OX40" s="157">
        <v>0</v>
      </c>
      <c r="OY40" s="157">
        <v>153</v>
      </c>
      <c r="OZ40" s="158">
        <v>0</v>
      </c>
      <c r="PB40" s="157" t="s">
        <v>55</v>
      </c>
      <c r="PC40" s="157">
        <v>85</v>
      </c>
      <c r="PD40" s="157">
        <v>0</v>
      </c>
      <c r="PE40" s="157">
        <v>0</v>
      </c>
      <c r="PF40" s="157">
        <v>85</v>
      </c>
      <c r="PG40" s="157">
        <v>0</v>
      </c>
    </row>
    <row r="41" spans="1:423">
      <c r="A41" s="2" t="s">
        <v>57</v>
      </c>
      <c r="B41" s="2">
        <v>67</v>
      </c>
      <c r="C41" s="2">
        <v>55</v>
      </c>
      <c r="D41" s="2">
        <v>11</v>
      </c>
      <c r="E41" s="2">
        <v>1</v>
      </c>
      <c r="F41" s="4">
        <f t="shared" si="61"/>
        <v>0.82089552238805974</v>
      </c>
      <c r="H41" s="2" t="s">
        <v>57</v>
      </c>
      <c r="I41" s="2">
        <v>67</v>
      </c>
      <c r="J41" s="2">
        <v>55</v>
      </c>
      <c r="K41" s="2">
        <v>11</v>
      </c>
      <c r="L41" s="2">
        <v>1</v>
      </c>
      <c r="M41" s="4">
        <f t="shared" si="60"/>
        <v>0.82089552238805974</v>
      </c>
      <c r="N41" s="108">
        <f t="shared" si="0"/>
        <v>0</v>
      </c>
      <c r="P41" s="2" t="s">
        <v>57</v>
      </c>
      <c r="Q41" s="2">
        <v>67</v>
      </c>
      <c r="R41" s="2">
        <v>55</v>
      </c>
      <c r="S41" s="2">
        <v>11</v>
      </c>
      <c r="T41" s="2">
        <v>1</v>
      </c>
      <c r="U41" s="4">
        <v>0.82</v>
      </c>
      <c r="V41" s="108">
        <f t="shared" si="1"/>
        <v>-8.9552238805978845E-4</v>
      </c>
      <c r="X41" s="2" t="s">
        <v>57</v>
      </c>
      <c r="Y41" s="2">
        <v>67</v>
      </c>
      <c r="Z41" s="2">
        <v>55</v>
      </c>
      <c r="AA41" s="2">
        <v>11</v>
      </c>
      <c r="AB41" s="2">
        <v>1</v>
      </c>
      <c r="AC41" s="4">
        <v>0.82</v>
      </c>
      <c r="AD41" s="108">
        <f t="shared" si="2"/>
        <v>0</v>
      </c>
      <c r="AF41" s="2" t="s">
        <v>57</v>
      </c>
      <c r="AG41" s="2">
        <v>67</v>
      </c>
      <c r="AH41" s="2">
        <v>55</v>
      </c>
      <c r="AI41" s="2">
        <v>11</v>
      </c>
      <c r="AJ41" s="2">
        <v>1</v>
      </c>
      <c r="AK41" s="4">
        <v>0.82</v>
      </c>
      <c r="AL41" s="108">
        <f t="shared" si="3"/>
        <v>0</v>
      </c>
      <c r="AN41" s="2" t="s">
        <v>57</v>
      </c>
      <c r="AO41" s="2">
        <v>67</v>
      </c>
      <c r="AP41" s="2">
        <v>55</v>
      </c>
      <c r="AQ41" s="2">
        <v>11</v>
      </c>
      <c r="AR41" s="2">
        <v>1</v>
      </c>
      <c r="AS41" s="4">
        <v>0.82</v>
      </c>
      <c r="AT41" s="108">
        <f t="shared" si="4"/>
        <v>0</v>
      </c>
      <c r="AV41" s="2" t="s">
        <v>57</v>
      </c>
      <c r="AW41" s="2">
        <v>67</v>
      </c>
      <c r="AX41" s="2">
        <v>55</v>
      </c>
      <c r="AY41" s="2">
        <v>11</v>
      </c>
      <c r="AZ41" s="2">
        <v>1</v>
      </c>
      <c r="BA41" s="4">
        <v>0.82</v>
      </c>
      <c r="BB41" s="108">
        <f t="shared" si="5"/>
        <v>0</v>
      </c>
      <c r="BD41" s="2" t="s">
        <v>57</v>
      </c>
      <c r="BE41" s="2">
        <v>67</v>
      </c>
      <c r="BF41" s="2">
        <v>55</v>
      </c>
      <c r="BG41" s="2">
        <v>11</v>
      </c>
      <c r="BH41" s="2">
        <v>1</v>
      </c>
      <c r="BI41" s="4">
        <v>0.82</v>
      </c>
      <c r="BJ41" s="108">
        <f t="shared" si="6"/>
        <v>0</v>
      </c>
      <c r="BL41" s="2" t="s">
        <v>57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7"/>
        <v>0.82089552238805974</v>
      </c>
      <c r="BR41" s="108">
        <f t="shared" si="8"/>
        <v>8.9552238805978845E-4</v>
      </c>
      <c r="BT41" s="157" t="s">
        <v>57</v>
      </c>
      <c r="BU41" s="157">
        <v>67</v>
      </c>
      <c r="BV41" s="157">
        <v>55</v>
      </c>
      <c r="BW41" s="157">
        <v>11</v>
      </c>
      <c r="BX41" s="157">
        <v>1</v>
      </c>
      <c r="BY41" s="158">
        <v>0.82</v>
      </c>
      <c r="BZ41" s="158">
        <v>0</v>
      </c>
      <c r="CA41" s="156"/>
      <c r="CB41" s="156" t="s">
        <v>57</v>
      </c>
      <c r="CC41" s="156">
        <v>67</v>
      </c>
      <c r="CD41" s="156">
        <v>55</v>
      </c>
      <c r="CE41" s="156">
        <v>11</v>
      </c>
      <c r="CF41" s="156">
        <v>1</v>
      </c>
      <c r="CG41" s="162">
        <v>0.82</v>
      </c>
      <c r="CH41" s="158">
        <v>0</v>
      </c>
      <c r="CI41" s="157"/>
      <c r="CJ41" s="156" t="s">
        <v>57</v>
      </c>
      <c r="CK41" s="156">
        <v>67</v>
      </c>
      <c r="CL41" s="156">
        <v>55</v>
      </c>
      <c r="CM41" s="156">
        <v>11</v>
      </c>
      <c r="CN41" s="156">
        <v>1</v>
      </c>
      <c r="CO41" s="162">
        <v>0.82</v>
      </c>
      <c r="CP41" s="162">
        <f t="shared" si="9"/>
        <v>0</v>
      </c>
      <c r="CQ41" s="156"/>
      <c r="CR41" s="156" t="s">
        <v>57</v>
      </c>
      <c r="CS41" s="156">
        <v>67</v>
      </c>
      <c r="CT41" s="156">
        <v>55</v>
      </c>
      <c r="CU41" s="156">
        <v>11</v>
      </c>
      <c r="CV41" s="156">
        <v>1</v>
      </c>
      <c r="CW41" s="162">
        <v>0.82</v>
      </c>
      <c r="CX41" s="158">
        <f t="shared" si="10"/>
        <v>0</v>
      </c>
      <c r="CY41" s="157"/>
      <c r="CZ41" s="156" t="s">
        <v>57</v>
      </c>
      <c r="DA41" s="156">
        <v>67</v>
      </c>
      <c r="DB41" s="156">
        <v>55</v>
      </c>
      <c r="DC41" s="156">
        <v>11</v>
      </c>
      <c r="DD41" s="156">
        <v>1</v>
      </c>
      <c r="DE41" s="162">
        <v>0.82</v>
      </c>
      <c r="DF41" s="158">
        <f t="shared" si="11"/>
        <v>0</v>
      </c>
      <c r="DG41" s="157"/>
      <c r="DH41" s="156" t="s">
        <v>57</v>
      </c>
      <c r="DI41" s="156">
        <v>67</v>
      </c>
      <c r="DJ41" s="156">
        <v>55</v>
      </c>
      <c r="DK41" s="156">
        <v>11</v>
      </c>
      <c r="DL41" s="156">
        <v>1</v>
      </c>
      <c r="DM41" s="162">
        <v>0.82</v>
      </c>
      <c r="DN41" s="158">
        <f t="shared" si="12"/>
        <v>0</v>
      </c>
      <c r="DO41" s="157"/>
      <c r="DP41" s="156" t="s">
        <v>57</v>
      </c>
      <c r="DQ41" s="156">
        <v>67</v>
      </c>
      <c r="DR41" s="156">
        <v>55</v>
      </c>
      <c r="DS41" s="156">
        <v>11</v>
      </c>
      <c r="DT41" s="156">
        <v>1</v>
      </c>
      <c r="DU41" s="162">
        <v>0.82</v>
      </c>
      <c r="DV41" s="162">
        <f t="shared" si="13"/>
        <v>0</v>
      </c>
      <c r="DW41" s="156"/>
      <c r="DX41" s="156" t="s">
        <v>57</v>
      </c>
      <c r="DY41" s="156">
        <v>67</v>
      </c>
      <c r="DZ41" s="156">
        <v>55</v>
      </c>
      <c r="EA41" s="156">
        <v>11</v>
      </c>
      <c r="EB41" s="156">
        <v>1</v>
      </c>
      <c r="EC41" s="162">
        <v>0.82</v>
      </c>
      <c r="ED41" s="162">
        <f t="shared" si="14"/>
        <v>0</v>
      </c>
      <c r="EE41" s="156"/>
      <c r="EF41" s="156" t="s">
        <v>57</v>
      </c>
      <c r="EG41" s="156">
        <v>67</v>
      </c>
      <c r="EH41" s="156">
        <v>55</v>
      </c>
      <c r="EI41" s="156">
        <v>11</v>
      </c>
      <c r="EJ41" s="156">
        <v>1</v>
      </c>
      <c r="EK41" s="162">
        <v>0.82</v>
      </c>
      <c r="EL41" s="162">
        <f t="shared" si="15"/>
        <v>0</v>
      </c>
      <c r="EM41" s="156"/>
      <c r="EN41" s="156" t="s">
        <v>57</v>
      </c>
      <c r="EO41" s="156">
        <v>67</v>
      </c>
      <c r="EP41" s="156">
        <v>55</v>
      </c>
      <c r="EQ41" s="156">
        <v>11</v>
      </c>
      <c r="ER41" s="156">
        <v>1</v>
      </c>
      <c r="ES41" s="162">
        <v>0.82</v>
      </c>
      <c r="ET41" s="162">
        <f t="shared" si="16"/>
        <v>0</v>
      </c>
      <c r="EU41" s="156"/>
      <c r="EV41" s="156"/>
      <c r="EW41" s="156"/>
      <c r="EX41" s="156"/>
      <c r="EY41" s="156"/>
      <c r="EZ41" s="156"/>
      <c r="FA41" s="156"/>
      <c r="FB41" s="156"/>
      <c r="FC41" s="162"/>
      <c r="FD41" s="156"/>
      <c r="FE41" s="156"/>
      <c r="FF41" s="156"/>
      <c r="FG41" s="156"/>
      <c r="FH41" s="156"/>
      <c r="FI41" s="156"/>
      <c r="FJ41" s="162"/>
      <c r="FK41" s="156"/>
      <c r="FL41" s="156"/>
      <c r="FM41" s="156"/>
      <c r="FN41" s="156"/>
      <c r="FO41" s="156"/>
      <c r="FP41" s="156"/>
      <c r="FQ41" s="156"/>
      <c r="FR41" s="156"/>
      <c r="FS41" s="156"/>
      <c r="FT41" s="157" t="s">
        <v>57</v>
      </c>
      <c r="FU41" s="157">
        <v>67</v>
      </c>
      <c r="FV41" s="157">
        <v>55</v>
      </c>
      <c r="FW41" s="157">
        <v>11</v>
      </c>
      <c r="FX41" s="157">
        <v>1</v>
      </c>
      <c r="FY41" s="158">
        <f t="shared" si="17"/>
        <v>0.82089552238805974</v>
      </c>
      <c r="FZ41" s="162">
        <f t="shared" si="18"/>
        <v>8.9552238805978845E-4</v>
      </c>
      <c r="GA41" s="156"/>
      <c r="GB41" s="157" t="s">
        <v>57</v>
      </c>
      <c r="GC41" s="157">
        <v>67</v>
      </c>
      <c r="GD41" s="157">
        <v>55</v>
      </c>
      <c r="GE41" s="157">
        <v>11</v>
      </c>
      <c r="GF41" s="157">
        <v>1</v>
      </c>
      <c r="GG41" s="158">
        <f t="shared" si="19"/>
        <v>0.82089552238805974</v>
      </c>
      <c r="GH41" s="162">
        <f t="shared" si="20"/>
        <v>0</v>
      </c>
      <c r="GI41" s="156"/>
      <c r="GJ41" s="157" t="s">
        <v>57</v>
      </c>
      <c r="GK41" s="157">
        <v>67</v>
      </c>
      <c r="GL41" s="157">
        <v>55</v>
      </c>
      <c r="GM41" s="157">
        <v>11</v>
      </c>
      <c r="GN41" s="157">
        <v>1</v>
      </c>
      <c r="GO41" s="158">
        <f t="shared" si="21"/>
        <v>0.82089552238805974</v>
      </c>
      <c r="GP41" s="162">
        <f t="shared" si="22"/>
        <v>0</v>
      </c>
      <c r="GQ41" s="156"/>
      <c r="GR41" s="157" t="s">
        <v>57</v>
      </c>
      <c r="GS41" s="157">
        <v>67</v>
      </c>
      <c r="GT41" s="157">
        <v>55</v>
      </c>
      <c r="GU41" s="157">
        <v>11</v>
      </c>
      <c r="GV41" s="157">
        <v>1</v>
      </c>
      <c r="GW41" s="158">
        <f t="shared" si="23"/>
        <v>0.82089552238805974</v>
      </c>
      <c r="GX41" s="162">
        <f t="shared" si="24"/>
        <v>0</v>
      </c>
      <c r="GY41" s="156"/>
      <c r="GZ41" s="157" t="s">
        <v>57</v>
      </c>
      <c r="HA41" s="157">
        <v>67</v>
      </c>
      <c r="HB41" s="157">
        <v>55</v>
      </c>
      <c r="HC41" s="157">
        <v>11</v>
      </c>
      <c r="HD41" s="157">
        <v>1</v>
      </c>
      <c r="HE41" s="158">
        <f t="shared" si="25"/>
        <v>0.82089552238805974</v>
      </c>
      <c r="HF41" s="162">
        <f t="shared" si="26"/>
        <v>0</v>
      </c>
      <c r="HH41" s="157" t="s">
        <v>57</v>
      </c>
      <c r="HI41" s="157">
        <v>67</v>
      </c>
      <c r="HJ41" s="157">
        <v>55</v>
      </c>
      <c r="HK41" s="157">
        <v>11</v>
      </c>
      <c r="HL41" s="157">
        <v>1</v>
      </c>
      <c r="HM41" s="158">
        <f t="shared" si="27"/>
        <v>0.82089552238805974</v>
      </c>
      <c r="HN41" s="162">
        <f t="shared" si="28"/>
        <v>0</v>
      </c>
      <c r="HP41" s="157" t="s">
        <v>57</v>
      </c>
      <c r="HQ41" s="157">
        <v>67</v>
      </c>
      <c r="HR41" s="157">
        <v>55</v>
      </c>
      <c r="HS41" s="157">
        <v>11</v>
      </c>
      <c r="HT41" s="157">
        <v>1</v>
      </c>
      <c r="HU41" s="158">
        <f t="shared" si="29"/>
        <v>0.82089552238805974</v>
      </c>
      <c r="HV41" s="162">
        <f t="shared" si="30"/>
        <v>0</v>
      </c>
      <c r="HX41" s="157" t="s">
        <v>57</v>
      </c>
      <c r="HY41" s="157">
        <v>67</v>
      </c>
      <c r="HZ41" s="157">
        <v>55</v>
      </c>
      <c r="IA41" s="157">
        <v>11</v>
      </c>
      <c r="IB41" s="157">
        <v>1</v>
      </c>
      <c r="IC41" s="158">
        <f t="shared" si="31"/>
        <v>0.82089552238805974</v>
      </c>
      <c r="ID41" s="162">
        <f t="shared" si="32"/>
        <v>0</v>
      </c>
      <c r="IF41" s="157" t="s">
        <v>57</v>
      </c>
      <c r="IG41" s="157">
        <v>67</v>
      </c>
      <c r="IH41" s="157">
        <v>55</v>
      </c>
      <c r="II41" s="157">
        <v>11</v>
      </c>
      <c r="IJ41" s="157">
        <v>1</v>
      </c>
      <c r="IK41" s="158">
        <f t="shared" si="33"/>
        <v>0.82089552238805974</v>
      </c>
      <c r="IL41" s="162">
        <f t="shared" si="34"/>
        <v>0</v>
      </c>
      <c r="IN41" s="157" t="s">
        <v>57</v>
      </c>
      <c r="IO41" s="157">
        <v>67</v>
      </c>
      <c r="IP41" s="157">
        <v>55</v>
      </c>
      <c r="IQ41" s="157">
        <v>11</v>
      </c>
      <c r="IR41" s="157">
        <v>1</v>
      </c>
      <c r="IS41" s="158">
        <f t="shared" si="35"/>
        <v>0.82089552238805974</v>
      </c>
      <c r="IT41" s="162">
        <f t="shared" si="36"/>
        <v>0</v>
      </c>
      <c r="IV41" s="157" t="s">
        <v>57</v>
      </c>
      <c r="IW41" s="157">
        <v>67</v>
      </c>
      <c r="IX41" s="157">
        <v>55</v>
      </c>
      <c r="IY41" s="157">
        <v>11</v>
      </c>
      <c r="IZ41" s="157">
        <v>1</v>
      </c>
      <c r="JA41" s="158">
        <f t="shared" si="37"/>
        <v>0.82089552238805974</v>
      </c>
      <c r="JB41" s="162">
        <f t="shared" si="38"/>
        <v>0</v>
      </c>
      <c r="JD41" s="157" t="s">
        <v>57</v>
      </c>
      <c r="JE41" s="157">
        <v>67</v>
      </c>
      <c r="JF41" s="157">
        <v>55</v>
      </c>
      <c r="JG41" s="157">
        <v>11</v>
      </c>
      <c r="JH41" s="157">
        <v>1</v>
      </c>
      <c r="JI41" s="158">
        <f t="shared" si="39"/>
        <v>0.82089552238805974</v>
      </c>
      <c r="JJ41" s="162">
        <f t="shared" si="40"/>
        <v>0</v>
      </c>
      <c r="JL41" s="157" t="s">
        <v>57</v>
      </c>
      <c r="JM41" s="157">
        <v>67</v>
      </c>
      <c r="JN41" s="157">
        <v>55</v>
      </c>
      <c r="JO41" s="157">
        <v>11</v>
      </c>
      <c r="JP41" s="157">
        <v>1</v>
      </c>
      <c r="JQ41" s="158">
        <f t="shared" si="41"/>
        <v>0.82089552238805974</v>
      </c>
      <c r="JR41" s="162">
        <f t="shared" si="42"/>
        <v>0</v>
      </c>
      <c r="JT41" s="157" t="s">
        <v>57</v>
      </c>
      <c r="JU41" s="157">
        <v>67</v>
      </c>
      <c r="JV41" s="157">
        <v>55</v>
      </c>
      <c r="JW41" s="157">
        <v>11</v>
      </c>
      <c r="JX41" s="157">
        <v>1</v>
      </c>
      <c r="JY41" s="158">
        <f t="shared" si="43"/>
        <v>0.82089552238805974</v>
      </c>
      <c r="JZ41" s="162">
        <f t="shared" si="44"/>
        <v>0</v>
      </c>
      <c r="KB41" s="157" t="s">
        <v>57</v>
      </c>
      <c r="KC41" s="157">
        <v>67</v>
      </c>
      <c r="KD41" s="157">
        <v>55</v>
      </c>
      <c r="KE41" s="157">
        <v>11</v>
      </c>
      <c r="KF41" s="157">
        <v>1</v>
      </c>
      <c r="KG41" s="158">
        <f t="shared" si="45"/>
        <v>0.82089552238805974</v>
      </c>
      <c r="KH41" s="162">
        <f t="shared" si="46"/>
        <v>0</v>
      </c>
      <c r="KJ41" s="157" t="s">
        <v>57</v>
      </c>
      <c r="KK41" s="157">
        <v>67</v>
      </c>
      <c r="KL41" s="157">
        <v>55</v>
      </c>
      <c r="KM41" s="157">
        <v>11</v>
      </c>
      <c r="KN41" s="157">
        <v>1</v>
      </c>
      <c r="KO41" s="158">
        <f t="shared" si="47"/>
        <v>0.82089552238805974</v>
      </c>
      <c r="KP41" s="162">
        <f t="shared" si="48"/>
        <v>0</v>
      </c>
      <c r="KR41" s="157" t="s">
        <v>57</v>
      </c>
      <c r="KS41" s="157">
        <v>67</v>
      </c>
      <c r="KT41" s="157">
        <v>55</v>
      </c>
      <c r="KU41" s="157">
        <v>11</v>
      </c>
      <c r="KV41" s="157">
        <v>1</v>
      </c>
      <c r="KW41" s="158">
        <f t="shared" si="49"/>
        <v>0.82089552238805974</v>
      </c>
      <c r="KX41" s="162">
        <f t="shared" si="50"/>
        <v>0</v>
      </c>
      <c r="KZ41" s="157" t="s">
        <v>57</v>
      </c>
      <c r="LA41" s="157">
        <v>67</v>
      </c>
      <c r="LB41" s="157">
        <v>55</v>
      </c>
      <c r="LC41" s="157">
        <v>11</v>
      </c>
      <c r="LD41" s="157">
        <v>1</v>
      </c>
      <c r="LE41" s="158">
        <f t="shared" si="51"/>
        <v>0.82089552238805974</v>
      </c>
      <c r="LF41" s="162">
        <f t="shared" si="52"/>
        <v>0</v>
      </c>
      <c r="LH41" s="157" t="s">
        <v>57</v>
      </c>
      <c r="LI41" s="157">
        <v>67</v>
      </c>
      <c r="LJ41" s="157">
        <v>55</v>
      </c>
      <c r="LK41" s="157">
        <v>11</v>
      </c>
      <c r="LL41" s="157">
        <v>1</v>
      </c>
      <c r="LM41" s="158">
        <f t="shared" si="53"/>
        <v>0.82089552238805974</v>
      </c>
      <c r="LN41" s="162">
        <f t="shared" si="54"/>
        <v>0</v>
      </c>
      <c r="LP41" s="157" t="s">
        <v>57</v>
      </c>
      <c r="LQ41" s="157">
        <v>67</v>
      </c>
      <c r="LR41" s="157">
        <v>55</v>
      </c>
      <c r="LS41" s="157">
        <v>11</v>
      </c>
      <c r="LT41" s="157">
        <v>1</v>
      </c>
      <c r="LU41" s="158">
        <f t="shared" si="55"/>
        <v>0.82089552238805974</v>
      </c>
      <c r="LV41" s="162">
        <f t="shared" si="56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57"/>
        <v>0.82089552238805974</v>
      </c>
      <c r="MD41" s="162">
        <f t="shared" si="58"/>
        <v>0</v>
      </c>
      <c r="ME41" s="162"/>
      <c r="MF41" s="157" t="s">
        <v>57</v>
      </c>
      <c r="MG41" s="157">
        <v>67</v>
      </c>
      <c r="MH41" s="157">
        <v>55</v>
      </c>
      <c r="MI41" s="157">
        <v>11</v>
      </c>
      <c r="MJ41" s="157">
        <v>1</v>
      </c>
      <c r="MK41" s="158">
        <v>0.82</v>
      </c>
      <c r="ML41" s="158"/>
      <c r="MM41" s="158"/>
      <c r="MN41" s="158"/>
      <c r="MP41" s="157" t="s">
        <v>57</v>
      </c>
      <c r="MQ41" s="157">
        <v>67</v>
      </c>
      <c r="MR41" s="157">
        <v>56</v>
      </c>
      <c r="MS41" s="157">
        <v>11</v>
      </c>
      <c r="MT41" s="157">
        <v>0</v>
      </c>
      <c r="MU41" s="158">
        <v>0.84</v>
      </c>
      <c r="MV41" s="162">
        <f t="shared" si="59"/>
        <v>2.0000000000000018E-2</v>
      </c>
      <c r="MX41" s="157" t="s">
        <v>57</v>
      </c>
      <c r="MY41" s="157">
        <v>67</v>
      </c>
      <c r="MZ41" s="157">
        <v>0</v>
      </c>
      <c r="NA41" s="157">
        <v>0</v>
      </c>
      <c r="NB41" s="157">
        <v>67</v>
      </c>
      <c r="NC41" s="158">
        <v>0</v>
      </c>
      <c r="NE41" s="157" t="s">
        <v>57</v>
      </c>
      <c r="NF41" s="157">
        <v>67</v>
      </c>
      <c r="NG41" s="157">
        <v>0</v>
      </c>
      <c r="NH41" s="157">
        <v>0</v>
      </c>
      <c r="NI41" s="157">
        <v>67</v>
      </c>
      <c r="NJ41" s="158">
        <v>0</v>
      </c>
      <c r="NL41" s="157" t="s">
        <v>57</v>
      </c>
      <c r="NM41" s="157">
        <v>67</v>
      </c>
      <c r="NN41" s="157">
        <v>0</v>
      </c>
      <c r="NO41" s="157">
        <v>0</v>
      </c>
      <c r="NP41" s="157">
        <v>67</v>
      </c>
      <c r="NQ41" s="158">
        <v>0</v>
      </c>
      <c r="NS41" s="157" t="s">
        <v>57</v>
      </c>
      <c r="NT41" s="157">
        <v>67</v>
      </c>
      <c r="NU41" s="157">
        <v>0</v>
      </c>
      <c r="NV41" s="157">
        <v>0</v>
      </c>
      <c r="NW41" s="157">
        <v>67</v>
      </c>
      <c r="NX41" s="158">
        <v>0</v>
      </c>
      <c r="NZ41" s="157" t="s">
        <v>57</v>
      </c>
      <c r="OA41" s="157">
        <v>67</v>
      </c>
      <c r="OB41" s="157">
        <v>0</v>
      </c>
      <c r="OC41" s="157">
        <v>0</v>
      </c>
      <c r="OD41" s="157">
        <v>67</v>
      </c>
      <c r="OE41" s="157">
        <v>0</v>
      </c>
      <c r="OG41" s="157" t="s">
        <v>57</v>
      </c>
      <c r="OH41" s="157">
        <v>67</v>
      </c>
      <c r="OI41" s="157">
        <v>0</v>
      </c>
      <c r="OJ41" s="157">
        <v>0</v>
      </c>
      <c r="OK41" s="157">
        <v>67</v>
      </c>
      <c r="OL41" s="158">
        <v>0</v>
      </c>
      <c r="ON41" s="157" t="s">
        <v>57</v>
      </c>
      <c r="OO41" s="157">
        <v>67</v>
      </c>
      <c r="OP41" s="157">
        <v>0</v>
      </c>
      <c r="OQ41" s="157">
        <v>0</v>
      </c>
      <c r="OR41" s="157">
        <v>67</v>
      </c>
      <c r="OS41" s="158">
        <v>0</v>
      </c>
      <c r="OU41" s="157" t="s">
        <v>57</v>
      </c>
      <c r="OV41" s="157">
        <v>67</v>
      </c>
      <c r="OW41" s="157">
        <v>0</v>
      </c>
      <c r="OX41" s="157">
        <v>0</v>
      </c>
      <c r="OY41" s="157">
        <v>67</v>
      </c>
      <c r="OZ41" s="158">
        <v>0</v>
      </c>
      <c r="PB41" s="157" t="s">
        <v>56</v>
      </c>
      <c r="PC41" s="157">
        <v>153</v>
      </c>
      <c r="PD41" s="157">
        <v>0</v>
      </c>
      <c r="PE41" s="157">
        <v>0</v>
      </c>
      <c r="PF41" s="157">
        <v>153</v>
      </c>
      <c r="PG41" s="157">
        <v>0</v>
      </c>
    </row>
    <row r="42" spans="1:423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108">
        <f t="shared" si="0"/>
        <v>0</v>
      </c>
      <c r="P42" s="65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108">
        <f t="shared" si="1"/>
        <v>0</v>
      </c>
      <c r="X42" s="65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108">
        <f t="shared" si="2"/>
        <v>0</v>
      </c>
      <c r="AF42" s="2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108">
        <f t="shared" si="3"/>
        <v>0</v>
      </c>
      <c r="AN42" s="114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108">
        <f t="shared" si="4"/>
        <v>0</v>
      </c>
      <c r="AV42" s="114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108">
        <f t="shared" si="5"/>
        <v>0</v>
      </c>
      <c r="BD42" s="114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108">
        <f t="shared" si="6"/>
        <v>0</v>
      </c>
      <c r="BL42" s="114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108">
        <f t="shared" si="8"/>
        <v>0</v>
      </c>
      <c r="BT42" s="164" t="s">
        <v>58</v>
      </c>
      <c r="BU42" s="157">
        <v>3</v>
      </c>
      <c r="BV42" s="157">
        <v>3</v>
      </c>
      <c r="BW42" s="157">
        <v>0</v>
      </c>
      <c r="BX42" s="157">
        <v>0</v>
      </c>
      <c r="BY42" s="158">
        <v>1</v>
      </c>
      <c r="BZ42" s="158">
        <v>0</v>
      </c>
      <c r="CA42" s="156"/>
      <c r="CB42" s="163" t="s">
        <v>58</v>
      </c>
      <c r="CC42" s="157">
        <v>3</v>
      </c>
      <c r="CD42" s="157">
        <v>3</v>
      </c>
      <c r="CE42" s="157">
        <v>0</v>
      </c>
      <c r="CF42" s="157">
        <v>0</v>
      </c>
      <c r="CG42" s="158">
        <v>1</v>
      </c>
      <c r="CH42" s="158">
        <v>0</v>
      </c>
      <c r="CI42" s="157"/>
      <c r="CJ42" s="163" t="s">
        <v>58</v>
      </c>
      <c r="CK42" s="157">
        <v>3</v>
      </c>
      <c r="CL42" s="157">
        <v>3</v>
      </c>
      <c r="CM42" s="157">
        <v>0</v>
      </c>
      <c r="CN42" s="157">
        <v>0</v>
      </c>
      <c r="CO42" s="158">
        <v>1</v>
      </c>
      <c r="CP42" s="162">
        <f t="shared" si="9"/>
        <v>0</v>
      </c>
      <c r="CQ42" s="156"/>
      <c r="CR42" s="163" t="s">
        <v>58</v>
      </c>
      <c r="CS42" s="157">
        <v>3</v>
      </c>
      <c r="CT42" s="157">
        <v>3</v>
      </c>
      <c r="CU42" s="157">
        <v>0</v>
      </c>
      <c r="CV42" s="157">
        <v>0</v>
      </c>
      <c r="CW42" s="158">
        <v>1</v>
      </c>
      <c r="CX42" s="158">
        <f t="shared" si="10"/>
        <v>0</v>
      </c>
      <c r="CY42" s="157"/>
      <c r="CZ42" s="163" t="s">
        <v>58</v>
      </c>
      <c r="DA42" s="157">
        <v>3</v>
      </c>
      <c r="DB42" s="157">
        <v>3</v>
      </c>
      <c r="DC42" s="157">
        <v>0</v>
      </c>
      <c r="DD42" s="157">
        <v>0</v>
      </c>
      <c r="DE42" s="158">
        <v>1</v>
      </c>
      <c r="DF42" s="158">
        <f t="shared" si="11"/>
        <v>0</v>
      </c>
      <c r="DG42" s="157"/>
      <c r="DH42" s="163" t="s">
        <v>58</v>
      </c>
      <c r="DI42" s="157">
        <v>3</v>
      </c>
      <c r="DJ42" s="157">
        <v>3</v>
      </c>
      <c r="DK42" s="157">
        <v>0</v>
      </c>
      <c r="DL42" s="157">
        <v>0</v>
      </c>
      <c r="DM42" s="158">
        <v>1</v>
      </c>
      <c r="DN42" s="158">
        <f t="shared" si="12"/>
        <v>0</v>
      </c>
      <c r="DO42" s="157"/>
      <c r="DP42" s="163" t="s">
        <v>58</v>
      </c>
      <c r="DQ42" s="157">
        <v>3</v>
      </c>
      <c r="DR42" s="157">
        <v>3</v>
      </c>
      <c r="DS42" s="157">
        <v>0</v>
      </c>
      <c r="DT42" s="157">
        <v>0</v>
      </c>
      <c r="DU42" s="158">
        <v>1</v>
      </c>
      <c r="DV42" s="162">
        <f t="shared" si="13"/>
        <v>0</v>
      </c>
      <c r="DW42" s="156"/>
      <c r="DX42" s="163" t="s">
        <v>58</v>
      </c>
      <c r="DY42" s="157">
        <v>3</v>
      </c>
      <c r="DZ42" s="157">
        <v>3</v>
      </c>
      <c r="EA42" s="157">
        <v>0</v>
      </c>
      <c r="EB42" s="157">
        <v>0</v>
      </c>
      <c r="EC42" s="158">
        <v>1</v>
      </c>
      <c r="ED42" s="162">
        <f t="shared" si="14"/>
        <v>0</v>
      </c>
      <c r="EE42" s="156"/>
      <c r="EF42" s="163" t="s">
        <v>58</v>
      </c>
      <c r="EG42" s="156">
        <v>27</v>
      </c>
      <c r="EH42" s="156">
        <v>9</v>
      </c>
      <c r="EI42" s="156">
        <v>0</v>
      </c>
      <c r="EJ42" s="156">
        <v>18</v>
      </c>
      <c r="EK42" s="162">
        <v>0.33</v>
      </c>
      <c r="EL42" s="162">
        <f t="shared" si="15"/>
        <v>-0.66999999999999993</v>
      </c>
      <c r="EM42" s="156"/>
      <c r="EN42" s="163" t="s">
        <v>58</v>
      </c>
      <c r="EO42" s="157">
        <v>3</v>
      </c>
      <c r="EP42" s="157">
        <v>3</v>
      </c>
      <c r="EQ42" s="157">
        <v>0</v>
      </c>
      <c r="ER42" s="157">
        <v>0</v>
      </c>
      <c r="ES42" s="158">
        <v>1</v>
      </c>
      <c r="ET42" s="162">
        <f t="shared" si="16"/>
        <v>0.66999999999999993</v>
      </c>
      <c r="EU42" s="156"/>
      <c r="EV42" s="156"/>
      <c r="EW42" s="156"/>
      <c r="EX42" s="156"/>
      <c r="EY42" s="156"/>
      <c r="EZ42" s="156"/>
      <c r="FA42" s="156"/>
      <c r="FB42" s="156"/>
      <c r="FC42" s="162"/>
      <c r="FD42" s="156"/>
      <c r="FE42" s="156"/>
      <c r="FF42" s="156"/>
      <c r="FG42" s="156"/>
      <c r="FH42" s="156"/>
      <c r="FI42" s="156"/>
      <c r="FJ42" s="162"/>
      <c r="FK42" s="156"/>
      <c r="FL42" s="156"/>
      <c r="FM42" s="156"/>
      <c r="FN42" s="156"/>
      <c r="FO42" s="156"/>
      <c r="FP42" s="156"/>
      <c r="FQ42" s="156"/>
      <c r="FR42" s="156"/>
      <c r="FS42" s="156"/>
      <c r="FT42" s="163" t="s">
        <v>58</v>
      </c>
      <c r="FU42" s="157">
        <v>3</v>
      </c>
      <c r="FV42" s="157">
        <v>3</v>
      </c>
      <c r="FW42" s="157">
        <v>0</v>
      </c>
      <c r="FX42" s="157">
        <v>0</v>
      </c>
      <c r="FY42" s="158">
        <f t="shared" si="17"/>
        <v>1</v>
      </c>
      <c r="FZ42" s="162">
        <f t="shared" si="18"/>
        <v>0</v>
      </c>
      <c r="GA42" s="156"/>
      <c r="GB42" s="163" t="s">
        <v>58</v>
      </c>
      <c r="GC42" s="157">
        <v>3</v>
      </c>
      <c r="GD42" s="157">
        <v>3</v>
      </c>
      <c r="GE42" s="157">
        <v>0</v>
      </c>
      <c r="GF42" s="157">
        <v>0</v>
      </c>
      <c r="GG42" s="158">
        <f t="shared" si="19"/>
        <v>1</v>
      </c>
      <c r="GH42" s="162">
        <f t="shared" si="20"/>
        <v>0</v>
      </c>
      <c r="GI42" s="156"/>
      <c r="GJ42" s="163" t="s">
        <v>58</v>
      </c>
      <c r="GK42" s="157">
        <v>3</v>
      </c>
      <c r="GL42" s="157">
        <v>3</v>
      </c>
      <c r="GM42" s="157">
        <v>0</v>
      </c>
      <c r="GN42" s="157">
        <v>0</v>
      </c>
      <c r="GO42" s="158">
        <f t="shared" si="21"/>
        <v>1</v>
      </c>
      <c r="GP42" s="162">
        <f t="shared" si="22"/>
        <v>0</v>
      </c>
      <c r="GQ42" s="156"/>
      <c r="GR42" s="163" t="s">
        <v>58</v>
      </c>
      <c r="GS42" s="157">
        <v>3</v>
      </c>
      <c r="GT42" s="157">
        <v>3</v>
      </c>
      <c r="GU42" s="157">
        <v>0</v>
      </c>
      <c r="GV42" s="157">
        <v>0</v>
      </c>
      <c r="GW42" s="158">
        <f t="shared" si="23"/>
        <v>1</v>
      </c>
      <c r="GX42" s="162">
        <f t="shared" si="24"/>
        <v>0</v>
      </c>
      <c r="GY42" s="156"/>
      <c r="GZ42" s="163" t="s">
        <v>58</v>
      </c>
      <c r="HA42" s="157">
        <v>3</v>
      </c>
      <c r="HB42" s="157">
        <v>3</v>
      </c>
      <c r="HC42" s="157">
        <v>0</v>
      </c>
      <c r="HD42" s="157">
        <v>0</v>
      </c>
      <c r="HE42" s="158">
        <f t="shared" si="25"/>
        <v>1</v>
      </c>
      <c r="HF42" s="162">
        <f t="shared" si="26"/>
        <v>0</v>
      </c>
      <c r="HH42" s="163" t="s">
        <v>58</v>
      </c>
      <c r="HI42" s="157">
        <v>3</v>
      </c>
      <c r="HJ42" s="157">
        <v>3</v>
      </c>
      <c r="HK42" s="157">
        <v>0</v>
      </c>
      <c r="HL42" s="157">
        <v>0</v>
      </c>
      <c r="HM42" s="158">
        <f t="shared" si="27"/>
        <v>1</v>
      </c>
      <c r="HN42" s="162">
        <f t="shared" si="28"/>
        <v>0</v>
      </c>
      <c r="HP42" s="163" t="s">
        <v>58</v>
      </c>
      <c r="HQ42" s="157">
        <v>3</v>
      </c>
      <c r="HR42" s="157">
        <v>3</v>
      </c>
      <c r="HS42" s="157">
        <v>0</v>
      </c>
      <c r="HT42" s="157">
        <v>0</v>
      </c>
      <c r="HU42" s="158">
        <f t="shared" si="29"/>
        <v>1</v>
      </c>
      <c r="HV42" s="162">
        <f t="shared" si="30"/>
        <v>0</v>
      </c>
      <c r="HX42" s="163" t="s">
        <v>58</v>
      </c>
      <c r="HY42" s="157">
        <v>3</v>
      </c>
      <c r="HZ42" s="157">
        <v>3</v>
      </c>
      <c r="IA42" s="157">
        <v>0</v>
      </c>
      <c r="IB42" s="157">
        <v>0</v>
      </c>
      <c r="IC42" s="158">
        <f t="shared" si="31"/>
        <v>1</v>
      </c>
      <c r="ID42" s="162">
        <f t="shared" si="32"/>
        <v>0</v>
      </c>
      <c r="IF42" s="163" t="s">
        <v>58</v>
      </c>
      <c r="IG42" s="157">
        <v>3</v>
      </c>
      <c r="IH42" s="157">
        <v>3</v>
      </c>
      <c r="II42" s="157">
        <v>0</v>
      </c>
      <c r="IJ42" s="157">
        <v>0</v>
      </c>
      <c r="IK42" s="158">
        <f t="shared" si="33"/>
        <v>1</v>
      </c>
      <c r="IL42" s="162">
        <f t="shared" si="34"/>
        <v>0</v>
      </c>
      <c r="IN42" s="163" t="s">
        <v>58</v>
      </c>
      <c r="IO42" s="157">
        <v>3</v>
      </c>
      <c r="IP42" s="157">
        <v>3</v>
      </c>
      <c r="IQ42" s="157">
        <v>0</v>
      </c>
      <c r="IR42" s="157">
        <v>0</v>
      </c>
      <c r="IS42" s="158">
        <f t="shared" si="35"/>
        <v>1</v>
      </c>
      <c r="IT42" s="162">
        <f t="shared" si="36"/>
        <v>0</v>
      </c>
      <c r="IV42" s="163" t="s">
        <v>58</v>
      </c>
      <c r="IW42" s="157">
        <v>3</v>
      </c>
      <c r="IX42" s="157">
        <v>3</v>
      </c>
      <c r="IY42" s="157">
        <v>0</v>
      </c>
      <c r="IZ42" s="157">
        <v>0</v>
      </c>
      <c r="JA42" s="158">
        <f t="shared" si="37"/>
        <v>1</v>
      </c>
      <c r="JB42" s="162">
        <f t="shared" si="38"/>
        <v>0</v>
      </c>
      <c r="JD42" s="161" t="s">
        <v>58</v>
      </c>
      <c r="JE42" s="157">
        <v>3</v>
      </c>
      <c r="JF42" s="157">
        <v>3</v>
      </c>
      <c r="JG42" s="157">
        <v>0</v>
      </c>
      <c r="JH42" s="157">
        <v>0</v>
      </c>
      <c r="JI42" s="158">
        <f t="shared" si="39"/>
        <v>1</v>
      </c>
      <c r="JJ42" s="162">
        <f t="shared" si="40"/>
        <v>0</v>
      </c>
      <c r="JL42" s="161" t="s">
        <v>58</v>
      </c>
      <c r="JM42" s="157">
        <v>3</v>
      </c>
      <c r="JN42" s="157">
        <v>3</v>
      </c>
      <c r="JO42" s="157">
        <v>0</v>
      </c>
      <c r="JP42" s="157">
        <v>0</v>
      </c>
      <c r="JQ42" s="158">
        <f t="shared" si="41"/>
        <v>1</v>
      </c>
      <c r="JR42" s="162">
        <f t="shared" si="42"/>
        <v>0</v>
      </c>
      <c r="JT42" s="161" t="s">
        <v>58</v>
      </c>
      <c r="JU42" s="157">
        <v>3</v>
      </c>
      <c r="JV42" s="157">
        <v>3</v>
      </c>
      <c r="JW42" s="157">
        <v>0</v>
      </c>
      <c r="JX42" s="157">
        <v>0</v>
      </c>
      <c r="JY42" s="158">
        <f t="shared" si="43"/>
        <v>1</v>
      </c>
      <c r="JZ42" s="162">
        <f t="shared" si="44"/>
        <v>0</v>
      </c>
      <c r="KB42" s="161" t="s">
        <v>58</v>
      </c>
      <c r="KC42" s="157">
        <v>3</v>
      </c>
      <c r="KD42" s="157">
        <v>3</v>
      </c>
      <c r="KE42" s="157">
        <v>0</v>
      </c>
      <c r="KF42" s="157">
        <v>0</v>
      </c>
      <c r="KG42" s="158">
        <f t="shared" si="45"/>
        <v>1</v>
      </c>
      <c r="KH42" s="162">
        <f t="shared" si="46"/>
        <v>0</v>
      </c>
      <c r="KJ42" s="161" t="s">
        <v>58</v>
      </c>
      <c r="KK42" s="157">
        <v>3</v>
      </c>
      <c r="KL42" s="157">
        <v>3</v>
      </c>
      <c r="KM42" s="157">
        <v>0</v>
      </c>
      <c r="KN42" s="157">
        <v>0</v>
      </c>
      <c r="KO42" s="158">
        <f t="shared" si="47"/>
        <v>1</v>
      </c>
      <c r="KP42" s="162">
        <f t="shared" si="48"/>
        <v>0</v>
      </c>
      <c r="KR42" s="161" t="s">
        <v>58</v>
      </c>
      <c r="KS42" s="157">
        <v>3</v>
      </c>
      <c r="KT42" s="157">
        <v>3</v>
      </c>
      <c r="KU42" s="157">
        <v>0</v>
      </c>
      <c r="KV42" s="157">
        <v>0</v>
      </c>
      <c r="KW42" s="158">
        <f t="shared" si="49"/>
        <v>1</v>
      </c>
      <c r="KX42" s="162">
        <f t="shared" si="50"/>
        <v>0</v>
      </c>
      <c r="KZ42" s="161" t="s">
        <v>58</v>
      </c>
      <c r="LA42" s="157">
        <v>3</v>
      </c>
      <c r="LB42" s="157">
        <v>3</v>
      </c>
      <c r="LC42" s="157">
        <v>0</v>
      </c>
      <c r="LD42" s="157">
        <v>0</v>
      </c>
      <c r="LE42" s="158">
        <f t="shared" si="51"/>
        <v>1</v>
      </c>
      <c r="LF42" s="162">
        <f t="shared" si="52"/>
        <v>0</v>
      </c>
      <c r="LH42" s="161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f t="shared" si="53"/>
        <v>1</v>
      </c>
      <c r="LN42" s="162">
        <f t="shared" si="54"/>
        <v>0</v>
      </c>
      <c r="LP42" s="161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f t="shared" si="55"/>
        <v>1</v>
      </c>
      <c r="LV42" s="162">
        <f t="shared" si="56"/>
        <v>0</v>
      </c>
      <c r="LX42" s="161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57"/>
        <v>1</v>
      </c>
      <c r="MD42" s="162">
        <f t="shared" si="58"/>
        <v>0</v>
      </c>
      <c r="ME42" s="162"/>
      <c r="MF42" s="157" t="s">
        <v>58</v>
      </c>
      <c r="MG42" s="157">
        <v>9</v>
      </c>
      <c r="MH42" s="157">
        <v>3</v>
      </c>
      <c r="MI42" s="157">
        <v>0</v>
      </c>
      <c r="MJ42" s="157">
        <v>6</v>
      </c>
      <c r="MK42" s="158">
        <v>0.33</v>
      </c>
      <c r="ML42" s="158"/>
      <c r="MM42" s="158"/>
      <c r="MN42" s="158"/>
      <c r="MP42" s="157" t="s">
        <v>58</v>
      </c>
      <c r="MQ42" s="157">
        <v>9</v>
      </c>
      <c r="MR42" s="157">
        <v>3</v>
      </c>
      <c r="MS42" s="157">
        <v>6</v>
      </c>
      <c r="MT42" s="157">
        <v>0</v>
      </c>
      <c r="MU42" s="158">
        <v>0.33</v>
      </c>
      <c r="MV42" s="162">
        <f t="shared" si="59"/>
        <v>0</v>
      </c>
      <c r="MX42" s="157" t="s">
        <v>58</v>
      </c>
      <c r="MY42" s="157">
        <v>9</v>
      </c>
      <c r="MZ42" s="157">
        <v>0</v>
      </c>
      <c r="NA42" s="157">
        <v>0</v>
      </c>
      <c r="NB42" s="157">
        <v>9</v>
      </c>
      <c r="NC42" s="158">
        <v>0</v>
      </c>
      <c r="NE42" s="157" t="s">
        <v>58</v>
      </c>
      <c r="NF42" s="157">
        <v>9</v>
      </c>
      <c r="NG42" s="157">
        <v>0</v>
      </c>
      <c r="NH42" s="157">
        <v>0</v>
      </c>
      <c r="NI42" s="157">
        <v>9</v>
      </c>
      <c r="NJ42" s="158">
        <v>0</v>
      </c>
      <c r="NL42" s="157" t="s">
        <v>58</v>
      </c>
      <c r="NM42" s="157">
        <v>9</v>
      </c>
      <c r="NN42" s="157">
        <v>0</v>
      </c>
      <c r="NO42" s="157">
        <v>0</v>
      </c>
      <c r="NP42" s="157">
        <v>9</v>
      </c>
      <c r="NQ42" s="158">
        <v>0</v>
      </c>
      <c r="NS42" s="157" t="s">
        <v>58</v>
      </c>
      <c r="NT42" s="157">
        <v>9</v>
      </c>
      <c r="NU42" s="157">
        <v>0</v>
      </c>
      <c r="NV42" s="157">
        <v>0</v>
      </c>
      <c r="NW42" s="157">
        <v>9</v>
      </c>
      <c r="NX42" s="158">
        <v>0</v>
      </c>
      <c r="NZ42" s="157" t="s">
        <v>58</v>
      </c>
      <c r="OA42" s="157">
        <v>9</v>
      </c>
      <c r="OB42" s="157">
        <v>0</v>
      </c>
      <c r="OC42" s="157">
        <v>0</v>
      </c>
      <c r="OD42" s="157">
        <v>9</v>
      </c>
      <c r="OE42" s="157">
        <v>0</v>
      </c>
      <c r="OG42" s="157" t="s">
        <v>58</v>
      </c>
      <c r="OH42" s="157">
        <v>9</v>
      </c>
      <c r="OI42" s="157">
        <v>0</v>
      </c>
      <c r="OJ42" s="157">
        <v>0</v>
      </c>
      <c r="OK42" s="157">
        <v>9</v>
      </c>
      <c r="OL42" s="158">
        <v>0</v>
      </c>
      <c r="ON42" s="157" t="s">
        <v>58</v>
      </c>
      <c r="OO42" s="157">
        <v>9</v>
      </c>
      <c r="OP42" s="157">
        <v>0</v>
      </c>
      <c r="OQ42" s="157">
        <v>0</v>
      </c>
      <c r="OR42" s="157">
        <v>9</v>
      </c>
      <c r="OS42" s="158">
        <v>0</v>
      </c>
      <c r="OU42" s="157" t="s">
        <v>58</v>
      </c>
      <c r="OV42" s="157">
        <v>9</v>
      </c>
      <c r="OW42" s="157">
        <v>0</v>
      </c>
      <c r="OX42" s="157">
        <v>0</v>
      </c>
      <c r="OY42" s="157">
        <v>9</v>
      </c>
      <c r="OZ42" s="158">
        <v>0</v>
      </c>
      <c r="PB42" s="157" t="s">
        <v>57</v>
      </c>
      <c r="PC42" s="157">
        <v>67</v>
      </c>
      <c r="PD42" s="157">
        <v>0</v>
      </c>
      <c r="PE42" s="157">
        <v>0</v>
      </c>
      <c r="PF42" s="157">
        <v>67</v>
      </c>
      <c r="PG42" s="157">
        <v>0</v>
      </c>
    </row>
    <row r="43" spans="1:423">
      <c r="A43" s="2" t="s">
        <v>59</v>
      </c>
      <c r="B43" s="2">
        <v>29</v>
      </c>
      <c r="C43" s="2">
        <v>26</v>
      </c>
      <c r="D43" s="2">
        <v>1</v>
      </c>
      <c r="E43" s="2">
        <v>2</v>
      </c>
      <c r="F43" s="4">
        <f t="shared" si="61"/>
        <v>0.89655172413793105</v>
      </c>
      <c r="H43" s="2" t="s">
        <v>59</v>
      </c>
      <c r="I43" s="2">
        <v>29</v>
      </c>
      <c r="J43" s="2">
        <v>26</v>
      </c>
      <c r="K43" s="2">
        <v>1</v>
      </c>
      <c r="L43" s="2">
        <v>2</v>
      </c>
      <c r="M43" s="4">
        <f t="shared" si="60"/>
        <v>0.89655172413793105</v>
      </c>
      <c r="N43" s="108">
        <f t="shared" si="0"/>
        <v>0</v>
      </c>
      <c r="P43" s="2" t="s">
        <v>59</v>
      </c>
      <c r="Q43" s="2">
        <v>29</v>
      </c>
      <c r="R43" s="2">
        <v>26</v>
      </c>
      <c r="S43" s="2">
        <v>1</v>
      </c>
      <c r="T43" s="2">
        <v>2</v>
      </c>
      <c r="U43" s="4">
        <v>0.9</v>
      </c>
      <c r="V43" s="108">
        <f t="shared" si="1"/>
        <v>3.4482758620689724E-3</v>
      </c>
      <c r="X43" s="2" t="s">
        <v>59</v>
      </c>
      <c r="Y43" s="2">
        <v>29</v>
      </c>
      <c r="Z43" s="2">
        <v>26</v>
      </c>
      <c r="AA43" s="2">
        <v>1</v>
      </c>
      <c r="AB43" s="2">
        <v>2</v>
      </c>
      <c r="AC43" s="4">
        <v>0.9</v>
      </c>
      <c r="AD43" s="108">
        <f t="shared" si="2"/>
        <v>0</v>
      </c>
      <c r="AF43" s="2" t="s">
        <v>59</v>
      </c>
      <c r="AG43" s="2">
        <v>29</v>
      </c>
      <c r="AH43" s="2">
        <v>26</v>
      </c>
      <c r="AI43" s="2">
        <v>1</v>
      </c>
      <c r="AJ43" s="2">
        <v>2</v>
      </c>
      <c r="AK43" s="4">
        <v>0.9</v>
      </c>
      <c r="AL43" s="108">
        <f t="shared" si="3"/>
        <v>0</v>
      </c>
      <c r="AN43" s="2" t="s">
        <v>59</v>
      </c>
      <c r="AO43" s="2">
        <v>29</v>
      </c>
      <c r="AP43" s="2">
        <v>26</v>
      </c>
      <c r="AQ43" s="2">
        <v>1</v>
      </c>
      <c r="AR43" s="2">
        <v>2</v>
      </c>
      <c r="AS43" s="4">
        <v>0.9</v>
      </c>
      <c r="AT43" s="108">
        <f t="shared" si="4"/>
        <v>0</v>
      </c>
      <c r="AV43" s="2" t="s">
        <v>59</v>
      </c>
      <c r="AW43" s="2">
        <v>29</v>
      </c>
      <c r="AX43" s="2">
        <v>26</v>
      </c>
      <c r="AY43" s="2">
        <v>1</v>
      </c>
      <c r="AZ43" s="2">
        <v>2</v>
      </c>
      <c r="BA43" s="4">
        <v>0.9</v>
      </c>
      <c r="BB43" s="108">
        <f t="shared" si="5"/>
        <v>0</v>
      </c>
      <c r="BD43" s="65" t="s">
        <v>59</v>
      </c>
      <c r="BE43" s="2">
        <v>27</v>
      </c>
      <c r="BF43" s="2">
        <v>26</v>
      </c>
      <c r="BG43" s="2">
        <v>1</v>
      </c>
      <c r="BH43" s="2">
        <v>0</v>
      </c>
      <c r="BI43" s="4">
        <v>0.9</v>
      </c>
      <c r="BJ43" s="108">
        <f t="shared" si="6"/>
        <v>0</v>
      </c>
      <c r="BL43" s="65" t="s">
        <v>59</v>
      </c>
      <c r="BM43" s="2">
        <v>27</v>
      </c>
      <c r="BN43" s="2">
        <v>26</v>
      </c>
      <c r="BO43" s="2">
        <v>1</v>
      </c>
      <c r="BP43" s="2">
        <v>0</v>
      </c>
      <c r="BQ43" s="4">
        <f>BN43/BM43</f>
        <v>0.96296296296296291</v>
      </c>
      <c r="BR43" s="108">
        <f t="shared" si="8"/>
        <v>6.2962962962962887E-2</v>
      </c>
      <c r="BT43" s="164" t="s">
        <v>59</v>
      </c>
      <c r="BU43" s="157">
        <v>29</v>
      </c>
      <c r="BV43" s="157">
        <v>26</v>
      </c>
      <c r="BW43" s="157">
        <v>1</v>
      </c>
      <c r="BX43" s="157">
        <v>2</v>
      </c>
      <c r="BY43" s="158">
        <v>0.9</v>
      </c>
      <c r="BZ43" s="158">
        <v>0</v>
      </c>
      <c r="CA43" s="156"/>
      <c r="CB43" s="163" t="s">
        <v>59</v>
      </c>
      <c r="CC43" s="157">
        <v>27</v>
      </c>
      <c r="CD43" s="157">
        <v>26</v>
      </c>
      <c r="CE43" s="157">
        <v>1</v>
      </c>
      <c r="CF43" s="157">
        <v>0</v>
      </c>
      <c r="CG43" s="158">
        <v>0.96296296296296291</v>
      </c>
      <c r="CH43" s="158">
        <v>6.2962962962962887E-2</v>
      </c>
      <c r="CI43" s="157"/>
      <c r="CJ43" s="163" t="s">
        <v>59</v>
      </c>
      <c r="CK43" s="157">
        <v>27</v>
      </c>
      <c r="CL43" s="157">
        <v>26</v>
      </c>
      <c r="CM43" s="157">
        <v>1</v>
      </c>
      <c r="CN43" s="157">
        <v>0</v>
      </c>
      <c r="CO43" s="158">
        <f>CL43/CK43</f>
        <v>0.96296296296296291</v>
      </c>
      <c r="CP43" s="162">
        <f t="shared" si="9"/>
        <v>0</v>
      </c>
      <c r="CQ43" s="156"/>
      <c r="CR43" s="163" t="s">
        <v>59</v>
      </c>
      <c r="CS43" s="156">
        <v>27</v>
      </c>
      <c r="CT43" s="156">
        <v>26</v>
      </c>
      <c r="CU43" s="156">
        <v>1</v>
      </c>
      <c r="CV43" s="156">
        <v>0</v>
      </c>
      <c r="CW43" s="162">
        <v>0.96</v>
      </c>
      <c r="CX43" s="158">
        <f t="shared" si="10"/>
        <v>-2.962962962962945E-3</v>
      </c>
      <c r="CY43" s="157"/>
      <c r="CZ43" s="163" t="s">
        <v>59</v>
      </c>
      <c r="DA43" s="156">
        <v>27</v>
      </c>
      <c r="DB43" s="156">
        <v>26</v>
      </c>
      <c r="DC43" s="156">
        <v>1</v>
      </c>
      <c r="DD43" s="156">
        <v>0</v>
      </c>
      <c r="DE43" s="162">
        <v>0.96</v>
      </c>
      <c r="DF43" s="158">
        <f t="shared" si="11"/>
        <v>0</v>
      </c>
      <c r="DG43" s="157"/>
      <c r="DH43" s="163" t="s">
        <v>59</v>
      </c>
      <c r="DI43" s="156">
        <v>27</v>
      </c>
      <c r="DJ43" s="156">
        <v>26</v>
      </c>
      <c r="DK43" s="156">
        <v>1</v>
      </c>
      <c r="DL43" s="156">
        <v>0</v>
      </c>
      <c r="DM43" s="162">
        <v>0.96</v>
      </c>
      <c r="DN43" s="158">
        <f t="shared" si="12"/>
        <v>0</v>
      </c>
      <c r="DO43" s="157"/>
      <c r="DP43" s="163" t="s">
        <v>59</v>
      </c>
      <c r="DQ43" s="156">
        <v>27</v>
      </c>
      <c r="DR43" s="156">
        <v>26</v>
      </c>
      <c r="DS43" s="156">
        <v>1</v>
      </c>
      <c r="DT43" s="156">
        <v>0</v>
      </c>
      <c r="DU43" s="162">
        <v>0.96</v>
      </c>
      <c r="DV43" s="162">
        <f t="shared" si="13"/>
        <v>0</v>
      </c>
      <c r="DW43" s="156"/>
      <c r="DX43" s="163" t="s">
        <v>59</v>
      </c>
      <c r="DY43" s="156">
        <v>27</v>
      </c>
      <c r="DZ43" s="156">
        <v>26</v>
      </c>
      <c r="EA43" s="156">
        <v>1</v>
      </c>
      <c r="EB43" s="156">
        <v>0</v>
      </c>
      <c r="EC43" s="162">
        <v>0.96</v>
      </c>
      <c r="ED43" s="162">
        <f t="shared" si="14"/>
        <v>0</v>
      </c>
      <c r="EE43" s="156"/>
      <c r="EF43" s="163" t="s">
        <v>59</v>
      </c>
      <c r="EG43" s="156">
        <v>87</v>
      </c>
      <c r="EH43" s="156">
        <v>78</v>
      </c>
      <c r="EI43" s="156">
        <v>3</v>
      </c>
      <c r="EJ43" s="156">
        <v>6</v>
      </c>
      <c r="EK43" s="162">
        <v>0.9</v>
      </c>
      <c r="EL43" s="162">
        <f t="shared" si="15"/>
        <v>-5.9999999999999942E-2</v>
      </c>
      <c r="EM43" s="156"/>
      <c r="EN43" s="163" t="s">
        <v>59</v>
      </c>
      <c r="EO43" s="156">
        <v>27</v>
      </c>
      <c r="EP43" s="156">
        <v>26</v>
      </c>
      <c r="EQ43" s="156">
        <v>1</v>
      </c>
      <c r="ER43" s="156">
        <v>0</v>
      </c>
      <c r="ES43" s="162">
        <v>0.96</v>
      </c>
      <c r="ET43" s="162">
        <f t="shared" si="16"/>
        <v>5.9999999999999942E-2</v>
      </c>
      <c r="EU43" s="156"/>
      <c r="EV43" s="156"/>
      <c r="EW43" s="156"/>
      <c r="EX43" s="156"/>
      <c r="EY43" s="156"/>
      <c r="EZ43" s="156"/>
      <c r="FA43" s="156"/>
      <c r="FB43" s="156"/>
      <c r="FC43" s="162"/>
      <c r="FD43" s="156"/>
      <c r="FE43" s="156"/>
      <c r="FF43" s="156"/>
      <c r="FG43" s="156"/>
      <c r="FH43" s="156"/>
      <c r="FI43" s="156"/>
      <c r="FJ43" s="162"/>
      <c r="FK43" s="156"/>
      <c r="FL43" s="156"/>
      <c r="FM43" s="156"/>
      <c r="FN43" s="156"/>
      <c r="FO43" s="156"/>
      <c r="FP43" s="156"/>
      <c r="FQ43" s="156"/>
      <c r="FR43" s="156"/>
      <c r="FS43" s="156"/>
      <c r="FT43" s="163" t="s">
        <v>59</v>
      </c>
      <c r="FU43" s="156">
        <v>27</v>
      </c>
      <c r="FV43" s="156">
        <v>26</v>
      </c>
      <c r="FW43" s="156">
        <v>1</v>
      </c>
      <c r="FX43" s="156">
        <v>0</v>
      </c>
      <c r="FY43" s="158">
        <f t="shared" si="17"/>
        <v>0.96296296296296291</v>
      </c>
      <c r="FZ43" s="162">
        <f t="shared" si="18"/>
        <v>2.962962962962945E-3</v>
      </c>
      <c r="GA43" s="156"/>
      <c r="GB43" s="163" t="s">
        <v>59</v>
      </c>
      <c r="GC43" s="156">
        <v>27</v>
      </c>
      <c r="GD43" s="156">
        <v>26</v>
      </c>
      <c r="GE43" s="156">
        <v>1</v>
      </c>
      <c r="GF43" s="156">
        <v>0</v>
      </c>
      <c r="GG43" s="158">
        <f t="shared" si="19"/>
        <v>0.96296296296296291</v>
      </c>
      <c r="GH43" s="162">
        <f t="shared" si="20"/>
        <v>0</v>
      </c>
      <c r="GI43" s="156"/>
      <c r="GJ43" s="163" t="s">
        <v>59</v>
      </c>
      <c r="GK43" s="156">
        <v>27</v>
      </c>
      <c r="GL43" s="156">
        <v>26</v>
      </c>
      <c r="GM43" s="156">
        <v>1</v>
      </c>
      <c r="GN43" s="156">
        <v>0</v>
      </c>
      <c r="GO43" s="158">
        <f t="shared" si="21"/>
        <v>0.96296296296296291</v>
      </c>
      <c r="GP43" s="162">
        <f t="shared" si="22"/>
        <v>0</v>
      </c>
      <c r="GQ43" s="156"/>
      <c r="GR43" s="163" t="s">
        <v>59</v>
      </c>
      <c r="GS43" s="156">
        <v>27</v>
      </c>
      <c r="GT43" s="156">
        <v>26</v>
      </c>
      <c r="GU43" s="156">
        <v>1</v>
      </c>
      <c r="GV43" s="156">
        <v>0</v>
      </c>
      <c r="GW43" s="158">
        <f t="shared" si="23"/>
        <v>0.96296296296296291</v>
      </c>
      <c r="GX43" s="162">
        <f t="shared" si="24"/>
        <v>0</v>
      </c>
      <c r="GY43" s="156"/>
      <c r="GZ43" s="163" t="s">
        <v>59</v>
      </c>
      <c r="HA43" s="156">
        <v>27</v>
      </c>
      <c r="HB43" s="156">
        <v>26</v>
      </c>
      <c r="HC43" s="156">
        <v>1</v>
      </c>
      <c r="HD43" s="156">
        <v>0</v>
      </c>
      <c r="HE43" s="158">
        <f t="shared" si="25"/>
        <v>0.96296296296296291</v>
      </c>
      <c r="HF43" s="162">
        <f t="shared" si="26"/>
        <v>0</v>
      </c>
      <c r="HH43" s="163" t="s">
        <v>59</v>
      </c>
      <c r="HI43" s="156">
        <v>27</v>
      </c>
      <c r="HJ43" s="156">
        <v>26</v>
      </c>
      <c r="HK43" s="157">
        <v>1</v>
      </c>
      <c r="HL43" s="157">
        <v>0</v>
      </c>
      <c r="HM43" s="158">
        <f t="shared" si="27"/>
        <v>0.96296296296296291</v>
      </c>
      <c r="HN43" s="162">
        <f t="shared" si="28"/>
        <v>0</v>
      </c>
      <c r="HP43" s="163" t="s">
        <v>59</v>
      </c>
      <c r="HQ43" s="156">
        <v>27</v>
      </c>
      <c r="HR43" s="156">
        <v>26</v>
      </c>
      <c r="HS43" s="157">
        <v>1</v>
      </c>
      <c r="HT43" s="157">
        <v>0</v>
      </c>
      <c r="HU43" s="158">
        <f t="shared" si="29"/>
        <v>0.96296296296296291</v>
      </c>
      <c r="HV43" s="162">
        <f t="shared" si="30"/>
        <v>0</v>
      </c>
      <c r="HX43" s="163" t="s">
        <v>59</v>
      </c>
      <c r="HY43" s="156">
        <v>27</v>
      </c>
      <c r="HZ43" s="156">
        <v>26</v>
      </c>
      <c r="IA43" s="157">
        <v>1</v>
      </c>
      <c r="IB43" s="157">
        <v>0</v>
      </c>
      <c r="IC43" s="158">
        <f t="shared" si="31"/>
        <v>0.96296296296296291</v>
      </c>
      <c r="ID43" s="162">
        <f t="shared" si="32"/>
        <v>0</v>
      </c>
      <c r="IF43" s="163" t="s">
        <v>59</v>
      </c>
      <c r="IG43" s="156">
        <v>27</v>
      </c>
      <c r="IH43" s="156">
        <v>26</v>
      </c>
      <c r="II43" s="157">
        <v>1</v>
      </c>
      <c r="IJ43" s="157">
        <v>0</v>
      </c>
      <c r="IK43" s="158">
        <f t="shared" si="33"/>
        <v>0.96296296296296291</v>
      </c>
      <c r="IL43" s="162">
        <f t="shared" si="34"/>
        <v>0</v>
      </c>
      <c r="IN43" s="163" t="s">
        <v>59</v>
      </c>
      <c r="IO43" s="156">
        <v>27</v>
      </c>
      <c r="IP43" s="156">
        <v>26</v>
      </c>
      <c r="IQ43" s="157">
        <v>1</v>
      </c>
      <c r="IR43" s="157">
        <v>0</v>
      </c>
      <c r="IS43" s="158">
        <f t="shared" si="35"/>
        <v>0.96296296296296291</v>
      </c>
      <c r="IT43" s="162">
        <f t="shared" si="36"/>
        <v>0</v>
      </c>
      <c r="IV43" s="163" t="s">
        <v>59</v>
      </c>
      <c r="IW43" s="156">
        <v>27</v>
      </c>
      <c r="IX43" s="156">
        <v>26</v>
      </c>
      <c r="IY43" s="157">
        <v>1</v>
      </c>
      <c r="IZ43" s="157">
        <v>0</v>
      </c>
      <c r="JA43" s="158">
        <f t="shared" si="37"/>
        <v>0.96296296296296291</v>
      </c>
      <c r="JB43" s="162">
        <f t="shared" si="38"/>
        <v>0</v>
      </c>
      <c r="JD43" s="163" t="s">
        <v>59</v>
      </c>
      <c r="JE43" s="156">
        <v>27</v>
      </c>
      <c r="JF43" s="156">
        <v>26</v>
      </c>
      <c r="JG43" s="157">
        <v>1</v>
      </c>
      <c r="JH43" s="157">
        <v>0</v>
      </c>
      <c r="JI43" s="158">
        <f t="shared" si="39"/>
        <v>0.96296296296296291</v>
      </c>
      <c r="JJ43" s="162">
        <f t="shared" si="40"/>
        <v>0</v>
      </c>
      <c r="JL43" s="163" t="s">
        <v>59</v>
      </c>
      <c r="JM43" s="156">
        <v>27</v>
      </c>
      <c r="JN43" s="156">
        <v>26</v>
      </c>
      <c r="JO43" s="157">
        <v>1</v>
      </c>
      <c r="JP43" s="157">
        <v>0</v>
      </c>
      <c r="JQ43" s="158">
        <f t="shared" si="41"/>
        <v>0.96296296296296291</v>
      </c>
      <c r="JR43" s="162">
        <f t="shared" si="42"/>
        <v>0</v>
      </c>
      <c r="JT43" s="163" t="s">
        <v>59</v>
      </c>
      <c r="JU43" s="156">
        <v>27</v>
      </c>
      <c r="JV43" s="156">
        <v>26</v>
      </c>
      <c r="JW43" s="157">
        <v>1</v>
      </c>
      <c r="JX43" s="157">
        <v>0</v>
      </c>
      <c r="JY43" s="158">
        <f t="shared" si="43"/>
        <v>0.96296296296296291</v>
      </c>
      <c r="JZ43" s="162">
        <f t="shared" si="44"/>
        <v>0</v>
      </c>
      <c r="KB43" s="163" t="s">
        <v>59</v>
      </c>
      <c r="KC43" s="156">
        <v>27</v>
      </c>
      <c r="KD43" s="156">
        <v>26</v>
      </c>
      <c r="KE43" s="157">
        <v>1</v>
      </c>
      <c r="KF43" s="157">
        <v>0</v>
      </c>
      <c r="KG43" s="158">
        <f t="shared" si="45"/>
        <v>0.96296296296296291</v>
      </c>
      <c r="KH43" s="162">
        <f t="shared" si="46"/>
        <v>0</v>
      </c>
      <c r="KJ43" s="163" t="s">
        <v>59</v>
      </c>
      <c r="KK43" s="156">
        <v>27</v>
      </c>
      <c r="KL43" s="156">
        <v>26</v>
      </c>
      <c r="KM43" s="157">
        <v>1</v>
      </c>
      <c r="KN43" s="157">
        <v>0</v>
      </c>
      <c r="KO43" s="158">
        <f t="shared" si="47"/>
        <v>0.96296296296296291</v>
      </c>
      <c r="KP43" s="162">
        <f t="shared" si="48"/>
        <v>0</v>
      </c>
      <c r="KR43" s="163" t="s">
        <v>59</v>
      </c>
      <c r="KS43" s="156">
        <v>27</v>
      </c>
      <c r="KT43" s="156">
        <v>26</v>
      </c>
      <c r="KU43" s="157">
        <v>1</v>
      </c>
      <c r="KV43" s="157">
        <v>0</v>
      </c>
      <c r="KW43" s="158">
        <f t="shared" si="49"/>
        <v>0.96296296296296291</v>
      </c>
      <c r="KX43" s="162">
        <f t="shared" si="50"/>
        <v>0</v>
      </c>
      <c r="KZ43" s="163" t="s">
        <v>59</v>
      </c>
      <c r="LA43" s="156">
        <v>27</v>
      </c>
      <c r="LB43" s="156">
        <v>26</v>
      </c>
      <c r="LC43" s="157">
        <v>1</v>
      </c>
      <c r="LD43" s="157">
        <v>0</v>
      </c>
      <c r="LE43" s="158">
        <f t="shared" si="51"/>
        <v>0.96296296296296291</v>
      </c>
      <c r="LF43" s="162">
        <f t="shared" si="52"/>
        <v>0</v>
      </c>
      <c r="LH43" s="163" t="s">
        <v>59</v>
      </c>
      <c r="LI43" s="156">
        <v>27</v>
      </c>
      <c r="LJ43" s="156">
        <v>26</v>
      </c>
      <c r="LK43" s="157">
        <v>1</v>
      </c>
      <c r="LL43" s="157">
        <v>0</v>
      </c>
      <c r="LM43" s="158">
        <f t="shared" si="53"/>
        <v>0.96296296296296291</v>
      </c>
      <c r="LN43" s="162">
        <f t="shared" si="54"/>
        <v>0</v>
      </c>
      <c r="LP43" s="163" t="s">
        <v>59</v>
      </c>
      <c r="LQ43" s="156">
        <v>27</v>
      </c>
      <c r="LR43" s="156">
        <v>26</v>
      </c>
      <c r="LS43" s="157">
        <v>1</v>
      </c>
      <c r="LT43" s="157">
        <v>0</v>
      </c>
      <c r="LU43" s="158">
        <f t="shared" si="55"/>
        <v>0.96296296296296291</v>
      </c>
      <c r="LV43" s="162">
        <f t="shared" si="56"/>
        <v>0</v>
      </c>
      <c r="LX43" s="163" t="s">
        <v>59</v>
      </c>
      <c r="LY43" s="156">
        <v>27</v>
      </c>
      <c r="LZ43" s="156">
        <v>26</v>
      </c>
      <c r="MA43" s="157">
        <v>1</v>
      </c>
      <c r="MB43" s="157">
        <v>0</v>
      </c>
      <c r="MC43" s="158">
        <f t="shared" si="57"/>
        <v>0.96296296296296291</v>
      </c>
      <c r="MD43" s="162">
        <f t="shared" si="58"/>
        <v>0</v>
      </c>
      <c r="ME43" s="162"/>
      <c r="MF43" s="157" t="s">
        <v>59</v>
      </c>
      <c r="MG43" s="157">
        <v>32</v>
      </c>
      <c r="MH43" s="157">
        <v>26</v>
      </c>
      <c r="MI43" s="157">
        <v>1</v>
      </c>
      <c r="MJ43" s="157">
        <v>5</v>
      </c>
      <c r="MK43" s="158">
        <v>0.81</v>
      </c>
      <c r="ML43" s="158"/>
      <c r="MM43" s="158"/>
      <c r="MN43" s="158"/>
      <c r="MP43" s="157" t="s">
        <v>59</v>
      </c>
      <c r="MQ43" s="157">
        <v>32</v>
      </c>
      <c r="MR43" s="157">
        <v>31</v>
      </c>
      <c r="MS43" s="157">
        <v>1</v>
      </c>
      <c r="MT43" s="157">
        <v>0</v>
      </c>
      <c r="MU43" s="158">
        <v>0.97</v>
      </c>
      <c r="MV43" s="162">
        <f t="shared" si="59"/>
        <v>0.15999999999999992</v>
      </c>
      <c r="MX43" s="157" t="s">
        <v>59</v>
      </c>
      <c r="MY43" s="157">
        <v>32</v>
      </c>
      <c r="MZ43" s="157">
        <v>0</v>
      </c>
      <c r="NA43" s="157">
        <v>0</v>
      </c>
      <c r="NB43" s="157">
        <v>32</v>
      </c>
      <c r="NC43" s="158">
        <v>0</v>
      </c>
      <c r="NE43" s="157" t="s">
        <v>59</v>
      </c>
      <c r="NF43" s="157">
        <v>32</v>
      </c>
      <c r="NG43" s="157">
        <v>0</v>
      </c>
      <c r="NH43" s="157">
        <v>0</v>
      </c>
      <c r="NI43" s="157">
        <v>32</v>
      </c>
      <c r="NJ43" s="158">
        <v>0</v>
      </c>
      <c r="NL43" s="157" t="s">
        <v>59</v>
      </c>
      <c r="NM43" s="157">
        <v>32</v>
      </c>
      <c r="NN43" s="157">
        <v>0</v>
      </c>
      <c r="NO43" s="157">
        <v>0</v>
      </c>
      <c r="NP43" s="157">
        <v>32</v>
      </c>
      <c r="NQ43" s="158">
        <v>0</v>
      </c>
      <c r="NS43" s="157" t="s">
        <v>59</v>
      </c>
      <c r="NT43" s="157">
        <v>32</v>
      </c>
      <c r="NU43" s="157">
        <v>0</v>
      </c>
      <c r="NV43" s="157">
        <v>0</v>
      </c>
      <c r="NW43" s="157">
        <v>32</v>
      </c>
      <c r="NX43" s="158">
        <v>0</v>
      </c>
      <c r="NZ43" s="157" t="s">
        <v>59</v>
      </c>
      <c r="OA43" s="157">
        <v>32</v>
      </c>
      <c r="OB43" s="157">
        <v>0</v>
      </c>
      <c r="OC43" s="157">
        <v>0</v>
      </c>
      <c r="OD43" s="157">
        <v>32</v>
      </c>
      <c r="OE43" s="157">
        <v>0</v>
      </c>
      <c r="OG43" s="157" t="s">
        <v>59</v>
      </c>
      <c r="OH43" s="157">
        <v>32</v>
      </c>
      <c r="OI43" s="157">
        <v>0</v>
      </c>
      <c r="OJ43" s="157">
        <v>0</v>
      </c>
      <c r="OK43" s="157">
        <v>32</v>
      </c>
      <c r="OL43" s="158">
        <v>0</v>
      </c>
      <c r="ON43" s="157" t="s">
        <v>59</v>
      </c>
      <c r="OO43" s="157">
        <v>32</v>
      </c>
      <c r="OP43" s="157">
        <v>0</v>
      </c>
      <c r="OQ43" s="157">
        <v>0</v>
      </c>
      <c r="OR43" s="157">
        <v>32</v>
      </c>
      <c r="OS43" s="158">
        <v>0</v>
      </c>
      <c r="OU43" s="157" t="s">
        <v>59</v>
      </c>
      <c r="OV43" s="157">
        <v>32</v>
      </c>
      <c r="OW43" s="157">
        <v>0</v>
      </c>
      <c r="OX43" s="157">
        <v>0</v>
      </c>
      <c r="OY43" s="157">
        <v>32</v>
      </c>
      <c r="OZ43" s="158">
        <v>0</v>
      </c>
      <c r="PB43" s="157" t="s">
        <v>58</v>
      </c>
      <c r="PC43" s="157">
        <v>9</v>
      </c>
      <c r="PD43" s="157">
        <v>0</v>
      </c>
      <c r="PE43" s="157">
        <v>0</v>
      </c>
      <c r="PF43" s="157">
        <v>9</v>
      </c>
      <c r="PG43" s="157">
        <v>0</v>
      </c>
    </row>
    <row r="44" spans="1:423">
      <c r="A44" s="2" t="s">
        <v>60</v>
      </c>
      <c r="B44" s="2">
        <v>16</v>
      </c>
      <c r="C44" s="2">
        <v>16</v>
      </c>
      <c r="D44" s="2">
        <v>0</v>
      </c>
      <c r="E44" s="2">
        <v>0</v>
      </c>
      <c r="F44" s="4">
        <f t="shared" si="61"/>
        <v>1</v>
      </c>
      <c r="H44" s="2" t="s">
        <v>60</v>
      </c>
      <c r="I44" s="2">
        <v>16</v>
      </c>
      <c r="J44" s="2">
        <v>16</v>
      </c>
      <c r="K44" s="2">
        <v>0</v>
      </c>
      <c r="L44" s="2">
        <v>0</v>
      </c>
      <c r="M44" s="4">
        <f t="shared" si="60"/>
        <v>1</v>
      </c>
      <c r="N44" s="108">
        <f t="shared" si="0"/>
        <v>0</v>
      </c>
      <c r="P44" s="2" t="s">
        <v>60</v>
      </c>
      <c r="Q44" s="2">
        <v>16</v>
      </c>
      <c r="R44" s="2">
        <v>16</v>
      </c>
      <c r="S44" s="2">
        <v>0</v>
      </c>
      <c r="T44" s="2">
        <v>0</v>
      </c>
      <c r="U44" s="4">
        <v>1</v>
      </c>
      <c r="V44" s="108">
        <f t="shared" si="1"/>
        <v>0</v>
      </c>
      <c r="X44" s="2" t="s">
        <v>60</v>
      </c>
      <c r="Y44" s="2">
        <v>16</v>
      </c>
      <c r="Z44" s="2">
        <v>16</v>
      </c>
      <c r="AA44" s="2">
        <v>0</v>
      </c>
      <c r="AB44" s="2">
        <v>0</v>
      </c>
      <c r="AC44" s="4">
        <v>1</v>
      </c>
      <c r="AD44" s="108">
        <f t="shared" si="2"/>
        <v>0</v>
      </c>
      <c r="AF44" s="2" t="s">
        <v>60</v>
      </c>
      <c r="AG44" s="2">
        <v>16</v>
      </c>
      <c r="AH44" s="2">
        <v>16</v>
      </c>
      <c r="AI44" s="2">
        <v>0</v>
      </c>
      <c r="AJ44" s="2">
        <v>0</v>
      </c>
      <c r="AK44" s="4">
        <v>1</v>
      </c>
      <c r="AL44" s="108">
        <f t="shared" si="3"/>
        <v>0</v>
      </c>
      <c r="AN44" s="2" t="s">
        <v>60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108">
        <f t="shared" si="4"/>
        <v>0</v>
      </c>
      <c r="AV44" s="2" t="s">
        <v>60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108">
        <f t="shared" si="5"/>
        <v>0</v>
      </c>
      <c r="BD44" s="2" t="s">
        <v>60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108">
        <f t="shared" si="6"/>
        <v>0</v>
      </c>
      <c r="BL44" s="2" t="s">
        <v>60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7"/>
        <v>1</v>
      </c>
      <c r="BR44" s="108">
        <f t="shared" si="8"/>
        <v>0</v>
      </c>
      <c r="BT44" s="157" t="s">
        <v>60</v>
      </c>
      <c r="BU44" s="157">
        <v>16</v>
      </c>
      <c r="BV44" s="157">
        <v>16</v>
      </c>
      <c r="BW44" s="157">
        <v>0</v>
      </c>
      <c r="BX44" s="157">
        <v>0</v>
      </c>
      <c r="BY44" s="158">
        <v>1</v>
      </c>
      <c r="BZ44" s="158">
        <v>0</v>
      </c>
      <c r="CA44" s="156"/>
      <c r="CB44" s="156" t="s">
        <v>60</v>
      </c>
      <c r="CC44" s="156">
        <v>16</v>
      </c>
      <c r="CD44" s="156">
        <v>16</v>
      </c>
      <c r="CE44" s="156">
        <v>0</v>
      </c>
      <c r="CF44" s="156">
        <v>0</v>
      </c>
      <c r="CG44" s="162">
        <v>1</v>
      </c>
      <c r="CH44" s="158">
        <v>0</v>
      </c>
      <c r="CI44" s="157"/>
      <c r="CJ44" s="156" t="s">
        <v>60</v>
      </c>
      <c r="CK44" s="156">
        <v>16</v>
      </c>
      <c r="CL44" s="156">
        <v>16</v>
      </c>
      <c r="CM44" s="156">
        <v>0</v>
      </c>
      <c r="CN44" s="156">
        <v>0</v>
      </c>
      <c r="CO44" s="162">
        <v>1</v>
      </c>
      <c r="CP44" s="162">
        <f t="shared" si="9"/>
        <v>0</v>
      </c>
      <c r="CQ44" s="156"/>
      <c r="CR44" s="156" t="s">
        <v>60</v>
      </c>
      <c r="CS44" s="156">
        <v>16</v>
      </c>
      <c r="CT44" s="156">
        <v>16</v>
      </c>
      <c r="CU44" s="156">
        <v>0</v>
      </c>
      <c r="CV44" s="156">
        <v>0</v>
      </c>
      <c r="CW44" s="162">
        <v>1</v>
      </c>
      <c r="CX44" s="158">
        <f t="shared" si="10"/>
        <v>0</v>
      </c>
      <c r="CY44" s="157"/>
      <c r="CZ44" s="156" t="s">
        <v>60</v>
      </c>
      <c r="DA44" s="156">
        <v>16</v>
      </c>
      <c r="DB44" s="156">
        <v>16</v>
      </c>
      <c r="DC44" s="156">
        <v>0</v>
      </c>
      <c r="DD44" s="156">
        <v>0</v>
      </c>
      <c r="DE44" s="162">
        <v>1</v>
      </c>
      <c r="DF44" s="158">
        <f t="shared" si="11"/>
        <v>0</v>
      </c>
      <c r="DG44" s="157"/>
      <c r="DH44" s="156" t="s">
        <v>60</v>
      </c>
      <c r="DI44" s="156">
        <v>16</v>
      </c>
      <c r="DJ44" s="156">
        <v>16</v>
      </c>
      <c r="DK44" s="156">
        <v>0</v>
      </c>
      <c r="DL44" s="156">
        <v>0</v>
      </c>
      <c r="DM44" s="162">
        <v>1</v>
      </c>
      <c r="DN44" s="158">
        <f t="shared" si="12"/>
        <v>0</v>
      </c>
      <c r="DO44" s="157"/>
      <c r="DP44" s="156" t="s">
        <v>60</v>
      </c>
      <c r="DQ44" s="156">
        <v>16</v>
      </c>
      <c r="DR44" s="156">
        <v>16</v>
      </c>
      <c r="DS44" s="156">
        <v>0</v>
      </c>
      <c r="DT44" s="156">
        <v>0</v>
      </c>
      <c r="DU44" s="162">
        <v>1</v>
      </c>
      <c r="DV44" s="162">
        <f t="shared" si="13"/>
        <v>0</v>
      </c>
      <c r="DW44" s="156"/>
      <c r="DX44" s="156" t="s">
        <v>60</v>
      </c>
      <c r="DY44" s="156">
        <v>16</v>
      </c>
      <c r="DZ44" s="156">
        <v>16</v>
      </c>
      <c r="EA44" s="156">
        <v>0</v>
      </c>
      <c r="EB44" s="156">
        <v>0</v>
      </c>
      <c r="EC44" s="162">
        <v>1</v>
      </c>
      <c r="ED44" s="162">
        <f t="shared" si="14"/>
        <v>0</v>
      </c>
      <c r="EE44" s="156"/>
      <c r="EF44" s="156" t="s">
        <v>60</v>
      </c>
      <c r="EG44" s="156">
        <v>16</v>
      </c>
      <c r="EH44" s="156">
        <v>16</v>
      </c>
      <c r="EI44" s="156">
        <v>0</v>
      </c>
      <c r="EJ44" s="156">
        <v>0</v>
      </c>
      <c r="EK44" s="162">
        <v>1</v>
      </c>
      <c r="EL44" s="162">
        <f t="shared" si="15"/>
        <v>0</v>
      </c>
      <c r="EM44" s="156"/>
      <c r="EN44" s="156" t="s">
        <v>60</v>
      </c>
      <c r="EO44" s="156">
        <v>16</v>
      </c>
      <c r="EP44" s="156">
        <v>16</v>
      </c>
      <c r="EQ44" s="156">
        <v>0</v>
      </c>
      <c r="ER44" s="156">
        <v>0</v>
      </c>
      <c r="ES44" s="162">
        <v>1</v>
      </c>
      <c r="ET44" s="162">
        <f t="shared" si="16"/>
        <v>0</v>
      </c>
      <c r="EU44" s="156"/>
      <c r="EV44" s="156"/>
      <c r="EW44" s="156"/>
      <c r="EX44" s="156"/>
      <c r="EY44" s="156"/>
      <c r="EZ44" s="156"/>
      <c r="FA44" s="156"/>
      <c r="FB44" s="156"/>
      <c r="FC44" s="162"/>
      <c r="FD44" s="156"/>
      <c r="FE44" s="156"/>
      <c r="FF44" s="156"/>
      <c r="FG44" s="156"/>
      <c r="FH44" s="156"/>
      <c r="FI44" s="156"/>
      <c r="FJ44" s="162"/>
      <c r="FK44" s="156"/>
      <c r="FL44" s="156"/>
      <c r="FM44" s="156"/>
      <c r="FN44" s="156"/>
      <c r="FO44" s="156"/>
      <c r="FP44" s="156"/>
      <c r="FQ44" s="156"/>
      <c r="FR44" s="156"/>
      <c r="FS44" s="156"/>
      <c r="FT44" s="157" t="s">
        <v>60</v>
      </c>
      <c r="FU44" s="157">
        <v>16</v>
      </c>
      <c r="FV44" s="157">
        <v>16</v>
      </c>
      <c r="FW44" s="157">
        <v>0</v>
      </c>
      <c r="FX44" s="157">
        <v>0</v>
      </c>
      <c r="FY44" s="158">
        <f t="shared" si="17"/>
        <v>1</v>
      </c>
      <c r="FZ44" s="162">
        <f t="shared" si="18"/>
        <v>0</v>
      </c>
      <c r="GA44" s="156"/>
      <c r="GB44" s="157" t="s">
        <v>60</v>
      </c>
      <c r="GC44" s="157">
        <v>16</v>
      </c>
      <c r="GD44" s="157">
        <v>16</v>
      </c>
      <c r="GE44" s="157">
        <v>0</v>
      </c>
      <c r="GF44" s="157">
        <v>0</v>
      </c>
      <c r="GG44" s="158">
        <f t="shared" si="19"/>
        <v>1</v>
      </c>
      <c r="GH44" s="162">
        <f t="shared" si="20"/>
        <v>0</v>
      </c>
      <c r="GI44" s="156"/>
      <c r="GJ44" s="157" t="s">
        <v>60</v>
      </c>
      <c r="GK44" s="157">
        <v>16</v>
      </c>
      <c r="GL44" s="157">
        <v>16</v>
      </c>
      <c r="GM44" s="157">
        <v>0</v>
      </c>
      <c r="GN44" s="157">
        <v>0</v>
      </c>
      <c r="GO44" s="158">
        <f t="shared" si="21"/>
        <v>1</v>
      </c>
      <c r="GP44" s="162">
        <f t="shared" si="22"/>
        <v>0</v>
      </c>
      <c r="GQ44" s="156"/>
      <c r="GR44" s="157" t="s">
        <v>60</v>
      </c>
      <c r="GS44" s="157">
        <v>6</v>
      </c>
      <c r="GT44" s="157">
        <v>6</v>
      </c>
      <c r="GU44" s="157">
        <v>0</v>
      </c>
      <c r="GV44" s="157">
        <v>0</v>
      </c>
      <c r="GW44" s="158">
        <f t="shared" si="23"/>
        <v>1</v>
      </c>
      <c r="GX44" s="162">
        <f t="shared" si="24"/>
        <v>0</v>
      </c>
      <c r="GY44" s="156"/>
      <c r="GZ44" s="157" t="s">
        <v>60</v>
      </c>
      <c r="HA44" s="157">
        <v>6</v>
      </c>
      <c r="HB44" s="157">
        <v>6</v>
      </c>
      <c r="HC44" s="157">
        <v>0</v>
      </c>
      <c r="HD44" s="157">
        <v>0</v>
      </c>
      <c r="HE44" s="158">
        <f t="shared" si="25"/>
        <v>1</v>
      </c>
      <c r="HF44" s="162">
        <f t="shared" si="26"/>
        <v>0</v>
      </c>
      <c r="HH44" s="157" t="s">
        <v>60</v>
      </c>
      <c r="HI44" s="157">
        <v>6</v>
      </c>
      <c r="HJ44" s="157">
        <v>6</v>
      </c>
      <c r="HK44" s="157">
        <v>0</v>
      </c>
      <c r="HL44" s="157">
        <v>0</v>
      </c>
      <c r="HM44" s="158">
        <f t="shared" si="27"/>
        <v>1</v>
      </c>
      <c r="HN44" s="162">
        <f t="shared" si="28"/>
        <v>0</v>
      </c>
      <c r="HP44" s="157" t="s">
        <v>60</v>
      </c>
      <c r="HQ44" s="157">
        <v>6</v>
      </c>
      <c r="HR44" s="157">
        <v>6</v>
      </c>
      <c r="HS44" s="157">
        <v>0</v>
      </c>
      <c r="HT44" s="157">
        <v>0</v>
      </c>
      <c r="HU44" s="158">
        <f t="shared" si="29"/>
        <v>1</v>
      </c>
      <c r="HV44" s="162">
        <f t="shared" si="30"/>
        <v>0</v>
      </c>
      <c r="HX44" s="157" t="s">
        <v>60</v>
      </c>
      <c r="HY44" s="157">
        <v>6</v>
      </c>
      <c r="HZ44" s="157">
        <v>6</v>
      </c>
      <c r="IA44" s="157">
        <v>0</v>
      </c>
      <c r="IB44" s="157">
        <v>0</v>
      </c>
      <c r="IC44" s="158">
        <f t="shared" si="31"/>
        <v>1</v>
      </c>
      <c r="ID44" s="162">
        <f t="shared" si="32"/>
        <v>0</v>
      </c>
      <c r="IF44" s="157" t="s">
        <v>60</v>
      </c>
      <c r="IG44" s="157">
        <v>6</v>
      </c>
      <c r="IH44" s="157">
        <v>6</v>
      </c>
      <c r="II44" s="157">
        <v>0</v>
      </c>
      <c r="IJ44" s="157">
        <v>0</v>
      </c>
      <c r="IK44" s="158">
        <f t="shared" si="33"/>
        <v>1</v>
      </c>
      <c r="IL44" s="162">
        <f t="shared" si="34"/>
        <v>0</v>
      </c>
      <c r="IN44" s="157" t="s">
        <v>60</v>
      </c>
      <c r="IO44" s="157">
        <v>6</v>
      </c>
      <c r="IP44" s="157">
        <v>6</v>
      </c>
      <c r="IQ44" s="157">
        <v>0</v>
      </c>
      <c r="IR44" s="157">
        <v>0</v>
      </c>
      <c r="IS44" s="158">
        <f t="shared" si="35"/>
        <v>1</v>
      </c>
      <c r="IT44" s="162">
        <f t="shared" si="36"/>
        <v>0</v>
      </c>
      <c r="IV44" s="157" t="s">
        <v>60</v>
      </c>
      <c r="IW44" s="157">
        <v>6</v>
      </c>
      <c r="IX44" s="157">
        <v>6</v>
      </c>
      <c r="IY44" s="157">
        <v>0</v>
      </c>
      <c r="IZ44" s="157">
        <v>0</v>
      </c>
      <c r="JA44" s="158">
        <f t="shared" si="37"/>
        <v>1</v>
      </c>
      <c r="JB44" s="162">
        <f t="shared" si="38"/>
        <v>0</v>
      </c>
      <c r="JD44" s="157" t="s">
        <v>60</v>
      </c>
      <c r="JE44" s="157">
        <v>6</v>
      </c>
      <c r="JF44" s="157">
        <v>6</v>
      </c>
      <c r="JG44" s="157">
        <v>0</v>
      </c>
      <c r="JH44" s="157">
        <v>0</v>
      </c>
      <c r="JI44" s="158">
        <f t="shared" si="39"/>
        <v>1</v>
      </c>
      <c r="JJ44" s="162">
        <f t="shared" si="40"/>
        <v>0</v>
      </c>
      <c r="JL44" s="157" t="s">
        <v>60</v>
      </c>
      <c r="JM44" s="157">
        <v>6</v>
      </c>
      <c r="JN44" s="157">
        <v>6</v>
      </c>
      <c r="JO44" s="157">
        <v>0</v>
      </c>
      <c r="JP44" s="157">
        <v>0</v>
      </c>
      <c r="JQ44" s="158">
        <f t="shared" si="41"/>
        <v>1</v>
      </c>
      <c r="JR44" s="162">
        <f t="shared" si="42"/>
        <v>0</v>
      </c>
      <c r="JT44" s="157" t="s">
        <v>60</v>
      </c>
      <c r="JU44" s="157">
        <v>6</v>
      </c>
      <c r="JV44" s="157">
        <v>6</v>
      </c>
      <c r="JW44" s="157">
        <v>0</v>
      </c>
      <c r="JX44" s="157">
        <v>0</v>
      </c>
      <c r="JY44" s="158">
        <f t="shared" si="43"/>
        <v>1</v>
      </c>
      <c r="JZ44" s="162">
        <f t="shared" si="44"/>
        <v>0</v>
      </c>
      <c r="KB44" s="157" t="s">
        <v>60</v>
      </c>
      <c r="KC44" s="157">
        <v>6</v>
      </c>
      <c r="KD44" s="157">
        <v>6</v>
      </c>
      <c r="KE44" s="157">
        <v>0</v>
      </c>
      <c r="KF44" s="157">
        <v>0</v>
      </c>
      <c r="KG44" s="158">
        <f t="shared" si="45"/>
        <v>1</v>
      </c>
      <c r="KH44" s="162">
        <f t="shared" si="46"/>
        <v>0</v>
      </c>
      <c r="KJ44" s="157" t="s">
        <v>60</v>
      </c>
      <c r="KK44" s="157">
        <v>6</v>
      </c>
      <c r="KL44" s="157">
        <v>6</v>
      </c>
      <c r="KM44" s="157">
        <v>0</v>
      </c>
      <c r="KN44" s="157">
        <v>0</v>
      </c>
      <c r="KO44" s="158">
        <f t="shared" si="47"/>
        <v>1</v>
      </c>
      <c r="KP44" s="162">
        <f t="shared" si="48"/>
        <v>0</v>
      </c>
      <c r="KR44" s="157" t="s">
        <v>60</v>
      </c>
      <c r="KS44" s="157">
        <v>6</v>
      </c>
      <c r="KT44" s="157">
        <v>6</v>
      </c>
      <c r="KU44" s="157">
        <v>0</v>
      </c>
      <c r="KV44" s="157">
        <v>0</v>
      </c>
      <c r="KW44" s="158">
        <f t="shared" si="49"/>
        <v>1</v>
      </c>
      <c r="KX44" s="162">
        <f t="shared" si="50"/>
        <v>0</v>
      </c>
      <c r="KZ44" s="157" t="s">
        <v>60</v>
      </c>
      <c r="LA44" s="157">
        <v>6</v>
      </c>
      <c r="LB44" s="157">
        <v>6</v>
      </c>
      <c r="LC44" s="157">
        <v>0</v>
      </c>
      <c r="LD44" s="157">
        <v>0</v>
      </c>
      <c r="LE44" s="158">
        <f t="shared" si="51"/>
        <v>1</v>
      </c>
      <c r="LF44" s="162">
        <f t="shared" si="52"/>
        <v>0</v>
      </c>
      <c r="LH44" s="157" t="s">
        <v>60</v>
      </c>
      <c r="LI44" s="157">
        <v>6</v>
      </c>
      <c r="LJ44" s="157">
        <v>6</v>
      </c>
      <c r="LK44" s="157">
        <v>0</v>
      </c>
      <c r="LL44" s="157">
        <v>0</v>
      </c>
      <c r="LM44" s="158">
        <f t="shared" si="53"/>
        <v>1</v>
      </c>
      <c r="LN44" s="162">
        <f t="shared" si="54"/>
        <v>0</v>
      </c>
      <c r="LP44" s="157" t="s">
        <v>60</v>
      </c>
      <c r="LQ44" s="157">
        <v>6</v>
      </c>
      <c r="LR44" s="157">
        <v>6</v>
      </c>
      <c r="LS44" s="157">
        <v>0</v>
      </c>
      <c r="LT44" s="157">
        <v>0</v>
      </c>
      <c r="LU44" s="158">
        <f t="shared" si="55"/>
        <v>1</v>
      </c>
      <c r="LV44" s="162">
        <f t="shared" si="56"/>
        <v>0</v>
      </c>
      <c r="LX44" s="157" t="s">
        <v>60</v>
      </c>
      <c r="LY44" s="157">
        <v>6</v>
      </c>
      <c r="LZ44" s="157">
        <v>6</v>
      </c>
      <c r="MA44" s="157">
        <v>0</v>
      </c>
      <c r="MB44" s="157">
        <v>0</v>
      </c>
      <c r="MC44" s="158">
        <f t="shared" si="57"/>
        <v>1</v>
      </c>
      <c r="MD44" s="162">
        <f t="shared" si="58"/>
        <v>0</v>
      </c>
      <c r="ME44" s="162"/>
      <c r="MF44" s="157" t="s">
        <v>60</v>
      </c>
      <c r="MG44" s="157">
        <v>6</v>
      </c>
      <c r="MH44" s="157">
        <v>6</v>
      </c>
      <c r="MI44" s="157">
        <v>0</v>
      </c>
      <c r="MJ44" s="157">
        <v>0</v>
      </c>
      <c r="MK44" s="158">
        <v>1</v>
      </c>
      <c r="ML44" s="158"/>
      <c r="MM44" s="158"/>
      <c r="MN44" s="158"/>
      <c r="MP44" s="157" t="s">
        <v>60</v>
      </c>
      <c r="MQ44" s="157">
        <v>6</v>
      </c>
      <c r="MR44" s="157">
        <v>6</v>
      </c>
      <c r="MS44" s="157">
        <v>0</v>
      </c>
      <c r="MT44" s="157">
        <v>0</v>
      </c>
      <c r="MU44" s="158">
        <v>1</v>
      </c>
      <c r="MV44" s="162">
        <f t="shared" si="59"/>
        <v>0</v>
      </c>
      <c r="MX44" s="157" t="s">
        <v>60</v>
      </c>
      <c r="MY44" s="157">
        <v>6</v>
      </c>
      <c r="MZ44" s="157">
        <v>0</v>
      </c>
      <c r="NA44" s="157">
        <v>0</v>
      </c>
      <c r="NB44" s="157">
        <v>6</v>
      </c>
      <c r="NC44" s="158">
        <v>0</v>
      </c>
      <c r="NE44" s="157" t="s">
        <v>60</v>
      </c>
      <c r="NF44" s="157">
        <v>6</v>
      </c>
      <c r="NG44" s="157">
        <v>0</v>
      </c>
      <c r="NH44" s="157">
        <v>0</v>
      </c>
      <c r="NI44" s="157">
        <v>6</v>
      </c>
      <c r="NJ44" s="158">
        <v>0</v>
      </c>
      <c r="NL44" s="157" t="s">
        <v>60</v>
      </c>
      <c r="NM44" s="157">
        <v>6</v>
      </c>
      <c r="NN44" s="157">
        <v>0</v>
      </c>
      <c r="NO44" s="157">
        <v>0</v>
      </c>
      <c r="NP44" s="157">
        <v>6</v>
      </c>
      <c r="NQ44" s="158">
        <v>0</v>
      </c>
      <c r="NS44" s="157" t="s">
        <v>60</v>
      </c>
      <c r="NT44" s="157">
        <v>6</v>
      </c>
      <c r="NU44" s="157">
        <v>0</v>
      </c>
      <c r="NV44" s="157">
        <v>0</v>
      </c>
      <c r="NW44" s="157">
        <v>6</v>
      </c>
      <c r="NX44" s="158">
        <v>0</v>
      </c>
      <c r="NZ44" s="157" t="s">
        <v>60</v>
      </c>
      <c r="OA44" s="157">
        <v>6</v>
      </c>
      <c r="OB44" s="157">
        <v>0</v>
      </c>
      <c r="OC44" s="157">
        <v>0</v>
      </c>
      <c r="OD44" s="157">
        <v>6</v>
      </c>
      <c r="OE44" s="157">
        <v>0</v>
      </c>
      <c r="OG44" s="157" t="s">
        <v>60</v>
      </c>
      <c r="OH44" s="157">
        <v>6</v>
      </c>
      <c r="OI44" s="157">
        <v>0</v>
      </c>
      <c r="OJ44" s="157">
        <v>0</v>
      </c>
      <c r="OK44" s="157">
        <v>6</v>
      </c>
      <c r="OL44" s="158">
        <v>0</v>
      </c>
      <c r="ON44" s="157" t="s">
        <v>60</v>
      </c>
      <c r="OO44" s="157">
        <v>6</v>
      </c>
      <c r="OP44" s="157">
        <v>0</v>
      </c>
      <c r="OQ44" s="157">
        <v>0</v>
      </c>
      <c r="OR44" s="157">
        <v>6</v>
      </c>
      <c r="OS44" s="158">
        <v>0</v>
      </c>
      <c r="OU44" s="157" t="s">
        <v>60</v>
      </c>
      <c r="OV44" s="157">
        <v>6</v>
      </c>
      <c r="OW44" s="157">
        <v>0</v>
      </c>
      <c r="OX44" s="157">
        <v>0</v>
      </c>
      <c r="OY44" s="157">
        <v>6</v>
      </c>
      <c r="OZ44" s="158">
        <v>0</v>
      </c>
      <c r="PB44" s="157" t="s">
        <v>59</v>
      </c>
      <c r="PC44" s="157">
        <v>32</v>
      </c>
      <c r="PD44" s="157">
        <v>0</v>
      </c>
      <c r="PE44" s="157">
        <v>0</v>
      </c>
      <c r="PF44" s="157">
        <v>32</v>
      </c>
      <c r="PG44" s="157">
        <v>0</v>
      </c>
    </row>
    <row r="45" spans="1:423">
      <c r="A45" s="2" t="s">
        <v>61</v>
      </c>
      <c r="B45" s="2">
        <v>25</v>
      </c>
      <c r="C45" s="2">
        <v>17</v>
      </c>
      <c r="D45" s="2">
        <v>8</v>
      </c>
      <c r="E45" s="2">
        <v>0</v>
      </c>
      <c r="F45" s="4">
        <f t="shared" si="61"/>
        <v>0.68</v>
      </c>
      <c r="H45" s="2" t="s">
        <v>61</v>
      </c>
      <c r="I45" s="2">
        <v>25</v>
      </c>
      <c r="J45" s="2">
        <v>17</v>
      </c>
      <c r="K45" s="2">
        <v>8</v>
      </c>
      <c r="L45" s="2">
        <v>0</v>
      </c>
      <c r="M45" s="4">
        <f t="shared" si="60"/>
        <v>0.68</v>
      </c>
      <c r="N45" s="108">
        <f t="shared" si="0"/>
        <v>0</v>
      </c>
      <c r="P45" s="2" t="s">
        <v>61</v>
      </c>
      <c r="Q45" s="2">
        <v>25</v>
      </c>
      <c r="R45" s="2">
        <v>17</v>
      </c>
      <c r="S45" s="2">
        <v>8</v>
      </c>
      <c r="T45" s="2">
        <v>0</v>
      </c>
      <c r="U45" s="4">
        <v>0.68</v>
      </c>
      <c r="V45" s="108">
        <f t="shared" si="1"/>
        <v>0</v>
      </c>
      <c r="X45" s="2" t="s">
        <v>61</v>
      </c>
      <c r="Y45" s="2">
        <v>25</v>
      </c>
      <c r="Z45" s="2">
        <v>17</v>
      </c>
      <c r="AA45" s="2">
        <v>8</v>
      </c>
      <c r="AB45" s="2">
        <v>0</v>
      </c>
      <c r="AC45" s="4">
        <v>0.68</v>
      </c>
      <c r="AD45" s="108">
        <f t="shared" si="2"/>
        <v>0</v>
      </c>
      <c r="AF45" s="2" t="s">
        <v>61</v>
      </c>
      <c r="AG45" s="2">
        <v>25</v>
      </c>
      <c r="AH45" s="2">
        <v>17</v>
      </c>
      <c r="AI45" s="2">
        <v>8</v>
      </c>
      <c r="AJ45" s="2">
        <v>0</v>
      </c>
      <c r="AK45" s="4">
        <v>0.68</v>
      </c>
      <c r="AL45" s="108">
        <f t="shared" si="3"/>
        <v>0</v>
      </c>
      <c r="AN45" s="2" t="s">
        <v>61</v>
      </c>
      <c r="AO45" s="2">
        <v>25</v>
      </c>
      <c r="AP45" s="2">
        <v>17</v>
      </c>
      <c r="AQ45" s="2">
        <v>8</v>
      </c>
      <c r="AR45" s="2">
        <v>0</v>
      </c>
      <c r="AS45" s="4">
        <v>0.68</v>
      </c>
      <c r="AT45" s="108">
        <f t="shared" si="4"/>
        <v>0</v>
      </c>
      <c r="AV45" s="2" t="s">
        <v>61</v>
      </c>
      <c r="AW45" s="2">
        <v>25</v>
      </c>
      <c r="AX45" s="2">
        <v>17</v>
      </c>
      <c r="AY45" s="2">
        <v>8</v>
      </c>
      <c r="AZ45" s="2">
        <v>0</v>
      </c>
      <c r="BA45" s="4">
        <v>0.68</v>
      </c>
      <c r="BB45" s="108">
        <f t="shared" si="5"/>
        <v>0</v>
      </c>
      <c r="BD45" s="2" t="s">
        <v>61</v>
      </c>
      <c r="BE45" s="2">
        <v>25</v>
      </c>
      <c r="BF45" s="2">
        <v>17</v>
      </c>
      <c r="BG45" s="2">
        <v>8</v>
      </c>
      <c r="BH45" s="2">
        <v>0</v>
      </c>
      <c r="BI45" s="4">
        <v>0.68</v>
      </c>
      <c r="BJ45" s="108">
        <f t="shared" si="6"/>
        <v>0</v>
      </c>
      <c r="BL45" s="2" t="s">
        <v>61</v>
      </c>
      <c r="BM45" s="2">
        <v>25</v>
      </c>
      <c r="BN45" s="2">
        <v>17</v>
      </c>
      <c r="BO45" s="2">
        <v>8</v>
      </c>
      <c r="BP45" s="2">
        <v>0</v>
      </c>
      <c r="BQ45" s="4">
        <f t="shared" si="7"/>
        <v>0.68</v>
      </c>
      <c r="BR45" s="108">
        <f t="shared" si="8"/>
        <v>0</v>
      </c>
      <c r="BT45" s="157" t="s">
        <v>61</v>
      </c>
      <c r="BU45" s="157">
        <v>25</v>
      </c>
      <c r="BV45" s="157">
        <v>17</v>
      </c>
      <c r="BW45" s="157">
        <v>8</v>
      </c>
      <c r="BX45" s="157">
        <v>0</v>
      </c>
      <c r="BY45" s="158">
        <v>0.68</v>
      </c>
      <c r="BZ45" s="158">
        <v>0</v>
      </c>
      <c r="CA45" s="156"/>
      <c r="CB45" s="156" t="s">
        <v>61</v>
      </c>
      <c r="CC45" s="156">
        <v>25</v>
      </c>
      <c r="CD45" s="156">
        <v>17</v>
      </c>
      <c r="CE45" s="156">
        <v>8</v>
      </c>
      <c r="CF45" s="156">
        <v>0</v>
      </c>
      <c r="CG45" s="162">
        <v>0.68</v>
      </c>
      <c r="CH45" s="158">
        <v>0</v>
      </c>
      <c r="CI45" s="157"/>
      <c r="CJ45" s="156" t="s">
        <v>61</v>
      </c>
      <c r="CK45" s="156">
        <v>25</v>
      </c>
      <c r="CL45" s="156">
        <v>17</v>
      </c>
      <c r="CM45" s="156">
        <v>8</v>
      </c>
      <c r="CN45" s="156">
        <v>0</v>
      </c>
      <c r="CO45" s="162">
        <v>0.68</v>
      </c>
      <c r="CP45" s="162">
        <f t="shared" si="9"/>
        <v>0</v>
      </c>
      <c r="CQ45" s="156"/>
      <c r="CR45" s="156" t="s">
        <v>61</v>
      </c>
      <c r="CS45" s="156">
        <v>25</v>
      </c>
      <c r="CT45" s="156">
        <v>17</v>
      </c>
      <c r="CU45" s="156">
        <v>8</v>
      </c>
      <c r="CV45" s="156">
        <v>0</v>
      </c>
      <c r="CW45" s="162">
        <v>0.68</v>
      </c>
      <c r="CX45" s="158">
        <f t="shared" si="10"/>
        <v>0</v>
      </c>
      <c r="CY45" s="157"/>
      <c r="CZ45" s="156" t="s">
        <v>61</v>
      </c>
      <c r="DA45" s="156">
        <v>25</v>
      </c>
      <c r="DB45" s="156">
        <v>17</v>
      </c>
      <c r="DC45" s="156">
        <v>8</v>
      </c>
      <c r="DD45" s="156">
        <v>0</v>
      </c>
      <c r="DE45" s="162">
        <v>0.68</v>
      </c>
      <c r="DF45" s="158">
        <f t="shared" si="11"/>
        <v>0</v>
      </c>
      <c r="DG45" s="157"/>
      <c r="DH45" s="156" t="s">
        <v>61</v>
      </c>
      <c r="DI45" s="156">
        <v>25</v>
      </c>
      <c r="DJ45" s="156">
        <v>17</v>
      </c>
      <c r="DK45" s="156">
        <v>8</v>
      </c>
      <c r="DL45" s="156">
        <v>0</v>
      </c>
      <c r="DM45" s="162">
        <v>0.68</v>
      </c>
      <c r="DN45" s="158">
        <f t="shared" si="12"/>
        <v>0</v>
      </c>
      <c r="DO45" s="157"/>
      <c r="DP45" s="156" t="s">
        <v>61</v>
      </c>
      <c r="DQ45" s="156">
        <v>25</v>
      </c>
      <c r="DR45" s="156">
        <v>17</v>
      </c>
      <c r="DS45" s="156">
        <v>8</v>
      </c>
      <c r="DT45" s="156">
        <v>0</v>
      </c>
      <c r="DU45" s="162">
        <v>0.68</v>
      </c>
      <c r="DV45" s="162">
        <f t="shared" si="13"/>
        <v>0</v>
      </c>
      <c r="DW45" s="156"/>
      <c r="DX45" s="156" t="s">
        <v>61</v>
      </c>
      <c r="DY45" s="156">
        <v>25</v>
      </c>
      <c r="DZ45" s="156">
        <v>17</v>
      </c>
      <c r="EA45" s="156">
        <v>8</v>
      </c>
      <c r="EB45" s="156">
        <v>0</v>
      </c>
      <c r="EC45" s="162">
        <v>0.68</v>
      </c>
      <c r="ED45" s="162">
        <f t="shared" si="14"/>
        <v>0</v>
      </c>
      <c r="EE45" s="156"/>
      <c r="EF45" s="156" t="s">
        <v>61</v>
      </c>
      <c r="EG45" s="156">
        <v>25</v>
      </c>
      <c r="EH45" s="156">
        <v>17</v>
      </c>
      <c r="EI45" s="156">
        <v>8</v>
      </c>
      <c r="EJ45" s="156">
        <v>0</v>
      </c>
      <c r="EK45" s="162">
        <v>0.68</v>
      </c>
      <c r="EL45" s="162">
        <f t="shared" si="15"/>
        <v>0</v>
      </c>
      <c r="EM45" s="156"/>
      <c r="EN45" s="156" t="s">
        <v>61</v>
      </c>
      <c r="EO45" s="156">
        <v>25</v>
      </c>
      <c r="EP45" s="156">
        <v>17</v>
      </c>
      <c r="EQ45" s="156">
        <v>8</v>
      </c>
      <c r="ER45" s="156">
        <v>0</v>
      </c>
      <c r="ES45" s="162">
        <v>0.68</v>
      </c>
      <c r="ET45" s="162">
        <f t="shared" si="16"/>
        <v>0</v>
      </c>
      <c r="EU45" s="156"/>
      <c r="EV45" s="156"/>
      <c r="EW45" s="156"/>
      <c r="EX45" s="156"/>
      <c r="EY45" s="156"/>
      <c r="EZ45" s="156"/>
      <c r="FA45" s="156"/>
      <c r="FB45" s="156"/>
      <c r="FC45" s="162"/>
      <c r="FD45" s="156"/>
      <c r="FE45" s="156"/>
      <c r="FF45" s="156"/>
      <c r="FG45" s="156"/>
      <c r="FH45" s="156"/>
      <c r="FI45" s="156"/>
      <c r="FJ45" s="162"/>
      <c r="FK45" s="156"/>
      <c r="FL45" s="156"/>
      <c r="FM45" s="156"/>
      <c r="FN45" s="156"/>
      <c r="FO45" s="156"/>
      <c r="FP45" s="156"/>
      <c r="FQ45" s="156"/>
      <c r="FR45" s="156"/>
      <c r="FS45" s="156"/>
      <c r="FT45" s="157" t="s">
        <v>61</v>
      </c>
      <c r="FU45" s="157">
        <v>25</v>
      </c>
      <c r="FV45" s="157">
        <v>17</v>
      </c>
      <c r="FW45" s="157">
        <v>8</v>
      </c>
      <c r="FX45" s="157">
        <v>0</v>
      </c>
      <c r="FY45" s="158">
        <f t="shared" si="17"/>
        <v>0.68</v>
      </c>
      <c r="FZ45" s="162">
        <f t="shared" si="18"/>
        <v>0</v>
      </c>
      <c r="GA45" s="156"/>
      <c r="GB45" s="157" t="s">
        <v>61</v>
      </c>
      <c r="GC45" s="157">
        <v>25</v>
      </c>
      <c r="GD45" s="157">
        <v>17</v>
      </c>
      <c r="GE45" s="157">
        <v>8</v>
      </c>
      <c r="GF45" s="157">
        <v>0</v>
      </c>
      <c r="GG45" s="158">
        <f t="shared" si="19"/>
        <v>0.68</v>
      </c>
      <c r="GH45" s="162">
        <f t="shared" si="20"/>
        <v>0</v>
      </c>
      <c r="GI45" s="156"/>
      <c r="GJ45" s="157" t="s">
        <v>61</v>
      </c>
      <c r="GK45" s="157">
        <v>25</v>
      </c>
      <c r="GL45" s="157">
        <v>17</v>
      </c>
      <c r="GM45" s="157">
        <v>8</v>
      </c>
      <c r="GN45" s="157">
        <v>0</v>
      </c>
      <c r="GO45" s="158">
        <f t="shared" si="21"/>
        <v>0.68</v>
      </c>
      <c r="GP45" s="162">
        <f t="shared" si="22"/>
        <v>0</v>
      </c>
      <c r="GQ45" s="156"/>
      <c r="GR45" s="157" t="s">
        <v>61</v>
      </c>
      <c r="GS45" s="157">
        <v>25</v>
      </c>
      <c r="GT45" s="157">
        <v>17</v>
      </c>
      <c r="GU45" s="157">
        <v>8</v>
      </c>
      <c r="GV45" s="157">
        <v>0</v>
      </c>
      <c r="GW45" s="158">
        <f t="shared" si="23"/>
        <v>0.68</v>
      </c>
      <c r="GX45" s="162">
        <f t="shared" si="24"/>
        <v>0</v>
      </c>
      <c r="GY45" s="156"/>
      <c r="GZ45" s="157" t="s">
        <v>61</v>
      </c>
      <c r="HA45" s="157">
        <v>25</v>
      </c>
      <c r="HB45" s="157">
        <v>17</v>
      </c>
      <c r="HC45" s="157">
        <v>8</v>
      </c>
      <c r="HD45" s="157">
        <v>0</v>
      </c>
      <c r="HE45" s="158">
        <f t="shared" si="25"/>
        <v>0.68</v>
      </c>
      <c r="HF45" s="162">
        <f t="shared" si="26"/>
        <v>0</v>
      </c>
      <c r="HH45" s="157" t="s">
        <v>61</v>
      </c>
      <c r="HI45" s="157">
        <v>25</v>
      </c>
      <c r="HJ45" s="157">
        <v>17</v>
      </c>
      <c r="HK45" s="157">
        <v>8</v>
      </c>
      <c r="HL45" s="157">
        <v>0</v>
      </c>
      <c r="HM45" s="158">
        <f t="shared" si="27"/>
        <v>0.68</v>
      </c>
      <c r="HN45" s="162">
        <f t="shared" si="28"/>
        <v>0</v>
      </c>
      <c r="HP45" s="157" t="s">
        <v>61</v>
      </c>
      <c r="HQ45" s="157">
        <v>25</v>
      </c>
      <c r="HR45" s="157">
        <v>17</v>
      </c>
      <c r="HS45" s="157">
        <v>8</v>
      </c>
      <c r="HT45" s="157">
        <v>0</v>
      </c>
      <c r="HU45" s="158">
        <f t="shared" si="29"/>
        <v>0.68</v>
      </c>
      <c r="HV45" s="162">
        <f t="shared" si="30"/>
        <v>0</v>
      </c>
      <c r="HX45" s="157" t="s">
        <v>61</v>
      </c>
      <c r="HY45" s="157">
        <v>25</v>
      </c>
      <c r="HZ45" s="157">
        <v>17</v>
      </c>
      <c r="IA45" s="157">
        <v>8</v>
      </c>
      <c r="IB45" s="157">
        <v>0</v>
      </c>
      <c r="IC45" s="158">
        <f t="shared" si="31"/>
        <v>0.68</v>
      </c>
      <c r="ID45" s="162">
        <f t="shared" si="32"/>
        <v>0</v>
      </c>
      <c r="IF45" s="157" t="s">
        <v>61</v>
      </c>
      <c r="IG45" s="157">
        <v>25</v>
      </c>
      <c r="IH45" s="157">
        <v>17</v>
      </c>
      <c r="II45" s="157">
        <v>8</v>
      </c>
      <c r="IJ45" s="157">
        <v>0</v>
      </c>
      <c r="IK45" s="158">
        <f t="shared" si="33"/>
        <v>0.68</v>
      </c>
      <c r="IL45" s="162">
        <f t="shared" si="34"/>
        <v>0</v>
      </c>
      <c r="IN45" s="157" t="s">
        <v>61</v>
      </c>
      <c r="IO45" s="157">
        <v>25</v>
      </c>
      <c r="IP45" s="157">
        <v>17</v>
      </c>
      <c r="IQ45" s="157">
        <v>8</v>
      </c>
      <c r="IR45" s="157">
        <v>0</v>
      </c>
      <c r="IS45" s="158">
        <f t="shared" si="35"/>
        <v>0.68</v>
      </c>
      <c r="IT45" s="162">
        <f t="shared" si="36"/>
        <v>0</v>
      </c>
      <c r="IV45" s="157" t="s">
        <v>61</v>
      </c>
      <c r="IW45" s="157">
        <v>25</v>
      </c>
      <c r="IX45" s="157">
        <v>17</v>
      </c>
      <c r="IY45" s="157">
        <v>8</v>
      </c>
      <c r="IZ45" s="157">
        <v>0</v>
      </c>
      <c r="JA45" s="158">
        <f t="shared" si="37"/>
        <v>0.68</v>
      </c>
      <c r="JB45" s="162">
        <f t="shared" si="38"/>
        <v>0</v>
      </c>
      <c r="JD45" s="157" t="s">
        <v>61</v>
      </c>
      <c r="JE45" s="157">
        <v>25</v>
      </c>
      <c r="JF45" s="157">
        <v>17</v>
      </c>
      <c r="JG45" s="157">
        <v>8</v>
      </c>
      <c r="JH45" s="157">
        <v>0</v>
      </c>
      <c r="JI45" s="158">
        <f t="shared" si="39"/>
        <v>0.68</v>
      </c>
      <c r="JJ45" s="162">
        <f t="shared" si="40"/>
        <v>0</v>
      </c>
      <c r="JL45" s="157" t="s">
        <v>61</v>
      </c>
      <c r="JM45" s="157">
        <v>25</v>
      </c>
      <c r="JN45" s="157">
        <v>17</v>
      </c>
      <c r="JO45" s="157">
        <v>8</v>
      </c>
      <c r="JP45" s="157">
        <v>0</v>
      </c>
      <c r="JQ45" s="158">
        <f t="shared" si="41"/>
        <v>0.68</v>
      </c>
      <c r="JR45" s="162">
        <f t="shared" si="42"/>
        <v>0</v>
      </c>
      <c r="JT45" s="157" t="s">
        <v>61</v>
      </c>
      <c r="JU45" s="157">
        <v>25</v>
      </c>
      <c r="JV45" s="157">
        <v>17</v>
      </c>
      <c r="JW45" s="157">
        <v>8</v>
      </c>
      <c r="JX45" s="157">
        <v>0</v>
      </c>
      <c r="JY45" s="158">
        <f t="shared" si="43"/>
        <v>0.68</v>
      </c>
      <c r="JZ45" s="162">
        <f t="shared" si="44"/>
        <v>0</v>
      </c>
      <c r="KB45" s="157" t="s">
        <v>61</v>
      </c>
      <c r="KC45" s="157">
        <v>25</v>
      </c>
      <c r="KD45" s="157">
        <v>17</v>
      </c>
      <c r="KE45" s="157">
        <v>8</v>
      </c>
      <c r="KF45" s="157">
        <v>0</v>
      </c>
      <c r="KG45" s="158">
        <f t="shared" si="45"/>
        <v>0.68</v>
      </c>
      <c r="KH45" s="162">
        <f t="shared" si="46"/>
        <v>0</v>
      </c>
      <c r="KJ45" s="157" t="s">
        <v>61</v>
      </c>
      <c r="KK45" s="157">
        <v>25</v>
      </c>
      <c r="KL45" s="157">
        <v>17</v>
      </c>
      <c r="KM45" s="157">
        <v>8</v>
      </c>
      <c r="KN45" s="157">
        <v>0</v>
      </c>
      <c r="KO45" s="158">
        <f t="shared" si="47"/>
        <v>0.68</v>
      </c>
      <c r="KP45" s="162">
        <f t="shared" si="48"/>
        <v>0</v>
      </c>
      <c r="KR45" s="157" t="s">
        <v>61</v>
      </c>
      <c r="KS45" s="157">
        <v>25</v>
      </c>
      <c r="KT45" s="157">
        <v>17</v>
      </c>
      <c r="KU45" s="157">
        <v>8</v>
      </c>
      <c r="KV45" s="157">
        <v>0</v>
      </c>
      <c r="KW45" s="158">
        <f t="shared" si="49"/>
        <v>0.68</v>
      </c>
      <c r="KX45" s="162">
        <f t="shared" si="50"/>
        <v>0</v>
      </c>
      <c r="KZ45" s="157" t="s">
        <v>61</v>
      </c>
      <c r="LA45" s="157">
        <v>25</v>
      </c>
      <c r="LB45" s="157">
        <v>17</v>
      </c>
      <c r="LC45" s="157">
        <v>8</v>
      </c>
      <c r="LD45" s="157">
        <v>0</v>
      </c>
      <c r="LE45" s="158">
        <f t="shared" si="51"/>
        <v>0.68</v>
      </c>
      <c r="LF45" s="162">
        <f t="shared" si="52"/>
        <v>0</v>
      </c>
      <c r="LH45" s="157" t="s">
        <v>61</v>
      </c>
      <c r="LI45" s="157">
        <v>25</v>
      </c>
      <c r="LJ45" s="157">
        <v>17</v>
      </c>
      <c r="LK45" s="157">
        <v>8</v>
      </c>
      <c r="LL45" s="157">
        <v>0</v>
      </c>
      <c r="LM45" s="158">
        <f t="shared" si="53"/>
        <v>0.68</v>
      </c>
      <c r="LN45" s="162">
        <f t="shared" si="54"/>
        <v>0</v>
      </c>
      <c r="LP45" s="157" t="s">
        <v>61</v>
      </c>
      <c r="LQ45" s="157">
        <v>25</v>
      </c>
      <c r="LR45" s="157">
        <v>17</v>
      </c>
      <c r="LS45" s="157">
        <v>8</v>
      </c>
      <c r="LT45" s="157">
        <v>0</v>
      </c>
      <c r="LU45" s="158">
        <f t="shared" si="55"/>
        <v>0.68</v>
      </c>
      <c r="LV45" s="162">
        <f t="shared" si="56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57"/>
        <v>0.68</v>
      </c>
      <c r="MD45" s="162">
        <f t="shared" si="58"/>
        <v>0</v>
      </c>
      <c r="ME45" s="162"/>
      <c r="MF45" s="157" t="s">
        <v>61</v>
      </c>
      <c r="MG45" s="157">
        <v>25</v>
      </c>
      <c r="MH45" s="157">
        <v>17</v>
      </c>
      <c r="MI45" s="157">
        <v>8</v>
      </c>
      <c r="MJ45" s="157">
        <v>0</v>
      </c>
      <c r="MK45" s="158">
        <v>0.68</v>
      </c>
      <c r="ML45" s="158"/>
      <c r="MM45" s="158"/>
      <c r="MN45" s="158"/>
      <c r="MP45" s="157" t="s">
        <v>61</v>
      </c>
      <c r="MQ45" s="157">
        <v>25</v>
      </c>
      <c r="MR45" s="157">
        <v>17</v>
      </c>
      <c r="MS45" s="157">
        <v>8</v>
      </c>
      <c r="MT45" s="157">
        <v>0</v>
      </c>
      <c r="MU45" s="158">
        <v>0.68</v>
      </c>
      <c r="MV45" s="162">
        <f t="shared" si="59"/>
        <v>0</v>
      </c>
      <c r="MX45" s="157" t="s">
        <v>61</v>
      </c>
      <c r="MY45" s="157">
        <v>25</v>
      </c>
      <c r="MZ45" s="157">
        <v>0</v>
      </c>
      <c r="NA45" s="157">
        <v>0</v>
      </c>
      <c r="NB45" s="157">
        <v>25</v>
      </c>
      <c r="NC45" s="158">
        <v>0</v>
      </c>
      <c r="NE45" s="157" t="s">
        <v>61</v>
      </c>
      <c r="NF45" s="157">
        <v>25</v>
      </c>
      <c r="NG45" s="157">
        <v>0</v>
      </c>
      <c r="NH45" s="157">
        <v>0</v>
      </c>
      <c r="NI45" s="157">
        <v>25</v>
      </c>
      <c r="NJ45" s="158">
        <v>0</v>
      </c>
      <c r="NL45" s="157" t="s">
        <v>61</v>
      </c>
      <c r="NM45" s="157">
        <v>25</v>
      </c>
      <c r="NN45" s="157">
        <v>0</v>
      </c>
      <c r="NO45" s="157">
        <v>0</v>
      </c>
      <c r="NP45" s="157">
        <v>25</v>
      </c>
      <c r="NQ45" s="158">
        <v>0</v>
      </c>
      <c r="NS45" s="157" t="s">
        <v>61</v>
      </c>
      <c r="NT45" s="157">
        <v>25</v>
      </c>
      <c r="NU45" s="157">
        <v>0</v>
      </c>
      <c r="NV45" s="157">
        <v>0</v>
      </c>
      <c r="NW45" s="157">
        <v>25</v>
      </c>
      <c r="NX45" s="158">
        <v>0</v>
      </c>
      <c r="NZ45" s="157" t="s">
        <v>61</v>
      </c>
      <c r="OA45" s="157">
        <v>25</v>
      </c>
      <c r="OB45" s="157">
        <v>0</v>
      </c>
      <c r="OC45" s="157">
        <v>0</v>
      </c>
      <c r="OD45" s="157">
        <v>25</v>
      </c>
      <c r="OE45" s="157">
        <v>0</v>
      </c>
      <c r="OG45" s="157" t="s">
        <v>61</v>
      </c>
      <c r="OH45" s="157">
        <v>25</v>
      </c>
      <c r="OI45" s="157">
        <v>0</v>
      </c>
      <c r="OJ45" s="157">
        <v>0</v>
      </c>
      <c r="OK45" s="157">
        <v>25</v>
      </c>
      <c r="OL45" s="158">
        <v>0</v>
      </c>
      <c r="ON45" s="157" t="s">
        <v>61</v>
      </c>
      <c r="OO45" s="157">
        <v>25</v>
      </c>
      <c r="OP45" s="157">
        <v>0</v>
      </c>
      <c r="OQ45" s="157">
        <v>0</v>
      </c>
      <c r="OR45" s="157">
        <v>25</v>
      </c>
      <c r="OS45" s="158">
        <v>0</v>
      </c>
      <c r="OU45" s="157" t="s">
        <v>61</v>
      </c>
      <c r="OV45" s="157">
        <v>25</v>
      </c>
      <c r="OW45" s="157">
        <v>0</v>
      </c>
      <c r="OX45" s="157">
        <v>0</v>
      </c>
      <c r="OY45" s="157">
        <v>25</v>
      </c>
      <c r="OZ45" s="158">
        <v>0</v>
      </c>
      <c r="PB45" s="157" t="s">
        <v>60</v>
      </c>
      <c r="PC45" s="157">
        <v>6</v>
      </c>
      <c r="PD45" s="157">
        <v>0</v>
      </c>
      <c r="PE45" s="157">
        <v>0</v>
      </c>
      <c r="PF45" s="157">
        <v>6</v>
      </c>
      <c r="PG45" s="157">
        <v>0</v>
      </c>
    </row>
    <row r="46" spans="1:423">
      <c r="A46" s="2" t="s">
        <v>62</v>
      </c>
      <c r="B46" s="2">
        <v>447</v>
      </c>
      <c r="C46" s="2">
        <v>443</v>
      </c>
      <c r="D46" s="2">
        <v>4</v>
      </c>
      <c r="E46" s="2">
        <v>0</v>
      </c>
      <c r="F46" s="4">
        <f t="shared" si="61"/>
        <v>0.99105145413870244</v>
      </c>
      <c r="H46" s="2" t="s">
        <v>62</v>
      </c>
      <c r="I46" s="2">
        <v>447</v>
      </c>
      <c r="J46" s="2">
        <v>443</v>
      </c>
      <c r="K46" s="2">
        <v>4</v>
      </c>
      <c r="L46" s="2">
        <v>0</v>
      </c>
      <c r="M46" s="4">
        <f t="shared" si="60"/>
        <v>0.99105145413870244</v>
      </c>
      <c r="N46" s="108">
        <f t="shared" si="0"/>
        <v>0</v>
      </c>
      <c r="P46" s="2" t="s">
        <v>62</v>
      </c>
      <c r="Q46" s="2">
        <v>447</v>
      </c>
      <c r="R46" s="2">
        <v>443</v>
      </c>
      <c r="S46" s="2">
        <v>4</v>
      </c>
      <c r="T46" s="2">
        <v>0</v>
      </c>
      <c r="U46" s="4">
        <v>0.99</v>
      </c>
      <c r="V46" s="108">
        <f t="shared" si="1"/>
        <v>-1.0514541387024456E-3</v>
      </c>
      <c r="X46" s="2" t="s">
        <v>62</v>
      </c>
      <c r="Y46" s="2">
        <v>447</v>
      </c>
      <c r="Z46" s="2">
        <v>443</v>
      </c>
      <c r="AA46" s="2">
        <v>4</v>
      </c>
      <c r="AB46" s="2">
        <v>0</v>
      </c>
      <c r="AC46" s="4">
        <v>0.99</v>
      </c>
      <c r="AD46" s="108">
        <f t="shared" si="2"/>
        <v>0</v>
      </c>
      <c r="AF46" s="2" t="s">
        <v>62</v>
      </c>
      <c r="AG46" s="2">
        <v>447</v>
      </c>
      <c r="AH46" s="2">
        <v>443</v>
      </c>
      <c r="AI46" s="2">
        <v>4</v>
      </c>
      <c r="AJ46" s="2">
        <v>0</v>
      </c>
      <c r="AK46" s="4">
        <v>0.99</v>
      </c>
      <c r="AL46" s="108">
        <f t="shared" si="3"/>
        <v>0</v>
      </c>
      <c r="AN46" s="2" t="s">
        <v>62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108">
        <f t="shared" si="4"/>
        <v>0</v>
      </c>
      <c r="AV46" s="2" t="s">
        <v>62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108">
        <f t="shared" si="5"/>
        <v>0</v>
      </c>
      <c r="BD46" s="2" t="s">
        <v>62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108">
        <f t="shared" si="6"/>
        <v>0</v>
      </c>
      <c r="BL46" s="2" t="s">
        <v>62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7"/>
        <v>0.99105145413870244</v>
      </c>
      <c r="BR46" s="108">
        <f t="shared" si="8"/>
        <v>1.0514541387024456E-3</v>
      </c>
      <c r="BT46" s="157" t="s">
        <v>62</v>
      </c>
      <c r="BU46" s="157">
        <v>447</v>
      </c>
      <c r="BV46" s="157">
        <v>443</v>
      </c>
      <c r="BW46" s="157">
        <v>4</v>
      </c>
      <c r="BX46" s="157">
        <v>0</v>
      </c>
      <c r="BY46" s="158">
        <v>0.99</v>
      </c>
      <c r="BZ46" s="158">
        <v>0</v>
      </c>
      <c r="CA46" s="156"/>
      <c r="CB46" s="156" t="s">
        <v>62</v>
      </c>
      <c r="CC46" s="156">
        <v>447</v>
      </c>
      <c r="CD46" s="156">
        <v>443</v>
      </c>
      <c r="CE46" s="156">
        <v>4</v>
      </c>
      <c r="CF46" s="156">
        <v>0</v>
      </c>
      <c r="CG46" s="162">
        <v>0.99</v>
      </c>
      <c r="CH46" s="158">
        <v>0</v>
      </c>
      <c r="CI46" s="157"/>
      <c r="CJ46" s="156" t="s">
        <v>62</v>
      </c>
      <c r="CK46" s="156">
        <v>447</v>
      </c>
      <c r="CL46" s="156">
        <v>443</v>
      </c>
      <c r="CM46" s="156">
        <v>4</v>
      </c>
      <c r="CN46" s="156">
        <v>0</v>
      </c>
      <c r="CO46" s="162">
        <v>0.99</v>
      </c>
      <c r="CP46" s="162">
        <f t="shared" si="9"/>
        <v>0</v>
      </c>
      <c r="CQ46" s="156"/>
      <c r="CR46" s="156" t="s">
        <v>62</v>
      </c>
      <c r="CS46" s="156">
        <v>447</v>
      </c>
      <c r="CT46" s="156">
        <v>443</v>
      </c>
      <c r="CU46" s="156">
        <v>4</v>
      </c>
      <c r="CV46" s="156">
        <v>0</v>
      </c>
      <c r="CW46" s="162">
        <v>0.99</v>
      </c>
      <c r="CX46" s="158">
        <f t="shared" si="10"/>
        <v>0</v>
      </c>
      <c r="CY46" s="157"/>
      <c r="CZ46" s="156" t="s">
        <v>62</v>
      </c>
      <c r="DA46" s="156">
        <v>447</v>
      </c>
      <c r="DB46" s="156">
        <v>443</v>
      </c>
      <c r="DC46" s="156">
        <v>4</v>
      </c>
      <c r="DD46" s="156">
        <v>0</v>
      </c>
      <c r="DE46" s="162">
        <v>0.99</v>
      </c>
      <c r="DF46" s="158">
        <f t="shared" si="11"/>
        <v>0</v>
      </c>
      <c r="DG46" s="157"/>
      <c r="DH46" s="156" t="s">
        <v>62</v>
      </c>
      <c r="DI46" s="156">
        <v>447</v>
      </c>
      <c r="DJ46" s="156">
        <v>443</v>
      </c>
      <c r="DK46" s="156">
        <v>4</v>
      </c>
      <c r="DL46" s="156">
        <v>0</v>
      </c>
      <c r="DM46" s="162">
        <v>0.99</v>
      </c>
      <c r="DN46" s="158">
        <f t="shared" si="12"/>
        <v>0</v>
      </c>
      <c r="DO46" s="157"/>
      <c r="DP46" s="156" t="s">
        <v>62</v>
      </c>
      <c r="DQ46" s="156">
        <v>447</v>
      </c>
      <c r="DR46" s="156">
        <v>443</v>
      </c>
      <c r="DS46" s="156">
        <v>4</v>
      </c>
      <c r="DT46" s="156">
        <v>0</v>
      </c>
      <c r="DU46" s="162">
        <v>0.99</v>
      </c>
      <c r="DV46" s="162">
        <f t="shared" si="13"/>
        <v>0</v>
      </c>
      <c r="DW46" s="156"/>
      <c r="DX46" s="156" t="s">
        <v>62</v>
      </c>
      <c r="DY46" s="156">
        <v>447</v>
      </c>
      <c r="DZ46" s="156">
        <v>443</v>
      </c>
      <c r="EA46" s="156">
        <v>4</v>
      </c>
      <c r="EB46" s="156">
        <v>0</v>
      </c>
      <c r="EC46" s="162">
        <v>0.99</v>
      </c>
      <c r="ED46" s="162">
        <f t="shared" si="14"/>
        <v>0</v>
      </c>
      <c r="EE46" s="156"/>
      <c r="EF46" s="156" t="s">
        <v>62</v>
      </c>
      <c r="EG46" s="156">
        <v>447</v>
      </c>
      <c r="EH46" s="156">
        <v>443</v>
      </c>
      <c r="EI46" s="156">
        <v>4</v>
      </c>
      <c r="EJ46" s="156">
        <v>0</v>
      </c>
      <c r="EK46" s="162">
        <v>0.99</v>
      </c>
      <c r="EL46" s="162">
        <f t="shared" si="15"/>
        <v>0</v>
      </c>
      <c r="EM46" s="156"/>
      <c r="EN46" s="156" t="s">
        <v>62</v>
      </c>
      <c r="EO46" s="156">
        <v>447</v>
      </c>
      <c r="EP46" s="156">
        <v>443</v>
      </c>
      <c r="EQ46" s="156">
        <v>4</v>
      </c>
      <c r="ER46" s="156">
        <v>0</v>
      </c>
      <c r="ES46" s="162">
        <v>0.99</v>
      </c>
      <c r="ET46" s="162">
        <f t="shared" si="16"/>
        <v>0</v>
      </c>
      <c r="EU46" s="156"/>
      <c r="EV46" s="156"/>
      <c r="EW46" s="156"/>
      <c r="EX46" s="156"/>
      <c r="EY46" s="156"/>
      <c r="EZ46" s="156"/>
      <c r="FA46" s="156"/>
      <c r="FB46" s="156"/>
      <c r="FC46" s="162"/>
      <c r="FD46" s="156"/>
      <c r="FE46" s="156"/>
      <c r="FF46" s="156"/>
      <c r="FG46" s="156"/>
      <c r="FH46" s="156"/>
      <c r="FI46" s="156"/>
      <c r="FJ46" s="162"/>
      <c r="FK46" s="156"/>
      <c r="FL46" s="156"/>
      <c r="FM46" s="156"/>
      <c r="FN46" s="156"/>
      <c r="FO46" s="156"/>
      <c r="FP46" s="156"/>
      <c r="FQ46" s="156"/>
      <c r="FR46" s="156"/>
      <c r="FS46" s="156"/>
      <c r="FT46" s="157" t="s">
        <v>62</v>
      </c>
      <c r="FU46" s="157">
        <v>447</v>
      </c>
      <c r="FV46" s="157">
        <v>443</v>
      </c>
      <c r="FW46" s="157">
        <v>4</v>
      </c>
      <c r="FX46" s="157">
        <v>0</v>
      </c>
      <c r="FY46" s="158">
        <f t="shared" si="17"/>
        <v>0.99105145413870244</v>
      </c>
      <c r="FZ46" s="162">
        <f t="shared" si="18"/>
        <v>1.0514541387024456E-3</v>
      </c>
      <c r="GA46" s="156"/>
      <c r="GB46" s="157" t="s">
        <v>62</v>
      </c>
      <c r="GC46" s="157">
        <v>447</v>
      </c>
      <c r="GD46" s="157">
        <v>443</v>
      </c>
      <c r="GE46" s="157">
        <v>4</v>
      </c>
      <c r="GF46" s="157">
        <v>0</v>
      </c>
      <c r="GG46" s="158">
        <f t="shared" si="19"/>
        <v>0.99105145413870244</v>
      </c>
      <c r="GH46" s="162">
        <f t="shared" si="20"/>
        <v>0</v>
      </c>
      <c r="GI46" s="156"/>
      <c r="GJ46" s="157" t="s">
        <v>62</v>
      </c>
      <c r="GK46" s="157">
        <v>447</v>
      </c>
      <c r="GL46" s="157">
        <v>443</v>
      </c>
      <c r="GM46" s="157">
        <v>4</v>
      </c>
      <c r="GN46" s="157">
        <v>0</v>
      </c>
      <c r="GO46" s="158">
        <f t="shared" si="21"/>
        <v>0.99105145413870244</v>
      </c>
      <c r="GP46" s="162">
        <f t="shared" si="22"/>
        <v>0</v>
      </c>
      <c r="GQ46" s="156"/>
      <c r="GR46" s="157" t="s">
        <v>62</v>
      </c>
      <c r="GS46" s="157">
        <v>447</v>
      </c>
      <c r="GT46" s="157">
        <v>443</v>
      </c>
      <c r="GU46" s="157">
        <v>4</v>
      </c>
      <c r="GV46" s="157">
        <v>0</v>
      </c>
      <c r="GW46" s="158">
        <f t="shared" si="23"/>
        <v>0.99105145413870244</v>
      </c>
      <c r="GX46" s="162">
        <f t="shared" si="24"/>
        <v>0</v>
      </c>
      <c r="GY46" s="156"/>
      <c r="GZ46" s="157" t="s">
        <v>62</v>
      </c>
      <c r="HA46" s="157">
        <v>447</v>
      </c>
      <c r="HB46" s="157">
        <v>443</v>
      </c>
      <c r="HC46" s="157">
        <v>4</v>
      </c>
      <c r="HD46" s="157">
        <v>0</v>
      </c>
      <c r="HE46" s="158">
        <f t="shared" si="25"/>
        <v>0.99105145413870244</v>
      </c>
      <c r="HF46" s="162">
        <f t="shared" si="26"/>
        <v>0</v>
      </c>
      <c r="HH46" s="157" t="s">
        <v>62</v>
      </c>
      <c r="HI46" s="157">
        <v>447</v>
      </c>
      <c r="HJ46" s="157">
        <v>443</v>
      </c>
      <c r="HK46" s="157">
        <v>4</v>
      </c>
      <c r="HL46" s="157">
        <v>0</v>
      </c>
      <c r="HM46" s="158">
        <f t="shared" si="27"/>
        <v>0.99105145413870244</v>
      </c>
      <c r="HN46" s="162">
        <f t="shared" si="28"/>
        <v>0</v>
      </c>
      <c r="HP46" s="157" t="s">
        <v>62</v>
      </c>
      <c r="HQ46" s="157">
        <v>447</v>
      </c>
      <c r="HR46" s="157">
        <v>443</v>
      </c>
      <c r="HS46" s="157">
        <v>4</v>
      </c>
      <c r="HT46" s="157">
        <v>0</v>
      </c>
      <c r="HU46" s="158">
        <f t="shared" si="29"/>
        <v>0.99105145413870244</v>
      </c>
      <c r="HV46" s="162">
        <f t="shared" si="30"/>
        <v>0</v>
      </c>
      <c r="HX46" s="157" t="s">
        <v>62</v>
      </c>
      <c r="HY46" s="157">
        <v>447</v>
      </c>
      <c r="HZ46" s="157">
        <v>443</v>
      </c>
      <c r="IA46" s="157">
        <v>4</v>
      </c>
      <c r="IB46" s="157">
        <v>0</v>
      </c>
      <c r="IC46" s="158">
        <f t="shared" si="31"/>
        <v>0.99105145413870244</v>
      </c>
      <c r="ID46" s="162">
        <f t="shared" si="32"/>
        <v>0</v>
      </c>
      <c r="IF46" s="157" t="s">
        <v>62</v>
      </c>
      <c r="IG46" s="157">
        <v>447</v>
      </c>
      <c r="IH46" s="157">
        <v>443</v>
      </c>
      <c r="II46" s="157">
        <v>4</v>
      </c>
      <c r="IJ46" s="157">
        <v>0</v>
      </c>
      <c r="IK46" s="158">
        <f t="shared" si="33"/>
        <v>0.99105145413870244</v>
      </c>
      <c r="IL46" s="162">
        <f t="shared" si="34"/>
        <v>0</v>
      </c>
      <c r="IN46" s="157" t="s">
        <v>62</v>
      </c>
      <c r="IO46" s="157">
        <v>447</v>
      </c>
      <c r="IP46" s="157">
        <v>443</v>
      </c>
      <c r="IQ46" s="157">
        <v>4</v>
      </c>
      <c r="IR46" s="157">
        <v>0</v>
      </c>
      <c r="IS46" s="158">
        <f t="shared" si="35"/>
        <v>0.99105145413870244</v>
      </c>
      <c r="IT46" s="162">
        <f t="shared" si="36"/>
        <v>0</v>
      </c>
      <c r="IV46" s="157" t="s">
        <v>62</v>
      </c>
      <c r="IW46" s="157">
        <v>447</v>
      </c>
      <c r="IX46" s="157">
        <v>443</v>
      </c>
      <c r="IY46" s="157">
        <v>4</v>
      </c>
      <c r="IZ46" s="157">
        <v>0</v>
      </c>
      <c r="JA46" s="158">
        <f t="shared" si="37"/>
        <v>0.99105145413870244</v>
      </c>
      <c r="JB46" s="162">
        <f t="shared" si="38"/>
        <v>0</v>
      </c>
      <c r="JD46" s="157" t="s">
        <v>62</v>
      </c>
      <c r="JE46" s="157">
        <v>447</v>
      </c>
      <c r="JF46" s="157">
        <v>443</v>
      </c>
      <c r="JG46" s="157">
        <v>4</v>
      </c>
      <c r="JH46" s="157">
        <v>0</v>
      </c>
      <c r="JI46" s="158">
        <f t="shared" si="39"/>
        <v>0.99105145413870244</v>
      </c>
      <c r="JJ46" s="162">
        <f t="shared" si="40"/>
        <v>0</v>
      </c>
      <c r="JL46" s="157" t="s">
        <v>62</v>
      </c>
      <c r="JM46" s="157">
        <v>447</v>
      </c>
      <c r="JN46" s="157">
        <v>443</v>
      </c>
      <c r="JO46" s="157">
        <v>4</v>
      </c>
      <c r="JP46" s="157">
        <v>0</v>
      </c>
      <c r="JQ46" s="158">
        <f t="shared" si="41"/>
        <v>0.99105145413870244</v>
      </c>
      <c r="JR46" s="162">
        <f t="shared" si="42"/>
        <v>0</v>
      </c>
      <c r="JT46" s="157" t="s">
        <v>62</v>
      </c>
      <c r="JU46" s="157">
        <v>447</v>
      </c>
      <c r="JV46" s="157">
        <v>443</v>
      </c>
      <c r="JW46" s="157">
        <v>4</v>
      </c>
      <c r="JX46" s="157">
        <v>0</v>
      </c>
      <c r="JY46" s="158">
        <f t="shared" si="43"/>
        <v>0.99105145413870244</v>
      </c>
      <c r="JZ46" s="162">
        <f t="shared" si="44"/>
        <v>0</v>
      </c>
      <c r="KB46" s="157" t="s">
        <v>62</v>
      </c>
      <c r="KC46" s="157">
        <v>447</v>
      </c>
      <c r="KD46" s="157">
        <v>443</v>
      </c>
      <c r="KE46" s="157">
        <v>4</v>
      </c>
      <c r="KF46" s="157">
        <v>0</v>
      </c>
      <c r="KG46" s="158">
        <f t="shared" si="45"/>
        <v>0.99105145413870244</v>
      </c>
      <c r="KH46" s="162">
        <f t="shared" si="46"/>
        <v>0</v>
      </c>
      <c r="KJ46" s="157" t="s">
        <v>62</v>
      </c>
      <c r="KK46" s="157">
        <v>447</v>
      </c>
      <c r="KL46" s="157">
        <v>443</v>
      </c>
      <c r="KM46" s="157">
        <v>4</v>
      </c>
      <c r="KN46" s="157">
        <v>0</v>
      </c>
      <c r="KO46" s="158">
        <f t="shared" si="47"/>
        <v>0.99105145413870244</v>
      </c>
      <c r="KP46" s="162">
        <f t="shared" si="48"/>
        <v>0</v>
      </c>
      <c r="KR46" s="157" t="s">
        <v>62</v>
      </c>
      <c r="KS46" s="157">
        <v>447</v>
      </c>
      <c r="KT46" s="157">
        <v>443</v>
      </c>
      <c r="KU46" s="157">
        <v>4</v>
      </c>
      <c r="KV46" s="157">
        <v>0</v>
      </c>
      <c r="KW46" s="158">
        <f t="shared" si="49"/>
        <v>0.99105145413870244</v>
      </c>
      <c r="KX46" s="162">
        <f t="shared" si="50"/>
        <v>0</v>
      </c>
      <c r="KZ46" s="157" t="s">
        <v>62</v>
      </c>
      <c r="LA46" s="157">
        <v>447</v>
      </c>
      <c r="LB46" s="157">
        <v>443</v>
      </c>
      <c r="LC46" s="157">
        <v>4</v>
      </c>
      <c r="LD46" s="157">
        <v>0</v>
      </c>
      <c r="LE46" s="158">
        <f t="shared" si="51"/>
        <v>0.99105145413870244</v>
      </c>
      <c r="LF46" s="162">
        <f t="shared" si="52"/>
        <v>0</v>
      </c>
      <c r="LH46" s="157" t="s">
        <v>62</v>
      </c>
      <c r="LI46" s="157">
        <v>447</v>
      </c>
      <c r="LJ46" s="157">
        <v>443</v>
      </c>
      <c r="LK46" s="157">
        <v>4</v>
      </c>
      <c r="LL46" s="157">
        <v>0</v>
      </c>
      <c r="LM46" s="158">
        <f t="shared" si="53"/>
        <v>0.99105145413870244</v>
      </c>
      <c r="LN46" s="162">
        <f t="shared" si="54"/>
        <v>0</v>
      </c>
      <c r="LP46" s="157" t="s">
        <v>62</v>
      </c>
      <c r="LQ46" s="157">
        <v>447</v>
      </c>
      <c r="LR46" s="157">
        <v>443</v>
      </c>
      <c r="LS46" s="157">
        <v>4</v>
      </c>
      <c r="LT46" s="157">
        <v>0</v>
      </c>
      <c r="LU46" s="158">
        <f t="shared" si="55"/>
        <v>0.99105145413870244</v>
      </c>
      <c r="LV46" s="162">
        <f t="shared" si="56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57"/>
        <v>0.99105145413870244</v>
      </c>
      <c r="MD46" s="162">
        <f t="shared" si="58"/>
        <v>0</v>
      </c>
      <c r="ME46" s="162"/>
      <c r="MF46" s="157" t="s">
        <v>62</v>
      </c>
      <c r="MG46" s="157">
        <v>447</v>
      </c>
      <c r="MH46" s="157">
        <v>443</v>
      </c>
      <c r="MI46" s="157">
        <v>4</v>
      </c>
      <c r="MJ46" s="157">
        <v>0</v>
      </c>
      <c r="MK46" s="158">
        <v>0.99</v>
      </c>
      <c r="ML46" s="158"/>
      <c r="MM46" s="158"/>
      <c r="MN46" s="158"/>
      <c r="MP46" s="157" t="s">
        <v>62</v>
      </c>
      <c r="MQ46" s="157">
        <v>447</v>
      </c>
      <c r="MR46" s="157">
        <v>443</v>
      </c>
      <c r="MS46" s="157">
        <v>4</v>
      </c>
      <c r="MT46" s="157">
        <v>0</v>
      </c>
      <c r="MU46" s="158">
        <v>0.99</v>
      </c>
      <c r="MV46" s="162">
        <f t="shared" si="59"/>
        <v>0</v>
      </c>
      <c r="MX46" s="157" t="s">
        <v>62</v>
      </c>
      <c r="MY46" s="157">
        <v>447</v>
      </c>
      <c r="MZ46" s="157">
        <v>0</v>
      </c>
      <c r="NA46" s="157">
        <v>0</v>
      </c>
      <c r="NB46" s="157">
        <v>447</v>
      </c>
      <c r="NC46" s="158">
        <v>0</v>
      </c>
      <c r="NE46" s="157" t="s">
        <v>62</v>
      </c>
      <c r="NF46" s="157">
        <v>447</v>
      </c>
      <c r="NG46" s="157">
        <v>0</v>
      </c>
      <c r="NH46" s="157">
        <v>0</v>
      </c>
      <c r="NI46" s="157">
        <v>447</v>
      </c>
      <c r="NJ46" s="158">
        <v>0</v>
      </c>
      <c r="NL46" s="157" t="s">
        <v>62</v>
      </c>
      <c r="NM46" s="157">
        <v>447</v>
      </c>
      <c r="NN46" s="157">
        <v>0</v>
      </c>
      <c r="NO46" s="157">
        <v>0</v>
      </c>
      <c r="NP46" s="157">
        <v>447</v>
      </c>
      <c r="NQ46" s="158">
        <v>0</v>
      </c>
      <c r="NS46" s="157" t="s">
        <v>62</v>
      </c>
      <c r="NT46" s="157">
        <v>447</v>
      </c>
      <c r="NU46" s="157">
        <v>0</v>
      </c>
      <c r="NV46" s="157">
        <v>0</v>
      </c>
      <c r="NW46" s="157">
        <v>447</v>
      </c>
      <c r="NX46" s="158">
        <v>0</v>
      </c>
      <c r="NZ46" s="157" t="s">
        <v>62</v>
      </c>
      <c r="OA46" s="157">
        <v>447</v>
      </c>
      <c r="OB46" s="157">
        <v>0</v>
      </c>
      <c r="OC46" s="157">
        <v>0</v>
      </c>
      <c r="OD46" s="157">
        <v>447</v>
      </c>
      <c r="OE46" s="157">
        <v>0</v>
      </c>
      <c r="OG46" s="157" t="s">
        <v>62</v>
      </c>
      <c r="OH46" s="157">
        <v>447</v>
      </c>
      <c r="OI46" s="157">
        <v>0</v>
      </c>
      <c r="OJ46" s="157">
        <v>0</v>
      </c>
      <c r="OK46" s="157">
        <v>447</v>
      </c>
      <c r="OL46" s="158">
        <v>0</v>
      </c>
      <c r="ON46" s="157" t="s">
        <v>62</v>
      </c>
      <c r="OO46" s="157">
        <v>447</v>
      </c>
      <c r="OP46" s="157">
        <v>0</v>
      </c>
      <c r="OQ46" s="157">
        <v>0</v>
      </c>
      <c r="OR46" s="157">
        <v>447</v>
      </c>
      <c r="OS46" s="158">
        <v>0</v>
      </c>
      <c r="OU46" s="157" t="s">
        <v>62</v>
      </c>
      <c r="OV46" s="157">
        <v>447</v>
      </c>
      <c r="OW46" s="157">
        <v>0</v>
      </c>
      <c r="OX46" s="157">
        <v>0</v>
      </c>
      <c r="OY46" s="157">
        <v>447</v>
      </c>
      <c r="OZ46" s="158">
        <v>0</v>
      </c>
      <c r="PB46" s="157" t="s">
        <v>61</v>
      </c>
      <c r="PC46" s="157">
        <v>25</v>
      </c>
      <c r="PD46" s="157">
        <v>0</v>
      </c>
      <c r="PE46" s="157">
        <v>0</v>
      </c>
      <c r="PF46" s="157">
        <v>25</v>
      </c>
      <c r="PG46" s="157">
        <v>0</v>
      </c>
    </row>
    <row r="47" spans="1:423">
      <c r="A47" s="2" t="s">
        <v>63</v>
      </c>
      <c r="B47" s="2">
        <v>43</v>
      </c>
      <c r="C47" s="2">
        <v>43</v>
      </c>
      <c r="D47" s="2">
        <v>0</v>
      </c>
      <c r="E47" s="2">
        <v>0</v>
      </c>
      <c r="F47" s="4">
        <f t="shared" si="61"/>
        <v>1</v>
      </c>
      <c r="H47" s="2" t="s">
        <v>63</v>
      </c>
      <c r="I47" s="2">
        <v>43</v>
      </c>
      <c r="J47" s="2">
        <v>43</v>
      </c>
      <c r="K47" s="2">
        <v>0</v>
      </c>
      <c r="L47" s="2">
        <v>0</v>
      </c>
      <c r="M47" s="4">
        <f t="shared" si="60"/>
        <v>1</v>
      </c>
      <c r="N47" s="108">
        <f t="shared" si="0"/>
        <v>0</v>
      </c>
      <c r="P47" s="2" t="s">
        <v>63</v>
      </c>
      <c r="Q47" s="2">
        <v>43</v>
      </c>
      <c r="R47" s="2">
        <v>43</v>
      </c>
      <c r="S47" s="2">
        <v>0</v>
      </c>
      <c r="T47" s="2">
        <v>0</v>
      </c>
      <c r="U47" s="4">
        <v>1</v>
      </c>
      <c r="V47" s="108">
        <f t="shared" si="1"/>
        <v>0</v>
      </c>
      <c r="X47" s="2" t="s">
        <v>63</v>
      </c>
      <c r="Y47" s="2">
        <v>43</v>
      </c>
      <c r="Z47" s="2">
        <v>43</v>
      </c>
      <c r="AA47" s="2">
        <v>0</v>
      </c>
      <c r="AB47" s="2">
        <v>0</v>
      </c>
      <c r="AC47" s="4">
        <v>1</v>
      </c>
      <c r="AD47" s="108">
        <f t="shared" si="2"/>
        <v>0</v>
      </c>
      <c r="AF47" s="2" t="s">
        <v>63</v>
      </c>
      <c r="AG47" s="2">
        <v>43</v>
      </c>
      <c r="AH47" s="2">
        <v>43</v>
      </c>
      <c r="AI47" s="2">
        <v>0</v>
      </c>
      <c r="AJ47" s="2">
        <v>0</v>
      </c>
      <c r="AK47" s="4">
        <v>1</v>
      </c>
      <c r="AL47" s="108">
        <f t="shared" si="3"/>
        <v>0</v>
      </c>
      <c r="AN47" s="2" t="s">
        <v>63</v>
      </c>
      <c r="AO47" s="2">
        <v>43</v>
      </c>
      <c r="AP47" s="2">
        <v>43</v>
      </c>
      <c r="AQ47" s="2">
        <v>0</v>
      </c>
      <c r="AR47" s="2">
        <v>0</v>
      </c>
      <c r="AS47" s="4">
        <v>1</v>
      </c>
      <c r="AT47" s="108">
        <f t="shared" si="4"/>
        <v>0</v>
      </c>
      <c r="AV47" s="2" t="s">
        <v>63</v>
      </c>
      <c r="AW47" s="2">
        <v>43</v>
      </c>
      <c r="AX47" s="2">
        <v>43</v>
      </c>
      <c r="AY47" s="2">
        <v>0</v>
      </c>
      <c r="AZ47" s="2">
        <v>0</v>
      </c>
      <c r="BA47" s="4">
        <v>1</v>
      </c>
      <c r="BB47" s="108">
        <f t="shared" si="5"/>
        <v>0</v>
      </c>
      <c r="BD47" s="2" t="s">
        <v>63</v>
      </c>
      <c r="BE47" s="2">
        <v>43</v>
      </c>
      <c r="BF47" s="2">
        <v>43</v>
      </c>
      <c r="BG47" s="2">
        <v>0</v>
      </c>
      <c r="BH47" s="2">
        <v>0</v>
      </c>
      <c r="BI47" s="4">
        <v>1</v>
      </c>
      <c r="BJ47" s="108">
        <f t="shared" si="6"/>
        <v>0</v>
      </c>
      <c r="BL47" s="2" t="s">
        <v>63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7"/>
        <v>1</v>
      </c>
      <c r="BR47" s="108">
        <f t="shared" si="8"/>
        <v>0</v>
      </c>
      <c r="BT47" s="157" t="s">
        <v>63</v>
      </c>
      <c r="BU47" s="157">
        <v>43</v>
      </c>
      <c r="BV47" s="157">
        <v>43</v>
      </c>
      <c r="BW47" s="157">
        <v>0</v>
      </c>
      <c r="BX47" s="157">
        <v>0</v>
      </c>
      <c r="BY47" s="158">
        <v>1</v>
      </c>
      <c r="BZ47" s="158">
        <v>0</v>
      </c>
      <c r="CA47" s="156"/>
      <c r="CB47" s="156" t="s">
        <v>63</v>
      </c>
      <c r="CC47" s="156">
        <v>43</v>
      </c>
      <c r="CD47" s="156">
        <v>43</v>
      </c>
      <c r="CE47" s="156">
        <v>0</v>
      </c>
      <c r="CF47" s="156">
        <v>0</v>
      </c>
      <c r="CG47" s="162">
        <v>1</v>
      </c>
      <c r="CH47" s="158">
        <v>0</v>
      </c>
      <c r="CI47" s="157"/>
      <c r="CJ47" s="156" t="s">
        <v>63</v>
      </c>
      <c r="CK47" s="156">
        <v>43</v>
      </c>
      <c r="CL47" s="156">
        <v>43</v>
      </c>
      <c r="CM47" s="156">
        <v>0</v>
      </c>
      <c r="CN47" s="156">
        <v>0</v>
      </c>
      <c r="CO47" s="162">
        <v>1</v>
      </c>
      <c r="CP47" s="162">
        <f t="shared" si="9"/>
        <v>0</v>
      </c>
      <c r="CQ47" s="156"/>
      <c r="CR47" s="156" t="s">
        <v>63</v>
      </c>
      <c r="CS47" s="156">
        <v>43</v>
      </c>
      <c r="CT47" s="156">
        <v>43</v>
      </c>
      <c r="CU47" s="156">
        <v>0</v>
      </c>
      <c r="CV47" s="156">
        <v>0</v>
      </c>
      <c r="CW47" s="162">
        <v>1</v>
      </c>
      <c r="CX47" s="158">
        <f t="shared" si="10"/>
        <v>0</v>
      </c>
      <c r="CY47" s="157"/>
      <c r="CZ47" s="156" t="s">
        <v>63</v>
      </c>
      <c r="DA47" s="156">
        <v>43</v>
      </c>
      <c r="DB47" s="156">
        <v>43</v>
      </c>
      <c r="DC47" s="156">
        <v>0</v>
      </c>
      <c r="DD47" s="156">
        <v>0</v>
      </c>
      <c r="DE47" s="162">
        <v>1</v>
      </c>
      <c r="DF47" s="158">
        <f t="shared" si="11"/>
        <v>0</v>
      </c>
      <c r="DG47" s="157"/>
      <c r="DH47" s="156" t="s">
        <v>63</v>
      </c>
      <c r="DI47" s="156">
        <v>43</v>
      </c>
      <c r="DJ47" s="156">
        <v>43</v>
      </c>
      <c r="DK47" s="156">
        <v>0</v>
      </c>
      <c r="DL47" s="156">
        <v>0</v>
      </c>
      <c r="DM47" s="162">
        <v>1</v>
      </c>
      <c r="DN47" s="158">
        <f t="shared" si="12"/>
        <v>0</v>
      </c>
      <c r="DO47" s="157"/>
      <c r="DP47" s="156" t="s">
        <v>63</v>
      </c>
      <c r="DQ47" s="156">
        <v>43</v>
      </c>
      <c r="DR47" s="156">
        <v>43</v>
      </c>
      <c r="DS47" s="156">
        <v>0</v>
      </c>
      <c r="DT47" s="156">
        <v>0</v>
      </c>
      <c r="DU47" s="162">
        <v>1</v>
      </c>
      <c r="DV47" s="162">
        <f t="shared" si="13"/>
        <v>0</v>
      </c>
      <c r="DW47" s="156"/>
      <c r="DX47" s="156" t="s">
        <v>63</v>
      </c>
      <c r="DY47" s="156">
        <v>43</v>
      </c>
      <c r="DZ47" s="156">
        <v>43</v>
      </c>
      <c r="EA47" s="156">
        <v>0</v>
      </c>
      <c r="EB47" s="156">
        <v>0</v>
      </c>
      <c r="EC47" s="162">
        <v>1</v>
      </c>
      <c r="ED47" s="162">
        <f t="shared" si="14"/>
        <v>0</v>
      </c>
      <c r="EE47" s="156"/>
      <c r="EF47" s="156" t="s">
        <v>63</v>
      </c>
      <c r="EG47" s="156">
        <v>43</v>
      </c>
      <c r="EH47" s="156">
        <v>43</v>
      </c>
      <c r="EI47" s="156">
        <v>0</v>
      </c>
      <c r="EJ47" s="156">
        <v>0</v>
      </c>
      <c r="EK47" s="162">
        <v>1</v>
      </c>
      <c r="EL47" s="162">
        <f t="shared" si="15"/>
        <v>0</v>
      </c>
      <c r="EM47" s="156"/>
      <c r="EN47" s="156" t="s">
        <v>63</v>
      </c>
      <c r="EO47" s="156">
        <v>43</v>
      </c>
      <c r="EP47" s="156">
        <v>43</v>
      </c>
      <c r="EQ47" s="156">
        <v>0</v>
      </c>
      <c r="ER47" s="156">
        <v>0</v>
      </c>
      <c r="ES47" s="162">
        <v>1</v>
      </c>
      <c r="ET47" s="162">
        <f t="shared" si="16"/>
        <v>0</v>
      </c>
      <c r="EU47" s="156"/>
      <c r="EV47" s="156"/>
      <c r="EW47" s="156"/>
      <c r="EX47" s="156"/>
      <c r="EY47" s="156"/>
      <c r="EZ47" s="156"/>
      <c r="FA47" s="156"/>
      <c r="FB47" s="156"/>
      <c r="FC47" s="162"/>
      <c r="FD47" s="156"/>
      <c r="FE47" s="156"/>
      <c r="FF47" s="156"/>
      <c r="FG47" s="156"/>
      <c r="FH47" s="156"/>
      <c r="FI47" s="156"/>
      <c r="FJ47" s="162"/>
      <c r="FK47" s="156"/>
      <c r="FL47" s="156"/>
      <c r="FM47" s="156"/>
      <c r="FN47" s="156"/>
      <c r="FO47" s="156"/>
      <c r="FP47" s="156"/>
      <c r="FQ47" s="156"/>
      <c r="FR47" s="156"/>
      <c r="FS47" s="156"/>
      <c r="FT47" s="157" t="s">
        <v>63</v>
      </c>
      <c r="FU47" s="157">
        <v>43</v>
      </c>
      <c r="FV47" s="157">
        <v>43</v>
      </c>
      <c r="FW47" s="157">
        <v>0</v>
      </c>
      <c r="FX47" s="157">
        <v>0</v>
      </c>
      <c r="FY47" s="158">
        <f t="shared" si="17"/>
        <v>1</v>
      </c>
      <c r="FZ47" s="162">
        <f t="shared" si="18"/>
        <v>0</v>
      </c>
      <c r="GA47" s="156"/>
      <c r="GB47" s="157" t="s">
        <v>63</v>
      </c>
      <c r="GC47" s="157">
        <v>43</v>
      </c>
      <c r="GD47" s="157">
        <v>43</v>
      </c>
      <c r="GE47" s="157">
        <v>0</v>
      </c>
      <c r="GF47" s="157">
        <v>0</v>
      </c>
      <c r="GG47" s="158">
        <f t="shared" si="19"/>
        <v>1</v>
      </c>
      <c r="GH47" s="162">
        <f t="shared" si="20"/>
        <v>0</v>
      </c>
      <c r="GI47" s="156"/>
      <c r="GJ47" s="157" t="s">
        <v>63</v>
      </c>
      <c r="GK47" s="157">
        <v>43</v>
      </c>
      <c r="GL47" s="157">
        <v>43</v>
      </c>
      <c r="GM47" s="157">
        <v>0</v>
      </c>
      <c r="GN47" s="157">
        <v>0</v>
      </c>
      <c r="GO47" s="158">
        <f t="shared" si="21"/>
        <v>1</v>
      </c>
      <c r="GP47" s="162">
        <f t="shared" si="22"/>
        <v>0</v>
      </c>
      <c r="GQ47" s="156"/>
      <c r="GR47" s="157" t="s">
        <v>63</v>
      </c>
      <c r="GS47" s="157">
        <v>43</v>
      </c>
      <c r="GT47" s="157">
        <v>43</v>
      </c>
      <c r="GU47" s="157">
        <v>0</v>
      </c>
      <c r="GV47" s="157">
        <v>0</v>
      </c>
      <c r="GW47" s="158">
        <f t="shared" si="23"/>
        <v>1</v>
      </c>
      <c r="GX47" s="162">
        <f t="shared" si="24"/>
        <v>0</v>
      </c>
      <c r="GY47" s="156"/>
      <c r="GZ47" s="157" t="s">
        <v>63</v>
      </c>
      <c r="HA47" s="157">
        <v>43</v>
      </c>
      <c r="HB47" s="157">
        <v>43</v>
      </c>
      <c r="HC47" s="157">
        <v>0</v>
      </c>
      <c r="HD47" s="157">
        <v>0</v>
      </c>
      <c r="HE47" s="158">
        <f t="shared" si="25"/>
        <v>1</v>
      </c>
      <c r="HF47" s="162">
        <f t="shared" si="26"/>
        <v>0</v>
      </c>
      <c r="HH47" s="157" t="s">
        <v>63</v>
      </c>
      <c r="HI47" s="157">
        <v>43</v>
      </c>
      <c r="HJ47" s="157">
        <v>43</v>
      </c>
      <c r="HK47" s="157">
        <v>0</v>
      </c>
      <c r="HL47" s="157">
        <v>0</v>
      </c>
      <c r="HM47" s="158">
        <f t="shared" si="27"/>
        <v>1</v>
      </c>
      <c r="HN47" s="162">
        <f t="shared" si="28"/>
        <v>0</v>
      </c>
      <c r="HP47" s="157" t="s">
        <v>63</v>
      </c>
      <c r="HQ47" s="157">
        <v>43</v>
      </c>
      <c r="HR47" s="157">
        <v>43</v>
      </c>
      <c r="HS47" s="157">
        <v>0</v>
      </c>
      <c r="HT47" s="157">
        <v>0</v>
      </c>
      <c r="HU47" s="158">
        <f t="shared" si="29"/>
        <v>1</v>
      </c>
      <c r="HV47" s="162">
        <f t="shared" si="30"/>
        <v>0</v>
      </c>
      <c r="HX47" s="157" t="s">
        <v>63</v>
      </c>
      <c r="HY47" s="157">
        <v>43</v>
      </c>
      <c r="HZ47" s="157">
        <v>43</v>
      </c>
      <c r="IA47" s="157">
        <v>0</v>
      </c>
      <c r="IB47" s="157">
        <v>0</v>
      </c>
      <c r="IC47" s="158">
        <f t="shared" si="31"/>
        <v>1</v>
      </c>
      <c r="ID47" s="162">
        <f t="shared" si="32"/>
        <v>0</v>
      </c>
      <c r="IF47" s="157" t="s">
        <v>63</v>
      </c>
      <c r="IG47" s="157">
        <v>43</v>
      </c>
      <c r="IH47" s="157">
        <v>43</v>
      </c>
      <c r="II47" s="157">
        <v>0</v>
      </c>
      <c r="IJ47" s="157">
        <v>0</v>
      </c>
      <c r="IK47" s="158">
        <f t="shared" si="33"/>
        <v>1</v>
      </c>
      <c r="IL47" s="162">
        <f t="shared" si="34"/>
        <v>0</v>
      </c>
      <c r="IN47" s="157" t="s">
        <v>63</v>
      </c>
      <c r="IO47" s="157">
        <v>43</v>
      </c>
      <c r="IP47" s="157">
        <v>43</v>
      </c>
      <c r="IQ47" s="157">
        <v>0</v>
      </c>
      <c r="IR47" s="157">
        <v>0</v>
      </c>
      <c r="IS47" s="158">
        <f t="shared" si="35"/>
        <v>1</v>
      </c>
      <c r="IT47" s="162">
        <f t="shared" si="36"/>
        <v>0</v>
      </c>
      <c r="IV47" s="157" t="s">
        <v>63</v>
      </c>
      <c r="IW47" s="157">
        <v>43</v>
      </c>
      <c r="IX47" s="157">
        <v>43</v>
      </c>
      <c r="IY47" s="157">
        <v>0</v>
      </c>
      <c r="IZ47" s="157">
        <v>0</v>
      </c>
      <c r="JA47" s="158">
        <f t="shared" si="37"/>
        <v>1</v>
      </c>
      <c r="JB47" s="162">
        <f t="shared" si="38"/>
        <v>0</v>
      </c>
      <c r="JD47" s="157" t="s">
        <v>63</v>
      </c>
      <c r="JE47" s="157">
        <v>43</v>
      </c>
      <c r="JF47" s="157">
        <v>43</v>
      </c>
      <c r="JG47" s="157">
        <v>0</v>
      </c>
      <c r="JH47" s="157">
        <v>0</v>
      </c>
      <c r="JI47" s="158">
        <f t="shared" si="39"/>
        <v>1</v>
      </c>
      <c r="JJ47" s="162">
        <f t="shared" si="40"/>
        <v>0</v>
      </c>
      <c r="JL47" s="157" t="s">
        <v>63</v>
      </c>
      <c r="JM47" s="157">
        <v>43</v>
      </c>
      <c r="JN47" s="157">
        <v>43</v>
      </c>
      <c r="JO47" s="157">
        <v>0</v>
      </c>
      <c r="JP47" s="157">
        <v>0</v>
      </c>
      <c r="JQ47" s="158">
        <f t="shared" si="41"/>
        <v>1</v>
      </c>
      <c r="JR47" s="162">
        <f t="shared" si="42"/>
        <v>0</v>
      </c>
      <c r="JT47" s="157" t="s">
        <v>63</v>
      </c>
      <c r="JU47" s="157">
        <v>43</v>
      </c>
      <c r="JV47" s="157">
        <v>43</v>
      </c>
      <c r="JW47" s="157">
        <v>0</v>
      </c>
      <c r="JX47" s="157">
        <v>0</v>
      </c>
      <c r="JY47" s="158">
        <f t="shared" si="43"/>
        <v>1</v>
      </c>
      <c r="JZ47" s="162">
        <f t="shared" si="44"/>
        <v>0</v>
      </c>
      <c r="KB47" s="157" t="s">
        <v>63</v>
      </c>
      <c r="KC47" s="157">
        <v>43</v>
      </c>
      <c r="KD47" s="157">
        <v>43</v>
      </c>
      <c r="KE47" s="157">
        <v>0</v>
      </c>
      <c r="KF47" s="157">
        <v>0</v>
      </c>
      <c r="KG47" s="158">
        <f t="shared" si="45"/>
        <v>1</v>
      </c>
      <c r="KH47" s="162">
        <f t="shared" si="46"/>
        <v>0</v>
      </c>
      <c r="KJ47" s="157" t="s">
        <v>63</v>
      </c>
      <c r="KK47" s="157">
        <v>43</v>
      </c>
      <c r="KL47" s="157">
        <v>43</v>
      </c>
      <c r="KM47" s="157">
        <v>0</v>
      </c>
      <c r="KN47" s="157">
        <v>0</v>
      </c>
      <c r="KO47" s="158">
        <f t="shared" si="47"/>
        <v>1</v>
      </c>
      <c r="KP47" s="162">
        <f t="shared" si="48"/>
        <v>0</v>
      </c>
      <c r="KR47" s="157" t="s">
        <v>63</v>
      </c>
      <c r="KS47" s="157">
        <v>43</v>
      </c>
      <c r="KT47" s="157">
        <v>43</v>
      </c>
      <c r="KU47" s="157">
        <v>0</v>
      </c>
      <c r="KV47" s="157">
        <v>0</v>
      </c>
      <c r="KW47" s="158">
        <f t="shared" si="49"/>
        <v>1</v>
      </c>
      <c r="KX47" s="162">
        <f t="shared" si="50"/>
        <v>0</v>
      </c>
      <c r="KZ47" s="157" t="s">
        <v>63</v>
      </c>
      <c r="LA47" s="157">
        <v>43</v>
      </c>
      <c r="LB47" s="157">
        <v>43</v>
      </c>
      <c r="LC47" s="157">
        <v>0</v>
      </c>
      <c r="LD47" s="157">
        <v>0</v>
      </c>
      <c r="LE47" s="158">
        <f t="shared" si="51"/>
        <v>1</v>
      </c>
      <c r="LF47" s="162">
        <f t="shared" si="52"/>
        <v>0</v>
      </c>
      <c r="LH47" s="157" t="s">
        <v>63</v>
      </c>
      <c r="LI47" s="157">
        <v>43</v>
      </c>
      <c r="LJ47" s="157">
        <v>43</v>
      </c>
      <c r="LK47" s="157">
        <v>0</v>
      </c>
      <c r="LL47" s="157">
        <v>0</v>
      </c>
      <c r="LM47" s="158">
        <f t="shared" si="53"/>
        <v>1</v>
      </c>
      <c r="LN47" s="162">
        <f t="shared" si="54"/>
        <v>0</v>
      </c>
      <c r="LP47" s="157" t="s">
        <v>63</v>
      </c>
      <c r="LQ47" s="157">
        <v>43</v>
      </c>
      <c r="LR47" s="157">
        <v>43</v>
      </c>
      <c r="LS47" s="157">
        <v>0</v>
      </c>
      <c r="LT47" s="157">
        <v>0</v>
      </c>
      <c r="LU47" s="158">
        <f t="shared" si="55"/>
        <v>1</v>
      </c>
      <c r="LV47" s="162">
        <f t="shared" si="56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57"/>
        <v>1</v>
      </c>
      <c r="MD47" s="162">
        <f t="shared" si="58"/>
        <v>0</v>
      </c>
      <c r="ME47" s="162"/>
      <c r="MF47" s="157" t="s">
        <v>63</v>
      </c>
      <c r="MG47" s="157">
        <v>43</v>
      </c>
      <c r="MH47" s="157">
        <v>43</v>
      </c>
      <c r="MI47" s="157">
        <v>0</v>
      </c>
      <c r="MJ47" s="157">
        <v>0</v>
      </c>
      <c r="MK47" s="158">
        <v>1</v>
      </c>
      <c r="ML47" s="158"/>
      <c r="MM47" s="158"/>
      <c r="MN47" s="158"/>
      <c r="MP47" s="157" t="s">
        <v>63</v>
      </c>
      <c r="MQ47" s="157">
        <v>43</v>
      </c>
      <c r="MR47" s="157">
        <v>43</v>
      </c>
      <c r="MS47" s="157">
        <v>0</v>
      </c>
      <c r="MT47" s="157">
        <v>0</v>
      </c>
      <c r="MU47" s="158">
        <v>1</v>
      </c>
      <c r="MV47" s="162">
        <f t="shared" si="59"/>
        <v>0</v>
      </c>
      <c r="MX47" s="157" t="s">
        <v>63</v>
      </c>
      <c r="MY47" s="157">
        <v>43</v>
      </c>
      <c r="MZ47" s="157">
        <v>0</v>
      </c>
      <c r="NA47" s="157">
        <v>0</v>
      </c>
      <c r="NB47" s="157">
        <v>43</v>
      </c>
      <c r="NC47" s="158">
        <v>0</v>
      </c>
      <c r="NE47" s="157" t="s">
        <v>63</v>
      </c>
      <c r="NF47" s="157">
        <v>43</v>
      </c>
      <c r="NG47" s="157">
        <v>0</v>
      </c>
      <c r="NH47" s="157">
        <v>0</v>
      </c>
      <c r="NI47" s="157">
        <v>43</v>
      </c>
      <c r="NJ47" s="158">
        <v>0</v>
      </c>
      <c r="NL47" s="157" t="s">
        <v>63</v>
      </c>
      <c r="NM47" s="157">
        <v>43</v>
      </c>
      <c r="NN47" s="157">
        <v>0</v>
      </c>
      <c r="NO47" s="157">
        <v>0</v>
      </c>
      <c r="NP47" s="157">
        <v>43</v>
      </c>
      <c r="NQ47" s="158">
        <v>0</v>
      </c>
      <c r="NS47" s="157" t="s">
        <v>63</v>
      </c>
      <c r="NT47" s="157">
        <v>43</v>
      </c>
      <c r="NU47" s="157">
        <v>0</v>
      </c>
      <c r="NV47" s="157">
        <v>0</v>
      </c>
      <c r="NW47" s="157">
        <v>43</v>
      </c>
      <c r="NX47" s="158">
        <v>0</v>
      </c>
      <c r="NZ47" s="157" t="s">
        <v>63</v>
      </c>
      <c r="OA47" s="157">
        <v>43</v>
      </c>
      <c r="OB47" s="157">
        <v>0</v>
      </c>
      <c r="OC47" s="157">
        <v>0</v>
      </c>
      <c r="OD47" s="157">
        <v>43</v>
      </c>
      <c r="OE47" s="157">
        <v>0</v>
      </c>
      <c r="OG47" s="157" t="s">
        <v>63</v>
      </c>
      <c r="OH47" s="157">
        <v>43</v>
      </c>
      <c r="OI47" s="157">
        <v>0</v>
      </c>
      <c r="OJ47" s="157">
        <v>0</v>
      </c>
      <c r="OK47" s="157">
        <v>43</v>
      </c>
      <c r="OL47" s="158">
        <v>0</v>
      </c>
      <c r="ON47" s="157" t="s">
        <v>63</v>
      </c>
      <c r="OO47" s="157">
        <v>43</v>
      </c>
      <c r="OP47" s="157">
        <v>0</v>
      </c>
      <c r="OQ47" s="157">
        <v>0</v>
      </c>
      <c r="OR47" s="157">
        <v>43</v>
      </c>
      <c r="OS47" s="158">
        <v>0</v>
      </c>
      <c r="OU47" s="157" t="s">
        <v>63</v>
      </c>
      <c r="OV47" s="157">
        <v>43</v>
      </c>
      <c r="OW47" s="157">
        <v>0</v>
      </c>
      <c r="OX47" s="157">
        <v>0</v>
      </c>
      <c r="OY47" s="157">
        <v>43</v>
      </c>
      <c r="OZ47" s="158">
        <v>0</v>
      </c>
      <c r="PB47" s="157" t="s">
        <v>62</v>
      </c>
      <c r="PC47" s="157">
        <v>447</v>
      </c>
      <c r="PD47" s="157">
        <v>0</v>
      </c>
      <c r="PE47" s="157">
        <v>0</v>
      </c>
      <c r="PF47" s="157">
        <v>447</v>
      </c>
      <c r="PG47" s="157">
        <v>0</v>
      </c>
    </row>
    <row r="48" spans="1:423">
      <c r="A48" s="2" t="s">
        <v>64</v>
      </c>
      <c r="B48" s="2">
        <v>10</v>
      </c>
      <c r="C48" s="2">
        <v>10</v>
      </c>
      <c r="D48" s="2">
        <v>0</v>
      </c>
      <c r="E48" s="2">
        <v>0</v>
      </c>
      <c r="F48" s="4">
        <f t="shared" si="61"/>
        <v>1</v>
      </c>
      <c r="H48" s="2" t="s">
        <v>64</v>
      </c>
      <c r="I48" s="2">
        <v>10</v>
      </c>
      <c r="J48" s="2">
        <v>10</v>
      </c>
      <c r="K48" s="2">
        <v>0</v>
      </c>
      <c r="L48" s="2">
        <v>0</v>
      </c>
      <c r="M48" s="4">
        <f t="shared" si="60"/>
        <v>1</v>
      </c>
      <c r="N48" s="108">
        <f t="shared" si="0"/>
        <v>0</v>
      </c>
      <c r="P48" s="2" t="s">
        <v>64</v>
      </c>
      <c r="Q48" s="2">
        <v>10</v>
      </c>
      <c r="R48" s="2">
        <v>10</v>
      </c>
      <c r="S48" s="2">
        <v>0</v>
      </c>
      <c r="T48" s="2">
        <v>0</v>
      </c>
      <c r="U48" s="4">
        <v>1</v>
      </c>
      <c r="V48" s="108">
        <f t="shared" si="1"/>
        <v>0</v>
      </c>
      <c r="X48" s="2" t="s">
        <v>64</v>
      </c>
      <c r="Y48" s="2">
        <v>10</v>
      </c>
      <c r="Z48" s="2">
        <v>10</v>
      </c>
      <c r="AA48" s="2">
        <v>0</v>
      </c>
      <c r="AB48" s="2">
        <v>0</v>
      </c>
      <c r="AC48" s="4">
        <v>1</v>
      </c>
      <c r="AD48" s="108">
        <f t="shared" si="2"/>
        <v>0</v>
      </c>
      <c r="AF48" s="2" t="s">
        <v>64</v>
      </c>
      <c r="AG48" s="2">
        <v>10</v>
      </c>
      <c r="AH48" s="2">
        <v>10</v>
      </c>
      <c r="AI48" s="2">
        <v>0</v>
      </c>
      <c r="AJ48" s="2">
        <v>0</v>
      </c>
      <c r="AK48" s="4">
        <v>1</v>
      </c>
      <c r="AL48" s="108">
        <f t="shared" si="3"/>
        <v>0</v>
      </c>
      <c r="AN48" s="2" t="s">
        <v>64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108">
        <f t="shared" si="4"/>
        <v>0</v>
      </c>
      <c r="AV48" s="2" t="s">
        <v>64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108">
        <f t="shared" si="5"/>
        <v>0</v>
      </c>
      <c r="BD48" s="2" t="s">
        <v>64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108">
        <f t="shared" si="6"/>
        <v>0</v>
      </c>
      <c r="BL48" s="2" t="s">
        <v>64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7"/>
        <v>1</v>
      </c>
      <c r="BR48" s="108">
        <f t="shared" si="8"/>
        <v>0</v>
      </c>
      <c r="BT48" s="157" t="s">
        <v>64</v>
      </c>
      <c r="BU48" s="157">
        <v>10</v>
      </c>
      <c r="BV48" s="157">
        <v>10</v>
      </c>
      <c r="BW48" s="157">
        <v>0</v>
      </c>
      <c r="BX48" s="157">
        <v>0</v>
      </c>
      <c r="BY48" s="158">
        <v>1</v>
      </c>
      <c r="BZ48" s="158">
        <v>0</v>
      </c>
      <c r="CA48" s="156"/>
      <c r="CB48" s="156" t="s">
        <v>64</v>
      </c>
      <c r="CC48" s="156">
        <v>10</v>
      </c>
      <c r="CD48" s="156">
        <v>10</v>
      </c>
      <c r="CE48" s="156">
        <v>0</v>
      </c>
      <c r="CF48" s="156">
        <v>0</v>
      </c>
      <c r="CG48" s="162">
        <v>1</v>
      </c>
      <c r="CH48" s="158">
        <v>0</v>
      </c>
      <c r="CI48" s="157"/>
      <c r="CJ48" s="156" t="s">
        <v>64</v>
      </c>
      <c r="CK48" s="156">
        <v>10</v>
      </c>
      <c r="CL48" s="156">
        <v>10</v>
      </c>
      <c r="CM48" s="156">
        <v>0</v>
      </c>
      <c r="CN48" s="156">
        <v>0</v>
      </c>
      <c r="CO48" s="162">
        <v>1</v>
      </c>
      <c r="CP48" s="162">
        <f t="shared" si="9"/>
        <v>0</v>
      </c>
      <c r="CQ48" s="156"/>
      <c r="CR48" s="156" t="s">
        <v>64</v>
      </c>
      <c r="CS48" s="156">
        <v>10</v>
      </c>
      <c r="CT48" s="156">
        <v>10</v>
      </c>
      <c r="CU48" s="156">
        <v>0</v>
      </c>
      <c r="CV48" s="156">
        <v>0</v>
      </c>
      <c r="CW48" s="162">
        <v>1</v>
      </c>
      <c r="CX48" s="158">
        <f t="shared" si="10"/>
        <v>0</v>
      </c>
      <c r="CY48" s="157"/>
      <c r="CZ48" s="156" t="s">
        <v>64</v>
      </c>
      <c r="DA48" s="156">
        <v>10</v>
      </c>
      <c r="DB48" s="156">
        <v>10</v>
      </c>
      <c r="DC48" s="156">
        <v>0</v>
      </c>
      <c r="DD48" s="156">
        <v>0</v>
      </c>
      <c r="DE48" s="162">
        <v>1</v>
      </c>
      <c r="DF48" s="158">
        <f t="shared" si="11"/>
        <v>0</v>
      </c>
      <c r="DG48" s="157"/>
      <c r="DH48" s="156" t="s">
        <v>64</v>
      </c>
      <c r="DI48" s="156">
        <v>10</v>
      </c>
      <c r="DJ48" s="156">
        <v>10</v>
      </c>
      <c r="DK48" s="156">
        <v>0</v>
      </c>
      <c r="DL48" s="156">
        <v>0</v>
      </c>
      <c r="DM48" s="162">
        <v>1</v>
      </c>
      <c r="DN48" s="158">
        <f t="shared" si="12"/>
        <v>0</v>
      </c>
      <c r="DO48" s="157"/>
      <c r="DP48" s="156" t="s">
        <v>64</v>
      </c>
      <c r="DQ48" s="156">
        <v>10</v>
      </c>
      <c r="DR48" s="156">
        <v>10</v>
      </c>
      <c r="DS48" s="156">
        <v>0</v>
      </c>
      <c r="DT48" s="156">
        <v>0</v>
      </c>
      <c r="DU48" s="162">
        <v>1</v>
      </c>
      <c r="DV48" s="162">
        <f t="shared" si="13"/>
        <v>0</v>
      </c>
      <c r="DW48" s="156"/>
      <c r="DX48" s="156" t="s">
        <v>64</v>
      </c>
      <c r="DY48" s="156">
        <v>10</v>
      </c>
      <c r="DZ48" s="156">
        <v>10</v>
      </c>
      <c r="EA48" s="156">
        <v>0</v>
      </c>
      <c r="EB48" s="156">
        <v>0</v>
      </c>
      <c r="EC48" s="162">
        <v>1</v>
      </c>
      <c r="ED48" s="162">
        <f t="shared" si="14"/>
        <v>0</v>
      </c>
      <c r="EE48" s="156"/>
      <c r="EF48" s="156" t="s">
        <v>64</v>
      </c>
      <c r="EG48" s="156">
        <v>10</v>
      </c>
      <c r="EH48" s="156">
        <v>10</v>
      </c>
      <c r="EI48" s="156">
        <v>0</v>
      </c>
      <c r="EJ48" s="156">
        <v>0</v>
      </c>
      <c r="EK48" s="162">
        <v>1</v>
      </c>
      <c r="EL48" s="162">
        <f t="shared" si="15"/>
        <v>0</v>
      </c>
      <c r="EM48" s="156"/>
      <c r="EN48" s="156" t="s">
        <v>64</v>
      </c>
      <c r="EO48" s="156">
        <v>10</v>
      </c>
      <c r="EP48" s="156">
        <v>10</v>
      </c>
      <c r="EQ48" s="156">
        <v>0</v>
      </c>
      <c r="ER48" s="156">
        <v>0</v>
      </c>
      <c r="ES48" s="162">
        <v>1</v>
      </c>
      <c r="ET48" s="162">
        <f t="shared" si="16"/>
        <v>0</v>
      </c>
      <c r="EU48" s="156"/>
      <c r="EV48" s="156"/>
      <c r="EW48" s="156"/>
      <c r="EX48" s="156"/>
      <c r="EY48" s="156"/>
      <c r="EZ48" s="156"/>
      <c r="FA48" s="156"/>
      <c r="FB48" s="156"/>
      <c r="FC48" s="162"/>
      <c r="FD48" s="156"/>
      <c r="FE48" s="156"/>
      <c r="FF48" s="156"/>
      <c r="FG48" s="156"/>
      <c r="FH48" s="156"/>
      <c r="FI48" s="156"/>
      <c r="FJ48" s="162"/>
      <c r="FK48" s="156"/>
      <c r="FL48" s="156"/>
      <c r="FM48" s="156"/>
      <c r="FN48" s="156"/>
      <c r="FO48" s="156"/>
      <c r="FP48" s="156"/>
      <c r="FQ48" s="156"/>
      <c r="FR48" s="156"/>
      <c r="FS48" s="156"/>
      <c r="FT48" s="157" t="s">
        <v>64</v>
      </c>
      <c r="FU48" s="157">
        <v>10</v>
      </c>
      <c r="FV48" s="157">
        <v>10</v>
      </c>
      <c r="FW48" s="157">
        <v>0</v>
      </c>
      <c r="FX48" s="157">
        <v>0</v>
      </c>
      <c r="FY48" s="158">
        <f t="shared" si="17"/>
        <v>1</v>
      </c>
      <c r="FZ48" s="162">
        <f t="shared" si="18"/>
        <v>0</v>
      </c>
      <c r="GA48" s="156"/>
      <c r="GB48" s="157" t="s">
        <v>64</v>
      </c>
      <c r="GC48" s="157">
        <v>10</v>
      </c>
      <c r="GD48" s="157">
        <v>10</v>
      </c>
      <c r="GE48" s="157">
        <v>0</v>
      </c>
      <c r="GF48" s="157">
        <v>0</v>
      </c>
      <c r="GG48" s="158">
        <f t="shared" si="19"/>
        <v>1</v>
      </c>
      <c r="GH48" s="162">
        <f t="shared" si="20"/>
        <v>0</v>
      </c>
      <c r="GI48" s="156"/>
      <c r="GJ48" s="157" t="s">
        <v>64</v>
      </c>
      <c r="GK48" s="157">
        <v>10</v>
      </c>
      <c r="GL48" s="157">
        <v>10</v>
      </c>
      <c r="GM48" s="157">
        <v>0</v>
      </c>
      <c r="GN48" s="157">
        <v>0</v>
      </c>
      <c r="GO48" s="158">
        <f t="shared" si="21"/>
        <v>1</v>
      </c>
      <c r="GP48" s="162">
        <f t="shared" si="22"/>
        <v>0</v>
      </c>
      <c r="GQ48" s="156"/>
      <c r="GR48" s="157" t="s">
        <v>64</v>
      </c>
      <c r="GS48" s="157">
        <v>10</v>
      </c>
      <c r="GT48" s="157">
        <v>10</v>
      </c>
      <c r="GU48" s="157">
        <v>0</v>
      </c>
      <c r="GV48" s="157">
        <v>0</v>
      </c>
      <c r="GW48" s="158">
        <f t="shared" si="23"/>
        <v>1</v>
      </c>
      <c r="GX48" s="162">
        <f t="shared" si="24"/>
        <v>0</v>
      </c>
      <c r="GY48" s="156"/>
      <c r="GZ48" s="157" t="s">
        <v>64</v>
      </c>
      <c r="HA48" s="157">
        <v>10</v>
      </c>
      <c r="HB48" s="157">
        <v>10</v>
      </c>
      <c r="HC48" s="157">
        <v>0</v>
      </c>
      <c r="HD48" s="157">
        <v>0</v>
      </c>
      <c r="HE48" s="158">
        <f t="shared" si="25"/>
        <v>1</v>
      </c>
      <c r="HF48" s="162">
        <f t="shared" si="26"/>
        <v>0</v>
      </c>
      <c r="HH48" s="157" t="s">
        <v>64</v>
      </c>
      <c r="HI48" s="157">
        <v>10</v>
      </c>
      <c r="HJ48" s="157">
        <v>10</v>
      </c>
      <c r="HK48" s="157">
        <v>0</v>
      </c>
      <c r="HL48" s="157">
        <v>0</v>
      </c>
      <c r="HM48" s="158">
        <f t="shared" si="27"/>
        <v>1</v>
      </c>
      <c r="HN48" s="162">
        <f t="shared" si="28"/>
        <v>0</v>
      </c>
      <c r="HP48" s="157" t="s">
        <v>64</v>
      </c>
      <c r="HQ48" s="157">
        <v>10</v>
      </c>
      <c r="HR48" s="157">
        <v>10</v>
      </c>
      <c r="HS48" s="157">
        <v>0</v>
      </c>
      <c r="HT48" s="157">
        <v>0</v>
      </c>
      <c r="HU48" s="158">
        <f t="shared" si="29"/>
        <v>1</v>
      </c>
      <c r="HV48" s="162">
        <f t="shared" si="30"/>
        <v>0</v>
      </c>
      <c r="HX48" s="157" t="s">
        <v>64</v>
      </c>
      <c r="HY48" s="157">
        <v>10</v>
      </c>
      <c r="HZ48" s="157">
        <v>10</v>
      </c>
      <c r="IA48" s="157">
        <v>0</v>
      </c>
      <c r="IB48" s="157">
        <v>0</v>
      </c>
      <c r="IC48" s="158">
        <f t="shared" si="31"/>
        <v>1</v>
      </c>
      <c r="ID48" s="162">
        <f t="shared" si="32"/>
        <v>0</v>
      </c>
      <c r="IF48" s="157" t="s">
        <v>64</v>
      </c>
      <c r="IG48" s="157">
        <v>10</v>
      </c>
      <c r="IH48" s="157">
        <v>10</v>
      </c>
      <c r="II48" s="157">
        <v>0</v>
      </c>
      <c r="IJ48" s="157">
        <v>0</v>
      </c>
      <c r="IK48" s="158">
        <f t="shared" si="33"/>
        <v>1</v>
      </c>
      <c r="IL48" s="162">
        <f t="shared" si="34"/>
        <v>0</v>
      </c>
      <c r="IN48" s="157" t="s">
        <v>64</v>
      </c>
      <c r="IO48" s="157">
        <v>10</v>
      </c>
      <c r="IP48" s="157">
        <v>10</v>
      </c>
      <c r="IQ48" s="157">
        <v>0</v>
      </c>
      <c r="IR48" s="157">
        <v>0</v>
      </c>
      <c r="IS48" s="158">
        <f t="shared" si="35"/>
        <v>1</v>
      </c>
      <c r="IT48" s="162">
        <f t="shared" si="36"/>
        <v>0</v>
      </c>
      <c r="IV48" s="157" t="s">
        <v>64</v>
      </c>
      <c r="IW48" s="157">
        <v>10</v>
      </c>
      <c r="IX48" s="157">
        <v>10</v>
      </c>
      <c r="IY48" s="157">
        <v>0</v>
      </c>
      <c r="IZ48" s="157">
        <v>0</v>
      </c>
      <c r="JA48" s="158">
        <f t="shared" si="37"/>
        <v>1</v>
      </c>
      <c r="JB48" s="162">
        <f t="shared" si="38"/>
        <v>0</v>
      </c>
      <c r="JD48" s="157" t="s">
        <v>64</v>
      </c>
      <c r="JE48" s="157">
        <v>10</v>
      </c>
      <c r="JF48" s="157">
        <v>10</v>
      </c>
      <c r="JG48" s="157">
        <v>0</v>
      </c>
      <c r="JH48" s="157">
        <v>0</v>
      </c>
      <c r="JI48" s="158">
        <f t="shared" si="39"/>
        <v>1</v>
      </c>
      <c r="JJ48" s="162">
        <f t="shared" si="40"/>
        <v>0</v>
      </c>
      <c r="JL48" s="157" t="s">
        <v>64</v>
      </c>
      <c r="JM48" s="157">
        <v>10</v>
      </c>
      <c r="JN48" s="157">
        <v>10</v>
      </c>
      <c r="JO48" s="157">
        <v>0</v>
      </c>
      <c r="JP48" s="157">
        <v>0</v>
      </c>
      <c r="JQ48" s="158">
        <f t="shared" si="41"/>
        <v>1</v>
      </c>
      <c r="JR48" s="162">
        <f t="shared" si="42"/>
        <v>0</v>
      </c>
      <c r="JT48" s="157" t="s">
        <v>64</v>
      </c>
      <c r="JU48" s="157">
        <v>10</v>
      </c>
      <c r="JV48" s="157">
        <v>10</v>
      </c>
      <c r="JW48" s="157">
        <v>0</v>
      </c>
      <c r="JX48" s="157">
        <v>0</v>
      </c>
      <c r="JY48" s="158">
        <f t="shared" si="43"/>
        <v>1</v>
      </c>
      <c r="JZ48" s="162">
        <f t="shared" si="44"/>
        <v>0</v>
      </c>
      <c r="KB48" s="157" t="s">
        <v>64</v>
      </c>
      <c r="KC48" s="157">
        <v>10</v>
      </c>
      <c r="KD48" s="157">
        <v>10</v>
      </c>
      <c r="KE48" s="157">
        <v>0</v>
      </c>
      <c r="KF48" s="157">
        <v>0</v>
      </c>
      <c r="KG48" s="158">
        <f t="shared" si="45"/>
        <v>1</v>
      </c>
      <c r="KH48" s="162">
        <f t="shared" si="46"/>
        <v>0</v>
      </c>
      <c r="KJ48" s="157" t="s">
        <v>64</v>
      </c>
      <c r="KK48" s="157">
        <v>10</v>
      </c>
      <c r="KL48" s="157">
        <v>10</v>
      </c>
      <c r="KM48" s="157">
        <v>0</v>
      </c>
      <c r="KN48" s="157">
        <v>0</v>
      </c>
      <c r="KO48" s="158">
        <f t="shared" si="47"/>
        <v>1</v>
      </c>
      <c r="KP48" s="162">
        <f t="shared" si="48"/>
        <v>0</v>
      </c>
      <c r="KR48" s="157" t="s">
        <v>64</v>
      </c>
      <c r="KS48" s="157">
        <v>10</v>
      </c>
      <c r="KT48" s="157">
        <v>10</v>
      </c>
      <c r="KU48" s="157">
        <v>0</v>
      </c>
      <c r="KV48" s="157">
        <v>0</v>
      </c>
      <c r="KW48" s="158">
        <f t="shared" si="49"/>
        <v>1</v>
      </c>
      <c r="KX48" s="162">
        <f t="shared" si="50"/>
        <v>0</v>
      </c>
      <c r="KZ48" s="157" t="s">
        <v>64</v>
      </c>
      <c r="LA48" s="157">
        <v>10</v>
      </c>
      <c r="LB48" s="157">
        <v>10</v>
      </c>
      <c r="LC48" s="157">
        <v>0</v>
      </c>
      <c r="LD48" s="157">
        <v>0</v>
      </c>
      <c r="LE48" s="158">
        <f t="shared" si="51"/>
        <v>1</v>
      </c>
      <c r="LF48" s="162">
        <f t="shared" si="52"/>
        <v>0</v>
      </c>
      <c r="LH48" s="157" t="s">
        <v>64</v>
      </c>
      <c r="LI48" s="157">
        <v>10</v>
      </c>
      <c r="LJ48" s="157">
        <v>10</v>
      </c>
      <c r="LK48" s="157">
        <v>0</v>
      </c>
      <c r="LL48" s="157">
        <v>0</v>
      </c>
      <c r="LM48" s="158">
        <f t="shared" si="53"/>
        <v>1</v>
      </c>
      <c r="LN48" s="162">
        <f t="shared" si="54"/>
        <v>0</v>
      </c>
      <c r="LP48" s="157" t="s">
        <v>64</v>
      </c>
      <c r="LQ48" s="157">
        <v>10</v>
      </c>
      <c r="LR48" s="157">
        <v>10</v>
      </c>
      <c r="LS48" s="157">
        <v>0</v>
      </c>
      <c r="LT48" s="157">
        <v>0</v>
      </c>
      <c r="LU48" s="158">
        <f t="shared" si="55"/>
        <v>1</v>
      </c>
      <c r="LV48" s="162">
        <f t="shared" si="56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57"/>
        <v>1</v>
      </c>
      <c r="MD48" s="162">
        <f t="shared" si="58"/>
        <v>0</v>
      </c>
      <c r="ME48" s="162"/>
      <c r="MF48" s="157" t="s">
        <v>64</v>
      </c>
      <c r="MG48" s="157">
        <v>10</v>
      </c>
      <c r="MH48" s="157">
        <v>10</v>
      </c>
      <c r="MI48" s="157">
        <v>0</v>
      </c>
      <c r="MJ48" s="157">
        <v>0</v>
      </c>
      <c r="MK48" s="158">
        <v>1</v>
      </c>
      <c r="ML48" s="158"/>
      <c r="MM48" s="158"/>
      <c r="MN48" s="158"/>
      <c r="MP48" s="157" t="s">
        <v>64</v>
      </c>
      <c r="MQ48" s="157">
        <v>10</v>
      </c>
      <c r="MR48" s="157">
        <v>10</v>
      </c>
      <c r="MS48" s="157">
        <v>0</v>
      </c>
      <c r="MT48" s="157">
        <v>0</v>
      </c>
      <c r="MU48" s="158">
        <v>1</v>
      </c>
      <c r="MV48" s="162">
        <f t="shared" si="59"/>
        <v>0</v>
      </c>
      <c r="MX48" s="157" t="s">
        <v>64</v>
      </c>
      <c r="MY48" s="157">
        <v>10</v>
      </c>
      <c r="MZ48" s="157">
        <v>0</v>
      </c>
      <c r="NA48" s="157">
        <v>0</v>
      </c>
      <c r="NB48" s="157">
        <v>10</v>
      </c>
      <c r="NC48" s="158">
        <v>0</v>
      </c>
      <c r="NE48" s="157" t="s">
        <v>64</v>
      </c>
      <c r="NF48" s="157">
        <v>10</v>
      </c>
      <c r="NG48" s="157">
        <v>0</v>
      </c>
      <c r="NH48" s="157">
        <v>0</v>
      </c>
      <c r="NI48" s="157">
        <v>10</v>
      </c>
      <c r="NJ48" s="158">
        <v>0</v>
      </c>
      <c r="NL48" s="157" t="s">
        <v>64</v>
      </c>
      <c r="NM48" s="157">
        <v>10</v>
      </c>
      <c r="NN48" s="157">
        <v>0</v>
      </c>
      <c r="NO48" s="157">
        <v>0</v>
      </c>
      <c r="NP48" s="157">
        <v>10</v>
      </c>
      <c r="NQ48" s="158">
        <v>0</v>
      </c>
      <c r="NS48" s="157" t="s">
        <v>64</v>
      </c>
      <c r="NT48" s="157">
        <v>10</v>
      </c>
      <c r="NU48" s="157">
        <v>0</v>
      </c>
      <c r="NV48" s="157">
        <v>0</v>
      </c>
      <c r="NW48" s="157">
        <v>10</v>
      </c>
      <c r="NX48" s="158">
        <v>0</v>
      </c>
      <c r="NZ48" s="157" t="s">
        <v>64</v>
      </c>
      <c r="OA48" s="157">
        <v>10</v>
      </c>
      <c r="OB48" s="157">
        <v>0</v>
      </c>
      <c r="OC48" s="157">
        <v>0</v>
      </c>
      <c r="OD48" s="157">
        <v>10</v>
      </c>
      <c r="OE48" s="157">
        <v>0</v>
      </c>
      <c r="OG48" s="157" t="s">
        <v>64</v>
      </c>
      <c r="OH48" s="157">
        <v>10</v>
      </c>
      <c r="OI48" s="157">
        <v>0</v>
      </c>
      <c r="OJ48" s="157">
        <v>0</v>
      </c>
      <c r="OK48" s="157">
        <v>10</v>
      </c>
      <c r="OL48" s="158">
        <v>0</v>
      </c>
      <c r="ON48" s="157" t="s">
        <v>64</v>
      </c>
      <c r="OO48" s="157">
        <v>10</v>
      </c>
      <c r="OP48" s="157">
        <v>0</v>
      </c>
      <c r="OQ48" s="157">
        <v>0</v>
      </c>
      <c r="OR48" s="157">
        <v>10</v>
      </c>
      <c r="OS48" s="158">
        <v>0</v>
      </c>
      <c r="OU48" s="157" t="s">
        <v>64</v>
      </c>
      <c r="OV48" s="157">
        <v>10</v>
      </c>
      <c r="OW48" s="157">
        <v>0</v>
      </c>
      <c r="OX48" s="157">
        <v>0</v>
      </c>
      <c r="OY48" s="157">
        <v>10</v>
      </c>
      <c r="OZ48" s="158">
        <v>0</v>
      </c>
      <c r="PB48" s="157" t="s">
        <v>63</v>
      </c>
      <c r="PC48" s="157">
        <v>43</v>
      </c>
      <c r="PD48" s="157">
        <v>0</v>
      </c>
      <c r="PE48" s="157">
        <v>0</v>
      </c>
      <c r="PF48" s="157">
        <v>43</v>
      </c>
      <c r="PG48" s="157">
        <v>0</v>
      </c>
    </row>
    <row r="49" spans="1:423">
      <c r="A49" s="2" t="s">
        <v>65</v>
      </c>
      <c r="B49" s="2">
        <v>328</v>
      </c>
      <c r="C49" s="2">
        <v>286</v>
      </c>
      <c r="D49" s="2">
        <v>34</v>
      </c>
      <c r="E49" s="2">
        <v>8</v>
      </c>
      <c r="F49" s="4">
        <f t="shared" si="61"/>
        <v>0.87195121951219512</v>
      </c>
      <c r="H49" s="2" t="s">
        <v>65</v>
      </c>
      <c r="I49" s="2">
        <v>328</v>
      </c>
      <c r="J49" s="2">
        <v>286</v>
      </c>
      <c r="K49" s="2">
        <v>34</v>
      </c>
      <c r="L49" s="2">
        <v>8</v>
      </c>
      <c r="M49" s="4">
        <f t="shared" si="60"/>
        <v>0.87195121951219512</v>
      </c>
      <c r="N49" s="108">
        <f t="shared" si="0"/>
        <v>0</v>
      </c>
      <c r="P49" s="2" t="s">
        <v>65</v>
      </c>
      <c r="Q49" s="2">
        <v>328</v>
      </c>
      <c r="R49" s="2">
        <v>286</v>
      </c>
      <c r="S49" s="2">
        <v>34</v>
      </c>
      <c r="T49" s="2">
        <v>8</v>
      </c>
      <c r="U49" s="4">
        <v>0.87</v>
      </c>
      <c r="V49" s="108">
        <f t="shared" si="1"/>
        <v>-1.9512195121951237E-3</v>
      </c>
      <c r="X49" s="2" t="s">
        <v>65</v>
      </c>
      <c r="Y49" s="2">
        <v>328</v>
      </c>
      <c r="Z49" s="2">
        <v>286</v>
      </c>
      <c r="AA49" s="2">
        <v>34</v>
      </c>
      <c r="AB49" s="2">
        <v>8</v>
      </c>
      <c r="AC49" s="4">
        <v>0.87</v>
      </c>
      <c r="AD49" s="108">
        <f t="shared" si="2"/>
        <v>0</v>
      </c>
      <c r="AF49" s="2" t="s">
        <v>65</v>
      </c>
      <c r="AG49" s="2">
        <v>328</v>
      </c>
      <c r="AH49" s="2">
        <v>286</v>
      </c>
      <c r="AI49" s="2">
        <v>34</v>
      </c>
      <c r="AJ49" s="2">
        <v>8</v>
      </c>
      <c r="AK49" s="4">
        <v>0.87</v>
      </c>
      <c r="AL49" s="108">
        <f t="shared" si="3"/>
        <v>0</v>
      </c>
      <c r="AN49" s="2" t="s">
        <v>65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108">
        <f t="shared" si="4"/>
        <v>0</v>
      </c>
      <c r="AV49" s="2" t="s">
        <v>65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108">
        <f t="shared" si="5"/>
        <v>0</v>
      </c>
      <c r="BD49" s="2" t="s">
        <v>65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108">
        <f t="shared" si="6"/>
        <v>0</v>
      </c>
      <c r="BL49" s="2" t="s">
        <v>65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7"/>
        <v>0.87195121951219512</v>
      </c>
      <c r="BR49" s="108">
        <f t="shared" si="8"/>
        <v>1.9512195121951237E-3</v>
      </c>
      <c r="BT49" s="157" t="s">
        <v>65</v>
      </c>
      <c r="BU49" s="157">
        <v>328</v>
      </c>
      <c r="BV49" s="157">
        <v>286</v>
      </c>
      <c r="BW49" s="157">
        <v>34</v>
      </c>
      <c r="BX49" s="157">
        <v>8</v>
      </c>
      <c r="BY49" s="158">
        <v>0.87</v>
      </c>
      <c r="BZ49" s="158">
        <v>0</v>
      </c>
      <c r="CA49" s="156"/>
      <c r="CB49" s="156" t="s">
        <v>65</v>
      </c>
      <c r="CC49" s="156">
        <v>328</v>
      </c>
      <c r="CD49" s="156">
        <v>286</v>
      </c>
      <c r="CE49" s="156">
        <v>34</v>
      </c>
      <c r="CF49" s="156">
        <v>8</v>
      </c>
      <c r="CG49" s="162">
        <v>0.87</v>
      </c>
      <c r="CH49" s="158">
        <v>0</v>
      </c>
      <c r="CI49" s="157"/>
      <c r="CJ49" s="156" t="s">
        <v>65</v>
      </c>
      <c r="CK49" s="156">
        <v>328</v>
      </c>
      <c r="CL49" s="156">
        <v>286</v>
      </c>
      <c r="CM49" s="156">
        <v>34</v>
      </c>
      <c r="CN49" s="156">
        <v>8</v>
      </c>
      <c r="CO49" s="162">
        <v>0.87</v>
      </c>
      <c r="CP49" s="162">
        <f t="shared" si="9"/>
        <v>0</v>
      </c>
      <c r="CQ49" s="156"/>
      <c r="CR49" s="156" t="s">
        <v>65</v>
      </c>
      <c r="CS49" s="156">
        <v>382</v>
      </c>
      <c r="CT49" s="156">
        <v>296</v>
      </c>
      <c r="CU49" s="156">
        <v>58</v>
      </c>
      <c r="CV49" s="156">
        <v>28</v>
      </c>
      <c r="CW49" s="162">
        <v>0.77</v>
      </c>
      <c r="CX49" s="158">
        <f t="shared" si="10"/>
        <v>-9.9999999999999978E-2</v>
      </c>
      <c r="CY49" s="157" t="s">
        <v>119</v>
      </c>
      <c r="CZ49" s="156" t="s">
        <v>65</v>
      </c>
      <c r="DA49" s="156">
        <v>382</v>
      </c>
      <c r="DB49" s="156">
        <v>296</v>
      </c>
      <c r="DC49" s="156">
        <v>58</v>
      </c>
      <c r="DD49" s="156">
        <v>28</v>
      </c>
      <c r="DE49" s="162">
        <v>0.77</v>
      </c>
      <c r="DF49" s="158">
        <f t="shared" si="11"/>
        <v>0</v>
      </c>
      <c r="DG49" s="157"/>
      <c r="DH49" s="156" t="s">
        <v>65</v>
      </c>
      <c r="DI49" s="156">
        <v>382</v>
      </c>
      <c r="DJ49" s="156">
        <v>296</v>
      </c>
      <c r="DK49" s="156">
        <v>58</v>
      </c>
      <c r="DL49" s="156">
        <v>28</v>
      </c>
      <c r="DM49" s="162">
        <v>0.77</v>
      </c>
      <c r="DN49" s="158">
        <f t="shared" si="12"/>
        <v>0</v>
      </c>
      <c r="DO49" s="157"/>
      <c r="DP49" s="156" t="s">
        <v>65</v>
      </c>
      <c r="DQ49" s="156">
        <v>381</v>
      </c>
      <c r="DR49" s="156">
        <v>293</v>
      </c>
      <c r="DS49" s="156">
        <v>60</v>
      </c>
      <c r="DT49" s="156">
        <v>28</v>
      </c>
      <c r="DU49" s="162">
        <v>0.77</v>
      </c>
      <c r="DV49" s="162">
        <f t="shared" si="13"/>
        <v>0</v>
      </c>
      <c r="DW49" s="156"/>
      <c r="DX49" s="156" t="s">
        <v>65</v>
      </c>
      <c r="DY49" s="156">
        <v>381</v>
      </c>
      <c r="DZ49" s="156">
        <v>293</v>
      </c>
      <c r="EA49" s="156">
        <v>60</v>
      </c>
      <c r="EB49" s="156">
        <v>28</v>
      </c>
      <c r="EC49" s="162">
        <v>0.77</v>
      </c>
      <c r="ED49" s="162">
        <f t="shared" si="14"/>
        <v>0</v>
      </c>
      <c r="EE49" s="156"/>
      <c r="EF49" s="156" t="s">
        <v>65</v>
      </c>
      <c r="EG49" s="156">
        <v>381</v>
      </c>
      <c r="EH49" s="156">
        <v>293</v>
      </c>
      <c r="EI49" s="156">
        <v>60</v>
      </c>
      <c r="EJ49" s="156">
        <v>28</v>
      </c>
      <c r="EK49" s="162">
        <v>0.77</v>
      </c>
      <c r="EL49" s="162">
        <f t="shared" si="15"/>
        <v>0</v>
      </c>
      <c r="EM49" s="156"/>
      <c r="EN49" s="156" t="s">
        <v>65</v>
      </c>
      <c r="EO49" s="156">
        <v>381</v>
      </c>
      <c r="EP49" s="156">
        <v>201</v>
      </c>
      <c r="EQ49" s="156">
        <v>27</v>
      </c>
      <c r="ER49" s="156">
        <v>153</v>
      </c>
      <c r="ES49" s="162">
        <v>0.53</v>
      </c>
      <c r="ET49" s="162">
        <f t="shared" si="16"/>
        <v>-0.24</v>
      </c>
      <c r="EU49" s="156"/>
      <c r="EV49" s="156"/>
      <c r="EW49" s="156"/>
      <c r="EX49" s="156"/>
      <c r="EY49" s="156"/>
      <c r="EZ49" s="156"/>
      <c r="FA49" s="156"/>
      <c r="FB49" s="156"/>
      <c r="FC49" s="162"/>
      <c r="FD49" s="156"/>
      <c r="FE49" s="156"/>
      <c r="FF49" s="156"/>
      <c r="FG49" s="156"/>
      <c r="FH49" s="156"/>
      <c r="FI49" s="156"/>
      <c r="FJ49" s="162"/>
      <c r="FK49" s="156"/>
      <c r="FL49" s="156"/>
      <c r="FM49" s="156"/>
      <c r="FN49" s="156"/>
      <c r="FO49" s="156"/>
      <c r="FP49" s="156"/>
      <c r="FQ49" s="156"/>
      <c r="FR49" s="156"/>
      <c r="FS49" s="156"/>
      <c r="FT49" s="157" t="s">
        <v>65</v>
      </c>
      <c r="FU49" s="157">
        <v>381</v>
      </c>
      <c r="FV49" s="157">
        <v>293</v>
      </c>
      <c r="FW49" s="157">
        <v>60</v>
      </c>
      <c r="FX49" s="157">
        <v>28</v>
      </c>
      <c r="FY49" s="158">
        <f t="shared" si="17"/>
        <v>0.76902887139107612</v>
      </c>
      <c r="FZ49" s="162">
        <f t="shared" si="18"/>
        <v>0.23902887139107609</v>
      </c>
      <c r="GA49" s="156"/>
      <c r="GB49" s="157" t="s">
        <v>65</v>
      </c>
      <c r="GC49" s="157">
        <v>381</v>
      </c>
      <c r="GD49" s="157">
        <v>293</v>
      </c>
      <c r="GE49" s="157">
        <v>60</v>
      </c>
      <c r="GF49" s="157">
        <v>28</v>
      </c>
      <c r="GG49" s="158">
        <f t="shared" si="19"/>
        <v>0.76902887139107612</v>
      </c>
      <c r="GH49" s="162">
        <f t="shared" si="20"/>
        <v>0</v>
      </c>
      <c r="GI49" s="156"/>
      <c r="GJ49" s="157" t="s">
        <v>65</v>
      </c>
      <c r="GK49" s="157">
        <v>381</v>
      </c>
      <c r="GL49" s="157">
        <v>293</v>
      </c>
      <c r="GM49" s="157">
        <v>60</v>
      </c>
      <c r="GN49" s="157">
        <v>28</v>
      </c>
      <c r="GO49" s="158">
        <f t="shared" si="21"/>
        <v>0.76902887139107612</v>
      </c>
      <c r="GP49" s="162">
        <f t="shared" si="22"/>
        <v>0</v>
      </c>
      <c r="GQ49" s="156"/>
      <c r="GR49" s="157" t="s">
        <v>65</v>
      </c>
      <c r="GS49" s="157">
        <v>381</v>
      </c>
      <c r="GT49" s="157">
        <v>295</v>
      </c>
      <c r="GU49" s="157">
        <v>58</v>
      </c>
      <c r="GV49" s="157">
        <v>28</v>
      </c>
      <c r="GW49" s="158">
        <f t="shared" si="23"/>
        <v>0.77427821522309714</v>
      </c>
      <c r="GX49" s="162">
        <f t="shared" si="24"/>
        <v>5.2493438320210251E-3</v>
      </c>
      <c r="GY49" s="156"/>
      <c r="GZ49" s="157" t="s">
        <v>65</v>
      </c>
      <c r="HA49" s="157">
        <v>381</v>
      </c>
      <c r="HB49" s="157">
        <v>295</v>
      </c>
      <c r="HC49" s="157">
        <v>58</v>
      </c>
      <c r="HD49" s="157">
        <v>28</v>
      </c>
      <c r="HE49" s="158">
        <f t="shared" si="25"/>
        <v>0.77427821522309714</v>
      </c>
      <c r="HF49" s="162">
        <f t="shared" si="26"/>
        <v>0</v>
      </c>
      <c r="HH49" s="157" t="s">
        <v>65</v>
      </c>
      <c r="HI49" s="157">
        <v>381</v>
      </c>
      <c r="HJ49" s="157">
        <v>295</v>
      </c>
      <c r="HK49" s="157">
        <v>58</v>
      </c>
      <c r="HL49" s="157">
        <v>28</v>
      </c>
      <c r="HM49" s="158">
        <f t="shared" si="27"/>
        <v>0.77427821522309714</v>
      </c>
      <c r="HN49" s="162">
        <f t="shared" si="28"/>
        <v>0</v>
      </c>
      <c r="HP49" s="157" t="s">
        <v>65</v>
      </c>
      <c r="HQ49" s="157">
        <v>381</v>
      </c>
      <c r="HR49" s="157">
        <v>295</v>
      </c>
      <c r="HS49" s="157">
        <v>58</v>
      </c>
      <c r="HT49" s="157">
        <v>28</v>
      </c>
      <c r="HU49" s="158">
        <f t="shared" si="29"/>
        <v>0.77427821522309714</v>
      </c>
      <c r="HV49" s="162">
        <f t="shared" si="30"/>
        <v>0</v>
      </c>
      <c r="HX49" s="157" t="s">
        <v>65</v>
      </c>
      <c r="HY49" s="157">
        <v>381</v>
      </c>
      <c r="HZ49" s="157">
        <v>295</v>
      </c>
      <c r="IA49" s="157">
        <v>58</v>
      </c>
      <c r="IB49" s="157">
        <v>28</v>
      </c>
      <c r="IC49" s="158">
        <f t="shared" si="31"/>
        <v>0.77427821522309714</v>
      </c>
      <c r="ID49" s="162">
        <f t="shared" si="32"/>
        <v>0</v>
      </c>
      <c r="IF49" s="157" t="s">
        <v>65</v>
      </c>
      <c r="IG49" s="157">
        <v>381</v>
      </c>
      <c r="IH49" s="157">
        <v>295</v>
      </c>
      <c r="II49" s="157">
        <v>58</v>
      </c>
      <c r="IJ49" s="157">
        <v>28</v>
      </c>
      <c r="IK49" s="158">
        <f t="shared" si="33"/>
        <v>0.77427821522309714</v>
      </c>
      <c r="IL49" s="162">
        <f t="shared" si="34"/>
        <v>0</v>
      </c>
      <c r="IN49" s="157" t="s">
        <v>65</v>
      </c>
      <c r="IO49" s="157">
        <v>381</v>
      </c>
      <c r="IP49" s="157">
        <v>295</v>
      </c>
      <c r="IQ49" s="157">
        <v>58</v>
      </c>
      <c r="IR49" s="157">
        <v>28</v>
      </c>
      <c r="IS49" s="158">
        <f t="shared" si="35"/>
        <v>0.77427821522309714</v>
      </c>
      <c r="IT49" s="162">
        <f t="shared" si="36"/>
        <v>0</v>
      </c>
      <c r="IV49" s="157" t="s">
        <v>65</v>
      </c>
      <c r="IW49" s="157">
        <v>381</v>
      </c>
      <c r="IX49" s="157">
        <v>295</v>
      </c>
      <c r="IY49" s="157">
        <v>58</v>
      </c>
      <c r="IZ49" s="157">
        <v>28</v>
      </c>
      <c r="JA49" s="158">
        <f t="shared" si="37"/>
        <v>0.77427821522309714</v>
      </c>
      <c r="JB49" s="162">
        <f t="shared" si="38"/>
        <v>0</v>
      </c>
      <c r="JD49" s="157" t="s">
        <v>65</v>
      </c>
      <c r="JE49" s="157">
        <v>381</v>
      </c>
      <c r="JF49" s="157">
        <v>295</v>
      </c>
      <c r="JG49" s="157">
        <v>58</v>
      </c>
      <c r="JH49" s="157">
        <v>28</v>
      </c>
      <c r="JI49" s="158">
        <f t="shared" si="39"/>
        <v>0.77427821522309714</v>
      </c>
      <c r="JJ49" s="162">
        <f t="shared" si="40"/>
        <v>0</v>
      </c>
      <c r="JL49" s="157" t="s">
        <v>65</v>
      </c>
      <c r="JM49" s="157">
        <v>381</v>
      </c>
      <c r="JN49" s="157">
        <v>295</v>
      </c>
      <c r="JO49" s="157">
        <v>58</v>
      </c>
      <c r="JP49" s="157">
        <v>28</v>
      </c>
      <c r="JQ49" s="158">
        <f t="shared" si="41"/>
        <v>0.77427821522309714</v>
      </c>
      <c r="JR49" s="162">
        <f t="shared" si="42"/>
        <v>0</v>
      </c>
      <c r="JT49" s="157" t="s">
        <v>65</v>
      </c>
      <c r="JU49" s="157">
        <v>381</v>
      </c>
      <c r="JV49" s="157">
        <v>295</v>
      </c>
      <c r="JW49" s="157">
        <v>58</v>
      </c>
      <c r="JX49" s="157">
        <v>28</v>
      </c>
      <c r="JY49" s="158">
        <f t="shared" si="43"/>
        <v>0.77427821522309714</v>
      </c>
      <c r="JZ49" s="162">
        <f t="shared" si="44"/>
        <v>0</v>
      </c>
      <c r="KB49" s="157" t="s">
        <v>65</v>
      </c>
      <c r="KC49" s="157">
        <v>381</v>
      </c>
      <c r="KD49" s="157">
        <v>295</v>
      </c>
      <c r="KE49" s="157">
        <v>58</v>
      </c>
      <c r="KF49" s="157">
        <v>28</v>
      </c>
      <c r="KG49" s="158">
        <f t="shared" si="45"/>
        <v>0.77427821522309714</v>
      </c>
      <c r="KH49" s="162">
        <f t="shared" si="46"/>
        <v>0</v>
      </c>
      <c r="KJ49" s="157" t="s">
        <v>65</v>
      </c>
      <c r="KK49" s="157">
        <v>381</v>
      </c>
      <c r="KL49" s="157">
        <v>295</v>
      </c>
      <c r="KM49" s="157">
        <v>58</v>
      </c>
      <c r="KN49" s="157">
        <v>28</v>
      </c>
      <c r="KO49" s="158">
        <f t="shared" si="47"/>
        <v>0.77427821522309714</v>
      </c>
      <c r="KP49" s="162">
        <f t="shared" si="48"/>
        <v>0</v>
      </c>
      <c r="KR49" s="157" t="s">
        <v>65</v>
      </c>
      <c r="KS49" s="157">
        <v>381</v>
      </c>
      <c r="KT49" s="157">
        <v>295</v>
      </c>
      <c r="KU49" s="157">
        <v>58</v>
      </c>
      <c r="KV49" s="157">
        <v>28</v>
      </c>
      <c r="KW49" s="158">
        <f t="shared" si="49"/>
        <v>0.77427821522309714</v>
      </c>
      <c r="KX49" s="162">
        <f t="shared" si="50"/>
        <v>0</v>
      </c>
      <c r="KZ49" s="157" t="s">
        <v>65</v>
      </c>
      <c r="LA49" s="157">
        <v>381</v>
      </c>
      <c r="LB49" s="157">
        <v>295</v>
      </c>
      <c r="LC49" s="157">
        <v>58</v>
      </c>
      <c r="LD49" s="157">
        <v>28</v>
      </c>
      <c r="LE49" s="158">
        <f t="shared" si="51"/>
        <v>0.77427821522309714</v>
      </c>
      <c r="LF49" s="162">
        <f t="shared" si="52"/>
        <v>0</v>
      </c>
      <c r="LH49" s="157" t="s">
        <v>65</v>
      </c>
      <c r="LI49" s="157">
        <v>381</v>
      </c>
      <c r="LJ49" s="157">
        <v>295</v>
      </c>
      <c r="LK49" s="157">
        <v>58</v>
      </c>
      <c r="LL49" s="157">
        <v>28</v>
      </c>
      <c r="LM49" s="158">
        <f t="shared" si="53"/>
        <v>0.77427821522309714</v>
      </c>
      <c r="LN49" s="162">
        <f t="shared" si="54"/>
        <v>0</v>
      </c>
      <c r="LP49" s="157" t="s">
        <v>65</v>
      </c>
      <c r="LQ49" s="157">
        <v>381</v>
      </c>
      <c r="LR49" s="157">
        <v>295</v>
      </c>
      <c r="LS49" s="157">
        <v>58</v>
      </c>
      <c r="LT49" s="157">
        <v>28</v>
      </c>
      <c r="LU49" s="158">
        <f t="shared" si="55"/>
        <v>0.77427821522309714</v>
      </c>
      <c r="LV49" s="162">
        <f t="shared" si="56"/>
        <v>0</v>
      </c>
      <c r="LX49" s="157" t="s">
        <v>65</v>
      </c>
      <c r="LY49" s="157">
        <v>381</v>
      </c>
      <c r="LZ49" s="157">
        <v>295</v>
      </c>
      <c r="MA49" s="157">
        <v>58</v>
      </c>
      <c r="MB49" s="157">
        <v>28</v>
      </c>
      <c r="MC49" s="158">
        <f t="shared" si="57"/>
        <v>0.77427821522309714</v>
      </c>
      <c r="MD49" s="162">
        <f t="shared" si="58"/>
        <v>0</v>
      </c>
      <c r="ME49" s="162"/>
      <c r="MF49" s="157" t="s">
        <v>65</v>
      </c>
      <c r="MG49" s="157">
        <v>381</v>
      </c>
      <c r="MH49" s="157">
        <v>44</v>
      </c>
      <c r="MI49" s="157">
        <v>9</v>
      </c>
      <c r="MJ49" s="157">
        <v>328</v>
      </c>
      <c r="MK49" s="158">
        <v>0.12</v>
      </c>
      <c r="ML49" s="158"/>
      <c r="MM49" s="158"/>
      <c r="MN49" s="158"/>
      <c r="MP49" s="157" t="s">
        <v>65</v>
      </c>
      <c r="MQ49" s="157">
        <v>381</v>
      </c>
      <c r="MR49" s="157">
        <v>295</v>
      </c>
      <c r="MS49" s="157">
        <v>58</v>
      </c>
      <c r="MT49" s="157">
        <v>28</v>
      </c>
      <c r="MU49" s="158">
        <v>0.77</v>
      </c>
      <c r="MV49" s="162">
        <f t="shared" si="59"/>
        <v>0.65</v>
      </c>
      <c r="MX49" s="157" t="s">
        <v>65</v>
      </c>
      <c r="MY49" s="157">
        <v>381</v>
      </c>
      <c r="MZ49" s="157">
        <v>0</v>
      </c>
      <c r="NA49" s="157">
        <v>0</v>
      </c>
      <c r="NB49" s="157">
        <v>381</v>
      </c>
      <c r="NC49" s="158">
        <v>0</v>
      </c>
      <c r="NE49" s="157" t="s">
        <v>65</v>
      </c>
      <c r="NF49" s="157">
        <v>381</v>
      </c>
      <c r="NG49" s="157">
        <v>0</v>
      </c>
      <c r="NH49" s="157">
        <v>0</v>
      </c>
      <c r="NI49" s="157">
        <v>381</v>
      </c>
      <c r="NJ49" s="158">
        <v>0</v>
      </c>
      <c r="NL49" s="157" t="s">
        <v>65</v>
      </c>
      <c r="NM49" s="157">
        <v>381</v>
      </c>
      <c r="NN49" s="157">
        <v>0</v>
      </c>
      <c r="NO49" s="157">
        <v>0</v>
      </c>
      <c r="NP49" s="157">
        <v>381</v>
      </c>
      <c r="NQ49" s="158">
        <v>0</v>
      </c>
      <c r="NS49" s="157" t="s">
        <v>65</v>
      </c>
      <c r="NT49" s="157">
        <v>381</v>
      </c>
      <c r="NU49" s="157">
        <v>0</v>
      </c>
      <c r="NV49" s="157">
        <v>0</v>
      </c>
      <c r="NW49" s="157">
        <v>381</v>
      </c>
      <c r="NX49" s="158">
        <v>0</v>
      </c>
      <c r="NZ49" s="157" t="s">
        <v>65</v>
      </c>
      <c r="OA49" s="157">
        <v>381</v>
      </c>
      <c r="OB49" s="157">
        <v>0</v>
      </c>
      <c r="OC49" s="157">
        <v>0</v>
      </c>
      <c r="OD49" s="157">
        <v>381</v>
      </c>
      <c r="OE49" s="157">
        <v>0</v>
      </c>
      <c r="OG49" s="157" t="s">
        <v>65</v>
      </c>
      <c r="OH49" s="157">
        <v>381</v>
      </c>
      <c r="OI49" s="157">
        <v>0</v>
      </c>
      <c r="OJ49" s="157">
        <v>0</v>
      </c>
      <c r="OK49" s="157">
        <v>381</v>
      </c>
      <c r="OL49" s="158">
        <v>0</v>
      </c>
      <c r="ON49" s="157" t="s">
        <v>65</v>
      </c>
      <c r="OO49" s="157">
        <v>381</v>
      </c>
      <c r="OP49" s="157">
        <v>0</v>
      </c>
      <c r="OQ49" s="157">
        <v>0</v>
      </c>
      <c r="OR49" s="157">
        <v>381</v>
      </c>
      <c r="OS49" s="158">
        <v>0</v>
      </c>
      <c r="OU49" s="157" t="s">
        <v>65</v>
      </c>
      <c r="OV49" s="157">
        <v>381</v>
      </c>
      <c r="OW49" s="157">
        <v>0</v>
      </c>
      <c r="OX49" s="157">
        <v>0</v>
      </c>
      <c r="OY49" s="157">
        <v>381</v>
      </c>
      <c r="OZ49" s="158">
        <v>0</v>
      </c>
      <c r="PB49" s="157" t="s">
        <v>64</v>
      </c>
      <c r="PC49" s="157">
        <v>10</v>
      </c>
      <c r="PD49" s="157">
        <v>0</v>
      </c>
      <c r="PE49" s="157">
        <v>0</v>
      </c>
      <c r="PF49" s="157">
        <v>10</v>
      </c>
      <c r="PG49" s="157">
        <v>0</v>
      </c>
    </row>
    <row r="50" spans="1:423">
      <c r="A50" s="2" t="s">
        <v>66</v>
      </c>
      <c r="B50" s="2">
        <v>341</v>
      </c>
      <c r="C50" s="2">
        <v>340</v>
      </c>
      <c r="D50" s="2">
        <v>1</v>
      </c>
      <c r="E50" s="2">
        <v>0</v>
      </c>
      <c r="F50" s="4">
        <f t="shared" si="61"/>
        <v>0.99706744868035191</v>
      </c>
      <c r="H50" s="2" t="s">
        <v>66</v>
      </c>
      <c r="I50" s="2">
        <v>341</v>
      </c>
      <c r="J50" s="2">
        <v>340</v>
      </c>
      <c r="K50" s="2">
        <v>1</v>
      </c>
      <c r="L50" s="2">
        <v>0</v>
      </c>
      <c r="M50" s="4">
        <f t="shared" si="60"/>
        <v>0.99706744868035191</v>
      </c>
      <c r="N50" s="108">
        <f t="shared" si="0"/>
        <v>0</v>
      </c>
      <c r="P50" s="2" t="s">
        <v>66</v>
      </c>
      <c r="Q50" s="2">
        <v>341</v>
      </c>
      <c r="R50" s="2">
        <v>340</v>
      </c>
      <c r="S50" s="2">
        <v>1</v>
      </c>
      <c r="T50" s="2">
        <v>0</v>
      </c>
      <c r="U50" s="4">
        <v>1</v>
      </c>
      <c r="V50" s="108">
        <f t="shared" si="1"/>
        <v>2.9325513196480912E-3</v>
      </c>
      <c r="X50" s="2" t="s">
        <v>66</v>
      </c>
      <c r="Y50" s="2">
        <v>341</v>
      </c>
      <c r="Z50" s="2">
        <v>340</v>
      </c>
      <c r="AA50" s="2">
        <v>1</v>
      </c>
      <c r="AB50" s="2">
        <v>0</v>
      </c>
      <c r="AC50" s="4">
        <v>1</v>
      </c>
      <c r="AD50" s="108">
        <f t="shared" si="2"/>
        <v>0</v>
      </c>
      <c r="AF50" s="2" t="s">
        <v>66</v>
      </c>
      <c r="AG50" s="2">
        <v>341</v>
      </c>
      <c r="AH50" s="2">
        <v>340</v>
      </c>
      <c r="AI50" s="2">
        <v>1</v>
      </c>
      <c r="AJ50" s="2">
        <v>0</v>
      </c>
      <c r="AK50" s="4">
        <v>1</v>
      </c>
      <c r="AL50" s="108">
        <f t="shared" si="3"/>
        <v>0</v>
      </c>
      <c r="AN50" s="2" t="s">
        <v>66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108">
        <f t="shared" si="4"/>
        <v>0</v>
      </c>
      <c r="AV50" s="2" t="s">
        <v>66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108">
        <f t="shared" si="5"/>
        <v>0</v>
      </c>
      <c r="BD50" s="2" t="s">
        <v>66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108">
        <f t="shared" si="6"/>
        <v>0</v>
      </c>
      <c r="BL50" s="2" t="s">
        <v>66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7"/>
        <v>0.99706744868035191</v>
      </c>
      <c r="BR50" s="108">
        <f t="shared" si="8"/>
        <v>-2.9325513196480912E-3</v>
      </c>
      <c r="BT50" s="157" t="s">
        <v>66</v>
      </c>
      <c r="BU50" s="157">
        <v>341</v>
      </c>
      <c r="BV50" s="157">
        <v>340</v>
      </c>
      <c r="BW50" s="157">
        <v>1</v>
      </c>
      <c r="BX50" s="157">
        <v>0</v>
      </c>
      <c r="BY50" s="158">
        <v>1</v>
      </c>
      <c r="BZ50" s="158">
        <v>0</v>
      </c>
      <c r="CA50" s="156"/>
      <c r="CB50" s="156" t="s">
        <v>66</v>
      </c>
      <c r="CC50" s="156">
        <v>341</v>
      </c>
      <c r="CD50" s="156">
        <v>340</v>
      </c>
      <c r="CE50" s="156">
        <v>1</v>
      </c>
      <c r="CF50" s="156">
        <v>0</v>
      </c>
      <c r="CG50" s="162">
        <v>1</v>
      </c>
      <c r="CH50" s="158">
        <v>0</v>
      </c>
      <c r="CI50" s="157"/>
      <c r="CJ50" s="156" t="s">
        <v>66</v>
      </c>
      <c r="CK50" s="156">
        <v>341</v>
      </c>
      <c r="CL50" s="156">
        <v>340</v>
      </c>
      <c r="CM50" s="156">
        <v>1</v>
      </c>
      <c r="CN50" s="156">
        <v>0</v>
      </c>
      <c r="CO50" s="162">
        <v>1</v>
      </c>
      <c r="CP50" s="162">
        <f t="shared" si="9"/>
        <v>0</v>
      </c>
      <c r="CQ50" s="156"/>
      <c r="CR50" s="156" t="s">
        <v>66</v>
      </c>
      <c r="CS50" s="156">
        <v>389</v>
      </c>
      <c r="CT50" s="156">
        <v>340</v>
      </c>
      <c r="CU50" s="156">
        <v>48</v>
      </c>
      <c r="CV50" s="156">
        <v>1</v>
      </c>
      <c r="CW50" s="162">
        <v>0.87</v>
      </c>
      <c r="CX50" s="158">
        <f t="shared" si="10"/>
        <v>-0.13</v>
      </c>
      <c r="CY50" s="157" t="s">
        <v>119</v>
      </c>
      <c r="CZ50" s="156" t="s">
        <v>66</v>
      </c>
      <c r="DA50" s="156">
        <v>389</v>
      </c>
      <c r="DB50" s="156">
        <v>340</v>
      </c>
      <c r="DC50" s="156">
        <v>48</v>
      </c>
      <c r="DD50" s="156">
        <v>1</v>
      </c>
      <c r="DE50" s="162">
        <v>0.87</v>
      </c>
      <c r="DF50" s="158">
        <f t="shared" si="11"/>
        <v>0</v>
      </c>
      <c r="DG50" s="157"/>
      <c r="DH50" s="156" t="s">
        <v>66</v>
      </c>
      <c r="DI50" s="156">
        <v>389</v>
      </c>
      <c r="DJ50" s="156">
        <v>340</v>
      </c>
      <c r="DK50" s="156">
        <v>48</v>
      </c>
      <c r="DL50" s="156">
        <v>1</v>
      </c>
      <c r="DM50" s="162">
        <v>0.87</v>
      </c>
      <c r="DN50" s="158">
        <f t="shared" si="12"/>
        <v>0</v>
      </c>
      <c r="DO50" s="157"/>
      <c r="DP50" s="156" t="s">
        <v>66</v>
      </c>
      <c r="DQ50" s="156">
        <v>389</v>
      </c>
      <c r="DR50" s="156">
        <v>340</v>
      </c>
      <c r="DS50" s="156">
        <v>48</v>
      </c>
      <c r="DT50" s="156">
        <v>1</v>
      </c>
      <c r="DU50" s="162">
        <v>0.87</v>
      </c>
      <c r="DV50" s="162">
        <f t="shared" si="13"/>
        <v>0</v>
      </c>
      <c r="DW50" s="156"/>
      <c r="DX50" s="156" t="s">
        <v>66</v>
      </c>
      <c r="DY50" s="156">
        <v>389</v>
      </c>
      <c r="DZ50" s="156">
        <v>340</v>
      </c>
      <c r="EA50" s="156">
        <v>48</v>
      </c>
      <c r="EB50" s="156">
        <v>1</v>
      </c>
      <c r="EC50" s="162">
        <v>0.87</v>
      </c>
      <c r="ED50" s="162">
        <f t="shared" si="14"/>
        <v>0</v>
      </c>
      <c r="EE50" s="156"/>
      <c r="EF50" s="156" t="s">
        <v>66</v>
      </c>
      <c r="EG50" s="156">
        <v>389</v>
      </c>
      <c r="EH50" s="156">
        <v>340</v>
      </c>
      <c r="EI50" s="156">
        <v>48</v>
      </c>
      <c r="EJ50" s="156">
        <v>1</v>
      </c>
      <c r="EK50" s="162">
        <v>0.87</v>
      </c>
      <c r="EL50" s="162">
        <f t="shared" si="15"/>
        <v>0</v>
      </c>
      <c r="EM50" s="156"/>
      <c r="EN50" s="156" t="s">
        <v>66</v>
      </c>
      <c r="EO50" s="156">
        <v>389</v>
      </c>
      <c r="EP50" s="156">
        <v>340</v>
      </c>
      <c r="EQ50" s="156">
        <v>48</v>
      </c>
      <c r="ER50" s="156">
        <v>1</v>
      </c>
      <c r="ES50" s="162">
        <v>0.87</v>
      </c>
      <c r="ET50" s="162">
        <f t="shared" si="16"/>
        <v>0</v>
      </c>
      <c r="EU50" s="156"/>
      <c r="EV50" s="156"/>
      <c r="EW50" s="156"/>
      <c r="EX50" s="156"/>
      <c r="EY50" s="156"/>
      <c r="EZ50" s="156"/>
      <c r="FA50" s="156"/>
      <c r="FB50" s="156"/>
      <c r="FC50" s="162"/>
      <c r="FD50" s="156"/>
      <c r="FE50" s="156"/>
      <c r="FF50" s="156"/>
      <c r="FG50" s="156"/>
      <c r="FH50" s="156"/>
      <c r="FI50" s="156"/>
      <c r="FJ50" s="162"/>
      <c r="FK50" s="156"/>
      <c r="FL50" s="156"/>
      <c r="FM50" s="156"/>
      <c r="FN50" s="156"/>
      <c r="FO50" s="156"/>
      <c r="FP50" s="156"/>
      <c r="FQ50" s="156"/>
      <c r="FR50" s="156"/>
      <c r="FS50" s="156"/>
      <c r="FT50" s="157" t="s">
        <v>66</v>
      </c>
      <c r="FU50" s="157">
        <v>389</v>
      </c>
      <c r="FV50" s="157">
        <v>339</v>
      </c>
      <c r="FW50" s="157">
        <v>49</v>
      </c>
      <c r="FX50" s="157">
        <v>1</v>
      </c>
      <c r="FY50" s="158">
        <f t="shared" si="17"/>
        <v>0.87146529562982</v>
      </c>
      <c r="FZ50" s="162">
        <f t="shared" si="18"/>
        <v>1.4652956298200071E-3</v>
      </c>
      <c r="GA50" s="156"/>
      <c r="GB50" s="157" t="s">
        <v>66</v>
      </c>
      <c r="GC50" s="157">
        <v>389</v>
      </c>
      <c r="GD50" s="157">
        <v>339</v>
      </c>
      <c r="GE50" s="157">
        <v>49</v>
      </c>
      <c r="GF50" s="157">
        <v>1</v>
      </c>
      <c r="GG50" s="158">
        <f t="shared" si="19"/>
        <v>0.87146529562982</v>
      </c>
      <c r="GH50" s="162">
        <f t="shared" si="20"/>
        <v>0</v>
      </c>
      <c r="GI50" s="156"/>
      <c r="GJ50" s="157" t="s">
        <v>66</v>
      </c>
      <c r="GK50" s="157">
        <v>389</v>
      </c>
      <c r="GL50" s="157">
        <v>339</v>
      </c>
      <c r="GM50" s="157">
        <v>49</v>
      </c>
      <c r="GN50" s="157">
        <v>1</v>
      </c>
      <c r="GO50" s="158">
        <f t="shared" si="21"/>
        <v>0.87146529562982</v>
      </c>
      <c r="GP50" s="162">
        <f t="shared" si="22"/>
        <v>0</v>
      </c>
      <c r="GQ50" s="156"/>
      <c r="GR50" s="157" t="s">
        <v>66</v>
      </c>
      <c r="GS50" s="157">
        <v>389</v>
      </c>
      <c r="GT50" s="157">
        <v>339</v>
      </c>
      <c r="GU50" s="157">
        <v>49</v>
      </c>
      <c r="GV50" s="157">
        <v>1</v>
      </c>
      <c r="GW50" s="158">
        <f t="shared" si="23"/>
        <v>0.87146529562982</v>
      </c>
      <c r="GX50" s="162">
        <f t="shared" si="24"/>
        <v>0</v>
      </c>
      <c r="GY50" s="156"/>
      <c r="GZ50" s="157" t="s">
        <v>66</v>
      </c>
      <c r="HA50" s="157">
        <v>389</v>
      </c>
      <c r="HB50" s="157">
        <v>339</v>
      </c>
      <c r="HC50" s="157">
        <v>49</v>
      </c>
      <c r="HD50" s="157">
        <v>1</v>
      </c>
      <c r="HE50" s="158">
        <f t="shared" si="25"/>
        <v>0.87146529562982</v>
      </c>
      <c r="HF50" s="162">
        <f t="shared" si="26"/>
        <v>0</v>
      </c>
      <c r="HH50" s="157" t="s">
        <v>66</v>
      </c>
      <c r="HI50" s="157">
        <v>389</v>
      </c>
      <c r="HJ50" s="157">
        <v>339</v>
      </c>
      <c r="HK50" s="157">
        <v>49</v>
      </c>
      <c r="HL50" s="157">
        <v>1</v>
      </c>
      <c r="HM50" s="158">
        <f t="shared" si="27"/>
        <v>0.87146529562982</v>
      </c>
      <c r="HN50" s="162">
        <f t="shared" si="28"/>
        <v>0</v>
      </c>
      <c r="HP50" s="157" t="s">
        <v>66</v>
      </c>
      <c r="HQ50" s="157">
        <v>389</v>
      </c>
      <c r="HR50" s="157">
        <v>339</v>
      </c>
      <c r="HS50" s="157">
        <v>49</v>
      </c>
      <c r="HT50" s="157">
        <v>1</v>
      </c>
      <c r="HU50" s="158">
        <f t="shared" si="29"/>
        <v>0.87146529562982</v>
      </c>
      <c r="HV50" s="162">
        <f t="shared" si="30"/>
        <v>0</v>
      </c>
      <c r="HX50" s="157" t="s">
        <v>66</v>
      </c>
      <c r="HY50" s="157">
        <v>389</v>
      </c>
      <c r="HZ50" s="157">
        <v>339</v>
      </c>
      <c r="IA50" s="157">
        <v>49</v>
      </c>
      <c r="IB50" s="157">
        <v>1</v>
      </c>
      <c r="IC50" s="158">
        <f t="shared" si="31"/>
        <v>0.87146529562982</v>
      </c>
      <c r="ID50" s="162">
        <f t="shared" si="32"/>
        <v>0</v>
      </c>
      <c r="IF50" s="157" t="s">
        <v>66</v>
      </c>
      <c r="IG50" s="157">
        <v>389</v>
      </c>
      <c r="IH50" s="157">
        <v>339</v>
      </c>
      <c r="II50" s="157">
        <v>49</v>
      </c>
      <c r="IJ50" s="157">
        <v>1</v>
      </c>
      <c r="IK50" s="158">
        <f t="shared" si="33"/>
        <v>0.87146529562982</v>
      </c>
      <c r="IL50" s="162">
        <f t="shared" si="34"/>
        <v>0</v>
      </c>
      <c r="IN50" s="157" t="s">
        <v>66</v>
      </c>
      <c r="IO50" s="157">
        <v>389</v>
      </c>
      <c r="IP50" s="157">
        <v>339</v>
      </c>
      <c r="IQ50" s="157">
        <v>49</v>
      </c>
      <c r="IR50" s="157">
        <v>1</v>
      </c>
      <c r="IS50" s="158">
        <f t="shared" si="35"/>
        <v>0.87146529562982</v>
      </c>
      <c r="IT50" s="162">
        <f t="shared" si="36"/>
        <v>0</v>
      </c>
      <c r="IV50" s="157" t="s">
        <v>66</v>
      </c>
      <c r="IW50" s="157">
        <v>389</v>
      </c>
      <c r="IX50" s="157">
        <v>339</v>
      </c>
      <c r="IY50" s="157">
        <v>49</v>
      </c>
      <c r="IZ50" s="157">
        <v>1</v>
      </c>
      <c r="JA50" s="158">
        <f t="shared" si="37"/>
        <v>0.87146529562982</v>
      </c>
      <c r="JB50" s="162">
        <f t="shared" si="38"/>
        <v>0</v>
      </c>
      <c r="JD50" s="157" t="s">
        <v>66</v>
      </c>
      <c r="JE50" s="157">
        <v>389</v>
      </c>
      <c r="JF50" s="157">
        <v>339</v>
      </c>
      <c r="JG50" s="157">
        <v>49</v>
      </c>
      <c r="JH50" s="157">
        <v>1</v>
      </c>
      <c r="JI50" s="158">
        <f t="shared" si="39"/>
        <v>0.87146529562982</v>
      </c>
      <c r="JJ50" s="162">
        <f t="shared" si="40"/>
        <v>0</v>
      </c>
      <c r="JL50" s="157" t="s">
        <v>66</v>
      </c>
      <c r="JM50" s="157">
        <v>389</v>
      </c>
      <c r="JN50" s="157">
        <v>339</v>
      </c>
      <c r="JO50" s="157">
        <v>49</v>
      </c>
      <c r="JP50" s="157">
        <v>1</v>
      </c>
      <c r="JQ50" s="158">
        <f t="shared" si="41"/>
        <v>0.87146529562982</v>
      </c>
      <c r="JR50" s="162">
        <f t="shared" si="42"/>
        <v>0</v>
      </c>
      <c r="JT50" s="157" t="s">
        <v>66</v>
      </c>
      <c r="JU50" s="157">
        <v>389</v>
      </c>
      <c r="JV50" s="157">
        <v>339</v>
      </c>
      <c r="JW50" s="157">
        <v>49</v>
      </c>
      <c r="JX50" s="157">
        <v>1</v>
      </c>
      <c r="JY50" s="158">
        <f t="shared" si="43"/>
        <v>0.87146529562982</v>
      </c>
      <c r="JZ50" s="162">
        <f t="shared" si="44"/>
        <v>0</v>
      </c>
      <c r="KB50" s="157" t="s">
        <v>66</v>
      </c>
      <c r="KC50" s="157">
        <v>389</v>
      </c>
      <c r="KD50" s="157">
        <v>339</v>
      </c>
      <c r="KE50" s="157">
        <v>49</v>
      </c>
      <c r="KF50" s="157">
        <v>1</v>
      </c>
      <c r="KG50" s="158">
        <f t="shared" si="45"/>
        <v>0.87146529562982</v>
      </c>
      <c r="KH50" s="162">
        <f t="shared" si="46"/>
        <v>0</v>
      </c>
      <c r="KJ50" s="157" t="s">
        <v>66</v>
      </c>
      <c r="KK50" s="157">
        <v>389</v>
      </c>
      <c r="KL50" s="157">
        <v>339</v>
      </c>
      <c r="KM50" s="157">
        <v>49</v>
      </c>
      <c r="KN50" s="157">
        <v>1</v>
      </c>
      <c r="KO50" s="158">
        <f t="shared" si="47"/>
        <v>0.87146529562982</v>
      </c>
      <c r="KP50" s="162">
        <f t="shared" si="48"/>
        <v>0</v>
      </c>
      <c r="KR50" s="157" t="s">
        <v>66</v>
      </c>
      <c r="KS50" s="157">
        <v>389</v>
      </c>
      <c r="KT50" s="157">
        <v>339</v>
      </c>
      <c r="KU50" s="157">
        <v>49</v>
      </c>
      <c r="KV50" s="157">
        <v>1</v>
      </c>
      <c r="KW50" s="158">
        <f t="shared" si="49"/>
        <v>0.87146529562982</v>
      </c>
      <c r="KX50" s="162">
        <f t="shared" si="50"/>
        <v>0</v>
      </c>
      <c r="KZ50" s="157" t="s">
        <v>66</v>
      </c>
      <c r="LA50" s="157">
        <v>389</v>
      </c>
      <c r="LB50" s="157">
        <v>339</v>
      </c>
      <c r="LC50" s="157">
        <v>49</v>
      </c>
      <c r="LD50" s="157">
        <v>1</v>
      </c>
      <c r="LE50" s="158">
        <f t="shared" si="51"/>
        <v>0.87146529562982</v>
      </c>
      <c r="LF50" s="162">
        <f t="shared" si="52"/>
        <v>0</v>
      </c>
      <c r="LH50" s="157" t="s">
        <v>66</v>
      </c>
      <c r="LI50" s="157">
        <v>389</v>
      </c>
      <c r="LJ50" s="157">
        <v>339</v>
      </c>
      <c r="LK50" s="157">
        <v>49</v>
      </c>
      <c r="LL50" s="157">
        <v>1</v>
      </c>
      <c r="LM50" s="158">
        <f t="shared" si="53"/>
        <v>0.87146529562982</v>
      </c>
      <c r="LN50" s="162">
        <f t="shared" si="54"/>
        <v>0</v>
      </c>
      <c r="LP50" s="157" t="s">
        <v>66</v>
      </c>
      <c r="LQ50" s="157">
        <v>389</v>
      </c>
      <c r="LR50" s="157">
        <v>339</v>
      </c>
      <c r="LS50" s="157">
        <v>49</v>
      </c>
      <c r="LT50" s="157">
        <v>1</v>
      </c>
      <c r="LU50" s="158">
        <f t="shared" si="55"/>
        <v>0.87146529562982</v>
      </c>
      <c r="LV50" s="162">
        <f t="shared" si="56"/>
        <v>0</v>
      </c>
      <c r="LX50" s="157" t="s">
        <v>66</v>
      </c>
      <c r="LY50" s="157">
        <v>389</v>
      </c>
      <c r="LZ50" s="157">
        <v>339</v>
      </c>
      <c r="MA50" s="157">
        <v>49</v>
      </c>
      <c r="MB50" s="157">
        <v>1</v>
      </c>
      <c r="MC50" s="158">
        <f t="shared" si="57"/>
        <v>0.87146529562982</v>
      </c>
      <c r="MD50" s="162">
        <f t="shared" si="58"/>
        <v>0</v>
      </c>
      <c r="ME50" s="162"/>
      <c r="MF50" s="157" t="s">
        <v>66</v>
      </c>
      <c r="MG50" s="157">
        <v>389</v>
      </c>
      <c r="MH50" s="157">
        <v>339</v>
      </c>
      <c r="MI50" s="157">
        <v>49</v>
      </c>
      <c r="MJ50" s="157">
        <v>1</v>
      </c>
      <c r="MK50" s="158">
        <v>0.87</v>
      </c>
      <c r="ML50" s="158"/>
      <c r="MM50" s="158"/>
      <c r="MN50" s="158"/>
      <c r="MP50" s="157" t="s">
        <v>66</v>
      </c>
      <c r="MQ50" s="157">
        <v>389</v>
      </c>
      <c r="MR50" s="157">
        <v>339</v>
      </c>
      <c r="MS50" s="157">
        <v>49</v>
      </c>
      <c r="MT50" s="157">
        <v>1</v>
      </c>
      <c r="MU50" s="158">
        <v>0.87</v>
      </c>
      <c r="MV50" s="162">
        <f t="shared" si="59"/>
        <v>0</v>
      </c>
      <c r="MX50" s="157" t="s">
        <v>66</v>
      </c>
      <c r="MY50" s="157">
        <v>389</v>
      </c>
      <c r="MZ50" s="157">
        <v>0</v>
      </c>
      <c r="NA50" s="157">
        <v>0</v>
      </c>
      <c r="NB50" s="157">
        <v>389</v>
      </c>
      <c r="NC50" s="158">
        <v>0</v>
      </c>
      <c r="NE50" s="157" t="s">
        <v>66</v>
      </c>
      <c r="NF50" s="157">
        <v>389</v>
      </c>
      <c r="NG50" s="157">
        <v>0</v>
      </c>
      <c r="NH50" s="157">
        <v>0</v>
      </c>
      <c r="NI50" s="157">
        <v>389</v>
      </c>
      <c r="NJ50" s="158">
        <v>0</v>
      </c>
      <c r="NL50" s="157" t="s">
        <v>66</v>
      </c>
      <c r="NM50" s="157">
        <v>389</v>
      </c>
      <c r="NN50" s="157">
        <v>0</v>
      </c>
      <c r="NO50" s="157">
        <v>0</v>
      </c>
      <c r="NP50" s="157">
        <v>389</v>
      </c>
      <c r="NQ50" s="158">
        <v>0</v>
      </c>
      <c r="NS50" s="157" t="s">
        <v>66</v>
      </c>
      <c r="NT50" s="157">
        <v>389</v>
      </c>
      <c r="NU50" s="157">
        <v>0</v>
      </c>
      <c r="NV50" s="157">
        <v>0</v>
      </c>
      <c r="NW50" s="157">
        <v>389</v>
      </c>
      <c r="NX50" s="158">
        <v>0</v>
      </c>
      <c r="NZ50" s="157" t="s">
        <v>66</v>
      </c>
      <c r="OA50" s="157">
        <v>389</v>
      </c>
      <c r="OB50" s="157">
        <v>0</v>
      </c>
      <c r="OC50" s="157">
        <v>0</v>
      </c>
      <c r="OD50" s="157">
        <v>389</v>
      </c>
      <c r="OE50" s="157">
        <v>0</v>
      </c>
      <c r="OG50" s="157" t="s">
        <v>66</v>
      </c>
      <c r="OH50" s="157">
        <v>389</v>
      </c>
      <c r="OI50" s="157">
        <v>0</v>
      </c>
      <c r="OJ50" s="157">
        <v>0</v>
      </c>
      <c r="OK50" s="157">
        <v>389</v>
      </c>
      <c r="OL50" s="158">
        <v>0</v>
      </c>
      <c r="ON50" s="157" t="s">
        <v>66</v>
      </c>
      <c r="OO50" s="157">
        <v>389</v>
      </c>
      <c r="OP50" s="157">
        <v>0</v>
      </c>
      <c r="OQ50" s="157">
        <v>0</v>
      </c>
      <c r="OR50" s="157">
        <v>389</v>
      </c>
      <c r="OS50" s="158">
        <v>0</v>
      </c>
      <c r="OU50" s="157" t="s">
        <v>66</v>
      </c>
      <c r="OV50" s="157">
        <v>389</v>
      </c>
      <c r="OW50" s="157">
        <v>0</v>
      </c>
      <c r="OX50" s="157">
        <v>0</v>
      </c>
      <c r="OY50" s="157">
        <v>389</v>
      </c>
      <c r="OZ50" s="158">
        <v>0</v>
      </c>
      <c r="PB50" s="157" t="s">
        <v>65</v>
      </c>
      <c r="PC50" s="157">
        <v>381</v>
      </c>
      <c r="PD50" s="157">
        <v>0</v>
      </c>
      <c r="PE50" s="157">
        <v>0</v>
      </c>
      <c r="PF50" s="157">
        <v>381</v>
      </c>
      <c r="PG50" s="157">
        <v>0</v>
      </c>
    </row>
    <row r="51" spans="1:423">
      <c r="A51" s="2" t="s">
        <v>67</v>
      </c>
      <c r="B51" s="2">
        <v>135</v>
      </c>
      <c r="C51" s="2">
        <v>129</v>
      </c>
      <c r="D51" s="2">
        <v>0</v>
      </c>
      <c r="E51" s="2">
        <v>6</v>
      </c>
      <c r="F51" s="4">
        <f t="shared" si="61"/>
        <v>0.9555555555555556</v>
      </c>
      <c r="H51" s="2" t="s">
        <v>67</v>
      </c>
      <c r="I51" s="2">
        <v>135</v>
      </c>
      <c r="J51" s="2">
        <v>129</v>
      </c>
      <c r="K51" s="2">
        <v>0</v>
      </c>
      <c r="L51" s="2">
        <v>6</v>
      </c>
      <c r="M51" s="4">
        <f t="shared" si="60"/>
        <v>0.9555555555555556</v>
      </c>
      <c r="N51" s="108">
        <f t="shared" si="0"/>
        <v>0</v>
      </c>
      <c r="P51" s="2" t="s">
        <v>67</v>
      </c>
      <c r="Q51" s="2">
        <v>135</v>
      </c>
      <c r="R51" s="2">
        <v>129</v>
      </c>
      <c r="S51" s="2">
        <v>0</v>
      </c>
      <c r="T51" s="2">
        <v>6</v>
      </c>
      <c r="U51" s="4">
        <v>0.96</v>
      </c>
      <c r="V51" s="108">
        <f t="shared" si="1"/>
        <v>4.444444444444362E-3</v>
      </c>
      <c r="X51" s="2" t="s">
        <v>67</v>
      </c>
      <c r="Y51" s="2">
        <v>135</v>
      </c>
      <c r="Z51" s="2">
        <v>129</v>
      </c>
      <c r="AA51" s="2">
        <v>0</v>
      </c>
      <c r="AB51" s="2">
        <v>6</v>
      </c>
      <c r="AC51" s="4">
        <v>0.96</v>
      </c>
      <c r="AD51" s="108">
        <f t="shared" si="2"/>
        <v>0</v>
      </c>
      <c r="AF51" s="2" t="s">
        <v>67</v>
      </c>
      <c r="AG51" s="2">
        <v>135</v>
      </c>
      <c r="AH51" s="2">
        <v>129</v>
      </c>
      <c r="AI51" s="2">
        <v>0</v>
      </c>
      <c r="AJ51" s="2">
        <v>6</v>
      </c>
      <c r="AK51" s="4">
        <v>0.96</v>
      </c>
      <c r="AL51" s="108">
        <f t="shared" si="3"/>
        <v>0</v>
      </c>
      <c r="AN51" s="2" t="s">
        <v>67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108">
        <f t="shared" si="4"/>
        <v>0</v>
      </c>
      <c r="AV51" s="2" t="s">
        <v>67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108">
        <f t="shared" si="5"/>
        <v>0</v>
      </c>
      <c r="BD51" s="2" t="s">
        <v>67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108">
        <f t="shared" si="6"/>
        <v>0</v>
      </c>
      <c r="BL51" s="2" t="s">
        <v>67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7"/>
        <v>0.9555555555555556</v>
      </c>
      <c r="BR51" s="108">
        <f t="shared" si="8"/>
        <v>-4.444444444444362E-3</v>
      </c>
      <c r="BT51" s="157" t="s">
        <v>67</v>
      </c>
      <c r="BU51" s="157">
        <v>135</v>
      </c>
      <c r="BV51" s="157">
        <v>129</v>
      </c>
      <c r="BW51" s="157">
        <v>0</v>
      </c>
      <c r="BX51" s="157">
        <v>6</v>
      </c>
      <c r="BY51" s="158">
        <v>0.96</v>
      </c>
      <c r="BZ51" s="158">
        <v>0</v>
      </c>
      <c r="CA51" s="156"/>
      <c r="CB51" s="156" t="s">
        <v>67</v>
      </c>
      <c r="CC51" s="156">
        <v>135</v>
      </c>
      <c r="CD51" s="156">
        <v>129</v>
      </c>
      <c r="CE51" s="156">
        <v>0</v>
      </c>
      <c r="CF51" s="156">
        <v>6</v>
      </c>
      <c r="CG51" s="162">
        <v>0.96</v>
      </c>
      <c r="CH51" s="158">
        <v>0</v>
      </c>
      <c r="CI51" s="157"/>
      <c r="CJ51" s="156" t="s">
        <v>67</v>
      </c>
      <c r="CK51" s="156">
        <v>135</v>
      </c>
      <c r="CL51" s="156">
        <v>129</v>
      </c>
      <c r="CM51" s="156">
        <v>0</v>
      </c>
      <c r="CN51" s="156">
        <v>6</v>
      </c>
      <c r="CO51" s="162">
        <v>0.96</v>
      </c>
      <c r="CP51" s="162">
        <f t="shared" si="9"/>
        <v>0</v>
      </c>
      <c r="CQ51" s="156"/>
      <c r="CR51" s="156" t="s">
        <v>67</v>
      </c>
      <c r="CS51" s="156">
        <v>135</v>
      </c>
      <c r="CT51" s="156">
        <v>129</v>
      </c>
      <c r="CU51" s="156">
        <v>0</v>
      </c>
      <c r="CV51" s="156">
        <v>6</v>
      </c>
      <c r="CW51" s="162">
        <v>0.96</v>
      </c>
      <c r="CX51" s="158">
        <f t="shared" si="10"/>
        <v>0</v>
      </c>
      <c r="CY51" s="157"/>
      <c r="CZ51" s="156" t="s">
        <v>67</v>
      </c>
      <c r="DA51" s="156">
        <v>135</v>
      </c>
      <c r="DB51" s="156">
        <v>129</v>
      </c>
      <c r="DC51" s="156">
        <v>0</v>
      </c>
      <c r="DD51" s="156">
        <v>6</v>
      </c>
      <c r="DE51" s="162">
        <v>0.96</v>
      </c>
      <c r="DF51" s="158">
        <f t="shared" si="11"/>
        <v>0</v>
      </c>
      <c r="DG51" s="157"/>
      <c r="DH51" s="156" t="s">
        <v>67</v>
      </c>
      <c r="DI51" s="156">
        <v>135</v>
      </c>
      <c r="DJ51" s="156">
        <v>129</v>
      </c>
      <c r="DK51" s="156">
        <v>0</v>
      </c>
      <c r="DL51" s="156">
        <v>6</v>
      </c>
      <c r="DM51" s="162">
        <v>0.96</v>
      </c>
      <c r="DN51" s="158">
        <f t="shared" si="12"/>
        <v>0</v>
      </c>
      <c r="DO51" s="157"/>
      <c r="DP51" s="156" t="s">
        <v>67</v>
      </c>
      <c r="DQ51" s="156">
        <v>135</v>
      </c>
      <c r="DR51" s="156">
        <v>129</v>
      </c>
      <c r="DS51" s="156">
        <v>0</v>
      </c>
      <c r="DT51" s="156">
        <v>6</v>
      </c>
      <c r="DU51" s="162">
        <v>0.96</v>
      </c>
      <c r="DV51" s="162">
        <f t="shared" si="13"/>
        <v>0</v>
      </c>
      <c r="DW51" s="156"/>
      <c r="DX51" s="156" t="s">
        <v>67</v>
      </c>
      <c r="DY51" s="156">
        <v>135</v>
      </c>
      <c r="DZ51" s="156">
        <v>129</v>
      </c>
      <c r="EA51" s="156">
        <v>0</v>
      </c>
      <c r="EB51" s="156">
        <v>6</v>
      </c>
      <c r="EC51" s="162">
        <v>0.96</v>
      </c>
      <c r="ED51" s="162">
        <f t="shared" si="14"/>
        <v>0</v>
      </c>
      <c r="EE51" s="156"/>
      <c r="EF51" s="156" t="s">
        <v>67</v>
      </c>
      <c r="EG51" s="156">
        <v>135</v>
      </c>
      <c r="EH51" s="156">
        <v>129</v>
      </c>
      <c r="EI51" s="156">
        <v>0</v>
      </c>
      <c r="EJ51" s="156">
        <v>6</v>
      </c>
      <c r="EK51" s="162">
        <v>0.96</v>
      </c>
      <c r="EL51" s="162">
        <f t="shared" si="15"/>
        <v>0</v>
      </c>
      <c r="EM51" s="156"/>
      <c r="EN51" s="156" t="s">
        <v>67</v>
      </c>
      <c r="EO51" s="156">
        <v>135</v>
      </c>
      <c r="EP51" s="156">
        <v>129</v>
      </c>
      <c r="EQ51" s="156">
        <v>0</v>
      </c>
      <c r="ER51" s="156">
        <v>6</v>
      </c>
      <c r="ES51" s="162">
        <v>0.96</v>
      </c>
      <c r="ET51" s="162">
        <f t="shared" si="16"/>
        <v>0</v>
      </c>
      <c r="EU51" s="156"/>
      <c r="EV51" s="156"/>
      <c r="EW51" s="156"/>
      <c r="EX51" s="156"/>
      <c r="EY51" s="156"/>
      <c r="EZ51" s="156"/>
      <c r="FA51" s="156"/>
      <c r="FB51" s="156"/>
      <c r="FC51" s="162"/>
      <c r="FD51" s="156"/>
      <c r="FE51" s="156"/>
      <c r="FF51" s="156"/>
      <c r="FG51" s="156"/>
      <c r="FH51" s="156"/>
      <c r="FI51" s="156"/>
      <c r="FJ51" s="162"/>
      <c r="FK51" s="156"/>
      <c r="FL51" s="156"/>
      <c r="FM51" s="156"/>
      <c r="FN51" s="156"/>
      <c r="FO51" s="156"/>
      <c r="FP51" s="156"/>
      <c r="FQ51" s="156"/>
      <c r="FR51" s="156"/>
      <c r="FS51" s="156"/>
      <c r="FT51" s="157" t="s">
        <v>67</v>
      </c>
      <c r="FU51" s="157">
        <v>135</v>
      </c>
      <c r="FV51" s="157">
        <v>129</v>
      </c>
      <c r="FW51" s="157">
        <v>0</v>
      </c>
      <c r="FX51" s="157">
        <v>6</v>
      </c>
      <c r="FY51" s="158">
        <f t="shared" si="17"/>
        <v>0.9555555555555556</v>
      </c>
      <c r="FZ51" s="162">
        <f t="shared" si="18"/>
        <v>-4.444444444444362E-3</v>
      </c>
      <c r="GA51" s="156"/>
      <c r="GB51" s="157" t="s">
        <v>67</v>
      </c>
      <c r="GC51" s="157">
        <v>135</v>
      </c>
      <c r="GD51" s="157">
        <v>129</v>
      </c>
      <c r="GE51" s="157">
        <v>0</v>
      </c>
      <c r="GF51" s="157">
        <v>6</v>
      </c>
      <c r="GG51" s="158">
        <f t="shared" si="19"/>
        <v>0.9555555555555556</v>
      </c>
      <c r="GH51" s="162">
        <f t="shared" si="20"/>
        <v>0</v>
      </c>
      <c r="GI51" s="156"/>
      <c r="GJ51" s="157" t="s">
        <v>67</v>
      </c>
      <c r="GK51" s="157">
        <v>135</v>
      </c>
      <c r="GL51" s="157">
        <v>129</v>
      </c>
      <c r="GM51" s="157">
        <v>0</v>
      </c>
      <c r="GN51" s="157">
        <v>6</v>
      </c>
      <c r="GO51" s="158">
        <f t="shared" si="21"/>
        <v>0.9555555555555556</v>
      </c>
      <c r="GP51" s="162">
        <f t="shared" si="22"/>
        <v>0</v>
      </c>
      <c r="GQ51" s="156"/>
      <c r="GR51" s="157" t="s">
        <v>67</v>
      </c>
      <c r="GS51" s="157">
        <v>135</v>
      </c>
      <c r="GT51" s="157">
        <v>129</v>
      </c>
      <c r="GU51" s="157">
        <v>0</v>
      </c>
      <c r="GV51" s="157">
        <v>6</v>
      </c>
      <c r="GW51" s="158">
        <f t="shared" si="23"/>
        <v>0.9555555555555556</v>
      </c>
      <c r="GX51" s="162">
        <f t="shared" si="24"/>
        <v>0</v>
      </c>
      <c r="GY51" s="156"/>
      <c r="GZ51" s="157" t="s">
        <v>67</v>
      </c>
      <c r="HA51" s="157">
        <v>135</v>
      </c>
      <c r="HB51" s="157">
        <v>129</v>
      </c>
      <c r="HC51" s="157">
        <v>0</v>
      </c>
      <c r="HD51" s="157">
        <v>6</v>
      </c>
      <c r="HE51" s="158">
        <f t="shared" si="25"/>
        <v>0.9555555555555556</v>
      </c>
      <c r="HF51" s="162">
        <f t="shared" si="26"/>
        <v>0</v>
      </c>
      <c r="HH51" s="157" t="s">
        <v>67</v>
      </c>
      <c r="HI51" s="157">
        <v>135</v>
      </c>
      <c r="HJ51" s="157">
        <v>129</v>
      </c>
      <c r="HK51" s="157">
        <v>0</v>
      </c>
      <c r="HL51" s="157">
        <v>6</v>
      </c>
      <c r="HM51" s="158">
        <f t="shared" si="27"/>
        <v>0.9555555555555556</v>
      </c>
      <c r="HN51" s="162">
        <f t="shared" si="28"/>
        <v>0</v>
      </c>
      <c r="HP51" s="157" t="s">
        <v>67</v>
      </c>
      <c r="HQ51" s="157">
        <v>135</v>
      </c>
      <c r="HR51" s="157">
        <v>129</v>
      </c>
      <c r="HS51" s="157">
        <v>0</v>
      </c>
      <c r="HT51" s="157">
        <v>6</v>
      </c>
      <c r="HU51" s="158">
        <f t="shared" si="29"/>
        <v>0.9555555555555556</v>
      </c>
      <c r="HV51" s="162">
        <f t="shared" si="30"/>
        <v>0</v>
      </c>
      <c r="HX51" s="157" t="s">
        <v>67</v>
      </c>
      <c r="HY51" s="157">
        <v>135</v>
      </c>
      <c r="HZ51" s="157">
        <v>129</v>
      </c>
      <c r="IA51" s="157">
        <v>0</v>
      </c>
      <c r="IB51" s="157">
        <v>6</v>
      </c>
      <c r="IC51" s="158">
        <f t="shared" si="31"/>
        <v>0.9555555555555556</v>
      </c>
      <c r="ID51" s="162">
        <f t="shared" si="32"/>
        <v>0</v>
      </c>
      <c r="IF51" s="157" t="s">
        <v>67</v>
      </c>
      <c r="IG51" s="157">
        <v>135</v>
      </c>
      <c r="IH51" s="157">
        <v>129</v>
      </c>
      <c r="II51" s="157">
        <v>0</v>
      </c>
      <c r="IJ51" s="157">
        <v>6</v>
      </c>
      <c r="IK51" s="158">
        <f t="shared" si="33"/>
        <v>0.9555555555555556</v>
      </c>
      <c r="IL51" s="162">
        <f t="shared" si="34"/>
        <v>0</v>
      </c>
      <c r="IN51" s="157" t="s">
        <v>67</v>
      </c>
      <c r="IO51" s="157">
        <v>135</v>
      </c>
      <c r="IP51" s="157">
        <v>129</v>
      </c>
      <c r="IQ51" s="157">
        <v>0</v>
      </c>
      <c r="IR51" s="157">
        <v>6</v>
      </c>
      <c r="IS51" s="158">
        <f t="shared" si="35"/>
        <v>0.9555555555555556</v>
      </c>
      <c r="IT51" s="162">
        <f t="shared" si="36"/>
        <v>0</v>
      </c>
      <c r="IV51" s="157" t="s">
        <v>67</v>
      </c>
      <c r="IW51" s="157">
        <v>135</v>
      </c>
      <c r="IX51" s="157">
        <v>129</v>
      </c>
      <c r="IY51" s="157">
        <v>0</v>
      </c>
      <c r="IZ51" s="157">
        <v>6</v>
      </c>
      <c r="JA51" s="158">
        <f t="shared" si="37"/>
        <v>0.9555555555555556</v>
      </c>
      <c r="JB51" s="162">
        <f t="shared" si="38"/>
        <v>0</v>
      </c>
      <c r="JD51" s="157" t="s">
        <v>67</v>
      </c>
      <c r="JE51" s="157">
        <v>135</v>
      </c>
      <c r="JF51" s="157">
        <v>129</v>
      </c>
      <c r="JG51" s="157">
        <v>0</v>
      </c>
      <c r="JH51" s="157">
        <v>6</v>
      </c>
      <c r="JI51" s="158">
        <f t="shared" si="39"/>
        <v>0.9555555555555556</v>
      </c>
      <c r="JJ51" s="162">
        <f t="shared" si="40"/>
        <v>0</v>
      </c>
      <c r="JL51" s="157" t="s">
        <v>67</v>
      </c>
      <c r="JM51" s="157">
        <v>135</v>
      </c>
      <c r="JN51" s="157">
        <v>129</v>
      </c>
      <c r="JO51" s="157">
        <v>0</v>
      </c>
      <c r="JP51" s="157">
        <v>6</v>
      </c>
      <c r="JQ51" s="158">
        <f t="shared" si="41"/>
        <v>0.9555555555555556</v>
      </c>
      <c r="JR51" s="162">
        <f t="shared" si="42"/>
        <v>0</v>
      </c>
      <c r="JT51" s="157" t="s">
        <v>67</v>
      </c>
      <c r="JU51" s="157">
        <v>135</v>
      </c>
      <c r="JV51" s="157">
        <v>129</v>
      </c>
      <c r="JW51" s="157">
        <v>0</v>
      </c>
      <c r="JX51" s="157">
        <v>6</v>
      </c>
      <c r="JY51" s="158">
        <f t="shared" si="43"/>
        <v>0.9555555555555556</v>
      </c>
      <c r="JZ51" s="162">
        <f t="shared" si="44"/>
        <v>0</v>
      </c>
      <c r="KB51" s="157" t="s">
        <v>67</v>
      </c>
      <c r="KC51" s="157">
        <v>148</v>
      </c>
      <c r="KD51" s="157">
        <v>129</v>
      </c>
      <c r="KE51" s="157">
        <v>4</v>
      </c>
      <c r="KF51" s="157">
        <v>15</v>
      </c>
      <c r="KG51" s="158">
        <f t="shared" si="45"/>
        <v>0.8716216216216216</v>
      </c>
      <c r="KH51" s="162">
        <f t="shared" si="46"/>
        <v>-8.3933933933934002E-2</v>
      </c>
      <c r="KJ51" s="157" t="s">
        <v>67</v>
      </c>
      <c r="KK51" s="157">
        <v>148</v>
      </c>
      <c r="KL51" s="157">
        <v>129</v>
      </c>
      <c r="KM51" s="157">
        <v>4</v>
      </c>
      <c r="KN51" s="157">
        <v>15</v>
      </c>
      <c r="KO51" s="158">
        <f t="shared" si="47"/>
        <v>0.8716216216216216</v>
      </c>
      <c r="KP51" s="162">
        <f t="shared" si="48"/>
        <v>0</v>
      </c>
      <c r="KR51" s="157" t="s">
        <v>67</v>
      </c>
      <c r="KS51" s="157">
        <v>148</v>
      </c>
      <c r="KT51" s="157">
        <v>129</v>
      </c>
      <c r="KU51" s="157">
        <v>4</v>
      </c>
      <c r="KV51" s="157">
        <v>15</v>
      </c>
      <c r="KW51" s="158">
        <f t="shared" si="49"/>
        <v>0.8716216216216216</v>
      </c>
      <c r="KX51" s="162">
        <f t="shared" si="50"/>
        <v>0</v>
      </c>
      <c r="KZ51" s="157" t="s">
        <v>67</v>
      </c>
      <c r="LA51" s="157">
        <v>148</v>
      </c>
      <c r="LB51" s="157">
        <v>129</v>
      </c>
      <c r="LC51" s="157">
        <v>4</v>
      </c>
      <c r="LD51" s="157">
        <v>15</v>
      </c>
      <c r="LE51" s="158">
        <f t="shared" si="51"/>
        <v>0.8716216216216216</v>
      </c>
      <c r="LF51" s="162">
        <f t="shared" si="52"/>
        <v>0</v>
      </c>
      <c r="LH51" s="157" t="s">
        <v>67</v>
      </c>
      <c r="LI51" s="157">
        <v>148</v>
      </c>
      <c r="LJ51" s="157">
        <v>129</v>
      </c>
      <c r="LK51" s="157">
        <v>4</v>
      </c>
      <c r="LL51" s="157">
        <v>15</v>
      </c>
      <c r="LM51" s="158">
        <f t="shared" si="53"/>
        <v>0.8716216216216216</v>
      </c>
      <c r="LN51" s="162">
        <f t="shared" si="54"/>
        <v>0</v>
      </c>
      <c r="LP51" s="157" t="s">
        <v>67</v>
      </c>
      <c r="LQ51" s="157">
        <v>148</v>
      </c>
      <c r="LR51" s="157">
        <v>129</v>
      </c>
      <c r="LS51" s="157">
        <v>4</v>
      </c>
      <c r="LT51" s="157">
        <v>15</v>
      </c>
      <c r="LU51" s="158">
        <f t="shared" si="55"/>
        <v>0.8716216216216216</v>
      </c>
      <c r="LV51" s="162">
        <f t="shared" si="56"/>
        <v>0</v>
      </c>
      <c r="LX51" s="157" t="s">
        <v>67</v>
      </c>
      <c r="LY51" s="157">
        <v>148</v>
      </c>
      <c r="LZ51" s="157">
        <v>129</v>
      </c>
      <c r="MA51" s="157">
        <v>4</v>
      </c>
      <c r="MB51" s="157">
        <v>15</v>
      </c>
      <c r="MC51" s="158">
        <f t="shared" si="57"/>
        <v>0.8716216216216216</v>
      </c>
      <c r="MD51" s="162">
        <f t="shared" si="58"/>
        <v>0</v>
      </c>
      <c r="ME51" s="162"/>
      <c r="MF51" s="157" t="s">
        <v>67</v>
      </c>
      <c r="MG51" s="157">
        <v>148</v>
      </c>
      <c r="MH51" s="157">
        <v>129</v>
      </c>
      <c r="MI51" s="157">
        <v>4</v>
      </c>
      <c r="MJ51" s="157">
        <v>15</v>
      </c>
      <c r="MK51" s="158">
        <v>0.87</v>
      </c>
      <c r="ML51" s="158"/>
      <c r="MM51" s="158"/>
      <c r="MN51" s="158"/>
      <c r="MP51" s="157" t="s">
        <v>67</v>
      </c>
      <c r="MQ51" s="157">
        <v>148</v>
      </c>
      <c r="MR51" s="157">
        <v>129</v>
      </c>
      <c r="MS51" s="157">
        <v>4</v>
      </c>
      <c r="MT51" s="157">
        <v>15</v>
      </c>
      <c r="MU51" s="158">
        <v>0.87</v>
      </c>
      <c r="MV51" s="162">
        <f t="shared" si="59"/>
        <v>0</v>
      </c>
      <c r="MX51" s="157" t="s">
        <v>67</v>
      </c>
      <c r="MY51" s="157">
        <v>148</v>
      </c>
      <c r="MZ51" s="157">
        <v>0</v>
      </c>
      <c r="NA51" s="157">
        <v>0</v>
      </c>
      <c r="NB51" s="157">
        <v>148</v>
      </c>
      <c r="NC51" s="158">
        <v>0</v>
      </c>
      <c r="NE51" s="157" t="s">
        <v>67</v>
      </c>
      <c r="NF51" s="157">
        <v>148</v>
      </c>
      <c r="NG51" s="157">
        <v>0</v>
      </c>
      <c r="NH51" s="157">
        <v>0</v>
      </c>
      <c r="NI51" s="157">
        <v>148</v>
      </c>
      <c r="NJ51" s="158">
        <v>0</v>
      </c>
      <c r="NL51" s="157" t="s">
        <v>67</v>
      </c>
      <c r="NM51" s="157">
        <v>148</v>
      </c>
      <c r="NN51" s="157">
        <v>0</v>
      </c>
      <c r="NO51" s="157">
        <v>0</v>
      </c>
      <c r="NP51" s="157">
        <v>148</v>
      </c>
      <c r="NQ51" s="158">
        <v>0</v>
      </c>
      <c r="NS51" s="157" t="s">
        <v>67</v>
      </c>
      <c r="NT51" s="157">
        <v>148</v>
      </c>
      <c r="NU51" s="157">
        <v>0</v>
      </c>
      <c r="NV51" s="157">
        <v>0</v>
      </c>
      <c r="NW51" s="157">
        <v>148</v>
      </c>
      <c r="NX51" s="158">
        <v>0</v>
      </c>
      <c r="NZ51" s="157" t="s">
        <v>67</v>
      </c>
      <c r="OA51" s="157">
        <v>148</v>
      </c>
      <c r="OB51" s="157">
        <v>0</v>
      </c>
      <c r="OC51" s="157">
        <v>0</v>
      </c>
      <c r="OD51" s="157">
        <v>148</v>
      </c>
      <c r="OE51" s="157">
        <v>0</v>
      </c>
      <c r="OG51" s="157" t="s">
        <v>67</v>
      </c>
      <c r="OH51" s="157">
        <v>148</v>
      </c>
      <c r="OI51" s="157">
        <v>0</v>
      </c>
      <c r="OJ51" s="157">
        <v>0</v>
      </c>
      <c r="OK51" s="157">
        <v>148</v>
      </c>
      <c r="OL51" s="158">
        <v>0</v>
      </c>
      <c r="ON51" s="157" t="s">
        <v>67</v>
      </c>
      <c r="OO51" s="157">
        <v>148</v>
      </c>
      <c r="OP51" s="157">
        <v>0</v>
      </c>
      <c r="OQ51" s="157">
        <v>0</v>
      </c>
      <c r="OR51" s="157">
        <v>148</v>
      </c>
      <c r="OS51" s="158">
        <v>0</v>
      </c>
      <c r="OU51" s="157" t="s">
        <v>67</v>
      </c>
      <c r="OV51" s="157">
        <v>148</v>
      </c>
      <c r="OW51" s="157">
        <v>0</v>
      </c>
      <c r="OX51" s="157">
        <v>0</v>
      </c>
      <c r="OY51" s="157">
        <v>148</v>
      </c>
      <c r="OZ51" s="158">
        <v>0</v>
      </c>
      <c r="PB51" s="157" t="s">
        <v>66</v>
      </c>
      <c r="PC51" s="157">
        <v>389</v>
      </c>
      <c r="PD51" s="157">
        <v>0</v>
      </c>
      <c r="PE51" s="157">
        <v>0</v>
      </c>
      <c r="PF51" s="157">
        <v>389</v>
      </c>
      <c r="PG51" s="157">
        <v>0</v>
      </c>
    </row>
    <row r="52" spans="1:423">
      <c r="A52" s="2" t="s">
        <v>68</v>
      </c>
      <c r="B52" s="2">
        <v>1595</v>
      </c>
      <c r="C52" s="2">
        <v>1587</v>
      </c>
      <c r="D52" s="7">
        <v>8</v>
      </c>
      <c r="E52" s="2">
        <v>0</v>
      </c>
      <c r="F52" s="4">
        <f t="shared" si="61"/>
        <v>0.99498432601880882</v>
      </c>
      <c r="H52" s="2" t="s">
        <v>68</v>
      </c>
      <c r="I52" s="2">
        <v>1595</v>
      </c>
      <c r="J52" s="2">
        <v>1587</v>
      </c>
      <c r="K52" s="2">
        <v>8</v>
      </c>
      <c r="L52" s="2">
        <v>0</v>
      </c>
      <c r="M52" s="4">
        <f t="shared" si="60"/>
        <v>0.99498432601880882</v>
      </c>
      <c r="N52" s="108">
        <f t="shared" si="0"/>
        <v>0</v>
      </c>
      <c r="P52" s="2" t="s">
        <v>68</v>
      </c>
      <c r="Q52" s="2">
        <v>1595</v>
      </c>
      <c r="R52" s="2">
        <v>1587</v>
      </c>
      <c r="S52" s="2">
        <v>8</v>
      </c>
      <c r="T52" s="2">
        <v>0</v>
      </c>
      <c r="U52" s="4">
        <v>0.99</v>
      </c>
      <c r="V52" s="108">
        <f t="shared" si="1"/>
        <v>-4.9843260188088268E-3</v>
      </c>
      <c r="X52" s="2" t="s">
        <v>68</v>
      </c>
      <c r="Y52" s="2">
        <v>1595</v>
      </c>
      <c r="Z52" s="2">
        <v>1587</v>
      </c>
      <c r="AA52" s="2">
        <v>8</v>
      </c>
      <c r="AB52" s="2">
        <v>0</v>
      </c>
      <c r="AC52" s="4">
        <v>0.99</v>
      </c>
      <c r="AD52" s="108">
        <f t="shared" si="2"/>
        <v>0</v>
      </c>
      <c r="AF52" s="2" t="s">
        <v>68</v>
      </c>
      <c r="AG52" s="2">
        <v>1595</v>
      </c>
      <c r="AH52" s="2">
        <v>1587</v>
      </c>
      <c r="AI52" s="2">
        <v>8</v>
      </c>
      <c r="AJ52" s="2">
        <v>0</v>
      </c>
      <c r="AK52" s="4">
        <v>0.99</v>
      </c>
      <c r="AL52" s="108">
        <f t="shared" si="3"/>
        <v>0</v>
      </c>
      <c r="AN52" s="2" t="s">
        <v>68</v>
      </c>
      <c r="AO52" s="2">
        <v>1595</v>
      </c>
      <c r="AP52" s="2">
        <v>1587</v>
      </c>
      <c r="AQ52" s="2">
        <v>8</v>
      </c>
      <c r="AR52" s="2">
        <v>0</v>
      </c>
      <c r="AS52" s="4">
        <v>0.99</v>
      </c>
      <c r="AT52" s="108">
        <f t="shared" si="4"/>
        <v>0</v>
      </c>
      <c r="AV52" s="2" t="s">
        <v>68</v>
      </c>
      <c r="AW52" s="2">
        <v>1595</v>
      </c>
      <c r="AX52" s="2">
        <v>1587</v>
      </c>
      <c r="AY52" s="2">
        <v>8</v>
      </c>
      <c r="AZ52" s="2">
        <v>0</v>
      </c>
      <c r="BA52" s="4">
        <v>0.99</v>
      </c>
      <c r="BB52" s="108">
        <f t="shared" si="5"/>
        <v>0</v>
      </c>
      <c r="BD52" s="2" t="s">
        <v>68</v>
      </c>
      <c r="BE52" s="2">
        <v>1595</v>
      </c>
      <c r="BF52" s="2">
        <v>1588</v>
      </c>
      <c r="BG52" s="2">
        <v>7</v>
      </c>
      <c r="BH52" s="2">
        <v>0</v>
      </c>
      <c r="BI52" s="4">
        <v>1</v>
      </c>
      <c r="BJ52" s="108">
        <f t="shared" si="6"/>
        <v>1.0000000000000009E-2</v>
      </c>
      <c r="BL52" s="2" t="s">
        <v>68</v>
      </c>
      <c r="BM52" s="2">
        <v>1595</v>
      </c>
      <c r="BN52" s="2">
        <v>1587</v>
      </c>
      <c r="BO52" s="2">
        <v>8</v>
      </c>
      <c r="BP52" s="2">
        <v>0</v>
      </c>
      <c r="BQ52" s="4">
        <f t="shared" si="7"/>
        <v>0.99498432601880882</v>
      </c>
      <c r="BR52" s="108">
        <f t="shared" si="8"/>
        <v>-5.0156739811911821E-3</v>
      </c>
      <c r="BS52" t="s">
        <v>119</v>
      </c>
      <c r="BT52" s="157" t="s">
        <v>68</v>
      </c>
      <c r="BU52" s="157">
        <v>1595</v>
      </c>
      <c r="BV52" s="157">
        <v>1587</v>
      </c>
      <c r="BW52" s="157">
        <v>8</v>
      </c>
      <c r="BX52" s="157">
        <v>0</v>
      </c>
      <c r="BY52" s="158">
        <v>0.99</v>
      </c>
      <c r="BZ52" s="158">
        <v>-1.0000000000000009E-2</v>
      </c>
      <c r="CA52" s="156"/>
      <c r="CB52" s="156" t="s">
        <v>68</v>
      </c>
      <c r="CC52" s="156">
        <v>1595</v>
      </c>
      <c r="CD52" s="156">
        <v>1587</v>
      </c>
      <c r="CE52" s="156">
        <v>8</v>
      </c>
      <c r="CF52" s="156">
        <v>0</v>
      </c>
      <c r="CG52" s="162">
        <v>0.99</v>
      </c>
      <c r="CH52" s="158">
        <v>0</v>
      </c>
      <c r="CI52" s="157"/>
      <c r="CJ52" s="156" t="s">
        <v>68</v>
      </c>
      <c r="CK52" s="156">
        <v>1595</v>
      </c>
      <c r="CL52" s="156">
        <v>1587</v>
      </c>
      <c r="CM52" s="156">
        <v>8</v>
      </c>
      <c r="CN52" s="156">
        <v>0</v>
      </c>
      <c r="CO52" s="162">
        <v>0.99</v>
      </c>
      <c r="CP52" s="162">
        <f t="shared" si="9"/>
        <v>0</v>
      </c>
      <c r="CQ52" s="156"/>
      <c r="CR52" s="156" t="s">
        <v>68</v>
      </c>
      <c r="CS52" s="156">
        <v>1595</v>
      </c>
      <c r="CT52" s="156">
        <v>1587</v>
      </c>
      <c r="CU52" s="156">
        <v>8</v>
      </c>
      <c r="CV52" s="156">
        <v>0</v>
      </c>
      <c r="CW52" s="162">
        <v>0.99</v>
      </c>
      <c r="CX52" s="158">
        <f t="shared" si="10"/>
        <v>0</v>
      </c>
      <c r="CY52" s="157"/>
      <c r="CZ52" s="156" t="s">
        <v>68</v>
      </c>
      <c r="DA52" s="156">
        <v>1595</v>
      </c>
      <c r="DB52" s="156">
        <v>1587</v>
      </c>
      <c r="DC52" s="156">
        <v>8</v>
      </c>
      <c r="DD52" s="156">
        <v>0</v>
      </c>
      <c r="DE52" s="162">
        <v>0.99</v>
      </c>
      <c r="DF52" s="158">
        <f t="shared" si="11"/>
        <v>0</v>
      </c>
      <c r="DG52" s="157"/>
      <c r="DH52" s="156" t="s">
        <v>68</v>
      </c>
      <c r="DI52" s="156">
        <v>1595</v>
      </c>
      <c r="DJ52" s="156">
        <v>1587</v>
      </c>
      <c r="DK52" s="156">
        <v>8</v>
      </c>
      <c r="DL52" s="156">
        <v>0</v>
      </c>
      <c r="DM52" s="162">
        <v>0.99</v>
      </c>
      <c r="DN52" s="158">
        <f t="shared" si="12"/>
        <v>0</v>
      </c>
      <c r="DO52" s="157"/>
      <c r="DP52" s="156" t="s">
        <v>68</v>
      </c>
      <c r="DQ52" s="156">
        <v>1595</v>
      </c>
      <c r="DR52" s="156">
        <v>1587</v>
      </c>
      <c r="DS52" s="156">
        <v>8</v>
      </c>
      <c r="DT52" s="156">
        <v>0</v>
      </c>
      <c r="DU52" s="162">
        <v>0.99</v>
      </c>
      <c r="DV52" s="162">
        <f t="shared" si="13"/>
        <v>0</v>
      </c>
      <c r="DW52" s="156"/>
      <c r="DX52" s="156" t="s">
        <v>68</v>
      </c>
      <c r="DY52" s="156">
        <v>1595</v>
      </c>
      <c r="DZ52" s="156">
        <v>1587</v>
      </c>
      <c r="EA52" s="156">
        <v>8</v>
      </c>
      <c r="EB52" s="156">
        <v>0</v>
      </c>
      <c r="EC52" s="162">
        <v>0.99</v>
      </c>
      <c r="ED52" s="162">
        <f t="shared" si="14"/>
        <v>0</v>
      </c>
      <c r="EE52" s="156"/>
      <c r="EF52" s="156" t="s">
        <v>68</v>
      </c>
      <c r="EG52" s="156">
        <v>1595</v>
      </c>
      <c r="EH52" s="156">
        <v>1587</v>
      </c>
      <c r="EI52" s="156">
        <v>8</v>
      </c>
      <c r="EJ52" s="156">
        <v>0</v>
      </c>
      <c r="EK52" s="162">
        <v>0.99</v>
      </c>
      <c r="EL52" s="162">
        <f t="shared" si="15"/>
        <v>0</v>
      </c>
      <c r="EM52" s="156"/>
      <c r="EN52" s="156" t="s">
        <v>68</v>
      </c>
      <c r="EO52" s="156">
        <v>1595</v>
      </c>
      <c r="EP52" s="156">
        <v>1587</v>
      </c>
      <c r="EQ52" s="156">
        <v>8</v>
      </c>
      <c r="ER52" s="156">
        <v>0</v>
      </c>
      <c r="ES52" s="162">
        <v>0.99</v>
      </c>
      <c r="ET52" s="162">
        <f t="shared" si="16"/>
        <v>0</v>
      </c>
      <c r="EU52" s="156"/>
      <c r="EV52" s="156"/>
      <c r="EW52" s="156"/>
      <c r="EX52" s="156"/>
      <c r="EY52" s="156"/>
      <c r="EZ52" s="156"/>
      <c r="FA52" s="156"/>
      <c r="FB52" s="156"/>
      <c r="FC52" s="162"/>
      <c r="FD52" s="156"/>
      <c r="FE52" s="156"/>
      <c r="FF52" s="156"/>
      <c r="FG52" s="156"/>
      <c r="FH52" s="156"/>
      <c r="FI52" s="156"/>
      <c r="FJ52" s="162"/>
      <c r="FK52" s="156"/>
      <c r="FL52" s="156"/>
      <c r="FM52" s="156"/>
      <c r="FN52" s="156"/>
      <c r="FO52" s="156"/>
      <c r="FP52" s="156"/>
      <c r="FQ52" s="156"/>
      <c r="FR52" s="156"/>
      <c r="FS52" s="156"/>
      <c r="FT52" s="157" t="s">
        <v>68</v>
      </c>
      <c r="FU52" s="157">
        <v>1595</v>
      </c>
      <c r="FV52" s="157">
        <v>1587</v>
      </c>
      <c r="FW52" s="157">
        <v>8</v>
      </c>
      <c r="FX52" s="157">
        <v>0</v>
      </c>
      <c r="FY52" s="158">
        <f t="shared" si="17"/>
        <v>0.99498432601880882</v>
      </c>
      <c r="FZ52" s="162">
        <f t="shared" si="18"/>
        <v>4.9843260188088268E-3</v>
      </c>
      <c r="GA52" s="156"/>
      <c r="GB52" s="157" t="s">
        <v>68</v>
      </c>
      <c r="GC52" s="157">
        <v>1595</v>
      </c>
      <c r="GD52" s="157">
        <v>1587</v>
      </c>
      <c r="GE52" s="157">
        <v>8</v>
      </c>
      <c r="GF52" s="157">
        <v>0</v>
      </c>
      <c r="GG52" s="158">
        <f t="shared" si="19"/>
        <v>0.99498432601880882</v>
      </c>
      <c r="GH52" s="162">
        <f t="shared" si="20"/>
        <v>0</v>
      </c>
      <c r="GI52" s="156"/>
      <c r="GJ52" s="157" t="s">
        <v>68</v>
      </c>
      <c r="GK52" s="157">
        <v>1595</v>
      </c>
      <c r="GL52" s="157">
        <v>1128</v>
      </c>
      <c r="GM52" s="157">
        <v>5</v>
      </c>
      <c r="GN52" s="157">
        <v>462</v>
      </c>
      <c r="GO52" s="158">
        <f t="shared" si="21"/>
        <v>0.70721003134796234</v>
      </c>
      <c r="GP52" s="162">
        <f t="shared" si="22"/>
        <v>-0.28777429467084648</v>
      </c>
      <c r="GQ52" s="156"/>
      <c r="GR52" s="157" t="s">
        <v>68</v>
      </c>
      <c r="GS52" s="157">
        <v>1597</v>
      </c>
      <c r="GT52" s="157">
        <v>1589</v>
      </c>
      <c r="GU52" s="157">
        <v>8</v>
      </c>
      <c r="GV52" s="157">
        <v>0</v>
      </c>
      <c r="GW52" s="158">
        <f t="shared" si="23"/>
        <v>0.99499060738885414</v>
      </c>
      <c r="GX52" s="162">
        <f t="shared" si="24"/>
        <v>0.2877805760408918</v>
      </c>
      <c r="GY52" s="156"/>
      <c r="GZ52" s="157" t="s">
        <v>68</v>
      </c>
      <c r="HA52" s="157">
        <v>1597</v>
      </c>
      <c r="HB52" s="157">
        <v>1589</v>
      </c>
      <c r="HC52" s="157">
        <v>8</v>
      </c>
      <c r="HD52" s="157">
        <v>0</v>
      </c>
      <c r="HE52" s="158">
        <f t="shared" si="25"/>
        <v>0.99499060738885414</v>
      </c>
      <c r="HF52" s="162">
        <f t="shared" si="26"/>
        <v>0</v>
      </c>
      <c r="HH52" s="157" t="s">
        <v>68</v>
      </c>
      <c r="HI52" s="157">
        <v>1597</v>
      </c>
      <c r="HJ52" s="157">
        <v>1589</v>
      </c>
      <c r="HK52" s="157">
        <v>8</v>
      </c>
      <c r="HL52" s="157">
        <v>0</v>
      </c>
      <c r="HM52" s="158">
        <f t="shared" si="27"/>
        <v>0.99499060738885414</v>
      </c>
      <c r="HN52" s="162">
        <f t="shared" si="28"/>
        <v>0</v>
      </c>
      <c r="HP52" s="157" t="s">
        <v>68</v>
      </c>
      <c r="HQ52" s="157">
        <v>1597</v>
      </c>
      <c r="HR52" s="157">
        <v>1589</v>
      </c>
      <c r="HS52" s="157">
        <v>8</v>
      </c>
      <c r="HT52" s="157">
        <v>0</v>
      </c>
      <c r="HU52" s="158">
        <f t="shared" si="29"/>
        <v>0.99499060738885414</v>
      </c>
      <c r="HV52" s="162">
        <f t="shared" si="30"/>
        <v>0</v>
      </c>
      <c r="HX52" s="157" t="s">
        <v>68</v>
      </c>
      <c r="HY52" s="157">
        <v>1597</v>
      </c>
      <c r="HZ52" s="157">
        <v>1589</v>
      </c>
      <c r="IA52" s="157">
        <v>8</v>
      </c>
      <c r="IB52" s="157">
        <v>0</v>
      </c>
      <c r="IC52" s="158">
        <f t="shared" si="31"/>
        <v>0.99499060738885414</v>
      </c>
      <c r="ID52" s="162">
        <f t="shared" si="32"/>
        <v>0</v>
      </c>
      <c r="IF52" s="157" t="s">
        <v>68</v>
      </c>
      <c r="IG52" s="157">
        <v>1597</v>
      </c>
      <c r="IH52" s="157">
        <v>1589</v>
      </c>
      <c r="II52" s="157">
        <v>8</v>
      </c>
      <c r="IJ52" s="157">
        <v>0</v>
      </c>
      <c r="IK52" s="158">
        <f t="shared" si="33"/>
        <v>0.99499060738885414</v>
      </c>
      <c r="IL52" s="162">
        <f t="shared" si="34"/>
        <v>0</v>
      </c>
      <c r="IN52" s="157" t="s">
        <v>68</v>
      </c>
      <c r="IO52" s="157">
        <v>1597</v>
      </c>
      <c r="IP52" s="157">
        <v>1589</v>
      </c>
      <c r="IQ52" s="157">
        <v>8</v>
      </c>
      <c r="IR52" s="157">
        <v>0</v>
      </c>
      <c r="IS52" s="158">
        <f t="shared" si="35"/>
        <v>0.99499060738885414</v>
      </c>
      <c r="IT52" s="162">
        <f t="shared" si="36"/>
        <v>0</v>
      </c>
      <c r="IV52" s="157" t="s">
        <v>68</v>
      </c>
      <c r="IW52" s="157">
        <v>1597</v>
      </c>
      <c r="IX52" s="157">
        <v>1589</v>
      </c>
      <c r="IY52" s="157">
        <v>8</v>
      </c>
      <c r="IZ52" s="157">
        <v>0</v>
      </c>
      <c r="JA52" s="158">
        <f t="shared" si="37"/>
        <v>0.99499060738885414</v>
      </c>
      <c r="JB52" s="162">
        <f t="shared" si="38"/>
        <v>0</v>
      </c>
      <c r="JD52" s="157" t="s">
        <v>68</v>
      </c>
      <c r="JE52" s="157">
        <v>1597</v>
      </c>
      <c r="JF52" s="157">
        <v>1589</v>
      </c>
      <c r="JG52" s="157">
        <v>8</v>
      </c>
      <c r="JH52" s="157">
        <v>0</v>
      </c>
      <c r="JI52" s="158">
        <f t="shared" si="39"/>
        <v>0.99499060738885414</v>
      </c>
      <c r="JJ52" s="162">
        <f t="shared" si="40"/>
        <v>0</v>
      </c>
      <c r="JL52" s="157" t="s">
        <v>68</v>
      </c>
      <c r="JM52" s="157">
        <v>1597</v>
      </c>
      <c r="JN52" s="157">
        <v>1589</v>
      </c>
      <c r="JO52" s="157">
        <v>8</v>
      </c>
      <c r="JP52" s="157">
        <v>0</v>
      </c>
      <c r="JQ52" s="158">
        <f t="shared" si="41"/>
        <v>0.99499060738885414</v>
      </c>
      <c r="JR52" s="162">
        <f t="shared" si="42"/>
        <v>0</v>
      </c>
      <c r="JT52" s="157" t="s">
        <v>68</v>
      </c>
      <c r="JU52" s="157">
        <v>1597</v>
      </c>
      <c r="JV52" s="157">
        <v>1590</v>
      </c>
      <c r="JW52" s="157">
        <v>7</v>
      </c>
      <c r="JX52" s="157">
        <v>0</v>
      </c>
      <c r="JY52" s="158">
        <f t="shared" si="43"/>
        <v>0.99561678146524735</v>
      </c>
      <c r="JZ52" s="162">
        <f t="shared" si="44"/>
        <v>6.2617407639320444E-4</v>
      </c>
      <c r="KB52" s="157" t="s">
        <v>68</v>
      </c>
      <c r="KC52" s="157">
        <v>1597</v>
      </c>
      <c r="KD52" s="157">
        <v>1590</v>
      </c>
      <c r="KE52" s="157">
        <v>7</v>
      </c>
      <c r="KF52" s="157">
        <v>0</v>
      </c>
      <c r="KG52" s="158">
        <f t="shared" si="45"/>
        <v>0.99561678146524735</v>
      </c>
      <c r="KH52" s="162">
        <f t="shared" si="46"/>
        <v>0</v>
      </c>
      <c r="KJ52" s="157" t="s">
        <v>68</v>
      </c>
      <c r="KK52" s="157">
        <v>1597</v>
      </c>
      <c r="KL52" s="157">
        <v>1589</v>
      </c>
      <c r="KM52" s="157">
        <v>8</v>
      </c>
      <c r="KN52" s="157">
        <v>0</v>
      </c>
      <c r="KO52" s="158">
        <f t="shared" si="47"/>
        <v>0.99499060738885414</v>
      </c>
      <c r="KP52" s="162">
        <f t="shared" si="48"/>
        <v>-6.2617407639320444E-4</v>
      </c>
      <c r="KR52" s="157" t="s">
        <v>68</v>
      </c>
      <c r="KS52" s="157">
        <v>1597</v>
      </c>
      <c r="KT52" s="157">
        <v>1589</v>
      </c>
      <c r="KU52" s="157">
        <v>8</v>
      </c>
      <c r="KV52" s="157">
        <v>0</v>
      </c>
      <c r="KW52" s="158">
        <f t="shared" si="49"/>
        <v>0.99499060738885414</v>
      </c>
      <c r="KX52" s="162">
        <f t="shared" si="50"/>
        <v>0</v>
      </c>
      <c r="KZ52" s="157" t="s">
        <v>68</v>
      </c>
      <c r="LA52" s="157">
        <v>1597</v>
      </c>
      <c r="LB52" s="157">
        <v>1589</v>
      </c>
      <c r="LC52" s="157">
        <v>8</v>
      </c>
      <c r="LD52" s="157">
        <v>0</v>
      </c>
      <c r="LE52" s="158">
        <f t="shared" si="51"/>
        <v>0.99499060738885414</v>
      </c>
      <c r="LF52" s="162">
        <f t="shared" si="52"/>
        <v>0</v>
      </c>
      <c r="LH52" s="157" t="s">
        <v>68</v>
      </c>
      <c r="LI52" s="157">
        <v>1597</v>
      </c>
      <c r="LJ52" s="157">
        <v>1589</v>
      </c>
      <c r="LK52" s="157">
        <v>8</v>
      </c>
      <c r="LL52" s="157">
        <v>0</v>
      </c>
      <c r="LM52" s="158">
        <f t="shared" si="53"/>
        <v>0.99499060738885414</v>
      </c>
      <c r="LN52" s="162">
        <f t="shared" si="54"/>
        <v>0</v>
      </c>
      <c r="LP52" s="157" t="s">
        <v>68</v>
      </c>
      <c r="LQ52" s="157">
        <v>1597</v>
      </c>
      <c r="LR52" s="157">
        <v>1589</v>
      </c>
      <c r="LS52" s="157">
        <v>8</v>
      </c>
      <c r="LT52" s="157">
        <v>0</v>
      </c>
      <c r="LU52" s="158">
        <f t="shared" si="55"/>
        <v>0.99499060738885414</v>
      </c>
      <c r="LV52" s="162">
        <f t="shared" si="56"/>
        <v>0</v>
      </c>
      <c r="LX52" s="157" t="s">
        <v>68</v>
      </c>
      <c r="LY52" s="157">
        <v>1597</v>
      </c>
      <c r="LZ52" s="157">
        <v>1589</v>
      </c>
      <c r="MA52" s="157">
        <v>8</v>
      </c>
      <c r="MB52" s="157">
        <v>0</v>
      </c>
      <c r="MC52" s="158">
        <f t="shared" si="57"/>
        <v>0.99499060738885414</v>
      </c>
      <c r="MD52" s="162">
        <f t="shared" si="58"/>
        <v>0</v>
      </c>
      <c r="ME52" s="162"/>
      <c r="MF52" s="157" t="s">
        <v>68</v>
      </c>
      <c r="MG52" s="157">
        <v>1597</v>
      </c>
      <c r="MH52" s="157">
        <v>1589</v>
      </c>
      <c r="MI52" s="157">
        <v>8</v>
      </c>
      <c r="MJ52" s="157">
        <v>0</v>
      </c>
      <c r="MK52" s="158">
        <v>0.99</v>
      </c>
      <c r="ML52" s="158"/>
      <c r="MM52" s="158"/>
      <c r="MN52" s="158"/>
      <c r="MP52" s="157" t="s">
        <v>68</v>
      </c>
      <c r="MQ52" s="157">
        <v>1597</v>
      </c>
      <c r="MR52" s="157">
        <v>1596</v>
      </c>
      <c r="MS52" s="157">
        <v>1</v>
      </c>
      <c r="MT52" s="157">
        <v>0</v>
      </c>
      <c r="MU52" s="158">
        <v>1</v>
      </c>
      <c r="MV52" s="162">
        <f t="shared" si="59"/>
        <v>1.0000000000000009E-2</v>
      </c>
      <c r="MX52" s="157" t="s">
        <v>68</v>
      </c>
      <c r="MY52" s="157">
        <v>1597</v>
      </c>
      <c r="MZ52" s="157">
        <v>0</v>
      </c>
      <c r="NA52" s="157">
        <v>0</v>
      </c>
      <c r="NB52" s="157">
        <v>1597</v>
      </c>
      <c r="NC52" s="158">
        <v>0</v>
      </c>
      <c r="NE52" s="157" t="s">
        <v>68</v>
      </c>
      <c r="NF52" s="157">
        <v>1597</v>
      </c>
      <c r="NG52" s="157">
        <v>0</v>
      </c>
      <c r="NH52" s="157">
        <v>0</v>
      </c>
      <c r="NI52" s="157">
        <v>1597</v>
      </c>
      <c r="NJ52" s="158">
        <v>0</v>
      </c>
      <c r="NL52" s="157" t="s">
        <v>68</v>
      </c>
      <c r="NM52" s="157">
        <v>1597</v>
      </c>
      <c r="NN52" s="157">
        <v>0</v>
      </c>
      <c r="NO52" s="157">
        <v>0</v>
      </c>
      <c r="NP52" s="157">
        <v>1597</v>
      </c>
      <c r="NQ52" s="158">
        <v>0</v>
      </c>
      <c r="NS52" s="157" t="s">
        <v>68</v>
      </c>
      <c r="NT52" s="157">
        <v>1597</v>
      </c>
      <c r="NU52" s="157">
        <v>0</v>
      </c>
      <c r="NV52" s="157">
        <v>0</v>
      </c>
      <c r="NW52" s="157">
        <v>1597</v>
      </c>
      <c r="NX52" s="158">
        <v>0</v>
      </c>
      <c r="NZ52" s="157" t="s">
        <v>68</v>
      </c>
      <c r="OA52" s="157">
        <v>1597</v>
      </c>
      <c r="OB52" s="157">
        <v>0</v>
      </c>
      <c r="OC52" s="157">
        <v>0</v>
      </c>
      <c r="OD52" s="157">
        <v>1597</v>
      </c>
      <c r="OE52" s="157">
        <v>0</v>
      </c>
      <c r="OG52" s="157" t="s">
        <v>68</v>
      </c>
      <c r="OH52" s="157">
        <v>1597</v>
      </c>
      <c r="OI52" s="157">
        <v>0</v>
      </c>
      <c r="OJ52" s="157">
        <v>0</v>
      </c>
      <c r="OK52" s="157">
        <v>1597</v>
      </c>
      <c r="OL52" s="158">
        <v>0</v>
      </c>
      <c r="ON52" s="157" t="s">
        <v>68</v>
      </c>
      <c r="OO52" s="157">
        <v>1597</v>
      </c>
      <c r="OP52" s="157">
        <v>0</v>
      </c>
      <c r="OQ52" s="157">
        <v>0</v>
      </c>
      <c r="OR52" s="157">
        <v>1597</v>
      </c>
      <c r="OS52" s="158">
        <v>0</v>
      </c>
      <c r="OU52" s="157" t="s">
        <v>68</v>
      </c>
      <c r="OV52" s="157">
        <v>1597</v>
      </c>
      <c r="OW52" s="157">
        <v>0</v>
      </c>
      <c r="OX52" s="157">
        <v>0</v>
      </c>
      <c r="OY52" s="157">
        <v>1597</v>
      </c>
      <c r="OZ52" s="158">
        <v>0</v>
      </c>
      <c r="PB52" s="157" t="s">
        <v>67</v>
      </c>
      <c r="PC52" s="157">
        <v>148</v>
      </c>
      <c r="PD52" s="157">
        <v>0</v>
      </c>
      <c r="PE52" s="157">
        <v>0</v>
      </c>
      <c r="PF52" s="157">
        <v>148</v>
      </c>
      <c r="PG52" s="157">
        <v>0</v>
      </c>
    </row>
    <row r="53" spans="1:423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f t="shared" si="61"/>
        <v>0.98863636363636365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f t="shared" si="60"/>
        <v>0.98863636363636365</v>
      </c>
      <c r="N53" s="108">
        <f t="shared" si="0"/>
        <v>0</v>
      </c>
      <c r="P53" s="2" t="s">
        <v>69</v>
      </c>
      <c r="Q53" s="2">
        <v>176</v>
      </c>
      <c r="R53" s="2">
        <v>173</v>
      </c>
      <c r="S53" s="2">
        <v>2</v>
      </c>
      <c r="T53" s="7">
        <v>1</v>
      </c>
      <c r="U53" s="4">
        <v>0.98</v>
      </c>
      <c r="V53" s="108">
        <f t="shared" si="1"/>
        <v>-8.6363636363636642E-3</v>
      </c>
      <c r="W53" t="s">
        <v>212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108">
        <f t="shared" si="2"/>
        <v>1.0000000000000009E-2</v>
      </c>
      <c r="AF53" s="2" t="s">
        <v>69</v>
      </c>
      <c r="AG53" s="2">
        <v>176</v>
      </c>
      <c r="AH53" s="2">
        <v>173</v>
      </c>
      <c r="AI53" s="2">
        <v>2</v>
      </c>
      <c r="AJ53" s="7">
        <v>1</v>
      </c>
      <c r="AK53" s="4">
        <v>0.98</v>
      </c>
      <c r="AL53" s="108">
        <f t="shared" si="3"/>
        <v>-1.0000000000000009E-2</v>
      </c>
      <c r="AM53" t="s">
        <v>226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108">
        <f t="shared" si="4"/>
        <v>1.0000000000000009E-2</v>
      </c>
      <c r="AV53" s="2" t="s">
        <v>69</v>
      </c>
      <c r="AW53" s="2">
        <v>176</v>
      </c>
      <c r="AX53" s="2">
        <v>173</v>
      </c>
      <c r="AY53" s="2">
        <v>2</v>
      </c>
      <c r="AZ53" s="7">
        <v>1</v>
      </c>
      <c r="BA53" s="4">
        <v>0.98</v>
      </c>
      <c r="BB53" s="108">
        <f t="shared" si="5"/>
        <v>-1.0000000000000009E-2</v>
      </c>
      <c r="BC53" t="s">
        <v>246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108">
        <f t="shared" si="6"/>
        <v>1.0000000000000009E-2</v>
      </c>
      <c r="BL53" s="2" t="s">
        <v>69</v>
      </c>
      <c r="BM53" s="2">
        <v>176</v>
      </c>
      <c r="BN53" s="2">
        <v>173</v>
      </c>
      <c r="BO53" s="2">
        <v>2</v>
      </c>
      <c r="BP53" s="2">
        <v>1</v>
      </c>
      <c r="BQ53" s="4">
        <f t="shared" si="7"/>
        <v>0.98295454545454541</v>
      </c>
      <c r="BR53" s="108">
        <f t="shared" si="8"/>
        <v>-7.0454545454545769E-3</v>
      </c>
      <c r="BS53" t="s">
        <v>119</v>
      </c>
      <c r="BT53" s="157" t="s">
        <v>69</v>
      </c>
      <c r="BU53" s="157">
        <v>176</v>
      </c>
      <c r="BV53" s="157">
        <v>173</v>
      </c>
      <c r="BW53" s="157">
        <v>2</v>
      </c>
      <c r="BX53" s="157">
        <v>1</v>
      </c>
      <c r="BY53" s="158">
        <v>0.98</v>
      </c>
      <c r="BZ53" s="158">
        <v>-1.0000000000000009E-2</v>
      </c>
      <c r="CA53" s="156"/>
      <c r="CB53" s="166" t="s">
        <v>69</v>
      </c>
      <c r="CC53" s="156">
        <v>176</v>
      </c>
      <c r="CD53" s="156">
        <v>172</v>
      </c>
      <c r="CE53" s="156">
        <v>2</v>
      </c>
      <c r="CF53" s="156">
        <v>2</v>
      </c>
      <c r="CG53" s="162">
        <v>0.98</v>
      </c>
      <c r="CH53" s="158">
        <v>0</v>
      </c>
      <c r="CI53" s="157"/>
      <c r="CJ53" s="156" t="s">
        <v>69</v>
      </c>
      <c r="CK53" s="156">
        <v>176</v>
      </c>
      <c r="CL53" s="156">
        <v>172</v>
      </c>
      <c r="CM53" s="156">
        <v>2</v>
      </c>
      <c r="CN53" s="156">
        <v>2</v>
      </c>
      <c r="CO53" s="162">
        <v>0.98</v>
      </c>
      <c r="CP53" s="162">
        <f t="shared" si="9"/>
        <v>0</v>
      </c>
      <c r="CQ53" s="156"/>
      <c r="CR53" s="156" t="s">
        <v>69</v>
      </c>
      <c r="CS53" s="156">
        <v>176</v>
      </c>
      <c r="CT53" s="156">
        <v>172</v>
      </c>
      <c r="CU53" s="156">
        <v>3</v>
      </c>
      <c r="CV53" s="156">
        <v>1</v>
      </c>
      <c r="CW53" s="162">
        <v>0.98</v>
      </c>
      <c r="CX53" s="158">
        <f t="shared" si="10"/>
        <v>0</v>
      </c>
      <c r="CY53" s="157" t="s">
        <v>119</v>
      </c>
      <c r="CZ53" s="156" t="s">
        <v>69</v>
      </c>
      <c r="DA53" s="156">
        <v>176</v>
      </c>
      <c r="DB53" s="156">
        <v>174</v>
      </c>
      <c r="DC53" s="156">
        <v>2</v>
      </c>
      <c r="DD53" s="156">
        <v>0</v>
      </c>
      <c r="DE53" s="162">
        <v>0.99</v>
      </c>
      <c r="DF53" s="158">
        <f t="shared" si="11"/>
        <v>1.0000000000000009E-2</v>
      </c>
      <c r="DG53" s="157"/>
      <c r="DH53" s="156" t="s">
        <v>69</v>
      </c>
      <c r="DI53" s="156">
        <v>176</v>
      </c>
      <c r="DJ53" s="156">
        <v>174</v>
      </c>
      <c r="DK53" s="156">
        <v>2</v>
      </c>
      <c r="DL53" s="156">
        <v>0</v>
      </c>
      <c r="DM53" s="162">
        <v>0.99</v>
      </c>
      <c r="DN53" s="158">
        <f t="shared" si="12"/>
        <v>0</v>
      </c>
      <c r="DO53" s="157"/>
      <c r="DP53" s="156" t="s">
        <v>69</v>
      </c>
      <c r="DQ53" s="156">
        <v>176</v>
      </c>
      <c r="DR53" s="156">
        <v>173</v>
      </c>
      <c r="DS53" s="156">
        <v>2</v>
      </c>
      <c r="DT53" s="156">
        <v>1</v>
      </c>
      <c r="DU53" s="162">
        <f>DR53/DQ53</f>
        <v>0.98295454545454541</v>
      </c>
      <c r="DV53" s="162">
        <f t="shared" si="13"/>
        <v>-7.0454545454545769E-3</v>
      </c>
      <c r="DW53" s="156" t="s">
        <v>119</v>
      </c>
      <c r="DX53" s="156" t="s">
        <v>69</v>
      </c>
      <c r="DY53" s="156">
        <v>176</v>
      </c>
      <c r="DZ53" s="156">
        <v>173</v>
      </c>
      <c r="EA53" s="156">
        <v>2</v>
      </c>
      <c r="EB53" s="156">
        <v>1</v>
      </c>
      <c r="EC53" s="162">
        <f>DZ53/DY53</f>
        <v>0.98295454545454541</v>
      </c>
      <c r="ED53" s="162">
        <f t="shared" si="14"/>
        <v>0</v>
      </c>
      <c r="EE53" s="156" t="s">
        <v>119</v>
      </c>
      <c r="EF53" s="156" t="s">
        <v>69</v>
      </c>
      <c r="EG53" s="156">
        <v>176</v>
      </c>
      <c r="EH53" s="156">
        <v>173</v>
      </c>
      <c r="EI53" s="156">
        <v>2</v>
      </c>
      <c r="EJ53" s="156">
        <v>1</v>
      </c>
      <c r="EK53" s="162">
        <v>0.98</v>
      </c>
      <c r="EL53" s="162">
        <f t="shared" si="15"/>
        <v>-2.9545454545454319E-3</v>
      </c>
      <c r="EM53" s="156"/>
      <c r="EN53" s="156" t="s">
        <v>69</v>
      </c>
      <c r="EO53" s="156">
        <v>176</v>
      </c>
      <c r="EP53" s="156">
        <v>173</v>
      </c>
      <c r="EQ53" s="156">
        <v>2</v>
      </c>
      <c r="ER53" s="156">
        <v>1</v>
      </c>
      <c r="ES53" s="162">
        <v>0.98</v>
      </c>
      <c r="ET53" s="162">
        <f t="shared" si="16"/>
        <v>0</v>
      </c>
      <c r="EU53" s="156"/>
      <c r="EV53" s="156"/>
      <c r="EW53" s="156"/>
      <c r="EX53" s="156"/>
      <c r="EY53" s="156"/>
      <c r="EZ53" s="156"/>
      <c r="FA53" s="156"/>
      <c r="FB53" s="156"/>
      <c r="FC53" s="162"/>
      <c r="FD53" s="156"/>
      <c r="FE53" s="156"/>
      <c r="FF53" s="156"/>
      <c r="FG53" s="156"/>
      <c r="FH53" s="156"/>
      <c r="FI53" s="156"/>
      <c r="FJ53" s="162"/>
      <c r="FK53" s="156"/>
      <c r="FL53" s="156"/>
      <c r="FM53" s="156"/>
      <c r="FN53" s="156"/>
      <c r="FO53" s="156"/>
      <c r="FP53" s="156"/>
      <c r="FQ53" s="156"/>
      <c r="FR53" s="156"/>
      <c r="FS53" s="156"/>
      <c r="FT53" s="157" t="s">
        <v>69</v>
      </c>
      <c r="FU53" s="157">
        <v>176</v>
      </c>
      <c r="FV53" s="157">
        <v>166</v>
      </c>
      <c r="FW53" s="157">
        <v>2</v>
      </c>
      <c r="FX53" s="157">
        <v>8</v>
      </c>
      <c r="FY53" s="158">
        <f t="shared" si="17"/>
        <v>0.94318181818181823</v>
      </c>
      <c r="FZ53" s="162">
        <f t="shared" si="18"/>
        <v>-3.681818181818175E-2</v>
      </c>
      <c r="GA53" s="156"/>
      <c r="GB53" s="157" t="s">
        <v>69</v>
      </c>
      <c r="GC53" s="157">
        <v>176</v>
      </c>
      <c r="GD53" s="157">
        <v>165</v>
      </c>
      <c r="GE53" s="157">
        <v>2</v>
      </c>
      <c r="GF53" s="157">
        <v>9</v>
      </c>
      <c r="GG53" s="158">
        <f t="shared" si="19"/>
        <v>0.9375</v>
      </c>
      <c r="GH53" s="162">
        <f t="shared" si="20"/>
        <v>-5.6818181818182323E-3</v>
      </c>
      <c r="GI53" s="156"/>
      <c r="GJ53" s="157" t="s">
        <v>69</v>
      </c>
      <c r="GK53" s="157">
        <v>176</v>
      </c>
      <c r="GL53" s="157">
        <v>164</v>
      </c>
      <c r="GM53" s="157">
        <v>2</v>
      </c>
      <c r="GN53" s="157">
        <v>10</v>
      </c>
      <c r="GO53" s="158">
        <f t="shared" si="21"/>
        <v>0.93181818181818177</v>
      </c>
      <c r="GP53" s="162">
        <f t="shared" si="22"/>
        <v>-5.6818181818182323E-3</v>
      </c>
      <c r="GQ53" s="156"/>
      <c r="GR53" s="157" t="s">
        <v>69</v>
      </c>
      <c r="GS53" s="157">
        <v>176</v>
      </c>
      <c r="GT53" s="157">
        <v>164</v>
      </c>
      <c r="GU53" s="157">
        <v>2</v>
      </c>
      <c r="GV53" s="157">
        <v>10</v>
      </c>
      <c r="GW53" s="158">
        <f t="shared" si="23"/>
        <v>0.93181818181818177</v>
      </c>
      <c r="GX53" s="162">
        <f t="shared" si="24"/>
        <v>0</v>
      </c>
      <c r="GY53" s="156"/>
      <c r="GZ53" s="157" t="s">
        <v>69</v>
      </c>
      <c r="HA53" s="157">
        <v>176</v>
      </c>
      <c r="HB53" s="157">
        <v>164</v>
      </c>
      <c r="HC53" s="157">
        <v>2</v>
      </c>
      <c r="HD53" s="157">
        <v>10</v>
      </c>
      <c r="HE53" s="158">
        <f t="shared" si="25"/>
        <v>0.93181818181818177</v>
      </c>
      <c r="HF53" s="162">
        <f t="shared" si="26"/>
        <v>0</v>
      </c>
      <c r="HH53" s="157" t="s">
        <v>69</v>
      </c>
      <c r="HI53" s="157">
        <v>176</v>
      </c>
      <c r="HJ53" s="157">
        <v>164</v>
      </c>
      <c r="HK53" s="157">
        <v>2</v>
      </c>
      <c r="HL53" s="157">
        <v>10</v>
      </c>
      <c r="HM53" s="158">
        <f t="shared" si="27"/>
        <v>0.93181818181818177</v>
      </c>
      <c r="HN53" s="162">
        <f t="shared" si="28"/>
        <v>0</v>
      </c>
      <c r="HP53" s="157" t="s">
        <v>69</v>
      </c>
      <c r="HQ53" s="157">
        <v>176</v>
      </c>
      <c r="HR53" s="157">
        <v>164</v>
      </c>
      <c r="HS53" s="157">
        <v>2</v>
      </c>
      <c r="HT53" s="157">
        <v>10</v>
      </c>
      <c r="HU53" s="158">
        <f t="shared" si="29"/>
        <v>0.93181818181818177</v>
      </c>
      <c r="HV53" s="162">
        <f t="shared" si="30"/>
        <v>0</v>
      </c>
      <c r="HX53" s="157" t="s">
        <v>69</v>
      </c>
      <c r="HY53" s="157">
        <v>176</v>
      </c>
      <c r="HZ53" s="157">
        <v>165</v>
      </c>
      <c r="IA53" s="157">
        <v>2</v>
      </c>
      <c r="IB53" s="157">
        <v>9</v>
      </c>
      <c r="IC53" s="158">
        <f t="shared" si="31"/>
        <v>0.9375</v>
      </c>
      <c r="ID53" s="162">
        <f t="shared" si="32"/>
        <v>5.6818181818182323E-3</v>
      </c>
      <c r="IF53" s="157" t="s">
        <v>69</v>
      </c>
      <c r="IG53" s="157">
        <v>176</v>
      </c>
      <c r="IH53" s="157">
        <v>165</v>
      </c>
      <c r="II53" s="157">
        <v>2</v>
      </c>
      <c r="IJ53" s="157">
        <v>9</v>
      </c>
      <c r="IK53" s="158">
        <f t="shared" si="33"/>
        <v>0.9375</v>
      </c>
      <c r="IL53" s="162">
        <f t="shared" si="34"/>
        <v>0</v>
      </c>
      <c r="IN53" s="157" t="s">
        <v>69</v>
      </c>
      <c r="IO53" s="157">
        <v>176</v>
      </c>
      <c r="IP53" s="157">
        <v>165</v>
      </c>
      <c r="IQ53" s="157">
        <v>2</v>
      </c>
      <c r="IR53" s="157">
        <v>9</v>
      </c>
      <c r="IS53" s="158">
        <f t="shared" si="35"/>
        <v>0.9375</v>
      </c>
      <c r="IT53" s="162">
        <f t="shared" si="36"/>
        <v>0</v>
      </c>
      <c r="IV53" s="157" t="s">
        <v>69</v>
      </c>
      <c r="IW53" s="157">
        <v>176</v>
      </c>
      <c r="IX53" s="157">
        <v>165</v>
      </c>
      <c r="IY53" s="157">
        <v>2</v>
      </c>
      <c r="IZ53" s="157">
        <v>9</v>
      </c>
      <c r="JA53" s="158">
        <f t="shared" si="37"/>
        <v>0.9375</v>
      </c>
      <c r="JB53" s="162">
        <f t="shared" si="38"/>
        <v>0</v>
      </c>
      <c r="JD53" s="157" t="s">
        <v>69</v>
      </c>
      <c r="JE53" s="157">
        <v>176</v>
      </c>
      <c r="JF53" s="157">
        <v>165</v>
      </c>
      <c r="JG53" s="157">
        <v>2</v>
      </c>
      <c r="JH53" s="157">
        <v>9</v>
      </c>
      <c r="JI53" s="158">
        <f t="shared" si="39"/>
        <v>0.9375</v>
      </c>
      <c r="JJ53" s="162">
        <f t="shared" si="40"/>
        <v>0</v>
      </c>
      <c r="JL53" s="157" t="s">
        <v>69</v>
      </c>
      <c r="JM53" s="157">
        <v>176</v>
      </c>
      <c r="JN53" s="157">
        <v>165</v>
      </c>
      <c r="JO53" s="157">
        <v>2</v>
      </c>
      <c r="JP53" s="157">
        <v>9</v>
      </c>
      <c r="JQ53" s="158">
        <f t="shared" si="41"/>
        <v>0.9375</v>
      </c>
      <c r="JR53" s="162">
        <f t="shared" si="42"/>
        <v>0</v>
      </c>
      <c r="JT53" s="157" t="s">
        <v>69</v>
      </c>
      <c r="JU53" s="157">
        <v>176</v>
      </c>
      <c r="JV53" s="157">
        <v>165</v>
      </c>
      <c r="JW53" s="157">
        <v>2</v>
      </c>
      <c r="JX53" s="157">
        <v>9</v>
      </c>
      <c r="JY53" s="158">
        <f t="shared" si="43"/>
        <v>0.9375</v>
      </c>
      <c r="JZ53" s="162">
        <f t="shared" si="44"/>
        <v>0</v>
      </c>
      <c r="KB53" s="157" t="s">
        <v>69</v>
      </c>
      <c r="KC53" s="157">
        <v>176</v>
      </c>
      <c r="KD53" s="157">
        <v>165</v>
      </c>
      <c r="KE53" s="157">
        <v>2</v>
      </c>
      <c r="KF53" s="157">
        <v>9</v>
      </c>
      <c r="KG53" s="158">
        <f t="shared" si="45"/>
        <v>0.9375</v>
      </c>
      <c r="KH53" s="162">
        <f t="shared" si="46"/>
        <v>0</v>
      </c>
      <c r="KJ53" s="157" t="s">
        <v>69</v>
      </c>
      <c r="KK53" s="157">
        <v>176</v>
      </c>
      <c r="KL53" s="157">
        <v>165</v>
      </c>
      <c r="KM53" s="157">
        <v>2</v>
      </c>
      <c r="KN53" s="157">
        <v>9</v>
      </c>
      <c r="KO53" s="158">
        <f t="shared" si="47"/>
        <v>0.9375</v>
      </c>
      <c r="KP53" s="162">
        <f t="shared" si="48"/>
        <v>0</v>
      </c>
      <c r="KR53" s="157" t="s">
        <v>69</v>
      </c>
      <c r="KS53" s="157">
        <v>176</v>
      </c>
      <c r="KT53" s="157">
        <v>166</v>
      </c>
      <c r="KU53" s="157">
        <v>2</v>
      </c>
      <c r="KV53" s="157">
        <v>8</v>
      </c>
      <c r="KW53" s="158">
        <f t="shared" si="49"/>
        <v>0.94318181818181823</v>
      </c>
      <c r="KX53" s="162">
        <f t="shared" si="50"/>
        <v>5.6818181818182323E-3</v>
      </c>
      <c r="KZ53" s="157" t="s">
        <v>69</v>
      </c>
      <c r="LA53" s="157">
        <v>176</v>
      </c>
      <c r="LB53" s="157">
        <v>166</v>
      </c>
      <c r="LC53" s="157">
        <v>2</v>
      </c>
      <c r="LD53" s="157">
        <v>8</v>
      </c>
      <c r="LE53" s="158">
        <f t="shared" si="51"/>
        <v>0.94318181818181823</v>
      </c>
      <c r="LF53" s="162">
        <f t="shared" si="52"/>
        <v>0</v>
      </c>
      <c r="LH53" s="157" t="s">
        <v>69</v>
      </c>
      <c r="LI53" s="157">
        <v>176</v>
      </c>
      <c r="LJ53" s="157">
        <v>166</v>
      </c>
      <c r="LK53" s="157">
        <v>2</v>
      </c>
      <c r="LL53" s="157">
        <v>8</v>
      </c>
      <c r="LM53" s="158">
        <f t="shared" si="53"/>
        <v>0.94318181818181823</v>
      </c>
      <c r="LN53" s="162">
        <f t="shared" si="54"/>
        <v>0</v>
      </c>
      <c r="LP53" s="157" t="s">
        <v>69</v>
      </c>
      <c r="LQ53" s="157">
        <v>176</v>
      </c>
      <c r="LR53" s="157">
        <v>166</v>
      </c>
      <c r="LS53" s="157">
        <v>2</v>
      </c>
      <c r="LT53" s="157">
        <v>8</v>
      </c>
      <c r="LU53" s="158">
        <f t="shared" si="55"/>
        <v>0.94318181818181823</v>
      </c>
      <c r="LV53" s="162">
        <f t="shared" si="56"/>
        <v>0</v>
      </c>
      <c r="LX53" s="157" t="s">
        <v>69</v>
      </c>
      <c r="LY53" s="157">
        <v>176</v>
      </c>
      <c r="LZ53" s="157">
        <v>166</v>
      </c>
      <c r="MA53" s="157">
        <v>2</v>
      </c>
      <c r="MB53" s="157">
        <v>8</v>
      </c>
      <c r="MC53" s="158">
        <f t="shared" si="57"/>
        <v>0.94318181818181823</v>
      </c>
      <c r="MD53" s="162">
        <f t="shared" si="58"/>
        <v>0</v>
      </c>
      <c r="ME53" s="162"/>
      <c r="MF53" s="157" t="s">
        <v>69</v>
      </c>
      <c r="MG53" s="157">
        <v>176</v>
      </c>
      <c r="MH53" s="157">
        <v>165</v>
      </c>
      <c r="MI53" s="157">
        <v>2</v>
      </c>
      <c r="MJ53" s="157">
        <v>9</v>
      </c>
      <c r="MK53" s="158">
        <v>0.94</v>
      </c>
      <c r="ML53" s="158"/>
      <c r="MM53" s="158"/>
      <c r="MN53" s="158"/>
      <c r="MP53" s="157" t="s">
        <v>69</v>
      </c>
      <c r="MQ53" s="157">
        <v>176</v>
      </c>
      <c r="MR53" s="157">
        <v>174</v>
      </c>
      <c r="MS53" s="157">
        <v>2</v>
      </c>
      <c r="MT53" s="157">
        <v>0</v>
      </c>
      <c r="MU53" s="158">
        <v>0.99</v>
      </c>
      <c r="MV53" s="162">
        <f t="shared" si="59"/>
        <v>5.0000000000000044E-2</v>
      </c>
      <c r="MX53" s="157" t="s">
        <v>69</v>
      </c>
      <c r="MY53" s="157">
        <v>176</v>
      </c>
      <c r="MZ53" s="157">
        <v>0</v>
      </c>
      <c r="NA53" s="157">
        <v>0</v>
      </c>
      <c r="NB53" s="157">
        <v>176</v>
      </c>
      <c r="NC53" s="158">
        <v>0</v>
      </c>
      <c r="NE53" s="157" t="s">
        <v>69</v>
      </c>
      <c r="NF53" s="157">
        <v>176</v>
      </c>
      <c r="NG53" s="157">
        <v>0</v>
      </c>
      <c r="NH53" s="157">
        <v>0</v>
      </c>
      <c r="NI53" s="157">
        <v>176</v>
      </c>
      <c r="NJ53" s="158">
        <v>0</v>
      </c>
      <c r="NL53" s="157" t="s">
        <v>69</v>
      </c>
      <c r="NM53" s="157">
        <v>176</v>
      </c>
      <c r="NN53" s="157">
        <v>0</v>
      </c>
      <c r="NO53" s="157">
        <v>0</v>
      </c>
      <c r="NP53" s="157">
        <v>176</v>
      </c>
      <c r="NQ53" s="158">
        <v>0</v>
      </c>
      <c r="NS53" s="157" t="s">
        <v>69</v>
      </c>
      <c r="NT53" s="157">
        <v>176</v>
      </c>
      <c r="NU53" s="157">
        <v>0</v>
      </c>
      <c r="NV53" s="157">
        <v>0</v>
      </c>
      <c r="NW53" s="157">
        <v>176</v>
      </c>
      <c r="NX53" s="158">
        <v>0</v>
      </c>
      <c r="NZ53" s="157" t="s">
        <v>69</v>
      </c>
      <c r="OA53" s="157">
        <v>176</v>
      </c>
      <c r="OB53" s="157">
        <v>0</v>
      </c>
      <c r="OC53" s="157">
        <v>0</v>
      </c>
      <c r="OD53" s="157">
        <v>176</v>
      </c>
      <c r="OE53" s="157">
        <v>0</v>
      </c>
      <c r="OG53" s="157" t="s">
        <v>69</v>
      </c>
      <c r="OH53" s="157">
        <v>176</v>
      </c>
      <c r="OI53" s="157">
        <v>0</v>
      </c>
      <c r="OJ53" s="157">
        <v>0</v>
      </c>
      <c r="OK53" s="157">
        <v>176</v>
      </c>
      <c r="OL53" s="158">
        <v>0</v>
      </c>
      <c r="ON53" s="157" t="s">
        <v>69</v>
      </c>
      <c r="OO53" s="157">
        <v>176</v>
      </c>
      <c r="OP53" s="157">
        <v>0</v>
      </c>
      <c r="OQ53" s="157">
        <v>0</v>
      </c>
      <c r="OR53" s="157">
        <v>176</v>
      </c>
      <c r="OS53" s="158">
        <v>0</v>
      </c>
      <c r="OU53" s="157" t="s">
        <v>69</v>
      </c>
      <c r="OV53" s="157">
        <v>176</v>
      </c>
      <c r="OW53" s="157">
        <v>0</v>
      </c>
      <c r="OX53" s="157">
        <v>0</v>
      </c>
      <c r="OY53" s="157">
        <v>176</v>
      </c>
      <c r="OZ53" s="158">
        <v>0</v>
      </c>
      <c r="PB53" s="157" t="s">
        <v>68</v>
      </c>
      <c r="PC53" s="157">
        <v>1597</v>
      </c>
      <c r="PD53" s="157">
        <v>0</v>
      </c>
      <c r="PE53" s="157">
        <v>0</v>
      </c>
      <c r="PF53" s="157">
        <v>1597</v>
      </c>
      <c r="PG53" s="157">
        <v>0</v>
      </c>
    </row>
    <row r="54" spans="1:423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f t="shared" si="61"/>
        <v>0.96536796536796532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f t="shared" si="60"/>
        <v>0.96536796536796532</v>
      </c>
      <c r="N54" s="108">
        <f t="shared" si="0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108">
        <f t="shared" si="1"/>
        <v>4.6320346320346539E-3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108">
        <f t="shared" si="2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108">
        <f t="shared" si="3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108">
        <f t="shared" si="4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108">
        <f t="shared" si="5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108">
        <f t="shared" si="6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7"/>
        <v>0.96536796536796532</v>
      </c>
      <c r="BR54" s="108">
        <f t="shared" si="8"/>
        <v>-4.6320346320346539E-3</v>
      </c>
      <c r="BT54" s="157" t="s">
        <v>70</v>
      </c>
      <c r="BU54" s="157">
        <v>231</v>
      </c>
      <c r="BV54" s="157">
        <v>223</v>
      </c>
      <c r="BW54" s="157">
        <v>7</v>
      </c>
      <c r="BX54" s="157">
        <v>1</v>
      </c>
      <c r="BY54" s="158">
        <v>0.97</v>
      </c>
      <c r="BZ54" s="158">
        <v>0</v>
      </c>
      <c r="CA54" s="156"/>
      <c r="CB54" s="156" t="s">
        <v>70</v>
      </c>
      <c r="CC54" s="156">
        <v>231</v>
      </c>
      <c r="CD54" s="156">
        <v>223</v>
      </c>
      <c r="CE54" s="156">
        <v>7</v>
      </c>
      <c r="CF54" s="156">
        <v>1</v>
      </c>
      <c r="CG54" s="162">
        <v>0.97</v>
      </c>
      <c r="CH54" s="158">
        <v>0</v>
      </c>
      <c r="CI54" s="157"/>
      <c r="CJ54" s="156" t="s">
        <v>70</v>
      </c>
      <c r="CK54" s="156">
        <v>231</v>
      </c>
      <c r="CL54" s="156">
        <v>223</v>
      </c>
      <c r="CM54" s="156">
        <v>7</v>
      </c>
      <c r="CN54" s="156">
        <v>1</v>
      </c>
      <c r="CO54" s="162">
        <v>0.97</v>
      </c>
      <c r="CP54" s="162">
        <f t="shared" si="9"/>
        <v>0</v>
      </c>
      <c r="CQ54" s="156"/>
      <c r="CR54" s="156" t="s">
        <v>70</v>
      </c>
      <c r="CS54" s="156">
        <v>231</v>
      </c>
      <c r="CT54" s="156">
        <v>223</v>
      </c>
      <c r="CU54" s="156">
        <v>7</v>
      </c>
      <c r="CV54" s="156">
        <v>1</v>
      </c>
      <c r="CW54" s="162">
        <v>0.97</v>
      </c>
      <c r="CX54" s="158">
        <f t="shared" si="10"/>
        <v>0</v>
      </c>
      <c r="CY54" s="157"/>
      <c r="CZ54" s="156" t="s">
        <v>70</v>
      </c>
      <c r="DA54" s="156">
        <v>231</v>
      </c>
      <c r="DB54" s="156">
        <v>223</v>
      </c>
      <c r="DC54" s="156">
        <v>7</v>
      </c>
      <c r="DD54" s="156">
        <v>1</v>
      </c>
      <c r="DE54" s="162">
        <v>0.97</v>
      </c>
      <c r="DF54" s="158">
        <f t="shared" si="11"/>
        <v>0</v>
      </c>
      <c r="DG54" s="157"/>
      <c r="DH54" s="156" t="s">
        <v>70</v>
      </c>
      <c r="DI54" s="156">
        <v>231</v>
      </c>
      <c r="DJ54" s="156">
        <v>223</v>
      </c>
      <c r="DK54" s="156">
        <v>7</v>
      </c>
      <c r="DL54" s="156">
        <v>1</v>
      </c>
      <c r="DM54" s="162">
        <v>0.97</v>
      </c>
      <c r="DN54" s="158">
        <f t="shared" si="12"/>
        <v>0</v>
      </c>
      <c r="DO54" s="157"/>
      <c r="DP54" s="156" t="s">
        <v>70</v>
      </c>
      <c r="DQ54" s="156">
        <v>231</v>
      </c>
      <c r="DR54" s="156">
        <v>223</v>
      </c>
      <c r="DS54" s="156">
        <v>7</v>
      </c>
      <c r="DT54" s="156">
        <v>1</v>
      </c>
      <c r="DU54" s="162">
        <v>0.97</v>
      </c>
      <c r="DV54" s="162">
        <f t="shared" si="13"/>
        <v>0</v>
      </c>
      <c r="DW54" s="156"/>
      <c r="DX54" s="156" t="s">
        <v>70</v>
      </c>
      <c r="DY54" s="156">
        <v>231</v>
      </c>
      <c r="DZ54" s="156">
        <v>223</v>
      </c>
      <c r="EA54" s="156">
        <v>7</v>
      </c>
      <c r="EB54" s="156">
        <v>1</v>
      </c>
      <c r="EC54" s="162">
        <v>0.97</v>
      </c>
      <c r="ED54" s="162">
        <f t="shared" si="14"/>
        <v>0</v>
      </c>
      <c r="EE54" s="156"/>
      <c r="EF54" s="156" t="s">
        <v>70</v>
      </c>
      <c r="EG54" s="156">
        <v>231</v>
      </c>
      <c r="EH54" s="156">
        <v>223</v>
      </c>
      <c r="EI54" s="156">
        <v>7</v>
      </c>
      <c r="EJ54" s="156">
        <v>1</v>
      </c>
      <c r="EK54" s="162">
        <v>0.97</v>
      </c>
      <c r="EL54" s="162">
        <f t="shared" si="15"/>
        <v>0</v>
      </c>
      <c r="EM54" s="156"/>
      <c r="EN54" s="156" t="s">
        <v>70</v>
      </c>
      <c r="EO54" s="156">
        <v>231</v>
      </c>
      <c r="EP54" s="156">
        <v>223</v>
      </c>
      <c r="EQ54" s="156">
        <v>7</v>
      </c>
      <c r="ER54" s="156">
        <v>1</v>
      </c>
      <c r="ES54" s="162">
        <v>0.97</v>
      </c>
      <c r="ET54" s="162">
        <f t="shared" si="16"/>
        <v>0</v>
      </c>
      <c r="EU54" s="156"/>
      <c r="EV54" s="156"/>
      <c r="EW54" s="156"/>
      <c r="EX54" s="156"/>
      <c r="EY54" s="156"/>
      <c r="EZ54" s="156"/>
      <c r="FA54" s="156"/>
      <c r="FB54" s="156"/>
      <c r="FC54" s="162"/>
      <c r="FD54" s="156"/>
      <c r="FE54" s="156"/>
      <c r="FF54" s="156"/>
      <c r="FG54" s="156"/>
      <c r="FH54" s="156"/>
      <c r="FI54" s="156"/>
      <c r="FJ54" s="162"/>
      <c r="FK54" s="156"/>
      <c r="FL54" s="156"/>
      <c r="FM54" s="156"/>
      <c r="FN54" s="156"/>
      <c r="FO54" s="156"/>
      <c r="FP54" s="156"/>
      <c r="FQ54" s="156"/>
      <c r="FR54" s="156"/>
      <c r="FS54" s="156"/>
      <c r="FT54" s="157" t="s">
        <v>70</v>
      </c>
      <c r="FU54" s="157">
        <v>231</v>
      </c>
      <c r="FV54" s="157">
        <v>223</v>
      </c>
      <c r="FW54" s="157">
        <v>7</v>
      </c>
      <c r="FX54" s="157">
        <v>1</v>
      </c>
      <c r="FY54" s="158">
        <f t="shared" si="17"/>
        <v>0.96536796536796532</v>
      </c>
      <c r="FZ54" s="162">
        <f t="shared" si="18"/>
        <v>-4.6320346320346539E-3</v>
      </c>
      <c r="GA54" s="156"/>
      <c r="GB54" s="157" t="s">
        <v>70</v>
      </c>
      <c r="GC54" s="157">
        <v>231</v>
      </c>
      <c r="GD54" s="157">
        <v>223</v>
      </c>
      <c r="GE54" s="157">
        <v>7</v>
      </c>
      <c r="GF54" s="157">
        <v>1</v>
      </c>
      <c r="GG54" s="158">
        <f t="shared" si="19"/>
        <v>0.96536796536796532</v>
      </c>
      <c r="GH54" s="162">
        <f t="shared" si="20"/>
        <v>0</v>
      </c>
      <c r="GI54" s="156"/>
      <c r="GJ54" s="157" t="s">
        <v>70</v>
      </c>
      <c r="GK54" s="157">
        <v>231</v>
      </c>
      <c r="GL54" s="157">
        <v>223</v>
      </c>
      <c r="GM54" s="157">
        <v>7</v>
      </c>
      <c r="GN54" s="157">
        <v>1</v>
      </c>
      <c r="GO54" s="158">
        <f t="shared" si="21"/>
        <v>0.96536796536796532</v>
      </c>
      <c r="GP54" s="162">
        <f t="shared" si="22"/>
        <v>0</v>
      </c>
      <c r="GQ54" s="156"/>
      <c r="GR54" s="157" t="s">
        <v>70</v>
      </c>
      <c r="GS54" s="157">
        <v>231</v>
      </c>
      <c r="GT54" s="157">
        <v>223</v>
      </c>
      <c r="GU54" s="157">
        <v>7</v>
      </c>
      <c r="GV54" s="157">
        <v>1</v>
      </c>
      <c r="GW54" s="158">
        <f t="shared" si="23"/>
        <v>0.96536796536796532</v>
      </c>
      <c r="GX54" s="162">
        <f t="shared" si="24"/>
        <v>0</v>
      </c>
      <c r="GY54" s="156"/>
      <c r="GZ54" s="157" t="s">
        <v>70</v>
      </c>
      <c r="HA54" s="157">
        <v>231</v>
      </c>
      <c r="HB54" s="157">
        <v>223</v>
      </c>
      <c r="HC54" s="157">
        <v>7</v>
      </c>
      <c r="HD54" s="157">
        <v>1</v>
      </c>
      <c r="HE54" s="158">
        <f t="shared" si="25"/>
        <v>0.96536796536796532</v>
      </c>
      <c r="HF54" s="162">
        <f t="shared" si="26"/>
        <v>0</v>
      </c>
      <c r="HH54" s="157" t="s">
        <v>70</v>
      </c>
      <c r="HI54" s="157">
        <v>231</v>
      </c>
      <c r="HJ54" s="157">
        <v>223</v>
      </c>
      <c r="HK54" s="157">
        <v>7</v>
      </c>
      <c r="HL54" s="157">
        <v>1</v>
      </c>
      <c r="HM54" s="158">
        <f t="shared" si="27"/>
        <v>0.96536796536796532</v>
      </c>
      <c r="HN54" s="162">
        <f t="shared" si="28"/>
        <v>0</v>
      </c>
      <c r="HP54" s="157" t="s">
        <v>70</v>
      </c>
      <c r="HQ54" s="157">
        <v>231</v>
      </c>
      <c r="HR54" s="157">
        <v>223</v>
      </c>
      <c r="HS54" s="157">
        <v>7</v>
      </c>
      <c r="HT54" s="157">
        <v>1</v>
      </c>
      <c r="HU54" s="158">
        <f t="shared" si="29"/>
        <v>0.96536796536796532</v>
      </c>
      <c r="HV54" s="162">
        <f t="shared" si="30"/>
        <v>0</v>
      </c>
      <c r="HX54" s="157" t="s">
        <v>70</v>
      </c>
      <c r="HY54" s="157">
        <v>231</v>
      </c>
      <c r="HZ54" s="157">
        <v>223</v>
      </c>
      <c r="IA54" s="157">
        <v>7</v>
      </c>
      <c r="IB54" s="157">
        <v>1</v>
      </c>
      <c r="IC54" s="158">
        <f t="shared" si="31"/>
        <v>0.96536796536796532</v>
      </c>
      <c r="ID54" s="162">
        <f t="shared" si="32"/>
        <v>0</v>
      </c>
      <c r="IF54" s="157" t="s">
        <v>70</v>
      </c>
      <c r="IG54" s="157">
        <v>231</v>
      </c>
      <c r="IH54" s="157">
        <v>223</v>
      </c>
      <c r="II54" s="157">
        <v>7</v>
      </c>
      <c r="IJ54" s="157">
        <v>1</v>
      </c>
      <c r="IK54" s="158">
        <f t="shared" si="33"/>
        <v>0.96536796536796532</v>
      </c>
      <c r="IL54" s="162">
        <f t="shared" si="34"/>
        <v>0</v>
      </c>
      <c r="IN54" s="157" t="s">
        <v>70</v>
      </c>
      <c r="IO54" s="157">
        <v>231</v>
      </c>
      <c r="IP54" s="157">
        <v>223</v>
      </c>
      <c r="IQ54" s="157">
        <v>7</v>
      </c>
      <c r="IR54" s="157">
        <v>1</v>
      </c>
      <c r="IS54" s="158">
        <f t="shared" si="35"/>
        <v>0.96536796536796532</v>
      </c>
      <c r="IT54" s="162">
        <f t="shared" si="36"/>
        <v>0</v>
      </c>
      <c r="IV54" s="157" t="s">
        <v>70</v>
      </c>
      <c r="IW54" s="157">
        <v>231</v>
      </c>
      <c r="IX54" s="157">
        <v>223</v>
      </c>
      <c r="IY54" s="157">
        <v>7</v>
      </c>
      <c r="IZ54" s="157">
        <v>1</v>
      </c>
      <c r="JA54" s="158">
        <f t="shared" si="37"/>
        <v>0.96536796536796532</v>
      </c>
      <c r="JB54" s="162">
        <f t="shared" si="38"/>
        <v>0</v>
      </c>
      <c r="JD54" s="157" t="s">
        <v>70</v>
      </c>
      <c r="JE54" s="157">
        <v>231</v>
      </c>
      <c r="JF54" s="157">
        <v>223</v>
      </c>
      <c r="JG54" s="157">
        <v>7</v>
      </c>
      <c r="JH54" s="157">
        <v>1</v>
      </c>
      <c r="JI54" s="158">
        <f t="shared" si="39"/>
        <v>0.96536796536796532</v>
      </c>
      <c r="JJ54" s="162">
        <f t="shared" si="40"/>
        <v>0</v>
      </c>
      <c r="JL54" s="157" t="s">
        <v>70</v>
      </c>
      <c r="JM54" s="157">
        <v>231</v>
      </c>
      <c r="JN54" s="157">
        <v>223</v>
      </c>
      <c r="JO54" s="157">
        <v>7</v>
      </c>
      <c r="JP54" s="157">
        <v>1</v>
      </c>
      <c r="JQ54" s="158">
        <f t="shared" si="41"/>
        <v>0.96536796536796532</v>
      </c>
      <c r="JR54" s="162">
        <f t="shared" si="42"/>
        <v>0</v>
      </c>
      <c r="JT54" s="157" t="s">
        <v>70</v>
      </c>
      <c r="JU54" s="157">
        <v>231</v>
      </c>
      <c r="JV54" s="157">
        <v>223</v>
      </c>
      <c r="JW54" s="157">
        <v>7</v>
      </c>
      <c r="JX54" s="157">
        <v>1</v>
      </c>
      <c r="JY54" s="158">
        <f t="shared" si="43"/>
        <v>0.96536796536796532</v>
      </c>
      <c r="JZ54" s="162">
        <f t="shared" si="44"/>
        <v>0</v>
      </c>
      <c r="KB54" s="157" t="s">
        <v>70</v>
      </c>
      <c r="KC54" s="157">
        <v>231</v>
      </c>
      <c r="KD54" s="157">
        <v>223</v>
      </c>
      <c r="KE54" s="157">
        <v>7</v>
      </c>
      <c r="KF54" s="157">
        <v>1</v>
      </c>
      <c r="KG54" s="158">
        <f t="shared" si="45"/>
        <v>0.96536796536796532</v>
      </c>
      <c r="KH54" s="162">
        <f t="shared" si="46"/>
        <v>0</v>
      </c>
      <c r="KJ54" s="157" t="s">
        <v>70</v>
      </c>
      <c r="KK54" s="157">
        <v>231</v>
      </c>
      <c r="KL54" s="157">
        <v>223</v>
      </c>
      <c r="KM54" s="157">
        <v>7</v>
      </c>
      <c r="KN54" s="157">
        <v>1</v>
      </c>
      <c r="KO54" s="158">
        <f t="shared" si="47"/>
        <v>0.96536796536796532</v>
      </c>
      <c r="KP54" s="162">
        <f t="shared" si="48"/>
        <v>0</v>
      </c>
      <c r="KR54" s="157" t="s">
        <v>70</v>
      </c>
      <c r="KS54" s="157">
        <v>231</v>
      </c>
      <c r="KT54" s="157">
        <v>223</v>
      </c>
      <c r="KU54" s="157">
        <v>7</v>
      </c>
      <c r="KV54" s="157">
        <v>1</v>
      </c>
      <c r="KW54" s="158">
        <f t="shared" si="49"/>
        <v>0.96536796536796532</v>
      </c>
      <c r="KX54" s="162">
        <f t="shared" si="50"/>
        <v>0</v>
      </c>
      <c r="KZ54" s="157" t="s">
        <v>70</v>
      </c>
      <c r="LA54" s="157">
        <v>231</v>
      </c>
      <c r="LB54" s="157">
        <v>223</v>
      </c>
      <c r="LC54" s="157">
        <v>7</v>
      </c>
      <c r="LD54" s="157">
        <v>1</v>
      </c>
      <c r="LE54" s="158">
        <f t="shared" si="51"/>
        <v>0.96536796536796532</v>
      </c>
      <c r="LF54" s="162">
        <f t="shared" si="52"/>
        <v>0</v>
      </c>
      <c r="LH54" s="157" t="s">
        <v>70</v>
      </c>
      <c r="LI54" s="157">
        <v>270</v>
      </c>
      <c r="LJ54" s="157">
        <v>260</v>
      </c>
      <c r="LK54" s="157">
        <v>8</v>
      </c>
      <c r="LL54" s="157">
        <v>2</v>
      </c>
      <c r="LM54" s="158">
        <f t="shared" si="53"/>
        <v>0.96296296296296291</v>
      </c>
      <c r="LN54" s="162">
        <f t="shared" si="54"/>
        <v>-2.4050024050024099E-3</v>
      </c>
      <c r="LP54" s="157" t="s">
        <v>70</v>
      </c>
      <c r="LQ54" s="157">
        <v>270</v>
      </c>
      <c r="LR54" s="157">
        <v>260</v>
      </c>
      <c r="LS54" s="157">
        <v>8</v>
      </c>
      <c r="LT54" s="157">
        <v>2</v>
      </c>
      <c r="LU54" s="158">
        <f t="shared" si="55"/>
        <v>0.96296296296296291</v>
      </c>
      <c r="LV54" s="162">
        <f t="shared" si="56"/>
        <v>0</v>
      </c>
      <c r="LX54" s="157" t="s">
        <v>70</v>
      </c>
      <c r="LY54" s="157">
        <v>270</v>
      </c>
      <c r="LZ54" s="157">
        <v>260</v>
      </c>
      <c r="MA54" s="157">
        <v>8</v>
      </c>
      <c r="MB54" s="157">
        <v>2</v>
      </c>
      <c r="MC54" s="158">
        <f t="shared" si="57"/>
        <v>0.96296296296296291</v>
      </c>
      <c r="MD54" s="162">
        <f t="shared" si="58"/>
        <v>0</v>
      </c>
      <c r="ME54" s="162"/>
      <c r="MF54" s="157" t="s">
        <v>70</v>
      </c>
      <c r="MG54" s="157">
        <v>270</v>
      </c>
      <c r="MH54" s="157">
        <v>223</v>
      </c>
      <c r="MI54" s="157">
        <v>7</v>
      </c>
      <c r="MJ54" s="157">
        <v>40</v>
      </c>
      <c r="MK54" s="158">
        <v>0.83</v>
      </c>
      <c r="ML54" s="158"/>
      <c r="MM54" s="158"/>
      <c r="MN54" s="158"/>
      <c r="MP54" s="17" t="s">
        <v>70</v>
      </c>
      <c r="MQ54" s="17">
        <v>270</v>
      </c>
      <c r="MR54" s="17">
        <v>222</v>
      </c>
      <c r="MS54" s="17">
        <v>7</v>
      </c>
      <c r="MT54" s="17">
        <v>41</v>
      </c>
      <c r="MU54" s="158">
        <v>0.82</v>
      </c>
      <c r="MV54" s="162">
        <f t="shared" si="59"/>
        <v>-1.0000000000000009E-2</v>
      </c>
      <c r="MX54" s="157" t="s">
        <v>70</v>
      </c>
      <c r="MY54" s="157">
        <v>270</v>
      </c>
      <c r="MZ54" s="157">
        <v>0</v>
      </c>
      <c r="NA54" s="157">
        <v>0</v>
      </c>
      <c r="NB54" s="157">
        <v>270</v>
      </c>
      <c r="NC54" s="158">
        <v>0</v>
      </c>
      <c r="NE54" s="157" t="s">
        <v>70</v>
      </c>
      <c r="NF54" s="157">
        <v>270</v>
      </c>
      <c r="NG54" s="157">
        <v>0</v>
      </c>
      <c r="NH54" s="157">
        <v>0</v>
      </c>
      <c r="NI54" s="157">
        <v>270</v>
      </c>
      <c r="NJ54" s="158">
        <v>0</v>
      </c>
      <c r="NL54" s="157" t="s">
        <v>70</v>
      </c>
      <c r="NM54" s="157">
        <v>270</v>
      </c>
      <c r="NN54" s="157">
        <v>0</v>
      </c>
      <c r="NO54" s="157">
        <v>0</v>
      </c>
      <c r="NP54" s="157">
        <v>270</v>
      </c>
      <c r="NQ54" s="158">
        <v>0</v>
      </c>
      <c r="NS54" s="157" t="s">
        <v>70</v>
      </c>
      <c r="NT54" s="157">
        <v>270</v>
      </c>
      <c r="NU54" s="157">
        <v>0</v>
      </c>
      <c r="NV54" s="157">
        <v>0</v>
      </c>
      <c r="NW54" s="157">
        <v>270</v>
      </c>
      <c r="NX54" s="158">
        <v>0</v>
      </c>
      <c r="NZ54" s="157" t="s">
        <v>70</v>
      </c>
      <c r="OA54" s="157">
        <v>270</v>
      </c>
      <c r="OB54" s="157">
        <v>0</v>
      </c>
      <c r="OC54" s="157">
        <v>0</v>
      </c>
      <c r="OD54" s="157">
        <v>270</v>
      </c>
      <c r="OE54" s="157">
        <v>0</v>
      </c>
      <c r="OG54" s="157" t="s">
        <v>70</v>
      </c>
      <c r="OH54" s="157">
        <v>270</v>
      </c>
      <c r="OI54" s="157">
        <v>0</v>
      </c>
      <c r="OJ54" s="157">
        <v>0</v>
      </c>
      <c r="OK54" s="157">
        <v>270</v>
      </c>
      <c r="OL54" s="158">
        <v>0</v>
      </c>
      <c r="ON54" s="157" t="s">
        <v>70</v>
      </c>
      <c r="OO54" s="157">
        <v>270</v>
      </c>
      <c r="OP54" s="157">
        <v>0</v>
      </c>
      <c r="OQ54" s="157">
        <v>0</v>
      </c>
      <c r="OR54" s="157">
        <v>270</v>
      </c>
      <c r="OS54" s="158">
        <v>0</v>
      </c>
      <c r="OU54" s="157" t="s">
        <v>70</v>
      </c>
      <c r="OV54" s="157">
        <v>270</v>
      </c>
      <c r="OW54" s="157">
        <v>0</v>
      </c>
      <c r="OX54" s="157">
        <v>0</v>
      </c>
      <c r="OY54" s="157">
        <v>270</v>
      </c>
      <c r="OZ54" s="158">
        <v>0</v>
      </c>
      <c r="PB54" s="157" t="s">
        <v>69</v>
      </c>
      <c r="PC54" s="157">
        <v>176</v>
      </c>
      <c r="PD54" s="157">
        <v>0</v>
      </c>
      <c r="PE54" s="157">
        <v>0</v>
      </c>
      <c r="PF54" s="157">
        <v>176</v>
      </c>
      <c r="PG54" s="157">
        <v>0</v>
      </c>
    </row>
    <row r="55" spans="1:423">
      <c r="A55" s="65" t="s">
        <v>71</v>
      </c>
      <c r="B55" s="2">
        <v>192</v>
      </c>
      <c r="C55" s="2">
        <v>183</v>
      </c>
      <c r="D55" s="2">
        <v>7</v>
      </c>
      <c r="E55" s="7">
        <v>2</v>
      </c>
      <c r="F55" s="4">
        <f t="shared" si="61"/>
        <v>0.953125</v>
      </c>
      <c r="H55" s="65" t="s">
        <v>71</v>
      </c>
      <c r="I55" s="2">
        <v>192</v>
      </c>
      <c r="J55" s="2">
        <v>183</v>
      </c>
      <c r="K55" s="2">
        <v>7</v>
      </c>
      <c r="L55" s="7">
        <v>2</v>
      </c>
      <c r="M55" s="4">
        <f t="shared" si="60"/>
        <v>0.953125</v>
      </c>
      <c r="N55" s="108">
        <f t="shared" si="0"/>
        <v>0</v>
      </c>
      <c r="P55" s="65" t="s">
        <v>71</v>
      </c>
      <c r="Q55" s="2">
        <v>192</v>
      </c>
      <c r="R55" s="2">
        <v>183</v>
      </c>
      <c r="S55" s="2">
        <v>7</v>
      </c>
      <c r="T55" s="7">
        <v>2</v>
      </c>
      <c r="U55" s="4">
        <f>R55/Q55</f>
        <v>0.953125</v>
      </c>
      <c r="V55" s="108">
        <f t="shared" si="1"/>
        <v>0</v>
      </c>
      <c r="X55" s="65" t="s">
        <v>71</v>
      </c>
      <c r="Y55" s="2">
        <v>192</v>
      </c>
      <c r="Z55" s="2">
        <v>183</v>
      </c>
      <c r="AA55" s="2">
        <v>7</v>
      </c>
      <c r="AB55" s="7">
        <v>2</v>
      </c>
      <c r="AC55" s="4">
        <f>Z55/Y55</f>
        <v>0.953125</v>
      </c>
      <c r="AD55" s="108">
        <f t="shared" si="2"/>
        <v>0</v>
      </c>
      <c r="AE55" t="s">
        <v>219</v>
      </c>
      <c r="AF55" s="65" t="s">
        <v>71</v>
      </c>
      <c r="AG55" s="2">
        <v>192</v>
      </c>
      <c r="AH55" s="2">
        <v>183</v>
      </c>
      <c r="AI55" s="2">
        <v>7</v>
      </c>
      <c r="AJ55" s="7">
        <v>2</v>
      </c>
      <c r="AK55" s="4">
        <f>AH55/AG55</f>
        <v>0.953125</v>
      </c>
      <c r="AL55" s="108">
        <f t="shared" si="3"/>
        <v>0</v>
      </c>
      <c r="AM55" t="s">
        <v>222</v>
      </c>
      <c r="AN55" s="114" t="s">
        <v>71</v>
      </c>
      <c r="AO55" s="2">
        <v>192</v>
      </c>
      <c r="AP55" s="2">
        <v>184</v>
      </c>
      <c r="AQ55" s="2">
        <v>7</v>
      </c>
      <c r="AR55" s="2">
        <v>1</v>
      </c>
      <c r="AS55" s="4">
        <v>0.96</v>
      </c>
      <c r="AT55" s="108">
        <f t="shared" si="4"/>
        <v>6.8749999999999645E-3</v>
      </c>
      <c r="AV55" s="114" t="s">
        <v>71</v>
      </c>
      <c r="AW55" s="2">
        <v>192</v>
      </c>
      <c r="AX55" s="2">
        <v>184</v>
      </c>
      <c r="AY55" s="2">
        <v>7</v>
      </c>
      <c r="AZ55" s="2">
        <v>1</v>
      </c>
      <c r="BA55" s="4">
        <v>0.96</v>
      </c>
      <c r="BB55" s="108">
        <f t="shared" si="5"/>
        <v>0</v>
      </c>
      <c r="BD55" s="114" t="s">
        <v>71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108">
        <f t="shared" si="6"/>
        <v>0</v>
      </c>
      <c r="BL55" s="114" t="s">
        <v>71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108">
        <f t="shared" si="8"/>
        <v>0</v>
      </c>
      <c r="BT55" s="161" t="s">
        <v>71</v>
      </c>
      <c r="BU55" s="157">
        <v>192</v>
      </c>
      <c r="BV55" s="157">
        <v>185</v>
      </c>
      <c r="BW55" s="157">
        <v>7</v>
      </c>
      <c r="BX55" s="157">
        <v>0</v>
      </c>
      <c r="BY55" s="158">
        <v>0.96</v>
      </c>
      <c r="BZ55" s="158">
        <v>0</v>
      </c>
      <c r="CA55" s="156"/>
      <c r="CB55" s="163" t="s">
        <v>71</v>
      </c>
      <c r="CC55" s="156">
        <v>192</v>
      </c>
      <c r="CD55" s="156">
        <v>184</v>
      </c>
      <c r="CE55" s="156">
        <v>7</v>
      </c>
      <c r="CF55" s="156">
        <v>1</v>
      </c>
      <c r="CG55" s="162">
        <v>0.95833333333333337</v>
      </c>
      <c r="CH55" s="158">
        <v>-1.6666666666665941E-3</v>
      </c>
      <c r="CI55" s="157"/>
      <c r="CJ55" s="163" t="s">
        <v>71</v>
      </c>
      <c r="CK55" s="156">
        <v>192</v>
      </c>
      <c r="CL55" s="156">
        <v>184</v>
      </c>
      <c r="CM55" s="156">
        <v>7</v>
      </c>
      <c r="CN55" s="156">
        <v>2</v>
      </c>
      <c r="CO55" s="162">
        <f>CL55/CK55</f>
        <v>0.95833333333333337</v>
      </c>
      <c r="CP55" s="162">
        <f t="shared" si="9"/>
        <v>0</v>
      </c>
      <c r="CQ55" s="156"/>
      <c r="CR55" s="156" t="s">
        <v>71</v>
      </c>
      <c r="CS55" s="156">
        <v>194</v>
      </c>
      <c r="CT55" s="156">
        <v>183</v>
      </c>
      <c r="CU55" s="156">
        <v>7</v>
      </c>
      <c r="CV55" s="156">
        <v>4</v>
      </c>
      <c r="CW55" s="162">
        <v>0.94</v>
      </c>
      <c r="CX55" s="158">
        <f t="shared" si="10"/>
        <v>-1.8333333333333424E-2</v>
      </c>
      <c r="CY55" s="157"/>
      <c r="CZ55" s="163" t="s">
        <v>71</v>
      </c>
      <c r="DA55" s="156">
        <v>192</v>
      </c>
      <c r="DB55" s="156">
        <v>184</v>
      </c>
      <c r="DC55" s="156">
        <v>7</v>
      </c>
      <c r="DD55" s="156">
        <v>1</v>
      </c>
      <c r="DE55" s="162">
        <v>0.95</v>
      </c>
      <c r="DF55" s="158">
        <f t="shared" si="11"/>
        <v>1.0000000000000009E-2</v>
      </c>
      <c r="DG55" s="157" t="s">
        <v>119</v>
      </c>
      <c r="DH55" s="156" t="s">
        <v>71</v>
      </c>
      <c r="DI55" s="156">
        <v>194</v>
      </c>
      <c r="DJ55" s="156">
        <v>183</v>
      </c>
      <c r="DK55" s="156">
        <v>7</v>
      </c>
      <c r="DL55" s="156">
        <v>4</v>
      </c>
      <c r="DM55" s="162">
        <v>0.94</v>
      </c>
      <c r="DN55" s="158">
        <f t="shared" si="12"/>
        <v>-1.0000000000000009E-2</v>
      </c>
      <c r="DO55" s="157"/>
      <c r="DP55" s="156" t="s">
        <v>71</v>
      </c>
      <c r="DQ55" s="156">
        <v>194</v>
      </c>
      <c r="DR55" s="156">
        <v>183</v>
      </c>
      <c r="DS55" s="156">
        <v>7</v>
      </c>
      <c r="DT55" s="156">
        <v>4</v>
      </c>
      <c r="DU55" s="162">
        <v>0.94</v>
      </c>
      <c r="DV55" s="162">
        <f t="shared" si="13"/>
        <v>0</v>
      </c>
      <c r="DW55" s="156"/>
      <c r="DX55" s="163" t="s">
        <v>71</v>
      </c>
      <c r="DY55" s="156">
        <v>192</v>
      </c>
      <c r="DZ55" s="156">
        <v>183</v>
      </c>
      <c r="EA55" s="156">
        <v>7</v>
      </c>
      <c r="EB55" s="156">
        <v>2</v>
      </c>
      <c r="EC55" s="162">
        <v>0.94</v>
      </c>
      <c r="ED55" s="162">
        <f t="shared" si="14"/>
        <v>0</v>
      </c>
      <c r="EE55" s="156"/>
      <c r="EF55" s="156" t="s">
        <v>71</v>
      </c>
      <c r="EG55" s="156">
        <v>194</v>
      </c>
      <c r="EH55" s="156">
        <v>183</v>
      </c>
      <c r="EI55" s="156">
        <v>7</v>
      </c>
      <c r="EJ55" s="156">
        <v>4</v>
      </c>
      <c r="EK55" s="162">
        <v>0.94</v>
      </c>
      <c r="EL55" s="162">
        <f t="shared" si="15"/>
        <v>0</v>
      </c>
      <c r="EM55" s="156"/>
      <c r="EN55" s="163" t="s">
        <v>71</v>
      </c>
      <c r="EO55" s="156">
        <v>192</v>
      </c>
      <c r="EP55" s="156">
        <v>183</v>
      </c>
      <c r="EQ55" s="156">
        <v>7</v>
      </c>
      <c r="ER55" s="156">
        <v>2</v>
      </c>
      <c r="ES55" s="162">
        <v>0.94</v>
      </c>
      <c r="ET55" s="162">
        <f t="shared" si="16"/>
        <v>0</v>
      </c>
      <c r="EU55" s="156"/>
      <c r="EV55" s="156"/>
      <c r="EW55" s="156"/>
      <c r="EX55" s="156"/>
      <c r="EY55" s="156"/>
      <c r="EZ55" s="156"/>
      <c r="FA55" s="156"/>
      <c r="FB55" s="156"/>
      <c r="FC55" s="162"/>
      <c r="FD55" s="156"/>
      <c r="FE55" s="156"/>
      <c r="FF55" s="156"/>
      <c r="FG55" s="156"/>
      <c r="FH55" s="156"/>
      <c r="FI55" s="156"/>
      <c r="FJ55" s="162"/>
      <c r="FK55" s="156"/>
      <c r="FL55" s="156"/>
      <c r="FM55" s="156"/>
      <c r="FN55" s="156"/>
      <c r="FO55" s="156"/>
      <c r="FP55" s="156"/>
      <c r="FQ55" s="156"/>
      <c r="FR55" s="156"/>
      <c r="FS55" s="156"/>
      <c r="FT55" s="161" t="s">
        <v>71</v>
      </c>
      <c r="FU55" s="157">
        <v>192</v>
      </c>
      <c r="FV55" s="157">
        <v>184</v>
      </c>
      <c r="FW55" s="157">
        <v>7</v>
      </c>
      <c r="FX55" s="157">
        <v>1</v>
      </c>
      <c r="FY55" s="158">
        <f t="shared" si="17"/>
        <v>0.95833333333333337</v>
      </c>
      <c r="FZ55" s="162">
        <f t="shared" si="18"/>
        <v>1.8333333333333424E-2</v>
      </c>
      <c r="GA55" s="156"/>
      <c r="GB55" s="161" t="s">
        <v>71</v>
      </c>
      <c r="GC55" s="157">
        <v>192</v>
      </c>
      <c r="GD55" s="157">
        <v>184</v>
      </c>
      <c r="GE55" s="157">
        <v>7</v>
      </c>
      <c r="GF55" s="157">
        <v>1</v>
      </c>
      <c r="GG55" s="158">
        <f t="shared" si="19"/>
        <v>0.95833333333333337</v>
      </c>
      <c r="GH55" s="162">
        <f t="shared" si="20"/>
        <v>0</v>
      </c>
      <c r="GI55" s="156"/>
      <c r="GJ55" s="161" t="s">
        <v>71</v>
      </c>
      <c r="GK55" s="157">
        <v>192</v>
      </c>
      <c r="GL55" s="157">
        <v>184</v>
      </c>
      <c r="GM55" s="157">
        <v>7</v>
      </c>
      <c r="GN55" s="157">
        <v>1</v>
      </c>
      <c r="GO55" s="158">
        <f t="shared" si="21"/>
        <v>0.95833333333333337</v>
      </c>
      <c r="GP55" s="162">
        <f t="shared" si="22"/>
        <v>0</v>
      </c>
      <c r="GQ55" s="156"/>
      <c r="GR55" s="161" t="s">
        <v>71</v>
      </c>
      <c r="GS55" s="157">
        <v>192</v>
      </c>
      <c r="GT55" s="157">
        <v>184</v>
      </c>
      <c r="GU55" s="157">
        <v>7</v>
      </c>
      <c r="GV55" s="159">
        <v>1</v>
      </c>
      <c r="GW55" s="158">
        <f t="shared" si="23"/>
        <v>0.95833333333333337</v>
      </c>
      <c r="GX55" s="162">
        <f t="shared" si="24"/>
        <v>0</v>
      </c>
      <c r="GY55" s="156"/>
      <c r="GZ55" s="161" t="s">
        <v>71</v>
      </c>
      <c r="HA55" s="157">
        <v>192</v>
      </c>
      <c r="HB55" s="157">
        <v>183</v>
      </c>
      <c r="HC55" s="157">
        <v>7</v>
      </c>
      <c r="HD55" s="157">
        <v>2</v>
      </c>
      <c r="HE55" s="158">
        <f t="shared" si="25"/>
        <v>0.953125</v>
      </c>
      <c r="HF55" s="162">
        <f t="shared" si="26"/>
        <v>-5.2083333333333703E-3</v>
      </c>
      <c r="HH55" s="161" t="s">
        <v>71</v>
      </c>
      <c r="HI55" s="157">
        <v>192</v>
      </c>
      <c r="HJ55" s="157">
        <v>184</v>
      </c>
      <c r="HK55" s="157">
        <v>7</v>
      </c>
      <c r="HL55" s="157">
        <v>1</v>
      </c>
      <c r="HM55" s="158">
        <f t="shared" si="27"/>
        <v>0.95833333333333337</v>
      </c>
      <c r="HN55" s="162">
        <f t="shared" si="28"/>
        <v>5.2083333333333703E-3</v>
      </c>
      <c r="HP55" s="161" t="s">
        <v>71</v>
      </c>
      <c r="HQ55" s="157">
        <v>192</v>
      </c>
      <c r="HR55" s="157">
        <v>184</v>
      </c>
      <c r="HS55" s="157">
        <v>7</v>
      </c>
      <c r="HT55" s="157">
        <v>1</v>
      </c>
      <c r="HU55" s="158">
        <f t="shared" si="29"/>
        <v>0.95833333333333337</v>
      </c>
      <c r="HV55" s="162">
        <f t="shared" si="30"/>
        <v>0</v>
      </c>
      <c r="HX55" s="161" t="s">
        <v>71</v>
      </c>
      <c r="HY55" s="157">
        <v>192</v>
      </c>
      <c r="HZ55" s="157">
        <v>184</v>
      </c>
      <c r="IA55" s="157">
        <v>7</v>
      </c>
      <c r="IB55" s="157">
        <v>1</v>
      </c>
      <c r="IC55" s="158">
        <f t="shared" si="31"/>
        <v>0.95833333333333337</v>
      </c>
      <c r="ID55" s="162">
        <f t="shared" si="32"/>
        <v>0</v>
      </c>
      <c r="IF55" s="161" t="s">
        <v>71</v>
      </c>
      <c r="IG55" s="157">
        <v>192</v>
      </c>
      <c r="IH55" s="157">
        <v>184</v>
      </c>
      <c r="II55" s="157">
        <v>7</v>
      </c>
      <c r="IJ55" s="157">
        <v>1</v>
      </c>
      <c r="IK55" s="158">
        <f t="shared" si="33"/>
        <v>0.95833333333333337</v>
      </c>
      <c r="IL55" s="162">
        <f t="shared" si="34"/>
        <v>0</v>
      </c>
      <c r="IN55" s="161" t="s">
        <v>71</v>
      </c>
      <c r="IO55" s="157">
        <v>192</v>
      </c>
      <c r="IP55" s="157">
        <v>184</v>
      </c>
      <c r="IQ55" s="157">
        <v>7</v>
      </c>
      <c r="IR55" s="157">
        <v>1</v>
      </c>
      <c r="IS55" s="158">
        <f t="shared" si="35"/>
        <v>0.95833333333333337</v>
      </c>
      <c r="IT55" s="162">
        <f t="shared" si="36"/>
        <v>0</v>
      </c>
      <c r="IV55" s="161" t="s">
        <v>71</v>
      </c>
      <c r="IW55" s="157">
        <v>192</v>
      </c>
      <c r="IX55" s="157">
        <v>184</v>
      </c>
      <c r="IY55" s="157">
        <v>7</v>
      </c>
      <c r="IZ55" s="157">
        <v>1</v>
      </c>
      <c r="JA55" s="158">
        <f t="shared" si="37"/>
        <v>0.95833333333333337</v>
      </c>
      <c r="JB55" s="162">
        <f t="shared" si="38"/>
        <v>0</v>
      </c>
      <c r="JD55" s="161" t="s">
        <v>71</v>
      </c>
      <c r="JE55" s="157">
        <v>192</v>
      </c>
      <c r="JF55" s="157">
        <v>184</v>
      </c>
      <c r="JG55" s="157">
        <v>7</v>
      </c>
      <c r="JH55" s="157">
        <v>1</v>
      </c>
      <c r="JI55" s="158">
        <f t="shared" si="39"/>
        <v>0.95833333333333337</v>
      </c>
      <c r="JJ55" s="162">
        <f t="shared" si="40"/>
        <v>0</v>
      </c>
      <c r="JL55" s="161" t="s">
        <v>71</v>
      </c>
      <c r="JM55" s="157">
        <v>192</v>
      </c>
      <c r="JN55" s="157">
        <v>184</v>
      </c>
      <c r="JO55" s="157">
        <v>7</v>
      </c>
      <c r="JP55" s="157">
        <v>1</v>
      </c>
      <c r="JQ55" s="158">
        <f t="shared" si="41"/>
        <v>0.95833333333333337</v>
      </c>
      <c r="JR55" s="162">
        <f t="shared" si="42"/>
        <v>0</v>
      </c>
      <c r="JT55" s="161" t="s">
        <v>71</v>
      </c>
      <c r="JU55" s="157">
        <v>192</v>
      </c>
      <c r="JV55" s="157">
        <v>185</v>
      </c>
      <c r="JW55" s="157">
        <v>7</v>
      </c>
      <c r="JX55" s="157">
        <v>0</v>
      </c>
      <c r="JY55" s="158">
        <f t="shared" si="43"/>
        <v>0.96354166666666663</v>
      </c>
      <c r="JZ55" s="162">
        <f t="shared" si="44"/>
        <v>5.2083333333332593E-3</v>
      </c>
      <c r="KB55" s="161" t="s">
        <v>71</v>
      </c>
      <c r="KC55" s="157">
        <v>192</v>
      </c>
      <c r="KD55" s="157">
        <v>185</v>
      </c>
      <c r="KE55" s="157">
        <v>7</v>
      </c>
      <c r="KF55" s="157">
        <v>0</v>
      </c>
      <c r="KG55" s="158">
        <f t="shared" si="45"/>
        <v>0.96354166666666663</v>
      </c>
      <c r="KH55" s="162">
        <f t="shared" si="46"/>
        <v>0</v>
      </c>
      <c r="KJ55" s="161" t="s">
        <v>71</v>
      </c>
      <c r="KK55" s="157">
        <v>192</v>
      </c>
      <c r="KL55" s="157">
        <v>185</v>
      </c>
      <c r="KM55" s="157">
        <v>7</v>
      </c>
      <c r="KN55" s="157">
        <v>0</v>
      </c>
      <c r="KO55" s="158">
        <f t="shared" si="47"/>
        <v>0.96354166666666663</v>
      </c>
      <c r="KP55" s="162">
        <f t="shared" si="48"/>
        <v>0</v>
      </c>
      <c r="KR55" s="161" t="s">
        <v>71</v>
      </c>
      <c r="KS55" s="157">
        <v>192</v>
      </c>
      <c r="KT55" s="157">
        <v>185</v>
      </c>
      <c r="KU55" s="157">
        <v>7</v>
      </c>
      <c r="KV55" s="157">
        <v>0</v>
      </c>
      <c r="KW55" s="158">
        <f t="shared" si="49"/>
        <v>0.96354166666666663</v>
      </c>
      <c r="KX55" s="162">
        <f t="shared" si="50"/>
        <v>0</v>
      </c>
      <c r="KZ55" s="161" t="s">
        <v>71</v>
      </c>
      <c r="LA55" s="157">
        <v>192</v>
      </c>
      <c r="LB55" s="157">
        <v>185</v>
      </c>
      <c r="LC55" s="157">
        <v>7</v>
      </c>
      <c r="LD55" s="157">
        <v>0</v>
      </c>
      <c r="LE55" s="158">
        <f t="shared" si="51"/>
        <v>0.96354166666666663</v>
      </c>
      <c r="LF55" s="162">
        <f t="shared" si="52"/>
        <v>0</v>
      </c>
      <c r="LH55" s="161" t="s">
        <v>71</v>
      </c>
      <c r="LI55" s="157">
        <v>194</v>
      </c>
      <c r="LJ55" s="157">
        <v>187</v>
      </c>
      <c r="LK55" s="157">
        <v>7</v>
      </c>
      <c r="LL55" s="157">
        <v>0</v>
      </c>
      <c r="LM55" s="158">
        <f t="shared" si="53"/>
        <v>0.96391752577319589</v>
      </c>
      <c r="LN55" s="162">
        <f t="shared" si="54"/>
        <v>3.758591065292638E-4</v>
      </c>
      <c r="LP55" s="161" t="s">
        <v>71</v>
      </c>
      <c r="LQ55" s="157">
        <v>194</v>
      </c>
      <c r="LR55" s="157">
        <v>187</v>
      </c>
      <c r="LS55" s="157">
        <v>7</v>
      </c>
      <c r="LT55" s="157">
        <v>0</v>
      </c>
      <c r="LU55" s="158">
        <f t="shared" si="55"/>
        <v>0.96391752577319589</v>
      </c>
      <c r="LV55" s="162">
        <f t="shared" si="56"/>
        <v>0</v>
      </c>
      <c r="LX55" s="161" t="s">
        <v>71</v>
      </c>
      <c r="LY55" s="157">
        <v>194</v>
      </c>
      <c r="LZ55" s="157">
        <v>187</v>
      </c>
      <c r="MA55" s="157">
        <v>7</v>
      </c>
      <c r="MB55" s="157">
        <v>0</v>
      </c>
      <c r="MC55" s="158">
        <f t="shared" si="57"/>
        <v>0.96391752577319589</v>
      </c>
      <c r="MD55" s="162">
        <f t="shared" si="58"/>
        <v>0</v>
      </c>
      <c r="ME55" s="162"/>
      <c r="MF55" s="157" t="s">
        <v>71</v>
      </c>
      <c r="MG55" s="157">
        <v>196</v>
      </c>
      <c r="MH55" s="157">
        <v>185</v>
      </c>
      <c r="MI55" s="157">
        <v>7</v>
      </c>
      <c r="MJ55" s="157">
        <v>4</v>
      </c>
      <c r="MK55" s="158">
        <v>0.94</v>
      </c>
      <c r="ML55" s="158"/>
      <c r="MM55" s="158"/>
      <c r="MN55" s="158"/>
      <c r="MP55" s="157" t="s">
        <v>71</v>
      </c>
      <c r="MQ55" s="157">
        <v>196</v>
      </c>
      <c r="MR55" s="157">
        <v>187</v>
      </c>
      <c r="MS55" s="157">
        <v>7</v>
      </c>
      <c r="MT55" s="157">
        <v>2</v>
      </c>
      <c r="MU55" s="158">
        <v>0.95</v>
      </c>
      <c r="MV55" s="162">
        <f t="shared" si="59"/>
        <v>1.0000000000000009E-2</v>
      </c>
      <c r="MX55" s="157" t="s">
        <v>71</v>
      </c>
      <c r="MY55" s="157">
        <v>196</v>
      </c>
      <c r="MZ55" s="157">
        <v>0</v>
      </c>
      <c r="NA55" s="157">
        <v>0</v>
      </c>
      <c r="NB55" s="157">
        <v>196</v>
      </c>
      <c r="NC55" s="158">
        <v>0</v>
      </c>
      <c r="NE55" s="157" t="s">
        <v>71</v>
      </c>
      <c r="NF55" s="157">
        <v>196</v>
      </c>
      <c r="NG55" s="157">
        <v>0</v>
      </c>
      <c r="NH55" s="157">
        <v>0</v>
      </c>
      <c r="NI55" s="157">
        <v>196</v>
      </c>
      <c r="NJ55" s="158">
        <v>0</v>
      </c>
      <c r="NL55" s="157" t="s">
        <v>71</v>
      </c>
      <c r="NM55" s="157">
        <v>196</v>
      </c>
      <c r="NN55" s="157">
        <v>0</v>
      </c>
      <c r="NO55" s="157">
        <v>2</v>
      </c>
      <c r="NP55" s="157">
        <v>194</v>
      </c>
      <c r="NQ55" s="158">
        <v>0</v>
      </c>
      <c r="NS55" s="157" t="s">
        <v>71</v>
      </c>
      <c r="NT55" s="157">
        <v>196</v>
      </c>
      <c r="NU55" s="157">
        <v>0</v>
      </c>
      <c r="NV55" s="157">
        <v>0</v>
      </c>
      <c r="NW55" s="157">
        <v>196</v>
      </c>
      <c r="NX55" s="158">
        <v>0</v>
      </c>
      <c r="NZ55" s="157" t="s">
        <v>71</v>
      </c>
      <c r="OA55" s="157">
        <v>196</v>
      </c>
      <c r="OB55" s="157">
        <v>0</v>
      </c>
      <c r="OC55" s="157">
        <v>0</v>
      </c>
      <c r="OD55" s="157">
        <v>196</v>
      </c>
      <c r="OE55" s="157">
        <v>0</v>
      </c>
      <c r="OG55" s="157" t="s">
        <v>71</v>
      </c>
      <c r="OH55" s="157">
        <v>196</v>
      </c>
      <c r="OI55" s="157">
        <v>0</v>
      </c>
      <c r="OJ55" s="157">
        <v>2</v>
      </c>
      <c r="OK55" s="157">
        <v>194</v>
      </c>
      <c r="OL55" s="158">
        <v>0</v>
      </c>
      <c r="ON55" s="157" t="s">
        <v>71</v>
      </c>
      <c r="OO55" s="157">
        <v>196</v>
      </c>
      <c r="OP55" s="157">
        <v>0</v>
      </c>
      <c r="OQ55" s="157">
        <v>0</v>
      </c>
      <c r="OR55" s="157">
        <v>196</v>
      </c>
      <c r="OS55" s="158">
        <v>0</v>
      </c>
      <c r="OU55" s="157" t="s">
        <v>71</v>
      </c>
      <c r="OV55" s="157">
        <v>196</v>
      </c>
      <c r="OW55" s="157">
        <v>0</v>
      </c>
      <c r="OX55" s="157">
        <v>0</v>
      </c>
      <c r="OY55" s="157">
        <v>196</v>
      </c>
      <c r="OZ55" s="158">
        <v>0</v>
      </c>
      <c r="PB55" s="157" t="s">
        <v>70</v>
      </c>
      <c r="PC55" s="157">
        <v>270</v>
      </c>
      <c r="PD55" s="157">
        <v>0</v>
      </c>
      <c r="PE55" s="157">
        <v>0</v>
      </c>
      <c r="PF55" s="157">
        <v>270</v>
      </c>
      <c r="PG55" s="157">
        <v>0</v>
      </c>
    </row>
    <row r="56" spans="1:423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f t="shared" si="61"/>
        <v>0.63529411764705879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f t="shared" si="60"/>
        <v>0.63529411764705879</v>
      </c>
      <c r="N56" s="108">
        <f t="shared" si="0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108">
        <f t="shared" si="1"/>
        <v>4.7058823529412264E-3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108">
        <f t="shared" si="2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108">
        <f t="shared" si="3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108">
        <f t="shared" si="4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108">
        <f t="shared" si="5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108">
        <f t="shared" si="6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7"/>
        <v>0.63529411764705879</v>
      </c>
      <c r="BR56" s="108">
        <f t="shared" si="8"/>
        <v>-4.7058823529412264E-3</v>
      </c>
      <c r="BT56" s="157" t="s">
        <v>72</v>
      </c>
      <c r="BU56" s="157">
        <v>85</v>
      </c>
      <c r="BV56" s="157">
        <v>54</v>
      </c>
      <c r="BW56" s="157">
        <v>2</v>
      </c>
      <c r="BX56" s="157">
        <v>29</v>
      </c>
      <c r="BY56" s="158">
        <v>0.64</v>
      </c>
      <c r="BZ56" s="158">
        <v>0</v>
      </c>
      <c r="CA56" s="156"/>
      <c r="CB56" s="156" t="s">
        <v>72</v>
      </c>
      <c r="CC56" s="156">
        <v>85</v>
      </c>
      <c r="CD56" s="156">
        <v>54</v>
      </c>
      <c r="CE56" s="156">
        <v>2</v>
      </c>
      <c r="CF56" s="156">
        <v>29</v>
      </c>
      <c r="CG56" s="162">
        <v>0.64</v>
      </c>
      <c r="CH56" s="158">
        <v>0</v>
      </c>
      <c r="CI56" s="157"/>
      <c r="CJ56" s="156" t="s">
        <v>72</v>
      </c>
      <c r="CK56" s="156">
        <v>85</v>
      </c>
      <c r="CL56" s="156">
        <v>54</v>
      </c>
      <c r="CM56" s="156">
        <v>2</v>
      </c>
      <c r="CN56" s="156">
        <v>29</v>
      </c>
      <c r="CO56" s="162">
        <v>0.64</v>
      </c>
      <c r="CP56" s="162">
        <f t="shared" si="9"/>
        <v>0</v>
      </c>
      <c r="CQ56" s="156"/>
      <c r="CR56" s="156" t="s">
        <v>72</v>
      </c>
      <c r="CS56" s="156">
        <v>85</v>
      </c>
      <c r="CT56" s="156">
        <v>54</v>
      </c>
      <c r="CU56" s="156">
        <v>2</v>
      </c>
      <c r="CV56" s="156">
        <v>29</v>
      </c>
      <c r="CW56" s="162">
        <v>0.64</v>
      </c>
      <c r="CX56" s="158">
        <f t="shared" si="10"/>
        <v>0</v>
      </c>
      <c r="CY56" s="157"/>
      <c r="CZ56" s="156" t="s">
        <v>72</v>
      </c>
      <c r="DA56" s="156">
        <v>85</v>
      </c>
      <c r="DB56" s="156">
        <v>54</v>
      </c>
      <c r="DC56" s="156">
        <v>2</v>
      </c>
      <c r="DD56" s="156">
        <v>29</v>
      </c>
      <c r="DE56" s="162">
        <v>0.64</v>
      </c>
      <c r="DF56" s="158">
        <f t="shared" si="11"/>
        <v>0</v>
      </c>
      <c r="DG56" s="157"/>
      <c r="DH56" s="156" t="s">
        <v>72</v>
      </c>
      <c r="DI56" s="156">
        <v>85</v>
      </c>
      <c r="DJ56" s="156">
        <v>54</v>
      </c>
      <c r="DK56" s="156">
        <v>2</v>
      </c>
      <c r="DL56" s="156">
        <v>29</v>
      </c>
      <c r="DM56" s="162">
        <v>0.64</v>
      </c>
      <c r="DN56" s="158">
        <f t="shared" si="12"/>
        <v>0</v>
      </c>
      <c r="DO56" s="157"/>
      <c r="DP56" s="156" t="s">
        <v>72</v>
      </c>
      <c r="DQ56" s="156">
        <v>85</v>
      </c>
      <c r="DR56" s="156">
        <v>54</v>
      </c>
      <c r="DS56" s="156">
        <v>2</v>
      </c>
      <c r="DT56" s="156">
        <v>29</v>
      </c>
      <c r="DU56" s="162">
        <v>0.64</v>
      </c>
      <c r="DV56" s="162">
        <f t="shared" si="13"/>
        <v>0</v>
      </c>
      <c r="DW56" s="156"/>
      <c r="DX56" s="156" t="s">
        <v>72</v>
      </c>
      <c r="DY56" s="156">
        <v>85</v>
      </c>
      <c r="DZ56" s="156">
        <v>54</v>
      </c>
      <c r="EA56" s="156">
        <v>2</v>
      </c>
      <c r="EB56" s="156">
        <v>29</v>
      </c>
      <c r="EC56" s="162">
        <v>0.64</v>
      </c>
      <c r="ED56" s="162">
        <f t="shared" si="14"/>
        <v>0</v>
      </c>
      <c r="EE56" s="156"/>
      <c r="EF56" s="156" t="s">
        <v>72</v>
      </c>
      <c r="EG56" s="156">
        <v>85</v>
      </c>
      <c r="EH56" s="156">
        <v>53</v>
      </c>
      <c r="EI56" s="156">
        <v>2</v>
      </c>
      <c r="EJ56" s="156">
        <v>30</v>
      </c>
      <c r="EK56" s="162">
        <v>0.62</v>
      </c>
      <c r="EL56" s="162">
        <f t="shared" si="15"/>
        <v>-2.0000000000000018E-2</v>
      </c>
      <c r="EM56" s="156" t="s">
        <v>119</v>
      </c>
      <c r="EN56" s="156" t="s">
        <v>72</v>
      </c>
      <c r="EO56" s="156">
        <v>85</v>
      </c>
      <c r="EP56" s="156">
        <v>54</v>
      </c>
      <c r="EQ56" s="156">
        <v>2</v>
      </c>
      <c r="ER56" s="156">
        <v>29</v>
      </c>
      <c r="ES56" s="162">
        <v>0.64</v>
      </c>
      <c r="ET56" s="162">
        <f t="shared" si="16"/>
        <v>2.0000000000000018E-2</v>
      </c>
      <c r="EU56" s="156"/>
      <c r="EV56" s="156"/>
      <c r="EW56" s="156"/>
      <c r="EX56" s="156"/>
      <c r="EY56" s="156"/>
      <c r="EZ56" s="156"/>
      <c r="FA56" s="156"/>
      <c r="FB56" s="156"/>
      <c r="FC56" s="162"/>
      <c r="FD56" s="156"/>
      <c r="FE56" s="156"/>
      <c r="FF56" s="156"/>
      <c r="FG56" s="156"/>
      <c r="FH56" s="156"/>
      <c r="FI56" s="156"/>
      <c r="FJ56" s="162"/>
      <c r="FK56" s="156"/>
      <c r="FL56" s="156"/>
      <c r="FM56" s="156"/>
      <c r="FN56" s="156"/>
      <c r="FO56" s="156"/>
      <c r="FP56" s="156"/>
      <c r="FQ56" s="156"/>
      <c r="FR56" s="156"/>
      <c r="FS56" s="156"/>
      <c r="FT56" s="157" t="s">
        <v>72</v>
      </c>
      <c r="FU56" s="157">
        <v>85</v>
      </c>
      <c r="FV56" s="157">
        <v>53</v>
      </c>
      <c r="FW56" s="157">
        <v>2</v>
      </c>
      <c r="FX56" s="157">
        <v>30</v>
      </c>
      <c r="FY56" s="158">
        <f t="shared" si="17"/>
        <v>0.62352941176470589</v>
      </c>
      <c r="FZ56" s="162">
        <f t="shared" si="18"/>
        <v>-1.6470588235294126E-2</v>
      </c>
      <c r="GA56" s="156"/>
      <c r="GB56" s="157" t="s">
        <v>72</v>
      </c>
      <c r="GC56" s="157">
        <v>85</v>
      </c>
      <c r="GD56" s="157">
        <v>53</v>
      </c>
      <c r="GE56" s="157">
        <v>2</v>
      </c>
      <c r="GF56" s="157">
        <v>30</v>
      </c>
      <c r="GG56" s="158">
        <f t="shared" si="19"/>
        <v>0.62352941176470589</v>
      </c>
      <c r="GH56" s="162">
        <f t="shared" si="20"/>
        <v>0</v>
      </c>
      <c r="GI56" s="156"/>
      <c r="GJ56" s="157" t="s">
        <v>72</v>
      </c>
      <c r="GK56" s="157">
        <v>85</v>
      </c>
      <c r="GL56" s="157">
        <v>54</v>
      </c>
      <c r="GM56" s="157">
        <v>2</v>
      </c>
      <c r="GN56" s="157">
        <v>29</v>
      </c>
      <c r="GO56" s="158">
        <f t="shared" si="21"/>
        <v>0.63529411764705879</v>
      </c>
      <c r="GP56" s="162">
        <f t="shared" si="22"/>
        <v>1.1764705882352899E-2</v>
      </c>
      <c r="GQ56" s="156"/>
      <c r="GR56" s="157" t="s">
        <v>72</v>
      </c>
      <c r="GS56" s="157">
        <v>85</v>
      </c>
      <c r="GT56" s="157">
        <v>54</v>
      </c>
      <c r="GU56" s="157">
        <v>2</v>
      </c>
      <c r="GV56" s="157">
        <v>29</v>
      </c>
      <c r="GW56" s="158">
        <f t="shared" si="23"/>
        <v>0.63529411764705879</v>
      </c>
      <c r="GX56" s="162">
        <f t="shared" si="24"/>
        <v>0</v>
      </c>
      <c r="GY56" s="156"/>
      <c r="GZ56" s="157" t="s">
        <v>72</v>
      </c>
      <c r="HA56" s="157">
        <v>85</v>
      </c>
      <c r="HB56" s="157">
        <v>52</v>
      </c>
      <c r="HC56" s="157">
        <v>3</v>
      </c>
      <c r="HD56" s="157">
        <v>30</v>
      </c>
      <c r="HE56" s="158">
        <f t="shared" si="25"/>
        <v>0.61176470588235299</v>
      </c>
      <c r="HF56" s="162">
        <f t="shared" si="26"/>
        <v>-2.3529411764705799E-2</v>
      </c>
      <c r="HH56" s="157" t="s">
        <v>72</v>
      </c>
      <c r="HI56" s="157">
        <v>85</v>
      </c>
      <c r="HJ56" s="157">
        <v>54</v>
      </c>
      <c r="HK56" s="157">
        <v>2</v>
      </c>
      <c r="HL56" s="157">
        <v>29</v>
      </c>
      <c r="HM56" s="158">
        <f t="shared" si="27"/>
        <v>0.63529411764705879</v>
      </c>
      <c r="HN56" s="162">
        <f t="shared" si="28"/>
        <v>2.3529411764705799E-2</v>
      </c>
      <c r="HP56" s="157" t="s">
        <v>72</v>
      </c>
      <c r="HQ56" s="157">
        <v>85</v>
      </c>
      <c r="HR56" s="157">
        <v>54</v>
      </c>
      <c r="HS56" s="157">
        <v>2</v>
      </c>
      <c r="HT56" s="157">
        <v>29</v>
      </c>
      <c r="HU56" s="158">
        <f t="shared" si="29"/>
        <v>0.63529411764705879</v>
      </c>
      <c r="HV56" s="162">
        <f t="shared" si="30"/>
        <v>0</v>
      </c>
      <c r="HX56" s="157" t="s">
        <v>72</v>
      </c>
      <c r="HY56" s="157">
        <v>85</v>
      </c>
      <c r="HZ56" s="157">
        <v>54</v>
      </c>
      <c r="IA56" s="157">
        <v>2</v>
      </c>
      <c r="IB56" s="157">
        <v>29</v>
      </c>
      <c r="IC56" s="158">
        <f t="shared" si="31"/>
        <v>0.63529411764705879</v>
      </c>
      <c r="ID56" s="162">
        <f t="shared" si="32"/>
        <v>0</v>
      </c>
      <c r="IF56" s="157" t="s">
        <v>72</v>
      </c>
      <c r="IG56" s="157">
        <v>85</v>
      </c>
      <c r="IH56" s="157">
        <v>54</v>
      </c>
      <c r="II56" s="157">
        <v>2</v>
      </c>
      <c r="IJ56" s="157">
        <v>29</v>
      </c>
      <c r="IK56" s="158">
        <f t="shared" si="33"/>
        <v>0.63529411764705879</v>
      </c>
      <c r="IL56" s="162">
        <f t="shared" si="34"/>
        <v>0</v>
      </c>
      <c r="IN56" s="157" t="s">
        <v>72</v>
      </c>
      <c r="IO56" s="157">
        <v>85</v>
      </c>
      <c r="IP56" s="157">
        <v>54</v>
      </c>
      <c r="IQ56" s="157">
        <v>2</v>
      </c>
      <c r="IR56" s="157">
        <v>29</v>
      </c>
      <c r="IS56" s="158">
        <f t="shared" si="35"/>
        <v>0.63529411764705879</v>
      </c>
      <c r="IT56" s="162">
        <f t="shared" si="36"/>
        <v>0</v>
      </c>
      <c r="IV56" s="157" t="s">
        <v>72</v>
      </c>
      <c r="IW56" s="157">
        <v>85</v>
      </c>
      <c r="IX56" s="157">
        <v>54</v>
      </c>
      <c r="IY56" s="157">
        <v>2</v>
      </c>
      <c r="IZ56" s="157">
        <v>29</v>
      </c>
      <c r="JA56" s="158">
        <f t="shared" si="37"/>
        <v>0.63529411764705879</v>
      </c>
      <c r="JB56" s="162">
        <f t="shared" si="38"/>
        <v>0</v>
      </c>
      <c r="JD56" s="157" t="s">
        <v>72</v>
      </c>
      <c r="JE56" s="157">
        <v>85</v>
      </c>
      <c r="JF56" s="157">
        <v>54</v>
      </c>
      <c r="JG56" s="157">
        <v>2</v>
      </c>
      <c r="JH56" s="157">
        <v>29</v>
      </c>
      <c r="JI56" s="158">
        <f t="shared" si="39"/>
        <v>0.63529411764705879</v>
      </c>
      <c r="JJ56" s="162">
        <f t="shared" si="40"/>
        <v>0</v>
      </c>
      <c r="JL56" s="157" t="s">
        <v>72</v>
      </c>
      <c r="JM56" s="157">
        <v>85</v>
      </c>
      <c r="JN56" s="157">
        <v>54</v>
      </c>
      <c r="JO56" s="157">
        <v>2</v>
      </c>
      <c r="JP56" s="157">
        <v>29</v>
      </c>
      <c r="JQ56" s="158">
        <f t="shared" si="41"/>
        <v>0.63529411764705879</v>
      </c>
      <c r="JR56" s="162">
        <f t="shared" si="42"/>
        <v>0</v>
      </c>
      <c r="JT56" s="157" t="s">
        <v>72</v>
      </c>
      <c r="JU56" s="157">
        <v>85</v>
      </c>
      <c r="JV56" s="157">
        <v>54</v>
      </c>
      <c r="JW56" s="157">
        <v>2</v>
      </c>
      <c r="JX56" s="157">
        <v>29</v>
      </c>
      <c r="JY56" s="158">
        <f t="shared" si="43"/>
        <v>0.63529411764705879</v>
      </c>
      <c r="JZ56" s="162">
        <f t="shared" si="44"/>
        <v>0</v>
      </c>
      <c r="KB56" s="157" t="s">
        <v>72</v>
      </c>
      <c r="KC56" s="157">
        <v>85</v>
      </c>
      <c r="KD56" s="157">
        <v>54</v>
      </c>
      <c r="KE56" s="157">
        <v>2</v>
      </c>
      <c r="KF56" s="157">
        <v>29</v>
      </c>
      <c r="KG56" s="158">
        <f t="shared" si="45"/>
        <v>0.63529411764705879</v>
      </c>
      <c r="KH56" s="162">
        <f t="shared" si="46"/>
        <v>0</v>
      </c>
      <c r="KJ56" s="157" t="s">
        <v>72</v>
      </c>
      <c r="KK56" s="157">
        <v>85</v>
      </c>
      <c r="KL56" s="157">
        <v>54</v>
      </c>
      <c r="KM56" s="157">
        <v>2</v>
      </c>
      <c r="KN56" s="157">
        <v>29</v>
      </c>
      <c r="KO56" s="158">
        <f t="shared" si="47"/>
        <v>0.63529411764705879</v>
      </c>
      <c r="KP56" s="162">
        <f t="shared" si="48"/>
        <v>0</v>
      </c>
      <c r="KR56" s="157" t="s">
        <v>72</v>
      </c>
      <c r="KS56" s="157">
        <v>85</v>
      </c>
      <c r="KT56" s="157">
        <v>54</v>
      </c>
      <c r="KU56" s="157">
        <v>2</v>
      </c>
      <c r="KV56" s="157">
        <v>29</v>
      </c>
      <c r="KW56" s="158">
        <f t="shared" si="49"/>
        <v>0.63529411764705879</v>
      </c>
      <c r="KX56" s="162">
        <f t="shared" si="50"/>
        <v>0</v>
      </c>
      <c r="KZ56" s="157" t="s">
        <v>72</v>
      </c>
      <c r="LA56" s="157">
        <v>85</v>
      </c>
      <c r="LB56" s="157">
        <v>54</v>
      </c>
      <c r="LC56" s="157">
        <v>2</v>
      </c>
      <c r="LD56" s="157">
        <v>29</v>
      </c>
      <c r="LE56" s="158">
        <f t="shared" si="51"/>
        <v>0.63529411764705879</v>
      </c>
      <c r="LF56" s="162">
        <f t="shared" si="52"/>
        <v>0</v>
      </c>
      <c r="LH56" s="157" t="s">
        <v>72</v>
      </c>
      <c r="LI56" s="157">
        <v>85</v>
      </c>
      <c r="LJ56" s="157">
        <v>54</v>
      </c>
      <c r="LK56" s="157">
        <v>2</v>
      </c>
      <c r="LL56" s="157">
        <v>29</v>
      </c>
      <c r="LM56" s="158">
        <f t="shared" si="53"/>
        <v>0.63529411764705879</v>
      </c>
      <c r="LN56" s="162">
        <f t="shared" si="54"/>
        <v>0</v>
      </c>
      <c r="LP56" s="157" t="s">
        <v>72</v>
      </c>
      <c r="LQ56" s="157">
        <v>85</v>
      </c>
      <c r="LR56" s="157">
        <v>54</v>
      </c>
      <c r="LS56" s="157">
        <v>2</v>
      </c>
      <c r="LT56" s="157">
        <v>29</v>
      </c>
      <c r="LU56" s="158">
        <f t="shared" si="55"/>
        <v>0.63529411764705879</v>
      </c>
      <c r="LV56" s="162">
        <f t="shared" si="56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57"/>
        <v>0.63529411764705879</v>
      </c>
      <c r="MD56" s="162">
        <f t="shared" si="58"/>
        <v>0</v>
      </c>
      <c r="ME56" s="162"/>
      <c r="MF56" s="157" t="s">
        <v>72</v>
      </c>
      <c r="MG56" s="157">
        <v>85</v>
      </c>
      <c r="MH56" s="157">
        <v>53</v>
      </c>
      <c r="MI56" s="157">
        <v>2</v>
      </c>
      <c r="MJ56" s="157">
        <v>30</v>
      </c>
      <c r="MK56" s="158">
        <v>0.62</v>
      </c>
      <c r="ML56" s="158"/>
      <c r="MM56" s="158"/>
      <c r="MN56" s="158"/>
      <c r="MP56" s="157" t="s">
        <v>72</v>
      </c>
      <c r="MQ56" s="157">
        <v>85</v>
      </c>
      <c r="MR56" s="157">
        <v>54</v>
      </c>
      <c r="MS56" s="157">
        <v>2</v>
      </c>
      <c r="MT56" s="157">
        <v>29</v>
      </c>
      <c r="MU56" s="158">
        <v>0.64</v>
      </c>
      <c r="MV56" s="162">
        <f t="shared" si="59"/>
        <v>2.0000000000000018E-2</v>
      </c>
      <c r="MX56" s="157" t="s">
        <v>72</v>
      </c>
      <c r="MY56" s="157">
        <v>85</v>
      </c>
      <c r="MZ56" s="157">
        <v>0</v>
      </c>
      <c r="NA56" s="157">
        <v>0</v>
      </c>
      <c r="NB56" s="157">
        <v>85</v>
      </c>
      <c r="NC56" s="158">
        <v>0</v>
      </c>
      <c r="NE56" s="157" t="s">
        <v>72</v>
      </c>
      <c r="NF56" s="157">
        <v>85</v>
      </c>
      <c r="NG56" s="157">
        <v>0</v>
      </c>
      <c r="NH56" s="157">
        <v>0</v>
      </c>
      <c r="NI56" s="157">
        <v>85</v>
      </c>
      <c r="NJ56" s="158">
        <v>0</v>
      </c>
      <c r="NL56" s="157" t="s">
        <v>72</v>
      </c>
      <c r="NM56" s="157">
        <v>85</v>
      </c>
      <c r="NN56" s="157">
        <v>0</v>
      </c>
      <c r="NO56" s="157">
        <v>0</v>
      </c>
      <c r="NP56" s="157">
        <v>85</v>
      </c>
      <c r="NQ56" s="158">
        <v>0</v>
      </c>
      <c r="NS56" s="157" t="s">
        <v>72</v>
      </c>
      <c r="NT56" s="157">
        <v>85</v>
      </c>
      <c r="NU56" s="157">
        <v>0</v>
      </c>
      <c r="NV56" s="157">
        <v>0</v>
      </c>
      <c r="NW56" s="157">
        <v>85</v>
      </c>
      <c r="NX56" s="158">
        <v>0</v>
      </c>
      <c r="NZ56" s="157" t="s">
        <v>72</v>
      </c>
      <c r="OA56" s="157">
        <v>85</v>
      </c>
      <c r="OB56" s="157">
        <v>0</v>
      </c>
      <c r="OC56" s="157">
        <v>0</v>
      </c>
      <c r="OD56" s="157">
        <v>85</v>
      </c>
      <c r="OE56" s="157">
        <v>0</v>
      </c>
      <c r="OG56" s="157" t="s">
        <v>72</v>
      </c>
      <c r="OH56" s="157">
        <v>85</v>
      </c>
      <c r="OI56" s="157">
        <v>0</v>
      </c>
      <c r="OJ56" s="157">
        <v>0</v>
      </c>
      <c r="OK56" s="157">
        <v>85</v>
      </c>
      <c r="OL56" s="158">
        <v>0</v>
      </c>
      <c r="ON56" s="157" t="s">
        <v>72</v>
      </c>
      <c r="OO56" s="157">
        <v>85</v>
      </c>
      <c r="OP56" s="157">
        <v>0</v>
      </c>
      <c r="OQ56" s="157">
        <v>0</v>
      </c>
      <c r="OR56" s="157">
        <v>85</v>
      </c>
      <c r="OS56" s="158">
        <v>0</v>
      </c>
      <c r="OU56" s="157" t="s">
        <v>72</v>
      </c>
      <c r="OV56" s="157">
        <v>85</v>
      </c>
      <c r="OW56" s="157">
        <v>0</v>
      </c>
      <c r="OX56" s="157">
        <v>0</v>
      </c>
      <c r="OY56" s="157">
        <v>85</v>
      </c>
      <c r="OZ56" s="158">
        <v>0</v>
      </c>
      <c r="PB56" s="157" t="s">
        <v>71</v>
      </c>
      <c r="PC56" s="157">
        <v>196</v>
      </c>
      <c r="PD56" s="157">
        <v>0</v>
      </c>
      <c r="PE56" s="157">
        <v>2</v>
      </c>
      <c r="PF56" s="157">
        <v>194</v>
      </c>
      <c r="PG56" s="157">
        <v>0</v>
      </c>
    </row>
    <row r="57" spans="1:423">
      <c r="A57" s="2" t="s">
        <v>73</v>
      </c>
      <c r="B57" s="2">
        <v>281</v>
      </c>
      <c r="C57" s="2">
        <v>261</v>
      </c>
      <c r="D57" s="2">
        <v>18</v>
      </c>
      <c r="E57" s="2">
        <v>2</v>
      </c>
      <c r="F57" s="4">
        <f t="shared" si="61"/>
        <v>0.92882562277580072</v>
      </c>
      <c r="H57" s="2" t="s">
        <v>73</v>
      </c>
      <c r="I57" s="2">
        <v>281</v>
      </c>
      <c r="J57" s="2">
        <v>261</v>
      </c>
      <c r="K57" s="2">
        <v>18</v>
      </c>
      <c r="L57" s="2">
        <v>2</v>
      </c>
      <c r="M57" s="4">
        <f t="shared" si="60"/>
        <v>0.92882562277580072</v>
      </c>
      <c r="N57" s="108">
        <f t="shared" si="0"/>
        <v>0</v>
      </c>
      <c r="P57" s="2" t="s">
        <v>73</v>
      </c>
      <c r="Q57" s="2">
        <v>281</v>
      </c>
      <c r="R57" s="2">
        <v>261</v>
      </c>
      <c r="S57" s="2">
        <v>18</v>
      </c>
      <c r="T57" s="2">
        <v>2</v>
      </c>
      <c r="U57" s="4">
        <v>0.93</v>
      </c>
      <c r="V57" s="108">
        <f t="shared" si="1"/>
        <v>1.17437722419933E-3</v>
      </c>
      <c r="X57" s="2" t="s">
        <v>73</v>
      </c>
      <c r="Y57" s="2">
        <v>281</v>
      </c>
      <c r="Z57" s="2">
        <v>261</v>
      </c>
      <c r="AA57" s="2">
        <v>18</v>
      </c>
      <c r="AB57" s="2">
        <v>2</v>
      </c>
      <c r="AC57" s="4">
        <v>0.93</v>
      </c>
      <c r="AD57" s="108">
        <f t="shared" si="2"/>
        <v>0</v>
      </c>
      <c r="AF57" s="2" t="s">
        <v>73</v>
      </c>
      <c r="AG57" s="2">
        <v>281</v>
      </c>
      <c r="AH57" s="2">
        <v>261</v>
      </c>
      <c r="AI57" s="2">
        <v>18</v>
      </c>
      <c r="AJ57" s="2">
        <v>2</v>
      </c>
      <c r="AK57" s="4">
        <v>0.93</v>
      </c>
      <c r="AL57" s="108">
        <f t="shared" si="3"/>
        <v>0</v>
      </c>
      <c r="AN57" s="2" t="s">
        <v>73</v>
      </c>
      <c r="AO57" s="2">
        <v>291</v>
      </c>
      <c r="AP57" s="2">
        <v>263</v>
      </c>
      <c r="AQ57" s="2">
        <v>26</v>
      </c>
      <c r="AR57" s="2">
        <v>2</v>
      </c>
      <c r="AS57" s="4">
        <v>0.9</v>
      </c>
      <c r="AT57" s="108">
        <f t="shared" si="4"/>
        <v>-3.0000000000000027E-2</v>
      </c>
      <c r="AU57" t="s">
        <v>119</v>
      </c>
      <c r="AV57" s="2" t="s">
        <v>73</v>
      </c>
      <c r="AW57" s="2">
        <v>291</v>
      </c>
      <c r="AX57" s="2">
        <v>263</v>
      </c>
      <c r="AY57" s="2">
        <v>26</v>
      </c>
      <c r="AZ57" s="2">
        <v>2</v>
      </c>
      <c r="BA57" s="4">
        <v>0.9</v>
      </c>
      <c r="BB57" s="108">
        <f t="shared" si="5"/>
        <v>0</v>
      </c>
      <c r="BD57" s="2" t="s">
        <v>73</v>
      </c>
      <c r="BE57" s="2">
        <v>291</v>
      </c>
      <c r="BF57" s="2">
        <v>263</v>
      </c>
      <c r="BG57" s="2">
        <v>26</v>
      </c>
      <c r="BH57" s="2">
        <v>2</v>
      </c>
      <c r="BI57" s="4">
        <v>0.9</v>
      </c>
      <c r="BJ57" s="108">
        <f t="shared" si="6"/>
        <v>0</v>
      </c>
      <c r="BL57" s="2" t="s">
        <v>73</v>
      </c>
      <c r="BM57" s="2">
        <v>291</v>
      </c>
      <c r="BN57" s="2">
        <v>263</v>
      </c>
      <c r="BO57" s="2">
        <v>26</v>
      </c>
      <c r="BP57" s="2">
        <v>2</v>
      </c>
      <c r="BQ57" s="4">
        <f t="shared" si="7"/>
        <v>0.90378006872852235</v>
      </c>
      <c r="BR57" s="108">
        <f t="shared" si="8"/>
        <v>3.7800687285223233E-3</v>
      </c>
      <c r="BT57" s="157" t="s">
        <v>73</v>
      </c>
      <c r="BU57" s="157">
        <v>291</v>
      </c>
      <c r="BV57" s="157">
        <v>263</v>
      </c>
      <c r="BW57" s="157">
        <v>26</v>
      </c>
      <c r="BX57" s="157">
        <v>2</v>
      </c>
      <c r="BY57" s="158">
        <v>0.9</v>
      </c>
      <c r="BZ57" s="158">
        <v>0</v>
      </c>
      <c r="CA57" s="156"/>
      <c r="CB57" s="156" t="s">
        <v>73</v>
      </c>
      <c r="CC57" s="156">
        <v>291</v>
      </c>
      <c r="CD57" s="156">
        <v>263</v>
      </c>
      <c r="CE57" s="156">
        <v>26</v>
      </c>
      <c r="CF57" s="156">
        <v>2</v>
      </c>
      <c r="CG57" s="162">
        <v>0.9</v>
      </c>
      <c r="CH57" s="158">
        <v>0</v>
      </c>
      <c r="CI57" s="157"/>
      <c r="CJ57" s="156" t="s">
        <v>73</v>
      </c>
      <c r="CK57" s="156">
        <v>291</v>
      </c>
      <c r="CL57" s="156">
        <v>263</v>
      </c>
      <c r="CM57" s="156">
        <v>26</v>
      </c>
      <c r="CN57" s="156">
        <v>2</v>
      </c>
      <c r="CO57" s="162">
        <v>0.9</v>
      </c>
      <c r="CP57" s="162">
        <f t="shared" si="9"/>
        <v>0</v>
      </c>
      <c r="CQ57" s="156"/>
      <c r="CR57" s="156" t="s">
        <v>73</v>
      </c>
      <c r="CS57" s="156">
        <v>291</v>
      </c>
      <c r="CT57" s="156">
        <v>263</v>
      </c>
      <c r="CU57" s="156">
        <v>26</v>
      </c>
      <c r="CV57" s="156">
        <v>2</v>
      </c>
      <c r="CW57" s="162">
        <v>0.9</v>
      </c>
      <c r="CX57" s="158">
        <f t="shared" si="10"/>
        <v>0</v>
      </c>
      <c r="CY57" s="157"/>
      <c r="CZ57" s="156" t="s">
        <v>73</v>
      </c>
      <c r="DA57" s="156">
        <v>291</v>
      </c>
      <c r="DB57" s="156">
        <v>263</v>
      </c>
      <c r="DC57" s="156">
        <v>26</v>
      </c>
      <c r="DD57" s="156">
        <v>2</v>
      </c>
      <c r="DE57" s="162">
        <v>0.9</v>
      </c>
      <c r="DF57" s="158">
        <f t="shared" si="11"/>
        <v>0</v>
      </c>
      <c r="DG57" s="157"/>
      <c r="DH57" s="156" t="s">
        <v>73</v>
      </c>
      <c r="DI57" s="156">
        <v>291</v>
      </c>
      <c r="DJ57" s="156">
        <v>263</v>
      </c>
      <c r="DK57" s="156">
        <v>26</v>
      </c>
      <c r="DL57" s="156">
        <v>2</v>
      </c>
      <c r="DM57" s="162">
        <v>0.9</v>
      </c>
      <c r="DN57" s="158">
        <f t="shared" si="12"/>
        <v>0</v>
      </c>
      <c r="DO57" s="157"/>
      <c r="DP57" s="156" t="s">
        <v>73</v>
      </c>
      <c r="DQ57" s="156">
        <v>291</v>
      </c>
      <c r="DR57" s="156">
        <v>263</v>
      </c>
      <c r="DS57" s="156">
        <v>26</v>
      </c>
      <c r="DT57" s="156">
        <v>2</v>
      </c>
      <c r="DU57" s="162">
        <v>0.9</v>
      </c>
      <c r="DV57" s="162">
        <f t="shared" si="13"/>
        <v>0</v>
      </c>
      <c r="DW57" s="156"/>
      <c r="DX57" s="156" t="s">
        <v>73</v>
      </c>
      <c r="DY57" s="156">
        <v>291</v>
      </c>
      <c r="DZ57" s="156">
        <v>263</v>
      </c>
      <c r="EA57" s="156">
        <v>26</v>
      </c>
      <c r="EB57" s="156">
        <v>2</v>
      </c>
      <c r="EC57" s="162">
        <v>0.9</v>
      </c>
      <c r="ED57" s="162">
        <f t="shared" si="14"/>
        <v>0</v>
      </c>
      <c r="EE57" s="156"/>
      <c r="EF57" s="156" t="s">
        <v>73</v>
      </c>
      <c r="EG57" s="156">
        <v>291</v>
      </c>
      <c r="EH57" s="156">
        <v>263</v>
      </c>
      <c r="EI57" s="156">
        <v>26</v>
      </c>
      <c r="EJ57" s="156">
        <v>2</v>
      </c>
      <c r="EK57" s="162">
        <v>0.9</v>
      </c>
      <c r="EL57" s="162">
        <f t="shared" si="15"/>
        <v>0</v>
      </c>
      <c r="EM57" s="156"/>
      <c r="EN57" s="156" t="s">
        <v>73</v>
      </c>
      <c r="EO57" s="156">
        <v>291</v>
      </c>
      <c r="EP57" s="156">
        <v>263</v>
      </c>
      <c r="EQ57" s="156">
        <v>26</v>
      </c>
      <c r="ER57" s="156">
        <v>2</v>
      </c>
      <c r="ES57" s="162">
        <v>0.9</v>
      </c>
      <c r="ET57" s="162">
        <f t="shared" si="16"/>
        <v>0</v>
      </c>
      <c r="EU57" s="156"/>
      <c r="EV57" s="156"/>
      <c r="EW57" s="156"/>
      <c r="EX57" s="156"/>
      <c r="EY57" s="156"/>
      <c r="EZ57" s="156"/>
      <c r="FA57" s="156"/>
      <c r="FB57" s="156"/>
      <c r="FC57" s="162"/>
      <c r="FD57" s="156"/>
      <c r="FE57" s="156"/>
      <c r="FF57" s="156"/>
      <c r="FG57" s="156"/>
      <c r="FH57" s="156"/>
      <c r="FI57" s="156"/>
      <c r="FJ57" s="162"/>
      <c r="FK57" s="156"/>
      <c r="FL57" s="156"/>
      <c r="FM57" s="156"/>
      <c r="FN57" s="156"/>
      <c r="FO57" s="156"/>
      <c r="FP57" s="156"/>
      <c r="FQ57" s="156"/>
      <c r="FR57" s="156"/>
      <c r="FS57" s="156"/>
      <c r="FT57" s="157" t="s">
        <v>73</v>
      </c>
      <c r="FU57" s="157">
        <v>291</v>
      </c>
      <c r="FV57" s="157">
        <v>261</v>
      </c>
      <c r="FW57" s="157">
        <v>27</v>
      </c>
      <c r="FX57" s="157">
        <v>3</v>
      </c>
      <c r="FY57" s="158">
        <f t="shared" si="17"/>
        <v>0.89690721649484539</v>
      </c>
      <c r="FZ57" s="162">
        <f t="shared" si="18"/>
        <v>-3.0927835051546282E-3</v>
      </c>
      <c r="GA57" s="156"/>
      <c r="GB57" s="157" t="s">
        <v>73</v>
      </c>
      <c r="GC57" s="157">
        <v>291</v>
      </c>
      <c r="GD57" s="157">
        <v>261</v>
      </c>
      <c r="GE57" s="157">
        <v>27</v>
      </c>
      <c r="GF57" s="157">
        <v>3</v>
      </c>
      <c r="GG57" s="158">
        <f t="shared" si="19"/>
        <v>0.89690721649484539</v>
      </c>
      <c r="GH57" s="162">
        <f t="shared" si="20"/>
        <v>0</v>
      </c>
      <c r="GI57" s="156"/>
      <c r="GJ57" s="157" t="s">
        <v>73</v>
      </c>
      <c r="GK57" s="157">
        <v>291</v>
      </c>
      <c r="GL57" s="157">
        <v>261</v>
      </c>
      <c r="GM57" s="157">
        <v>27</v>
      </c>
      <c r="GN57" s="157">
        <v>3</v>
      </c>
      <c r="GO57" s="158">
        <f t="shared" si="21"/>
        <v>0.89690721649484539</v>
      </c>
      <c r="GP57" s="162">
        <f t="shared" si="22"/>
        <v>0</v>
      </c>
      <c r="GQ57" s="156"/>
      <c r="GR57" s="157" t="s">
        <v>73</v>
      </c>
      <c r="GS57" s="157">
        <v>291</v>
      </c>
      <c r="GT57" s="157">
        <v>262</v>
      </c>
      <c r="GU57" s="157">
        <v>26</v>
      </c>
      <c r="GV57" s="157">
        <v>3</v>
      </c>
      <c r="GW57" s="158">
        <f t="shared" si="23"/>
        <v>0.90034364261168387</v>
      </c>
      <c r="GX57" s="162">
        <f t="shared" si="24"/>
        <v>3.4364261168384758E-3</v>
      </c>
      <c r="GY57" s="156"/>
      <c r="GZ57" s="157" t="s">
        <v>73</v>
      </c>
      <c r="HA57" s="157">
        <v>291</v>
      </c>
      <c r="HB57" s="157">
        <v>261</v>
      </c>
      <c r="HC57" s="157">
        <v>27</v>
      </c>
      <c r="HD57" s="157">
        <v>3</v>
      </c>
      <c r="HE57" s="158">
        <f t="shared" si="25"/>
        <v>0.89690721649484539</v>
      </c>
      <c r="HF57" s="162">
        <f t="shared" si="26"/>
        <v>-3.4364261168384758E-3</v>
      </c>
      <c r="HH57" s="157" t="s">
        <v>73</v>
      </c>
      <c r="HI57" s="157">
        <v>291</v>
      </c>
      <c r="HJ57" s="157">
        <v>261</v>
      </c>
      <c r="HK57" s="157">
        <v>27</v>
      </c>
      <c r="HL57" s="157">
        <v>3</v>
      </c>
      <c r="HM57" s="158">
        <f t="shared" si="27"/>
        <v>0.89690721649484539</v>
      </c>
      <c r="HN57" s="162">
        <f t="shared" si="28"/>
        <v>0</v>
      </c>
      <c r="HP57" s="157" t="s">
        <v>73</v>
      </c>
      <c r="HQ57" s="157">
        <v>291</v>
      </c>
      <c r="HR57" s="157">
        <v>261</v>
      </c>
      <c r="HS57" s="157">
        <v>27</v>
      </c>
      <c r="HT57" s="157">
        <v>3</v>
      </c>
      <c r="HU57" s="158">
        <f t="shared" si="29"/>
        <v>0.89690721649484539</v>
      </c>
      <c r="HV57" s="162">
        <f t="shared" si="30"/>
        <v>0</v>
      </c>
      <c r="HX57" s="157" t="s">
        <v>73</v>
      </c>
      <c r="HY57" s="157">
        <v>291</v>
      </c>
      <c r="HZ57" s="157">
        <v>261</v>
      </c>
      <c r="IA57" s="157">
        <v>27</v>
      </c>
      <c r="IB57" s="157">
        <v>3</v>
      </c>
      <c r="IC57" s="158">
        <f t="shared" si="31"/>
        <v>0.89690721649484539</v>
      </c>
      <c r="ID57" s="162">
        <f t="shared" si="32"/>
        <v>0</v>
      </c>
      <c r="IF57" s="157" t="s">
        <v>73</v>
      </c>
      <c r="IG57" s="157">
        <v>291</v>
      </c>
      <c r="IH57" s="157">
        <v>261</v>
      </c>
      <c r="II57" s="157">
        <v>27</v>
      </c>
      <c r="IJ57" s="157">
        <v>3</v>
      </c>
      <c r="IK57" s="158">
        <f t="shared" si="33"/>
        <v>0.89690721649484539</v>
      </c>
      <c r="IL57" s="162">
        <f t="shared" si="34"/>
        <v>0</v>
      </c>
      <c r="IN57" s="157" t="s">
        <v>73</v>
      </c>
      <c r="IO57" s="157">
        <v>291</v>
      </c>
      <c r="IP57" s="157">
        <v>262</v>
      </c>
      <c r="IQ57" s="157">
        <v>26</v>
      </c>
      <c r="IR57" s="157">
        <v>3</v>
      </c>
      <c r="IS57" s="158">
        <f t="shared" si="35"/>
        <v>0.90034364261168387</v>
      </c>
      <c r="IT57" s="162">
        <f t="shared" si="36"/>
        <v>3.4364261168384758E-3</v>
      </c>
      <c r="IV57" s="157" t="s">
        <v>73</v>
      </c>
      <c r="IW57" s="157">
        <v>291</v>
      </c>
      <c r="IX57" s="157">
        <v>261</v>
      </c>
      <c r="IY57" s="157">
        <v>27</v>
      </c>
      <c r="IZ57" s="157">
        <v>3</v>
      </c>
      <c r="JA57" s="158">
        <f t="shared" si="37"/>
        <v>0.89690721649484539</v>
      </c>
      <c r="JB57" s="162">
        <f t="shared" si="38"/>
        <v>-3.4364261168384758E-3</v>
      </c>
      <c r="JD57" s="157" t="s">
        <v>73</v>
      </c>
      <c r="JE57" s="157">
        <v>291</v>
      </c>
      <c r="JF57" s="157">
        <v>261</v>
      </c>
      <c r="JG57" s="157">
        <v>27</v>
      </c>
      <c r="JH57" s="157">
        <v>3</v>
      </c>
      <c r="JI57" s="158">
        <f t="shared" si="39"/>
        <v>0.89690721649484539</v>
      </c>
      <c r="JJ57" s="162">
        <f t="shared" si="40"/>
        <v>0</v>
      </c>
      <c r="JL57" s="157" t="s">
        <v>73</v>
      </c>
      <c r="JM57" s="157">
        <v>291</v>
      </c>
      <c r="JN57" s="157">
        <v>261</v>
      </c>
      <c r="JO57" s="157">
        <v>27</v>
      </c>
      <c r="JP57" s="157">
        <v>3</v>
      </c>
      <c r="JQ57" s="158">
        <f t="shared" si="41"/>
        <v>0.89690721649484539</v>
      </c>
      <c r="JR57" s="162">
        <f t="shared" si="42"/>
        <v>0</v>
      </c>
      <c r="JT57" s="157" t="s">
        <v>73</v>
      </c>
      <c r="JU57" s="157">
        <v>291</v>
      </c>
      <c r="JV57" s="157">
        <v>261</v>
      </c>
      <c r="JW57" s="157">
        <v>27</v>
      </c>
      <c r="JX57" s="157">
        <v>3</v>
      </c>
      <c r="JY57" s="158">
        <f t="shared" si="43"/>
        <v>0.89690721649484539</v>
      </c>
      <c r="JZ57" s="162">
        <f t="shared" si="44"/>
        <v>0</v>
      </c>
      <c r="KB57" s="157" t="s">
        <v>73</v>
      </c>
      <c r="KC57" s="157">
        <v>291</v>
      </c>
      <c r="KD57" s="157">
        <v>261</v>
      </c>
      <c r="KE57" s="157">
        <v>27</v>
      </c>
      <c r="KF57" s="157">
        <v>3</v>
      </c>
      <c r="KG57" s="158">
        <f t="shared" si="45"/>
        <v>0.89690721649484539</v>
      </c>
      <c r="KH57" s="162">
        <f t="shared" si="46"/>
        <v>0</v>
      </c>
      <c r="KJ57" s="157" t="s">
        <v>73</v>
      </c>
      <c r="KK57" s="157">
        <v>291</v>
      </c>
      <c r="KL57" s="157">
        <v>261</v>
      </c>
      <c r="KM57" s="157">
        <v>27</v>
      </c>
      <c r="KN57" s="157">
        <v>3</v>
      </c>
      <c r="KO57" s="158">
        <f t="shared" si="47"/>
        <v>0.89690721649484539</v>
      </c>
      <c r="KP57" s="162">
        <f t="shared" si="48"/>
        <v>0</v>
      </c>
      <c r="KR57" s="157" t="s">
        <v>73</v>
      </c>
      <c r="KS57" s="157">
        <v>291</v>
      </c>
      <c r="KT57" s="157">
        <v>261</v>
      </c>
      <c r="KU57" s="157">
        <v>27</v>
      </c>
      <c r="KV57" s="157">
        <v>3</v>
      </c>
      <c r="KW57" s="158">
        <f t="shared" si="49"/>
        <v>0.89690721649484539</v>
      </c>
      <c r="KX57" s="162">
        <f t="shared" si="50"/>
        <v>0</v>
      </c>
      <c r="KZ57" s="157" t="s">
        <v>73</v>
      </c>
      <c r="LA57" s="157">
        <v>291</v>
      </c>
      <c r="LB57" s="157">
        <v>261</v>
      </c>
      <c r="LC57" s="157">
        <v>27</v>
      </c>
      <c r="LD57" s="157">
        <v>3</v>
      </c>
      <c r="LE57" s="158">
        <f t="shared" si="51"/>
        <v>0.89690721649484539</v>
      </c>
      <c r="LF57" s="162">
        <f t="shared" si="52"/>
        <v>0</v>
      </c>
      <c r="LH57" s="157" t="s">
        <v>73</v>
      </c>
      <c r="LI57" s="157">
        <v>291</v>
      </c>
      <c r="LJ57" s="157">
        <v>261</v>
      </c>
      <c r="LK57" s="157">
        <v>27</v>
      </c>
      <c r="LL57" s="157">
        <v>3</v>
      </c>
      <c r="LM57" s="158">
        <f t="shared" si="53"/>
        <v>0.89690721649484539</v>
      </c>
      <c r="LN57" s="162">
        <f t="shared" si="54"/>
        <v>0</v>
      </c>
      <c r="LP57" s="157" t="s">
        <v>73</v>
      </c>
      <c r="LQ57" s="157">
        <v>291</v>
      </c>
      <c r="LR57" s="157">
        <v>262</v>
      </c>
      <c r="LS57" s="157">
        <v>26</v>
      </c>
      <c r="LT57" s="157">
        <v>3</v>
      </c>
      <c r="LU57" s="158">
        <f t="shared" si="55"/>
        <v>0.90034364261168387</v>
      </c>
      <c r="LV57" s="162">
        <f t="shared" si="56"/>
        <v>3.4364261168384758E-3</v>
      </c>
      <c r="LX57" s="157" t="s">
        <v>73</v>
      </c>
      <c r="LY57" s="157">
        <v>291</v>
      </c>
      <c r="LZ57" s="157">
        <v>261</v>
      </c>
      <c r="MA57" s="157">
        <v>27</v>
      </c>
      <c r="MB57" s="157">
        <v>3</v>
      </c>
      <c r="MC57" s="158">
        <f t="shared" si="57"/>
        <v>0.89690721649484539</v>
      </c>
      <c r="MD57" s="162">
        <f t="shared" si="58"/>
        <v>-3.4364261168384758E-3</v>
      </c>
      <c r="ME57" s="162"/>
      <c r="MF57" s="157" t="s">
        <v>73</v>
      </c>
      <c r="MG57" s="157">
        <v>291</v>
      </c>
      <c r="MH57" s="157">
        <v>261</v>
      </c>
      <c r="MI57" s="157">
        <v>27</v>
      </c>
      <c r="MJ57" s="157">
        <v>3</v>
      </c>
      <c r="MK57" s="158">
        <v>0.9</v>
      </c>
      <c r="ML57" s="158"/>
      <c r="MM57" s="158"/>
      <c r="MN57" s="158"/>
      <c r="MP57" s="157" t="s">
        <v>73</v>
      </c>
      <c r="MQ57" s="157">
        <v>291</v>
      </c>
      <c r="MR57" s="157">
        <v>269</v>
      </c>
      <c r="MS57" s="157">
        <v>18</v>
      </c>
      <c r="MT57" s="157">
        <v>4</v>
      </c>
      <c r="MU57" s="158">
        <v>0.92</v>
      </c>
      <c r="MV57" s="162">
        <f t="shared" si="59"/>
        <v>2.0000000000000018E-2</v>
      </c>
      <c r="MX57" s="157" t="s">
        <v>73</v>
      </c>
      <c r="MY57" s="157">
        <v>291</v>
      </c>
      <c r="MZ57" s="157">
        <v>0</v>
      </c>
      <c r="NA57" s="157">
        <v>0</v>
      </c>
      <c r="NB57" s="157">
        <v>291</v>
      </c>
      <c r="NC57" s="158">
        <v>0</v>
      </c>
      <c r="NE57" s="157" t="s">
        <v>73</v>
      </c>
      <c r="NF57" s="157">
        <v>291</v>
      </c>
      <c r="NG57" s="157">
        <v>0</v>
      </c>
      <c r="NH57" s="157">
        <v>0</v>
      </c>
      <c r="NI57" s="157">
        <v>291</v>
      </c>
      <c r="NJ57" s="158">
        <v>0</v>
      </c>
      <c r="NL57" s="157" t="s">
        <v>73</v>
      </c>
      <c r="NM57" s="157">
        <v>291</v>
      </c>
      <c r="NN57" s="157">
        <v>0</v>
      </c>
      <c r="NO57" s="157">
        <v>0</v>
      </c>
      <c r="NP57" s="157">
        <v>291</v>
      </c>
      <c r="NQ57" s="158">
        <v>0</v>
      </c>
      <c r="NS57" s="157" t="s">
        <v>73</v>
      </c>
      <c r="NT57" s="157">
        <v>291</v>
      </c>
      <c r="NU57" s="157">
        <v>0</v>
      </c>
      <c r="NV57" s="157">
        <v>0</v>
      </c>
      <c r="NW57" s="157">
        <v>291</v>
      </c>
      <c r="NX57" s="158">
        <v>0</v>
      </c>
      <c r="NZ57" s="157" t="s">
        <v>73</v>
      </c>
      <c r="OA57" s="157">
        <v>291</v>
      </c>
      <c r="OB57" s="157">
        <v>0</v>
      </c>
      <c r="OC57" s="157">
        <v>0</v>
      </c>
      <c r="OD57" s="157">
        <v>291</v>
      </c>
      <c r="OE57" s="157">
        <v>0</v>
      </c>
      <c r="OG57" s="157" t="s">
        <v>73</v>
      </c>
      <c r="OH57" s="157">
        <v>291</v>
      </c>
      <c r="OI57" s="157">
        <v>0</v>
      </c>
      <c r="OJ57" s="157">
        <v>0</v>
      </c>
      <c r="OK57" s="157">
        <v>291</v>
      </c>
      <c r="OL57" s="158">
        <v>0</v>
      </c>
      <c r="ON57" s="157" t="s">
        <v>73</v>
      </c>
      <c r="OO57" s="157">
        <v>291</v>
      </c>
      <c r="OP57" s="157">
        <v>0</v>
      </c>
      <c r="OQ57" s="157">
        <v>0</v>
      </c>
      <c r="OR57" s="157">
        <v>291</v>
      </c>
      <c r="OS57" s="158">
        <v>0</v>
      </c>
      <c r="OU57" s="157" t="s">
        <v>73</v>
      </c>
      <c r="OV57" s="157">
        <v>291</v>
      </c>
      <c r="OW57" s="157">
        <v>0</v>
      </c>
      <c r="OX57" s="157">
        <v>0</v>
      </c>
      <c r="OY57" s="157">
        <v>291</v>
      </c>
      <c r="OZ57" s="158">
        <v>0</v>
      </c>
      <c r="PB57" s="157" t="s">
        <v>72</v>
      </c>
      <c r="PC57" s="157">
        <v>85</v>
      </c>
      <c r="PD57" s="157">
        <v>0</v>
      </c>
      <c r="PE57" s="157">
        <v>0</v>
      </c>
      <c r="PF57" s="157">
        <v>85</v>
      </c>
      <c r="PG57" s="157">
        <v>0</v>
      </c>
    </row>
    <row r="58" spans="1:423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f t="shared" si="61"/>
        <v>0.8571428571428571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f t="shared" si="60"/>
        <v>0.8571428571428571</v>
      </c>
      <c r="N58" s="108">
        <f t="shared" si="0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108">
        <f t="shared" si="1"/>
        <v>2.8571428571428914E-3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108">
        <f t="shared" si="2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108">
        <f t="shared" si="3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108">
        <f t="shared" si="4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108">
        <f t="shared" si="5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108">
        <f t="shared" si="6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f t="shared" si="7"/>
        <v>0.8571428571428571</v>
      </c>
      <c r="BR58" s="108">
        <f t="shared" si="8"/>
        <v>-2.8571428571428914E-3</v>
      </c>
      <c r="BT58" s="157" t="s">
        <v>74</v>
      </c>
      <c r="BU58" s="157">
        <v>7</v>
      </c>
      <c r="BV58" s="157">
        <v>6</v>
      </c>
      <c r="BW58" s="157">
        <v>1</v>
      </c>
      <c r="BX58" s="157">
        <v>0</v>
      </c>
      <c r="BY58" s="158">
        <v>0.86</v>
      </c>
      <c r="BZ58" s="158">
        <v>0</v>
      </c>
      <c r="CA58" s="156"/>
      <c r="CB58" s="156" t="s">
        <v>74</v>
      </c>
      <c r="CC58" s="156">
        <v>7</v>
      </c>
      <c r="CD58" s="156">
        <v>6</v>
      </c>
      <c r="CE58" s="156">
        <v>1</v>
      </c>
      <c r="CF58" s="156">
        <v>0</v>
      </c>
      <c r="CG58" s="162">
        <v>0.86</v>
      </c>
      <c r="CH58" s="158">
        <v>0</v>
      </c>
      <c r="CI58" s="157"/>
      <c r="CJ58" s="156" t="s">
        <v>74</v>
      </c>
      <c r="CK58" s="156">
        <v>7</v>
      </c>
      <c r="CL58" s="156">
        <v>6</v>
      </c>
      <c r="CM58" s="156">
        <v>1</v>
      </c>
      <c r="CN58" s="156">
        <v>0</v>
      </c>
      <c r="CO58" s="162">
        <v>0.86</v>
      </c>
      <c r="CP58" s="162">
        <f t="shared" si="9"/>
        <v>0</v>
      </c>
      <c r="CQ58" s="156"/>
      <c r="CR58" s="156" t="s">
        <v>264</v>
      </c>
      <c r="CS58" s="156">
        <v>7</v>
      </c>
      <c r="CT58" s="156">
        <v>6</v>
      </c>
      <c r="CU58" s="156">
        <v>1</v>
      </c>
      <c r="CV58" s="156">
        <v>0</v>
      </c>
      <c r="CW58" s="162">
        <v>0.86</v>
      </c>
      <c r="CX58" s="158">
        <f t="shared" si="10"/>
        <v>0</v>
      </c>
      <c r="CY58" s="157"/>
      <c r="CZ58" s="156" t="s">
        <v>264</v>
      </c>
      <c r="DA58" s="156">
        <v>7</v>
      </c>
      <c r="DB58" s="156">
        <v>6</v>
      </c>
      <c r="DC58" s="156">
        <v>1</v>
      </c>
      <c r="DD58" s="156">
        <v>0</v>
      </c>
      <c r="DE58" s="162">
        <v>0.86</v>
      </c>
      <c r="DF58" s="158">
        <f t="shared" si="11"/>
        <v>0</v>
      </c>
      <c r="DG58" s="157"/>
      <c r="DH58" s="156" t="s">
        <v>264</v>
      </c>
      <c r="DI58" s="156">
        <v>7</v>
      </c>
      <c r="DJ58" s="156">
        <v>6</v>
      </c>
      <c r="DK58" s="156">
        <v>1</v>
      </c>
      <c r="DL58" s="156">
        <v>0</v>
      </c>
      <c r="DM58" s="162">
        <v>0.86</v>
      </c>
      <c r="DN58" s="158">
        <f t="shared" si="12"/>
        <v>0</v>
      </c>
      <c r="DO58" s="157"/>
      <c r="DP58" s="156" t="s">
        <v>264</v>
      </c>
      <c r="DQ58" s="156">
        <v>7</v>
      </c>
      <c r="DR58" s="156">
        <v>6</v>
      </c>
      <c r="DS58" s="156">
        <v>1</v>
      </c>
      <c r="DT58" s="156">
        <v>0</v>
      </c>
      <c r="DU58" s="162">
        <v>0.86</v>
      </c>
      <c r="DV58" s="162">
        <f t="shared" si="13"/>
        <v>0</v>
      </c>
      <c r="DW58" s="156"/>
      <c r="DX58" s="156" t="s">
        <v>264</v>
      </c>
      <c r="DY58" s="156">
        <v>7</v>
      </c>
      <c r="DZ58" s="156">
        <v>6</v>
      </c>
      <c r="EA58" s="156">
        <v>1</v>
      </c>
      <c r="EB58" s="156">
        <v>0</v>
      </c>
      <c r="EC58" s="162">
        <v>0.86</v>
      </c>
      <c r="ED58" s="162">
        <f t="shared" si="14"/>
        <v>0</v>
      </c>
      <c r="EE58" s="156"/>
      <c r="EF58" s="156" t="s">
        <v>264</v>
      </c>
      <c r="EG58" s="156">
        <v>7</v>
      </c>
      <c r="EH58" s="156">
        <v>6</v>
      </c>
      <c r="EI58" s="156">
        <v>1</v>
      </c>
      <c r="EJ58" s="156">
        <v>0</v>
      </c>
      <c r="EK58" s="162">
        <v>0.86</v>
      </c>
      <c r="EL58" s="162">
        <f t="shared" si="15"/>
        <v>0</v>
      </c>
      <c r="EM58" s="156"/>
      <c r="EN58" s="156" t="s">
        <v>264</v>
      </c>
      <c r="EO58" s="156">
        <v>7</v>
      </c>
      <c r="EP58" s="156">
        <v>6</v>
      </c>
      <c r="EQ58" s="156">
        <v>1</v>
      </c>
      <c r="ER58" s="156">
        <v>0</v>
      </c>
      <c r="ES58" s="162">
        <v>0.86</v>
      </c>
      <c r="ET58" s="162">
        <f t="shared" si="16"/>
        <v>0</v>
      </c>
      <c r="EU58" s="156"/>
      <c r="EV58" s="156"/>
      <c r="EW58" s="156"/>
      <c r="EX58" s="156"/>
      <c r="EY58" s="156"/>
      <c r="EZ58" s="156"/>
      <c r="FA58" s="156"/>
      <c r="FB58" s="156"/>
      <c r="FC58" s="162"/>
      <c r="FD58" s="156"/>
      <c r="FE58" s="156"/>
      <c r="FF58" s="156"/>
      <c r="FG58" s="156"/>
      <c r="FH58" s="156"/>
      <c r="FI58" s="156"/>
      <c r="FJ58" s="162"/>
      <c r="FK58" s="156"/>
      <c r="FL58" s="156"/>
      <c r="FM58" s="156"/>
      <c r="FN58" s="156"/>
      <c r="FO58" s="156"/>
      <c r="FP58" s="156"/>
      <c r="FQ58" s="156"/>
      <c r="FR58" s="156"/>
      <c r="FS58" s="156"/>
      <c r="FT58" s="157" t="s">
        <v>264</v>
      </c>
      <c r="FU58" s="157">
        <v>7</v>
      </c>
      <c r="FV58" s="157">
        <v>6</v>
      </c>
      <c r="FW58" s="157">
        <v>1</v>
      </c>
      <c r="FX58" s="157">
        <v>0</v>
      </c>
      <c r="FY58" s="158">
        <f t="shared" si="17"/>
        <v>0.8571428571428571</v>
      </c>
      <c r="FZ58" s="162">
        <f t="shared" si="18"/>
        <v>-2.8571428571428914E-3</v>
      </c>
      <c r="GA58" s="156"/>
      <c r="GB58" s="157" t="s">
        <v>264</v>
      </c>
      <c r="GC58" s="157">
        <v>7</v>
      </c>
      <c r="GD58" s="157">
        <v>6</v>
      </c>
      <c r="GE58" s="157">
        <v>1</v>
      </c>
      <c r="GF58" s="157">
        <v>0</v>
      </c>
      <c r="GG58" s="158">
        <f t="shared" si="19"/>
        <v>0.8571428571428571</v>
      </c>
      <c r="GH58" s="162">
        <f t="shared" si="20"/>
        <v>0</v>
      </c>
      <c r="GI58" s="156"/>
      <c r="GJ58" s="157" t="s">
        <v>264</v>
      </c>
      <c r="GK58" s="157">
        <v>7</v>
      </c>
      <c r="GL58" s="157">
        <v>6</v>
      </c>
      <c r="GM58" s="157">
        <v>1</v>
      </c>
      <c r="GN58" s="157">
        <v>0</v>
      </c>
      <c r="GO58" s="158">
        <f t="shared" si="21"/>
        <v>0.8571428571428571</v>
      </c>
      <c r="GP58" s="162">
        <f t="shared" si="22"/>
        <v>0</v>
      </c>
      <c r="GQ58" s="156"/>
      <c r="GR58" s="157" t="s">
        <v>264</v>
      </c>
      <c r="GS58" s="157">
        <v>7</v>
      </c>
      <c r="GT58" s="157">
        <v>6</v>
      </c>
      <c r="GU58" s="157">
        <v>1</v>
      </c>
      <c r="GV58" s="157">
        <v>0</v>
      </c>
      <c r="GW58" s="158">
        <f t="shared" si="23"/>
        <v>0.8571428571428571</v>
      </c>
      <c r="GX58" s="162">
        <f t="shared" si="24"/>
        <v>0</v>
      </c>
      <c r="GY58" s="156"/>
      <c r="GZ58" s="157" t="s">
        <v>264</v>
      </c>
      <c r="HA58" s="157">
        <v>7</v>
      </c>
      <c r="HB58" s="157">
        <v>6</v>
      </c>
      <c r="HC58" s="157">
        <v>1</v>
      </c>
      <c r="HD58" s="157">
        <v>0</v>
      </c>
      <c r="HE58" s="158">
        <f t="shared" si="25"/>
        <v>0.8571428571428571</v>
      </c>
      <c r="HF58" s="162">
        <f t="shared" si="26"/>
        <v>0</v>
      </c>
      <c r="HH58" s="157" t="s">
        <v>264</v>
      </c>
      <c r="HI58" s="157">
        <v>7</v>
      </c>
      <c r="HJ58" s="157">
        <v>6</v>
      </c>
      <c r="HK58" s="157">
        <v>1</v>
      </c>
      <c r="HL58" s="157">
        <v>0</v>
      </c>
      <c r="HM58" s="158">
        <f t="shared" si="27"/>
        <v>0.8571428571428571</v>
      </c>
      <c r="HN58" s="162">
        <f t="shared" si="28"/>
        <v>0</v>
      </c>
      <c r="HP58" s="157" t="s">
        <v>264</v>
      </c>
      <c r="HQ58" s="157">
        <v>7</v>
      </c>
      <c r="HR58" s="157">
        <v>6</v>
      </c>
      <c r="HS58" s="157">
        <v>1</v>
      </c>
      <c r="HT58" s="157">
        <v>0</v>
      </c>
      <c r="HU58" s="158">
        <f t="shared" si="29"/>
        <v>0.8571428571428571</v>
      </c>
      <c r="HV58" s="162">
        <f t="shared" si="30"/>
        <v>0</v>
      </c>
      <c r="HX58" s="157" t="s">
        <v>264</v>
      </c>
      <c r="HY58" s="157">
        <v>7</v>
      </c>
      <c r="HZ58" s="157">
        <v>6</v>
      </c>
      <c r="IA58" s="157">
        <v>1</v>
      </c>
      <c r="IB58" s="157">
        <v>0</v>
      </c>
      <c r="IC58" s="158">
        <f t="shared" si="31"/>
        <v>0.8571428571428571</v>
      </c>
      <c r="ID58" s="162">
        <f t="shared" si="32"/>
        <v>0</v>
      </c>
      <c r="IF58" s="157" t="s">
        <v>264</v>
      </c>
      <c r="IG58" s="157">
        <v>7</v>
      </c>
      <c r="IH58" s="157">
        <v>6</v>
      </c>
      <c r="II58" s="157">
        <v>1</v>
      </c>
      <c r="IJ58" s="157">
        <v>0</v>
      </c>
      <c r="IK58" s="158">
        <f t="shared" si="33"/>
        <v>0.8571428571428571</v>
      </c>
      <c r="IL58" s="162">
        <f t="shared" si="34"/>
        <v>0</v>
      </c>
      <c r="IN58" s="157" t="s">
        <v>264</v>
      </c>
      <c r="IO58" s="157">
        <v>7</v>
      </c>
      <c r="IP58" s="157">
        <v>6</v>
      </c>
      <c r="IQ58" s="157">
        <v>1</v>
      </c>
      <c r="IR58" s="157">
        <v>0</v>
      </c>
      <c r="IS58" s="158">
        <f t="shared" si="35"/>
        <v>0.8571428571428571</v>
      </c>
      <c r="IT58" s="162">
        <f t="shared" si="36"/>
        <v>0</v>
      </c>
      <c r="IV58" s="157" t="s">
        <v>264</v>
      </c>
      <c r="IW58" s="157">
        <v>7</v>
      </c>
      <c r="IX58" s="157">
        <v>6</v>
      </c>
      <c r="IY58" s="157">
        <v>1</v>
      </c>
      <c r="IZ58" s="157">
        <v>0</v>
      </c>
      <c r="JA58" s="158">
        <f t="shared" si="37"/>
        <v>0.8571428571428571</v>
      </c>
      <c r="JB58" s="162">
        <f t="shared" si="38"/>
        <v>0</v>
      </c>
      <c r="JD58" s="157" t="s">
        <v>264</v>
      </c>
      <c r="JE58" s="157">
        <v>7</v>
      </c>
      <c r="JF58" s="157">
        <v>6</v>
      </c>
      <c r="JG58" s="157">
        <v>1</v>
      </c>
      <c r="JH58" s="157">
        <v>0</v>
      </c>
      <c r="JI58" s="158">
        <f t="shared" si="39"/>
        <v>0.8571428571428571</v>
      </c>
      <c r="JJ58" s="162">
        <f t="shared" si="40"/>
        <v>0</v>
      </c>
      <c r="JL58" s="157" t="s">
        <v>264</v>
      </c>
      <c r="JM58" s="157">
        <v>7</v>
      </c>
      <c r="JN58" s="157">
        <v>6</v>
      </c>
      <c r="JO58" s="157">
        <v>1</v>
      </c>
      <c r="JP58" s="157">
        <v>0</v>
      </c>
      <c r="JQ58" s="158">
        <f t="shared" si="41"/>
        <v>0.8571428571428571</v>
      </c>
      <c r="JR58" s="162">
        <f t="shared" si="42"/>
        <v>0</v>
      </c>
      <c r="JT58" s="157" t="s">
        <v>264</v>
      </c>
      <c r="JU58" s="157">
        <v>7</v>
      </c>
      <c r="JV58" s="157">
        <v>6</v>
      </c>
      <c r="JW58" s="157">
        <v>1</v>
      </c>
      <c r="JX58" s="157">
        <v>0</v>
      </c>
      <c r="JY58" s="158">
        <f t="shared" si="43"/>
        <v>0.8571428571428571</v>
      </c>
      <c r="JZ58" s="162">
        <f t="shared" si="44"/>
        <v>0</v>
      </c>
      <c r="KB58" s="157" t="s">
        <v>264</v>
      </c>
      <c r="KC58" s="157">
        <v>7</v>
      </c>
      <c r="KD58" s="157">
        <v>6</v>
      </c>
      <c r="KE58" s="157">
        <v>1</v>
      </c>
      <c r="KF58" s="157">
        <v>0</v>
      </c>
      <c r="KG58" s="158">
        <f t="shared" si="45"/>
        <v>0.8571428571428571</v>
      </c>
      <c r="KH58" s="162">
        <f t="shared" si="46"/>
        <v>0</v>
      </c>
      <c r="KJ58" s="157" t="s">
        <v>264</v>
      </c>
      <c r="KK58" s="157">
        <v>7</v>
      </c>
      <c r="KL58" s="157">
        <v>6</v>
      </c>
      <c r="KM58" s="157">
        <v>1</v>
      </c>
      <c r="KN58" s="157">
        <v>0</v>
      </c>
      <c r="KO58" s="158">
        <f t="shared" si="47"/>
        <v>0.8571428571428571</v>
      </c>
      <c r="KP58" s="162">
        <f t="shared" si="48"/>
        <v>0</v>
      </c>
      <c r="KR58" s="157" t="s">
        <v>264</v>
      </c>
      <c r="KS58" s="157">
        <v>7</v>
      </c>
      <c r="KT58" s="157">
        <v>6</v>
      </c>
      <c r="KU58" s="157">
        <v>1</v>
      </c>
      <c r="KV58" s="157">
        <v>0</v>
      </c>
      <c r="KW58" s="158">
        <f t="shared" si="49"/>
        <v>0.8571428571428571</v>
      </c>
      <c r="KX58" s="162">
        <f t="shared" si="50"/>
        <v>0</v>
      </c>
      <c r="KZ58" s="157" t="s">
        <v>264</v>
      </c>
      <c r="LA58" s="157">
        <v>7</v>
      </c>
      <c r="LB58" s="157">
        <v>6</v>
      </c>
      <c r="LC58" s="157">
        <v>1</v>
      </c>
      <c r="LD58" s="157">
        <v>0</v>
      </c>
      <c r="LE58" s="158">
        <f t="shared" si="51"/>
        <v>0.8571428571428571</v>
      </c>
      <c r="LF58" s="162">
        <f t="shared" si="52"/>
        <v>0</v>
      </c>
      <c r="LH58" s="157" t="s">
        <v>264</v>
      </c>
      <c r="LI58" s="157">
        <v>7</v>
      </c>
      <c r="LJ58" s="157">
        <v>6</v>
      </c>
      <c r="LK58" s="157">
        <v>1</v>
      </c>
      <c r="LL58" s="157">
        <v>0</v>
      </c>
      <c r="LM58" s="158">
        <f t="shared" si="53"/>
        <v>0.8571428571428571</v>
      </c>
      <c r="LN58" s="162">
        <f t="shared" si="54"/>
        <v>0</v>
      </c>
      <c r="LP58" s="157" t="s">
        <v>264</v>
      </c>
      <c r="LQ58" s="157">
        <v>7</v>
      </c>
      <c r="LR58" s="157">
        <v>6</v>
      </c>
      <c r="LS58" s="157">
        <v>1</v>
      </c>
      <c r="LT58" s="157">
        <v>0</v>
      </c>
      <c r="LU58" s="158">
        <f t="shared" si="55"/>
        <v>0.8571428571428571</v>
      </c>
      <c r="LV58" s="162">
        <f t="shared" si="56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57"/>
        <v>0.8571428571428571</v>
      </c>
      <c r="MD58" s="162">
        <f t="shared" si="58"/>
        <v>0</v>
      </c>
      <c r="ME58" s="162"/>
      <c r="MF58" s="157" t="s">
        <v>264</v>
      </c>
      <c r="MG58" s="157">
        <v>7</v>
      </c>
      <c r="MH58" s="157">
        <v>6</v>
      </c>
      <c r="MI58" s="157">
        <v>1</v>
      </c>
      <c r="MJ58" s="157">
        <v>0</v>
      </c>
      <c r="MK58" s="158">
        <v>0.86</v>
      </c>
      <c r="ML58" s="158"/>
      <c r="MM58" s="158"/>
      <c r="MN58" s="158"/>
      <c r="MP58" s="17" t="s">
        <v>264</v>
      </c>
      <c r="MQ58" s="17">
        <v>7</v>
      </c>
      <c r="MR58" s="17">
        <v>2</v>
      </c>
      <c r="MS58" s="17">
        <v>5</v>
      </c>
      <c r="MT58" s="17">
        <v>0</v>
      </c>
      <c r="MU58" s="158">
        <v>0.28999999999999998</v>
      </c>
      <c r="MV58" s="162">
        <f t="shared" si="59"/>
        <v>-0.57000000000000006</v>
      </c>
      <c r="MX58" s="157" t="s">
        <v>264</v>
      </c>
      <c r="MY58" s="157">
        <v>7</v>
      </c>
      <c r="MZ58" s="157">
        <v>0</v>
      </c>
      <c r="NA58" s="157">
        <v>0</v>
      </c>
      <c r="NB58" s="157">
        <v>7</v>
      </c>
      <c r="NC58" s="158">
        <v>0</v>
      </c>
      <c r="NE58" s="157" t="s">
        <v>264</v>
      </c>
      <c r="NF58" s="157">
        <v>7</v>
      </c>
      <c r="NG58" s="157">
        <v>0</v>
      </c>
      <c r="NH58" s="157">
        <v>0</v>
      </c>
      <c r="NI58" s="157">
        <v>7</v>
      </c>
      <c r="NJ58" s="158">
        <v>0</v>
      </c>
      <c r="NL58" s="157" t="s">
        <v>264</v>
      </c>
      <c r="NM58" s="157">
        <v>7</v>
      </c>
      <c r="NN58" s="157">
        <v>0</v>
      </c>
      <c r="NO58" s="157">
        <v>0</v>
      </c>
      <c r="NP58" s="157">
        <v>7</v>
      </c>
      <c r="NQ58" s="158">
        <v>0</v>
      </c>
      <c r="NS58" s="157" t="s">
        <v>264</v>
      </c>
      <c r="NT58" s="157">
        <v>7</v>
      </c>
      <c r="NU58" s="157">
        <v>0</v>
      </c>
      <c r="NV58" s="157">
        <v>0</v>
      </c>
      <c r="NW58" s="157">
        <v>7</v>
      </c>
      <c r="NX58" s="158">
        <v>0</v>
      </c>
      <c r="NZ58" s="157" t="s">
        <v>264</v>
      </c>
      <c r="OA58" s="157">
        <v>7</v>
      </c>
      <c r="OB58" s="157">
        <v>0</v>
      </c>
      <c r="OC58" s="157">
        <v>0</v>
      </c>
      <c r="OD58" s="157">
        <v>7</v>
      </c>
      <c r="OE58" s="157">
        <v>0</v>
      </c>
      <c r="OG58" s="157" t="s">
        <v>264</v>
      </c>
      <c r="OH58" s="157">
        <v>7</v>
      </c>
      <c r="OI58" s="157">
        <v>0</v>
      </c>
      <c r="OJ58" s="157">
        <v>0</v>
      </c>
      <c r="OK58" s="157">
        <v>7</v>
      </c>
      <c r="OL58" s="158">
        <v>0</v>
      </c>
      <c r="ON58" s="157" t="s">
        <v>264</v>
      </c>
      <c r="OO58" s="157">
        <v>7</v>
      </c>
      <c r="OP58" s="157">
        <v>0</v>
      </c>
      <c r="OQ58" s="157">
        <v>0</v>
      </c>
      <c r="OR58" s="157">
        <v>7</v>
      </c>
      <c r="OS58" s="158">
        <v>0</v>
      </c>
      <c r="OU58" s="157" t="s">
        <v>264</v>
      </c>
      <c r="OV58" s="157">
        <v>7</v>
      </c>
      <c r="OW58" s="157">
        <v>0</v>
      </c>
      <c r="OX58" s="157">
        <v>0</v>
      </c>
      <c r="OY58" s="157">
        <v>7</v>
      </c>
      <c r="OZ58" s="158">
        <v>0</v>
      </c>
      <c r="PB58" s="157" t="s">
        <v>73</v>
      </c>
      <c r="PC58" s="157">
        <v>291</v>
      </c>
      <c r="PD58" s="157">
        <v>0</v>
      </c>
      <c r="PE58" s="157">
        <v>0</v>
      </c>
      <c r="PF58" s="157">
        <v>291</v>
      </c>
      <c r="PG58" s="157">
        <v>0</v>
      </c>
    </row>
    <row r="59" spans="1:423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f t="shared" si="61"/>
        <v>0.93055555555555558</v>
      </c>
      <c r="H59" s="2" t="s">
        <v>179</v>
      </c>
      <c r="I59" s="2">
        <v>144</v>
      </c>
      <c r="J59" s="2">
        <v>134</v>
      </c>
      <c r="K59" s="2">
        <v>8</v>
      </c>
      <c r="L59" s="2">
        <v>2</v>
      </c>
      <c r="M59" s="4">
        <f t="shared" si="60"/>
        <v>0.93055555555555558</v>
      </c>
      <c r="N59" s="108">
        <f t="shared" si="0"/>
        <v>0</v>
      </c>
      <c r="P59" s="2" t="s">
        <v>179</v>
      </c>
      <c r="Q59" s="2">
        <v>144</v>
      </c>
      <c r="R59" s="2">
        <v>134</v>
      </c>
      <c r="S59" s="2">
        <v>8</v>
      </c>
      <c r="T59" s="2">
        <v>2</v>
      </c>
      <c r="U59" s="4">
        <v>0.93</v>
      </c>
      <c r="V59" s="108">
        <f t="shared" si="1"/>
        <v>-5.5555555555553138E-4</v>
      </c>
      <c r="X59" s="2" t="s">
        <v>179</v>
      </c>
      <c r="Y59" s="2">
        <v>144</v>
      </c>
      <c r="Z59" s="2">
        <v>134</v>
      </c>
      <c r="AA59" s="2">
        <v>8</v>
      </c>
      <c r="AB59" s="2">
        <v>2</v>
      </c>
      <c r="AC59" s="4">
        <v>0.93</v>
      </c>
      <c r="AD59" s="108">
        <f t="shared" si="2"/>
        <v>0</v>
      </c>
      <c r="AF59" s="2" t="s">
        <v>179</v>
      </c>
      <c r="AG59" s="2">
        <v>144</v>
      </c>
      <c r="AH59" s="2">
        <v>134</v>
      </c>
      <c r="AI59" s="2">
        <v>8</v>
      </c>
      <c r="AJ59" s="2">
        <v>2</v>
      </c>
      <c r="AK59" s="4">
        <v>0.93</v>
      </c>
      <c r="AL59" s="108">
        <f t="shared" si="3"/>
        <v>0</v>
      </c>
      <c r="AN59" s="2" t="s">
        <v>179</v>
      </c>
      <c r="AO59" s="2">
        <v>144</v>
      </c>
      <c r="AP59" s="2">
        <v>133</v>
      </c>
      <c r="AQ59" s="2">
        <v>7</v>
      </c>
      <c r="AR59" s="2">
        <v>4</v>
      </c>
      <c r="AS59" s="4">
        <v>0.92</v>
      </c>
      <c r="AT59" s="108">
        <f t="shared" si="4"/>
        <v>-1.0000000000000009E-2</v>
      </c>
      <c r="AU59" t="s">
        <v>119</v>
      </c>
      <c r="AV59" s="2" t="s">
        <v>179</v>
      </c>
      <c r="AW59" s="2">
        <v>144</v>
      </c>
      <c r="AX59" s="2">
        <v>132</v>
      </c>
      <c r="AY59" s="2">
        <v>8</v>
      </c>
      <c r="AZ59" s="2">
        <v>4</v>
      </c>
      <c r="BA59" s="4">
        <v>0.92</v>
      </c>
      <c r="BB59" s="108">
        <f t="shared" si="5"/>
        <v>0</v>
      </c>
      <c r="BD59" s="2" t="s">
        <v>179</v>
      </c>
      <c r="BE59" s="2">
        <v>144</v>
      </c>
      <c r="BF59" s="2">
        <v>133</v>
      </c>
      <c r="BG59" s="2">
        <v>8</v>
      </c>
      <c r="BH59" s="2">
        <v>3</v>
      </c>
      <c r="BI59" s="4">
        <v>0.92</v>
      </c>
      <c r="BJ59" s="108">
        <f t="shared" si="6"/>
        <v>0</v>
      </c>
      <c r="BL59" s="2" t="s">
        <v>179</v>
      </c>
      <c r="BM59" s="2">
        <v>144</v>
      </c>
      <c r="BN59" s="2">
        <v>133</v>
      </c>
      <c r="BO59" s="2">
        <v>8</v>
      </c>
      <c r="BP59" s="2">
        <v>3</v>
      </c>
      <c r="BQ59" s="4">
        <f t="shared" si="7"/>
        <v>0.92361111111111116</v>
      </c>
      <c r="BR59" s="108">
        <f t="shared" si="8"/>
        <v>3.6111111111111205E-3</v>
      </c>
      <c r="BT59" s="157" t="s">
        <v>179</v>
      </c>
      <c r="BU59" s="157">
        <v>144</v>
      </c>
      <c r="BV59" s="157">
        <v>133</v>
      </c>
      <c r="BW59" s="157">
        <v>8</v>
      </c>
      <c r="BX59" s="157">
        <v>3</v>
      </c>
      <c r="BY59" s="158">
        <v>0.92</v>
      </c>
      <c r="BZ59" s="158">
        <v>0</v>
      </c>
      <c r="CA59" s="156"/>
      <c r="CB59" s="156" t="s">
        <v>179</v>
      </c>
      <c r="CC59" s="156">
        <v>144</v>
      </c>
      <c r="CD59" s="156">
        <v>133</v>
      </c>
      <c r="CE59" s="156">
        <v>9</v>
      </c>
      <c r="CF59" s="156">
        <v>2</v>
      </c>
      <c r="CG59" s="162">
        <v>0.92</v>
      </c>
      <c r="CH59" s="158">
        <v>0</v>
      </c>
      <c r="CI59" s="157" t="s">
        <v>119</v>
      </c>
      <c r="CJ59" s="156" t="s">
        <v>179</v>
      </c>
      <c r="CK59" s="156">
        <v>144</v>
      </c>
      <c r="CL59" s="156">
        <v>132</v>
      </c>
      <c r="CM59" s="156">
        <v>8</v>
      </c>
      <c r="CN59" s="156">
        <v>4</v>
      </c>
      <c r="CO59" s="162">
        <v>0.92</v>
      </c>
      <c r="CP59" s="162">
        <f t="shared" si="9"/>
        <v>0</v>
      </c>
      <c r="CQ59" s="156"/>
      <c r="CR59" s="156" t="s">
        <v>270</v>
      </c>
      <c r="CS59" s="156">
        <v>144</v>
      </c>
      <c r="CT59" s="156">
        <v>132</v>
      </c>
      <c r="CU59" s="156">
        <v>9</v>
      </c>
      <c r="CV59" s="156">
        <v>3</v>
      </c>
      <c r="CW59" s="162">
        <v>0.92</v>
      </c>
      <c r="CX59" s="158">
        <f t="shared" si="10"/>
        <v>0</v>
      </c>
      <c r="CY59" s="157" t="s">
        <v>119</v>
      </c>
      <c r="CZ59" s="156" t="s">
        <v>270</v>
      </c>
      <c r="DA59" s="156">
        <v>144</v>
      </c>
      <c r="DB59" s="156">
        <v>134</v>
      </c>
      <c r="DC59" s="156">
        <v>8</v>
      </c>
      <c r="DD59" s="156">
        <v>2</v>
      </c>
      <c r="DE59" s="162">
        <v>0.93</v>
      </c>
      <c r="DF59" s="158">
        <f t="shared" si="11"/>
        <v>1.0000000000000009E-2</v>
      </c>
      <c r="DG59" s="157"/>
      <c r="DH59" s="156" t="s">
        <v>270</v>
      </c>
      <c r="DI59" s="156">
        <v>144</v>
      </c>
      <c r="DJ59" s="156">
        <v>133</v>
      </c>
      <c r="DK59" s="156">
        <v>8</v>
      </c>
      <c r="DL59" s="156">
        <v>3</v>
      </c>
      <c r="DM59" s="162">
        <v>0.92</v>
      </c>
      <c r="DN59" s="158">
        <f t="shared" si="12"/>
        <v>-1.0000000000000009E-2</v>
      </c>
      <c r="DO59" s="157" t="s">
        <v>119</v>
      </c>
      <c r="DP59" s="156" t="s">
        <v>270</v>
      </c>
      <c r="DQ59" s="156">
        <v>144</v>
      </c>
      <c r="DR59" s="156">
        <v>133</v>
      </c>
      <c r="DS59" s="156">
        <v>8</v>
      </c>
      <c r="DT59" s="156">
        <v>3</v>
      </c>
      <c r="DU59" s="162">
        <v>0.92</v>
      </c>
      <c r="DV59" s="162">
        <f t="shared" si="13"/>
        <v>0</v>
      </c>
      <c r="DW59" s="156"/>
      <c r="DX59" s="156" t="s">
        <v>270</v>
      </c>
      <c r="DY59" s="156">
        <v>144</v>
      </c>
      <c r="DZ59" s="156">
        <v>133</v>
      </c>
      <c r="EA59" s="156">
        <v>8</v>
      </c>
      <c r="EB59" s="156">
        <v>3</v>
      </c>
      <c r="EC59" s="162">
        <v>0.92</v>
      </c>
      <c r="ED59" s="162">
        <f t="shared" si="14"/>
        <v>0</v>
      </c>
      <c r="EE59" s="156"/>
      <c r="EF59" s="156" t="s">
        <v>270</v>
      </c>
      <c r="EG59" s="156">
        <v>144</v>
      </c>
      <c r="EH59" s="156">
        <v>134</v>
      </c>
      <c r="EI59" s="156">
        <v>8</v>
      </c>
      <c r="EJ59" s="156">
        <v>2</v>
      </c>
      <c r="EK59" s="162">
        <v>0.93</v>
      </c>
      <c r="EL59" s="162">
        <f t="shared" si="15"/>
        <v>1.0000000000000009E-2</v>
      </c>
      <c r="EM59" s="156"/>
      <c r="EN59" s="156" t="s">
        <v>270</v>
      </c>
      <c r="EO59" s="156">
        <v>144</v>
      </c>
      <c r="EP59" s="156">
        <v>133</v>
      </c>
      <c r="EQ59" s="156">
        <v>8</v>
      </c>
      <c r="ER59" s="156">
        <v>3</v>
      </c>
      <c r="ES59" s="162">
        <v>0.92</v>
      </c>
      <c r="ET59" s="162">
        <f t="shared" si="16"/>
        <v>-1.0000000000000009E-2</v>
      </c>
      <c r="EU59" s="156"/>
      <c r="EV59" s="156"/>
      <c r="EW59" s="156"/>
      <c r="EX59" s="156"/>
      <c r="EY59" s="156"/>
      <c r="EZ59" s="156"/>
      <c r="FA59" s="156"/>
      <c r="FB59" s="156"/>
      <c r="FC59" s="162"/>
      <c r="FD59" s="156"/>
      <c r="FE59" s="156"/>
      <c r="FF59" s="156"/>
      <c r="FG59" s="156"/>
      <c r="FH59" s="156"/>
      <c r="FI59" s="156"/>
      <c r="FJ59" s="162"/>
      <c r="FK59" s="156"/>
      <c r="FL59" s="156"/>
      <c r="FM59" s="156"/>
      <c r="FN59" s="156"/>
      <c r="FO59" s="156"/>
      <c r="FP59" s="156"/>
      <c r="FQ59" s="156"/>
      <c r="FR59" s="156"/>
      <c r="FS59" s="156"/>
      <c r="FT59" s="157" t="s">
        <v>270</v>
      </c>
      <c r="FU59" s="157">
        <v>144</v>
      </c>
      <c r="FV59" s="157">
        <v>132</v>
      </c>
      <c r="FW59" s="157">
        <v>8</v>
      </c>
      <c r="FX59" s="157">
        <v>4</v>
      </c>
      <c r="FY59" s="158">
        <f t="shared" si="17"/>
        <v>0.91666666666666663</v>
      </c>
      <c r="FZ59" s="162">
        <f t="shared" si="18"/>
        <v>-3.3333333333334103E-3</v>
      </c>
      <c r="GA59" s="156"/>
      <c r="GB59" s="157" t="s">
        <v>270</v>
      </c>
      <c r="GC59" s="157">
        <v>144</v>
      </c>
      <c r="GD59" s="157">
        <v>132</v>
      </c>
      <c r="GE59" s="157">
        <v>8</v>
      </c>
      <c r="GF59" s="157">
        <v>4</v>
      </c>
      <c r="GG59" s="158">
        <f t="shared" si="19"/>
        <v>0.91666666666666663</v>
      </c>
      <c r="GH59" s="162">
        <f t="shared" si="20"/>
        <v>0</v>
      </c>
      <c r="GI59" s="156"/>
      <c r="GJ59" s="157" t="s">
        <v>270</v>
      </c>
      <c r="GK59" s="157">
        <v>144</v>
      </c>
      <c r="GL59" s="157">
        <v>131</v>
      </c>
      <c r="GM59" s="157">
        <v>8</v>
      </c>
      <c r="GN59" s="157">
        <v>5</v>
      </c>
      <c r="GO59" s="158">
        <f t="shared" si="21"/>
        <v>0.90972222222222221</v>
      </c>
      <c r="GP59" s="162">
        <f t="shared" si="22"/>
        <v>-6.9444444444444198E-3</v>
      </c>
      <c r="GQ59" s="156"/>
      <c r="GR59" s="157" t="s">
        <v>270</v>
      </c>
      <c r="GS59" s="157">
        <v>144</v>
      </c>
      <c r="GT59" s="157">
        <v>132</v>
      </c>
      <c r="GU59" s="157">
        <v>8</v>
      </c>
      <c r="GV59" s="157">
        <v>4</v>
      </c>
      <c r="GW59" s="158">
        <f t="shared" si="23"/>
        <v>0.91666666666666663</v>
      </c>
      <c r="GX59" s="162">
        <f t="shared" si="24"/>
        <v>6.9444444444444198E-3</v>
      </c>
      <c r="GY59" s="156"/>
      <c r="GZ59" s="157" t="s">
        <v>270</v>
      </c>
      <c r="HA59" s="157">
        <v>144</v>
      </c>
      <c r="HB59" s="157">
        <v>133</v>
      </c>
      <c r="HC59" s="157">
        <v>8</v>
      </c>
      <c r="HD59" s="157">
        <v>3</v>
      </c>
      <c r="HE59" s="158">
        <f t="shared" si="25"/>
        <v>0.92361111111111116</v>
      </c>
      <c r="HF59" s="162">
        <f t="shared" si="26"/>
        <v>6.9444444444445308E-3</v>
      </c>
      <c r="HH59" s="157" t="s">
        <v>270</v>
      </c>
      <c r="HI59" s="157">
        <v>144</v>
      </c>
      <c r="HJ59" s="157">
        <v>133</v>
      </c>
      <c r="HK59" s="157">
        <v>8</v>
      </c>
      <c r="HL59" s="157">
        <v>3</v>
      </c>
      <c r="HM59" s="158">
        <f t="shared" si="27"/>
        <v>0.92361111111111116</v>
      </c>
      <c r="HN59" s="162">
        <f t="shared" si="28"/>
        <v>0</v>
      </c>
      <c r="HP59" s="157" t="s">
        <v>270</v>
      </c>
      <c r="HQ59" s="157">
        <v>144</v>
      </c>
      <c r="HR59" s="157">
        <v>133</v>
      </c>
      <c r="HS59" s="157">
        <v>8</v>
      </c>
      <c r="HT59" s="157">
        <v>3</v>
      </c>
      <c r="HU59" s="158">
        <f t="shared" si="29"/>
        <v>0.92361111111111116</v>
      </c>
      <c r="HV59" s="162">
        <f t="shared" si="30"/>
        <v>0</v>
      </c>
      <c r="HX59" s="157" t="s">
        <v>270</v>
      </c>
      <c r="HY59" s="157">
        <v>144</v>
      </c>
      <c r="HZ59" s="157">
        <v>133</v>
      </c>
      <c r="IA59" s="157">
        <v>8</v>
      </c>
      <c r="IB59" s="157">
        <v>3</v>
      </c>
      <c r="IC59" s="158">
        <f t="shared" si="31"/>
        <v>0.92361111111111116</v>
      </c>
      <c r="ID59" s="162">
        <f t="shared" si="32"/>
        <v>0</v>
      </c>
      <c r="IF59" s="157" t="s">
        <v>270</v>
      </c>
      <c r="IG59" s="157">
        <v>144</v>
      </c>
      <c r="IH59" s="157">
        <v>133</v>
      </c>
      <c r="II59" s="157">
        <v>8</v>
      </c>
      <c r="IJ59" s="157">
        <v>3</v>
      </c>
      <c r="IK59" s="158">
        <f t="shared" si="33"/>
        <v>0.92361111111111116</v>
      </c>
      <c r="IL59" s="162">
        <f t="shared" si="34"/>
        <v>0</v>
      </c>
      <c r="IN59" s="157" t="s">
        <v>270</v>
      </c>
      <c r="IO59" s="157">
        <v>144</v>
      </c>
      <c r="IP59" s="157">
        <v>133</v>
      </c>
      <c r="IQ59" s="157">
        <v>8</v>
      </c>
      <c r="IR59" s="157">
        <v>3</v>
      </c>
      <c r="IS59" s="158">
        <f t="shared" si="35"/>
        <v>0.92361111111111116</v>
      </c>
      <c r="IT59" s="162">
        <f t="shared" si="36"/>
        <v>0</v>
      </c>
      <c r="IV59" s="157" t="s">
        <v>270</v>
      </c>
      <c r="IW59" s="157">
        <v>144</v>
      </c>
      <c r="IX59" s="157">
        <v>133</v>
      </c>
      <c r="IY59" s="157">
        <v>8</v>
      </c>
      <c r="IZ59" s="157">
        <v>3</v>
      </c>
      <c r="JA59" s="158">
        <f t="shared" si="37"/>
        <v>0.92361111111111116</v>
      </c>
      <c r="JB59" s="162">
        <f t="shared" si="38"/>
        <v>0</v>
      </c>
      <c r="JD59" s="157" t="s">
        <v>270</v>
      </c>
      <c r="JE59" s="157">
        <v>144</v>
      </c>
      <c r="JF59" s="157">
        <v>133</v>
      </c>
      <c r="JG59" s="157">
        <v>8</v>
      </c>
      <c r="JH59" s="157">
        <v>3</v>
      </c>
      <c r="JI59" s="158">
        <f t="shared" si="39"/>
        <v>0.92361111111111116</v>
      </c>
      <c r="JJ59" s="162">
        <f t="shared" si="40"/>
        <v>0</v>
      </c>
      <c r="JL59" s="157" t="s">
        <v>270</v>
      </c>
      <c r="JM59" s="157">
        <v>144</v>
      </c>
      <c r="JN59" s="157">
        <v>133</v>
      </c>
      <c r="JO59" s="157">
        <v>8</v>
      </c>
      <c r="JP59" s="157">
        <v>3</v>
      </c>
      <c r="JQ59" s="158">
        <f t="shared" si="41"/>
        <v>0.92361111111111116</v>
      </c>
      <c r="JR59" s="162">
        <f t="shared" si="42"/>
        <v>0</v>
      </c>
      <c r="JT59" s="157" t="s">
        <v>270</v>
      </c>
      <c r="JU59" s="157">
        <v>144</v>
      </c>
      <c r="JV59" s="157">
        <v>134</v>
      </c>
      <c r="JW59" s="157">
        <v>8</v>
      </c>
      <c r="JX59" s="157">
        <v>2</v>
      </c>
      <c r="JY59" s="158">
        <f t="shared" si="43"/>
        <v>0.93055555555555558</v>
      </c>
      <c r="JZ59" s="162">
        <f t="shared" si="44"/>
        <v>6.9444444444444198E-3</v>
      </c>
      <c r="KB59" s="157" t="s">
        <v>270</v>
      </c>
      <c r="KC59" s="157">
        <v>144</v>
      </c>
      <c r="KD59" s="157">
        <v>134</v>
      </c>
      <c r="KE59" s="157">
        <v>8</v>
      </c>
      <c r="KF59" s="157">
        <v>2</v>
      </c>
      <c r="KG59" s="158">
        <f t="shared" si="45"/>
        <v>0.93055555555555558</v>
      </c>
      <c r="KH59" s="162">
        <f t="shared" si="46"/>
        <v>0</v>
      </c>
      <c r="KJ59" s="157" t="s">
        <v>270</v>
      </c>
      <c r="KK59" s="157">
        <v>144</v>
      </c>
      <c r="KL59" s="157">
        <v>134</v>
      </c>
      <c r="KM59" s="157">
        <v>8</v>
      </c>
      <c r="KN59" s="157">
        <v>2</v>
      </c>
      <c r="KO59" s="158">
        <f t="shared" si="47"/>
        <v>0.93055555555555558</v>
      </c>
      <c r="KP59" s="162">
        <f t="shared" si="48"/>
        <v>0</v>
      </c>
      <c r="KR59" s="157" t="s">
        <v>270</v>
      </c>
      <c r="KS59" s="157">
        <v>144</v>
      </c>
      <c r="KT59" s="157">
        <v>134</v>
      </c>
      <c r="KU59" s="157">
        <v>8</v>
      </c>
      <c r="KV59" s="157">
        <v>2</v>
      </c>
      <c r="KW59" s="158">
        <f t="shared" si="49"/>
        <v>0.93055555555555558</v>
      </c>
      <c r="KX59" s="162">
        <f t="shared" si="50"/>
        <v>0</v>
      </c>
      <c r="KZ59" s="157" t="s">
        <v>270</v>
      </c>
      <c r="LA59" s="157">
        <v>144</v>
      </c>
      <c r="LB59" s="157">
        <v>134</v>
      </c>
      <c r="LC59" s="157">
        <v>8</v>
      </c>
      <c r="LD59" s="157">
        <v>2</v>
      </c>
      <c r="LE59" s="158">
        <f t="shared" si="51"/>
        <v>0.93055555555555558</v>
      </c>
      <c r="LF59" s="162">
        <f t="shared" si="52"/>
        <v>0</v>
      </c>
      <c r="LH59" s="157" t="s">
        <v>270</v>
      </c>
      <c r="LI59" s="157">
        <v>144</v>
      </c>
      <c r="LJ59" s="157">
        <v>134</v>
      </c>
      <c r="LK59" s="157">
        <v>8</v>
      </c>
      <c r="LL59" s="157">
        <v>2</v>
      </c>
      <c r="LM59" s="158">
        <f t="shared" si="53"/>
        <v>0.93055555555555558</v>
      </c>
      <c r="LN59" s="162">
        <f t="shared" si="54"/>
        <v>0</v>
      </c>
      <c r="LP59" s="157" t="s">
        <v>270</v>
      </c>
      <c r="LQ59" s="157">
        <v>144</v>
      </c>
      <c r="LR59" s="157">
        <v>134</v>
      </c>
      <c r="LS59" s="157">
        <v>8</v>
      </c>
      <c r="LT59" s="157">
        <v>2</v>
      </c>
      <c r="LU59" s="158">
        <f t="shared" si="55"/>
        <v>0.93055555555555558</v>
      </c>
      <c r="LV59" s="162">
        <f t="shared" si="56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57"/>
        <v>0.93055555555555558</v>
      </c>
      <c r="MD59" s="162">
        <f t="shared" si="58"/>
        <v>0</v>
      </c>
      <c r="ME59" s="162"/>
      <c r="MF59" s="157" t="s">
        <v>270</v>
      </c>
      <c r="MG59" s="157">
        <v>144</v>
      </c>
      <c r="MH59" s="157">
        <v>131</v>
      </c>
      <c r="MI59" s="157">
        <v>8</v>
      </c>
      <c r="MJ59" s="157">
        <v>5</v>
      </c>
      <c r="MK59" s="158">
        <v>0.91</v>
      </c>
      <c r="ML59" s="158"/>
      <c r="MM59" s="158"/>
      <c r="MN59" s="158"/>
      <c r="MP59" s="157" t="s">
        <v>270</v>
      </c>
      <c r="MQ59" s="157">
        <v>144</v>
      </c>
      <c r="MR59" s="157">
        <v>134</v>
      </c>
      <c r="MS59" s="157">
        <v>8</v>
      </c>
      <c r="MT59" s="157">
        <v>2</v>
      </c>
      <c r="MU59" s="158">
        <v>0.93</v>
      </c>
      <c r="MV59" s="162">
        <f t="shared" si="59"/>
        <v>2.0000000000000018E-2</v>
      </c>
      <c r="MX59" s="157" t="s">
        <v>270</v>
      </c>
      <c r="MY59" s="157">
        <v>144</v>
      </c>
      <c r="MZ59" s="157">
        <v>0</v>
      </c>
      <c r="NA59" s="157">
        <v>0</v>
      </c>
      <c r="NB59" s="157">
        <v>144</v>
      </c>
      <c r="NC59" s="158">
        <v>0</v>
      </c>
      <c r="NE59" s="157" t="s">
        <v>270</v>
      </c>
      <c r="NF59" s="157">
        <v>144</v>
      </c>
      <c r="NG59" s="157">
        <v>0</v>
      </c>
      <c r="NH59" s="157">
        <v>0</v>
      </c>
      <c r="NI59" s="157">
        <v>144</v>
      </c>
      <c r="NJ59" s="158">
        <v>0</v>
      </c>
      <c r="NL59" s="157" t="s">
        <v>270</v>
      </c>
      <c r="NM59" s="157">
        <v>144</v>
      </c>
      <c r="NN59" s="157">
        <v>0</v>
      </c>
      <c r="NO59" s="157">
        <v>0</v>
      </c>
      <c r="NP59" s="157">
        <v>144</v>
      </c>
      <c r="NQ59" s="158">
        <v>0</v>
      </c>
      <c r="NS59" s="157" t="s">
        <v>270</v>
      </c>
      <c r="NT59" s="157">
        <v>144</v>
      </c>
      <c r="NU59" s="157">
        <v>0</v>
      </c>
      <c r="NV59" s="157">
        <v>0</v>
      </c>
      <c r="NW59" s="157">
        <v>144</v>
      </c>
      <c r="NX59" s="158">
        <v>0</v>
      </c>
      <c r="NZ59" s="157" t="s">
        <v>270</v>
      </c>
      <c r="OA59" s="157">
        <v>144</v>
      </c>
      <c r="OB59" s="157">
        <v>0</v>
      </c>
      <c r="OC59" s="157">
        <v>0</v>
      </c>
      <c r="OD59" s="157">
        <v>144</v>
      </c>
      <c r="OE59" s="157">
        <v>0</v>
      </c>
      <c r="OG59" s="157" t="s">
        <v>270</v>
      </c>
      <c r="OH59" s="157">
        <v>144</v>
      </c>
      <c r="OI59" s="157">
        <v>0</v>
      </c>
      <c r="OJ59" s="157">
        <v>0</v>
      </c>
      <c r="OK59" s="157">
        <v>144</v>
      </c>
      <c r="OL59" s="158">
        <v>0</v>
      </c>
      <c r="ON59" s="157" t="s">
        <v>270</v>
      </c>
      <c r="OO59" s="157">
        <v>144</v>
      </c>
      <c r="OP59" s="157">
        <v>0</v>
      </c>
      <c r="OQ59" s="157">
        <v>0</v>
      </c>
      <c r="OR59" s="157">
        <v>144</v>
      </c>
      <c r="OS59" s="158">
        <v>0</v>
      </c>
      <c r="OU59" s="157" t="s">
        <v>270</v>
      </c>
      <c r="OV59" s="157">
        <v>144</v>
      </c>
      <c r="OW59" s="157">
        <v>0</v>
      </c>
      <c r="OX59" s="157">
        <v>0</v>
      </c>
      <c r="OY59" s="157">
        <v>144</v>
      </c>
      <c r="OZ59" s="158">
        <v>0</v>
      </c>
      <c r="PB59" s="157" t="s">
        <v>264</v>
      </c>
      <c r="PC59" s="157">
        <v>7</v>
      </c>
      <c r="PD59" s="157">
        <v>0</v>
      </c>
      <c r="PE59" s="157">
        <v>0</v>
      </c>
      <c r="PF59" s="157">
        <v>7</v>
      </c>
      <c r="PG59" s="157">
        <v>0</v>
      </c>
    </row>
    <row r="60" spans="1:423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f t="shared" si="61"/>
        <v>1</v>
      </c>
      <c r="H60" s="2" t="s">
        <v>75</v>
      </c>
      <c r="I60" s="2">
        <v>68</v>
      </c>
      <c r="J60" s="2">
        <v>68</v>
      </c>
      <c r="K60" s="2">
        <v>0</v>
      </c>
      <c r="L60" s="2">
        <v>0</v>
      </c>
      <c r="M60" s="4">
        <f t="shared" si="60"/>
        <v>1</v>
      </c>
      <c r="N60" s="108">
        <f t="shared" si="0"/>
        <v>0</v>
      </c>
      <c r="P60" s="2" t="s">
        <v>75</v>
      </c>
      <c r="Q60" s="2">
        <v>68</v>
      </c>
      <c r="R60" s="2">
        <v>68</v>
      </c>
      <c r="S60" s="2">
        <v>0</v>
      </c>
      <c r="T60" s="2">
        <v>0</v>
      </c>
      <c r="U60" s="4">
        <v>1</v>
      </c>
      <c r="V60" s="108">
        <f t="shared" si="1"/>
        <v>0</v>
      </c>
      <c r="X60" s="2" t="s">
        <v>75</v>
      </c>
      <c r="Y60" s="2">
        <v>68</v>
      </c>
      <c r="Z60" s="2">
        <v>68</v>
      </c>
      <c r="AA60" s="2">
        <v>0</v>
      </c>
      <c r="AB60" s="2">
        <v>0</v>
      </c>
      <c r="AC60" s="4">
        <v>1</v>
      </c>
      <c r="AD60" s="108">
        <f t="shared" si="2"/>
        <v>0</v>
      </c>
      <c r="AF60" s="2" t="s">
        <v>75</v>
      </c>
      <c r="AG60" s="2">
        <v>68</v>
      </c>
      <c r="AH60" s="2">
        <v>68</v>
      </c>
      <c r="AI60" s="2">
        <v>0</v>
      </c>
      <c r="AJ60" s="2">
        <v>0</v>
      </c>
      <c r="AK60" s="4">
        <v>1</v>
      </c>
      <c r="AL60" s="108">
        <f t="shared" si="3"/>
        <v>0</v>
      </c>
      <c r="AN60" s="2" t="s">
        <v>75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108">
        <f t="shared" si="4"/>
        <v>0</v>
      </c>
      <c r="AV60" s="2" t="s">
        <v>75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108">
        <f t="shared" si="5"/>
        <v>0</v>
      </c>
      <c r="BD60" s="2" t="s">
        <v>75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108">
        <f t="shared" si="6"/>
        <v>0</v>
      </c>
      <c r="BL60" s="2" t="s">
        <v>75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7"/>
        <v>1</v>
      </c>
      <c r="BR60" s="108">
        <f t="shared" si="8"/>
        <v>0</v>
      </c>
      <c r="BT60" s="157" t="s">
        <v>75</v>
      </c>
      <c r="BU60" s="157">
        <v>68</v>
      </c>
      <c r="BV60" s="157">
        <v>68</v>
      </c>
      <c r="BW60" s="157">
        <v>0</v>
      </c>
      <c r="BX60" s="157">
        <v>0</v>
      </c>
      <c r="BY60" s="158">
        <v>1</v>
      </c>
      <c r="BZ60" s="158">
        <v>0</v>
      </c>
      <c r="CA60" s="156"/>
      <c r="CB60" s="156" t="s">
        <v>75</v>
      </c>
      <c r="CC60" s="156">
        <v>68</v>
      </c>
      <c r="CD60" s="156">
        <v>68</v>
      </c>
      <c r="CE60" s="156">
        <v>0</v>
      </c>
      <c r="CF60" s="156">
        <v>0</v>
      </c>
      <c r="CG60" s="162">
        <v>1</v>
      </c>
      <c r="CH60" s="158">
        <v>0</v>
      </c>
      <c r="CI60" s="157"/>
      <c r="CJ60" s="156" t="s">
        <v>75</v>
      </c>
      <c r="CK60" s="156">
        <v>68</v>
      </c>
      <c r="CL60" s="156">
        <v>68</v>
      </c>
      <c r="CM60" s="156">
        <v>0</v>
      </c>
      <c r="CN60" s="156">
        <v>0</v>
      </c>
      <c r="CO60" s="162">
        <v>1</v>
      </c>
      <c r="CP60" s="162">
        <f t="shared" si="9"/>
        <v>0</v>
      </c>
      <c r="CQ60" s="156"/>
      <c r="CR60" s="156" t="s">
        <v>265</v>
      </c>
      <c r="CS60" s="156">
        <v>68</v>
      </c>
      <c r="CT60" s="156">
        <v>68</v>
      </c>
      <c r="CU60" s="156">
        <v>0</v>
      </c>
      <c r="CV60" s="156">
        <v>0</v>
      </c>
      <c r="CW60" s="162">
        <v>1</v>
      </c>
      <c r="CX60" s="158">
        <f t="shared" si="10"/>
        <v>0</v>
      </c>
      <c r="CY60" s="157"/>
      <c r="CZ60" s="156" t="s">
        <v>265</v>
      </c>
      <c r="DA60" s="156">
        <v>68</v>
      </c>
      <c r="DB60" s="156">
        <v>68</v>
      </c>
      <c r="DC60" s="156">
        <v>0</v>
      </c>
      <c r="DD60" s="156">
        <v>0</v>
      </c>
      <c r="DE60" s="162">
        <v>1</v>
      </c>
      <c r="DF60" s="158">
        <f t="shared" si="11"/>
        <v>0</v>
      </c>
      <c r="DG60" s="157"/>
      <c r="DH60" s="156" t="s">
        <v>265</v>
      </c>
      <c r="DI60" s="156">
        <v>68</v>
      </c>
      <c r="DJ60" s="156">
        <v>68</v>
      </c>
      <c r="DK60" s="156">
        <v>0</v>
      </c>
      <c r="DL60" s="156">
        <v>0</v>
      </c>
      <c r="DM60" s="162">
        <v>1</v>
      </c>
      <c r="DN60" s="158">
        <f t="shared" si="12"/>
        <v>0</v>
      </c>
      <c r="DO60" s="157"/>
      <c r="DP60" s="156" t="s">
        <v>265</v>
      </c>
      <c r="DQ60" s="156">
        <v>68</v>
      </c>
      <c r="DR60" s="156">
        <v>68</v>
      </c>
      <c r="DS60" s="156">
        <v>0</v>
      </c>
      <c r="DT60" s="156">
        <v>0</v>
      </c>
      <c r="DU60" s="162">
        <v>1</v>
      </c>
      <c r="DV60" s="162">
        <f t="shared" si="13"/>
        <v>0</v>
      </c>
      <c r="DW60" s="156"/>
      <c r="DX60" s="156" t="s">
        <v>265</v>
      </c>
      <c r="DY60" s="156">
        <v>68</v>
      </c>
      <c r="DZ60" s="156">
        <v>68</v>
      </c>
      <c r="EA60" s="156">
        <v>0</v>
      </c>
      <c r="EB60" s="156">
        <v>0</v>
      </c>
      <c r="EC60" s="162">
        <v>1</v>
      </c>
      <c r="ED60" s="162">
        <f t="shared" si="14"/>
        <v>0</v>
      </c>
      <c r="EE60" s="156"/>
      <c r="EF60" s="156" t="s">
        <v>265</v>
      </c>
      <c r="EG60" s="156">
        <v>68</v>
      </c>
      <c r="EH60" s="156">
        <v>68</v>
      </c>
      <c r="EI60" s="156">
        <v>0</v>
      </c>
      <c r="EJ60" s="156">
        <v>0</v>
      </c>
      <c r="EK60" s="162">
        <v>1</v>
      </c>
      <c r="EL60" s="162">
        <f t="shared" si="15"/>
        <v>0</v>
      </c>
      <c r="EM60" s="156"/>
      <c r="EN60" s="156" t="s">
        <v>265</v>
      </c>
      <c r="EO60" s="156">
        <v>68</v>
      </c>
      <c r="EP60" s="156">
        <v>68</v>
      </c>
      <c r="EQ60" s="156">
        <v>0</v>
      </c>
      <c r="ER60" s="156">
        <v>0</v>
      </c>
      <c r="ES60" s="162">
        <v>1</v>
      </c>
      <c r="ET60" s="162">
        <f t="shared" si="16"/>
        <v>0</v>
      </c>
      <c r="EU60" s="156"/>
      <c r="EV60" s="156"/>
      <c r="EW60" s="156"/>
      <c r="EX60" s="156"/>
      <c r="EY60" s="156"/>
      <c r="EZ60" s="156"/>
      <c r="FA60" s="156"/>
      <c r="FB60" s="156"/>
      <c r="FC60" s="162"/>
      <c r="FD60" s="156"/>
      <c r="FE60" s="156"/>
      <c r="FF60" s="156"/>
      <c r="FG60" s="156"/>
      <c r="FH60" s="156"/>
      <c r="FI60" s="156"/>
      <c r="FJ60" s="162"/>
      <c r="FK60" s="156"/>
      <c r="FL60" s="156"/>
      <c r="FM60" s="156"/>
      <c r="FN60" s="156"/>
      <c r="FO60" s="156"/>
      <c r="FP60" s="156"/>
      <c r="FQ60" s="156"/>
      <c r="FR60" s="156"/>
      <c r="FS60" s="156"/>
      <c r="FT60" s="157" t="s">
        <v>265</v>
      </c>
      <c r="FU60" s="157">
        <v>68</v>
      </c>
      <c r="FV60" s="157">
        <v>68</v>
      </c>
      <c r="FW60" s="157">
        <v>0</v>
      </c>
      <c r="FX60" s="157">
        <v>0</v>
      </c>
      <c r="FY60" s="158">
        <f t="shared" si="17"/>
        <v>1</v>
      </c>
      <c r="FZ60" s="162">
        <f t="shared" si="18"/>
        <v>0</v>
      </c>
      <c r="GA60" s="156"/>
      <c r="GB60" s="157" t="s">
        <v>265</v>
      </c>
      <c r="GC60" s="157">
        <v>68</v>
      </c>
      <c r="GD60" s="157">
        <v>68</v>
      </c>
      <c r="GE60" s="157">
        <v>0</v>
      </c>
      <c r="GF60" s="157">
        <v>0</v>
      </c>
      <c r="GG60" s="158">
        <f t="shared" si="19"/>
        <v>1</v>
      </c>
      <c r="GH60" s="162">
        <f t="shared" si="20"/>
        <v>0</v>
      </c>
      <c r="GI60" s="156"/>
      <c r="GJ60" s="157" t="s">
        <v>265</v>
      </c>
      <c r="GK60" s="157">
        <v>68</v>
      </c>
      <c r="GL60" s="157">
        <v>68</v>
      </c>
      <c r="GM60" s="157">
        <v>0</v>
      </c>
      <c r="GN60" s="157">
        <v>0</v>
      </c>
      <c r="GO60" s="158">
        <f t="shared" si="21"/>
        <v>1</v>
      </c>
      <c r="GP60" s="162">
        <f t="shared" si="22"/>
        <v>0</v>
      </c>
      <c r="GQ60" s="156"/>
      <c r="GR60" s="157" t="s">
        <v>265</v>
      </c>
      <c r="GS60" s="157">
        <v>68</v>
      </c>
      <c r="GT60" s="157">
        <v>68</v>
      </c>
      <c r="GU60" s="157">
        <v>0</v>
      </c>
      <c r="GV60" s="157">
        <v>0</v>
      </c>
      <c r="GW60" s="158">
        <f t="shared" si="23"/>
        <v>1</v>
      </c>
      <c r="GX60" s="162">
        <f t="shared" si="24"/>
        <v>0</v>
      </c>
      <c r="GY60" s="156"/>
      <c r="GZ60" s="157" t="s">
        <v>265</v>
      </c>
      <c r="HA60" s="157">
        <v>68</v>
      </c>
      <c r="HB60" s="157">
        <v>68</v>
      </c>
      <c r="HC60" s="157">
        <v>0</v>
      </c>
      <c r="HD60" s="157">
        <v>0</v>
      </c>
      <c r="HE60" s="158">
        <f t="shared" si="25"/>
        <v>1</v>
      </c>
      <c r="HF60" s="162">
        <f t="shared" si="26"/>
        <v>0</v>
      </c>
      <c r="HH60" s="157" t="s">
        <v>265</v>
      </c>
      <c r="HI60" s="157">
        <v>68</v>
      </c>
      <c r="HJ60" s="157">
        <v>68</v>
      </c>
      <c r="HK60" s="157">
        <v>0</v>
      </c>
      <c r="HL60" s="157">
        <v>0</v>
      </c>
      <c r="HM60" s="158">
        <f t="shared" si="27"/>
        <v>1</v>
      </c>
      <c r="HN60" s="162">
        <f t="shared" si="28"/>
        <v>0</v>
      </c>
      <c r="HP60" s="157" t="s">
        <v>265</v>
      </c>
      <c r="HQ60" s="157">
        <v>68</v>
      </c>
      <c r="HR60" s="157">
        <v>68</v>
      </c>
      <c r="HS60" s="157">
        <v>0</v>
      </c>
      <c r="HT60" s="157">
        <v>0</v>
      </c>
      <c r="HU60" s="158">
        <f t="shared" si="29"/>
        <v>1</v>
      </c>
      <c r="HV60" s="162">
        <f t="shared" si="30"/>
        <v>0</v>
      </c>
      <c r="HX60" s="157" t="s">
        <v>265</v>
      </c>
      <c r="HY60" s="157">
        <v>68</v>
      </c>
      <c r="HZ60" s="157">
        <v>68</v>
      </c>
      <c r="IA60" s="157">
        <v>0</v>
      </c>
      <c r="IB60" s="157">
        <v>0</v>
      </c>
      <c r="IC60" s="158">
        <f t="shared" si="31"/>
        <v>1</v>
      </c>
      <c r="ID60" s="162">
        <f t="shared" si="32"/>
        <v>0</v>
      </c>
      <c r="IF60" s="157" t="s">
        <v>265</v>
      </c>
      <c r="IG60" s="157">
        <v>68</v>
      </c>
      <c r="IH60" s="157">
        <v>68</v>
      </c>
      <c r="II60" s="157">
        <v>0</v>
      </c>
      <c r="IJ60" s="157">
        <v>0</v>
      </c>
      <c r="IK60" s="158">
        <f t="shared" si="33"/>
        <v>1</v>
      </c>
      <c r="IL60" s="162">
        <f t="shared" si="34"/>
        <v>0</v>
      </c>
      <c r="IN60" s="157" t="s">
        <v>265</v>
      </c>
      <c r="IO60" s="157">
        <v>68</v>
      </c>
      <c r="IP60" s="157">
        <v>68</v>
      </c>
      <c r="IQ60" s="157">
        <v>0</v>
      </c>
      <c r="IR60" s="157">
        <v>0</v>
      </c>
      <c r="IS60" s="158">
        <f t="shared" si="35"/>
        <v>1</v>
      </c>
      <c r="IT60" s="162">
        <f t="shared" si="36"/>
        <v>0</v>
      </c>
      <c r="IV60" s="157" t="s">
        <v>265</v>
      </c>
      <c r="IW60" s="157">
        <v>68</v>
      </c>
      <c r="IX60" s="157">
        <v>68</v>
      </c>
      <c r="IY60" s="157">
        <v>0</v>
      </c>
      <c r="IZ60" s="157">
        <v>0</v>
      </c>
      <c r="JA60" s="158">
        <f t="shared" si="37"/>
        <v>1</v>
      </c>
      <c r="JB60" s="162">
        <f t="shared" si="38"/>
        <v>0</v>
      </c>
      <c r="JD60" s="157" t="s">
        <v>265</v>
      </c>
      <c r="JE60" s="157">
        <v>68</v>
      </c>
      <c r="JF60" s="157">
        <v>68</v>
      </c>
      <c r="JG60" s="157">
        <v>0</v>
      </c>
      <c r="JH60" s="157">
        <v>0</v>
      </c>
      <c r="JI60" s="158">
        <f t="shared" si="39"/>
        <v>1</v>
      </c>
      <c r="JJ60" s="162">
        <f t="shared" si="40"/>
        <v>0</v>
      </c>
      <c r="JL60" s="157" t="s">
        <v>265</v>
      </c>
      <c r="JM60" s="157">
        <v>68</v>
      </c>
      <c r="JN60" s="157">
        <v>68</v>
      </c>
      <c r="JO60" s="157">
        <v>0</v>
      </c>
      <c r="JP60" s="157">
        <v>0</v>
      </c>
      <c r="JQ60" s="158">
        <f t="shared" si="41"/>
        <v>1</v>
      </c>
      <c r="JR60" s="162">
        <f t="shared" si="42"/>
        <v>0</v>
      </c>
      <c r="JT60" s="157" t="s">
        <v>265</v>
      </c>
      <c r="JU60" s="157">
        <v>68</v>
      </c>
      <c r="JV60" s="157">
        <v>68</v>
      </c>
      <c r="JW60" s="157">
        <v>0</v>
      </c>
      <c r="JX60" s="157">
        <v>0</v>
      </c>
      <c r="JY60" s="158">
        <f t="shared" si="43"/>
        <v>1</v>
      </c>
      <c r="JZ60" s="162">
        <f t="shared" si="44"/>
        <v>0</v>
      </c>
      <c r="KB60" s="157" t="s">
        <v>265</v>
      </c>
      <c r="KC60" s="157">
        <v>68</v>
      </c>
      <c r="KD60" s="157">
        <v>68</v>
      </c>
      <c r="KE60" s="157">
        <v>0</v>
      </c>
      <c r="KF60" s="157">
        <v>0</v>
      </c>
      <c r="KG60" s="158">
        <f t="shared" si="45"/>
        <v>1</v>
      </c>
      <c r="KH60" s="162">
        <f t="shared" si="46"/>
        <v>0</v>
      </c>
      <c r="KJ60" s="157" t="s">
        <v>265</v>
      </c>
      <c r="KK60" s="157">
        <v>68</v>
      </c>
      <c r="KL60" s="157">
        <v>68</v>
      </c>
      <c r="KM60" s="157">
        <v>0</v>
      </c>
      <c r="KN60" s="157">
        <v>0</v>
      </c>
      <c r="KO60" s="158">
        <f t="shared" si="47"/>
        <v>1</v>
      </c>
      <c r="KP60" s="162">
        <f t="shared" si="48"/>
        <v>0</v>
      </c>
      <c r="KR60" s="157" t="s">
        <v>265</v>
      </c>
      <c r="KS60" s="157">
        <v>68</v>
      </c>
      <c r="KT60" s="157">
        <v>68</v>
      </c>
      <c r="KU60" s="157">
        <v>0</v>
      </c>
      <c r="KV60" s="157">
        <v>0</v>
      </c>
      <c r="KW60" s="158">
        <f t="shared" si="49"/>
        <v>1</v>
      </c>
      <c r="KX60" s="162">
        <f t="shared" si="50"/>
        <v>0</v>
      </c>
      <c r="KZ60" s="157" t="s">
        <v>265</v>
      </c>
      <c r="LA60" s="157">
        <v>68</v>
      </c>
      <c r="LB60" s="157">
        <v>68</v>
      </c>
      <c r="LC60" s="157">
        <v>0</v>
      </c>
      <c r="LD60" s="157">
        <v>0</v>
      </c>
      <c r="LE60" s="158">
        <f t="shared" si="51"/>
        <v>1</v>
      </c>
      <c r="LF60" s="162">
        <f t="shared" si="52"/>
        <v>0</v>
      </c>
      <c r="LH60" s="157" t="s">
        <v>265</v>
      </c>
      <c r="LI60" s="157">
        <v>68</v>
      </c>
      <c r="LJ60" s="157">
        <v>68</v>
      </c>
      <c r="LK60" s="157">
        <v>0</v>
      </c>
      <c r="LL60" s="157">
        <v>0</v>
      </c>
      <c r="LM60" s="158">
        <f t="shared" si="53"/>
        <v>1</v>
      </c>
      <c r="LN60" s="162">
        <f t="shared" si="54"/>
        <v>0</v>
      </c>
      <c r="LP60" s="157" t="s">
        <v>265</v>
      </c>
      <c r="LQ60" s="157">
        <v>68</v>
      </c>
      <c r="LR60" s="157">
        <v>68</v>
      </c>
      <c r="LS60" s="157">
        <v>0</v>
      </c>
      <c r="LT60" s="157">
        <v>0</v>
      </c>
      <c r="LU60" s="158">
        <f t="shared" si="55"/>
        <v>1</v>
      </c>
      <c r="LV60" s="162">
        <f t="shared" si="56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57"/>
        <v>1</v>
      </c>
      <c r="MD60" s="162">
        <f t="shared" si="58"/>
        <v>0</v>
      </c>
      <c r="ME60" s="162"/>
      <c r="MF60" s="157" t="s">
        <v>265</v>
      </c>
      <c r="MG60" s="157">
        <v>68</v>
      </c>
      <c r="MH60" s="157">
        <v>68</v>
      </c>
      <c r="MI60" s="157">
        <v>0</v>
      </c>
      <c r="MJ60" s="157">
        <v>0</v>
      </c>
      <c r="MK60" s="158">
        <v>1</v>
      </c>
      <c r="ML60" s="158"/>
      <c r="MM60" s="158"/>
      <c r="MN60" s="158"/>
      <c r="MP60" s="157" t="s">
        <v>265</v>
      </c>
      <c r="MQ60" s="157">
        <v>68</v>
      </c>
      <c r="MR60" s="157">
        <v>68</v>
      </c>
      <c r="MS60" s="157">
        <v>0</v>
      </c>
      <c r="MT60" s="157">
        <v>0</v>
      </c>
      <c r="MU60" s="158">
        <v>1</v>
      </c>
      <c r="MV60" s="162">
        <f t="shared" si="59"/>
        <v>0</v>
      </c>
      <c r="MX60" s="157" t="s">
        <v>265</v>
      </c>
      <c r="MY60" s="157">
        <v>68</v>
      </c>
      <c r="MZ60" s="157">
        <v>0</v>
      </c>
      <c r="NA60" s="157">
        <v>0</v>
      </c>
      <c r="NB60" s="157">
        <v>68</v>
      </c>
      <c r="NC60" s="158">
        <v>0</v>
      </c>
      <c r="NE60" s="157" t="s">
        <v>265</v>
      </c>
      <c r="NF60" s="157">
        <v>68</v>
      </c>
      <c r="NG60" s="157">
        <v>0</v>
      </c>
      <c r="NH60" s="157">
        <v>0</v>
      </c>
      <c r="NI60" s="157">
        <v>68</v>
      </c>
      <c r="NJ60" s="158">
        <v>0</v>
      </c>
      <c r="NL60" s="157" t="s">
        <v>265</v>
      </c>
      <c r="NM60" s="157">
        <v>68</v>
      </c>
      <c r="NN60" s="157">
        <v>0</v>
      </c>
      <c r="NO60" s="157">
        <v>0</v>
      </c>
      <c r="NP60" s="157">
        <v>68</v>
      </c>
      <c r="NQ60" s="158">
        <v>0</v>
      </c>
      <c r="NS60" s="157" t="s">
        <v>265</v>
      </c>
      <c r="NT60" s="157">
        <v>68</v>
      </c>
      <c r="NU60" s="157">
        <v>0</v>
      </c>
      <c r="NV60" s="157">
        <v>0</v>
      </c>
      <c r="NW60" s="157">
        <v>68</v>
      </c>
      <c r="NX60" s="158">
        <v>0</v>
      </c>
      <c r="NZ60" s="157" t="s">
        <v>265</v>
      </c>
      <c r="OA60" s="157">
        <v>68</v>
      </c>
      <c r="OB60" s="157">
        <v>0</v>
      </c>
      <c r="OC60" s="157">
        <v>0</v>
      </c>
      <c r="OD60" s="157">
        <v>68</v>
      </c>
      <c r="OE60" s="157">
        <v>0</v>
      </c>
      <c r="OG60" s="157" t="s">
        <v>265</v>
      </c>
      <c r="OH60" s="157">
        <v>68</v>
      </c>
      <c r="OI60" s="157">
        <v>0</v>
      </c>
      <c r="OJ60" s="157">
        <v>0</v>
      </c>
      <c r="OK60" s="157">
        <v>68</v>
      </c>
      <c r="OL60" s="158">
        <v>0</v>
      </c>
      <c r="ON60" s="157" t="s">
        <v>265</v>
      </c>
      <c r="OO60" s="157">
        <v>68</v>
      </c>
      <c r="OP60" s="157">
        <v>0</v>
      </c>
      <c r="OQ60" s="157">
        <v>0</v>
      </c>
      <c r="OR60" s="157">
        <v>68</v>
      </c>
      <c r="OS60" s="158">
        <v>0</v>
      </c>
      <c r="OU60" s="157" t="s">
        <v>265</v>
      </c>
      <c r="OV60" s="157">
        <v>68</v>
      </c>
      <c r="OW60" s="157">
        <v>0</v>
      </c>
      <c r="OX60" s="157">
        <v>0</v>
      </c>
      <c r="OY60" s="157">
        <v>68</v>
      </c>
      <c r="OZ60" s="158">
        <v>0</v>
      </c>
      <c r="PB60" s="157" t="s">
        <v>270</v>
      </c>
      <c r="PC60" s="157">
        <v>144</v>
      </c>
      <c r="PD60" s="157">
        <v>0</v>
      </c>
      <c r="PE60" s="157">
        <v>0</v>
      </c>
      <c r="PF60" s="157">
        <v>144</v>
      </c>
      <c r="PG60" s="157">
        <v>0</v>
      </c>
    </row>
    <row r="61" spans="1:423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f t="shared" si="61"/>
        <v>1</v>
      </c>
      <c r="H61" s="2" t="s">
        <v>180</v>
      </c>
      <c r="I61" s="2">
        <v>3</v>
      </c>
      <c r="J61" s="2">
        <v>3</v>
      </c>
      <c r="K61" s="2">
        <v>0</v>
      </c>
      <c r="L61" s="2">
        <v>0</v>
      </c>
      <c r="M61" s="4">
        <f t="shared" si="60"/>
        <v>1</v>
      </c>
      <c r="N61" s="108">
        <f t="shared" si="0"/>
        <v>0</v>
      </c>
      <c r="P61" s="2" t="s">
        <v>180</v>
      </c>
      <c r="Q61" s="2">
        <v>3</v>
      </c>
      <c r="R61" s="2">
        <v>3</v>
      </c>
      <c r="S61" s="2">
        <v>0</v>
      </c>
      <c r="T61" s="2">
        <v>0</v>
      </c>
      <c r="U61" s="4">
        <v>1</v>
      </c>
      <c r="V61" s="108">
        <f t="shared" si="1"/>
        <v>0</v>
      </c>
      <c r="X61" s="2" t="s">
        <v>180</v>
      </c>
      <c r="Y61" s="2">
        <v>3</v>
      </c>
      <c r="Z61" s="2">
        <v>3</v>
      </c>
      <c r="AA61" s="2">
        <v>0</v>
      </c>
      <c r="AB61" s="2">
        <v>0</v>
      </c>
      <c r="AC61" s="4">
        <v>1</v>
      </c>
      <c r="AD61" s="108">
        <f t="shared" si="2"/>
        <v>0</v>
      </c>
      <c r="AF61" s="2" t="s">
        <v>180</v>
      </c>
      <c r="AG61" s="2">
        <v>3</v>
      </c>
      <c r="AH61" s="2">
        <v>3</v>
      </c>
      <c r="AI61" s="2">
        <v>0</v>
      </c>
      <c r="AJ61" s="2">
        <v>0</v>
      </c>
      <c r="AK61" s="4">
        <v>1</v>
      </c>
      <c r="AL61" s="108">
        <f t="shared" si="3"/>
        <v>0</v>
      </c>
      <c r="AN61" s="2" t="s">
        <v>180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108">
        <f t="shared" si="4"/>
        <v>0</v>
      </c>
      <c r="AV61" s="2" t="s">
        <v>180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108">
        <f t="shared" si="5"/>
        <v>0</v>
      </c>
      <c r="BD61" s="2" t="s">
        <v>180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108">
        <f t="shared" si="6"/>
        <v>0</v>
      </c>
      <c r="BL61" s="2" t="s">
        <v>180</v>
      </c>
      <c r="BM61" s="2">
        <v>3</v>
      </c>
      <c r="BN61" s="2">
        <v>3</v>
      </c>
      <c r="BO61" s="2">
        <v>0</v>
      </c>
      <c r="BP61" s="2">
        <v>0</v>
      </c>
      <c r="BQ61" s="4">
        <f t="shared" si="7"/>
        <v>1</v>
      </c>
      <c r="BR61" s="108">
        <f t="shared" si="8"/>
        <v>0</v>
      </c>
      <c r="BT61" s="157" t="s">
        <v>180</v>
      </c>
      <c r="BU61" s="157">
        <v>3</v>
      </c>
      <c r="BV61" s="157">
        <v>3</v>
      </c>
      <c r="BW61" s="157">
        <v>0</v>
      </c>
      <c r="BX61" s="157">
        <v>0</v>
      </c>
      <c r="BY61" s="158">
        <v>1</v>
      </c>
      <c r="BZ61" s="158">
        <v>0</v>
      </c>
      <c r="CA61" s="156"/>
      <c r="CB61" s="156" t="s">
        <v>180</v>
      </c>
      <c r="CC61" s="156">
        <v>3</v>
      </c>
      <c r="CD61" s="156">
        <v>3</v>
      </c>
      <c r="CE61" s="156">
        <v>0</v>
      </c>
      <c r="CF61" s="156">
        <v>0</v>
      </c>
      <c r="CG61" s="162">
        <v>1</v>
      </c>
      <c r="CH61" s="158">
        <v>0</v>
      </c>
      <c r="CI61" s="157"/>
      <c r="CJ61" s="156" t="s">
        <v>180</v>
      </c>
      <c r="CK61" s="156">
        <v>3</v>
      </c>
      <c r="CL61" s="156">
        <v>3</v>
      </c>
      <c r="CM61" s="156">
        <v>0</v>
      </c>
      <c r="CN61" s="156">
        <v>0</v>
      </c>
      <c r="CO61" s="162">
        <v>1</v>
      </c>
      <c r="CP61" s="162">
        <f t="shared" si="9"/>
        <v>0</v>
      </c>
      <c r="CQ61" s="156"/>
      <c r="CR61" s="156" t="s">
        <v>180</v>
      </c>
      <c r="CS61" s="156">
        <v>3</v>
      </c>
      <c r="CT61" s="156">
        <v>3</v>
      </c>
      <c r="CU61" s="156">
        <v>0</v>
      </c>
      <c r="CV61" s="156">
        <v>0</v>
      </c>
      <c r="CW61" s="162">
        <v>1</v>
      </c>
      <c r="CX61" s="158">
        <f t="shared" si="10"/>
        <v>0</v>
      </c>
      <c r="CY61" s="157"/>
      <c r="CZ61" s="156" t="s">
        <v>180</v>
      </c>
      <c r="DA61" s="156">
        <v>3</v>
      </c>
      <c r="DB61" s="156">
        <v>3</v>
      </c>
      <c r="DC61" s="156">
        <v>0</v>
      </c>
      <c r="DD61" s="156">
        <v>0</v>
      </c>
      <c r="DE61" s="162">
        <v>1</v>
      </c>
      <c r="DF61" s="158">
        <f t="shared" si="11"/>
        <v>0</v>
      </c>
      <c r="DG61" s="157"/>
      <c r="DH61" s="156" t="s">
        <v>180</v>
      </c>
      <c r="DI61" s="156">
        <v>3</v>
      </c>
      <c r="DJ61" s="156">
        <v>3</v>
      </c>
      <c r="DK61" s="156">
        <v>0</v>
      </c>
      <c r="DL61" s="156">
        <v>0</v>
      </c>
      <c r="DM61" s="162">
        <v>1</v>
      </c>
      <c r="DN61" s="158">
        <f t="shared" si="12"/>
        <v>0</v>
      </c>
      <c r="DO61" s="157"/>
      <c r="DP61" s="156" t="s">
        <v>180</v>
      </c>
      <c r="DQ61" s="156">
        <v>3</v>
      </c>
      <c r="DR61" s="156">
        <v>3</v>
      </c>
      <c r="DS61" s="156">
        <v>0</v>
      </c>
      <c r="DT61" s="156">
        <v>0</v>
      </c>
      <c r="DU61" s="162">
        <v>1</v>
      </c>
      <c r="DV61" s="162">
        <f t="shared" si="13"/>
        <v>0</v>
      </c>
      <c r="DW61" s="156"/>
      <c r="DX61" s="156" t="s">
        <v>180</v>
      </c>
      <c r="DY61" s="156">
        <v>3</v>
      </c>
      <c r="DZ61" s="156">
        <v>3</v>
      </c>
      <c r="EA61" s="156">
        <v>0</v>
      </c>
      <c r="EB61" s="156">
        <v>0</v>
      </c>
      <c r="EC61" s="162">
        <v>1</v>
      </c>
      <c r="ED61" s="162">
        <f t="shared" si="14"/>
        <v>0</v>
      </c>
      <c r="EE61" s="156"/>
      <c r="EF61" s="156" t="s">
        <v>180</v>
      </c>
      <c r="EG61" s="156">
        <v>3</v>
      </c>
      <c r="EH61" s="156">
        <v>3</v>
      </c>
      <c r="EI61" s="156">
        <v>0</v>
      </c>
      <c r="EJ61" s="156">
        <v>0</v>
      </c>
      <c r="EK61" s="162">
        <v>1</v>
      </c>
      <c r="EL61" s="162">
        <f t="shared" si="15"/>
        <v>0</v>
      </c>
      <c r="EM61" s="156"/>
      <c r="EN61" s="156" t="s">
        <v>180</v>
      </c>
      <c r="EO61" s="156">
        <v>3</v>
      </c>
      <c r="EP61" s="156">
        <v>3</v>
      </c>
      <c r="EQ61" s="156">
        <v>0</v>
      </c>
      <c r="ER61" s="156">
        <v>0</v>
      </c>
      <c r="ES61" s="162">
        <v>1</v>
      </c>
      <c r="ET61" s="162">
        <f t="shared" si="16"/>
        <v>0</v>
      </c>
      <c r="EU61" s="156"/>
      <c r="EV61" s="156"/>
      <c r="EW61" s="156"/>
      <c r="EX61" s="156"/>
      <c r="EY61" s="156"/>
      <c r="EZ61" s="156"/>
      <c r="FA61" s="156"/>
      <c r="FB61" s="156"/>
      <c r="FC61" s="162"/>
      <c r="FD61" s="156"/>
      <c r="FE61" s="156"/>
      <c r="FF61" s="156"/>
      <c r="FG61" s="156"/>
      <c r="FH61" s="156"/>
      <c r="FI61" s="156"/>
      <c r="FJ61" s="162"/>
      <c r="FK61" s="156"/>
      <c r="FL61" s="156"/>
      <c r="FM61" s="156"/>
      <c r="FN61" s="156"/>
      <c r="FO61" s="156"/>
      <c r="FP61" s="156"/>
      <c r="FQ61" s="156"/>
      <c r="FR61" s="156"/>
      <c r="FS61" s="156"/>
      <c r="FT61" s="157" t="s">
        <v>180</v>
      </c>
      <c r="FU61" s="157">
        <v>3</v>
      </c>
      <c r="FV61" s="157">
        <v>3</v>
      </c>
      <c r="FW61" s="157">
        <v>0</v>
      </c>
      <c r="FX61" s="157">
        <v>0</v>
      </c>
      <c r="FY61" s="158">
        <f t="shared" si="17"/>
        <v>1</v>
      </c>
      <c r="FZ61" s="162">
        <f t="shared" si="18"/>
        <v>0</v>
      </c>
      <c r="GA61" s="156"/>
      <c r="GB61" s="157" t="s">
        <v>180</v>
      </c>
      <c r="GC61" s="157">
        <v>3</v>
      </c>
      <c r="GD61" s="157">
        <v>3</v>
      </c>
      <c r="GE61" s="157">
        <v>0</v>
      </c>
      <c r="GF61" s="157">
        <v>0</v>
      </c>
      <c r="GG61" s="158">
        <f t="shared" si="19"/>
        <v>1</v>
      </c>
      <c r="GH61" s="162">
        <f t="shared" si="20"/>
        <v>0</v>
      </c>
      <c r="GI61" s="156"/>
      <c r="GJ61" s="157" t="s">
        <v>180</v>
      </c>
      <c r="GK61" s="157">
        <v>3</v>
      </c>
      <c r="GL61" s="157">
        <v>3</v>
      </c>
      <c r="GM61" s="157">
        <v>0</v>
      </c>
      <c r="GN61" s="157">
        <v>0</v>
      </c>
      <c r="GO61" s="158">
        <f t="shared" si="21"/>
        <v>1</v>
      </c>
      <c r="GP61" s="162">
        <f t="shared" si="22"/>
        <v>0</v>
      </c>
      <c r="GQ61" s="156"/>
      <c r="GR61" s="157" t="s">
        <v>180</v>
      </c>
      <c r="GS61" s="157">
        <v>3</v>
      </c>
      <c r="GT61" s="157">
        <v>3</v>
      </c>
      <c r="GU61" s="157">
        <v>0</v>
      </c>
      <c r="GV61" s="157">
        <v>0</v>
      </c>
      <c r="GW61" s="158">
        <f t="shared" si="23"/>
        <v>1</v>
      </c>
      <c r="GX61" s="162">
        <f t="shared" si="24"/>
        <v>0</v>
      </c>
      <c r="GY61" s="156"/>
      <c r="GZ61" s="157" t="s">
        <v>180</v>
      </c>
      <c r="HA61" s="157">
        <v>3</v>
      </c>
      <c r="HB61" s="157">
        <v>3</v>
      </c>
      <c r="HC61" s="157">
        <v>0</v>
      </c>
      <c r="HD61" s="157">
        <v>0</v>
      </c>
      <c r="HE61" s="158">
        <f t="shared" si="25"/>
        <v>1</v>
      </c>
      <c r="HF61" s="162">
        <f t="shared" si="26"/>
        <v>0</v>
      </c>
      <c r="HH61" s="157" t="s">
        <v>180</v>
      </c>
      <c r="HI61" s="157">
        <v>3</v>
      </c>
      <c r="HJ61" s="157">
        <v>3</v>
      </c>
      <c r="HK61" s="157">
        <v>0</v>
      </c>
      <c r="HL61" s="157">
        <v>0</v>
      </c>
      <c r="HM61" s="158">
        <f t="shared" si="27"/>
        <v>1</v>
      </c>
      <c r="HN61" s="162">
        <f t="shared" si="28"/>
        <v>0</v>
      </c>
      <c r="HP61" s="157" t="s">
        <v>180</v>
      </c>
      <c r="HQ61" s="157">
        <v>3</v>
      </c>
      <c r="HR61" s="157">
        <v>3</v>
      </c>
      <c r="HS61" s="157">
        <v>0</v>
      </c>
      <c r="HT61" s="157">
        <v>0</v>
      </c>
      <c r="HU61" s="158">
        <f t="shared" si="29"/>
        <v>1</v>
      </c>
      <c r="HV61" s="162">
        <f t="shared" si="30"/>
        <v>0</v>
      </c>
      <c r="HX61" s="157" t="s">
        <v>180</v>
      </c>
      <c r="HY61" s="157">
        <v>3</v>
      </c>
      <c r="HZ61" s="157">
        <v>3</v>
      </c>
      <c r="IA61" s="157">
        <v>0</v>
      </c>
      <c r="IB61" s="157">
        <v>0</v>
      </c>
      <c r="IC61" s="158">
        <f t="shared" si="31"/>
        <v>1</v>
      </c>
      <c r="ID61" s="162">
        <f t="shared" si="32"/>
        <v>0</v>
      </c>
      <c r="IF61" s="157" t="s">
        <v>180</v>
      </c>
      <c r="IG61" s="157">
        <v>3</v>
      </c>
      <c r="IH61" s="157">
        <v>3</v>
      </c>
      <c r="II61" s="157">
        <v>0</v>
      </c>
      <c r="IJ61" s="157">
        <v>0</v>
      </c>
      <c r="IK61" s="158">
        <f t="shared" si="33"/>
        <v>1</v>
      </c>
      <c r="IL61" s="162">
        <f t="shared" si="34"/>
        <v>0</v>
      </c>
      <c r="IN61" s="157" t="s">
        <v>180</v>
      </c>
      <c r="IO61" s="157">
        <v>3</v>
      </c>
      <c r="IP61" s="157">
        <v>3</v>
      </c>
      <c r="IQ61" s="157">
        <v>0</v>
      </c>
      <c r="IR61" s="157">
        <v>0</v>
      </c>
      <c r="IS61" s="158">
        <f t="shared" si="35"/>
        <v>1</v>
      </c>
      <c r="IT61" s="162">
        <f t="shared" si="36"/>
        <v>0</v>
      </c>
      <c r="IV61" s="157" t="s">
        <v>180</v>
      </c>
      <c r="IW61" s="157">
        <v>3</v>
      </c>
      <c r="IX61" s="157">
        <v>3</v>
      </c>
      <c r="IY61" s="157">
        <v>0</v>
      </c>
      <c r="IZ61" s="157">
        <v>0</v>
      </c>
      <c r="JA61" s="158">
        <f t="shared" si="37"/>
        <v>1</v>
      </c>
      <c r="JB61" s="162">
        <f t="shared" si="38"/>
        <v>0</v>
      </c>
      <c r="JD61" s="157" t="s">
        <v>180</v>
      </c>
      <c r="JE61" s="157">
        <v>3</v>
      </c>
      <c r="JF61" s="157">
        <v>3</v>
      </c>
      <c r="JG61" s="157">
        <v>0</v>
      </c>
      <c r="JH61" s="157">
        <v>0</v>
      </c>
      <c r="JI61" s="158">
        <f t="shared" si="39"/>
        <v>1</v>
      </c>
      <c r="JJ61" s="162">
        <f t="shared" si="40"/>
        <v>0</v>
      </c>
      <c r="JL61" s="157" t="s">
        <v>180</v>
      </c>
      <c r="JM61" s="157">
        <v>3</v>
      </c>
      <c r="JN61" s="157">
        <v>3</v>
      </c>
      <c r="JO61" s="157">
        <v>0</v>
      </c>
      <c r="JP61" s="157">
        <v>0</v>
      </c>
      <c r="JQ61" s="158">
        <f t="shared" si="41"/>
        <v>1</v>
      </c>
      <c r="JR61" s="162">
        <f t="shared" si="42"/>
        <v>0</v>
      </c>
      <c r="JT61" s="157" t="s">
        <v>180</v>
      </c>
      <c r="JU61" s="157">
        <v>3</v>
      </c>
      <c r="JV61" s="157">
        <v>3</v>
      </c>
      <c r="JW61" s="157">
        <v>0</v>
      </c>
      <c r="JX61" s="157">
        <v>0</v>
      </c>
      <c r="JY61" s="158">
        <f t="shared" si="43"/>
        <v>1</v>
      </c>
      <c r="JZ61" s="162">
        <f t="shared" si="44"/>
        <v>0</v>
      </c>
      <c r="KB61" s="157" t="s">
        <v>180</v>
      </c>
      <c r="KC61" s="157">
        <v>3</v>
      </c>
      <c r="KD61" s="157">
        <v>3</v>
      </c>
      <c r="KE61" s="157">
        <v>0</v>
      </c>
      <c r="KF61" s="157">
        <v>0</v>
      </c>
      <c r="KG61" s="158">
        <f t="shared" si="45"/>
        <v>1</v>
      </c>
      <c r="KH61" s="162">
        <f t="shared" si="46"/>
        <v>0</v>
      </c>
      <c r="KJ61" s="157" t="s">
        <v>180</v>
      </c>
      <c r="KK61" s="157">
        <v>3</v>
      </c>
      <c r="KL61" s="157">
        <v>3</v>
      </c>
      <c r="KM61" s="157">
        <v>0</v>
      </c>
      <c r="KN61" s="157">
        <v>0</v>
      </c>
      <c r="KO61" s="158">
        <f t="shared" si="47"/>
        <v>1</v>
      </c>
      <c r="KP61" s="162">
        <f t="shared" si="48"/>
        <v>0</v>
      </c>
      <c r="KR61" s="157" t="s">
        <v>180</v>
      </c>
      <c r="KS61" s="157">
        <v>3</v>
      </c>
      <c r="KT61" s="157">
        <v>3</v>
      </c>
      <c r="KU61" s="157">
        <v>0</v>
      </c>
      <c r="KV61" s="157">
        <v>0</v>
      </c>
      <c r="KW61" s="158">
        <f t="shared" si="49"/>
        <v>1</v>
      </c>
      <c r="KX61" s="162">
        <f t="shared" si="50"/>
        <v>0</v>
      </c>
      <c r="KZ61" s="157" t="s">
        <v>180</v>
      </c>
      <c r="LA61" s="157">
        <v>3</v>
      </c>
      <c r="LB61" s="157">
        <v>3</v>
      </c>
      <c r="LC61" s="157">
        <v>0</v>
      </c>
      <c r="LD61" s="157">
        <v>0</v>
      </c>
      <c r="LE61" s="158">
        <f t="shared" si="51"/>
        <v>1</v>
      </c>
      <c r="LF61" s="162">
        <f t="shared" si="52"/>
        <v>0</v>
      </c>
      <c r="LH61" s="157" t="s">
        <v>180</v>
      </c>
      <c r="LI61" s="157">
        <v>3</v>
      </c>
      <c r="LJ61" s="157">
        <v>3</v>
      </c>
      <c r="LK61" s="157">
        <v>0</v>
      </c>
      <c r="LL61" s="157">
        <v>0</v>
      </c>
      <c r="LM61" s="158">
        <f t="shared" si="53"/>
        <v>1</v>
      </c>
      <c r="LN61" s="162">
        <f t="shared" si="54"/>
        <v>0</v>
      </c>
      <c r="LP61" s="157" t="s">
        <v>180</v>
      </c>
      <c r="LQ61" s="157">
        <v>3</v>
      </c>
      <c r="LR61" s="157">
        <v>3</v>
      </c>
      <c r="LS61" s="157">
        <v>0</v>
      </c>
      <c r="LT61" s="157">
        <v>0</v>
      </c>
      <c r="LU61" s="158">
        <f t="shared" si="55"/>
        <v>1</v>
      </c>
      <c r="LV61" s="162">
        <f t="shared" si="56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57"/>
        <v>1</v>
      </c>
      <c r="MD61" s="162">
        <f t="shared" si="58"/>
        <v>0</v>
      </c>
      <c r="ME61" s="162"/>
      <c r="MF61" s="157" t="s">
        <v>180</v>
      </c>
      <c r="MG61" s="157">
        <v>3</v>
      </c>
      <c r="MH61" s="157">
        <v>3</v>
      </c>
      <c r="MI61" s="157">
        <v>0</v>
      </c>
      <c r="MJ61" s="157">
        <v>0</v>
      </c>
      <c r="MK61" s="158">
        <v>1</v>
      </c>
      <c r="ML61" s="158"/>
      <c r="MM61" s="158"/>
      <c r="MN61" s="158"/>
      <c r="MP61" s="157" t="s">
        <v>180</v>
      </c>
      <c r="MQ61" s="157">
        <v>3</v>
      </c>
      <c r="MR61" s="157">
        <v>3</v>
      </c>
      <c r="MS61" s="157">
        <v>0</v>
      </c>
      <c r="MT61" s="157">
        <v>0</v>
      </c>
      <c r="MU61" s="158">
        <v>1</v>
      </c>
      <c r="MV61" s="162">
        <f t="shared" si="59"/>
        <v>0</v>
      </c>
      <c r="MX61" s="157" t="s">
        <v>180</v>
      </c>
      <c r="MY61" s="157">
        <v>3</v>
      </c>
      <c r="MZ61" s="157">
        <v>0</v>
      </c>
      <c r="NA61" s="157">
        <v>0</v>
      </c>
      <c r="NB61" s="157">
        <v>3</v>
      </c>
      <c r="NC61" s="158">
        <v>0</v>
      </c>
      <c r="NE61" s="157" t="s">
        <v>180</v>
      </c>
      <c r="NF61" s="157">
        <v>3</v>
      </c>
      <c r="NG61" s="157">
        <v>0</v>
      </c>
      <c r="NH61" s="157">
        <v>0</v>
      </c>
      <c r="NI61" s="157">
        <v>3</v>
      </c>
      <c r="NJ61" s="158">
        <v>0</v>
      </c>
      <c r="NL61" s="157" t="s">
        <v>180</v>
      </c>
      <c r="NM61" s="157">
        <v>3</v>
      </c>
      <c r="NN61" s="157">
        <v>0</v>
      </c>
      <c r="NO61" s="157">
        <v>0</v>
      </c>
      <c r="NP61" s="157">
        <v>3</v>
      </c>
      <c r="NQ61" s="158">
        <v>0</v>
      </c>
      <c r="NS61" s="157" t="s">
        <v>180</v>
      </c>
      <c r="NT61" s="157">
        <v>3</v>
      </c>
      <c r="NU61" s="157">
        <v>0</v>
      </c>
      <c r="NV61" s="157">
        <v>0</v>
      </c>
      <c r="NW61" s="157">
        <v>3</v>
      </c>
      <c r="NX61" s="158">
        <v>0</v>
      </c>
      <c r="NZ61" s="157" t="s">
        <v>180</v>
      </c>
      <c r="OA61" s="157">
        <v>3</v>
      </c>
      <c r="OB61" s="157">
        <v>0</v>
      </c>
      <c r="OC61" s="157">
        <v>0</v>
      </c>
      <c r="OD61" s="157">
        <v>3</v>
      </c>
      <c r="OE61" s="157">
        <v>0</v>
      </c>
      <c r="OG61" s="157" t="s">
        <v>180</v>
      </c>
      <c r="OH61" s="157">
        <v>3</v>
      </c>
      <c r="OI61" s="157">
        <v>0</v>
      </c>
      <c r="OJ61" s="157">
        <v>0</v>
      </c>
      <c r="OK61" s="157">
        <v>3</v>
      </c>
      <c r="OL61" s="158">
        <v>0</v>
      </c>
      <c r="ON61" s="157" t="s">
        <v>180</v>
      </c>
      <c r="OO61" s="157">
        <v>3</v>
      </c>
      <c r="OP61" s="157">
        <v>0</v>
      </c>
      <c r="OQ61" s="157">
        <v>0</v>
      </c>
      <c r="OR61" s="157">
        <v>3</v>
      </c>
      <c r="OS61" s="158">
        <v>0</v>
      </c>
      <c r="OU61" s="157" t="s">
        <v>180</v>
      </c>
      <c r="OV61" s="157">
        <v>3</v>
      </c>
      <c r="OW61" s="157">
        <v>0</v>
      </c>
      <c r="OX61" s="157">
        <v>0</v>
      </c>
      <c r="OY61" s="157">
        <v>3</v>
      </c>
      <c r="OZ61" s="158">
        <v>0</v>
      </c>
      <c r="PB61" s="157" t="s">
        <v>265</v>
      </c>
      <c r="PC61" s="157">
        <v>68</v>
      </c>
      <c r="PD61" s="157">
        <v>0</v>
      </c>
      <c r="PE61" s="157">
        <v>0</v>
      </c>
      <c r="PF61" s="157">
        <v>68</v>
      </c>
      <c r="PG61" s="157">
        <v>0</v>
      </c>
    </row>
    <row r="62" spans="1:423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f t="shared" si="61"/>
        <v>0.8571428571428571</v>
      </c>
      <c r="H62" s="2" t="s">
        <v>77</v>
      </c>
      <c r="I62" s="2">
        <v>7</v>
      </c>
      <c r="J62" s="2">
        <v>6</v>
      </c>
      <c r="K62" s="2">
        <v>1</v>
      </c>
      <c r="L62" s="2">
        <v>0</v>
      </c>
      <c r="M62" s="4">
        <f t="shared" si="60"/>
        <v>0.8571428571428571</v>
      </c>
      <c r="N62" s="108">
        <f t="shared" si="0"/>
        <v>0</v>
      </c>
      <c r="P62" s="2" t="s">
        <v>77</v>
      </c>
      <c r="Q62" s="2">
        <v>7</v>
      </c>
      <c r="R62" s="2">
        <v>6</v>
      </c>
      <c r="S62" s="2">
        <v>1</v>
      </c>
      <c r="T62" s="2">
        <v>0</v>
      </c>
      <c r="U62" s="4">
        <v>0.86</v>
      </c>
      <c r="V62" s="108">
        <f t="shared" si="1"/>
        <v>2.8571428571428914E-3</v>
      </c>
      <c r="X62" s="2" t="s">
        <v>77</v>
      </c>
      <c r="Y62" s="2">
        <v>7</v>
      </c>
      <c r="Z62" s="2">
        <v>6</v>
      </c>
      <c r="AA62" s="2">
        <v>1</v>
      </c>
      <c r="AB62" s="2">
        <v>0</v>
      </c>
      <c r="AC62" s="4">
        <v>0.86</v>
      </c>
      <c r="AD62" s="108">
        <f t="shared" si="2"/>
        <v>0</v>
      </c>
      <c r="AF62" s="2" t="s">
        <v>77</v>
      </c>
      <c r="AG62" s="2">
        <v>7</v>
      </c>
      <c r="AH62" s="2">
        <v>6</v>
      </c>
      <c r="AI62" s="2">
        <v>1</v>
      </c>
      <c r="AJ62" s="2">
        <v>0</v>
      </c>
      <c r="AK62" s="4">
        <v>0.86</v>
      </c>
      <c r="AL62" s="108">
        <f t="shared" si="3"/>
        <v>0</v>
      </c>
      <c r="AN62" s="2" t="s">
        <v>77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108">
        <f t="shared" si="4"/>
        <v>0</v>
      </c>
      <c r="AV62" s="2" t="s">
        <v>77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108">
        <f t="shared" si="5"/>
        <v>0</v>
      </c>
      <c r="BD62" s="2" t="s">
        <v>77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108">
        <f t="shared" si="6"/>
        <v>0</v>
      </c>
      <c r="BL62" s="2" t="s">
        <v>77</v>
      </c>
      <c r="BM62" s="2">
        <v>7</v>
      </c>
      <c r="BN62" s="2">
        <v>6</v>
      </c>
      <c r="BO62" s="2">
        <v>1</v>
      </c>
      <c r="BP62" s="2">
        <v>0</v>
      </c>
      <c r="BQ62" s="4">
        <f t="shared" si="7"/>
        <v>0.8571428571428571</v>
      </c>
      <c r="BR62" s="108">
        <f t="shared" si="8"/>
        <v>-2.8571428571428914E-3</v>
      </c>
      <c r="BT62" s="157" t="s">
        <v>77</v>
      </c>
      <c r="BU62" s="157">
        <v>7</v>
      </c>
      <c r="BV62" s="157">
        <v>6</v>
      </c>
      <c r="BW62" s="157">
        <v>1</v>
      </c>
      <c r="BX62" s="157">
        <v>0</v>
      </c>
      <c r="BY62" s="158">
        <v>0.86</v>
      </c>
      <c r="BZ62" s="158">
        <v>0</v>
      </c>
      <c r="CA62" s="156"/>
      <c r="CB62" s="156" t="s">
        <v>77</v>
      </c>
      <c r="CC62" s="156">
        <v>7</v>
      </c>
      <c r="CD62" s="156">
        <v>6</v>
      </c>
      <c r="CE62" s="156">
        <v>1</v>
      </c>
      <c r="CF62" s="156">
        <v>0</v>
      </c>
      <c r="CG62" s="162">
        <v>0.86</v>
      </c>
      <c r="CH62" s="158">
        <v>0</v>
      </c>
      <c r="CI62" s="157"/>
      <c r="CJ62" s="156" t="s">
        <v>77</v>
      </c>
      <c r="CK62" s="156">
        <v>7</v>
      </c>
      <c r="CL62" s="156">
        <v>6</v>
      </c>
      <c r="CM62" s="156">
        <v>1</v>
      </c>
      <c r="CN62" s="156">
        <v>0</v>
      </c>
      <c r="CO62" s="162">
        <v>0.86</v>
      </c>
      <c r="CP62" s="162">
        <f t="shared" si="9"/>
        <v>0</v>
      </c>
      <c r="CQ62" s="156"/>
      <c r="CR62" s="156" t="s">
        <v>77</v>
      </c>
      <c r="CS62" s="156">
        <v>7</v>
      </c>
      <c r="CT62" s="156">
        <v>6</v>
      </c>
      <c r="CU62" s="156">
        <v>1</v>
      </c>
      <c r="CV62" s="156">
        <v>0</v>
      </c>
      <c r="CW62" s="162">
        <v>0.86</v>
      </c>
      <c r="CX62" s="158">
        <f t="shared" si="10"/>
        <v>0</v>
      </c>
      <c r="CY62" s="157"/>
      <c r="CZ62" s="156" t="s">
        <v>77</v>
      </c>
      <c r="DA62" s="156">
        <v>7</v>
      </c>
      <c r="DB62" s="156">
        <v>6</v>
      </c>
      <c r="DC62" s="156">
        <v>1</v>
      </c>
      <c r="DD62" s="156">
        <v>0</v>
      </c>
      <c r="DE62" s="162">
        <v>0.86</v>
      </c>
      <c r="DF62" s="158">
        <f t="shared" si="11"/>
        <v>0</v>
      </c>
      <c r="DG62" s="157"/>
      <c r="DH62" s="156" t="s">
        <v>77</v>
      </c>
      <c r="DI62" s="156">
        <v>7</v>
      </c>
      <c r="DJ62" s="156">
        <v>6</v>
      </c>
      <c r="DK62" s="156">
        <v>1</v>
      </c>
      <c r="DL62" s="156">
        <v>0</v>
      </c>
      <c r="DM62" s="162">
        <v>0.86</v>
      </c>
      <c r="DN62" s="158">
        <f t="shared" si="12"/>
        <v>0</v>
      </c>
      <c r="DO62" s="157"/>
      <c r="DP62" s="156" t="s">
        <v>77</v>
      </c>
      <c r="DQ62" s="156">
        <v>7</v>
      </c>
      <c r="DR62" s="156">
        <v>6</v>
      </c>
      <c r="DS62" s="156">
        <v>1</v>
      </c>
      <c r="DT62" s="156">
        <v>0</v>
      </c>
      <c r="DU62" s="162">
        <v>0.86</v>
      </c>
      <c r="DV62" s="162">
        <f t="shared" si="13"/>
        <v>0</v>
      </c>
      <c r="DW62" s="156"/>
      <c r="DX62" s="156" t="s">
        <v>77</v>
      </c>
      <c r="DY62" s="156">
        <v>7</v>
      </c>
      <c r="DZ62" s="156">
        <v>6</v>
      </c>
      <c r="EA62" s="156">
        <v>1</v>
      </c>
      <c r="EB62" s="156">
        <v>0</v>
      </c>
      <c r="EC62" s="162">
        <v>0.86</v>
      </c>
      <c r="ED62" s="162">
        <f t="shared" si="14"/>
        <v>0</v>
      </c>
      <c r="EE62" s="156"/>
      <c r="EF62" s="156" t="s">
        <v>77</v>
      </c>
      <c r="EG62" s="156">
        <v>7</v>
      </c>
      <c r="EH62" s="156">
        <v>6</v>
      </c>
      <c r="EI62" s="156">
        <v>1</v>
      </c>
      <c r="EJ62" s="156">
        <v>0</v>
      </c>
      <c r="EK62" s="162">
        <v>0.86</v>
      </c>
      <c r="EL62" s="162">
        <f t="shared" si="15"/>
        <v>0</v>
      </c>
      <c r="EM62" s="156"/>
      <c r="EN62" s="156" t="s">
        <v>77</v>
      </c>
      <c r="EO62" s="156">
        <v>7</v>
      </c>
      <c r="EP62" s="156">
        <v>6</v>
      </c>
      <c r="EQ62" s="156">
        <v>1</v>
      </c>
      <c r="ER62" s="156">
        <v>0</v>
      </c>
      <c r="ES62" s="162">
        <v>0.86</v>
      </c>
      <c r="ET62" s="162">
        <f t="shared" si="16"/>
        <v>0</v>
      </c>
      <c r="EU62" s="156"/>
      <c r="EV62" s="156"/>
      <c r="EW62" s="156"/>
      <c r="EX62" s="156"/>
      <c r="EY62" s="156"/>
      <c r="EZ62" s="156"/>
      <c r="FA62" s="156"/>
      <c r="FB62" s="156"/>
      <c r="FC62" s="162"/>
      <c r="FD62" s="156"/>
      <c r="FE62" s="156"/>
      <c r="FF62" s="156"/>
      <c r="FG62" s="156"/>
      <c r="FH62" s="156"/>
      <c r="FI62" s="156"/>
      <c r="FJ62" s="162"/>
      <c r="FK62" s="156"/>
      <c r="FL62" s="156"/>
      <c r="FM62" s="156"/>
      <c r="FN62" s="156"/>
      <c r="FO62" s="156"/>
      <c r="FP62" s="156"/>
      <c r="FQ62" s="156"/>
      <c r="FR62" s="156"/>
      <c r="FS62" s="156"/>
      <c r="FT62" s="157" t="s">
        <v>77</v>
      </c>
      <c r="FU62" s="157">
        <v>7</v>
      </c>
      <c r="FV62" s="157">
        <v>6</v>
      </c>
      <c r="FW62" s="157">
        <v>1</v>
      </c>
      <c r="FX62" s="157">
        <v>0</v>
      </c>
      <c r="FY62" s="158">
        <f t="shared" si="17"/>
        <v>0.8571428571428571</v>
      </c>
      <c r="FZ62" s="162">
        <f t="shared" si="18"/>
        <v>-2.8571428571428914E-3</v>
      </c>
      <c r="GA62" s="156"/>
      <c r="GB62" s="157" t="s">
        <v>77</v>
      </c>
      <c r="GC62" s="157">
        <v>7</v>
      </c>
      <c r="GD62" s="157">
        <v>6</v>
      </c>
      <c r="GE62" s="157">
        <v>1</v>
      </c>
      <c r="GF62" s="157">
        <v>0</v>
      </c>
      <c r="GG62" s="158">
        <f t="shared" si="19"/>
        <v>0.8571428571428571</v>
      </c>
      <c r="GH62" s="162">
        <f t="shared" si="20"/>
        <v>0</v>
      </c>
      <c r="GI62" s="156"/>
      <c r="GJ62" s="157" t="s">
        <v>77</v>
      </c>
      <c r="GK62" s="157">
        <v>7</v>
      </c>
      <c r="GL62" s="157">
        <v>6</v>
      </c>
      <c r="GM62" s="157">
        <v>1</v>
      </c>
      <c r="GN62" s="157">
        <v>0</v>
      </c>
      <c r="GO62" s="158">
        <f t="shared" si="21"/>
        <v>0.8571428571428571</v>
      </c>
      <c r="GP62" s="162">
        <f t="shared" si="22"/>
        <v>0</v>
      </c>
      <c r="GQ62" s="156"/>
      <c r="GR62" s="157" t="s">
        <v>77</v>
      </c>
      <c r="GS62" s="157">
        <v>7</v>
      </c>
      <c r="GT62" s="157">
        <v>6</v>
      </c>
      <c r="GU62" s="157">
        <v>1</v>
      </c>
      <c r="GV62" s="157">
        <v>0</v>
      </c>
      <c r="GW62" s="158">
        <f t="shared" si="23"/>
        <v>0.8571428571428571</v>
      </c>
      <c r="GX62" s="162">
        <f t="shared" si="24"/>
        <v>0</v>
      </c>
      <c r="GY62" s="156"/>
      <c r="GZ62" s="157" t="s">
        <v>77</v>
      </c>
      <c r="HA62" s="157">
        <v>7</v>
      </c>
      <c r="HB62" s="157">
        <v>6</v>
      </c>
      <c r="HC62" s="157">
        <v>1</v>
      </c>
      <c r="HD62" s="157">
        <v>0</v>
      </c>
      <c r="HE62" s="158">
        <f t="shared" si="25"/>
        <v>0.8571428571428571</v>
      </c>
      <c r="HF62" s="162">
        <f t="shared" si="26"/>
        <v>0</v>
      </c>
      <c r="HH62" s="157" t="s">
        <v>77</v>
      </c>
      <c r="HI62" s="157">
        <v>7</v>
      </c>
      <c r="HJ62" s="157">
        <v>6</v>
      </c>
      <c r="HK62" s="157">
        <v>1</v>
      </c>
      <c r="HL62" s="157">
        <v>0</v>
      </c>
      <c r="HM62" s="158">
        <f t="shared" si="27"/>
        <v>0.8571428571428571</v>
      </c>
      <c r="HN62" s="162">
        <f t="shared" si="28"/>
        <v>0</v>
      </c>
      <c r="HP62" s="157" t="s">
        <v>77</v>
      </c>
      <c r="HQ62" s="157">
        <v>7</v>
      </c>
      <c r="HR62" s="157">
        <v>6</v>
      </c>
      <c r="HS62" s="157">
        <v>1</v>
      </c>
      <c r="HT62" s="157">
        <v>0</v>
      </c>
      <c r="HU62" s="158">
        <f t="shared" si="29"/>
        <v>0.8571428571428571</v>
      </c>
      <c r="HV62" s="162">
        <f t="shared" si="30"/>
        <v>0</v>
      </c>
      <c r="HX62" s="157" t="s">
        <v>77</v>
      </c>
      <c r="HY62" s="157">
        <v>7</v>
      </c>
      <c r="HZ62" s="157">
        <v>6</v>
      </c>
      <c r="IA62" s="157">
        <v>1</v>
      </c>
      <c r="IB62" s="157">
        <v>0</v>
      </c>
      <c r="IC62" s="158">
        <f t="shared" si="31"/>
        <v>0.8571428571428571</v>
      </c>
      <c r="ID62" s="162">
        <f t="shared" si="32"/>
        <v>0</v>
      </c>
      <c r="IF62" s="157" t="s">
        <v>77</v>
      </c>
      <c r="IG62" s="157">
        <v>7</v>
      </c>
      <c r="IH62" s="157">
        <v>6</v>
      </c>
      <c r="II62" s="157">
        <v>1</v>
      </c>
      <c r="IJ62" s="157">
        <v>0</v>
      </c>
      <c r="IK62" s="158">
        <f t="shared" si="33"/>
        <v>0.8571428571428571</v>
      </c>
      <c r="IL62" s="162">
        <f t="shared" si="34"/>
        <v>0</v>
      </c>
      <c r="IN62" s="157" t="s">
        <v>77</v>
      </c>
      <c r="IO62" s="157">
        <v>7</v>
      </c>
      <c r="IP62" s="157">
        <v>6</v>
      </c>
      <c r="IQ62" s="157">
        <v>1</v>
      </c>
      <c r="IR62" s="157">
        <v>0</v>
      </c>
      <c r="IS62" s="158">
        <f t="shared" si="35"/>
        <v>0.8571428571428571</v>
      </c>
      <c r="IT62" s="162">
        <f t="shared" si="36"/>
        <v>0</v>
      </c>
      <c r="IV62" s="157" t="s">
        <v>77</v>
      </c>
      <c r="IW62" s="157">
        <v>7</v>
      </c>
      <c r="IX62" s="157">
        <v>6</v>
      </c>
      <c r="IY62" s="157">
        <v>1</v>
      </c>
      <c r="IZ62" s="157">
        <v>0</v>
      </c>
      <c r="JA62" s="158">
        <f t="shared" si="37"/>
        <v>0.8571428571428571</v>
      </c>
      <c r="JB62" s="162">
        <f t="shared" si="38"/>
        <v>0</v>
      </c>
      <c r="JD62" s="157" t="s">
        <v>77</v>
      </c>
      <c r="JE62" s="157">
        <v>7</v>
      </c>
      <c r="JF62" s="157">
        <v>6</v>
      </c>
      <c r="JG62" s="157">
        <v>1</v>
      </c>
      <c r="JH62" s="157">
        <v>0</v>
      </c>
      <c r="JI62" s="158">
        <f t="shared" si="39"/>
        <v>0.8571428571428571</v>
      </c>
      <c r="JJ62" s="162">
        <f t="shared" si="40"/>
        <v>0</v>
      </c>
      <c r="JL62" s="157" t="s">
        <v>77</v>
      </c>
      <c r="JM62" s="157">
        <v>7</v>
      </c>
      <c r="JN62" s="157">
        <v>6</v>
      </c>
      <c r="JO62" s="157">
        <v>1</v>
      </c>
      <c r="JP62" s="157">
        <v>0</v>
      </c>
      <c r="JQ62" s="158">
        <f t="shared" si="41"/>
        <v>0.8571428571428571</v>
      </c>
      <c r="JR62" s="162">
        <f t="shared" si="42"/>
        <v>0</v>
      </c>
      <c r="JT62" s="157" t="s">
        <v>77</v>
      </c>
      <c r="JU62" s="157">
        <v>7</v>
      </c>
      <c r="JV62" s="157">
        <v>6</v>
      </c>
      <c r="JW62" s="157">
        <v>1</v>
      </c>
      <c r="JX62" s="157">
        <v>0</v>
      </c>
      <c r="JY62" s="158">
        <f t="shared" si="43"/>
        <v>0.8571428571428571</v>
      </c>
      <c r="JZ62" s="162">
        <f t="shared" si="44"/>
        <v>0</v>
      </c>
      <c r="KB62" s="157" t="s">
        <v>77</v>
      </c>
      <c r="KC62" s="157">
        <v>7</v>
      </c>
      <c r="KD62" s="157">
        <v>6</v>
      </c>
      <c r="KE62" s="157">
        <v>1</v>
      </c>
      <c r="KF62" s="157">
        <v>0</v>
      </c>
      <c r="KG62" s="158">
        <f t="shared" si="45"/>
        <v>0.8571428571428571</v>
      </c>
      <c r="KH62" s="162">
        <f t="shared" si="46"/>
        <v>0</v>
      </c>
      <c r="KJ62" s="157" t="s">
        <v>77</v>
      </c>
      <c r="KK62" s="157">
        <v>7</v>
      </c>
      <c r="KL62" s="157">
        <v>6</v>
      </c>
      <c r="KM62" s="157">
        <v>1</v>
      </c>
      <c r="KN62" s="157">
        <v>0</v>
      </c>
      <c r="KO62" s="158">
        <f t="shared" si="47"/>
        <v>0.8571428571428571</v>
      </c>
      <c r="KP62" s="162">
        <f t="shared" si="48"/>
        <v>0</v>
      </c>
      <c r="KR62" s="157" t="s">
        <v>77</v>
      </c>
      <c r="KS62" s="157">
        <v>7</v>
      </c>
      <c r="KT62" s="157">
        <v>6</v>
      </c>
      <c r="KU62" s="157">
        <v>1</v>
      </c>
      <c r="KV62" s="157">
        <v>0</v>
      </c>
      <c r="KW62" s="158">
        <f t="shared" si="49"/>
        <v>0.8571428571428571</v>
      </c>
      <c r="KX62" s="162">
        <f t="shared" si="50"/>
        <v>0</v>
      </c>
      <c r="KZ62" s="157" t="s">
        <v>77</v>
      </c>
      <c r="LA62" s="157">
        <v>7</v>
      </c>
      <c r="LB62" s="157">
        <v>6</v>
      </c>
      <c r="LC62" s="157">
        <v>1</v>
      </c>
      <c r="LD62" s="157">
        <v>0</v>
      </c>
      <c r="LE62" s="158">
        <f t="shared" si="51"/>
        <v>0.8571428571428571</v>
      </c>
      <c r="LF62" s="162">
        <f t="shared" si="52"/>
        <v>0</v>
      </c>
      <c r="LH62" s="157" t="s">
        <v>77</v>
      </c>
      <c r="LI62" s="157">
        <v>7</v>
      </c>
      <c r="LJ62" s="157">
        <v>6</v>
      </c>
      <c r="LK62" s="157">
        <v>1</v>
      </c>
      <c r="LL62" s="157">
        <v>0</v>
      </c>
      <c r="LM62" s="158">
        <f t="shared" si="53"/>
        <v>0.8571428571428571</v>
      </c>
      <c r="LN62" s="162">
        <f t="shared" si="54"/>
        <v>0</v>
      </c>
      <c r="LP62" s="157" t="s">
        <v>77</v>
      </c>
      <c r="LQ62" s="157">
        <v>7</v>
      </c>
      <c r="LR62" s="157">
        <v>6</v>
      </c>
      <c r="LS62" s="157">
        <v>1</v>
      </c>
      <c r="LT62" s="157">
        <v>0</v>
      </c>
      <c r="LU62" s="158">
        <f t="shared" si="55"/>
        <v>0.8571428571428571</v>
      </c>
      <c r="LV62" s="162">
        <f t="shared" si="56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57"/>
        <v>0.8571428571428571</v>
      </c>
      <c r="MD62" s="162">
        <f t="shared" si="58"/>
        <v>0</v>
      </c>
      <c r="ME62" s="162"/>
      <c r="MF62" s="157" t="s">
        <v>77</v>
      </c>
      <c r="MG62" s="157">
        <v>7</v>
      </c>
      <c r="MH62" s="157">
        <v>6</v>
      </c>
      <c r="MI62" s="157">
        <v>1</v>
      </c>
      <c r="MJ62" s="157">
        <v>0</v>
      </c>
      <c r="MK62" s="158">
        <v>0.86</v>
      </c>
      <c r="ML62" s="158"/>
      <c r="MM62" s="158"/>
      <c r="MN62" s="158"/>
      <c r="MP62" s="157" t="s">
        <v>77</v>
      </c>
      <c r="MQ62" s="157">
        <v>7</v>
      </c>
      <c r="MR62" s="157">
        <v>7</v>
      </c>
      <c r="MS62" s="157">
        <v>0</v>
      </c>
      <c r="MT62" s="157">
        <v>0</v>
      </c>
      <c r="MU62" s="158">
        <v>1</v>
      </c>
      <c r="MV62" s="162">
        <f t="shared" si="59"/>
        <v>0.14000000000000001</v>
      </c>
      <c r="MX62" s="157" t="s">
        <v>77</v>
      </c>
      <c r="MY62" s="157">
        <v>7</v>
      </c>
      <c r="MZ62" s="157">
        <v>0</v>
      </c>
      <c r="NA62" s="157">
        <v>0</v>
      </c>
      <c r="NB62" s="157">
        <v>7</v>
      </c>
      <c r="NC62" s="158">
        <v>0</v>
      </c>
      <c r="NE62" s="157" t="s">
        <v>77</v>
      </c>
      <c r="NF62" s="157">
        <v>7</v>
      </c>
      <c r="NG62" s="157">
        <v>0</v>
      </c>
      <c r="NH62" s="157">
        <v>0</v>
      </c>
      <c r="NI62" s="157">
        <v>7</v>
      </c>
      <c r="NJ62" s="158">
        <v>0</v>
      </c>
      <c r="NL62" s="157" t="s">
        <v>77</v>
      </c>
      <c r="NM62" s="157">
        <v>7</v>
      </c>
      <c r="NN62" s="157">
        <v>0</v>
      </c>
      <c r="NO62" s="157">
        <v>0</v>
      </c>
      <c r="NP62" s="157">
        <v>7</v>
      </c>
      <c r="NQ62" s="158">
        <v>0</v>
      </c>
      <c r="NS62" s="157" t="s">
        <v>77</v>
      </c>
      <c r="NT62" s="157">
        <v>7</v>
      </c>
      <c r="NU62" s="157">
        <v>0</v>
      </c>
      <c r="NV62" s="157">
        <v>0</v>
      </c>
      <c r="NW62" s="157">
        <v>7</v>
      </c>
      <c r="NX62" s="158">
        <v>0</v>
      </c>
      <c r="NZ62" s="157" t="s">
        <v>77</v>
      </c>
      <c r="OA62" s="157">
        <v>7</v>
      </c>
      <c r="OB62" s="157">
        <v>0</v>
      </c>
      <c r="OC62" s="157">
        <v>0</v>
      </c>
      <c r="OD62" s="157">
        <v>7</v>
      </c>
      <c r="OE62" s="157">
        <v>0</v>
      </c>
      <c r="OG62" s="157" t="s">
        <v>77</v>
      </c>
      <c r="OH62" s="157">
        <v>7</v>
      </c>
      <c r="OI62" s="157">
        <v>0</v>
      </c>
      <c r="OJ62" s="157">
        <v>0</v>
      </c>
      <c r="OK62" s="157">
        <v>7</v>
      </c>
      <c r="OL62" s="158">
        <v>0</v>
      </c>
      <c r="ON62" s="157" t="s">
        <v>77</v>
      </c>
      <c r="OO62" s="157">
        <v>7</v>
      </c>
      <c r="OP62" s="157">
        <v>0</v>
      </c>
      <c r="OQ62" s="157">
        <v>0</v>
      </c>
      <c r="OR62" s="157">
        <v>7</v>
      </c>
      <c r="OS62" s="158">
        <v>0</v>
      </c>
      <c r="OU62" s="157" t="s">
        <v>77</v>
      </c>
      <c r="OV62" s="157">
        <v>7</v>
      </c>
      <c r="OW62" s="157">
        <v>0</v>
      </c>
      <c r="OX62" s="157">
        <v>0</v>
      </c>
      <c r="OY62" s="157">
        <v>7</v>
      </c>
      <c r="OZ62" s="158">
        <v>0</v>
      </c>
      <c r="PB62" s="157" t="s">
        <v>180</v>
      </c>
      <c r="PC62" s="157">
        <v>3</v>
      </c>
      <c r="PD62" s="157">
        <v>0</v>
      </c>
      <c r="PE62" s="157">
        <v>0</v>
      </c>
      <c r="PF62" s="157">
        <v>3</v>
      </c>
      <c r="PG62" s="157">
        <v>0</v>
      </c>
    </row>
    <row r="63" spans="1:423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f t="shared" si="61"/>
        <v>0.96875</v>
      </c>
      <c r="H63" s="2" t="s">
        <v>78</v>
      </c>
      <c r="I63" s="2">
        <v>32</v>
      </c>
      <c r="J63" s="2">
        <v>31</v>
      </c>
      <c r="K63" s="2">
        <v>1</v>
      </c>
      <c r="L63" s="2">
        <v>0</v>
      </c>
      <c r="M63" s="4">
        <f t="shared" si="60"/>
        <v>0.96875</v>
      </c>
      <c r="N63" s="108">
        <f t="shared" si="0"/>
        <v>0</v>
      </c>
      <c r="P63" s="2" t="s">
        <v>78</v>
      </c>
      <c r="Q63" s="2">
        <v>32</v>
      </c>
      <c r="R63" s="2">
        <v>31</v>
      </c>
      <c r="S63" s="2">
        <v>1</v>
      </c>
      <c r="T63" s="2">
        <v>0</v>
      </c>
      <c r="U63" s="4">
        <v>0.97</v>
      </c>
      <c r="V63" s="108">
        <f t="shared" si="1"/>
        <v>1.2499999999999734E-3</v>
      </c>
      <c r="X63" s="2" t="s">
        <v>78</v>
      </c>
      <c r="Y63" s="2">
        <v>32</v>
      </c>
      <c r="Z63" s="2">
        <v>31</v>
      </c>
      <c r="AA63" s="2">
        <v>1</v>
      </c>
      <c r="AB63" s="2">
        <v>0</v>
      </c>
      <c r="AC63" s="4">
        <v>0.97</v>
      </c>
      <c r="AD63" s="108">
        <f t="shared" si="2"/>
        <v>0</v>
      </c>
      <c r="AF63" s="2" t="s">
        <v>78</v>
      </c>
      <c r="AG63" s="2">
        <v>32</v>
      </c>
      <c r="AH63" s="2">
        <v>31</v>
      </c>
      <c r="AI63" s="2">
        <v>1</v>
      </c>
      <c r="AJ63" s="2">
        <v>0</v>
      </c>
      <c r="AK63" s="4">
        <v>0.97</v>
      </c>
      <c r="AL63" s="108">
        <f t="shared" si="3"/>
        <v>0</v>
      </c>
      <c r="AN63" s="2" t="s">
        <v>78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108">
        <f t="shared" si="4"/>
        <v>0</v>
      </c>
      <c r="AV63" s="2" t="s">
        <v>78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108">
        <f t="shared" si="5"/>
        <v>0</v>
      </c>
      <c r="BD63" s="2" t="s">
        <v>78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108">
        <f t="shared" si="6"/>
        <v>0</v>
      </c>
      <c r="BL63" s="2" t="s">
        <v>78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7"/>
        <v>0.96875</v>
      </c>
      <c r="BR63" s="108">
        <f t="shared" si="8"/>
        <v>-1.2499999999999734E-3</v>
      </c>
      <c r="BT63" s="157" t="s">
        <v>78</v>
      </c>
      <c r="BU63" s="157">
        <v>32</v>
      </c>
      <c r="BV63" s="157">
        <v>31</v>
      </c>
      <c r="BW63" s="157">
        <v>1</v>
      </c>
      <c r="BX63" s="157">
        <v>0</v>
      </c>
      <c r="BY63" s="158">
        <v>0.97</v>
      </c>
      <c r="BZ63" s="158">
        <v>0</v>
      </c>
      <c r="CA63" s="156"/>
      <c r="CB63" s="156" t="s">
        <v>78</v>
      </c>
      <c r="CC63" s="156">
        <v>32</v>
      </c>
      <c r="CD63" s="156">
        <v>31</v>
      </c>
      <c r="CE63" s="156">
        <v>1</v>
      </c>
      <c r="CF63" s="156">
        <v>0</v>
      </c>
      <c r="CG63" s="162">
        <v>0.97</v>
      </c>
      <c r="CH63" s="158">
        <v>0</v>
      </c>
      <c r="CI63" s="157"/>
      <c r="CJ63" s="156" t="s">
        <v>78</v>
      </c>
      <c r="CK63" s="156">
        <v>32</v>
      </c>
      <c r="CL63" s="156">
        <v>31</v>
      </c>
      <c r="CM63" s="156">
        <v>1</v>
      </c>
      <c r="CN63" s="156">
        <v>0</v>
      </c>
      <c r="CO63" s="162">
        <v>0.97</v>
      </c>
      <c r="CP63" s="162">
        <f t="shared" si="9"/>
        <v>0</v>
      </c>
      <c r="CQ63" s="156"/>
      <c r="CR63" s="156" t="s">
        <v>78</v>
      </c>
      <c r="CS63" s="156">
        <v>32</v>
      </c>
      <c r="CT63" s="156">
        <v>31</v>
      </c>
      <c r="CU63" s="156">
        <v>1</v>
      </c>
      <c r="CV63" s="156">
        <v>0</v>
      </c>
      <c r="CW63" s="162">
        <v>0.97</v>
      </c>
      <c r="CX63" s="158">
        <f t="shared" si="10"/>
        <v>0</v>
      </c>
      <c r="CY63" s="157"/>
      <c r="CZ63" s="156" t="s">
        <v>78</v>
      </c>
      <c r="DA63" s="156">
        <v>32</v>
      </c>
      <c r="DB63" s="156">
        <v>31</v>
      </c>
      <c r="DC63" s="156">
        <v>1</v>
      </c>
      <c r="DD63" s="156">
        <v>0</v>
      </c>
      <c r="DE63" s="162">
        <v>0.97</v>
      </c>
      <c r="DF63" s="158">
        <f t="shared" si="11"/>
        <v>0</v>
      </c>
      <c r="DG63" s="157"/>
      <c r="DH63" s="156" t="s">
        <v>78</v>
      </c>
      <c r="DI63" s="156">
        <v>32</v>
      </c>
      <c r="DJ63" s="156">
        <v>31</v>
      </c>
      <c r="DK63" s="156">
        <v>1</v>
      </c>
      <c r="DL63" s="156">
        <v>0</v>
      </c>
      <c r="DM63" s="162">
        <v>0.97</v>
      </c>
      <c r="DN63" s="158">
        <f t="shared" si="12"/>
        <v>0</v>
      </c>
      <c r="DO63" s="157"/>
      <c r="DP63" s="156" t="s">
        <v>78</v>
      </c>
      <c r="DQ63" s="156">
        <v>32</v>
      </c>
      <c r="DR63" s="156">
        <v>31</v>
      </c>
      <c r="DS63" s="156">
        <v>1</v>
      </c>
      <c r="DT63" s="156">
        <v>0</v>
      </c>
      <c r="DU63" s="162">
        <v>0.97</v>
      </c>
      <c r="DV63" s="162">
        <f t="shared" si="13"/>
        <v>0</v>
      </c>
      <c r="DW63" s="156"/>
      <c r="DX63" s="156" t="s">
        <v>78</v>
      </c>
      <c r="DY63" s="156">
        <v>32</v>
      </c>
      <c r="DZ63" s="156">
        <v>31</v>
      </c>
      <c r="EA63" s="156">
        <v>1</v>
      </c>
      <c r="EB63" s="156">
        <v>0</v>
      </c>
      <c r="EC63" s="162">
        <v>0.97</v>
      </c>
      <c r="ED63" s="162">
        <f t="shared" si="14"/>
        <v>0</v>
      </c>
      <c r="EE63" s="156"/>
      <c r="EF63" s="156" t="s">
        <v>78</v>
      </c>
      <c r="EG63" s="156">
        <v>32</v>
      </c>
      <c r="EH63" s="156">
        <v>31</v>
      </c>
      <c r="EI63" s="156">
        <v>1</v>
      </c>
      <c r="EJ63" s="156">
        <v>0</v>
      </c>
      <c r="EK63" s="162">
        <v>0.97</v>
      </c>
      <c r="EL63" s="162">
        <f t="shared" si="15"/>
        <v>0</v>
      </c>
      <c r="EM63" s="156"/>
      <c r="EN63" s="156" t="s">
        <v>78</v>
      </c>
      <c r="EO63" s="156">
        <v>32</v>
      </c>
      <c r="EP63" s="156">
        <v>31</v>
      </c>
      <c r="EQ63" s="156">
        <v>1</v>
      </c>
      <c r="ER63" s="156">
        <v>0</v>
      </c>
      <c r="ES63" s="162">
        <v>0.97</v>
      </c>
      <c r="ET63" s="162">
        <f t="shared" si="16"/>
        <v>0</v>
      </c>
      <c r="EU63" s="156"/>
      <c r="EV63" s="156"/>
      <c r="EW63" s="156"/>
      <c r="EX63" s="156"/>
      <c r="EY63" s="156"/>
      <c r="EZ63" s="156"/>
      <c r="FA63" s="156"/>
      <c r="FB63" s="156"/>
      <c r="FC63" s="162"/>
      <c r="FD63" s="156"/>
      <c r="FE63" s="156"/>
      <c r="FF63" s="156"/>
      <c r="FG63" s="156"/>
      <c r="FH63" s="156"/>
      <c r="FI63" s="156"/>
      <c r="FJ63" s="162"/>
      <c r="FK63" s="156"/>
      <c r="FL63" s="156"/>
      <c r="FM63" s="156"/>
      <c r="FN63" s="156"/>
      <c r="FO63" s="156"/>
      <c r="FP63" s="156"/>
      <c r="FQ63" s="156"/>
      <c r="FR63" s="156"/>
      <c r="FS63" s="156"/>
      <c r="FT63" s="157" t="s">
        <v>78</v>
      </c>
      <c r="FU63" s="157">
        <v>32</v>
      </c>
      <c r="FV63" s="157">
        <v>31</v>
      </c>
      <c r="FW63" s="157">
        <v>1</v>
      </c>
      <c r="FX63" s="157">
        <v>0</v>
      </c>
      <c r="FY63" s="158">
        <f t="shared" si="17"/>
        <v>0.96875</v>
      </c>
      <c r="FZ63" s="162">
        <f t="shared" si="18"/>
        <v>-1.2499999999999734E-3</v>
      </c>
      <c r="GA63" s="156"/>
      <c r="GB63" s="157" t="s">
        <v>78</v>
      </c>
      <c r="GC63" s="157">
        <v>32</v>
      </c>
      <c r="GD63" s="157">
        <v>31</v>
      </c>
      <c r="GE63" s="157">
        <v>1</v>
      </c>
      <c r="GF63" s="157">
        <v>0</v>
      </c>
      <c r="GG63" s="158">
        <f t="shared" si="19"/>
        <v>0.96875</v>
      </c>
      <c r="GH63" s="162">
        <f t="shared" si="20"/>
        <v>0</v>
      </c>
      <c r="GI63" s="156"/>
      <c r="GJ63" s="157" t="s">
        <v>78</v>
      </c>
      <c r="GK63" s="157">
        <v>32</v>
      </c>
      <c r="GL63" s="157">
        <v>31</v>
      </c>
      <c r="GM63" s="157">
        <v>1</v>
      </c>
      <c r="GN63" s="157">
        <v>0</v>
      </c>
      <c r="GO63" s="158">
        <f t="shared" si="21"/>
        <v>0.96875</v>
      </c>
      <c r="GP63" s="162">
        <f t="shared" si="22"/>
        <v>0</v>
      </c>
      <c r="GQ63" s="156"/>
      <c r="GR63" s="157" t="s">
        <v>78</v>
      </c>
      <c r="GS63" s="157">
        <v>32</v>
      </c>
      <c r="GT63" s="157">
        <v>31</v>
      </c>
      <c r="GU63" s="157">
        <v>1</v>
      </c>
      <c r="GV63" s="157">
        <v>0</v>
      </c>
      <c r="GW63" s="158">
        <f t="shared" si="23"/>
        <v>0.96875</v>
      </c>
      <c r="GX63" s="162">
        <f t="shared" si="24"/>
        <v>0</v>
      </c>
      <c r="GY63" s="156"/>
      <c r="GZ63" s="157" t="s">
        <v>78</v>
      </c>
      <c r="HA63" s="157">
        <v>32</v>
      </c>
      <c r="HB63" s="157">
        <v>31</v>
      </c>
      <c r="HC63" s="157">
        <v>1</v>
      </c>
      <c r="HD63" s="157">
        <v>0</v>
      </c>
      <c r="HE63" s="158">
        <f t="shared" si="25"/>
        <v>0.96875</v>
      </c>
      <c r="HF63" s="162">
        <f t="shared" si="26"/>
        <v>0</v>
      </c>
      <c r="HH63" s="157" t="s">
        <v>78</v>
      </c>
      <c r="HI63" s="157">
        <v>32</v>
      </c>
      <c r="HJ63" s="157">
        <v>31</v>
      </c>
      <c r="HK63" s="157">
        <v>1</v>
      </c>
      <c r="HL63" s="157">
        <v>0</v>
      </c>
      <c r="HM63" s="158">
        <f t="shared" si="27"/>
        <v>0.96875</v>
      </c>
      <c r="HN63" s="162">
        <f t="shared" si="28"/>
        <v>0</v>
      </c>
      <c r="HP63" s="157" t="s">
        <v>78</v>
      </c>
      <c r="HQ63" s="157">
        <v>32</v>
      </c>
      <c r="HR63" s="157">
        <v>31</v>
      </c>
      <c r="HS63" s="157">
        <v>1</v>
      </c>
      <c r="HT63" s="157">
        <v>0</v>
      </c>
      <c r="HU63" s="158">
        <f t="shared" si="29"/>
        <v>0.96875</v>
      </c>
      <c r="HV63" s="162">
        <f t="shared" si="30"/>
        <v>0</v>
      </c>
      <c r="HX63" s="157" t="s">
        <v>78</v>
      </c>
      <c r="HY63" s="157">
        <v>32</v>
      </c>
      <c r="HZ63" s="157">
        <v>31</v>
      </c>
      <c r="IA63" s="157">
        <v>1</v>
      </c>
      <c r="IB63" s="157">
        <v>0</v>
      </c>
      <c r="IC63" s="158">
        <f t="shared" si="31"/>
        <v>0.96875</v>
      </c>
      <c r="ID63" s="162">
        <f t="shared" si="32"/>
        <v>0</v>
      </c>
      <c r="IF63" s="157" t="s">
        <v>78</v>
      </c>
      <c r="IG63" s="157">
        <v>32</v>
      </c>
      <c r="IH63" s="157">
        <v>31</v>
      </c>
      <c r="II63" s="157">
        <v>1</v>
      </c>
      <c r="IJ63" s="157">
        <v>0</v>
      </c>
      <c r="IK63" s="158">
        <f t="shared" si="33"/>
        <v>0.96875</v>
      </c>
      <c r="IL63" s="162">
        <f t="shared" si="34"/>
        <v>0</v>
      </c>
      <c r="IN63" s="157" t="s">
        <v>78</v>
      </c>
      <c r="IO63" s="157">
        <v>32</v>
      </c>
      <c r="IP63" s="157">
        <v>31</v>
      </c>
      <c r="IQ63" s="157">
        <v>1</v>
      </c>
      <c r="IR63" s="157">
        <v>0</v>
      </c>
      <c r="IS63" s="158">
        <f t="shared" si="35"/>
        <v>0.96875</v>
      </c>
      <c r="IT63" s="162">
        <f t="shared" si="36"/>
        <v>0</v>
      </c>
      <c r="IV63" s="157" t="s">
        <v>78</v>
      </c>
      <c r="IW63" s="157">
        <v>32</v>
      </c>
      <c r="IX63" s="157">
        <v>31</v>
      </c>
      <c r="IY63" s="157">
        <v>1</v>
      </c>
      <c r="IZ63" s="157">
        <v>0</v>
      </c>
      <c r="JA63" s="158">
        <f t="shared" si="37"/>
        <v>0.96875</v>
      </c>
      <c r="JB63" s="162">
        <f t="shared" si="38"/>
        <v>0</v>
      </c>
      <c r="JD63" s="157" t="s">
        <v>78</v>
      </c>
      <c r="JE63" s="157">
        <v>32</v>
      </c>
      <c r="JF63" s="157">
        <v>31</v>
      </c>
      <c r="JG63" s="157">
        <v>1</v>
      </c>
      <c r="JH63" s="157">
        <v>0</v>
      </c>
      <c r="JI63" s="158">
        <f t="shared" si="39"/>
        <v>0.96875</v>
      </c>
      <c r="JJ63" s="162">
        <f t="shared" si="40"/>
        <v>0</v>
      </c>
      <c r="JL63" s="157" t="s">
        <v>78</v>
      </c>
      <c r="JM63" s="157">
        <v>32</v>
      </c>
      <c r="JN63" s="157">
        <v>31</v>
      </c>
      <c r="JO63" s="157">
        <v>1</v>
      </c>
      <c r="JP63" s="157">
        <v>0</v>
      </c>
      <c r="JQ63" s="158">
        <f t="shared" si="41"/>
        <v>0.96875</v>
      </c>
      <c r="JR63" s="162">
        <f t="shared" si="42"/>
        <v>0</v>
      </c>
      <c r="JT63" s="157" t="s">
        <v>78</v>
      </c>
      <c r="JU63" s="157">
        <v>32</v>
      </c>
      <c r="JV63" s="157">
        <v>31</v>
      </c>
      <c r="JW63" s="157">
        <v>1</v>
      </c>
      <c r="JX63" s="157">
        <v>0</v>
      </c>
      <c r="JY63" s="158">
        <f t="shared" si="43"/>
        <v>0.96875</v>
      </c>
      <c r="JZ63" s="162">
        <f t="shared" si="44"/>
        <v>0</v>
      </c>
      <c r="KB63" s="157" t="s">
        <v>78</v>
      </c>
      <c r="KC63" s="157">
        <v>32</v>
      </c>
      <c r="KD63" s="157">
        <v>31</v>
      </c>
      <c r="KE63" s="157">
        <v>1</v>
      </c>
      <c r="KF63" s="157">
        <v>0</v>
      </c>
      <c r="KG63" s="158">
        <f t="shared" si="45"/>
        <v>0.96875</v>
      </c>
      <c r="KH63" s="162">
        <f t="shared" si="46"/>
        <v>0</v>
      </c>
      <c r="KJ63" s="157" t="s">
        <v>78</v>
      </c>
      <c r="KK63" s="157">
        <v>32</v>
      </c>
      <c r="KL63" s="157">
        <v>31</v>
      </c>
      <c r="KM63" s="157">
        <v>1</v>
      </c>
      <c r="KN63" s="157">
        <v>0</v>
      </c>
      <c r="KO63" s="158">
        <f t="shared" si="47"/>
        <v>0.96875</v>
      </c>
      <c r="KP63" s="162">
        <f t="shared" si="48"/>
        <v>0</v>
      </c>
      <c r="KR63" s="157" t="s">
        <v>78</v>
      </c>
      <c r="KS63" s="157">
        <v>32</v>
      </c>
      <c r="KT63" s="157">
        <v>31</v>
      </c>
      <c r="KU63" s="157">
        <v>1</v>
      </c>
      <c r="KV63" s="157">
        <v>0</v>
      </c>
      <c r="KW63" s="158">
        <f t="shared" si="49"/>
        <v>0.96875</v>
      </c>
      <c r="KX63" s="162">
        <f t="shared" si="50"/>
        <v>0</v>
      </c>
      <c r="KZ63" s="157" t="s">
        <v>78</v>
      </c>
      <c r="LA63" s="157">
        <v>32</v>
      </c>
      <c r="LB63" s="157">
        <v>31</v>
      </c>
      <c r="LC63" s="157">
        <v>1</v>
      </c>
      <c r="LD63" s="157">
        <v>0</v>
      </c>
      <c r="LE63" s="158">
        <f t="shared" si="51"/>
        <v>0.96875</v>
      </c>
      <c r="LF63" s="162">
        <f t="shared" si="52"/>
        <v>0</v>
      </c>
      <c r="LH63" s="157" t="s">
        <v>78</v>
      </c>
      <c r="LI63" s="157">
        <v>32</v>
      </c>
      <c r="LJ63" s="157">
        <v>31</v>
      </c>
      <c r="LK63" s="157">
        <v>1</v>
      </c>
      <c r="LL63" s="157">
        <v>0</v>
      </c>
      <c r="LM63" s="158">
        <f t="shared" si="53"/>
        <v>0.96875</v>
      </c>
      <c r="LN63" s="162">
        <f t="shared" si="54"/>
        <v>0</v>
      </c>
      <c r="LP63" s="157" t="s">
        <v>78</v>
      </c>
      <c r="LQ63" s="157">
        <v>32</v>
      </c>
      <c r="LR63" s="157">
        <v>31</v>
      </c>
      <c r="LS63" s="157">
        <v>1</v>
      </c>
      <c r="LT63" s="157">
        <v>0</v>
      </c>
      <c r="LU63" s="158">
        <f t="shared" si="55"/>
        <v>0.96875</v>
      </c>
      <c r="LV63" s="162">
        <f t="shared" si="56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57"/>
        <v>0.96875</v>
      </c>
      <c r="MD63" s="162">
        <f t="shared" si="58"/>
        <v>0</v>
      </c>
      <c r="ME63" s="162"/>
      <c r="MF63" s="157" t="s">
        <v>78</v>
      </c>
      <c r="MG63" s="157">
        <v>32</v>
      </c>
      <c r="MH63" s="157">
        <v>31</v>
      </c>
      <c r="MI63" s="157">
        <v>1</v>
      </c>
      <c r="MJ63" s="157">
        <v>0</v>
      </c>
      <c r="MK63" s="158">
        <v>0.97</v>
      </c>
      <c r="ML63" s="158"/>
      <c r="MM63" s="158"/>
      <c r="MN63" s="158"/>
      <c r="MP63" s="157" t="s">
        <v>78</v>
      </c>
      <c r="MQ63" s="157">
        <v>32</v>
      </c>
      <c r="MR63" s="157">
        <v>31</v>
      </c>
      <c r="MS63" s="157">
        <v>1</v>
      </c>
      <c r="MT63" s="157">
        <v>0</v>
      </c>
      <c r="MU63" s="158">
        <v>0.97</v>
      </c>
      <c r="MV63" s="162">
        <f t="shared" si="59"/>
        <v>0</v>
      </c>
      <c r="MX63" s="157" t="s">
        <v>78</v>
      </c>
      <c r="MY63" s="157">
        <v>32</v>
      </c>
      <c r="MZ63" s="157">
        <v>0</v>
      </c>
      <c r="NA63" s="157">
        <v>0</v>
      </c>
      <c r="NB63" s="157">
        <v>32</v>
      </c>
      <c r="NC63" s="158">
        <v>0</v>
      </c>
      <c r="NE63" s="157" t="s">
        <v>78</v>
      </c>
      <c r="NF63" s="157">
        <v>32</v>
      </c>
      <c r="NG63" s="157">
        <v>0</v>
      </c>
      <c r="NH63" s="157">
        <v>0</v>
      </c>
      <c r="NI63" s="157">
        <v>32</v>
      </c>
      <c r="NJ63" s="158">
        <v>0</v>
      </c>
      <c r="NL63" s="157" t="s">
        <v>78</v>
      </c>
      <c r="NM63" s="157">
        <v>32</v>
      </c>
      <c r="NN63" s="157">
        <v>0</v>
      </c>
      <c r="NO63" s="157">
        <v>0</v>
      </c>
      <c r="NP63" s="157">
        <v>32</v>
      </c>
      <c r="NQ63" s="158">
        <v>0</v>
      </c>
      <c r="NS63" s="157" t="s">
        <v>78</v>
      </c>
      <c r="NT63" s="157">
        <v>32</v>
      </c>
      <c r="NU63" s="157">
        <v>0</v>
      </c>
      <c r="NV63" s="157">
        <v>0</v>
      </c>
      <c r="NW63" s="157">
        <v>32</v>
      </c>
      <c r="NX63" s="158">
        <v>0</v>
      </c>
      <c r="NZ63" s="157" t="s">
        <v>78</v>
      </c>
      <c r="OA63" s="157">
        <v>32</v>
      </c>
      <c r="OB63" s="157">
        <v>0</v>
      </c>
      <c r="OC63" s="157">
        <v>0</v>
      </c>
      <c r="OD63" s="157">
        <v>32</v>
      </c>
      <c r="OE63" s="157">
        <v>0</v>
      </c>
      <c r="OG63" s="157" t="s">
        <v>78</v>
      </c>
      <c r="OH63" s="157">
        <v>32</v>
      </c>
      <c r="OI63" s="157">
        <v>0</v>
      </c>
      <c r="OJ63" s="157">
        <v>0</v>
      </c>
      <c r="OK63" s="157">
        <v>32</v>
      </c>
      <c r="OL63" s="158">
        <v>0</v>
      </c>
      <c r="ON63" s="157" t="s">
        <v>78</v>
      </c>
      <c r="OO63" s="157">
        <v>32</v>
      </c>
      <c r="OP63" s="157">
        <v>0</v>
      </c>
      <c r="OQ63" s="157">
        <v>0</v>
      </c>
      <c r="OR63" s="157">
        <v>32</v>
      </c>
      <c r="OS63" s="158">
        <v>0</v>
      </c>
      <c r="OU63" s="157" t="s">
        <v>78</v>
      </c>
      <c r="OV63" s="157">
        <v>32</v>
      </c>
      <c r="OW63" s="157">
        <v>0</v>
      </c>
      <c r="OX63" s="157">
        <v>0</v>
      </c>
      <c r="OY63" s="157">
        <v>32</v>
      </c>
      <c r="OZ63" s="158">
        <v>0</v>
      </c>
      <c r="PB63" s="157" t="s">
        <v>77</v>
      </c>
      <c r="PC63" s="157">
        <v>7</v>
      </c>
      <c r="PD63" s="157">
        <v>0</v>
      </c>
      <c r="PE63" s="157">
        <v>0</v>
      </c>
      <c r="PF63" s="157">
        <v>7</v>
      </c>
      <c r="PG63" s="157">
        <v>0</v>
      </c>
    </row>
    <row r="64" spans="1:423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f t="shared" si="61"/>
        <v>0.2</v>
      </c>
      <c r="H64" s="2" t="s">
        <v>79</v>
      </c>
      <c r="I64" s="2">
        <v>160</v>
      </c>
      <c r="J64" s="2">
        <v>32</v>
      </c>
      <c r="K64" s="2">
        <v>49</v>
      </c>
      <c r="L64" s="2">
        <v>79</v>
      </c>
      <c r="M64" s="4">
        <f t="shared" si="60"/>
        <v>0.2</v>
      </c>
      <c r="N64" s="108">
        <f t="shared" si="0"/>
        <v>0</v>
      </c>
      <c r="P64" s="2" t="s">
        <v>79</v>
      </c>
      <c r="Q64" s="2">
        <v>160</v>
      </c>
      <c r="R64" s="2">
        <v>32</v>
      </c>
      <c r="S64" s="2">
        <v>47</v>
      </c>
      <c r="T64" s="2">
        <v>81</v>
      </c>
      <c r="U64" s="4">
        <v>0.2</v>
      </c>
      <c r="V64" s="108">
        <f t="shared" si="1"/>
        <v>0</v>
      </c>
      <c r="X64" s="2" t="s">
        <v>79</v>
      </c>
      <c r="Y64" s="2">
        <v>160</v>
      </c>
      <c r="Z64" s="2">
        <v>32</v>
      </c>
      <c r="AA64" s="2">
        <v>49</v>
      </c>
      <c r="AB64" s="2">
        <v>79</v>
      </c>
      <c r="AC64" s="4">
        <v>0.2</v>
      </c>
      <c r="AD64" s="108">
        <f t="shared" si="2"/>
        <v>0</v>
      </c>
      <c r="AF64" s="2" t="s">
        <v>79</v>
      </c>
      <c r="AG64" s="2">
        <v>160</v>
      </c>
      <c r="AH64" s="2">
        <v>32</v>
      </c>
      <c r="AI64" s="2">
        <v>47</v>
      </c>
      <c r="AJ64" s="2">
        <v>81</v>
      </c>
      <c r="AK64" s="4">
        <v>0.2</v>
      </c>
      <c r="AL64" s="108">
        <f t="shared" si="3"/>
        <v>0</v>
      </c>
      <c r="AN64" s="2" t="s">
        <v>79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108">
        <f t="shared" si="4"/>
        <v>0</v>
      </c>
      <c r="AV64" s="2" t="s">
        <v>79</v>
      </c>
      <c r="AW64" s="2">
        <v>160</v>
      </c>
      <c r="AX64" s="2">
        <v>32</v>
      </c>
      <c r="AY64" s="2">
        <v>48</v>
      </c>
      <c r="AZ64" s="2">
        <v>80</v>
      </c>
      <c r="BA64" s="4">
        <v>0.2</v>
      </c>
      <c r="BB64" s="108">
        <f t="shared" si="5"/>
        <v>0</v>
      </c>
      <c r="BD64" s="2" t="s">
        <v>79</v>
      </c>
      <c r="BE64" s="2">
        <v>160</v>
      </c>
      <c r="BF64" s="2">
        <v>32</v>
      </c>
      <c r="BG64" s="2">
        <v>49</v>
      </c>
      <c r="BH64" s="2">
        <v>79</v>
      </c>
      <c r="BI64" s="4">
        <v>0.2</v>
      </c>
      <c r="BJ64" s="108">
        <f t="shared" si="6"/>
        <v>0</v>
      </c>
      <c r="BL64" s="2" t="s">
        <v>79</v>
      </c>
      <c r="BM64" s="2">
        <v>160</v>
      </c>
      <c r="BN64" s="2">
        <v>32</v>
      </c>
      <c r="BO64" s="2">
        <v>49</v>
      </c>
      <c r="BP64" s="2">
        <v>79</v>
      </c>
      <c r="BQ64" s="4">
        <f t="shared" si="7"/>
        <v>0.2</v>
      </c>
      <c r="BR64" s="108">
        <f t="shared" si="8"/>
        <v>0</v>
      </c>
      <c r="BT64" s="157" t="s">
        <v>79</v>
      </c>
      <c r="BU64" s="157">
        <v>160</v>
      </c>
      <c r="BV64" s="157">
        <v>32</v>
      </c>
      <c r="BW64" s="157">
        <v>47</v>
      </c>
      <c r="BX64" s="157">
        <v>81</v>
      </c>
      <c r="BY64" s="158">
        <v>0.2</v>
      </c>
      <c r="BZ64" s="158">
        <v>0</v>
      </c>
      <c r="CA64" s="156"/>
      <c r="CB64" s="156" t="s">
        <v>79</v>
      </c>
      <c r="CC64" s="156">
        <v>160</v>
      </c>
      <c r="CD64" s="156">
        <v>32</v>
      </c>
      <c r="CE64" s="156">
        <v>47</v>
      </c>
      <c r="CF64" s="156">
        <v>81</v>
      </c>
      <c r="CG64" s="162">
        <v>0.2</v>
      </c>
      <c r="CH64" s="158">
        <v>0</v>
      </c>
      <c r="CI64" s="157"/>
      <c r="CJ64" s="156" t="s">
        <v>79</v>
      </c>
      <c r="CK64" s="156">
        <v>160</v>
      </c>
      <c r="CL64" s="156">
        <v>32</v>
      </c>
      <c r="CM64" s="156">
        <v>48</v>
      </c>
      <c r="CN64" s="156">
        <v>80</v>
      </c>
      <c r="CO64" s="162">
        <v>0.2</v>
      </c>
      <c r="CP64" s="162">
        <f t="shared" si="9"/>
        <v>0</v>
      </c>
      <c r="CQ64" s="156"/>
      <c r="CR64" s="156" t="s">
        <v>266</v>
      </c>
      <c r="CS64" s="156">
        <v>160</v>
      </c>
      <c r="CT64" s="156">
        <v>32</v>
      </c>
      <c r="CU64" s="156">
        <v>49</v>
      </c>
      <c r="CV64" s="156">
        <v>79</v>
      </c>
      <c r="CW64" s="162">
        <v>0.2</v>
      </c>
      <c r="CX64" s="158">
        <f t="shared" si="10"/>
        <v>0</v>
      </c>
      <c r="CY64" s="157"/>
      <c r="CZ64" s="156" t="s">
        <v>266</v>
      </c>
      <c r="DA64" s="156">
        <v>160</v>
      </c>
      <c r="DB64" s="156">
        <v>32</v>
      </c>
      <c r="DC64" s="156">
        <v>47</v>
      </c>
      <c r="DD64" s="156">
        <v>81</v>
      </c>
      <c r="DE64" s="162">
        <v>0.2</v>
      </c>
      <c r="DF64" s="158">
        <f t="shared" si="11"/>
        <v>0</v>
      </c>
      <c r="DG64" s="157"/>
      <c r="DH64" s="156" t="s">
        <v>266</v>
      </c>
      <c r="DI64" s="156">
        <v>160</v>
      </c>
      <c r="DJ64" s="156">
        <v>32</v>
      </c>
      <c r="DK64" s="156">
        <v>47</v>
      </c>
      <c r="DL64" s="156">
        <v>81</v>
      </c>
      <c r="DM64" s="162">
        <v>0.2</v>
      </c>
      <c r="DN64" s="158">
        <f t="shared" si="12"/>
        <v>0</v>
      </c>
      <c r="DO64" s="157"/>
      <c r="DP64" s="156" t="s">
        <v>266</v>
      </c>
      <c r="DQ64" s="156">
        <v>160</v>
      </c>
      <c r="DR64" s="156">
        <v>32</v>
      </c>
      <c r="DS64" s="156">
        <v>47</v>
      </c>
      <c r="DT64" s="156">
        <v>81</v>
      </c>
      <c r="DU64" s="162">
        <v>0.2</v>
      </c>
      <c r="DV64" s="162">
        <f t="shared" si="13"/>
        <v>0</v>
      </c>
      <c r="DW64" s="156"/>
      <c r="DX64" s="156" t="s">
        <v>266</v>
      </c>
      <c r="DY64" s="156">
        <v>160</v>
      </c>
      <c r="DZ64" s="156">
        <v>32</v>
      </c>
      <c r="EA64" s="156">
        <v>47</v>
      </c>
      <c r="EB64" s="156">
        <v>81</v>
      </c>
      <c r="EC64" s="162">
        <v>0.2</v>
      </c>
      <c r="ED64" s="162">
        <f t="shared" si="14"/>
        <v>0</v>
      </c>
      <c r="EE64" s="156"/>
      <c r="EF64" s="156" t="s">
        <v>266</v>
      </c>
      <c r="EG64" s="156">
        <v>160</v>
      </c>
      <c r="EH64" s="156">
        <v>32</v>
      </c>
      <c r="EI64" s="156">
        <v>49</v>
      </c>
      <c r="EJ64" s="156">
        <v>79</v>
      </c>
      <c r="EK64" s="162">
        <v>0.2</v>
      </c>
      <c r="EL64" s="162">
        <f t="shared" si="15"/>
        <v>0</v>
      </c>
      <c r="EM64" s="156"/>
      <c r="EN64" s="156" t="s">
        <v>266</v>
      </c>
      <c r="EO64" s="156">
        <v>160</v>
      </c>
      <c r="EP64" s="156">
        <v>32</v>
      </c>
      <c r="EQ64" s="156">
        <v>47</v>
      </c>
      <c r="ER64" s="156">
        <v>81</v>
      </c>
      <c r="ES64" s="162">
        <v>0.2</v>
      </c>
      <c r="ET64" s="162">
        <f t="shared" si="16"/>
        <v>0</v>
      </c>
      <c r="EU64" s="156"/>
      <c r="EV64" s="156"/>
      <c r="EW64" s="156"/>
      <c r="EX64" s="156"/>
      <c r="EY64" s="156"/>
      <c r="EZ64" s="156"/>
      <c r="FA64" s="156"/>
      <c r="FB64" s="156"/>
      <c r="FC64" s="162"/>
      <c r="FD64" s="156"/>
      <c r="FE64" s="156"/>
      <c r="FF64" s="156"/>
      <c r="FG64" s="156"/>
      <c r="FH64" s="156"/>
      <c r="FI64" s="156"/>
      <c r="FJ64" s="162"/>
      <c r="FK64" s="156"/>
      <c r="FL64" s="156"/>
      <c r="FM64" s="156"/>
      <c r="FN64" s="156"/>
      <c r="FO64" s="156"/>
      <c r="FP64" s="156"/>
      <c r="FQ64" s="156"/>
      <c r="FR64" s="156"/>
      <c r="FS64" s="156"/>
      <c r="FT64" s="157" t="s">
        <v>266</v>
      </c>
      <c r="FU64" s="157">
        <v>160</v>
      </c>
      <c r="FV64" s="157">
        <v>32</v>
      </c>
      <c r="FW64" s="157">
        <v>49</v>
      </c>
      <c r="FX64" s="157">
        <v>79</v>
      </c>
      <c r="FY64" s="158">
        <f t="shared" si="17"/>
        <v>0.2</v>
      </c>
      <c r="FZ64" s="162">
        <f t="shared" si="18"/>
        <v>0</v>
      </c>
      <c r="GA64" s="156"/>
      <c r="GB64" s="157" t="s">
        <v>266</v>
      </c>
      <c r="GC64" s="157">
        <v>160</v>
      </c>
      <c r="GD64" s="157">
        <v>32</v>
      </c>
      <c r="GE64" s="157">
        <v>49</v>
      </c>
      <c r="GF64" s="157">
        <v>79</v>
      </c>
      <c r="GG64" s="158">
        <f t="shared" si="19"/>
        <v>0.2</v>
      </c>
      <c r="GH64" s="162">
        <f t="shared" si="20"/>
        <v>0</v>
      </c>
      <c r="GI64" s="156"/>
      <c r="GJ64" s="157" t="s">
        <v>266</v>
      </c>
      <c r="GK64" s="157">
        <v>160</v>
      </c>
      <c r="GL64" s="157">
        <v>32</v>
      </c>
      <c r="GM64" s="157">
        <v>49</v>
      </c>
      <c r="GN64" s="157">
        <v>79</v>
      </c>
      <c r="GO64" s="158">
        <f t="shared" si="21"/>
        <v>0.2</v>
      </c>
      <c r="GP64" s="162">
        <f t="shared" si="22"/>
        <v>0</v>
      </c>
      <c r="GQ64" s="156"/>
      <c r="GR64" s="157" t="s">
        <v>266</v>
      </c>
      <c r="GS64" s="157">
        <v>160</v>
      </c>
      <c r="GT64" s="157">
        <v>32</v>
      </c>
      <c r="GU64" s="157">
        <v>47</v>
      </c>
      <c r="GV64" s="157">
        <v>81</v>
      </c>
      <c r="GW64" s="158">
        <f t="shared" si="23"/>
        <v>0.2</v>
      </c>
      <c r="GX64" s="162">
        <f t="shared" si="24"/>
        <v>0</v>
      </c>
      <c r="GY64" s="156"/>
      <c r="GZ64" s="157" t="s">
        <v>266</v>
      </c>
      <c r="HA64" s="157">
        <v>160</v>
      </c>
      <c r="HB64" s="157">
        <v>32</v>
      </c>
      <c r="HC64" s="157">
        <v>47</v>
      </c>
      <c r="HD64" s="157">
        <v>81</v>
      </c>
      <c r="HE64" s="158">
        <f t="shared" si="25"/>
        <v>0.2</v>
      </c>
      <c r="HF64" s="162">
        <f t="shared" si="26"/>
        <v>0</v>
      </c>
      <c r="HH64" s="157" t="s">
        <v>266</v>
      </c>
      <c r="HI64" s="157">
        <v>160</v>
      </c>
      <c r="HJ64" s="157">
        <v>32</v>
      </c>
      <c r="HK64" s="157">
        <v>47</v>
      </c>
      <c r="HL64" s="157">
        <v>81</v>
      </c>
      <c r="HM64" s="158">
        <f t="shared" si="27"/>
        <v>0.2</v>
      </c>
      <c r="HN64" s="162">
        <f t="shared" si="28"/>
        <v>0</v>
      </c>
      <c r="HP64" s="157" t="s">
        <v>266</v>
      </c>
      <c r="HQ64" s="157">
        <v>160</v>
      </c>
      <c r="HR64" s="157">
        <v>32</v>
      </c>
      <c r="HS64" s="157">
        <v>47</v>
      </c>
      <c r="HT64" s="157">
        <v>81</v>
      </c>
      <c r="HU64" s="158">
        <f t="shared" si="29"/>
        <v>0.2</v>
      </c>
      <c r="HV64" s="162">
        <f t="shared" si="30"/>
        <v>0</v>
      </c>
      <c r="HX64" s="157" t="s">
        <v>266</v>
      </c>
      <c r="HY64" s="157">
        <v>160</v>
      </c>
      <c r="HZ64" s="157">
        <v>32</v>
      </c>
      <c r="IA64" s="157">
        <v>47</v>
      </c>
      <c r="IB64" s="157">
        <v>81</v>
      </c>
      <c r="IC64" s="158">
        <f t="shared" si="31"/>
        <v>0.2</v>
      </c>
      <c r="ID64" s="162">
        <f t="shared" si="32"/>
        <v>0</v>
      </c>
      <c r="IF64" s="157" t="s">
        <v>266</v>
      </c>
      <c r="IG64" s="157">
        <v>160</v>
      </c>
      <c r="IH64" s="157">
        <v>32</v>
      </c>
      <c r="II64" s="157">
        <v>47</v>
      </c>
      <c r="IJ64" s="157">
        <v>81</v>
      </c>
      <c r="IK64" s="158">
        <f t="shared" si="33"/>
        <v>0.2</v>
      </c>
      <c r="IL64" s="162">
        <f t="shared" si="34"/>
        <v>0</v>
      </c>
      <c r="IN64" s="157" t="s">
        <v>266</v>
      </c>
      <c r="IO64" s="157">
        <v>160</v>
      </c>
      <c r="IP64" s="157">
        <v>32</v>
      </c>
      <c r="IQ64" s="157">
        <v>47</v>
      </c>
      <c r="IR64" s="157">
        <v>81</v>
      </c>
      <c r="IS64" s="158">
        <f t="shared" si="35"/>
        <v>0.2</v>
      </c>
      <c r="IT64" s="162">
        <f t="shared" si="36"/>
        <v>0</v>
      </c>
      <c r="IV64" s="157" t="s">
        <v>266</v>
      </c>
      <c r="IW64" s="157">
        <v>160</v>
      </c>
      <c r="IX64" s="157">
        <v>32</v>
      </c>
      <c r="IY64" s="157">
        <v>47</v>
      </c>
      <c r="IZ64" s="157">
        <v>81</v>
      </c>
      <c r="JA64" s="158">
        <f t="shared" si="37"/>
        <v>0.2</v>
      </c>
      <c r="JB64" s="162">
        <f t="shared" si="38"/>
        <v>0</v>
      </c>
      <c r="JD64" s="157" t="s">
        <v>266</v>
      </c>
      <c r="JE64" s="157">
        <v>160</v>
      </c>
      <c r="JF64" s="157">
        <v>32</v>
      </c>
      <c r="JG64" s="157">
        <v>47</v>
      </c>
      <c r="JH64" s="157">
        <v>81</v>
      </c>
      <c r="JI64" s="158">
        <f t="shared" si="39"/>
        <v>0.2</v>
      </c>
      <c r="JJ64" s="162">
        <f t="shared" si="40"/>
        <v>0</v>
      </c>
      <c r="JL64" s="157" t="s">
        <v>266</v>
      </c>
      <c r="JM64" s="157">
        <v>160</v>
      </c>
      <c r="JN64" s="157">
        <v>32</v>
      </c>
      <c r="JO64" s="157">
        <v>47</v>
      </c>
      <c r="JP64" s="157">
        <v>81</v>
      </c>
      <c r="JQ64" s="158">
        <f t="shared" si="41"/>
        <v>0.2</v>
      </c>
      <c r="JR64" s="162">
        <f t="shared" si="42"/>
        <v>0</v>
      </c>
      <c r="JT64" s="157" t="s">
        <v>266</v>
      </c>
      <c r="JU64" s="157">
        <v>160</v>
      </c>
      <c r="JV64" s="157">
        <v>32</v>
      </c>
      <c r="JW64" s="157">
        <v>47</v>
      </c>
      <c r="JX64" s="157">
        <v>81</v>
      </c>
      <c r="JY64" s="158">
        <f t="shared" si="43"/>
        <v>0.2</v>
      </c>
      <c r="JZ64" s="162">
        <f t="shared" si="44"/>
        <v>0</v>
      </c>
      <c r="KB64" s="157" t="s">
        <v>266</v>
      </c>
      <c r="KC64" s="157">
        <v>160</v>
      </c>
      <c r="KD64" s="157">
        <v>32</v>
      </c>
      <c r="KE64" s="157">
        <v>49</v>
      </c>
      <c r="KF64" s="157">
        <v>79</v>
      </c>
      <c r="KG64" s="158">
        <f t="shared" si="45"/>
        <v>0.2</v>
      </c>
      <c r="KH64" s="162">
        <f t="shared" si="46"/>
        <v>0</v>
      </c>
      <c r="KJ64" s="157" t="s">
        <v>266</v>
      </c>
      <c r="KK64" s="157">
        <v>160</v>
      </c>
      <c r="KL64" s="157">
        <v>32</v>
      </c>
      <c r="KM64" s="157">
        <v>47</v>
      </c>
      <c r="KN64" s="157">
        <v>81</v>
      </c>
      <c r="KO64" s="158">
        <f t="shared" si="47"/>
        <v>0.2</v>
      </c>
      <c r="KP64" s="162">
        <f t="shared" si="48"/>
        <v>0</v>
      </c>
      <c r="KR64" s="157" t="s">
        <v>266</v>
      </c>
      <c r="KS64" s="157">
        <v>160</v>
      </c>
      <c r="KT64" s="157">
        <v>32</v>
      </c>
      <c r="KU64" s="157">
        <v>47</v>
      </c>
      <c r="KV64" s="157">
        <v>81</v>
      </c>
      <c r="KW64" s="158">
        <f t="shared" si="49"/>
        <v>0.2</v>
      </c>
      <c r="KX64" s="162">
        <f t="shared" si="50"/>
        <v>0</v>
      </c>
      <c r="KZ64" s="157" t="s">
        <v>266</v>
      </c>
      <c r="LA64" s="157">
        <v>160</v>
      </c>
      <c r="LB64" s="157">
        <v>32</v>
      </c>
      <c r="LC64" s="157">
        <v>47</v>
      </c>
      <c r="LD64" s="157">
        <v>81</v>
      </c>
      <c r="LE64" s="158">
        <f t="shared" si="51"/>
        <v>0.2</v>
      </c>
      <c r="LF64" s="162">
        <f t="shared" si="52"/>
        <v>0</v>
      </c>
      <c r="LH64" s="157" t="s">
        <v>266</v>
      </c>
      <c r="LI64" s="157">
        <v>160</v>
      </c>
      <c r="LJ64" s="157">
        <v>32</v>
      </c>
      <c r="LK64" s="157">
        <v>48</v>
      </c>
      <c r="LL64" s="157">
        <v>80</v>
      </c>
      <c r="LM64" s="158">
        <f t="shared" si="53"/>
        <v>0.2</v>
      </c>
      <c r="LN64" s="162">
        <f t="shared" si="54"/>
        <v>0</v>
      </c>
      <c r="LP64" s="157" t="s">
        <v>266</v>
      </c>
      <c r="LQ64" s="157">
        <v>160</v>
      </c>
      <c r="LR64" s="157">
        <v>32</v>
      </c>
      <c r="LS64" s="157">
        <v>47</v>
      </c>
      <c r="LT64" s="157">
        <v>81</v>
      </c>
      <c r="LU64" s="158">
        <f t="shared" si="55"/>
        <v>0.2</v>
      </c>
      <c r="LV64" s="162">
        <f t="shared" si="56"/>
        <v>0</v>
      </c>
      <c r="LX64" s="157" t="s">
        <v>266</v>
      </c>
      <c r="LY64" s="157">
        <v>160</v>
      </c>
      <c r="LZ64" s="157">
        <v>32</v>
      </c>
      <c r="MA64" s="157">
        <v>48</v>
      </c>
      <c r="MB64" s="157">
        <v>80</v>
      </c>
      <c r="MC64" s="158">
        <f t="shared" si="57"/>
        <v>0.2</v>
      </c>
      <c r="MD64" s="162">
        <f t="shared" si="58"/>
        <v>0</v>
      </c>
      <c r="ME64" s="162"/>
      <c r="MF64" s="157" t="s">
        <v>266</v>
      </c>
      <c r="MG64" s="157">
        <v>160</v>
      </c>
      <c r="MH64" s="157">
        <v>32</v>
      </c>
      <c r="MI64" s="157">
        <v>47</v>
      </c>
      <c r="MJ64" s="157">
        <v>81</v>
      </c>
      <c r="MK64" s="158">
        <v>0.2</v>
      </c>
      <c r="ML64" s="158"/>
      <c r="MM64" s="158"/>
      <c r="MN64" s="158"/>
      <c r="MP64" s="17" t="s">
        <v>266</v>
      </c>
      <c r="MQ64" s="17">
        <v>160</v>
      </c>
      <c r="MR64" s="17">
        <v>31</v>
      </c>
      <c r="MS64" s="17">
        <v>49</v>
      </c>
      <c r="MT64" s="17">
        <v>80</v>
      </c>
      <c r="MU64" s="158">
        <v>0.19</v>
      </c>
      <c r="MV64" s="162">
        <f t="shared" si="59"/>
        <v>-1.0000000000000009E-2</v>
      </c>
      <c r="MX64" s="157" t="s">
        <v>266</v>
      </c>
      <c r="MY64" s="157">
        <v>160</v>
      </c>
      <c r="MZ64" s="157">
        <v>0</v>
      </c>
      <c r="NA64" s="157">
        <v>0</v>
      </c>
      <c r="NB64" s="157">
        <v>160</v>
      </c>
      <c r="NC64" s="158">
        <v>0</v>
      </c>
      <c r="NE64" s="157" t="s">
        <v>266</v>
      </c>
      <c r="NF64" s="157">
        <v>160</v>
      </c>
      <c r="NG64" s="157">
        <v>0</v>
      </c>
      <c r="NH64" s="157">
        <v>0</v>
      </c>
      <c r="NI64" s="157">
        <v>160</v>
      </c>
      <c r="NJ64" s="158">
        <v>0</v>
      </c>
      <c r="NL64" s="157" t="s">
        <v>266</v>
      </c>
      <c r="NM64" s="157">
        <v>160</v>
      </c>
      <c r="NN64" s="157">
        <v>0</v>
      </c>
      <c r="NO64" s="157">
        <v>0</v>
      </c>
      <c r="NP64" s="157">
        <v>160</v>
      </c>
      <c r="NQ64" s="158">
        <v>0</v>
      </c>
      <c r="NS64" s="157" t="s">
        <v>266</v>
      </c>
      <c r="NT64" s="157">
        <v>160</v>
      </c>
      <c r="NU64" s="157">
        <v>0</v>
      </c>
      <c r="NV64" s="157">
        <v>0</v>
      </c>
      <c r="NW64" s="157">
        <v>160</v>
      </c>
      <c r="NX64" s="158">
        <v>0</v>
      </c>
      <c r="NZ64" s="157" t="s">
        <v>266</v>
      </c>
      <c r="OA64" s="157">
        <v>160</v>
      </c>
      <c r="OB64" s="157">
        <v>0</v>
      </c>
      <c r="OC64" s="157">
        <v>0</v>
      </c>
      <c r="OD64" s="157">
        <v>160</v>
      </c>
      <c r="OE64" s="157">
        <v>0</v>
      </c>
      <c r="OG64" s="157" t="s">
        <v>266</v>
      </c>
      <c r="OH64" s="157">
        <v>160</v>
      </c>
      <c r="OI64" s="157">
        <v>0</v>
      </c>
      <c r="OJ64" s="157">
        <v>0</v>
      </c>
      <c r="OK64" s="157">
        <v>160</v>
      </c>
      <c r="OL64" s="158">
        <v>0</v>
      </c>
      <c r="ON64" s="157" t="s">
        <v>266</v>
      </c>
      <c r="OO64" s="157">
        <v>160</v>
      </c>
      <c r="OP64" s="157">
        <v>0</v>
      </c>
      <c r="OQ64" s="157">
        <v>0</v>
      </c>
      <c r="OR64" s="157">
        <v>160</v>
      </c>
      <c r="OS64" s="158">
        <v>0</v>
      </c>
      <c r="OU64" s="157" t="s">
        <v>266</v>
      </c>
      <c r="OV64" s="157">
        <v>160</v>
      </c>
      <c r="OW64" s="157">
        <v>0</v>
      </c>
      <c r="OX64" s="157">
        <v>0</v>
      </c>
      <c r="OY64" s="157">
        <v>160</v>
      </c>
      <c r="OZ64" s="158">
        <v>0</v>
      </c>
      <c r="PB64" s="157" t="s">
        <v>78</v>
      </c>
      <c r="PC64" s="157">
        <v>32</v>
      </c>
      <c r="PD64" s="157">
        <v>0</v>
      </c>
      <c r="PE64" s="157">
        <v>0</v>
      </c>
      <c r="PF64" s="157">
        <v>32</v>
      </c>
      <c r="PG64" s="157">
        <v>0</v>
      </c>
    </row>
    <row r="65" spans="1:423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f t="shared" si="61"/>
        <v>1</v>
      </c>
      <c r="H65" s="2" t="s">
        <v>106</v>
      </c>
      <c r="I65" s="2">
        <v>52</v>
      </c>
      <c r="J65" s="2">
        <v>52</v>
      </c>
      <c r="K65" s="2">
        <v>0</v>
      </c>
      <c r="L65" s="2">
        <v>0</v>
      </c>
      <c r="M65" s="4">
        <f t="shared" si="60"/>
        <v>1</v>
      </c>
      <c r="N65" s="108">
        <f t="shared" si="0"/>
        <v>0</v>
      </c>
      <c r="P65" s="2" t="s">
        <v>106</v>
      </c>
      <c r="Q65" s="2">
        <v>52</v>
      </c>
      <c r="R65" s="2">
        <v>52</v>
      </c>
      <c r="S65" s="2">
        <v>0</v>
      </c>
      <c r="T65" s="2">
        <v>0</v>
      </c>
      <c r="U65" s="4">
        <v>1</v>
      </c>
      <c r="V65" s="108">
        <f t="shared" si="1"/>
        <v>0</v>
      </c>
      <c r="X65" s="2" t="s">
        <v>106</v>
      </c>
      <c r="Y65" s="2">
        <v>52</v>
      </c>
      <c r="Z65" s="2">
        <v>52</v>
      </c>
      <c r="AA65" s="2">
        <v>0</v>
      </c>
      <c r="AB65" s="2">
        <v>0</v>
      </c>
      <c r="AC65" s="4">
        <v>1</v>
      </c>
      <c r="AD65" s="108">
        <f t="shared" si="2"/>
        <v>0</v>
      </c>
      <c r="AF65" s="2" t="s">
        <v>106</v>
      </c>
      <c r="AG65" s="2">
        <v>52</v>
      </c>
      <c r="AH65" s="2">
        <v>52</v>
      </c>
      <c r="AI65" s="2">
        <v>0</v>
      </c>
      <c r="AJ65" s="2">
        <v>0</v>
      </c>
      <c r="AK65" s="4">
        <v>1</v>
      </c>
      <c r="AL65" s="108">
        <f t="shared" si="3"/>
        <v>0</v>
      </c>
      <c r="AN65" s="2" t="s">
        <v>106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108">
        <f t="shared" si="4"/>
        <v>0</v>
      </c>
      <c r="AV65" s="2" t="s">
        <v>106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108">
        <f t="shared" si="5"/>
        <v>0</v>
      </c>
      <c r="BD65" s="2" t="s">
        <v>106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108">
        <f t="shared" si="6"/>
        <v>0</v>
      </c>
      <c r="BL65" s="2" t="s">
        <v>106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7"/>
        <v>1</v>
      </c>
      <c r="BR65" s="108">
        <f t="shared" si="8"/>
        <v>0</v>
      </c>
      <c r="BT65" s="157" t="s">
        <v>106</v>
      </c>
      <c r="BU65" s="157">
        <v>52</v>
      </c>
      <c r="BV65" s="157">
        <v>52</v>
      </c>
      <c r="BW65" s="157">
        <v>0</v>
      </c>
      <c r="BX65" s="157">
        <v>0</v>
      </c>
      <c r="BY65" s="158">
        <v>1</v>
      </c>
      <c r="BZ65" s="158">
        <v>0</v>
      </c>
      <c r="CA65" s="156"/>
      <c r="CB65" s="156" t="s">
        <v>106</v>
      </c>
      <c r="CC65" s="156">
        <v>52</v>
      </c>
      <c r="CD65" s="156">
        <v>52</v>
      </c>
      <c r="CE65" s="156">
        <v>0</v>
      </c>
      <c r="CF65" s="156">
        <v>0</v>
      </c>
      <c r="CG65" s="162">
        <v>1</v>
      </c>
      <c r="CH65" s="158">
        <v>0</v>
      </c>
      <c r="CI65" s="157"/>
      <c r="CJ65" s="156" t="s">
        <v>106</v>
      </c>
      <c r="CK65" s="156">
        <v>52</v>
      </c>
      <c r="CL65" s="156">
        <v>52</v>
      </c>
      <c r="CM65" s="156">
        <v>0</v>
      </c>
      <c r="CN65" s="156">
        <v>0</v>
      </c>
      <c r="CO65" s="162">
        <v>1</v>
      </c>
      <c r="CP65" s="162">
        <f t="shared" si="9"/>
        <v>0</v>
      </c>
      <c r="CQ65" s="156"/>
      <c r="CR65" s="156" t="s">
        <v>106</v>
      </c>
      <c r="CS65" s="156">
        <v>52</v>
      </c>
      <c r="CT65" s="156">
        <v>52</v>
      </c>
      <c r="CU65" s="156">
        <v>0</v>
      </c>
      <c r="CV65" s="156">
        <v>0</v>
      </c>
      <c r="CW65" s="162">
        <v>1</v>
      </c>
      <c r="CX65" s="158">
        <f t="shared" si="10"/>
        <v>0</v>
      </c>
      <c r="CY65" s="157"/>
      <c r="CZ65" s="156" t="s">
        <v>106</v>
      </c>
      <c r="DA65" s="156">
        <v>52</v>
      </c>
      <c r="DB65" s="156">
        <v>52</v>
      </c>
      <c r="DC65" s="156">
        <v>0</v>
      </c>
      <c r="DD65" s="156">
        <v>0</v>
      </c>
      <c r="DE65" s="162">
        <v>1</v>
      </c>
      <c r="DF65" s="158">
        <f t="shared" si="11"/>
        <v>0</v>
      </c>
      <c r="DG65" s="157"/>
      <c r="DH65" s="156" t="s">
        <v>106</v>
      </c>
      <c r="DI65" s="156">
        <v>52</v>
      </c>
      <c r="DJ65" s="156">
        <v>48</v>
      </c>
      <c r="DK65" s="156">
        <v>0</v>
      </c>
      <c r="DL65" s="156">
        <v>4</v>
      </c>
      <c r="DM65" s="162">
        <v>0.92</v>
      </c>
      <c r="DN65" s="158">
        <f t="shared" si="12"/>
        <v>-7.999999999999996E-2</v>
      </c>
      <c r="DO65" s="157" t="s">
        <v>119</v>
      </c>
      <c r="DP65" s="156" t="s">
        <v>106</v>
      </c>
      <c r="DQ65" s="156">
        <v>52</v>
      </c>
      <c r="DR65" s="156">
        <v>52</v>
      </c>
      <c r="DS65" s="156">
        <v>0</v>
      </c>
      <c r="DT65" s="156">
        <v>0</v>
      </c>
      <c r="DU65" s="162">
        <v>1</v>
      </c>
      <c r="DV65" s="162">
        <f t="shared" si="13"/>
        <v>7.999999999999996E-2</v>
      </c>
      <c r="DW65" s="156"/>
      <c r="DX65" s="156" t="s">
        <v>106</v>
      </c>
      <c r="DY65" s="156">
        <v>52</v>
      </c>
      <c r="DZ65" s="156">
        <v>52</v>
      </c>
      <c r="EA65" s="156">
        <v>0</v>
      </c>
      <c r="EB65" s="156">
        <v>0</v>
      </c>
      <c r="EC65" s="162">
        <v>1</v>
      </c>
      <c r="ED65" s="162">
        <f t="shared" si="14"/>
        <v>0</v>
      </c>
      <c r="EE65" s="156"/>
      <c r="EF65" s="156" t="s">
        <v>106</v>
      </c>
      <c r="EG65" s="156">
        <v>52</v>
      </c>
      <c r="EH65" s="156">
        <v>52</v>
      </c>
      <c r="EI65" s="156">
        <v>0</v>
      </c>
      <c r="EJ65" s="156">
        <v>0</v>
      </c>
      <c r="EK65" s="162">
        <v>1</v>
      </c>
      <c r="EL65" s="162">
        <f t="shared" si="15"/>
        <v>0</v>
      </c>
      <c r="EM65" s="156"/>
      <c r="EN65" s="156" t="s">
        <v>106</v>
      </c>
      <c r="EO65" s="156">
        <v>52</v>
      </c>
      <c r="EP65" s="156">
        <v>52</v>
      </c>
      <c r="EQ65" s="156">
        <v>0</v>
      </c>
      <c r="ER65" s="156">
        <v>0</v>
      </c>
      <c r="ES65" s="162">
        <v>1</v>
      </c>
      <c r="ET65" s="162">
        <f t="shared" si="16"/>
        <v>0</v>
      </c>
      <c r="EU65" s="156"/>
      <c r="EV65" s="156"/>
      <c r="EW65" s="156"/>
      <c r="EX65" s="156"/>
      <c r="EY65" s="156"/>
      <c r="EZ65" s="156"/>
      <c r="FA65" s="156"/>
      <c r="FB65" s="156"/>
      <c r="FC65" s="162"/>
      <c r="FD65" s="156"/>
      <c r="FE65" s="156"/>
      <c r="FF65" s="156"/>
      <c r="FG65" s="156"/>
      <c r="FH65" s="156"/>
      <c r="FI65" s="156"/>
      <c r="FJ65" s="162"/>
      <c r="FK65" s="156"/>
      <c r="FL65" s="156"/>
      <c r="FM65" s="156"/>
      <c r="FN65" s="156"/>
      <c r="FO65" s="156"/>
      <c r="FP65" s="156"/>
      <c r="FQ65" s="156"/>
      <c r="FR65" s="156"/>
      <c r="FS65" s="156"/>
      <c r="FT65" s="157" t="s">
        <v>106</v>
      </c>
      <c r="FU65" s="157">
        <v>52</v>
      </c>
      <c r="FV65" s="157">
        <v>52</v>
      </c>
      <c r="FW65" s="157">
        <v>0</v>
      </c>
      <c r="FX65" s="157">
        <v>0</v>
      </c>
      <c r="FY65" s="158">
        <f t="shared" si="17"/>
        <v>1</v>
      </c>
      <c r="FZ65" s="162">
        <f t="shared" si="18"/>
        <v>0</v>
      </c>
      <c r="GA65" s="156"/>
      <c r="GB65" s="157" t="s">
        <v>106</v>
      </c>
      <c r="GC65" s="157">
        <v>52</v>
      </c>
      <c r="GD65" s="157">
        <v>52</v>
      </c>
      <c r="GE65" s="157">
        <v>0</v>
      </c>
      <c r="GF65" s="157">
        <v>0</v>
      </c>
      <c r="GG65" s="158">
        <f t="shared" si="19"/>
        <v>1</v>
      </c>
      <c r="GH65" s="162">
        <f t="shared" si="20"/>
        <v>0</v>
      </c>
      <c r="GI65" s="156"/>
      <c r="GJ65" s="157" t="s">
        <v>106</v>
      </c>
      <c r="GK65" s="157">
        <v>52</v>
      </c>
      <c r="GL65" s="157">
        <v>52</v>
      </c>
      <c r="GM65" s="157">
        <v>0</v>
      </c>
      <c r="GN65" s="157">
        <v>0</v>
      </c>
      <c r="GO65" s="158">
        <f t="shared" si="21"/>
        <v>1</v>
      </c>
      <c r="GP65" s="162">
        <f t="shared" si="22"/>
        <v>0</v>
      </c>
      <c r="GQ65" s="156"/>
      <c r="GR65" s="157" t="s">
        <v>106</v>
      </c>
      <c r="GS65" s="157">
        <v>52</v>
      </c>
      <c r="GT65" s="157">
        <v>52</v>
      </c>
      <c r="GU65" s="157">
        <v>0</v>
      </c>
      <c r="GV65" s="157">
        <v>0</v>
      </c>
      <c r="GW65" s="158">
        <f t="shared" si="23"/>
        <v>1</v>
      </c>
      <c r="GX65" s="162">
        <f t="shared" si="24"/>
        <v>0</v>
      </c>
      <c r="GY65" s="156"/>
      <c r="GZ65" s="157" t="s">
        <v>106</v>
      </c>
      <c r="HA65" s="157">
        <v>52</v>
      </c>
      <c r="HB65" s="157">
        <v>52</v>
      </c>
      <c r="HC65" s="157">
        <v>0</v>
      </c>
      <c r="HD65" s="157">
        <v>0</v>
      </c>
      <c r="HE65" s="158">
        <f t="shared" si="25"/>
        <v>1</v>
      </c>
      <c r="HF65" s="162">
        <f t="shared" si="26"/>
        <v>0</v>
      </c>
      <c r="HH65" s="157" t="s">
        <v>106</v>
      </c>
      <c r="HI65" s="157">
        <v>52</v>
      </c>
      <c r="HJ65" s="157">
        <v>52</v>
      </c>
      <c r="HK65" s="157">
        <v>0</v>
      </c>
      <c r="HL65" s="157">
        <v>0</v>
      </c>
      <c r="HM65" s="158">
        <f t="shared" si="27"/>
        <v>1</v>
      </c>
      <c r="HN65" s="162">
        <f t="shared" si="28"/>
        <v>0</v>
      </c>
      <c r="HP65" s="157" t="s">
        <v>106</v>
      </c>
      <c r="HQ65" s="157">
        <v>52</v>
      </c>
      <c r="HR65" s="157">
        <v>52</v>
      </c>
      <c r="HS65" s="157">
        <v>0</v>
      </c>
      <c r="HT65" s="157">
        <v>0</v>
      </c>
      <c r="HU65" s="158">
        <f t="shared" si="29"/>
        <v>1</v>
      </c>
      <c r="HV65" s="162">
        <f t="shared" si="30"/>
        <v>0</v>
      </c>
      <c r="HX65" s="157" t="s">
        <v>106</v>
      </c>
      <c r="HY65" s="157">
        <v>52</v>
      </c>
      <c r="HZ65" s="157">
        <v>52</v>
      </c>
      <c r="IA65" s="157">
        <v>0</v>
      </c>
      <c r="IB65" s="157">
        <v>0</v>
      </c>
      <c r="IC65" s="158">
        <f t="shared" si="31"/>
        <v>1</v>
      </c>
      <c r="ID65" s="162">
        <f t="shared" si="32"/>
        <v>0</v>
      </c>
      <c r="IF65" s="157" t="s">
        <v>106</v>
      </c>
      <c r="IG65" s="157">
        <v>52</v>
      </c>
      <c r="IH65" s="157">
        <v>52</v>
      </c>
      <c r="II65" s="157">
        <v>0</v>
      </c>
      <c r="IJ65" s="157">
        <v>0</v>
      </c>
      <c r="IK65" s="158">
        <f t="shared" si="33"/>
        <v>1</v>
      </c>
      <c r="IL65" s="162">
        <f t="shared" si="34"/>
        <v>0</v>
      </c>
      <c r="IN65" s="157" t="s">
        <v>106</v>
      </c>
      <c r="IO65" s="157">
        <v>52</v>
      </c>
      <c r="IP65" s="157">
        <v>52</v>
      </c>
      <c r="IQ65" s="157">
        <v>0</v>
      </c>
      <c r="IR65" s="157">
        <v>0</v>
      </c>
      <c r="IS65" s="158">
        <f t="shared" si="35"/>
        <v>1</v>
      </c>
      <c r="IT65" s="162">
        <f t="shared" si="36"/>
        <v>0</v>
      </c>
      <c r="IV65" s="157" t="s">
        <v>106</v>
      </c>
      <c r="IW65" s="157">
        <v>52</v>
      </c>
      <c r="IX65" s="157">
        <v>52</v>
      </c>
      <c r="IY65" s="157">
        <v>0</v>
      </c>
      <c r="IZ65" s="157">
        <v>0</v>
      </c>
      <c r="JA65" s="158">
        <f t="shared" si="37"/>
        <v>1</v>
      </c>
      <c r="JB65" s="162">
        <f t="shared" si="38"/>
        <v>0</v>
      </c>
      <c r="JD65" s="157" t="s">
        <v>106</v>
      </c>
      <c r="JE65" s="157">
        <v>52</v>
      </c>
      <c r="JF65" s="157">
        <v>52</v>
      </c>
      <c r="JG65" s="157">
        <v>0</v>
      </c>
      <c r="JH65" s="157">
        <v>0</v>
      </c>
      <c r="JI65" s="158">
        <f t="shared" si="39"/>
        <v>1</v>
      </c>
      <c r="JJ65" s="162">
        <f t="shared" si="40"/>
        <v>0</v>
      </c>
      <c r="JL65" s="157" t="s">
        <v>106</v>
      </c>
      <c r="JM65" s="157">
        <v>52</v>
      </c>
      <c r="JN65" s="157">
        <v>52</v>
      </c>
      <c r="JO65" s="157">
        <v>0</v>
      </c>
      <c r="JP65" s="157">
        <v>0</v>
      </c>
      <c r="JQ65" s="158">
        <f t="shared" si="41"/>
        <v>1</v>
      </c>
      <c r="JR65" s="162">
        <f t="shared" si="42"/>
        <v>0</v>
      </c>
      <c r="JT65" s="157" t="s">
        <v>106</v>
      </c>
      <c r="JU65" s="157">
        <v>52</v>
      </c>
      <c r="JV65" s="157">
        <v>52</v>
      </c>
      <c r="JW65" s="157">
        <v>0</v>
      </c>
      <c r="JX65" s="157">
        <v>0</v>
      </c>
      <c r="JY65" s="158">
        <f t="shared" si="43"/>
        <v>1</v>
      </c>
      <c r="JZ65" s="162">
        <f t="shared" si="44"/>
        <v>0</v>
      </c>
      <c r="KB65" s="157" t="s">
        <v>106</v>
      </c>
      <c r="KC65" s="157">
        <v>52</v>
      </c>
      <c r="KD65" s="157">
        <v>52</v>
      </c>
      <c r="KE65" s="157">
        <v>0</v>
      </c>
      <c r="KF65" s="157">
        <v>0</v>
      </c>
      <c r="KG65" s="158">
        <f t="shared" si="45"/>
        <v>1</v>
      </c>
      <c r="KH65" s="162">
        <f t="shared" si="46"/>
        <v>0</v>
      </c>
      <c r="KJ65" s="157" t="s">
        <v>106</v>
      </c>
      <c r="KK65" s="157">
        <v>52</v>
      </c>
      <c r="KL65" s="157">
        <v>52</v>
      </c>
      <c r="KM65" s="157">
        <v>0</v>
      </c>
      <c r="KN65" s="157">
        <v>0</v>
      </c>
      <c r="KO65" s="158">
        <f t="shared" si="47"/>
        <v>1</v>
      </c>
      <c r="KP65" s="162">
        <f t="shared" si="48"/>
        <v>0</v>
      </c>
      <c r="KR65" s="157" t="s">
        <v>106</v>
      </c>
      <c r="KS65" s="157">
        <v>52</v>
      </c>
      <c r="KT65" s="157">
        <v>52</v>
      </c>
      <c r="KU65" s="157">
        <v>0</v>
      </c>
      <c r="KV65" s="157">
        <v>0</v>
      </c>
      <c r="KW65" s="158">
        <f t="shared" si="49"/>
        <v>1</v>
      </c>
      <c r="KX65" s="162">
        <f t="shared" si="50"/>
        <v>0</v>
      </c>
      <c r="KZ65" s="157" t="s">
        <v>106</v>
      </c>
      <c r="LA65" s="157">
        <v>52</v>
      </c>
      <c r="LB65" s="157">
        <v>52</v>
      </c>
      <c r="LC65" s="157">
        <v>0</v>
      </c>
      <c r="LD65" s="157">
        <v>0</v>
      </c>
      <c r="LE65" s="158">
        <f t="shared" si="51"/>
        <v>1</v>
      </c>
      <c r="LF65" s="162">
        <f t="shared" si="52"/>
        <v>0</v>
      </c>
      <c r="LH65" s="157" t="s">
        <v>106</v>
      </c>
      <c r="LI65" s="157">
        <v>52</v>
      </c>
      <c r="LJ65" s="157">
        <v>52</v>
      </c>
      <c r="LK65" s="157">
        <v>0</v>
      </c>
      <c r="LL65" s="157">
        <v>0</v>
      </c>
      <c r="LM65" s="158">
        <f t="shared" si="53"/>
        <v>1</v>
      </c>
      <c r="LN65" s="162">
        <f t="shared" si="54"/>
        <v>0</v>
      </c>
      <c r="LP65" s="157" t="s">
        <v>106</v>
      </c>
      <c r="LQ65" s="157">
        <v>52</v>
      </c>
      <c r="LR65" s="157">
        <v>52</v>
      </c>
      <c r="LS65" s="157">
        <v>0</v>
      </c>
      <c r="LT65" s="157">
        <v>0</v>
      </c>
      <c r="LU65" s="158">
        <f t="shared" si="55"/>
        <v>1</v>
      </c>
      <c r="LV65" s="162">
        <f t="shared" si="56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57"/>
        <v>1</v>
      </c>
      <c r="MD65" s="162">
        <f t="shared" si="58"/>
        <v>0</v>
      </c>
      <c r="ME65" s="162"/>
      <c r="MF65" s="157" t="s">
        <v>106</v>
      </c>
      <c r="MG65" s="157">
        <v>52</v>
      </c>
      <c r="MH65" s="157">
        <v>52</v>
      </c>
      <c r="MI65" s="157">
        <v>0</v>
      </c>
      <c r="MJ65" s="157">
        <v>0</v>
      </c>
      <c r="MK65" s="158">
        <v>1</v>
      </c>
      <c r="ML65" s="158"/>
      <c r="MM65" s="158"/>
      <c r="MN65" s="158"/>
      <c r="MP65" s="157" t="s">
        <v>106</v>
      </c>
      <c r="MQ65" s="157">
        <v>52</v>
      </c>
      <c r="MR65" s="157">
        <v>52</v>
      </c>
      <c r="MS65" s="157">
        <v>0</v>
      </c>
      <c r="MT65" s="157">
        <v>0</v>
      </c>
      <c r="MU65" s="158">
        <v>1</v>
      </c>
      <c r="MV65" s="162">
        <f t="shared" si="59"/>
        <v>0</v>
      </c>
      <c r="MX65" s="157" t="s">
        <v>106</v>
      </c>
      <c r="MY65" s="157">
        <v>52</v>
      </c>
      <c r="MZ65" s="157">
        <v>0</v>
      </c>
      <c r="NA65" s="157">
        <v>0</v>
      </c>
      <c r="NB65" s="157">
        <v>52</v>
      </c>
      <c r="NC65" s="158">
        <v>0</v>
      </c>
      <c r="NE65" s="157" t="s">
        <v>106</v>
      </c>
      <c r="NF65" s="157">
        <v>52</v>
      </c>
      <c r="NG65" s="157">
        <v>0</v>
      </c>
      <c r="NH65" s="157">
        <v>0</v>
      </c>
      <c r="NI65" s="157">
        <v>52</v>
      </c>
      <c r="NJ65" s="158">
        <v>0</v>
      </c>
      <c r="NL65" s="157" t="s">
        <v>106</v>
      </c>
      <c r="NM65" s="157">
        <v>52</v>
      </c>
      <c r="NN65" s="157">
        <v>0</v>
      </c>
      <c r="NO65" s="157">
        <v>0</v>
      </c>
      <c r="NP65" s="157">
        <v>52</v>
      </c>
      <c r="NQ65" s="158">
        <v>0</v>
      </c>
      <c r="NS65" s="157" t="s">
        <v>106</v>
      </c>
      <c r="NT65" s="157">
        <v>52</v>
      </c>
      <c r="NU65" s="157">
        <v>0</v>
      </c>
      <c r="NV65" s="157">
        <v>0</v>
      </c>
      <c r="NW65" s="157">
        <v>52</v>
      </c>
      <c r="NX65" s="158">
        <v>0</v>
      </c>
      <c r="NZ65" s="157" t="s">
        <v>106</v>
      </c>
      <c r="OA65" s="157">
        <v>52</v>
      </c>
      <c r="OB65" s="157">
        <v>0</v>
      </c>
      <c r="OC65" s="157">
        <v>0</v>
      </c>
      <c r="OD65" s="157">
        <v>52</v>
      </c>
      <c r="OE65" s="157">
        <v>0</v>
      </c>
      <c r="OG65" s="157" t="s">
        <v>106</v>
      </c>
      <c r="OH65" s="157">
        <v>52</v>
      </c>
      <c r="OI65" s="157">
        <v>0</v>
      </c>
      <c r="OJ65" s="157">
        <v>0</v>
      </c>
      <c r="OK65" s="157">
        <v>52</v>
      </c>
      <c r="OL65" s="158">
        <v>0</v>
      </c>
      <c r="ON65" s="157" t="s">
        <v>106</v>
      </c>
      <c r="OO65" s="157">
        <v>52</v>
      </c>
      <c r="OP65" s="157">
        <v>0</v>
      </c>
      <c r="OQ65" s="157">
        <v>0</v>
      </c>
      <c r="OR65" s="157">
        <v>52</v>
      </c>
      <c r="OS65" s="158">
        <v>0</v>
      </c>
      <c r="OU65" s="157" t="s">
        <v>106</v>
      </c>
      <c r="OV65" s="157">
        <v>52</v>
      </c>
      <c r="OW65" s="157">
        <v>0</v>
      </c>
      <c r="OX65" s="157">
        <v>0</v>
      </c>
      <c r="OY65" s="157">
        <v>52</v>
      </c>
      <c r="OZ65" s="158">
        <v>0</v>
      </c>
      <c r="PB65" s="157" t="s">
        <v>266</v>
      </c>
      <c r="PC65" s="157">
        <v>160</v>
      </c>
      <c r="PD65" s="157">
        <v>0</v>
      </c>
      <c r="PE65" s="157">
        <v>0</v>
      </c>
      <c r="PF65" s="157">
        <v>160</v>
      </c>
      <c r="PG65" s="157">
        <v>0</v>
      </c>
    </row>
    <row r="66" spans="1:423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f t="shared" si="61"/>
        <v>1</v>
      </c>
      <c r="H66" s="2" t="s">
        <v>80</v>
      </c>
      <c r="I66" s="2">
        <v>20</v>
      </c>
      <c r="J66" s="2">
        <v>20</v>
      </c>
      <c r="K66" s="2">
        <v>0</v>
      </c>
      <c r="L66" s="2">
        <v>0</v>
      </c>
      <c r="M66" s="4">
        <f t="shared" si="60"/>
        <v>1</v>
      </c>
      <c r="N66" s="108">
        <f t="shared" si="0"/>
        <v>0</v>
      </c>
      <c r="P66" s="2" t="s">
        <v>80</v>
      </c>
      <c r="Q66" s="2">
        <v>20</v>
      </c>
      <c r="R66" s="2">
        <v>20</v>
      </c>
      <c r="S66" s="2">
        <v>0</v>
      </c>
      <c r="T66" s="2">
        <v>0</v>
      </c>
      <c r="U66" s="4">
        <v>1</v>
      </c>
      <c r="V66" s="108">
        <f t="shared" si="1"/>
        <v>0</v>
      </c>
      <c r="X66" s="2" t="s">
        <v>80</v>
      </c>
      <c r="Y66" s="2">
        <v>20</v>
      </c>
      <c r="Z66" s="2">
        <v>20</v>
      </c>
      <c r="AA66" s="2">
        <v>0</v>
      </c>
      <c r="AB66" s="2">
        <v>0</v>
      </c>
      <c r="AC66" s="4">
        <v>1</v>
      </c>
      <c r="AD66" s="108">
        <f t="shared" si="2"/>
        <v>0</v>
      </c>
      <c r="AF66" s="2" t="s">
        <v>80</v>
      </c>
      <c r="AG66" s="2">
        <v>20</v>
      </c>
      <c r="AH66" s="2">
        <v>20</v>
      </c>
      <c r="AI66" s="2">
        <v>0</v>
      </c>
      <c r="AJ66" s="2">
        <v>0</v>
      </c>
      <c r="AK66" s="4">
        <v>1</v>
      </c>
      <c r="AL66" s="108">
        <f t="shared" si="3"/>
        <v>0</v>
      </c>
      <c r="AN66" s="2" t="s">
        <v>80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108">
        <f t="shared" si="4"/>
        <v>0</v>
      </c>
      <c r="AV66" s="2" t="s">
        <v>80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108">
        <f t="shared" si="5"/>
        <v>0</v>
      </c>
      <c r="BD66" s="2" t="s">
        <v>80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108">
        <f t="shared" si="6"/>
        <v>0</v>
      </c>
      <c r="BL66" s="2" t="s">
        <v>80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7"/>
        <v>1</v>
      </c>
      <c r="BR66" s="108">
        <f t="shared" si="8"/>
        <v>0</v>
      </c>
      <c r="BT66" s="157" t="s">
        <v>80</v>
      </c>
      <c r="BU66" s="157">
        <v>20</v>
      </c>
      <c r="BV66" s="157">
        <v>20</v>
      </c>
      <c r="BW66" s="157">
        <v>0</v>
      </c>
      <c r="BX66" s="157">
        <v>0</v>
      </c>
      <c r="BY66" s="158">
        <v>1</v>
      </c>
      <c r="BZ66" s="158">
        <v>0</v>
      </c>
      <c r="CA66" s="156"/>
      <c r="CB66" s="156" t="s">
        <v>80</v>
      </c>
      <c r="CC66" s="156">
        <v>20</v>
      </c>
      <c r="CD66" s="156">
        <v>20</v>
      </c>
      <c r="CE66" s="156">
        <v>0</v>
      </c>
      <c r="CF66" s="156">
        <v>0</v>
      </c>
      <c r="CG66" s="162">
        <v>1</v>
      </c>
      <c r="CH66" s="158">
        <v>0</v>
      </c>
      <c r="CI66" s="157"/>
      <c r="CJ66" s="156" t="s">
        <v>80</v>
      </c>
      <c r="CK66" s="156">
        <v>20</v>
      </c>
      <c r="CL66" s="156">
        <v>20</v>
      </c>
      <c r="CM66" s="156">
        <v>0</v>
      </c>
      <c r="CN66" s="156">
        <v>0</v>
      </c>
      <c r="CO66" s="162">
        <v>1</v>
      </c>
      <c r="CP66" s="162">
        <f t="shared" si="9"/>
        <v>0</v>
      </c>
      <c r="CQ66" s="156"/>
      <c r="CR66" s="156" t="s">
        <v>80</v>
      </c>
      <c r="CS66" s="156">
        <v>20</v>
      </c>
      <c r="CT66" s="156">
        <v>20</v>
      </c>
      <c r="CU66" s="156">
        <v>0</v>
      </c>
      <c r="CV66" s="156">
        <v>0</v>
      </c>
      <c r="CW66" s="162">
        <v>1</v>
      </c>
      <c r="CX66" s="158">
        <f t="shared" si="10"/>
        <v>0</v>
      </c>
      <c r="CY66" s="157"/>
      <c r="CZ66" s="156" t="s">
        <v>80</v>
      </c>
      <c r="DA66" s="156">
        <v>20</v>
      </c>
      <c r="DB66" s="156">
        <v>20</v>
      </c>
      <c r="DC66" s="156">
        <v>0</v>
      </c>
      <c r="DD66" s="156">
        <v>0</v>
      </c>
      <c r="DE66" s="162">
        <v>1</v>
      </c>
      <c r="DF66" s="158">
        <f t="shared" si="11"/>
        <v>0</v>
      </c>
      <c r="DG66" s="157"/>
      <c r="DH66" s="156" t="s">
        <v>80</v>
      </c>
      <c r="DI66" s="156">
        <v>20</v>
      </c>
      <c r="DJ66" s="156">
        <v>20</v>
      </c>
      <c r="DK66" s="156">
        <v>0</v>
      </c>
      <c r="DL66" s="156">
        <v>0</v>
      </c>
      <c r="DM66" s="162">
        <v>1</v>
      </c>
      <c r="DN66" s="158">
        <f t="shared" si="12"/>
        <v>0</v>
      </c>
      <c r="DO66" s="157"/>
      <c r="DP66" s="156" t="s">
        <v>80</v>
      </c>
      <c r="DQ66" s="156">
        <v>20</v>
      </c>
      <c r="DR66" s="156">
        <v>20</v>
      </c>
      <c r="DS66" s="156">
        <v>0</v>
      </c>
      <c r="DT66" s="156">
        <v>0</v>
      </c>
      <c r="DU66" s="162">
        <v>1</v>
      </c>
      <c r="DV66" s="162">
        <f t="shared" si="13"/>
        <v>0</v>
      </c>
      <c r="DW66" s="156"/>
      <c r="DX66" s="156" t="s">
        <v>80</v>
      </c>
      <c r="DY66" s="156">
        <v>20</v>
      </c>
      <c r="DZ66" s="156">
        <v>20</v>
      </c>
      <c r="EA66" s="156">
        <v>0</v>
      </c>
      <c r="EB66" s="156">
        <v>0</v>
      </c>
      <c r="EC66" s="162">
        <v>1</v>
      </c>
      <c r="ED66" s="162">
        <f t="shared" si="14"/>
        <v>0</v>
      </c>
      <c r="EE66" s="156"/>
      <c r="EF66" s="156" t="s">
        <v>80</v>
      </c>
      <c r="EG66" s="156">
        <v>20</v>
      </c>
      <c r="EH66" s="156">
        <v>20</v>
      </c>
      <c r="EI66" s="156">
        <v>0</v>
      </c>
      <c r="EJ66" s="156">
        <v>0</v>
      </c>
      <c r="EK66" s="162">
        <v>1</v>
      </c>
      <c r="EL66" s="162">
        <f t="shared" si="15"/>
        <v>0</v>
      </c>
      <c r="EM66" s="156"/>
      <c r="EN66" s="156" t="s">
        <v>80</v>
      </c>
      <c r="EO66" s="156">
        <v>20</v>
      </c>
      <c r="EP66" s="156">
        <v>20</v>
      </c>
      <c r="EQ66" s="156">
        <v>0</v>
      </c>
      <c r="ER66" s="156">
        <v>0</v>
      </c>
      <c r="ES66" s="162">
        <v>1</v>
      </c>
      <c r="ET66" s="162">
        <f t="shared" si="16"/>
        <v>0</v>
      </c>
      <c r="EU66" s="156"/>
      <c r="EV66" s="156"/>
      <c r="EW66" s="156"/>
      <c r="EX66" s="156"/>
      <c r="EY66" s="156"/>
      <c r="EZ66" s="156"/>
      <c r="FA66" s="156"/>
      <c r="FB66" s="156"/>
      <c r="FC66" s="162"/>
      <c r="FD66" s="156"/>
      <c r="FE66" s="156"/>
      <c r="FF66" s="156"/>
      <c r="FG66" s="156"/>
      <c r="FH66" s="156"/>
      <c r="FI66" s="156"/>
      <c r="FJ66" s="162"/>
      <c r="FK66" s="156"/>
      <c r="FL66" s="156"/>
      <c r="FM66" s="156"/>
      <c r="FN66" s="156"/>
      <c r="FO66" s="156"/>
      <c r="FP66" s="156"/>
      <c r="FQ66" s="156"/>
      <c r="FR66" s="156"/>
      <c r="FS66" s="156"/>
      <c r="FT66" s="157" t="s">
        <v>80</v>
      </c>
      <c r="FU66" s="157">
        <v>20</v>
      </c>
      <c r="FV66" s="157">
        <v>20</v>
      </c>
      <c r="FW66" s="157">
        <v>0</v>
      </c>
      <c r="FX66" s="157">
        <v>0</v>
      </c>
      <c r="FY66" s="158">
        <f t="shared" si="17"/>
        <v>1</v>
      </c>
      <c r="FZ66" s="162">
        <f t="shared" si="18"/>
        <v>0</v>
      </c>
      <c r="GA66" s="156"/>
      <c r="GB66" s="157" t="s">
        <v>80</v>
      </c>
      <c r="GC66" s="157">
        <v>20</v>
      </c>
      <c r="GD66" s="157">
        <v>20</v>
      </c>
      <c r="GE66" s="157">
        <v>0</v>
      </c>
      <c r="GF66" s="157">
        <v>0</v>
      </c>
      <c r="GG66" s="158">
        <f t="shared" si="19"/>
        <v>1</v>
      </c>
      <c r="GH66" s="162">
        <f t="shared" si="20"/>
        <v>0</v>
      </c>
      <c r="GI66" s="156"/>
      <c r="GJ66" s="157" t="s">
        <v>80</v>
      </c>
      <c r="GK66" s="157">
        <v>20</v>
      </c>
      <c r="GL66" s="157">
        <v>20</v>
      </c>
      <c r="GM66" s="157">
        <v>0</v>
      </c>
      <c r="GN66" s="157">
        <v>0</v>
      </c>
      <c r="GO66" s="158">
        <f t="shared" si="21"/>
        <v>1</v>
      </c>
      <c r="GP66" s="162">
        <f t="shared" si="22"/>
        <v>0</v>
      </c>
      <c r="GQ66" s="156"/>
      <c r="GR66" s="157" t="s">
        <v>80</v>
      </c>
      <c r="GS66" s="157">
        <v>20</v>
      </c>
      <c r="GT66" s="157">
        <v>20</v>
      </c>
      <c r="GU66" s="157">
        <v>0</v>
      </c>
      <c r="GV66" s="157">
        <v>0</v>
      </c>
      <c r="GW66" s="158">
        <f t="shared" si="23"/>
        <v>1</v>
      </c>
      <c r="GX66" s="162">
        <f t="shared" si="24"/>
        <v>0</v>
      </c>
      <c r="GY66" s="156"/>
      <c r="GZ66" s="157" t="s">
        <v>80</v>
      </c>
      <c r="HA66" s="157">
        <v>20</v>
      </c>
      <c r="HB66" s="157">
        <v>20</v>
      </c>
      <c r="HC66" s="157">
        <v>0</v>
      </c>
      <c r="HD66" s="157">
        <v>0</v>
      </c>
      <c r="HE66" s="158">
        <f t="shared" si="25"/>
        <v>1</v>
      </c>
      <c r="HF66" s="162">
        <f t="shared" si="26"/>
        <v>0</v>
      </c>
      <c r="HH66" s="157" t="s">
        <v>80</v>
      </c>
      <c r="HI66" s="157">
        <v>20</v>
      </c>
      <c r="HJ66" s="157">
        <v>20</v>
      </c>
      <c r="HK66" s="157">
        <v>0</v>
      </c>
      <c r="HL66" s="157">
        <v>0</v>
      </c>
      <c r="HM66" s="158">
        <f t="shared" si="27"/>
        <v>1</v>
      </c>
      <c r="HN66" s="162">
        <f t="shared" si="28"/>
        <v>0</v>
      </c>
      <c r="HP66" s="157" t="s">
        <v>80</v>
      </c>
      <c r="HQ66" s="157">
        <v>20</v>
      </c>
      <c r="HR66" s="157">
        <v>20</v>
      </c>
      <c r="HS66" s="157">
        <v>0</v>
      </c>
      <c r="HT66" s="157">
        <v>0</v>
      </c>
      <c r="HU66" s="158">
        <f t="shared" si="29"/>
        <v>1</v>
      </c>
      <c r="HV66" s="162">
        <f t="shared" si="30"/>
        <v>0</v>
      </c>
      <c r="HX66" s="157" t="s">
        <v>80</v>
      </c>
      <c r="HY66" s="157">
        <v>20</v>
      </c>
      <c r="HZ66" s="157">
        <v>20</v>
      </c>
      <c r="IA66" s="157">
        <v>0</v>
      </c>
      <c r="IB66" s="157">
        <v>0</v>
      </c>
      <c r="IC66" s="158">
        <f t="shared" si="31"/>
        <v>1</v>
      </c>
      <c r="ID66" s="162">
        <f t="shared" si="32"/>
        <v>0</v>
      </c>
      <c r="IF66" s="157" t="s">
        <v>80</v>
      </c>
      <c r="IG66" s="157">
        <v>20</v>
      </c>
      <c r="IH66" s="157">
        <v>20</v>
      </c>
      <c r="II66" s="157">
        <v>0</v>
      </c>
      <c r="IJ66" s="157">
        <v>0</v>
      </c>
      <c r="IK66" s="158">
        <f t="shared" si="33"/>
        <v>1</v>
      </c>
      <c r="IL66" s="162">
        <f t="shared" si="34"/>
        <v>0</v>
      </c>
      <c r="IN66" s="157" t="s">
        <v>80</v>
      </c>
      <c r="IO66" s="157">
        <v>20</v>
      </c>
      <c r="IP66" s="157">
        <v>20</v>
      </c>
      <c r="IQ66" s="157">
        <v>0</v>
      </c>
      <c r="IR66" s="157">
        <v>0</v>
      </c>
      <c r="IS66" s="158">
        <f t="shared" si="35"/>
        <v>1</v>
      </c>
      <c r="IT66" s="162">
        <f t="shared" si="36"/>
        <v>0</v>
      </c>
      <c r="IV66" s="157" t="s">
        <v>80</v>
      </c>
      <c r="IW66" s="157">
        <v>20</v>
      </c>
      <c r="IX66" s="157">
        <v>20</v>
      </c>
      <c r="IY66" s="157">
        <v>0</v>
      </c>
      <c r="IZ66" s="157">
        <v>0</v>
      </c>
      <c r="JA66" s="158">
        <f t="shared" si="37"/>
        <v>1</v>
      </c>
      <c r="JB66" s="162">
        <f t="shared" si="38"/>
        <v>0</v>
      </c>
      <c r="JD66" s="157" t="s">
        <v>80</v>
      </c>
      <c r="JE66" s="157">
        <v>20</v>
      </c>
      <c r="JF66" s="157">
        <v>20</v>
      </c>
      <c r="JG66" s="157">
        <v>0</v>
      </c>
      <c r="JH66" s="157">
        <v>0</v>
      </c>
      <c r="JI66" s="158">
        <f t="shared" si="39"/>
        <v>1</v>
      </c>
      <c r="JJ66" s="162">
        <f t="shared" si="40"/>
        <v>0</v>
      </c>
      <c r="JL66" s="157" t="s">
        <v>80</v>
      </c>
      <c r="JM66" s="157">
        <v>20</v>
      </c>
      <c r="JN66" s="157">
        <v>20</v>
      </c>
      <c r="JO66" s="157">
        <v>0</v>
      </c>
      <c r="JP66" s="157">
        <v>0</v>
      </c>
      <c r="JQ66" s="158">
        <f t="shared" si="41"/>
        <v>1</v>
      </c>
      <c r="JR66" s="162">
        <f t="shared" si="42"/>
        <v>0</v>
      </c>
      <c r="JT66" s="157" t="s">
        <v>80</v>
      </c>
      <c r="JU66" s="157">
        <v>20</v>
      </c>
      <c r="JV66" s="157">
        <v>20</v>
      </c>
      <c r="JW66" s="157">
        <v>0</v>
      </c>
      <c r="JX66" s="157">
        <v>0</v>
      </c>
      <c r="JY66" s="158">
        <f t="shared" si="43"/>
        <v>1</v>
      </c>
      <c r="JZ66" s="162">
        <f t="shared" si="44"/>
        <v>0</v>
      </c>
      <c r="KB66" s="157" t="s">
        <v>80</v>
      </c>
      <c r="KC66" s="157">
        <v>20</v>
      </c>
      <c r="KD66" s="157">
        <v>20</v>
      </c>
      <c r="KE66" s="157">
        <v>0</v>
      </c>
      <c r="KF66" s="157">
        <v>0</v>
      </c>
      <c r="KG66" s="158">
        <f t="shared" si="45"/>
        <v>1</v>
      </c>
      <c r="KH66" s="162">
        <f t="shared" si="46"/>
        <v>0</v>
      </c>
      <c r="KJ66" s="157" t="s">
        <v>80</v>
      </c>
      <c r="KK66" s="157">
        <v>20</v>
      </c>
      <c r="KL66" s="157">
        <v>20</v>
      </c>
      <c r="KM66" s="157">
        <v>0</v>
      </c>
      <c r="KN66" s="157">
        <v>0</v>
      </c>
      <c r="KO66" s="158">
        <f t="shared" si="47"/>
        <v>1</v>
      </c>
      <c r="KP66" s="162">
        <f t="shared" si="48"/>
        <v>0</v>
      </c>
      <c r="KR66" s="157" t="s">
        <v>80</v>
      </c>
      <c r="KS66" s="157">
        <v>20</v>
      </c>
      <c r="KT66" s="157">
        <v>20</v>
      </c>
      <c r="KU66" s="157">
        <v>0</v>
      </c>
      <c r="KV66" s="157">
        <v>0</v>
      </c>
      <c r="KW66" s="158">
        <f t="shared" si="49"/>
        <v>1</v>
      </c>
      <c r="KX66" s="162">
        <f t="shared" si="50"/>
        <v>0</v>
      </c>
      <c r="KZ66" s="157" t="s">
        <v>80</v>
      </c>
      <c r="LA66" s="157">
        <v>20</v>
      </c>
      <c r="LB66" s="157">
        <v>20</v>
      </c>
      <c r="LC66" s="157">
        <v>0</v>
      </c>
      <c r="LD66" s="157">
        <v>0</v>
      </c>
      <c r="LE66" s="158">
        <f t="shared" si="51"/>
        <v>1</v>
      </c>
      <c r="LF66" s="162">
        <f t="shared" si="52"/>
        <v>0</v>
      </c>
      <c r="LH66" s="157" t="s">
        <v>80</v>
      </c>
      <c r="LI66" s="157">
        <v>20</v>
      </c>
      <c r="LJ66" s="157">
        <v>20</v>
      </c>
      <c r="LK66" s="157">
        <v>0</v>
      </c>
      <c r="LL66" s="157">
        <v>0</v>
      </c>
      <c r="LM66" s="158">
        <f t="shared" si="53"/>
        <v>1</v>
      </c>
      <c r="LN66" s="162">
        <f t="shared" si="54"/>
        <v>0</v>
      </c>
      <c r="LP66" s="157" t="s">
        <v>80</v>
      </c>
      <c r="LQ66" s="157">
        <v>20</v>
      </c>
      <c r="LR66" s="157">
        <v>20</v>
      </c>
      <c r="LS66" s="157">
        <v>0</v>
      </c>
      <c r="LT66" s="157">
        <v>0</v>
      </c>
      <c r="LU66" s="158">
        <f t="shared" si="55"/>
        <v>1</v>
      </c>
      <c r="LV66" s="162">
        <f t="shared" si="56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57"/>
        <v>1</v>
      </c>
      <c r="MD66" s="162">
        <f t="shared" si="58"/>
        <v>0</v>
      </c>
      <c r="ME66" s="162"/>
      <c r="MF66" s="157" t="s">
        <v>80</v>
      </c>
      <c r="MG66" s="157">
        <v>20</v>
      </c>
      <c r="MH66" s="157">
        <v>20</v>
      </c>
      <c r="MI66" s="157">
        <v>0</v>
      </c>
      <c r="MJ66" s="157">
        <v>0</v>
      </c>
      <c r="MK66" s="158">
        <v>1</v>
      </c>
      <c r="ML66" s="158"/>
      <c r="MM66" s="158"/>
      <c r="MN66" s="158"/>
      <c r="MP66" s="17" t="s">
        <v>80</v>
      </c>
      <c r="MQ66" s="17">
        <v>20</v>
      </c>
      <c r="MR66" s="17">
        <v>19</v>
      </c>
      <c r="MS66" s="17">
        <v>1</v>
      </c>
      <c r="MT66" s="17">
        <v>0</v>
      </c>
      <c r="MU66" s="158">
        <v>0.95</v>
      </c>
      <c r="MV66" s="162">
        <f t="shared" si="59"/>
        <v>-5.0000000000000044E-2</v>
      </c>
      <c r="MX66" s="157" t="s">
        <v>80</v>
      </c>
      <c r="MY66" s="157">
        <v>20</v>
      </c>
      <c r="MZ66" s="157">
        <v>0</v>
      </c>
      <c r="NA66" s="157">
        <v>0</v>
      </c>
      <c r="NB66" s="157">
        <v>20</v>
      </c>
      <c r="NC66" s="158">
        <v>0</v>
      </c>
      <c r="NE66" s="157" t="s">
        <v>80</v>
      </c>
      <c r="NF66" s="157">
        <v>20</v>
      </c>
      <c r="NG66" s="157">
        <v>0</v>
      </c>
      <c r="NH66" s="157">
        <v>0</v>
      </c>
      <c r="NI66" s="157">
        <v>20</v>
      </c>
      <c r="NJ66" s="158">
        <v>0</v>
      </c>
      <c r="NL66" s="157" t="s">
        <v>80</v>
      </c>
      <c r="NM66" s="157">
        <v>20</v>
      </c>
      <c r="NN66" s="157">
        <v>0</v>
      </c>
      <c r="NO66" s="157">
        <v>0</v>
      </c>
      <c r="NP66" s="157">
        <v>20</v>
      </c>
      <c r="NQ66" s="158">
        <v>0</v>
      </c>
      <c r="NS66" s="157" t="s">
        <v>80</v>
      </c>
      <c r="NT66" s="157">
        <v>20</v>
      </c>
      <c r="NU66" s="157">
        <v>0</v>
      </c>
      <c r="NV66" s="157">
        <v>0</v>
      </c>
      <c r="NW66" s="157">
        <v>20</v>
      </c>
      <c r="NX66" s="158">
        <v>0</v>
      </c>
      <c r="NZ66" s="157" t="s">
        <v>80</v>
      </c>
      <c r="OA66" s="157">
        <v>20</v>
      </c>
      <c r="OB66" s="157">
        <v>0</v>
      </c>
      <c r="OC66" s="157">
        <v>0</v>
      </c>
      <c r="OD66" s="157">
        <v>20</v>
      </c>
      <c r="OE66" s="157">
        <v>0</v>
      </c>
      <c r="OG66" s="157" t="s">
        <v>80</v>
      </c>
      <c r="OH66" s="157">
        <v>20</v>
      </c>
      <c r="OI66" s="157">
        <v>0</v>
      </c>
      <c r="OJ66" s="157">
        <v>0</v>
      </c>
      <c r="OK66" s="157">
        <v>20</v>
      </c>
      <c r="OL66" s="158">
        <v>0</v>
      </c>
      <c r="ON66" s="157" t="s">
        <v>80</v>
      </c>
      <c r="OO66" s="157">
        <v>20</v>
      </c>
      <c r="OP66" s="157">
        <v>0</v>
      </c>
      <c r="OQ66" s="157">
        <v>0</v>
      </c>
      <c r="OR66" s="157">
        <v>20</v>
      </c>
      <c r="OS66" s="158">
        <v>0</v>
      </c>
      <c r="OU66" s="157" t="s">
        <v>80</v>
      </c>
      <c r="OV66" s="157">
        <v>20</v>
      </c>
      <c r="OW66" s="157">
        <v>0</v>
      </c>
      <c r="OX66" s="157">
        <v>0</v>
      </c>
      <c r="OY66" s="157">
        <v>20</v>
      </c>
      <c r="OZ66" s="158">
        <v>0</v>
      </c>
      <c r="PB66" s="157" t="s">
        <v>106</v>
      </c>
      <c r="PC66" s="157">
        <v>52</v>
      </c>
      <c r="PD66" s="157">
        <v>0</v>
      </c>
      <c r="PE66" s="157">
        <v>0</v>
      </c>
      <c r="PF66" s="157">
        <v>52</v>
      </c>
      <c r="PG66" s="157">
        <v>0</v>
      </c>
    </row>
    <row r="67" spans="1:423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f t="shared" si="61"/>
        <v>1</v>
      </c>
      <c r="H67" s="2" t="s">
        <v>85</v>
      </c>
      <c r="I67" s="2">
        <v>3</v>
      </c>
      <c r="J67" s="2">
        <v>3</v>
      </c>
      <c r="K67" s="2">
        <v>0</v>
      </c>
      <c r="L67" s="2">
        <v>0</v>
      </c>
      <c r="M67" s="4">
        <f t="shared" si="60"/>
        <v>1</v>
      </c>
      <c r="N67" s="108">
        <f t="shared" si="0"/>
        <v>0</v>
      </c>
      <c r="P67" s="2" t="s">
        <v>85</v>
      </c>
      <c r="Q67" s="2">
        <v>3</v>
      </c>
      <c r="R67" s="2">
        <v>3</v>
      </c>
      <c r="S67" s="2">
        <v>0</v>
      </c>
      <c r="T67" s="2">
        <v>0</v>
      </c>
      <c r="U67" s="4">
        <v>1</v>
      </c>
      <c r="V67" s="108">
        <f t="shared" si="1"/>
        <v>0</v>
      </c>
      <c r="X67" s="2" t="s">
        <v>85</v>
      </c>
      <c r="Y67" s="2">
        <v>3</v>
      </c>
      <c r="Z67" s="2">
        <v>3</v>
      </c>
      <c r="AA67" s="2">
        <v>0</v>
      </c>
      <c r="AB67" s="2">
        <v>0</v>
      </c>
      <c r="AC67" s="4">
        <v>1</v>
      </c>
      <c r="AD67" s="108">
        <f t="shared" si="2"/>
        <v>0</v>
      </c>
      <c r="AF67" s="2" t="s">
        <v>85</v>
      </c>
      <c r="AG67" s="2">
        <v>3</v>
      </c>
      <c r="AH67" s="2">
        <v>3</v>
      </c>
      <c r="AI67" s="2">
        <v>0</v>
      </c>
      <c r="AJ67" s="2">
        <v>0</v>
      </c>
      <c r="AK67" s="4">
        <v>1</v>
      </c>
      <c r="AL67" s="108">
        <f t="shared" si="3"/>
        <v>0</v>
      </c>
      <c r="AN67" s="2" t="s">
        <v>85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108">
        <f t="shared" si="4"/>
        <v>0</v>
      </c>
      <c r="AV67" s="2" t="s">
        <v>85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108">
        <f t="shared" si="5"/>
        <v>0</v>
      </c>
      <c r="BD67" s="2" t="s">
        <v>85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108">
        <f t="shared" si="6"/>
        <v>0</v>
      </c>
      <c r="BL67" s="2" t="s">
        <v>85</v>
      </c>
      <c r="BM67" s="2">
        <v>3</v>
      </c>
      <c r="BN67" s="2">
        <v>3</v>
      </c>
      <c r="BO67" s="2">
        <v>0</v>
      </c>
      <c r="BP67" s="2">
        <v>0</v>
      </c>
      <c r="BQ67" s="4">
        <f t="shared" si="7"/>
        <v>1</v>
      </c>
      <c r="BR67" s="108">
        <f t="shared" si="8"/>
        <v>0</v>
      </c>
      <c r="BT67" s="157" t="s">
        <v>85</v>
      </c>
      <c r="BU67" s="157">
        <v>3</v>
      </c>
      <c r="BV67" s="157">
        <v>3</v>
      </c>
      <c r="BW67" s="157">
        <v>0</v>
      </c>
      <c r="BX67" s="157">
        <v>0</v>
      </c>
      <c r="BY67" s="158">
        <v>1</v>
      </c>
      <c r="BZ67" s="158">
        <v>0</v>
      </c>
      <c r="CA67" s="156"/>
      <c r="CB67" s="156" t="s">
        <v>85</v>
      </c>
      <c r="CC67" s="156">
        <v>3</v>
      </c>
      <c r="CD67" s="156">
        <v>3</v>
      </c>
      <c r="CE67" s="156">
        <v>0</v>
      </c>
      <c r="CF67" s="156">
        <v>0</v>
      </c>
      <c r="CG67" s="162">
        <v>1</v>
      </c>
      <c r="CH67" s="158">
        <v>0</v>
      </c>
      <c r="CI67" s="157"/>
      <c r="CJ67" s="156" t="s">
        <v>85</v>
      </c>
      <c r="CK67" s="156">
        <v>3</v>
      </c>
      <c r="CL67" s="156">
        <v>3</v>
      </c>
      <c r="CM67" s="156">
        <v>0</v>
      </c>
      <c r="CN67" s="156">
        <v>0</v>
      </c>
      <c r="CO67" s="162">
        <v>1</v>
      </c>
      <c r="CP67" s="162">
        <f t="shared" si="9"/>
        <v>0</v>
      </c>
      <c r="CQ67" s="156"/>
      <c r="CR67" s="156" t="s">
        <v>85</v>
      </c>
      <c r="CS67" s="156">
        <v>3</v>
      </c>
      <c r="CT67" s="156">
        <v>3</v>
      </c>
      <c r="CU67" s="156">
        <v>0</v>
      </c>
      <c r="CV67" s="156">
        <v>0</v>
      </c>
      <c r="CW67" s="162">
        <v>1</v>
      </c>
      <c r="CX67" s="158">
        <f t="shared" si="10"/>
        <v>0</v>
      </c>
      <c r="CY67" s="157"/>
      <c r="CZ67" s="156" t="s">
        <v>85</v>
      </c>
      <c r="DA67" s="156">
        <v>3</v>
      </c>
      <c r="DB67" s="156">
        <v>3</v>
      </c>
      <c r="DC67" s="156">
        <v>0</v>
      </c>
      <c r="DD67" s="156">
        <v>0</v>
      </c>
      <c r="DE67" s="162">
        <v>1</v>
      </c>
      <c r="DF67" s="158">
        <f t="shared" si="11"/>
        <v>0</v>
      </c>
      <c r="DG67" s="157"/>
      <c r="DH67" s="156" t="s">
        <v>85</v>
      </c>
      <c r="DI67" s="156">
        <v>3</v>
      </c>
      <c r="DJ67" s="156">
        <v>3</v>
      </c>
      <c r="DK67" s="156">
        <v>0</v>
      </c>
      <c r="DL67" s="156">
        <v>0</v>
      </c>
      <c r="DM67" s="162">
        <v>1</v>
      </c>
      <c r="DN67" s="158">
        <f t="shared" si="12"/>
        <v>0</v>
      </c>
      <c r="DO67" s="157"/>
      <c r="DP67" s="156" t="s">
        <v>85</v>
      </c>
      <c r="DQ67" s="156">
        <v>3</v>
      </c>
      <c r="DR67" s="156">
        <v>3</v>
      </c>
      <c r="DS67" s="156">
        <v>0</v>
      </c>
      <c r="DT67" s="156">
        <v>0</v>
      </c>
      <c r="DU67" s="162">
        <v>1</v>
      </c>
      <c r="DV67" s="162">
        <f t="shared" si="13"/>
        <v>0</v>
      </c>
      <c r="DW67" s="156"/>
      <c r="DX67" s="156" t="s">
        <v>85</v>
      </c>
      <c r="DY67" s="156">
        <v>3</v>
      </c>
      <c r="DZ67" s="156">
        <v>3</v>
      </c>
      <c r="EA67" s="156">
        <v>0</v>
      </c>
      <c r="EB67" s="156">
        <v>0</v>
      </c>
      <c r="EC67" s="162">
        <v>1</v>
      </c>
      <c r="ED67" s="162">
        <f t="shared" si="14"/>
        <v>0</v>
      </c>
      <c r="EE67" s="156"/>
      <c r="EF67" s="156" t="s">
        <v>85</v>
      </c>
      <c r="EG67" s="156">
        <v>3</v>
      </c>
      <c r="EH67" s="156">
        <v>3</v>
      </c>
      <c r="EI67" s="156">
        <v>0</v>
      </c>
      <c r="EJ67" s="156">
        <v>0</v>
      </c>
      <c r="EK67" s="162">
        <v>1</v>
      </c>
      <c r="EL67" s="162">
        <f t="shared" si="15"/>
        <v>0</v>
      </c>
      <c r="EM67" s="156"/>
      <c r="EN67" s="156" t="s">
        <v>85</v>
      </c>
      <c r="EO67" s="156">
        <v>3</v>
      </c>
      <c r="EP67" s="156">
        <v>3</v>
      </c>
      <c r="EQ67" s="156">
        <v>0</v>
      </c>
      <c r="ER67" s="156">
        <v>0</v>
      </c>
      <c r="ES67" s="162">
        <v>1</v>
      </c>
      <c r="ET67" s="162">
        <f t="shared" si="16"/>
        <v>0</v>
      </c>
      <c r="EU67" s="156"/>
      <c r="EV67" s="156"/>
      <c r="EW67" s="156"/>
      <c r="EX67" s="156"/>
      <c r="EY67" s="156"/>
      <c r="EZ67" s="156"/>
      <c r="FA67" s="156"/>
      <c r="FB67" s="156"/>
      <c r="FC67" s="162"/>
      <c r="FD67" s="156"/>
      <c r="FE67" s="156"/>
      <c r="FF67" s="156"/>
      <c r="FG67" s="156"/>
      <c r="FH67" s="156"/>
      <c r="FI67" s="156"/>
      <c r="FJ67" s="162"/>
      <c r="FK67" s="156"/>
      <c r="FL67" s="156"/>
      <c r="FM67" s="156"/>
      <c r="FN67" s="156"/>
      <c r="FO67" s="156"/>
      <c r="FP67" s="156"/>
      <c r="FQ67" s="156"/>
      <c r="FR67" s="156"/>
      <c r="FS67" s="156"/>
      <c r="FT67" s="157" t="s">
        <v>85</v>
      </c>
      <c r="FU67" s="157">
        <v>3</v>
      </c>
      <c r="FV67" s="157">
        <v>3</v>
      </c>
      <c r="FW67" s="157">
        <v>0</v>
      </c>
      <c r="FX67" s="157">
        <v>0</v>
      </c>
      <c r="FY67" s="158">
        <f t="shared" si="17"/>
        <v>1</v>
      </c>
      <c r="FZ67" s="162">
        <f t="shared" si="18"/>
        <v>0</v>
      </c>
      <c r="GA67" s="156"/>
      <c r="GB67" s="157" t="s">
        <v>85</v>
      </c>
      <c r="GC67" s="157">
        <v>3</v>
      </c>
      <c r="GD67" s="157">
        <v>3</v>
      </c>
      <c r="GE67" s="157">
        <v>0</v>
      </c>
      <c r="GF67" s="157">
        <v>0</v>
      </c>
      <c r="GG67" s="158">
        <f t="shared" si="19"/>
        <v>1</v>
      </c>
      <c r="GH67" s="162">
        <f t="shared" si="20"/>
        <v>0</v>
      </c>
      <c r="GI67" s="156"/>
      <c r="GJ67" s="157" t="s">
        <v>85</v>
      </c>
      <c r="GK67" s="157">
        <v>3</v>
      </c>
      <c r="GL67" s="157">
        <v>3</v>
      </c>
      <c r="GM67" s="157">
        <v>0</v>
      </c>
      <c r="GN67" s="157">
        <v>0</v>
      </c>
      <c r="GO67" s="158">
        <f t="shared" si="21"/>
        <v>1</v>
      </c>
      <c r="GP67" s="162">
        <f t="shared" si="22"/>
        <v>0</v>
      </c>
      <c r="GQ67" s="156"/>
      <c r="GR67" s="157" t="s">
        <v>85</v>
      </c>
      <c r="GS67" s="157">
        <v>3</v>
      </c>
      <c r="GT67" s="157">
        <v>3</v>
      </c>
      <c r="GU67" s="157">
        <v>0</v>
      </c>
      <c r="GV67" s="157">
        <v>0</v>
      </c>
      <c r="GW67" s="158">
        <f t="shared" si="23"/>
        <v>1</v>
      </c>
      <c r="GX67" s="162">
        <f t="shared" si="24"/>
        <v>0</v>
      </c>
      <c r="GY67" s="156"/>
      <c r="GZ67" s="157" t="s">
        <v>85</v>
      </c>
      <c r="HA67" s="157">
        <v>3</v>
      </c>
      <c r="HB67" s="157">
        <v>3</v>
      </c>
      <c r="HC67" s="157">
        <v>0</v>
      </c>
      <c r="HD67" s="157">
        <v>0</v>
      </c>
      <c r="HE67" s="158">
        <f t="shared" si="25"/>
        <v>1</v>
      </c>
      <c r="HF67" s="162">
        <f t="shared" si="26"/>
        <v>0</v>
      </c>
      <c r="HH67" s="157" t="s">
        <v>85</v>
      </c>
      <c r="HI67" s="157">
        <v>3</v>
      </c>
      <c r="HJ67" s="157">
        <v>3</v>
      </c>
      <c r="HK67" s="157">
        <v>0</v>
      </c>
      <c r="HL67" s="157">
        <v>0</v>
      </c>
      <c r="HM67" s="158">
        <f t="shared" si="27"/>
        <v>1</v>
      </c>
      <c r="HN67" s="162">
        <f t="shared" si="28"/>
        <v>0</v>
      </c>
      <c r="HP67" s="157" t="s">
        <v>85</v>
      </c>
      <c r="HQ67" s="157">
        <v>3</v>
      </c>
      <c r="HR67" s="157">
        <v>3</v>
      </c>
      <c r="HS67" s="157">
        <v>0</v>
      </c>
      <c r="HT67" s="157">
        <v>0</v>
      </c>
      <c r="HU67" s="158">
        <f t="shared" si="29"/>
        <v>1</v>
      </c>
      <c r="HV67" s="162">
        <f t="shared" si="30"/>
        <v>0</v>
      </c>
      <c r="HX67" s="157" t="s">
        <v>85</v>
      </c>
      <c r="HY67" s="157">
        <v>3</v>
      </c>
      <c r="HZ67" s="157">
        <v>3</v>
      </c>
      <c r="IA67" s="157">
        <v>0</v>
      </c>
      <c r="IB67" s="157">
        <v>0</v>
      </c>
      <c r="IC67" s="158">
        <f t="shared" si="31"/>
        <v>1</v>
      </c>
      <c r="ID67" s="162">
        <f t="shared" si="32"/>
        <v>0</v>
      </c>
      <c r="IF67" s="157" t="s">
        <v>85</v>
      </c>
      <c r="IG67" s="157">
        <v>3</v>
      </c>
      <c r="IH67" s="157">
        <v>3</v>
      </c>
      <c r="II67" s="157">
        <v>0</v>
      </c>
      <c r="IJ67" s="157">
        <v>0</v>
      </c>
      <c r="IK67" s="158">
        <f t="shared" si="33"/>
        <v>1</v>
      </c>
      <c r="IL67" s="162">
        <f t="shared" si="34"/>
        <v>0</v>
      </c>
      <c r="IN67" s="157" t="s">
        <v>85</v>
      </c>
      <c r="IO67" s="157">
        <v>3</v>
      </c>
      <c r="IP67" s="157">
        <v>3</v>
      </c>
      <c r="IQ67" s="157">
        <v>0</v>
      </c>
      <c r="IR67" s="157">
        <v>0</v>
      </c>
      <c r="IS67" s="158">
        <f t="shared" si="35"/>
        <v>1</v>
      </c>
      <c r="IT67" s="162">
        <f t="shared" si="36"/>
        <v>0</v>
      </c>
      <c r="IV67" s="157" t="s">
        <v>85</v>
      </c>
      <c r="IW67" s="157">
        <v>3</v>
      </c>
      <c r="IX67" s="157">
        <v>3</v>
      </c>
      <c r="IY67" s="157">
        <v>0</v>
      </c>
      <c r="IZ67" s="157">
        <v>0</v>
      </c>
      <c r="JA67" s="158">
        <f t="shared" si="37"/>
        <v>1</v>
      </c>
      <c r="JB67" s="162">
        <f t="shared" si="38"/>
        <v>0</v>
      </c>
      <c r="JD67" s="157" t="s">
        <v>85</v>
      </c>
      <c r="JE67" s="157">
        <v>3</v>
      </c>
      <c r="JF67" s="157">
        <v>3</v>
      </c>
      <c r="JG67" s="157">
        <v>0</v>
      </c>
      <c r="JH67" s="157">
        <v>0</v>
      </c>
      <c r="JI67" s="158">
        <f t="shared" si="39"/>
        <v>1</v>
      </c>
      <c r="JJ67" s="162">
        <f t="shared" si="40"/>
        <v>0</v>
      </c>
      <c r="JL67" s="157" t="s">
        <v>85</v>
      </c>
      <c r="JM67" s="157">
        <v>3</v>
      </c>
      <c r="JN67" s="157">
        <v>3</v>
      </c>
      <c r="JO67" s="157">
        <v>0</v>
      </c>
      <c r="JP67" s="157">
        <v>0</v>
      </c>
      <c r="JQ67" s="158">
        <f t="shared" si="41"/>
        <v>1</v>
      </c>
      <c r="JR67" s="162">
        <f t="shared" si="42"/>
        <v>0</v>
      </c>
      <c r="JT67" s="157" t="s">
        <v>85</v>
      </c>
      <c r="JU67" s="157">
        <v>3</v>
      </c>
      <c r="JV67" s="157">
        <v>3</v>
      </c>
      <c r="JW67" s="157">
        <v>0</v>
      </c>
      <c r="JX67" s="157">
        <v>0</v>
      </c>
      <c r="JY67" s="158">
        <f t="shared" si="43"/>
        <v>1</v>
      </c>
      <c r="JZ67" s="162">
        <f t="shared" si="44"/>
        <v>0</v>
      </c>
      <c r="KB67" s="157" t="s">
        <v>85</v>
      </c>
      <c r="KC67" s="157">
        <v>3</v>
      </c>
      <c r="KD67" s="157">
        <v>3</v>
      </c>
      <c r="KE67" s="157">
        <v>0</v>
      </c>
      <c r="KF67" s="157">
        <v>0</v>
      </c>
      <c r="KG67" s="158">
        <f t="shared" si="45"/>
        <v>1</v>
      </c>
      <c r="KH67" s="162">
        <f t="shared" si="46"/>
        <v>0</v>
      </c>
      <c r="KJ67" s="157" t="s">
        <v>85</v>
      </c>
      <c r="KK67" s="157">
        <v>3</v>
      </c>
      <c r="KL67" s="157">
        <v>3</v>
      </c>
      <c r="KM67" s="157">
        <v>0</v>
      </c>
      <c r="KN67" s="157">
        <v>0</v>
      </c>
      <c r="KO67" s="158">
        <f t="shared" si="47"/>
        <v>1</v>
      </c>
      <c r="KP67" s="162">
        <f t="shared" si="48"/>
        <v>0</v>
      </c>
      <c r="KR67" s="157" t="s">
        <v>85</v>
      </c>
      <c r="KS67" s="157">
        <v>3</v>
      </c>
      <c r="KT67" s="157">
        <v>3</v>
      </c>
      <c r="KU67" s="157">
        <v>0</v>
      </c>
      <c r="KV67" s="157">
        <v>0</v>
      </c>
      <c r="KW67" s="158">
        <f t="shared" si="49"/>
        <v>1</v>
      </c>
      <c r="KX67" s="162">
        <f t="shared" si="50"/>
        <v>0</v>
      </c>
      <c r="KZ67" s="157" t="s">
        <v>85</v>
      </c>
      <c r="LA67" s="157">
        <v>3</v>
      </c>
      <c r="LB67" s="157">
        <v>3</v>
      </c>
      <c r="LC67" s="157">
        <v>0</v>
      </c>
      <c r="LD67" s="157">
        <v>0</v>
      </c>
      <c r="LE67" s="158">
        <f t="shared" si="51"/>
        <v>1</v>
      </c>
      <c r="LF67" s="162">
        <f t="shared" si="52"/>
        <v>0</v>
      </c>
      <c r="LH67" s="157" t="s">
        <v>85</v>
      </c>
      <c r="LI67" s="157">
        <v>3</v>
      </c>
      <c r="LJ67" s="157">
        <v>3</v>
      </c>
      <c r="LK67" s="157">
        <v>0</v>
      </c>
      <c r="LL67" s="157">
        <v>0</v>
      </c>
      <c r="LM67" s="158">
        <f t="shared" si="53"/>
        <v>1</v>
      </c>
      <c r="LN67" s="162">
        <f t="shared" si="54"/>
        <v>0</v>
      </c>
      <c r="LP67" s="157" t="s">
        <v>85</v>
      </c>
      <c r="LQ67" s="157">
        <v>3</v>
      </c>
      <c r="LR67" s="157">
        <v>3</v>
      </c>
      <c r="LS67" s="157">
        <v>0</v>
      </c>
      <c r="LT67" s="157">
        <v>0</v>
      </c>
      <c r="LU67" s="158">
        <f t="shared" si="55"/>
        <v>1</v>
      </c>
      <c r="LV67" s="162">
        <f t="shared" si="56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57"/>
        <v>1</v>
      </c>
      <c r="MD67" s="162">
        <f t="shared" si="58"/>
        <v>0</v>
      </c>
      <c r="ME67" s="162"/>
      <c r="MF67" s="157" t="s">
        <v>85</v>
      </c>
      <c r="MG67" s="157">
        <v>3</v>
      </c>
      <c r="MH67" s="157">
        <v>3</v>
      </c>
      <c r="MI67" s="157">
        <v>0</v>
      </c>
      <c r="MJ67" s="157">
        <v>0</v>
      </c>
      <c r="MK67" s="158">
        <v>1</v>
      </c>
      <c r="ML67" s="158"/>
      <c r="MM67" s="158"/>
      <c r="MN67" s="158"/>
      <c r="MP67" s="157" t="s">
        <v>85</v>
      </c>
      <c r="MQ67" s="157">
        <v>3</v>
      </c>
      <c r="MR67" s="157">
        <v>3</v>
      </c>
      <c r="MS67" s="157">
        <v>0</v>
      </c>
      <c r="MT67" s="157">
        <v>0</v>
      </c>
      <c r="MU67" s="158">
        <v>1</v>
      </c>
      <c r="MV67" s="162">
        <f t="shared" si="59"/>
        <v>0</v>
      </c>
      <c r="MX67" s="157" t="s">
        <v>85</v>
      </c>
      <c r="MY67" s="157">
        <v>3</v>
      </c>
      <c r="MZ67" s="157">
        <v>0</v>
      </c>
      <c r="NA67" s="157">
        <v>0</v>
      </c>
      <c r="NB67" s="157">
        <v>3</v>
      </c>
      <c r="NC67" s="158">
        <v>0</v>
      </c>
      <c r="NE67" s="157" t="s">
        <v>85</v>
      </c>
      <c r="NF67" s="157">
        <v>3</v>
      </c>
      <c r="NG67" s="157">
        <v>0</v>
      </c>
      <c r="NH67" s="157">
        <v>0</v>
      </c>
      <c r="NI67" s="157">
        <v>3</v>
      </c>
      <c r="NJ67" s="158">
        <v>0</v>
      </c>
      <c r="NL67" s="157" t="s">
        <v>85</v>
      </c>
      <c r="NM67" s="157">
        <v>3</v>
      </c>
      <c r="NN67" s="157">
        <v>0</v>
      </c>
      <c r="NO67" s="157">
        <v>0</v>
      </c>
      <c r="NP67" s="157">
        <v>3</v>
      </c>
      <c r="NQ67" s="158">
        <v>0</v>
      </c>
      <c r="NS67" s="157" t="s">
        <v>85</v>
      </c>
      <c r="NT67" s="157">
        <v>3</v>
      </c>
      <c r="NU67" s="157">
        <v>0</v>
      </c>
      <c r="NV67" s="157">
        <v>0</v>
      </c>
      <c r="NW67" s="157">
        <v>3</v>
      </c>
      <c r="NX67" s="158">
        <v>0</v>
      </c>
      <c r="NZ67" s="157" t="s">
        <v>85</v>
      </c>
      <c r="OA67" s="157">
        <v>3</v>
      </c>
      <c r="OB67" s="157">
        <v>0</v>
      </c>
      <c r="OC67" s="157">
        <v>0</v>
      </c>
      <c r="OD67" s="157">
        <v>3</v>
      </c>
      <c r="OE67" s="157">
        <v>0</v>
      </c>
      <c r="OG67" s="157" t="s">
        <v>85</v>
      </c>
      <c r="OH67" s="157">
        <v>3</v>
      </c>
      <c r="OI67" s="157">
        <v>0</v>
      </c>
      <c r="OJ67" s="157">
        <v>0</v>
      </c>
      <c r="OK67" s="157">
        <v>3</v>
      </c>
      <c r="OL67" s="158">
        <v>0</v>
      </c>
      <c r="ON67" s="157" t="s">
        <v>85</v>
      </c>
      <c r="OO67" s="157">
        <v>3</v>
      </c>
      <c r="OP67" s="157">
        <v>0</v>
      </c>
      <c r="OQ67" s="157">
        <v>0</v>
      </c>
      <c r="OR67" s="157">
        <v>3</v>
      </c>
      <c r="OS67" s="158">
        <v>0</v>
      </c>
      <c r="OU67" s="157" t="s">
        <v>85</v>
      </c>
      <c r="OV67" s="157">
        <v>3</v>
      </c>
      <c r="OW67" s="157">
        <v>0</v>
      </c>
      <c r="OX67" s="157">
        <v>0</v>
      </c>
      <c r="OY67" s="157">
        <v>3</v>
      </c>
      <c r="OZ67" s="158">
        <v>0</v>
      </c>
      <c r="PB67" s="157" t="s">
        <v>80</v>
      </c>
      <c r="PC67" s="157">
        <v>20</v>
      </c>
      <c r="PD67" s="157">
        <v>0</v>
      </c>
      <c r="PE67" s="157">
        <v>0</v>
      </c>
      <c r="PF67" s="157">
        <v>20</v>
      </c>
      <c r="PG67" s="157">
        <v>0</v>
      </c>
    </row>
    <row r="68" spans="1:423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f t="shared" si="61"/>
        <v>1</v>
      </c>
      <c r="H68" s="2" t="s">
        <v>108</v>
      </c>
      <c r="I68" s="2">
        <v>4</v>
      </c>
      <c r="J68" s="2">
        <v>4</v>
      </c>
      <c r="K68" s="2">
        <v>0</v>
      </c>
      <c r="L68" s="2">
        <v>0</v>
      </c>
      <c r="M68" s="4">
        <f t="shared" ref="M68:M74" si="62">J68/I68</f>
        <v>1</v>
      </c>
      <c r="N68" s="108">
        <f t="shared" ref="N68:N73" si="63">M68-F68</f>
        <v>0</v>
      </c>
      <c r="P68" s="2" t="s">
        <v>108</v>
      </c>
      <c r="Q68" s="2">
        <v>4</v>
      </c>
      <c r="R68" s="2">
        <v>4</v>
      </c>
      <c r="S68" s="2">
        <v>0</v>
      </c>
      <c r="T68" s="2">
        <v>0</v>
      </c>
      <c r="U68" s="4">
        <v>1</v>
      </c>
      <c r="V68" s="108">
        <f t="shared" ref="V68:V73" si="64">U68-M68</f>
        <v>0</v>
      </c>
      <c r="X68" s="2" t="s">
        <v>108</v>
      </c>
      <c r="Y68" s="2">
        <v>4</v>
      </c>
      <c r="Z68" s="2">
        <v>4</v>
      </c>
      <c r="AA68" s="2">
        <v>0</v>
      </c>
      <c r="AB68" s="2">
        <v>0</v>
      </c>
      <c r="AC68" s="4">
        <v>1</v>
      </c>
      <c r="AD68" s="108">
        <f t="shared" ref="AD68:AD73" si="65">AC68-U68</f>
        <v>0</v>
      </c>
      <c r="AF68" s="2" t="s">
        <v>108</v>
      </c>
      <c r="AG68" s="2">
        <v>4</v>
      </c>
      <c r="AH68" s="2">
        <v>4</v>
      </c>
      <c r="AI68" s="2">
        <v>0</v>
      </c>
      <c r="AJ68" s="2">
        <v>0</v>
      </c>
      <c r="AK68" s="4">
        <v>1</v>
      </c>
      <c r="AL68" s="108">
        <f t="shared" ref="AL68:AL73" si="66">AK68-AC68</f>
        <v>0</v>
      </c>
      <c r="AN68" s="2" t="s">
        <v>108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108">
        <f t="shared" ref="AT68:AT73" si="67">AS68-AK68</f>
        <v>0</v>
      </c>
      <c r="AV68" s="2" t="s">
        <v>108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108">
        <f t="shared" ref="BB68:BB73" si="68">BA68-AS68</f>
        <v>0</v>
      </c>
      <c r="BD68" s="2" t="s">
        <v>108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108">
        <f t="shared" ref="BJ68:BJ73" si="69">BI68-BA68</f>
        <v>0</v>
      </c>
      <c r="BL68" s="2" t="s">
        <v>108</v>
      </c>
      <c r="BM68" s="2">
        <v>4</v>
      </c>
      <c r="BN68" s="2">
        <v>4</v>
      </c>
      <c r="BO68" s="2">
        <v>0</v>
      </c>
      <c r="BP68" s="2">
        <v>0</v>
      </c>
      <c r="BQ68" s="4">
        <f t="shared" ref="BQ68:BQ74" si="70">BN68/BM68</f>
        <v>1</v>
      </c>
      <c r="BR68" s="108">
        <f t="shared" ref="BR68:BR73" si="71">BQ68-BI68</f>
        <v>0</v>
      </c>
      <c r="BT68" s="157" t="s">
        <v>108</v>
      </c>
      <c r="BU68" s="157">
        <v>4</v>
      </c>
      <c r="BV68" s="157">
        <v>4</v>
      </c>
      <c r="BW68" s="157">
        <v>0</v>
      </c>
      <c r="BX68" s="157">
        <v>0</v>
      </c>
      <c r="BY68" s="158">
        <v>1</v>
      </c>
      <c r="BZ68" s="158">
        <v>0</v>
      </c>
      <c r="CA68" s="156"/>
      <c r="CB68" s="156" t="s">
        <v>108</v>
      </c>
      <c r="CC68" s="156">
        <v>4</v>
      </c>
      <c r="CD68" s="156">
        <v>4</v>
      </c>
      <c r="CE68" s="156">
        <v>0</v>
      </c>
      <c r="CF68" s="156">
        <v>0</v>
      </c>
      <c r="CG68" s="162">
        <v>1</v>
      </c>
      <c r="CH68" s="158">
        <v>0</v>
      </c>
      <c r="CI68" s="157"/>
      <c r="CJ68" s="156" t="s">
        <v>108</v>
      </c>
      <c r="CK68" s="156">
        <v>4</v>
      </c>
      <c r="CL68" s="156">
        <v>4</v>
      </c>
      <c r="CM68" s="156">
        <v>0</v>
      </c>
      <c r="CN68" s="156">
        <v>0</v>
      </c>
      <c r="CO68" s="162">
        <v>1</v>
      </c>
      <c r="CP68" s="162">
        <f t="shared" ref="CP68:CP73" si="72">CO68-CG68</f>
        <v>0</v>
      </c>
      <c r="CQ68" s="156"/>
      <c r="CR68" s="156" t="s">
        <v>108</v>
      </c>
      <c r="CS68" s="156">
        <v>4</v>
      </c>
      <c r="CT68" s="156">
        <v>4</v>
      </c>
      <c r="CU68" s="156">
        <v>0</v>
      </c>
      <c r="CV68" s="156">
        <v>0</v>
      </c>
      <c r="CW68" s="162">
        <v>1</v>
      </c>
      <c r="CX68" s="158">
        <f t="shared" ref="CX68:CX73" si="73">CW68-CO68</f>
        <v>0</v>
      </c>
      <c r="CY68" s="157"/>
      <c r="CZ68" s="156" t="s">
        <v>108</v>
      </c>
      <c r="DA68" s="156">
        <v>4</v>
      </c>
      <c r="DB68" s="156">
        <v>4</v>
      </c>
      <c r="DC68" s="156">
        <v>0</v>
      </c>
      <c r="DD68" s="156">
        <v>0</v>
      </c>
      <c r="DE68" s="162">
        <v>1</v>
      </c>
      <c r="DF68" s="158">
        <f t="shared" ref="DF68:DF73" si="74">DE68-CW68</f>
        <v>0</v>
      </c>
      <c r="DG68" s="157"/>
      <c r="DH68" s="156" t="s">
        <v>108</v>
      </c>
      <c r="DI68" s="156">
        <v>4</v>
      </c>
      <c r="DJ68" s="156">
        <v>4</v>
      </c>
      <c r="DK68" s="156">
        <v>0</v>
      </c>
      <c r="DL68" s="156">
        <v>0</v>
      </c>
      <c r="DM68" s="162">
        <v>1</v>
      </c>
      <c r="DN68" s="158">
        <f t="shared" ref="DN68:DN73" si="75">DM68-DE68</f>
        <v>0</v>
      </c>
      <c r="DO68" s="157"/>
      <c r="DP68" s="156" t="s">
        <v>108</v>
      </c>
      <c r="DQ68" s="156">
        <v>4</v>
      </c>
      <c r="DR68" s="156">
        <v>4</v>
      </c>
      <c r="DS68" s="156">
        <v>0</v>
      </c>
      <c r="DT68" s="156">
        <v>0</v>
      </c>
      <c r="DU68" s="162">
        <v>1</v>
      </c>
      <c r="DV68" s="162">
        <f t="shared" ref="DV68:DV73" si="76">DU68-DM68</f>
        <v>0</v>
      </c>
      <c r="DW68" s="156"/>
      <c r="DX68" s="156" t="s">
        <v>108</v>
      </c>
      <c r="DY68" s="156">
        <v>4</v>
      </c>
      <c r="DZ68" s="156">
        <v>4</v>
      </c>
      <c r="EA68" s="156">
        <v>0</v>
      </c>
      <c r="EB68" s="156">
        <v>0</v>
      </c>
      <c r="EC68" s="162">
        <v>1</v>
      </c>
      <c r="ED68" s="162">
        <f t="shared" ref="ED68:ED73" si="77">EC68-DU68</f>
        <v>0</v>
      </c>
      <c r="EE68" s="156"/>
      <c r="EF68" s="156" t="s">
        <v>108</v>
      </c>
      <c r="EG68" s="156">
        <v>4</v>
      </c>
      <c r="EH68" s="156">
        <v>4</v>
      </c>
      <c r="EI68" s="156">
        <v>0</v>
      </c>
      <c r="EJ68" s="156">
        <v>0</v>
      </c>
      <c r="EK68" s="162">
        <v>1</v>
      </c>
      <c r="EL68" s="162">
        <f t="shared" ref="EL68:EL73" si="78">EK68-EC68</f>
        <v>0</v>
      </c>
      <c r="EM68" s="156"/>
      <c r="EN68" s="156" t="s">
        <v>108</v>
      </c>
      <c r="EO68" s="156">
        <v>4</v>
      </c>
      <c r="EP68" s="156">
        <v>4</v>
      </c>
      <c r="EQ68" s="156">
        <v>0</v>
      </c>
      <c r="ER68" s="156">
        <v>0</v>
      </c>
      <c r="ES68" s="162">
        <v>1</v>
      </c>
      <c r="ET68" s="162">
        <f t="shared" ref="ET68:ET73" si="79">ES68-EK68</f>
        <v>0</v>
      </c>
      <c r="EU68" s="156"/>
      <c r="EV68" s="156"/>
      <c r="EW68" s="156"/>
      <c r="EX68" s="156"/>
      <c r="EY68" s="156"/>
      <c r="EZ68" s="156"/>
      <c r="FA68" s="156"/>
      <c r="FB68" s="156"/>
      <c r="FC68" s="162"/>
      <c r="FD68" s="156"/>
      <c r="FE68" s="156"/>
      <c r="FF68" s="156"/>
      <c r="FG68" s="156"/>
      <c r="FH68" s="156"/>
      <c r="FI68" s="156"/>
      <c r="FJ68" s="162"/>
      <c r="FK68" s="156"/>
      <c r="FL68" s="156"/>
      <c r="FM68" s="156"/>
      <c r="FN68" s="156"/>
      <c r="FO68" s="156"/>
      <c r="FP68" s="156"/>
      <c r="FQ68" s="156"/>
      <c r="FR68" s="156"/>
      <c r="FS68" s="156"/>
      <c r="FT68" s="157" t="s">
        <v>108</v>
      </c>
      <c r="FU68" s="157">
        <v>4</v>
      </c>
      <c r="FV68" s="157">
        <v>4</v>
      </c>
      <c r="FW68" s="157">
        <v>0</v>
      </c>
      <c r="FX68" s="157">
        <v>0</v>
      </c>
      <c r="FY68" s="158">
        <f t="shared" ref="FY68:FY73" si="80">FV68/FU68</f>
        <v>1</v>
      </c>
      <c r="FZ68" s="162">
        <f t="shared" ref="FZ68:FZ73" si="81">FY68-ES68</f>
        <v>0</v>
      </c>
      <c r="GA68" s="156"/>
      <c r="GB68" s="157" t="s">
        <v>108</v>
      </c>
      <c r="GC68" s="157">
        <v>4</v>
      </c>
      <c r="GD68" s="157">
        <v>4</v>
      </c>
      <c r="GE68" s="157">
        <v>0</v>
      </c>
      <c r="GF68" s="157">
        <v>0</v>
      </c>
      <c r="GG68" s="158">
        <f t="shared" ref="GG68:GG73" si="82">GD68/GC68</f>
        <v>1</v>
      </c>
      <c r="GH68" s="162">
        <f t="shared" ref="GH68:GH73" si="83">GG68-FY68</f>
        <v>0</v>
      </c>
      <c r="GI68" s="156"/>
      <c r="GJ68" s="157" t="s">
        <v>108</v>
      </c>
      <c r="GK68" s="157">
        <v>4</v>
      </c>
      <c r="GL68" s="157">
        <v>4</v>
      </c>
      <c r="GM68" s="157">
        <v>0</v>
      </c>
      <c r="GN68" s="157">
        <v>0</v>
      </c>
      <c r="GO68" s="158">
        <f t="shared" ref="GO68:GO73" si="84">GL68/GK68</f>
        <v>1</v>
      </c>
      <c r="GP68" s="162">
        <f t="shared" ref="GP68:GP73" si="85">GO68-GG68</f>
        <v>0</v>
      </c>
      <c r="GQ68" s="156"/>
      <c r="GR68" s="157" t="s">
        <v>108</v>
      </c>
      <c r="GS68" s="157">
        <v>4</v>
      </c>
      <c r="GT68" s="157">
        <v>4</v>
      </c>
      <c r="GU68" s="157">
        <v>0</v>
      </c>
      <c r="GV68" s="157">
        <v>0</v>
      </c>
      <c r="GW68" s="158">
        <f t="shared" ref="GW68:GW73" si="86">GT68/GS68</f>
        <v>1</v>
      </c>
      <c r="GX68" s="162">
        <f t="shared" ref="GX68:GX73" si="87">GW68-GO68</f>
        <v>0</v>
      </c>
      <c r="GY68" s="156"/>
      <c r="GZ68" s="157" t="s">
        <v>108</v>
      </c>
      <c r="HA68" s="157">
        <v>4</v>
      </c>
      <c r="HB68" s="157">
        <v>4</v>
      </c>
      <c r="HC68" s="157">
        <v>0</v>
      </c>
      <c r="HD68" s="157">
        <v>0</v>
      </c>
      <c r="HE68" s="158">
        <f t="shared" ref="HE68:HE74" si="88">HB68/HA68</f>
        <v>1</v>
      </c>
      <c r="HF68" s="162">
        <f t="shared" ref="HF68:HF73" si="89">HE68-GW68</f>
        <v>0</v>
      </c>
      <c r="HH68" s="157" t="s">
        <v>108</v>
      </c>
      <c r="HI68" s="157">
        <v>4</v>
      </c>
      <c r="HJ68" s="157">
        <v>4</v>
      </c>
      <c r="HK68" s="157">
        <v>0</v>
      </c>
      <c r="HL68" s="157">
        <v>0</v>
      </c>
      <c r="HM68" s="158">
        <f t="shared" ref="HM68:HM74" si="90">HJ68/HI68</f>
        <v>1</v>
      </c>
      <c r="HN68" s="162">
        <f t="shared" ref="HN68:HN73" si="91">HM68-HE68</f>
        <v>0</v>
      </c>
      <c r="HP68" s="157" t="s">
        <v>108</v>
      </c>
      <c r="HQ68" s="157">
        <v>4</v>
      </c>
      <c r="HR68" s="157">
        <v>4</v>
      </c>
      <c r="HS68" s="157">
        <v>0</v>
      </c>
      <c r="HT68" s="157">
        <v>0</v>
      </c>
      <c r="HU68" s="158">
        <f t="shared" ref="HU68:HU74" si="92">HR68/HQ68</f>
        <v>1</v>
      </c>
      <c r="HV68" s="162">
        <f t="shared" ref="HV68:HV73" si="93">HU68-HM68</f>
        <v>0</v>
      </c>
      <c r="HX68" s="157" t="s">
        <v>108</v>
      </c>
      <c r="HY68" s="157">
        <v>4</v>
      </c>
      <c r="HZ68" s="157">
        <v>4</v>
      </c>
      <c r="IA68" s="157">
        <v>0</v>
      </c>
      <c r="IB68" s="157">
        <v>0</v>
      </c>
      <c r="IC68" s="158">
        <f t="shared" ref="IC68:IC74" si="94">HZ68/HY68</f>
        <v>1</v>
      </c>
      <c r="ID68" s="162">
        <f t="shared" ref="ID68:ID73" si="95">IC68-HU68</f>
        <v>0</v>
      </c>
      <c r="IF68" s="157" t="s">
        <v>108</v>
      </c>
      <c r="IG68" s="157">
        <v>4</v>
      </c>
      <c r="IH68" s="157">
        <v>4</v>
      </c>
      <c r="II68" s="157">
        <v>0</v>
      </c>
      <c r="IJ68" s="157">
        <v>0</v>
      </c>
      <c r="IK68" s="158">
        <f t="shared" ref="IK68:IK74" si="96">IH68/IG68</f>
        <v>1</v>
      </c>
      <c r="IL68" s="162">
        <f t="shared" ref="IL68:IL73" si="97">IK68-IC68</f>
        <v>0</v>
      </c>
      <c r="IN68" s="157" t="s">
        <v>108</v>
      </c>
      <c r="IO68" s="157">
        <v>4</v>
      </c>
      <c r="IP68" s="157">
        <v>4</v>
      </c>
      <c r="IQ68" s="157">
        <v>0</v>
      </c>
      <c r="IR68" s="157">
        <v>0</v>
      </c>
      <c r="IS68" s="158">
        <f t="shared" ref="IS68:IS74" si="98">IP68/IO68</f>
        <v>1</v>
      </c>
      <c r="IT68" s="162">
        <f t="shared" ref="IT68:IT73" si="99">IS68-IK68</f>
        <v>0</v>
      </c>
      <c r="IV68" s="157" t="s">
        <v>108</v>
      </c>
      <c r="IW68" s="157">
        <v>4</v>
      </c>
      <c r="IX68" s="157">
        <v>4</v>
      </c>
      <c r="IY68" s="157">
        <v>0</v>
      </c>
      <c r="IZ68" s="157">
        <v>0</v>
      </c>
      <c r="JA68" s="158">
        <f t="shared" ref="JA68:JA74" si="100">IX68/IW68</f>
        <v>1</v>
      </c>
      <c r="JB68" s="162">
        <f t="shared" ref="JB68:JB73" si="101">JA68-IS68</f>
        <v>0</v>
      </c>
      <c r="JD68" s="157" t="s">
        <v>108</v>
      </c>
      <c r="JE68" s="157">
        <v>4</v>
      </c>
      <c r="JF68" s="157">
        <v>4</v>
      </c>
      <c r="JG68" s="157">
        <v>0</v>
      </c>
      <c r="JH68" s="157">
        <v>0</v>
      </c>
      <c r="JI68" s="158">
        <f t="shared" ref="JI68:JI74" si="102">JF68/JE68</f>
        <v>1</v>
      </c>
      <c r="JJ68" s="162">
        <f t="shared" ref="JJ68:JJ73" si="103">JI68-JA68</f>
        <v>0</v>
      </c>
      <c r="JL68" s="157" t="s">
        <v>108</v>
      </c>
      <c r="JM68" s="157">
        <v>4</v>
      </c>
      <c r="JN68" s="157">
        <v>4</v>
      </c>
      <c r="JO68" s="157">
        <v>0</v>
      </c>
      <c r="JP68" s="157">
        <v>0</v>
      </c>
      <c r="JQ68" s="158">
        <f t="shared" ref="JQ68:JQ74" si="104">JN68/JM68</f>
        <v>1</v>
      </c>
      <c r="JR68" s="162">
        <f t="shared" ref="JR68:JR73" si="105">JQ68-JI68</f>
        <v>0</v>
      </c>
      <c r="JT68" s="157" t="s">
        <v>108</v>
      </c>
      <c r="JU68" s="157">
        <v>4</v>
      </c>
      <c r="JV68" s="157">
        <v>4</v>
      </c>
      <c r="JW68" s="157">
        <v>0</v>
      </c>
      <c r="JX68" s="157">
        <v>0</v>
      </c>
      <c r="JY68" s="158">
        <f t="shared" ref="JY68:JY74" si="106">JV68/JU68</f>
        <v>1</v>
      </c>
      <c r="JZ68" s="162">
        <f t="shared" ref="JZ68:JZ73" si="107">JY68-JQ68</f>
        <v>0</v>
      </c>
      <c r="KB68" s="157" t="s">
        <v>108</v>
      </c>
      <c r="KC68" s="157">
        <v>4</v>
      </c>
      <c r="KD68" s="157">
        <v>4</v>
      </c>
      <c r="KE68" s="157">
        <v>0</v>
      </c>
      <c r="KF68" s="157">
        <v>0</v>
      </c>
      <c r="KG68" s="158">
        <f t="shared" ref="KG68:KG74" si="108">KD68/KC68</f>
        <v>1</v>
      </c>
      <c r="KH68" s="162">
        <f t="shared" ref="KH68:KH73" si="109">KG68-JY68</f>
        <v>0</v>
      </c>
      <c r="KJ68" s="157" t="s">
        <v>108</v>
      </c>
      <c r="KK68" s="157">
        <v>4</v>
      </c>
      <c r="KL68" s="157">
        <v>4</v>
      </c>
      <c r="KM68" s="157">
        <v>0</v>
      </c>
      <c r="KN68" s="157">
        <v>0</v>
      </c>
      <c r="KO68" s="158">
        <f t="shared" ref="KO68:KO74" si="110">KL68/KK68</f>
        <v>1</v>
      </c>
      <c r="KP68" s="162">
        <f t="shared" ref="KP68:KP73" si="111">KO68-KG68</f>
        <v>0</v>
      </c>
      <c r="KR68" s="157" t="s">
        <v>108</v>
      </c>
      <c r="KS68" s="157">
        <v>4</v>
      </c>
      <c r="KT68" s="157">
        <v>4</v>
      </c>
      <c r="KU68" s="157">
        <v>0</v>
      </c>
      <c r="KV68" s="157">
        <v>0</v>
      </c>
      <c r="KW68" s="158">
        <f t="shared" ref="KW68:KW74" si="112">KT68/KS68</f>
        <v>1</v>
      </c>
      <c r="KX68" s="162">
        <f t="shared" ref="KX68:KX73" si="113">KW68-KO68</f>
        <v>0</v>
      </c>
      <c r="KZ68" s="157" t="s">
        <v>108</v>
      </c>
      <c r="LA68" s="157">
        <v>4</v>
      </c>
      <c r="LB68" s="157">
        <v>4</v>
      </c>
      <c r="LC68" s="157">
        <v>0</v>
      </c>
      <c r="LD68" s="157">
        <v>0</v>
      </c>
      <c r="LE68" s="158">
        <f t="shared" ref="LE68:LE74" si="114">LB68/LA68</f>
        <v>1</v>
      </c>
      <c r="LF68" s="162">
        <f t="shared" ref="LF68:LF73" si="115">LE68-KW68</f>
        <v>0</v>
      </c>
      <c r="LH68" s="157" t="s">
        <v>108</v>
      </c>
      <c r="LI68" s="157">
        <v>4</v>
      </c>
      <c r="LJ68" s="157">
        <v>4</v>
      </c>
      <c r="LK68" s="157">
        <v>0</v>
      </c>
      <c r="LL68" s="157">
        <v>0</v>
      </c>
      <c r="LM68" s="158">
        <f t="shared" ref="LM68:LM74" si="116">LJ68/LI68</f>
        <v>1</v>
      </c>
      <c r="LN68" s="162">
        <f t="shared" ref="LN68:LN73" si="117">LM68-LE68</f>
        <v>0</v>
      </c>
      <c r="LP68" s="157" t="s">
        <v>108</v>
      </c>
      <c r="LQ68" s="157">
        <v>4</v>
      </c>
      <c r="LR68" s="157">
        <v>4</v>
      </c>
      <c r="LS68" s="157">
        <v>0</v>
      </c>
      <c r="LT68" s="157">
        <v>0</v>
      </c>
      <c r="LU68" s="158">
        <f t="shared" ref="LU68:LU74" si="118">LR68/LQ68</f>
        <v>1</v>
      </c>
      <c r="LV68" s="162">
        <f t="shared" ref="LV68:LV73" si="119">LU68-LM68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4" si="120">LZ68/LY68</f>
        <v>1</v>
      </c>
      <c r="MD68" s="162">
        <f t="shared" ref="MD68:MD73" si="121">MC68-LU68</f>
        <v>0</v>
      </c>
      <c r="ME68" s="162"/>
      <c r="MF68" s="157" t="s">
        <v>108</v>
      </c>
      <c r="MG68" s="157">
        <v>4</v>
      </c>
      <c r="MH68" s="157">
        <v>4</v>
      </c>
      <c r="MI68" s="157">
        <v>0</v>
      </c>
      <c r="MJ68" s="157">
        <v>0</v>
      </c>
      <c r="MK68" s="158">
        <v>1</v>
      </c>
      <c r="ML68" s="158"/>
      <c r="MM68" s="158"/>
      <c r="MN68" s="158"/>
      <c r="MP68" s="157" t="s">
        <v>108</v>
      </c>
      <c r="MQ68" s="157">
        <v>4</v>
      </c>
      <c r="MR68" s="157">
        <v>4</v>
      </c>
      <c r="MS68" s="157">
        <v>0</v>
      </c>
      <c r="MT68" s="157">
        <v>0</v>
      </c>
      <c r="MU68" s="158">
        <v>1</v>
      </c>
      <c r="MV68" s="162">
        <f t="shared" ref="MV68:MV73" si="122">MU68-MK68</f>
        <v>0</v>
      </c>
      <c r="MX68" s="157" t="s">
        <v>108</v>
      </c>
      <c r="MY68" s="157">
        <v>4</v>
      </c>
      <c r="MZ68" s="157">
        <v>0</v>
      </c>
      <c r="NA68" s="157">
        <v>0</v>
      </c>
      <c r="NB68" s="157">
        <v>4</v>
      </c>
      <c r="NC68" s="158">
        <v>0</v>
      </c>
      <c r="NE68" s="157" t="s">
        <v>108</v>
      </c>
      <c r="NF68" s="157">
        <v>4</v>
      </c>
      <c r="NG68" s="157">
        <v>0</v>
      </c>
      <c r="NH68" s="157">
        <v>0</v>
      </c>
      <c r="NI68" s="157">
        <v>4</v>
      </c>
      <c r="NJ68" s="158">
        <v>0</v>
      </c>
      <c r="NL68" s="157" t="s">
        <v>108</v>
      </c>
      <c r="NM68" s="157">
        <v>4</v>
      </c>
      <c r="NN68" s="157">
        <v>0</v>
      </c>
      <c r="NO68" s="157">
        <v>0</v>
      </c>
      <c r="NP68" s="157">
        <v>4</v>
      </c>
      <c r="NQ68" s="158">
        <v>0</v>
      </c>
      <c r="NS68" s="157" t="s">
        <v>108</v>
      </c>
      <c r="NT68" s="157">
        <v>4</v>
      </c>
      <c r="NU68" s="157">
        <v>0</v>
      </c>
      <c r="NV68" s="157">
        <v>0</v>
      </c>
      <c r="NW68" s="157">
        <v>4</v>
      </c>
      <c r="NX68" s="158">
        <v>0</v>
      </c>
      <c r="NZ68" s="157" t="s">
        <v>108</v>
      </c>
      <c r="OA68" s="157">
        <v>4</v>
      </c>
      <c r="OB68" s="157">
        <v>0</v>
      </c>
      <c r="OC68" s="157">
        <v>0</v>
      </c>
      <c r="OD68" s="157">
        <v>4</v>
      </c>
      <c r="OE68" s="157">
        <v>0</v>
      </c>
      <c r="OG68" s="157" t="s">
        <v>108</v>
      </c>
      <c r="OH68" s="157">
        <v>4</v>
      </c>
      <c r="OI68" s="157">
        <v>0</v>
      </c>
      <c r="OJ68" s="157">
        <v>0</v>
      </c>
      <c r="OK68" s="157">
        <v>4</v>
      </c>
      <c r="OL68" s="158">
        <v>0</v>
      </c>
      <c r="ON68" s="157" t="s">
        <v>108</v>
      </c>
      <c r="OO68" s="157">
        <v>4</v>
      </c>
      <c r="OP68" s="157">
        <v>0</v>
      </c>
      <c r="OQ68" s="157">
        <v>0</v>
      </c>
      <c r="OR68" s="157">
        <v>4</v>
      </c>
      <c r="OS68" s="158">
        <v>0</v>
      </c>
      <c r="OU68" s="157" t="s">
        <v>108</v>
      </c>
      <c r="OV68" s="157">
        <v>4</v>
      </c>
      <c r="OW68" s="157">
        <v>0</v>
      </c>
      <c r="OX68" s="157">
        <v>0</v>
      </c>
      <c r="OY68" s="157">
        <v>4</v>
      </c>
      <c r="OZ68" s="158">
        <v>0</v>
      </c>
      <c r="PB68" s="157" t="s">
        <v>85</v>
      </c>
      <c r="PC68" s="157">
        <v>3</v>
      </c>
      <c r="PD68" s="157">
        <v>0</v>
      </c>
      <c r="PE68" s="157">
        <v>0</v>
      </c>
      <c r="PF68" s="157">
        <v>3</v>
      </c>
      <c r="PG68" s="157">
        <v>0</v>
      </c>
    </row>
    <row r="69" spans="1:423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f t="shared" si="61"/>
        <v>0.82608695652173914</v>
      </c>
      <c r="H69" s="2" t="s">
        <v>81</v>
      </c>
      <c r="I69" s="2">
        <v>92</v>
      </c>
      <c r="J69" s="2">
        <v>76</v>
      </c>
      <c r="K69" s="2">
        <v>10</v>
      </c>
      <c r="L69" s="2">
        <v>6</v>
      </c>
      <c r="M69" s="4">
        <f t="shared" si="62"/>
        <v>0.82608695652173914</v>
      </c>
      <c r="N69" s="108">
        <f t="shared" si="63"/>
        <v>0</v>
      </c>
      <c r="P69" s="2" t="s">
        <v>81</v>
      </c>
      <c r="Q69" s="2">
        <v>92</v>
      </c>
      <c r="R69" s="2">
        <v>76</v>
      </c>
      <c r="S69" s="2">
        <v>10</v>
      </c>
      <c r="T69" s="2">
        <v>6</v>
      </c>
      <c r="U69" s="4">
        <v>0.83</v>
      </c>
      <c r="V69" s="108">
        <f t="shared" si="64"/>
        <v>3.9130434782608248E-3</v>
      </c>
      <c r="X69" s="2" t="s">
        <v>81</v>
      </c>
      <c r="Y69" s="2">
        <v>92</v>
      </c>
      <c r="Z69" s="2">
        <v>76</v>
      </c>
      <c r="AA69" s="2">
        <v>10</v>
      </c>
      <c r="AB69" s="2">
        <v>6</v>
      </c>
      <c r="AC69" s="4">
        <v>0.83</v>
      </c>
      <c r="AD69" s="108">
        <f t="shared" si="65"/>
        <v>0</v>
      </c>
      <c r="AF69" s="2" t="s">
        <v>81</v>
      </c>
      <c r="AG69" s="2">
        <v>92</v>
      </c>
      <c r="AH69" s="2">
        <v>76</v>
      </c>
      <c r="AI69" s="2">
        <v>10</v>
      </c>
      <c r="AJ69" s="2">
        <v>6</v>
      </c>
      <c r="AK69" s="4">
        <v>0.83</v>
      </c>
      <c r="AL69" s="108">
        <f t="shared" si="66"/>
        <v>0</v>
      </c>
      <c r="AN69" s="2" t="s">
        <v>81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108">
        <f t="shared" si="67"/>
        <v>0</v>
      </c>
      <c r="AV69" s="2" t="s">
        <v>81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108">
        <f t="shared" si="68"/>
        <v>0</v>
      </c>
      <c r="BD69" s="2" t="s">
        <v>81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108">
        <f t="shared" si="69"/>
        <v>0</v>
      </c>
      <c r="BL69" s="2" t="s">
        <v>81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70"/>
        <v>0.82608695652173914</v>
      </c>
      <c r="BR69" s="108">
        <f t="shared" si="71"/>
        <v>-3.9130434782608248E-3</v>
      </c>
      <c r="BT69" s="157" t="s">
        <v>81</v>
      </c>
      <c r="BU69" s="157">
        <v>92</v>
      </c>
      <c r="BV69" s="157">
        <v>76</v>
      </c>
      <c r="BW69" s="157">
        <v>10</v>
      </c>
      <c r="BX69" s="157">
        <v>6</v>
      </c>
      <c r="BY69" s="158">
        <v>0.83</v>
      </c>
      <c r="BZ69" s="158">
        <v>0</v>
      </c>
      <c r="CA69" s="156"/>
      <c r="CB69" s="156" t="s">
        <v>81</v>
      </c>
      <c r="CC69" s="156">
        <v>92</v>
      </c>
      <c r="CD69" s="156">
        <v>76</v>
      </c>
      <c r="CE69" s="156">
        <v>10</v>
      </c>
      <c r="CF69" s="156">
        <v>6</v>
      </c>
      <c r="CG69" s="162">
        <v>0.83</v>
      </c>
      <c r="CH69" s="158">
        <v>0</v>
      </c>
      <c r="CI69" s="157"/>
      <c r="CJ69" s="156" t="s">
        <v>81</v>
      </c>
      <c r="CK69" s="156">
        <v>92</v>
      </c>
      <c r="CL69" s="156">
        <v>76</v>
      </c>
      <c r="CM69" s="156">
        <v>10</v>
      </c>
      <c r="CN69" s="156">
        <v>6</v>
      </c>
      <c r="CO69" s="162">
        <v>0.83</v>
      </c>
      <c r="CP69" s="162">
        <f t="shared" si="72"/>
        <v>0</v>
      </c>
      <c r="CQ69" s="156"/>
      <c r="CR69" s="156" t="s">
        <v>267</v>
      </c>
      <c r="CS69" s="156">
        <v>92</v>
      </c>
      <c r="CT69" s="156">
        <v>76</v>
      </c>
      <c r="CU69" s="156">
        <v>10</v>
      </c>
      <c r="CV69" s="156">
        <v>6</v>
      </c>
      <c r="CW69" s="162">
        <v>0.83</v>
      </c>
      <c r="CX69" s="158">
        <f t="shared" si="73"/>
        <v>0</v>
      </c>
      <c r="CY69" s="157"/>
      <c r="CZ69" s="156" t="s">
        <v>267</v>
      </c>
      <c r="DA69" s="156">
        <v>92</v>
      </c>
      <c r="DB69" s="156">
        <v>76</v>
      </c>
      <c r="DC69" s="156">
        <v>10</v>
      </c>
      <c r="DD69" s="156">
        <v>6</v>
      </c>
      <c r="DE69" s="162">
        <v>0.83</v>
      </c>
      <c r="DF69" s="158">
        <f t="shared" si="74"/>
        <v>0</v>
      </c>
      <c r="DG69" s="157"/>
      <c r="DH69" s="156" t="s">
        <v>267</v>
      </c>
      <c r="DI69" s="156">
        <v>92</v>
      </c>
      <c r="DJ69" s="156">
        <v>75</v>
      </c>
      <c r="DK69" s="156">
        <v>10</v>
      </c>
      <c r="DL69" s="156">
        <v>7</v>
      </c>
      <c r="DM69" s="162">
        <v>0.82</v>
      </c>
      <c r="DN69" s="158">
        <f t="shared" si="75"/>
        <v>-1.0000000000000009E-2</v>
      </c>
      <c r="DO69" s="157" t="s">
        <v>119</v>
      </c>
      <c r="DP69" s="156" t="s">
        <v>267</v>
      </c>
      <c r="DQ69" s="156">
        <v>92</v>
      </c>
      <c r="DR69" s="156">
        <v>76</v>
      </c>
      <c r="DS69" s="156">
        <v>10</v>
      </c>
      <c r="DT69" s="156">
        <v>6</v>
      </c>
      <c r="DU69" s="162">
        <v>0.83</v>
      </c>
      <c r="DV69" s="162">
        <f t="shared" si="76"/>
        <v>1.0000000000000009E-2</v>
      </c>
      <c r="DW69" s="156"/>
      <c r="DX69" s="156" t="s">
        <v>267</v>
      </c>
      <c r="DY69" s="156">
        <v>92</v>
      </c>
      <c r="DZ69" s="156">
        <v>76</v>
      </c>
      <c r="EA69" s="156">
        <v>10</v>
      </c>
      <c r="EB69" s="156">
        <v>6</v>
      </c>
      <c r="EC69" s="162">
        <v>0.83</v>
      </c>
      <c r="ED69" s="162">
        <f t="shared" si="77"/>
        <v>0</v>
      </c>
      <c r="EE69" s="156"/>
      <c r="EF69" s="156" t="s">
        <v>267</v>
      </c>
      <c r="EG69" s="156">
        <v>92</v>
      </c>
      <c r="EH69" s="156">
        <v>76</v>
      </c>
      <c r="EI69" s="156">
        <v>10</v>
      </c>
      <c r="EJ69" s="156">
        <v>6</v>
      </c>
      <c r="EK69" s="162">
        <v>0.83</v>
      </c>
      <c r="EL69" s="162">
        <f t="shared" si="78"/>
        <v>0</v>
      </c>
      <c r="EM69" s="156"/>
      <c r="EN69" s="156" t="s">
        <v>267</v>
      </c>
      <c r="EO69" s="156">
        <v>92</v>
      </c>
      <c r="EP69" s="156">
        <v>76</v>
      </c>
      <c r="EQ69" s="156">
        <v>10</v>
      </c>
      <c r="ER69" s="156">
        <v>6</v>
      </c>
      <c r="ES69" s="162">
        <v>0.83</v>
      </c>
      <c r="ET69" s="162">
        <f t="shared" si="79"/>
        <v>0</v>
      </c>
      <c r="EU69" s="156"/>
      <c r="EV69" s="156"/>
      <c r="EW69" s="156"/>
      <c r="EX69" s="156"/>
      <c r="EY69" s="156"/>
      <c r="EZ69" s="156"/>
      <c r="FA69" s="156"/>
      <c r="FB69" s="156"/>
      <c r="FC69" s="162"/>
      <c r="FD69" s="156"/>
      <c r="FE69" s="156"/>
      <c r="FF69" s="156"/>
      <c r="FG69" s="156"/>
      <c r="FH69" s="156"/>
      <c r="FI69" s="156"/>
      <c r="FJ69" s="162"/>
      <c r="FK69" s="156"/>
      <c r="FL69" s="156"/>
      <c r="FM69" s="156"/>
      <c r="FN69" s="156"/>
      <c r="FO69" s="156"/>
      <c r="FP69" s="156"/>
      <c r="FQ69" s="156"/>
      <c r="FR69" s="156"/>
      <c r="FS69" s="156"/>
      <c r="FT69" s="157" t="s">
        <v>267</v>
      </c>
      <c r="FU69" s="157">
        <v>92</v>
      </c>
      <c r="FV69" s="157">
        <v>76</v>
      </c>
      <c r="FW69" s="157">
        <v>10</v>
      </c>
      <c r="FX69" s="157">
        <v>6</v>
      </c>
      <c r="FY69" s="158">
        <f t="shared" si="80"/>
        <v>0.82608695652173914</v>
      </c>
      <c r="FZ69" s="162">
        <f t="shared" si="81"/>
        <v>-3.9130434782608248E-3</v>
      </c>
      <c r="GA69" s="156"/>
      <c r="GB69" s="157" t="s">
        <v>267</v>
      </c>
      <c r="GC69" s="157">
        <v>92</v>
      </c>
      <c r="GD69" s="157">
        <v>76</v>
      </c>
      <c r="GE69" s="157">
        <v>10</v>
      </c>
      <c r="GF69" s="157">
        <v>6</v>
      </c>
      <c r="GG69" s="158">
        <f t="shared" si="82"/>
        <v>0.82608695652173914</v>
      </c>
      <c r="GH69" s="162">
        <f t="shared" si="83"/>
        <v>0</v>
      </c>
      <c r="GI69" s="156"/>
      <c r="GJ69" s="157" t="s">
        <v>267</v>
      </c>
      <c r="GK69" s="157">
        <v>92</v>
      </c>
      <c r="GL69" s="157">
        <v>76</v>
      </c>
      <c r="GM69" s="157">
        <v>10</v>
      </c>
      <c r="GN69" s="157">
        <v>6</v>
      </c>
      <c r="GO69" s="158">
        <f t="shared" si="84"/>
        <v>0.82608695652173914</v>
      </c>
      <c r="GP69" s="162">
        <f t="shared" si="85"/>
        <v>0</v>
      </c>
      <c r="GQ69" s="156"/>
      <c r="GR69" s="157" t="s">
        <v>267</v>
      </c>
      <c r="GS69" s="157">
        <v>92</v>
      </c>
      <c r="GT69" s="157">
        <v>76</v>
      </c>
      <c r="GU69" s="157">
        <v>10</v>
      </c>
      <c r="GV69" s="157">
        <v>6</v>
      </c>
      <c r="GW69" s="158">
        <f t="shared" si="86"/>
        <v>0.82608695652173914</v>
      </c>
      <c r="GX69" s="162">
        <f t="shared" si="87"/>
        <v>0</v>
      </c>
      <c r="GY69" s="156"/>
      <c r="GZ69" s="157" t="s">
        <v>267</v>
      </c>
      <c r="HA69" s="157">
        <v>92</v>
      </c>
      <c r="HB69" s="157">
        <v>76</v>
      </c>
      <c r="HC69" s="157">
        <v>10</v>
      </c>
      <c r="HD69" s="157">
        <v>6</v>
      </c>
      <c r="HE69" s="158">
        <f t="shared" si="88"/>
        <v>0.82608695652173914</v>
      </c>
      <c r="HF69" s="162">
        <f t="shared" si="89"/>
        <v>0</v>
      </c>
      <c r="HH69" s="157" t="s">
        <v>267</v>
      </c>
      <c r="HI69" s="157">
        <v>92</v>
      </c>
      <c r="HJ69" s="157">
        <v>76</v>
      </c>
      <c r="HK69" s="157">
        <v>10</v>
      </c>
      <c r="HL69" s="157">
        <v>6</v>
      </c>
      <c r="HM69" s="158">
        <f t="shared" si="90"/>
        <v>0.82608695652173914</v>
      </c>
      <c r="HN69" s="162">
        <f t="shared" si="91"/>
        <v>0</v>
      </c>
      <c r="HP69" s="157" t="s">
        <v>267</v>
      </c>
      <c r="HQ69" s="157">
        <v>92</v>
      </c>
      <c r="HR69" s="157">
        <v>76</v>
      </c>
      <c r="HS69" s="157">
        <v>10</v>
      </c>
      <c r="HT69" s="157">
        <v>6</v>
      </c>
      <c r="HU69" s="158">
        <f t="shared" si="92"/>
        <v>0.82608695652173914</v>
      </c>
      <c r="HV69" s="162">
        <f t="shared" si="93"/>
        <v>0</v>
      </c>
      <c r="HX69" s="157" t="s">
        <v>267</v>
      </c>
      <c r="HY69" s="157">
        <v>92</v>
      </c>
      <c r="HZ69" s="157">
        <v>76</v>
      </c>
      <c r="IA69" s="157">
        <v>10</v>
      </c>
      <c r="IB69" s="157">
        <v>6</v>
      </c>
      <c r="IC69" s="158">
        <f t="shared" si="94"/>
        <v>0.82608695652173914</v>
      </c>
      <c r="ID69" s="162">
        <f t="shared" si="95"/>
        <v>0</v>
      </c>
      <c r="IF69" s="157" t="s">
        <v>267</v>
      </c>
      <c r="IG69" s="157">
        <v>92</v>
      </c>
      <c r="IH69" s="157">
        <v>76</v>
      </c>
      <c r="II69" s="157">
        <v>10</v>
      </c>
      <c r="IJ69" s="157">
        <v>6</v>
      </c>
      <c r="IK69" s="158">
        <f t="shared" si="96"/>
        <v>0.82608695652173914</v>
      </c>
      <c r="IL69" s="162">
        <f t="shared" si="97"/>
        <v>0</v>
      </c>
      <c r="IN69" s="157" t="s">
        <v>267</v>
      </c>
      <c r="IO69" s="157">
        <v>92</v>
      </c>
      <c r="IP69" s="157">
        <v>76</v>
      </c>
      <c r="IQ69" s="157">
        <v>10</v>
      </c>
      <c r="IR69" s="157">
        <v>6</v>
      </c>
      <c r="IS69" s="158">
        <f t="shared" si="98"/>
        <v>0.82608695652173914</v>
      </c>
      <c r="IT69" s="162">
        <f t="shared" si="99"/>
        <v>0</v>
      </c>
      <c r="IV69" s="157" t="s">
        <v>267</v>
      </c>
      <c r="IW69" s="157">
        <v>92</v>
      </c>
      <c r="IX69" s="157">
        <v>76</v>
      </c>
      <c r="IY69" s="157">
        <v>10</v>
      </c>
      <c r="IZ69" s="157">
        <v>6</v>
      </c>
      <c r="JA69" s="158">
        <f t="shared" si="100"/>
        <v>0.82608695652173914</v>
      </c>
      <c r="JB69" s="162">
        <f t="shared" si="101"/>
        <v>0</v>
      </c>
      <c r="JD69" s="157" t="s">
        <v>267</v>
      </c>
      <c r="JE69" s="157">
        <v>92</v>
      </c>
      <c r="JF69" s="157">
        <v>76</v>
      </c>
      <c r="JG69" s="157">
        <v>10</v>
      </c>
      <c r="JH69" s="157">
        <v>6</v>
      </c>
      <c r="JI69" s="158">
        <f t="shared" si="102"/>
        <v>0.82608695652173914</v>
      </c>
      <c r="JJ69" s="162">
        <f t="shared" si="103"/>
        <v>0</v>
      </c>
      <c r="JL69" s="157" t="s">
        <v>267</v>
      </c>
      <c r="JM69" s="157">
        <v>92</v>
      </c>
      <c r="JN69" s="157">
        <v>76</v>
      </c>
      <c r="JO69" s="157">
        <v>10</v>
      </c>
      <c r="JP69" s="157">
        <v>6</v>
      </c>
      <c r="JQ69" s="158">
        <f t="shared" si="104"/>
        <v>0.82608695652173914</v>
      </c>
      <c r="JR69" s="162">
        <f t="shared" si="105"/>
        <v>0</v>
      </c>
      <c r="JT69" s="157" t="s">
        <v>267</v>
      </c>
      <c r="JU69" s="157">
        <v>92</v>
      </c>
      <c r="JV69" s="157">
        <v>76</v>
      </c>
      <c r="JW69" s="157">
        <v>10</v>
      </c>
      <c r="JX69" s="157">
        <v>6</v>
      </c>
      <c r="JY69" s="158">
        <f t="shared" si="106"/>
        <v>0.82608695652173914</v>
      </c>
      <c r="JZ69" s="162">
        <f t="shared" si="107"/>
        <v>0</v>
      </c>
      <c r="KB69" s="157" t="s">
        <v>267</v>
      </c>
      <c r="KC69" s="157">
        <v>92</v>
      </c>
      <c r="KD69" s="157">
        <v>76</v>
      </c>
      <c r="KE69" s="157">
        <v>10</v>
      </c>
      <c r="KF69" s="157">
        <v>6</v>
      </c>
      <c r="KG69" s="158">
        <f t="shared" si="108"/>
        <v>0.82608695652173914</v>
      </c>
      <c r="KH69" s="162">
        <f t="shared" si="109"/>
        <v>0</v>
      </c>
      <c r="KJ69" s="157" t="s">
        <v>267</v>
      </c>
      <c r="KK69" s="157">
        <v>92</v>
      </c>
      <c r="KL69" s="157">
        <v>76</v>
      </c>
      <c r="KM69" s="157">
        <v>10</v>
      </c>
      <c r="KN69" s="157">
        <v>6</v>
      </c>
      <c r="KO69" s="158">
        <f t="shared" si="110"/>
        <v>0.82608695652173914</v>
      </c>
      <c r="KP69" s="162">
        <f t="shared" si="111"/>
        <v>0</v>
      </c>
      <c r="KR69" s="157" t="s">
        <v>267</v>
      </c>
      <c r="KS69" s="157">
        <v>92</v>
      </c>
      <c r="KT69" s="157">
        <v>76</v>
      </c>
      <c r="KU69" s="157">
        <v>10</v>
      </c>
      <c r="KV69" s="157">
        <v>6</v>
      </c>
      <c r="KW69" s="158">
        <f t="shared" si="112"/>
        <v>0.82608695652173914</v>
      </c>
      <c r="KX69" s="162">
        <f t="shared" si="113"/>
        <v>0</v>
      </c>
      <c r="KZ69" s="157" t="s">
        <v>267</v>
      </c>
      <c r="LA69" s="157">
        <v>92</v>
      </c>
      <c r="LB69" s="157">
        <v>76</v>
      </c>
      <c r="LC69" s="157">
        <v>10</v>
      </c>
      <c r="LD69" s="157">
        <v>6</v>
      </c>
      <c r="LE69" s="158">
        <f t="shared" si="114"/>
        <v>0.82608695652173914</v>
      </c>
      <c r="LF69" s="162">
        <f t="shared" si="115"/>
        <v>0</v>
      </c>
      <c r="LH69" s="157" t="s">
        <v>267</v>
      </c>
      <c r="LI69" s="157">
        <v>92</v>
      </c>
      <c r="LJ69" s="157">
        <v>76</v>
      </c>
      <c r="LK69" s="157">
        <v>10</v>
      </c>
      <c r="LL69" s="157">
        <v>6</v>
      </c>
      <c r="LM69" s="158">
        <f t="shared" si="116"/>
        <v>0.82608695652173914</v>
      </c>
      <c r="LN69" s="162">
        <f t="shared" si="117"/>
        <v>0</v>
      </c>
      <c r="LP69" s="157" t="s">
        <v>267</v>
      </c>
      <c r="LQ69" s="157">
        <v>92</v>
      </c>
      <c r="LR69" s="157">
        <v>76</v>
      </c>
      <c r="LS69" s="157">
        <v>10</v>
      </c>
      <c r="LT69" s="157">
        <v>6</v>
      </c>
      <c r="LU69" s="158">
        <f t="shared" si="118"/>
        <v>0.82608695652173914</v>
      </c>
      <c r="LV69" s="162">
        <f t="shared" si="119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20"/>
        <v>0.82608695652173914</v>
      </c>
      <c r="MD69" s="162">
        <f t="shared" si="121"/>
        <v>0</v>
      </c>
      <c r="ME69" s="162"/>
      <c r="MF69" s="157" t="s">
        <v>267</v>
      </c>
      <c r="MG69" s="157">
        <v>92</v>
      </c>
      <c r="MH69" s="157">
        <v>76</v>
      </c>
      <c r="MI69" s="157">
        <v>10</v>
      </c>
      <c r="MJ69" s="157">
        <v>6</v>
      </c>
      <c r="MK69" s="158">
        <v>0.83</v>
      </c>
      <c r="ML69" s="158"/>
      <c r="MM69" s="158"/>
      <c r="MN69" s="158"/>
      <c r="MP69" s="157" t="s">
        <v>267</v>
      </c>
      <c r="MQ69" s="157">
        <v>92</v>
      </c>
      <c r="MR69" s="157">
        <v>76</v>
      </c>
      <c r="MS69" s="157">
        <v>10</v>
      </c>
      <c r="MT69" s="157">
        <v>6</v>
      </c>
      <c r="MU69" s="158">
        <v>0.83</v>
      </c>
      <c r="MV69" s="162">
        <f t="shared" si="122"/>
        <v>0</v>
      </c>
      <c r="MX69" s="157" t="s">
        <v>267</v>
      </c>
      <c r="MY69" s="157">
        <v>92</v>
      </c>
      <c r="MZ69" s="157">
        <v>0</v>
      </c>
      <c r="NA69" s="157">
        <v>0</v>
      </c>
      <c r="NB69" s="157">
        <v>92</v>
      </c>
      <c r="NC69" s="158">
        <v>0</v>
      </c>
      <c r="NE69" s="157" t="s">
        <v>267</v>
      </c>
      <c r="NF69" s="157">
        <v>92</v>
      </c>
      <c r="NG69" s="157">
        <v>0</v>
      </c>
      <c r="NH69" s="157">
        <v>0</v>
      </c>
      <c r="NI69" s="157">
        <v>92</v>
      </c>
      <c r="NJ69" s="158">
        <v>0</v>
      </c>
      <c r="NL69" s="157" t="s">
        <v>267</v>
      </c>
      <c r="NM69" s="157">
        <v>92</v>
      </c>
      <c r="NN69" s="157">
        <v>0</v>
      </c>
      <c r="NO69" s="157">
        <v>0</v>
      </c>
      <c r="NP69" s="157">
        <v>92</v>
      </c>
      <c r="NQ69" s="158">
        <v>0</v>
      </c>
      <c r="NS69" s="157" t="s">
        <v>267</v>
      </c>
      <c r="NT69" s="157">
        <v>92</v>
      </c>
      <c r="NU69" s="157">
        <v>0</v>
      </c>
      <c r="NV69" s="157">
        <v>0</v>
      </c>
      <c r="NW69" s="157">
        <v>92</v>
      </c>
      <c r="NX69" s="158">
        <v>0</v>
      </c>
      <c r="NZ69" s="157" t="s">
        <v>267</v>
      </c>
      <c r="OA69" s="157">
        <v>92</v>
      </c>
      <c r="OB69" s="157">
        <v>0</v>
      </c>
      <c r="OC69" s="157">
        <v>0</v>
      </c>
      <c r="OD69" s="157">
        <v>92</v>
      </c>
      <c r="OE69" s="157">
        <v>0</v>
      </c>
      <c r="OG69" s="157" t="s">
        <v>267</v>
      </c>
      <c r="OH69" s="157">
        <v>92</v>
      </c>
      <c r="OI69" s="157">
        <v>0</v>
      </c>
      <c r="OJ69" s="157">
        <v>0</v>
      </c>
      <c r="OK69" s="157">
        <v>92</v>
      </c>
      <c r="OL69" s="158">
        <v>0</v>
      </c>
      <c r="ON69" s="157" t="s">
        <v>267</v>
      </c>
      <c r="OO69" s="157">
        <v>92</v>
      </c>
      <c r="OP69" s="157">
        <v>0</v>
      </c>
      <c r="OQ69" s="157">
        <v>0</v>
      </c>
      <c r="OR69" s="157">
        <v>92</v>
      </c>
      <c r="OS69" s="158">
        <v>0</v>
      </c>
      <c r="OU69" s="157" t="s">
        <v>267</v>
      </c>
      <c r="OV69" s="157">
        <v>92</v>
      </c>
      <c r="OW69" s="157">
        <v>0</v>
      </c>
      <c r="OX69" s="157">
        <v>0</v>
      </c>
      <c r="OY69" s="157">
        <v>92</v>
      </c>
      <c r="OZ69" s="158">
        <v>0</v>
      </c>
      <c r="PB69" s="157" t="s">
        <v>108</v>
      </c>
      <c r="PC69" s="157">
        <v>4</v>
      </c>
      <c r="PD69" s="157">
        <v>0</v>
      </c>
      <c r="PE69" s="157">
        <v>0</v>
      </c>
      <c r="PF69" s="157">
        <v>4</v>
      </c>
      <c r="PG69" s="157">
        <v>0</v>
      </c>
    </row>
    <row r="70" spans="1:423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f t="shared" si="61"/>
        <v>0.46478873239436619</v>
      </c>
      <c r="H70" s="2" t="s">
        <v>82</v>
      </c>
      <c r="I70" s="2">
        <v>71</v>
      </c>
      <c r="J70" s="2">
        <v>33</v>
      </c>
      <c r="K70" s="2">
        <v>10</v>
      </c>
      <c r="L70" s="2">
        <v>28</v>
      </c>
      <c r="M70" s="4">
        <f t="shared" si="62"/>
        <v>0.46478873239436619</v>
      </c>
      <c r="N70" s="108">
        <f t="shared" si="63"/>
        <v>0</v>
      </c>
      <c r="P70" s="2" t="s">
        <v>82</v>
      </c>
      <c r="Q70" s="2">
        <v>71</v>
      </c>
      <c r="R70" s="2">
        <v>34</v>
      </c>
      <c r="S70" s="2">
        <v>9</v>
      </c>
      <c r="T70" s="2">
        <v>28</v>
      </c>
      <c r="U70" s="4">
        <v>0.48</v>
      </c>
      <c r="V70" s="108">
        <f t="shared" si="64"/>
        <v>1.5211267605633794E-2</v>
      </c>
      <c r="X70" s="2" t="s">
        <v>82</v>
      </c>
      <c r="Y70" s="2">
        <v>71</v>
      </c>
      <c r="Z70" s="2">
        <v>34</v>
      </c>
      <c r="AA70" s="2">
        <v>9</v>
      </c>
      <c r="AB70" s="2">
        <v>28</v>
      </c>
      <c r="AC70" s="4">
        <v>0.48</v>
      </c>
      <c r="AD70" s="108">
        <f t="shared" si="65"/>
        <v>0</v>
      </c>
      <c r="AF70" s="2" t="s">
        <v>82</v>
      </c>
      <c r="AG70" s="2">
        <v>71</v>
      </c>
      <c r="AH70" s="2">
        <v>34</v>
      </c>
      <c r="AI70" s="2">
        <v>9</v>
      </c>
      <c r="AJ70" s="2">
        <v>28</v>
      </c>
      <c r="AK70" s="4">
        <v>0.48</v>
      </c>
      <c r="AL70" s="108">
        <f t="shared" si="66"/>
        <v>0</v>
      </c>
      <c r="AN70" s="2" t="s">
        <v>82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108">
        <f t="shared" si="67"/>
        <v>-1.9999999999999962E-2</v>
      </c>
      <c r="AU70" t="s">
        <v>119</v>
      </c>
      <c r="AV70" s="2" t="s">
        <v>82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108">
        <f t="shared" si="68"/>
        <v>0</v>
      </c>
      <c r="BD70" s="2" t="s">
        <v>82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108">
        <f t="shared" si="69"/>
        <v>1.9999999999999962E-2</v>
      </c>
      <c r="BL70" s="2" t="s">
        <v>82</v>
      </c>
      <c r="BM70" s="2">
        <v>71</v>
      </c>
      <c r="BN70" s="2">
        <v>34</v>
      </c>
      <c r="BO70" s="2">
        <v>9</v>
      </c>
      <c r="BP70" s="2">
        <v>28</v>
      </c>
      <c r="BQ70" s="4">
        <f t="shared" si="70"/>
        <v>0.47887323943661969</v>
      </c>
      <c r="BR70" s="108">
        <f t="shared" si="71"/>
        <v>-1.1267605633802913E-3</v>
      </c>
      <c r="BT70" s="157" t="s">
        <v>82</v>
      </c>
      <c r="BU70" s="157">
        <v>71</v>
      </c>
      <c r="BV70" s="157">
        <v>34</v>
      </c>
      <c r="BW70" s="157">
        <v>9</v>
      </c>
      <c r="BX70" s="157">
        <v>28</v>
      </c>
      <c r="BY70" s="158">
        <v>0.48</v>
      </c>
      <c r="BZ70" s="158">
        <v>0</v>
      </c>
      <c r="CA70" s="156"/>
      <c r="CB70" s="156" t="s">
        <v>82</v>
      </c>
      <c r="CC70" s="156">
        <v>71</v>
      </c>
      <c r="CD70" s="156">
        <v>34</v>
      </c>
      <c r="CE70" s="156">
        <v>9</v>
      </c>
      <c r="CF70" s="156">
        <v>28</v>
      </c>
      <c r="CG70" s="162">
        <v>0.48</v>
      </c>
      <c r="CH70" s="158">
        <v>0</v>
      </c>
      <c r="CI70" s="159"/>
      <c r="CJ70" s="156" t="s">
        <v>82</v>
      </c>
      <c r="CK70" s="156">
        <v>71</v>
      </c>
      <c r="CL70" s="156">
        <v>33</v>
      </c>
      <c r="CM70" s="156">
        <v>10</v>
      </c>
      <c r="CN70" s="156">
        <v>28</v>
      </c>
      <c r="CO70" s="162">
        <v>0.46</v>
      </c>
      <c r="CP70" s="162">
        <f t="shared" si="72"/>
        <v>-1.9999999999999962E-2</v>
      </c>
      <c r="CQ70" s="156" t="s">
        <v>119</v>
      </c>
      <c r="CR70" s="156" t="s">
        <v>82</v>
      </c>
      <c r="CS70" s="156">
        <v>71</v>
      </c>
      <c r="CT70" s="156">
        <v>33</v>
      </c>
      <c r="CU70" s="156">
        <v>10</v>
      </c>
      <c r="CV70" s="156">
        <v>28</v>
      </c>
      <c r="CW70" s="162">
        <v>0.46</v>
      </c>
      <c r="CX70" s="158">
        <f t="shared" si="73"/>
        <v>0</v>
      </c>
      <c r="CY70" s="159" t="s">
        <v>119</v>
      </c>
      <c r="CZ70" s="156" t="s">
        <v>82</v>
      </c>
      <c r="DA70" s="156">
        <v>71</v>
      </c>
      <c r="DB70" s="156">
        <v>34</v>
      </c>
      <c r="DC70" s="156">
        <v>9</v>
      </c>
      <c r="DD70" s="156">
        <v>28</v>
      </c>
      <c r="DE70" s="162">
        <v>0.48</v>
      </c>
      <c r="DF70" s="158">
        <f t="shared" si="74"/>
        <v>1.9999999999999962E-2</v>
      </c>
      <c r="DG70" s="159"/>
      <c r="DH70" s="156" t="s">
        <v>82</v>
      </c>
      <c r="DI70" s="156">
        <v>71</v>
      </c>
      <c r="DJ70" s="156">
        <v>34</v>
      </c>
      <c r="DK70" s="156">
        <v>9</v>
      </c>
      <c r="DL70" s="156">
        <v>28</v>
      </c>
      <c r="DM70" s="162">
        <v>0.48</v>
      </c>
      <c r="DN70" s="158">
        <f t="shared" si="75"/>
        <v>0</v>
      </c>
      <c r="DO70" s="159"/>
      <c r="DP70" s="156" t="s">
        <v>82</v>
      </c>
      <c r="DQ70" s="156">
        <v>71</v>
      </c>
      <c r="DR70" s="156">
        <v>33</v>
      </c>
      <c r="DS70" s="156">
        <v>10</v>
      </c>
      <c r="DT70" s="156">
        <v>28</v>
      </c>
      <c r="DU70" s="162">
        <f>DR70/DQ70</f>
        <v>0.46478873239436619</v>
      </c>
      <c r="DV70" s="162">
        <f t="shared" si="76"/>
        <v>-1.5211267605633794E-2</v>
      </c>
      <c r="DW70" s="156" t="s">
        <v>119</v>
      </c>
      <c r="DX70" s="156" t="s">
        <v>82</v>
      </c>
      <c r="DY70" s="156">
        <v>71</v>
      </c>
      <c r="DZ70" s="156">
        <v>33</v>
      </c>
      <c r="EA70" s="156">
        <v>10</v>
      </c>
      <c r="EB70" s="156">
        <v>28</v>
      </c>
      <c r="EC70" s="162">
        <f>DZ70/DY70</f>
        <v>0.46478873239436619</v>
      </c>
      <c r="ED70" s="162">
        <f t="shared" si="77"/>
        <v>0</v>
      </c>
      <c r="EE70" s="156" t="s">
        <v>119</v>
      </c>
      <c r="EF70" s="156" t="s">
        <v>82</v>
      </c>
      <c r="EG70" s="156">
        <v>71</v>
      </c>
      <c r="EH70" s="156">
        <v>34</v>
      </c>
      <c r="EI70" s="156">
        <v>9</v>
      </c>
      <c r="EJ70" s="156">
        <v>28</v>
      </c>
      <c r="EK70" s="162">
        <v>0.48</v>
      </c>
      <c r="EL70" s="162">
        <f t="shared" si="78"/>
        <v>1.5211267605633794E-2</v>
      </c>
      <c r="EM70" s="156"/>
      <c r="EN70" s="156" t="s">
        <v>82</v>
      </c>
      <c r="EO70" s="156">
        <v>71</v>
      </c>
      <c r="EP70" s="156">
        <v>33</v>
      </c>
      <c r="EQ70" s="156">
        <v>10</v>
      </c>
      <c r="ER70" s="156">
        <v>28</v>
      </c>
      <c r="ES70" s="162">
        <v>0.46</v>
      </c>
      <c r="ET70" s="162">
        <f t="shared" si="79"/>
        <v>-1.9999999999999962E-2</v>
      </c>
      <c r="EU70" s="156" t="s">
        <v>119</v>
      </c>
      <c r="EV70" s="156"/>
      <c r="EW70" s="156"/>
      <c r="EX70" s="156"/>
      <c r="EY70" s="156"/>
      <c r="EZ70" s="156"/>
      <c r="FA70" s="156"/>
      <c r="FB70" s="156"/>
      <c r="FC70" s="162"/>
      <c r="FD70" s="156"/>
      <c r="FE70" s="156"/>
      <c r="FF70" s="156"/>
      <c r="FG70" s="156"/>
      <c r="FH70" s="156"/>
      <c r="FI70" s="156"/>
      <c r="FJ70" s="162"/>
      <c r="FK70" s="156"/>
      <c r="FL70" s="156"/>
      <c r="FM70" s="156"/>
      <c r="FN70" s="156"/>
      <c r="FO70" s="156"/>
      <c r="FP70" s="156"/>
      <c r="FQ70" s="156"/>
      <c r="FR70" s="156"/>
      <c r="FS70" s="156"/>
      <c r="FT70" s="157" t="s">
        <v>82</v>
      </c>
      <c r="FU70" s="157">
        <v>71</v>
      </c>
      <c r="FV70" s="157">
        <v>46</v>
      </c>
      <c r="FW70" s="157">
        <v>7</v>
      </c>
      <c r="FX70" s="157">
        <v>18</v>
      </c>
      <c r="FY70" s="158">
        <f t="shared" si="80"/>
        <v>0.647887323943662</v>
      </c>
      <c r="FZ70" s="162">
        <f t="shared" si="81"/>
        <v>0.18788732394366198</v>
      </c>
      <c r="GA70" s="156"/>
      <c r="GB70" s="157" t="s">
        <v>82</v>
      </c>
      <c r="GC70" s="157">
        <v>71</v>
      </c>
      <c r="GD70" s="157">
        <v>45</v>
      </c>
      <c r="GE70" s="157">
        <v>8</v>
      </c>
      <c r="GF70" s="157">
        <v>18</v>
      </c>
      <c r="GG70" s="158">
        <f t="shared" si="82"/>
        <v>0.63380281690140849</v>
      </c>
      <c r="GH70" s="162">
        <f t="shared" si="83"/>
        <v>-1.4084507042253502E-2</v>
      </c>
      <c r="GI70" s="156"/>
      <c r="GJ70" s="157" t="s">
        <v>82</v>
      </c>
      <c r="GK70" s="157">
        <v>71</v>
      </c>
      <c r="GL70" s="157">
        <v>45</v>
      </c>
      <c r="GM70" s="157">
        <v>8</v>
      </c>
      <c r="GN70" s="157">
        <v>18</v>
      </c>
      <c r="GO70" s="158">
        <f t="shared" si="84"/>
        <v>0.63380281690140849</v>
      </c>
      <c r="GP70" s="162">
        <f t="shared" si="85"/>
        <v>0</v>
      </c>
      <c r="GQ70" s="156"/>
      <c r="GR70" s="157" t="s">
        <v>82</v>
      </c>
      <c r="GS70" s="157">
        <v>71</v>
      </c>
      <c r="GT70" s="157">
        <v>46</v>
      </c>
      <c r="GU70" s="157">
        <v>7</v>
      </c>
      <c r="GV70" s="157">
        <v>18</v>
      </c>
      <c r="GW70" s="158">
        <f t="shared" si="86"/>
        <v>0.647887323943662</v>
      </c>
      <c r="GX70" s="162">
        <f t="shared" si="87"/>
        <v>1.4084507042253502E-2</v>
      </c>
      <c r="GY70" s="156"/>
      <c r="GZ70" s="157" t="s">
        <v>82</v>
      </c>
      <c r="HA70" s="157">
        <v>71</v>
      </c>
      <c r="HB70" s="157">
        <v>46</v>
      </c>
      <c r="HC70" s="157">
        <v>7</v>
      </c>
      <c r="HD70" s="157">
        <v>18</v>
      </c>
      <c r="HE70" s="158">
        <f t="shared" si="88"/>
        <v>0.647887323943662</v>
      </c>
      <c r="HF70" s="162">
        <f t="shared" si="89"/>
        <v>0</v>
      </c>
      <c r="HH70" s="157" t="s">
        <v>82</v>
      </c>
      <c r="HI70" s="157">
        <v>71</v>
      </c>
      <c r="HJ70" s="157">
        <v>46</v>
      </c>
      <c r="HK70" s="157">
        <v>7</v>
      </c>
      <c r="HL70" s="157">
        <v>18</v>
      </c>
      <c r="HM70" s="158">
        <f t="shared" si="90"/>
        <v>0.647887323943662</v>
      </c>
      <c r="HN70" s="162">
        <f t="shared" si="91"/>
        <v>0</v>
      </c>
      <c r="HP70" s="157" t="s">
        <v>82</v>
      </c>
      <c r="HQ70" s="157">
        <v>71</v>
      </c>
      <c r="HR70" s="157">
        <v>46</v>
      </c>
      <c r="HS70" s="157">
        <v>7</v>
      </c>
      <c r="HT70" s="157">
        <v>18</v>
      </c>
      <c r="HU70" s="158">
        <f t="shared" si="92"/>
        <v>0.647887323943662</v>
      </c>
      <c r="HV70" s="162">
        <f t="shared" si="93"/>
        <v>0</v>
      </c>
      <c r="HX70" s="157" t="s">
        <v>82</v>
      </c>
      <c r="HY70" s="157">
        <v>71</v>
      </c>
      <c r="HZ70" s="157">
        <v>46</v>
      </c>
      <c r="IA70" s="157">
        <v>7</v>
      </c>
      <c r="IB70" s="157">
        <v>18</v>
      </c>
      <c r="IC70" s="158">
        <f t="shared" si="94"/>
        <v>0.647887323943662</v>
      </c>
      <c r="ID70" s="162">
        <f t="shared" si="95"/>
        <v>0</v>
      </c>
      <c r="IF70" s="157" t="s">
        <v>82</v>
      </c>
      <c r="IG70" s="157">
        <v>71</v>
      </c>
      <c r="IH70" s="157">
        <v>46</v>
      </c>
      <c r="II70" s="157">
        <v>7</v>
      </c>
      <c r="IJ70" s="157">
        <v>18</v>
      </c>
      <c r="IK70" s="158">
        <f t="shared" si="96"/>
        <v>0.647887323943662</v>
      </c>
      <c r="IL70" s="162">
        <f t="shared" si="97"/>
        <v>0</v>
      </c>
      <c r="IN70" s="157" t="s">
        <v>82</v>
      </c>
      <c r="IO70" s="157">
        <v>71</v>
      </c>
      <c r="IP70" s="157">
        <v>46</v>
      </c>
      <c r="IQ70" s="157">
        <v>7</v>
      </c>
      <c r="IR70" s="157">
        <v>18</v>
      </c>
      <c r="IS70" s="158">
        <f t="shared" si="98"/>
        <v>0.647887323943662</v>
      </c>
      <c r="IT70" s="162">
        <f t="shared" si="99"/>
        <v>0</v>
      </c>
      <c r="IV70" s="157" t="s">
        <v>82</v>
      </c>
      <c r="IW70" s="157">
        <v>71</v>
      </c>
      <c r="IX70" s="157">
        <v>46</v>
      </c>
      <c r="IY70" s="157">
        <v>7</v>
      </c>
      <c r="IZ70" s="157">
        <v>18</v>
      </c>
      <c r="JA70" s="158">
        <f t="shared" si="100"/>
        <v>0.647887323943662</v>
      </c>
      <c r="JB70" s="162">
        <f t="shared" si="101"/>
        <v>0</v>
      </c>
      <c r="JD70" s="157" t="s">
        <v>82</v>
      </c>
      <c r="JE70" s="157">
        <v>71</v>
      </c>
      <c r="JF70" s="157">
        <v>46</v>
      </c>
      <c r="JG70" s="157">
        <v>7</v>
      </c>
      <c r="JH70" s="157">
        <v>18</v>
      </c>
      <c r="JI70" s="158">
        <f t="shared" si="102"/>
        <v>0.647887323943662</v>
      </c>
      <c r="JJ70" s="162">
        <f t="shared" si="103"/>
        <v>0</v>
      </c>
      <c r="JL70" s="157" t="s">
        <v>82</v>
      </c>
      <c r="JM70" s="157">
        <v>71</v>
      </c>
      <c r="JN70" s="157">
        <v>46</v>
      </c>
      <c r="JO70" s="157">
        <v>7</v>
      </c>
      <c r="JP70" s="157">
        <v>18</v>
      </c>
      <c r="JQ70" s="158">
        <f t="shared" si="104"/>
        <v>0.647887323943662</v>
      </c>
      <c r="JR70" s="162">
        <f t="shared" si="105"/>
        <v>0</v>
      </c>
      <c r="JT70" s="157" t="s">
        <v>82</v>
      </c>
      <c r="JU70" s="157">
        <v>71</v>
      </c>
      <c r="JV70" s="157">
        <v>46</v>
      </c>
      <c r="JW70" s="157">
        <v>7</v>
      </c>
      <c r="JX70" s="157">
        <v>18</v>
      </c>
      <c r="JY70" s="158">
        <f t="shared" si="106"/>
        <v>0.647887323943662</v>
      </c>
      <c r="JZ70" s="162">
        <f t="shared" si="107"/>
        <v>0</v>
      </c>
      <c r="KB70" s="157" t="s">
        <v>82</v>
      </c>
      <c r="KC70" s="157">
        <v>71</v>
      </c>
      <c r="KD70" s="157">
        <v>46</v>
      </c>
      <c r="KE70" s="157">
        <v>7</v>
      </c>
      <c r="KF70" s="157">
        <v>18</v>
      </c>
      <c r="KG70" s="158">
        <f t="shared" si="108"/>
        <v>0.647887323943662</v>
      </c>
      <c r="KH70" s="162">
        <f t="shared" si="109"/>
        <v>0</v>
      </c>
      <c r="KJ70" s="157" t="s">
        <v>82</v>
      </c>
      <c r="KK70" s="157">
        <v>71</v>
      </c>
      <c r="KL70" s="157">
        <v>46</v>
      </c>
      <c r="KM70" s="157">
        <v>7</v>
      </c>
      <c r="KN70" s="157">
        <v>18</v>
      </c>
      <c r="KO70" s="158">
        <f t="shared" si="110"/>
        <v>0.647887323943662</v>
      </c>
      <c r="KP70" s="162">
        <f t="shared" si="111"/>
        <v>0</v>
      </c>
      <c r="KR70" s="157" t="s">
        <v>82</v>
      </c>
      <c r="KS70" s="157">
        <v>71</v>
      </c>
      <c r="KT70" s="157">
        <v>46</v>
      </c>
      <c r="KU70" s="157">
        <v>7</v>
      </c>
      <c r="KV70" s="157">
        <v>18</v>
      </c>
      <c r="KW70" s="158">
        <f t="shared" si="112"/>
        <v>0.647887323943662</v>
      </c>
      <c r="KX70" s="162">
        <f t="shared" si="113"/>
        <v>0</v>
      </c>
      <c r="KZ70" s="157" t="s">
        <v>82</v>
      </c>
      <c r="LA70" s="157">
        <v>71</v>
      </c>
      <c r="LB70" s="157">
        <v>46</v>
      </c>
      <c r="LC70" s="157">
        <v>7</v>
      </c>
      <c r="LD70" s="157">
        <v>18</v>
      </c>
      <c r="LE70" s="158">
        <f t="shared" si="114"/>
        <v>0.647887323943662</v>
      </c>
      <c r="LF70" s="162">
        <f t="shared" si="115"/>
        <v>0</v>
      </c>
      <c r="LH70" s="157" t="s">
        <v>82</v>
      </c>
      <c r="LI70" s="157">
        <v>71</v>
      </c>
      <c r="LJ70" s="157">
        <v>46</v>
      </c>
      <c r="LK70" s="157">
        <v>7</v>
      </c>
      <c r="LL70" s="157">
        <v>18</v>
      </c>
      <c r="LM70" s="158">
        <f t="shared" si="116"/>
        <v>0.647887323943662</v>
      </c>
      <c r="LN70" s="162">
        <f t="shared" si="117"/>
        <v>0</v>
      </c>
      <c r="LP70" s="157" t="s">
        <v>82</v>
      </c>
      <c r="LQ70" s="157">
        <v>71</v>
      </c>
      <c r="LR70" s="157">
        <v>46</v>
      </c>
      <c r="LS70" s="157">
        <v>7</v>
      </c>
      <c r="LT70" s="157">
        <v>18</v>
      </c>
      <c r="LU70" s="158">
        <f t="shared" si="118"/>
        <v>0.647887323943662</v>
      </c>
      <c r="LV70" s="162">
        <f t="shared" si="119"/>
        <v>0</v>
      </c>
      <c r="LX70" s="157" t="s">
        <v>82</v>
      </c>
      <c r="LY70" s="157">
        <v>71</v>
      </c>
      <c r="LZ70" s="157">
        <v>46</v>
      </c>
      <c r="MA70" s="157">
        <v>7</v>
      </c>
      <c r="MB70" s="157">
        <v>18</v>
      </c>
      <c r="MC70" s="158">
        <f t="shared" si="120"/>
        <v>0.647887323943662</v>
      </c>
      <c r="MD70" s="162">
        <f t="shared" si="121"/>
        <v>0</v>
      </c>
      <c r="ME70" s="162"/>
      <c r="MF70" s="157" t="s">
        <v>82</v>
      </c>
      <c r="MG70" s="157">
        <v>71</v>
      </c>
      <c r="MH70" s="157">
        <v>45</v>
      </c>
      <c r="MI70" s="157">
        <v>8</v>
      </c>
      <c r="MJ70" s="157">
        <v>18</v>
      </c>
      <c r="MK70" s="158">
        <v>0.63</v>
      </c>
      <c r="ML70" s="158"/>
      <c r="MM70" s="158"/>
      <c r="MN70" s="158"/>
      <c r="MP70" s="17" t="s">
        <v>82</v>
      </c>
      <c r="MQ70" s="17">
        <v>71</v>
      </c>
      <c r="MR70" s="17">
        <v>21</v>
      </c>
      <c r="MS70" s="17">
        <v>14</v>
      </c>
      <c r="MT70" s="17">
        <v>36</v>
      </c>
      <c r="MU70" s="158">
        <v>0.3</v>
      </c>
      <c r="MV70" s="162">
        <f t="shared" si="122"/>
        <v>-0.33</v>
      </c>
      <c r="MX70" s="157" t="s">
        <v>82</v>
      </c>
      <c r="MY70" s="157">
        <v>71</v>
      </c>
      <c r="MZ70" s="157">
        <v>0</v>
      </c>
      <c r="NA70" s="157">
        <v>0</v>
      </c>
      <c r="NB70" s="157">
        <v>71</v>
      </c>
      <c r="NC70" s="158">
        <v>0</v>
      </c>
      <c r="NE70" s="157" t="s">
        <v>82</v>
      </c>
      <c r="NF70" s="157">
        <v>71</v>
      </c>
      <c r="NG70" s="157">
        <v>0</v>
      </c>
      <c r="NH70" s="157">
        <v>0</v>
      </c>
      <c r="NI70" s="157">
        <v>71</v>
      </c>
      <c r="NJ70" s="158">
        <v>0</v>
      </c>
      <c r="NL70" s="157" t="s">
        <v>82</v>
      </c>
      <c r="NM70" s="157">
        <v>71</v>
      </c>
      <c r="NN70" s="157">
        <v>0</v>
      </c>
      <c r="NO70" s="157">
        <v>0</v>
      </c>
      <c r="NP70" s="157">
        <v>71</v>
      </c>
      <c r="NQ70" s="158">
        <v>0</v>
      </c>
      <c r="NS70" s="157" t="s">
        <v>82</v>
      </c>
      <c r="NT70" s="157">
        <v>71</v>
      </c>
      <c r="NU70" s="157">
        <v>0</v>
      </c>
      <c r="NV70" s="157">
        <v>0</v>
      </c>
      <c r="NW70" s="157">
        <v>71</v>
      </c>
      <c r="NX70" s="158">
        <v>0</v>
      </c>
      <c r="NZ70" s="157" t="s">
        <v>82</v>
      </c>
      <c r="OA70" s="157">
        <v>71</v>
      </c>
      <c r="OB70" s="157">
        <v>0</v>
      </c>
      <c r="OC70" s="157">
        <v>0</v>
      </c>
      <c r="OD70" s="157">
        <v>71</v>
      </c>
      <c r="OE70" s="157">
        <v>0</v>
      </c>
      <c r="OG70" s="157" t="s">
        <v>82</v>
      </c>
      <c r="OH70" s="157">
        <v>71</v>
      </c>
      <c r="OI70" s="157">
        <v>0</v>
      </c>
      <c r="OJ70" s="157">
        <v>0</v>
      </c>
      <c r="OK70" s="157">
        <v>71</v>
      </c>
      <c r="OL70" s="158">
        <v>0</v>
      </c>
      <c r="ON70" s="157" t="s">
        <v>82</v>
      </c>
      <c r="OO70" s="157">
        <v>71</v>
      </c>
      <c r="OP70" s="157">
        <v>0</v>
      </c>
      <c r="OQ70" s="157">
        <v>0</v>
      </c>
      <c r="OR70" s="157">
        <v>71</v>
      </c>
      <c r="OS70" s="158">
        <v>0</v>
      </c>
      <c r="OU70" s="157" t="s">
        <v>82</v>
      </c>
      <c r="OV70" s="157">
        <v>71</v>
      </c>
      <c r="OW70" s="157">
        <v>0</v>
      </c>
      <c r="OX70" s="157">
        <v>0</v>
      </c>
      <c r="OY70" s="157">
        <v>71</v>
      </c>
      <c r="OZ70" s="158">
        <v>0</v>
      </c>
      <c r="PB70" s="157" t="s">
        <v>267</v>
      </c>
      <c r="PC70" s="157">
        <v>92</v>
      </c>
      <c r="PD70" s="157">
        <v>0</v>
      </c>
      <c r="PE70" s="157">
        <v>0</v>
      </c>
      <c r="PF70" s="157">
        <v>92</v>
      </c>
      <c r="PG70" s="157">
        <v>0</v>
      </c>
    </row>
    <row r="71" spans="1:423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f t="shared" si="61"/>
        <v>0.99639639639639643</v>
      </c>
      <c r="H71" s="2" t="s">
        <v>86</v>
      </c>
      <c r="I71" s="2">
        <v>555</v>
      </c>
      <c r="J71" s="2">
        <v>553</v>
      </c>
      <c r="K71" s="2">
        <v>2</v>
      </c>
      <c r="L71" s="2">
        <v>0</v>
      </c>
      <c r="M71" s="4">
        <f t="shared" si="62"/>
        <v>0.99639639639639643</v>
      </c>
      <c r="N71" s="108">
        <f t="shared" si="63"/>
        <v>0</v>
      </c>
      <c r="P71" s="2" t="s">
        <v>86</v>
      </c>
      <c r="Q71" s="2">
        <v>555</v>
      </c>
      <c r="R71" s="2">
        <v>553</v>
      </c>
      <c r="S71" s="2">
        <v>2</v>
      </c>
      <c r="T71" s="2">
        <v>0</v>
      </c>
      <c r="U71" s="4">
        <v>1</v>
      </c>
      <c r="V71" s="108">
        <f t="shared" si="64"/>
        <v>3.6036036036035668E-3</v>
      </c>
      <c r="X71" s="2" t="s">
        <v>86</v>
      </c>
      <c r="Y71" s="2">
        <v>555</v>
      </c>
      <c r="Z71" s="2">
        <v>553</v>
      </c>
      <c r="AA71" s="2">
        <v>2</v>
      </c>
      <c r="AB71" s="2">
        <v>0</v>
      </c>
      <c r="AC71" s="4">
        <v>1</v>
      </c>
      <c r="AD71" s="108">
        <f t="shared" si="65"/>
        <v>0</v>
      </c>
      <c r="AF71" s="2" t="s">
        <v>86</v>
      </c>
      <c r="AG71" s="2">
        <v>555</v>
      </c>
      <c r="AH71" s="2">
        <v>553</v>
      </c>
      <c r="AI71" s="2">
        <v>2</v>
      </c>
      <c r="AJ71" s="2">
        <v>0</v>
      </c>
      <c r="AK71" s="4">
        <v>1</v>
      </c>
      <c r="AL71" s="108">
        <f t="shared" si="66"/>
        <v>0</v>
      </c>
      <c r="AN71" s="2" t="s">
        <v>86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108">
        <f t="shared" si="67"/>
        <v>0</v>
      </c>
      <c r="AV71" s="2" t="s">
        <v>86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108">
        <f t="shared" si="68"/>
        <v>0</v>
      </c>
      <c r="BD71" s="2" t="s">
        <v>86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108">
        <f t="shared" si="69"/>
        <v>0</v>
      </c>
      <c r="BL71" s="2" t="s">
        <v>86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70"/>
        <v>0.99639639639639643</v>
      </c>
      <c r="BR71" s="108">
        <f t="shared" si="71"/>
        <v>-3.6036036036035668E-3</v>
      </c>
      <c r="BT71" s="157" t="s">
        <v>86</v>
      </c>
      <c r="BU71" s="157">
        <v>555</v>
      </c>
      <c r="BV71" s="157">
        <v>553</v>
      </c>
      <c r="BW71" s="157">
        <v>2</v>
      </c>
      <c r="BX71" s="157">
        <v>0</v>
      </c>
      <c r="BY71" s="158">
        <v>1</v>
      </c>
      <c r="BZ71" s="158">
        <v>0</v>
      </c>
      <c r="CA71" s="156"/>
      <c r="CB71" s="156" t="s">
        <v>86</v>
      </c>
      <c r="CC71" s="156">
        <v>555</v>
      </c>
      <c r="CD71" s="156">
        <v>553</v>
      </c>
      <c r="CE71" s="156">
        <v>2</v>
      </c>
      <c r="CF71" s="156">
        <v>0</v>
      </c>
      <c r="CG71" s="162">
        <v>1</v>
      </c>
      <c r="CH71" s="158">
        <v>0</v>
      </c>
      <c r="CI71" s="157"/>
      <c r="CJ71" s="156" t="s">
        <v>86</v>
      </c>
      <c r="CK71" s="156">
        <v>555</v>
      </c>
      <c r="CL71" s="156">
        <v>553</v>
      </c>
      <c r="CM71" s="156">
        <v>2</v>
      </c>
      <c r="CN71" s="156">
        <v>0</v>
      </c>
      <c r="CO71" s="162">
        <v>1</v>
      </c>
      <c r="CP71" s="162">
        <f t="shared" si="72"/>
        <v>0</v>
      </c>
      <c r="CQ71" s="156"/>
      <c r="CR71" s="156" t="s">
        <v>86</v>
      </c>
      <c r="CS71" s="156">
        <v>160</v>
      </c>
      <c r="CT71" s="156">
        <v>0</v>
      </c>
      <c r="CU71" s="156">
        <v>0</v>
      </c>
      <c r="CV71" s="156">
        <v>160</v>
      </c>
      <c r="CW71" s="162">
        <v>0</v>
      </c>
      <c r="CX71" s="158">
        <f t="shared" si="73"/>
        <v>-1</v>
      </c>
      <c r="CY71" s="157" t="s">
        <v>119</v>
      </c>
      <c r="CZ71" s="156" t="s">
        <v>86</v>
      </c>
      <c r="DA71" s="156">
        <v>160</v>
      </c>
      <c r="DB71" s="156">
        <v>0</v>
      </c>
      <c r="DC71" s="156">
        <v>0</v>
      </c>
      <c r="DD71" s="156">
        <v>160</v>
      </c>
      <c r="DE71" s="162">
        <v>0</v>
      </c>
      <c r="DF71" s="158">
        <f t="shared" si="74"/>
        <v>0</v>
      </c>
      <c r="DG71" s="157"/>
      <c r="DH71" s="156" t="s">
        <v>86</v>
      </c>
      <c r="DI71" s="156">
        <v>480</v>
      </c>
      <c r="DJ71" s="156">
        <v>0</v>
      </c>
      <c r="DK71" s="156">
        <v>0</v>
      </c>
      <c r="DL71" s="156">
        <v>480</v>
      </c>
      <c r="DM71" s="162">
        <v>0</v>
      </c>
      <c r="DN71" s="158">
        <f t="shared" si="75"/>
        <v>0</v>
      </c>
      <c r="DO71" s="157"/>
      <c r="DP71" s="156" t="s">
        <v>86</v>
      </c>
      <c r="DQ71" s="156">
        <v>160</v>
      </c>
      <c r="DR71" s="156">
        <v>0</v>
      </c>
      <c r="DS71" s="156">
        <v>0</v>
      </c>
      <c r="DT71" s="156">
        <v>160</v>
      </c>
      <c r="DU71" s="162">
        <v>0</v>
      </c>
      <c r="DV71" s="162">
        <f t="shared" si="76"/>
        <v>0</v>
      </c>
      <c r="DW71" s="156"/>
      <c r="DX71" s="156" t="s">
        <v>86</v>
      </c>
      <c r="DY71" s="156">
        <v>160</v>
      </c>
      <c r="DZ71" s="156">
        <v>0</v>
      </c>
      <c r="EA71" s="156">
        <v>0</v>
      </c>
      <c r="EB71" s="156">
        <v>160</v>
      </c>
      <c r="EC71" s="162">
        <v>0</v>
      </c>
      <c r="ED71" s="162">
        <f t="shared" si="77"/>
        <v>0</v>
      </c>
      <c r="EE71" s="156"/>
      <c r="EF71" s="156" t="s">
        <v>86</v>
      </c>
      <c r="EG71" s="156">
        <v>480</v>
      </c>
      <c r="EH71" s="156">
        <v>0</v>
      </c>
      <c r="EI71" s="156">
        <v>0</v>
      </c>
      <c r="EJ71" s="156">
        <v>480</v>
      </c>
      <c r="EK71" s="162">
        <v>0</v>
      </c>
      <c r="EL71" s="162">
        <f t="shared" si="78"/>
        <v>0</v>
      </c>
      <c r="EM71" s="156"/>
      <c r="EN71" s="156" t="s">
        <v>86</v>
      </c>
      <c r="EO71" s="156">
        <v>160</v>
      </c>
      <c r="EP71" s="156">
        <v>0</v>
      </c>
      <c r="EQ71" s="156">
        <v>0</v>
      </c>
      <c r="ER71" s="156">
        <v>160</v>
      </c>
      <c r="ES71" s="162">
        <v>0</v>
      </c>
      <c r="ET71" s="162">
        <f t="shared" si="79"/>
        <v>0</v>
      </c>
      <c r="EU71" s="156"/>
      <c r="EV71" s="156"/>
      <c r="EW71" s="156"/>
      <c r="EX71" s="156"/>
      <c r="EY71" s="156"/>
      <c r="EZ71" s="156"/>
      <c r="FA71" s="156"/>
      <c r="FB71" s="156"/>
      <c r="FC71" s="162"/>
      <c r="FD71" s="156"/>
      <c r="FE71" s="156"/>
      <c r="FF71" s="156"/>
      <c r="FG71" s="156"/>
      <c r="FH71" s="156"/>
      <c r="FI71" s="156"/>
      <c r="FJ71" s="162"/>
      <c r="FK71" s="156"/>
      <c r="FL71" s="156"/>
      <c r="FM71" s="156"/>
      <c r="FN71" s="156"/>
      <c r="FO71" s="156"/>
      <c r="FP71" s="156"/>
      <c r="FQ71" s="156"/>
      <c r="FR71" s="156"/>
      <c r="FS71" s="156"/>
      <c r="FT71" s="157" t="s">
        <v>86</v>
      </c>
      <c r="FU71" s="157">
        <v>1817</v>
      </c>
      <c r="FV71" s="157">
        <v>40</v>
      </c>
      <c r="FW71" s="157">
        <v>149</v>
      </c>
      <c r="FX71" s="157">
        <v>1628</v>
      </c>
      <c r="FY71" s="158">
        <f t="shared" si="80"/>
        <v>2.2014309301045681E-2</v>
      </c>
      <c r="FZ71" s="162">
        <f t="shared" si="81"/>
        <v>2.2014309301045681E-2</v>
      </c>
      <c r="GA71" s="156"/>
      <c r="GB71" s="157" t="s">
        <v>86</v>
      </c>
      <c r="GC71" s="157">
        <v>1497</v>
      </c>
      <c r="GD71" s="157">
        <v>40</v>
      </c>
      <c r="GE71" s="157">
        <v>149</v>
      </c>
      <c r="GF71" s="157">
        <v>1308</v>
      </c>
      <c r="GG71" s="158">
        <f t="shared" si="82"/>
        <v>2.6720106880427523E-2</v>
      </c>
      <c r="GH71" s="162">
        <f t="shared" si="83"/>
        <v>4.7057975793818423E-3</v>
      </c>
      <c r="GI71" s="156"/>
      <c r="GJ71" s="157" t="s">
        <v>86</v>
      </c>
      <c r="GK71" s="157">
        <v>1817</v>
      </c>
      <c r="GL71" s="157">
        <v>40</v>
      </c>
      <c r="GM71" s="157">
        <v>149</v>
      </c>
      <c r="GN71" s="157">
        <v>1628</v>
      </c>
      <c r="GO71" s="158">
        <f t="shared" si="84"/>
        <v>2.2014309301045681E-2</v>
      </c>
      <c r="GP71" s="162">
        <f t="shared" si="85"/>
        <v>-4.7057975793818423E-3</v>
      </c>
      <c r="GQ71" s="156"/>
      <c r="GR71" s="157" t="s">
        <v>86</v>
      </c>
      <c r="GS71" s="157">
        <v>1497</v>
      </c>
      <c r="GT71" s="157">
        <v>1369</v>
      </c>
      <c r="GU71" s="157">
        <v>128</v>
      </c>
      <c r="GV71" s="157">
        <v>0</v>
      </c>
      <c r="GW71" s="158">
        <f t="shared" si="86"/>
        <v>0.91449565798263188</v>
      </c>
      <c r="GX71" s="162">
        <f t="shared" si="87"/>
        <v>0.89248134868158624</v>
      </c>
      <c r="GY71" s="156"/>
      <c r="GZ71" s="157" t="s">
        <v>86</v>
      </c>
      <c r="HA71" s="157">
        <v>1497</v>
      </c>
      <c r="HB71" s="157">
        <v>1369</v>
      </c>
      <c r="HC71" s="157">
        <v>128</v>
      </c>
      <c r="HD71" s="157">
        <v>0</v>
      </c>
      <c r="HE71" s="158">
        <f t="shared" si="88"/>
        <v>0.91449565798263188</v>
      </c>
      <c r="HF71" s="162">
        <f t="shared" si="89"/>
        <v>0</v>
      </c>
      <c r="HH71" s="157" t="s">
        <v>86</v>
      </c>
      <c r="HI71" s="157">
        <v>1497</v>
      </c>
      <c r="HJ71" s="157">
        <v>1369</v>
      </c>
      <c r="HK71" s="157">
        <v>128</v>
      </c>
      <c r="HL71" s="157">
        <v>0</v>
      </c>
      <c r="HM71" s="158">
        <f t="shared" si="90"/>
        <v>0.91449565798263188</v>
      </c>
      <c r="HN71" s="162">
        <f t="shared" si="91"/>
        <v>0</v>
      </c>
      <c r="HP71" s="157" t="s">
        <v>86</v>
      </c>
      <c r="HQ71" s="157">
        <v>1497</v>
      </c>
      <c r="HR71" s="157">
        <v>1369</v>
      </c>
      <c r="HS71" s="157">
        <v>128</v>
      </c>
      <c r="HT71" s="157">
        <v>0</v>
      </c>
      <c r="HU71" s="158">
        <f t="shared" si="92"/>
        <v>0.91449565798263188</v>
      </c>
      <c r="HV71" s="162">
        <f t="shared" si="93"/>
        <v>0</v>
      </c>
      <c r="HX71" s="157" t="s">
        <v>86</v>
      </c>
      <c r="HY71" s="157">
        <v>1497</v>
      </c>
      <c r="HZ71" s="157">
        <v>1369</v>
      </c>
      <c r="IA71" s="157">
        <v>128</v>
      </c>
      <c r="IB71" s="157">
        <v>0</v>
      </c>
      <c r="IC71" s="158">
        <f t="shared" si="94"/>
        <v>0.91449565798263188</v>
      </c>
      <c r="ID71" s="162">
        <f t="shared" si="95"/>
        <v>0</v>
      </c>
      <c r="IF71" s="157" t="s">
        <v>86</v>
      </c>
      <c r="IG71" s="157">
        <v>1497</v>
      </c>
      <c r="IH71" s="157">
        <v>1369</v>
      </c>
      <c r="II71" s="157">
        <v>128</v>
      </c>
      <c r="IJ71" s="157">
        <v>0</v>
      </c>
      <c r="IK71" s="158">
        <f t="shared" si="96"/>
        <v>0.91449565798263188</v>
      </c>
      <c r="IL71" s="162">
        <f t="shared" si="97"/>
        <v>0</v>
      </c>
      <c r="IN71" s="157" t="s">
        <v>86</v>
      </c>
      <c r="IO71" s="157">
        <v>1497</v>
      </c>
      <c r="IP71" s="157">
        <v>1369</v>
      </c>
      <c r="IQ71" s="157">
        <v>128</v>
      </c>
      <c r="IR71" s="157">
        <v>0</v>
      </c>
      <c r="IS71" s="158">
        <f t="shared" si="98"/>
        <v>0.91449565798263188</v>
      </c>
      <c r="IT71" s="162">
        <f t="shared" si="99"/>
        <v>0</v>
      </c>
      <c r="IV71" s="157" t="s">
        <v>86</v>
      </c>
      <c r="IW71" s="157">
        <v>1497</v>
      </c>
      <c r="IX71" s="157">
        <v>1369</v>
      </c>
      <c r="IY71" s="157">
        <v>128</v>
      </c>
      <c r="IZ71" s="157">
        <v>0</v>
      </c>
      <c r="JA71" s="158">
        <f t="shared" si="100"/>
        <v>0.91449565798263188</v>
      </c>
      <c r="JB71" s="162">
        <f t="shared" si="101"/>
        <v>0</v>
      </c>
      <c r="JD71" s="157" t="s">
        <v>86</v>
      </c>
      <c r="JE71" s="157">
        <v>1497</v>
      </c>
      <c r="JF71" s="157">
        <v>1369</v>
      </c>
      <c r="JG71" s="157">
        <v>128</v>
      </c>
      <c r="JH71" s="157">
        <v>0</v>
      </c>
      <c r="JI71" s="158">
        <f t="shared" si="102"/>
        <v>0.91449565798263188</v>
      </c>
      <c r="JJ71" s="162">
        <f t="shared" si="103"/>
        <v>0</v>
      </c>
      <c r="JL71" s="157" t="s">
        <v>86</v>
      </c>
      <c r="JM71" s="157">
        <v>1497</v>
      </c>
      <c r="JN71" s="157">
        <v>1369</v>
      </c>
      <c r="JO71" s="157">
        <v>128</v>
      </c>
      <c r="JP71" s="157">
        <v>0</v>
      </c>
      <c r="JQ71" s="158">
        <f t="shared" si="104"/>
        <v>0.91449565798263188</v>
      </c>
      <c r="JR71" s="162">
        <f t="shared" si="105"/>
        <v>0</v>
      </c>
      <c r="JT71" s="157" t="s">
        <v>86</v>
      </c>
      <c r="JU71" s="157">
        <v>1497</v>
      </c>
      <c r="JV71" s="157">
        <v>1369</v>
      </c>
      <c r="JW71" s="157">
        <v>128</v>
      </c>
      <c r="JX71" s="157">
        <v>0</v>
      </c>
      <c r="JY71" s="158">
        <f t="shared" si="106"/>
        <v>0.91449565798263188</v>
      </c>
      <c r="JZ71" s="162">
        <f t="shared" si="107"/>
        <v>0</v>
      </c>
      <c r="KB71" s="157" t="s">
        <v>86</v>
      </c>
      <c r="KC71" s="157">
        <v>1497</v>
      </c>
      <c r="KD71" s="157">
        <v>1369</v>
      </c>
      <c r="KE71" s="157">
        <v>128</v>
      </c>
      <c r="KF71" s="157">
        <v>0</v>
      </c>
      <c r="KG71" s="158">
        <f t="shared" si="108"/>
        <v>0.91449565798263188</v>
      </c>
      <c r="KH71" s="162">
        <f t="shared" si="109"/>
        <v>0</v>
      </c>
      <c r="KJ71" s="157" t="s">
        <v>86</v>
      </c>
      <c r="KK71" s="157">
        <v>1497</v>
      </c>
      <c r="KL71" s="157">
        <v>1369</v>
      </c>
      <c r="KM71" s="157">
        <v>128</v>
      </c>
      <c r="KN71" s="157">
        <v>0</v>
      </c>
      <c r="KO71" s="158">
        <f t="shared" si="110"/>
        <v>0.91449565798263188</v>
      </c>
      <c r="KP71" s="162">
        <f t="shared" si="111"/>
        <v>0</v>
      </c>
      <c r="KR71" s="157" t="s">
        <v>86</v>
      </c>
      <c r="KS71" s="157">
        <v>1497</v>
      </c>
      <c r="KT71" s="157">
        <v>1369</v>
      </c>
      <c r="KU71" s="157">
        <v>128</v>
      </c>
      <c r="KV71" s="157">
        <v>0</v>
      </c>
      <c r="KW71" s="158">
        <f t="shared" si="112"/>
        <v>0.91449565798263188</v>
      </c>
      <c r="KX71" s="162">
        <f t="shared" si="113"/>
        <v>0</v>
      </c>
      <c r="KZ71" s="157" t="s">
        <v>86</v>
      </c>
      <c r="LA71" s="157">
        <v>1497</v>
      </c>
      <c r="LB71" s="157">
        <v>1369</v>
      </c>
      <c r="LC71" s="157">
        <v>128</v>
      </c>
      <c r="LD71" s="157">
        <v>0</v>
      </c>
      <c r="LE71" s="158">
        <f t="shared" si="114"/>
        <v>0.91449565798263188</v>
      </c>
      <c r="LF71" s="162">
        <f t="shared" si="115"/>
        <v>0</v>
      </c>
      <c r="LH71" s="157" t="s">
        <v>86</v>
      </c>
      <c r="LI71" s="157">
        <v>1649</v>
      </c>
      <c r="LJ71" s="157">
        <v>1361</v>
      </c>
      <c r="LK71" s="157">
        <v>137</v>
      </c>
      <c r="LL71" s="157">
        <v>151</v>
      </c>
      <c r="LM71" s="158">
        <f t="shared" si="116"/>
        <v>0.82534869617950268</v>
      </c>
      <c r="LN71" s="162">
        <f t="shared" si="117"/>
        <v>-8.9146961803129199E-2</v>
      </c>
      <c r="LP71" s="157" t="s">
        <v>86</v>
      </c>
      <c r="LQ71" s="157">
        <v>1649</v>
      </c>
      <c r="LR71" s="157">
        <v>1361</v>
      </c>
      <c r="LS71" s="157">
        <v>137</v>
      </c>
      <c r="LT71" s="157">
        <v>151</v>
      </c>
      <c r="LU71" s="158">
        <f t="shared" si="118"/>
        <v>0.82534869617950268</v>
      </c>
      <c r="LV71" s="162">
        <f t="shared" si="119"/>
        <v>0</v>
      </c>
      <c r="LX71" s="157" t="s">
        <v>86</v>
      </c>
      <c r="LY71" s="157">
        <v>1649</v>
      </c>
      <c r="LZ71" s="157">
        <v>1361</v>
      </c>
      <c r="MA71" s="157">
        <v>137</v>
      </c>
      <c r="MB71" s="157">
        <v>151</v>
      </c>
      <c r="MC71" s="158">
        <f t="shared" si="120"/>
        <v>0.82534869617950268</v>
      </c>
      <c r="MD71" s="162">
        <f t="shared" si="121"/>
        <v>0</v>
      </c>
      <c r="ME71" s="162"/>
      <c r="MF71" s="157" t="s">
        <v>86</v>
      </c>
      <c r="MG71" s="157">
        <v>1649</v>
      </c>
      <c r="MH71" s="157">
        <v>1361</v>
      </c>
      <c r="MI71" s="157">
        <v>137</v>
      </c>
      <c r="MJ71" s="157">
        <v>151</v>
      </c>
      <c r="MK71" s="158">
        <v>0.83</v>
      </c>
      <c r="ML71" s="158"/>
      <c r="MM71" s="158"/>
      <c r="MN71" s="158"/>
      <c r="MP71" s="17" t="s">
        <v>86</v>
      </c>
      <c r="MQ71" s="17">
        <v>168</v>
      </c>
      <c r="MR71" s="17">
        <v>0</v>
      </c>
      <c r="MS71" s="17">
        <v>0</v>
      </c>
      <c r="MT71" s="17">
        <v>168</v>
      </c>
      <c r="MU71" s="158">
        <v>0</v>
      </c>
      <c r="MV71" s="162">
        <f t="shared" si="122"/>
        <v>-0.83</v>
      </c>
      <c r="MX71" s="157" t="s">
        <v>86</v>
      </c>
      <c r="MY71" s="157">
        <v>168</v>
      </c>
      <c r="MZ71" s="157">
        <v>0</v>
      </c>
      <c r="NA71" s="157">
        <v>0</v>
      </c>
      <c r="NB71" s="157">
        <v>168</v>
      </c>
      <c r="NC71" s="158">
        <v>0</v>
      </c>
      <c r="NE71" s="157" t="s">
        <v>86</v>
      </c>
      <c r="NF71" s="157">
        <v>168</v>
      </c>
      <c r="NG71" s="157">
        <v>0</v>
      </c>
      <c r="NH71" s="157">
        <v>0</v>
      </c>
      <c r="NI71" s="157">
        <v>168</v>
      </c>
      <c r="NJ71" s="158">
        <v>0</v>
      </c>
      <c r="NL71" s="157" t="s">
        <v>86</v>
      </c>
      <c r="NM71" s="157">
        <v>168</v>
      </c>
      <c r="NN71" s="157">
        <v>0</v>
      </c>
      <c r="NO71" s="157">
        <v>0</v>
      </c>
      <c r="NP71" s="157">
        <v>168</v>
      </c>
      <c r="NQ71" s="158">
        <v>0</v>
      </c>
      <c r="NS71" s="157" t="s">
        <v>86</v>
      </c>
      <c r="NT71" s="157">
        <v>168</v>
      </c>
      <c r="NU71" s="157">
        <v>0</v>
      </c>
      <c r="NV71" s="157">
        <v>0</v>
      </c>
      <c r="NW71" s="157">
        <v>168</v>
      </c>
      <c r="NX71" s="158">
        <v>0</v>
      </c>
      <c r="NZ71" s="157" t="s">
        <v>86</v>
      </c>
      <c r="OA71" s="157">
        <v>168</v>
      </c>
      <c r="OB71" s="157">
        <v>0</v>
      </c>
      <c r="OC71" s="157">
        <v>0</v>
      </c>
      <c r="OD71" s="157">
        <v>168</v>
      </c>
      <c r="OE71" s="157">
        <v>0</v>
      </c>
      <c r="OG71" s="157" t="s">
        <v>86</v>
      </c>
      <c r="OH71" s="157">
        <v>168</v>
      </c>
      <c r="OI71" s="157">
        <v>0</v>
      </c>
      <c r="OJ71" s="157">
        <v>0</v>
      </c>
      <c r="OK71" s="157">
        <v>168</v>
      </c>
      <c r="OL71" s="158">
        <v>0</v>
      </c>
      <c r="ON71" s="157" t="s">
        <v>86</v>
      </c>
      <c r="OO71" s="157">
        <v>168</v>
      </c>
      <c r="OP71" s="157">
        <v>0</v>
      </c>
      <c r="OQ71" s="157">
        <v>0</v>
      </c>
      <c r="OR71" s="157">
        <v>168</v>
      </c>
      <c r="OS71" s="158">
        <v>0</v>
      </c>
      <c r="OU71" s="157" t="s">
        <v>86</v>
      </c>
      <c r="OV71" s="157">
        <v>168</v>
      </c>
      <c r="OW71" s="157">
        <v>0</v>
      </c>
      <c r="OX71" s="157">
        <v>0</v>
      </c>
      <c r="OY71" s="157">
        <v>168</v>
      </c>
      <c r="OZ71" s="158">
        <v>0</v>
      </c>
      <c r="PB71" s="157" t="s">
        <v>82</v>
      </c>
      <c r="PC71" s="157">
        <v>71</v>
      </c>
      <c r="PD71" s="157">
        <v>0</v>
      </c>
      <c r="PE71" s="157">
        <v>0</v>
      </c>
      <c r="PF71" s="157">
        <v>71</v>
      </c>
      <c r="PG71" s="157">
        <v>0</v>
      </c>
    </row>
    <row r="72" spans="1:423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f t="shared" si="61"/>
        <v>0.95454545454545459</v>
      </c>
      <c r="H72" s="2" t="s">
        <v>83</v>
      </c>
      <c r="I72" s="2">
        <v>22</v>
      </c>
      <c r="J72" s="2">
        <v>21</v>
      </c>
      <c r="K72" s="2">
        <v>1</v>
      </c>
      <c r="L72" s="2">
        <v>0</v>
      </c>
      <c r="M72" s="4">
        <f t="shared" si="62"/>
        <v>0.95454545454545459</v>
      </c>
      <c r="N72" s="108">
        <f t="shared" si="63"/>
        <v>0</v>
      </c>
      <c r="P72" s="2" t="s">
        <v>83</v>
      </c>
      <c r="Q72" s="2">
        <v>22</v>
      </c>
      <c r="R72" s="2">
        <v>21</v>
      </c>
      <c r="S72" s="2">
        <v>1</v>
      </c>
      <c r="T72" s="2">
        <v>0</v>
      </c>
      <c r="U72" s="4">
        <v>0.95</v>
      </c>
      <c r="V72" s="108">
        <f t="shared" si="64"/>
        <v>-4.5454545454546302E-3</v>
      </c>
      <c r="X72" s="2" t="s">
        <v>83</v>
      </c>
      <c r="Y72" s="2">
        <v>22</v>
      </c>
      <c r="Z72" s="2">
        <v>21</v>
      </c>
      <c r="AA72" s="2">
        <v>1</v>
      </c>
      <c r="AB72" s="2">
        <v>0</v>
      </c>
      <c r="AC72" s="4">
        <v>0.95</v>
      </c>
      <c r="AD72" s="108">
        <f t="shared" si="65"/>
        <v>0</v>
      </c>
      <c r="AF72" s="2" t="s">
        <v>83</v>
      </c>
      <c r="AG72" s="2">
        <v>22</v>
      </c>
      <c r="AH72" s="2">
        <v>21</v>
      </c>
      <c r="AI72" s="2">
        <v>1</v>
      </c>
      <c r="AJ72" s="2">
        <v>0</v>
      </c>
      <c r="AK72" s="4">
        <v>0.95</v>
      </c>
      <c r="AL72" s="108">
        <f t="shared" si="66"/>
        <v>0</v>
      </c>
      <c r="AN72" s="2" t="s">
        <v>83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108">
        <f t="shared" si="67"/>
        <v>0</v>
      </c>
      <c r="AV72" s="2" t="s">
        <v>83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108">
        <f t="shared" si="68"/>
        <v>0</v>
      </c>
      <c r="BD72" s="2" t="s">
        <v>83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108">
        <f t="shared" si="69"/>
        <v>0</v>
      </c>
      <c r="BL72" s="2" t="s">
        <v>83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70"/>
        <v>0.95454545454545459</v>
      </c>
      <c r="BR72" s="108">
        <f t="shared" si="71"/>
        <v>4.5454545454546302E-3</v>
      </c>
      <c r="BT72" s="157" t="s">
        <v>83</v>
      </c>
      <c r="BU72" s="157">
        <v>22</v>
      </c>
      <c r="BV72" s="157">
        <v>21</v>
      </c>
      <c r="BW72" s="157">
        <v>1</v>
      </c>
      <c r="BX72" s="157">
        <v>0</v>
      </c>
      <c r="BY72" s="158">
        <v>0.95</v>
      </c>
      <c r="BZ72" s="158">
        <v>0</v>
      </c>
      <c r="CA72" s="156"/>
      <c r="CB72" s="156" t="s">
        <v>83</v>
      </c>
      <c r="CC72" s="156">
        <v>22</v>
      </c>
      <c r="CD72" s="156">
        <v>21</v>
      </c>
      <c r="CE72" s="156">
        <v>1</v>
      </c>
      <c r="CF72" s="156">
        <v>0</v>
      </c>
      <c r="CG72" s="162">
        <v>0.95</v>
      </c>
      <c r="CH72" s="158">
        <v>0</v>
      </c>
      <c r="CI72" s="157"/>
      <c r="CJ72" s="156" t="s">
        <v>83</v>
      </c>
      <c r="CK72" s="156">
        <v>22</v>
      </c>
      <c r="CL72" s="156">
        <v>21</v>
      </c>
      <c r="CM72" s="156">
        <v>1</v>
      </c>
      <c r="CN72" s="156">
        <v>0</v>
      </c>
      <c r="CO72" s="162">
        <v>0.95</v>
      </c>
      <c r="CP72" s="162">
        <f t="shared" si="72"/>
        <v>0</v>
      </c>
      <c r="CQ72" s="156"/>
      <c r="CR72" s="156" t="s">
        <v>83</v>
      </c>
      <c r="CS72" s="156">
        <v>22</v>
      </c>
      <c r="CT72" s="156">
        <v>21</v>
      </c>
      <c r="CU72" s="156">
        <v>1</v>
      </c>
      <c r="CV72" s="156">
        <v>0</v>
      </c>
      <c r="CW72" s="162">
        <v>0.95</v>
      </c>
      <c r="CX72" s="158">
        <f t="shared" si="73"/>
        <v>0</v>
      </c>
      <c r="CY72" s="157"/>
      <c r="CZ72" s="156" t="s">
        <v>83</v>
      </c>
      <c r="DA72" s="156">
        <v>22</v>
      </c>
      <c r="DB72" s="156">
        <v>21</v>
      </c>
      <c r="DC72" s="156">
        <v>1</v>
      </c>
      <c r="DD72" s="156">
        <v>0</v>
      </c>
      <c r="DE72" s="162">
        <v>0.95</v>
      </c>
      <c r="DF72" s="158">
        <f t="shared" si="74"/>
        <v>0</v>
      </c>
      <c r="DG72" s="157"/>
      <c r="DH72" s="156" t="s">
        <v>83</v>
      </c>
      <c r="DI72" s="156">
        <v>22</v>
      </c>
      <c r="DJ72" s="156">
        <v>21</v>
      </c>
      <c r="DK72" s="156">
        <v>1</v>
      </c>
      <c r="DL72" s="156">
        <v>0</v>
      </c>
      <c r="DM72" s="162">
        <v>0.95</v>
      </c>
      <c r="DN72" s="158">
        <f t="shared" si="75"/>
        <v>0</v>
      </c>
      <c r="DO72" s="157"/>
      <c r="DP72" s="156" t="s">
        <v>83</v>
      </c>
      <c r="DQ72" s="156">
        <v>22</v>
      </c>
      <c r="DR72" s="156">
        <v>21</v>
      </c>
      <c r="DS72" s="156">
        <v>1</v>
      </c>
      <c r="DT72" s="156">
        <v>0</v>
      </c>
      <c r="DU72" s="162">
        <v>0.95</v>
      </c>
      <c r="DV72" s="162">
        <f t="shared" si="76"/>
        <v>0</v>
      </c>
      <c r="DW72" s="156"/>
      <c r="DX72" s="156" t="s">
        <v>83</v>
      </c>
      <c r="DY72" s="156">
        <v>22</v>
      </c>
      <c r="DZ72" s="156">
        <v>21</v>
      </c>
      <c r="EA72" s="156">
        <v>1</v>
      </c>
      <c r="EB72" s="156">
        <v>0</v>
      </c>
      <c r="EC72" s="162">
        <v>0.95</v>
      </c>
      <c r="ED72" s="162">
        <f t="shared" si="77"/>
        <v>0</v>
      </c>
      <c r="EE72" s="156"/>
      <c r="EF72" s="156" t="s">
        <v>83</v>
      </c>
      <c r="EG72" s="156">
        <v>22</v>
      </c>
      <c r="EH72" s="156">
        <v>21</v>
      </c>
      <c r="EI72" s="156">
        <v>1</v>
      </c>
      <c r="EJ72" s="156">
        <v>0</v>
      </c>
      <c r="EK72" s="162">
        <v>0.95</v>
      </c>
      <c r="EL72" s="162">
        <f t="shared" si="78"/>
        <v>0</v>
      </c>
      <c r="EM72" s="156"/>
      <c r="EN72" s="156" t="s">
        <v>83</v>
      </c>
      <c r="EO72" s="156">
        <v>22</v>
      </c>
      <c r="EP72" s="156">
        <v>21</v>
      </c>
      <c r="EQ72" s="156">
        <v>1</v>
      </c>
      <c r="ER72" s="156">
        <v>0</v>
      </c>
      <c r="ES72" s="162">
        <v>0.95</v>
      </c>
      <c r="ET72" s="162">
        <f t="shared" si="79"/>
        <v>0</v>
      </c>
      <c r="EU72" s="156"/>
      <c r="EV72" s="156"/>
      <c r="EW72" s="156"/>
      <c r="EX72" s="156"/>
      <c r="EY72" s="156"/>
      <c r="EZ72" s="156"/>
      <c r="FA72" s="156"/>
      <c r="FB72" s="156"/>
      <c r="FC72" s="162"/>
      <c r="FD72" s="156"/>
      <c r="FE72" s="156"/>
      <c r="FF72" s="156"/>
      <c r="FG72" s="156"/>
      <c r="FH72" s="156"/>
      <c r="FI72" s="156"/>
      <c r="FJ72" s="162"/>
      <c r="FK72" s="156"/>
      <c r="FL72" s="156"/>
      <c r="FM72" s="156"/>
      <c r="FN72" s="156"/>
      <c r="FO72" s="156"/>
      <c r="FP72" s="156"/>
      <c r="FQ72" s="156"/>
      <c r="FR72" s="156"/>
      <c r="FS72" s="156"/>
      <c r="FT72" s="157" t="s">
        <v>83</v>
      </c>
      <c r="FU72" s="157">
        <v>22</v>
      </c>
      <c r="FV72" s="157">
        <v>21</v>
      </c>
      <c r="FW72" s="157">
        <v>1</v>
      </c>
      <c r="FX72" s="157">
        <v>0</v>
      </c>
      <c r="FY72" s="158">
        <f t="shared" si="80"/>
        <v>0.95454545454545459</v>
      </c>
      <c r="FZ72" s="162">
        <f t="shared" si="81"/>
        <v>4.5454545454546302E-3</v>
      </c>
      <c r="GA72" s="156"/>
      <c r="GB72" s="157" t="s">
        <v>83</v>
      </c>
      <c r="GC72" s="157">
        <v>22</v>
      </c>
      <c r="GD72" s="157">
        <v>21</v>
      </c>
      <c r="GE72" s="157">
        <v>1</v>
      </c>
      <c r="GF72" s="157">
        <v>0</v>
      </c>
      <c r="GG72" s="158">
        <f t="shared" si="82"/>
        <v>0.95454545454545459</v>
      </c>
      <c r="GH72" s="162">
        <f t="shared" si="83"/>
        <v>0</v>
      </c>
      <c r="GI72" s="156"/>
      <c r="GJ72" s="157" t="s">
        <v>83</v>
      </c>
      <c r="GK72" s="157">
        <v>22</v>
      </c>
      <c r="GL72" s="157">
        <v>21</v>
      </c>
      <c r="GM72" s="157">
        <v>1</v>
      </c>
      <c r="GN72" s="157">
        <v>0</v>
      </c>
      <c r="GO72" s="158">
        <f t="shared" si="84"/>
        <v>0.95454545454545459</v>
      </c>
      <c r="GP72" s="162">
        <f t="shared" si="85"/>
        <v>0</v>
      </c>
      <c r="GQ72" s="156"/>
      <c r="GR72" s="157" t="s">
        <v>83</v>
      </c>
      <c r="GS72" s="157">
        <v>22</v>
      </c>
      <c r="GT72" s="157">
        <v>21</v>
      </c>
      <c r="GU72" s="157">
        <v>1</v>
      </c>
      <c r="GV72" s="157">
        <v>0</v>
      </c>
      <c r="GW72" s="158">
        <f t="shared" si="86"/>
        <v>0.95454545454545459</v>
      </c>
      <c r="GX72" s="162">
        <f t="shared" si="87"/>
        <v>0</v>
      </c>
      <c r="GY72" s="156"/>
      <c r="GZ72" s="157" t="s">
        <v>83</v>
      </c>
      <c r="HA72" s="157">
        <v>22</v>
      </c>
      <c r="HB72" s="157">
        <v>21</v>
      </c>
      <c r="HC72" s="157">
        <v>1</v>
      </c>
      <c r="HD72" s="157">
        <v>0</v>
      </c>
      <c r="HE72" s="158">
        <f t="shared" si="88"/>
        <v>0.95454545454545459</v>
      </c>
      <c r="HF72" s="162">
        <f t="shared" si="89"/>
        <v>0</v>
      </c>
      <c r="HH72" s="157" t="s">
        <v>83</v>
      </c>
      <c r="HI72" s="157">
        <v>22</v>
      </c>
      <c r="HJ72" s="157">
        <v>21</v>
      </c>
      <c r="HK72" s="157">
        <v>1</v>
      </c>
      <c r="HL72" s="157">
        <v>0</v>
      </c>
      <c r="HM72" s="158">
        <f t="shared" si="90"/>
        <v>0.95454545454545459</v>
      </c>
      <c r="HN72" s="162">
        <f t="shared" si="91"/>
        <v>0</v>
      </c>
      <c r="HP72" s="157" t="s">
        <v>83</v>
      </c>
      <c r="HQ72" s="157">
        <v>22</v>
      </c>
      <c r="HR72" s="157">
        <v>21</v>
      </c>
      <c r="HS72" s="157">
        <v>1</v>
      </c>
      <c r="HT72" s="157">
        <v>0</v>
      </c>
      <c r="HU72" s="158">
        <f t="shared" si="92"/>
        <v>0.95454545454545459</v>
      </c>
      <c r="HV72" s="162">
        <f t="shared" si="93"/>
        <v>0</v>
      </c>
      <c r="HX72" s="157" t="s">
        <v>83</v>
      </c>
      <c r="HY72" s="157">
        <v>22</v>
      </c>
      <c r="HZ72" s="157">
        <v>21</v>
      </c>
      <c r="IA72" s="157">
        <v>1</v>
      </c>
      <c r="IB72" s="157">
        <v>0</v>
      </c>
      <c r="IC72" s="158">
        <f t="shared" si="94"/>
        <v>0.95454545454545459</v>
      </c>
      <c r="ID72" s="162">
        <f t="shared" si="95"/>
        <v>0</v>
      </c>
      <c r="IF72" s="157" t="s">
        <v>83</v>
      </c>
      <c r="IG72" s="157">
        <v>22</v>
      </c>
      <c r="IH72" s="157">
        <v>21</v>
      </c>
      <c r="II72" s="157">
        <v>1</v>
      </c>
      <c r="IJ72" s="157">
        <v>0</v>
      </c>
      <c r="IK72" s="158">
        <f t="shared" si="96"/>
        <v>0.95454545454545459</v>
      </c>
      <c r="IL72" s="162">
        <f t="shared" si="97"/>
        <v>0</v>
      </c>
      <c r="IN72" s="157" t="s">
        <v>83</v>
      </c>
      <c r="IO72" s="157">
        <v>22</v>
      </c>
      <c r="IP72" s="157">
        <v>21</v>
      </c>
      <c r="IQ72" s="157">
        <v>1</v>
      </c>
      <c r="IR72" s="157">
        <v>0</v>
      </c>
      <c r="IS72" s="158">
        <f t="shared" si="98"/>
        <v>0.95454545454545459</v>
      </c>
      <c r="IT72" s="162">
        <f t="shared" si="99"/>
        <v>0</v>
      </c>
      <c r="IV72" s="157" t="s">
        <v>83</v>
      </c>
      <c r="IW72" s="157">
        <v>22</v>
      </c>
      <c r="IX72" s="157">
        <v>21</v>
      </c>
      <c r="IY72" s="157">
        <v>1</v>
      </c>
      <c r="IZ72" s="157">
        <v>0</v>
      </c>
      <c r="JA72" s="158">
        <f t="shared" si="100"/>
        <v>0.95454545454545459</v>
      </c>
      <c r="JB72" s="162">
        <f t="shared" si="101"/>
        <v>0</v>
      </c>
      <c r="JD72" s="157" t="s">
        <v>83</v>
      </c>
      <c r="JE72" s="157">
        <v>22</v>
      </c>
      <c r="JF72" s="157">
        <v>21</v>
      </c>
      <c r="JG72" s="157">
        <v>1</v>
      </c>
      <c r="JH72" s="157">
        <v>0</v>
      </c>
      <c r="JI72" s="158">
        <f t="shared" si="102"/>
        <v>0.95454545454545459</v>
      </c>
      <c r="JJ72" s="162">
        <f t="shared" si="103"/>
        <v>0</v>
      </c>
      <c r="JL72" s="157" t="s">
        <v>83</v>
      </c>
      <c r="JM72" s="157">
        <v>22</v>
      </c>
      <c r="JN72" s="157">
        <v>21</v>
      </c>
      <c r="JO72" s="157">
        <v>1</v>
      </c>
      <c r="JP72" s="157">
        <v>0</v>
      </c>
      <c r="JQ72" s="158">
        <f t="shared" si="104"/>
        <v>0.95454545454545459</v>
      </c>
      <c r="JR72" s="162">
        <f t="shared" si="105"/>
        <v>0</v>
      </c>
      <c r="JT72" s="157" t="s">
        <v>83</v>
      </c>
      <c r="JU72" s="157">
        <v>22</v>
      </c>
      <c r="JV72" s="157">
        <v>21</v>
      </c>
      <c r="JW72" s="157">
        <v>1</v>
      </c>
      <c r="JX72" s="157">
        <v>0</v>
      </c>
      <c r="JY72" s="158">
        <f t="shared" si="106"/>
        <v>0.95454545454545459</v>
      </c>
      <c r="JZ72" s="162">
        <f t="shared" si="107"/>
        <v>0</v>
      </c>
      <c r="KB72" s="157" t="s">
        <v>83</v>
      </c>
      <c r="KC72" s="157">
        <v>22</v>
      </c>
      <c r="KD72" s="157">
        <v>21</v>
      </c>
      <c r="KE72" s="157">
        <v>1</v>
      </c>
      <c r="KF72" s="157">
        <v>0</v>
      </c>
      <c r="KG72" s="158">
        <f t="shared" si="108"/>
        <v>0.95454545454545459</v>
      </c>
      <c r="KH72" s="162">
        <f t="shared" si="109"/>
        <v>0</v>
      </c>
      <c r="KJ72" s="157" t="s">
        <v>83</v>
      </c>
      <c r="KK72" s="157">
        <v>22</v>
      </c>
      <c r="KL72" s="157">
        <v>21</v>
      </c>
      <c r="KM72" s="157">
        <v>1</v>
      </c>
      <c r="KN72" s="157">
        <v>0</v>
      </c>
      <c r="KO72" s="158">
        <f t="shared" si="110"/>
        <v>0.95454545454545459</v>
      </c>
      <c r="KP72" s="162">
        <f t="shared" si="111"/>
        <v>0</v>
      </c>
      <c r="KR72" s="157" t="s">
        <v>83</v>
      </c>
      <c r="KS72" s="157">
        <v>22</v>
      </c>
      <c r="KT72" s="157">
        <v>21</v>
      </c>
      <c r="KU72" s="157">
        <v>1</v>
      </c>
      <c r="KV72" s="157">
        <v>0</v>
      </c>
      <c r="KW72" s="158">
        <f t="shared" si="112"/>
        <v>0.95454545454545459</v>
      </c>
      <c r="KX72" s="162">
        <f t="shared" si="113"/>
        <v>0</v>
      </c>
      <c r="KZ72" s="157" t="s">
        <v>83</v>
      </c>
      <c r="LA72" s="157">
        <v>22</v>
      </c>
      <c r="LB72" s="157">
        <v>21</v>
      </c>
      <c r="LC72" s="157">
        <v>1</v>
      </c>
      <c r="LD72" s="157">
        <v>0</v>
      </c>
      <c r="LE72" s="158">
        <f t="shared" si="114"/>
        <v>0.95454545454545459</v>
      </c>
      <c r="LF72" s="162">
        <f t="shared" si="115"/>
        <v>0</v>
      </c>
      <c r="LH72" s="157" t="s">
        <v>83</v>
      </c>
      <c r="LI72" s="157">
        <v>22</v>
      </c>
      <c r="LJ72" s="157">
        <v>21</v>
      </c>
      <c r="LK72" s="157">
        <v>1</v>
      </c>
      <c r="LL72" s="157">
        <v>0</v>
      </c>
      <c r="LM72" s="158">
        <f t="shared" si="116"/>
        <v>0.95454545454545459</v>
      </c>
      <c r="LN72" s="162">
        <f t="shared" si="117"/>
        <v>0</v>
      </c>
      <c r="LP72" s="157" t="s">
        <v>83</v>
      </c>
      <c r="LQ72" s="157">
        <v>22</v>
      </c>
      <c r="LR72" s="157">
        <v>21</v>
      </c>
      <c r="LS72" s="157">
        <v>1</v>
      </c>
      <c r="LT72" s="157">
        <v>0</v>
      </c>
      <c r="LU72" s="158">
        <f t="shared" si="118"/>
        <v>0.95454545454545459</v>
      </c>
      <c r="LV72" s="162">
        <f t="shared" si="119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20"/>
        <v>0.95454545454545459</v>
      </c>
      <c r="MD72" s="162">
        <f t="shared" si="121"/>
        <v>0</v>
      </c>
      <c r="ME72" s="162"/>
      <c r="MF72" s="157" t="s">
        <v>83</v>
      </c>
      <c r="MG72" s="157">
        <v>22</v>
      </c>
      <c r="MH72" s="157">
        <v>21</v>
      </c>
      <c r="MI72" s="157">
        <v>1</v>
      </c>
      <c r="MJ72" s="157">
        <v>0</v>
      </c>
      <c r="MK72" s="158">
        <v>0.95</v>
      </c>
      <c r="ML72" s="158"/>
      <c r="MM72" s="158"/>
      <c r="MN72" s="158"/>
      <c r="MP72" s="157" t="s">
        <v>83</v>
      </c>
      <c r="MQ72" s="157">
        <v>22</v>
      </c>
      <c r="MR72" s="157">
        <v>21</v>
      </c>
      <c r="MS72" s="157">
        <v>1</v>
      </c>
      <c r="MT72" s="157">
        <v>0</v>
      </c>
      <c r="MU72" s="158">
        <v>0.95</v>
      </c>
      <c r="MV72" s="162">
        <f t="shared" si="122"/>
        <v>0</v>
      </c>
      <c r="MX72" s="157" t="s">
        <v>83</v>
      </c>
      <c r="MY72" s="157">
        <v>22</v>
      </c>
      <c r="MZ72" s="157">
        <v>0</v>
      </c>
      <c r="NA72" s="157">
        <v>0</v>
      </c>
      <c r="NB72" s="157">
        <v>22</v>
      </c>
      <c r="NC72" s="158">
        <v>0</v>
      </c>
      <c r="NE72" s="157" t="s">
        <v>83</v>
      </c>
      <c r="NF72" s="157">
        <v>22</v>
      </c>
      <c r="NG72" s="157">
        <v>0</v>
      </c>
      <c r="NH72" s="157">
        <v>0</v>
      </c>
      <c r="NI72" s="157">
        <v>22</v>
      </c>
      <c r="NJ72" s="158">
        <v>0</v>
      </c>
      <c r="NL72" s="157" t="s">
        <v>83</v>
      </c>
      <c r="NM72" s="157">
        <v>22</v>
      </c>
      <c r="NN72" s="157">
        <v>0</v>
      </c>
      <c r="NO72" s="157">
        <v>0</v>
      </c>
      <c r="NP72" s="157">
        <v>22</v>
      </c>
      <c r="NQ72" s="158">
        <v>0</v>
      </c>
      <c r="NS72" s="157" t="s">
        <v>83</v>
      </c>
      <c r="NT72" s="157">
        <v>22</v>
      </c>
      <c r="NU72" s="157">
        <v>0</v>
      </c>
      <c r="NV72" s="157">
        <v>0</v>
      </c>
      <c r="NW72" s="157">
        <v>22</v>
      </c>
      <c r="NX72" s="158">
        <v>0</v>
      </c>
      <c r="NZ72" s="157" t="s">
        <v>83</v>
      </c>
      <c r="OA72" s="157">
        <v>22</v>
      </c>
      <c r="OB72" s="157">
        <v>0</v>
      </c>
      <c r="OC72" s="157">
        <v>0</v>
      </c>
      <c r="OD72" s="157">
        <v>22</v>
      </c>
      <c r="OE72" s="157">
        <v>0</v>
      </c>
      <c r="OG72" s="157" t="s">
        <v>83</v>
      </c>
      <c r="OH72" s="157">
        <v>22</v>
      </c>
      <c r="OI72" s="157">
        <v>0</v>
      </c>
      <c r="OJ72" s="157">
        <v>0</v>
      </c>
      <c r="OK72" s="157">
        <v>22</v>
      </c>
      <c r="OL72" s="158">
        <v>0</v>
      </c>
      <c r="ON72" s="157" t="s">
        <v>83</v>
      </c>
      <c r="OO72" s="157">
        <v>22</v>
      </c>
      <c r="OP72" s="157">
        <v>0</v>
      </c>
      <c r="OQ72" s="157">
        <v>0</v>
      </c>
      <c r="OR72" s="157">
        <v>22</v>
      </c>
      <c r="OS72" s="158">
        <v>0</v>
      </c>
      <c r="OU72" s="157" t="s">
        <v>83</v>
      </c>
      <c r="OV72" s="157">
        <v>22</v>
      </c>
      <c r="OW72" s="157">
        <v>0</v>
      </c>
      <c r="OX72" s="157">
        <v>0</v>
      </c>
      <c r="OY72" s="157">
        <v>22</v>
      </c>
      <c r="OZ72" s="158">
        <v>0</v>
      </c>
      <c r="PB72" s="157" t="s">
        <v>86</v>
      </c>
      <c r="PC72" s="157">
        <v>168</v>
      </c>
      <c r="PD72" s="157">
        <v>0</v>
      </c>
      <c r="PE72" s="157">
        <v>0</v>
      </c>
      <c r="PF72" s="157">
        <v>168</v>
      </c>
      <c r="PG72" s="157">
        <v>0</v>
      </c>
    </row>
    <row r="73" spans="1:423">
      <c r="A73" s="2" t="s">
        <v>84</v>
      </c>
      <c r="B73" s="2">
        <v>135</v>
      </c>
      <c r="C73" s="2">
        <v>110</v>
      </c>
      <c r="D73" s="7">
        <v>11</v>
      </c>
      <c r="E73" s="7">
        <v>14</v>
      </c>
      <c r="F73" s="4">
        <f t="shared" si="61"/>
        <v>0.81481481481481477</v>
      </c>
      <c r="H73" s="2" t="s">
        <v>84</v>
      </c>
      <c r="I73" s="2">
        <v>135</v>
      </c>
      <c r="J73" s="2">
        <v>111</v>
      </c>
      <c r="K73" s="2">
        <v>10</v>
      </c>
      <c r="L73" s="7">
        <v>14</v>
      </c>
      <c r="M73" s="4">
        <f t="shared" si="62"/>
        <v>0.82222222222222219</v>
      </c>
      <c r="N73" s="108">
        <f t="shared" si="63"/>
        <v>7.4074074074074181E-3</v>
      </c>
      <c r="P73" s="2" t="s">
        <v>84</v>
      </c>
      <c r="Q73" s="2">
        <v>135</v>
      </c>
      <c r="R73" s="2">
        <v>110</v>
      </c>
      <c r="S73" s="7">
        <v>11</v>
      </c>
      <c r="T73" s="2">
        <v>14</v>
      </c>
      <c r="U73" s="4">
        <v>0.81</v>
      </c>
      <c r="V73" s="108">
        <f t="shared" si="64"/>
        <v>-1.2222222222222134E-2</v>
      </c>
      <c r="W73" t="s">
        <v>213</v>
      </c>
      <c r="X73" s="2" t="s">
        <v>84</v>
      </c>
      <c r="Y73" s="2">
        <v>135</v>
      </c>
      <c r="Z73" s="2">
        <v>110</v>
      </c>
      <c r="AA73" s="2">
        <v>11</v>
      </c>
      <c r="AB73" s="2">
        <v>14</v>
      </c>
      <c r="AC73" s="4">
        <v>0.81</v>
      </c>
      <c r="AD73" s="108">
        <f t="shared" si="65"/>
        <v>0</v>
      </c>
      <c r="AF73" s="2" t="s">
        <v>84</v>
      </c>
      <c r="AG73" s="2">
        <v>135</v>
      </c>
      <c r="AH73" s="2">
        <v>111</v>
      </c>
      <c r="AI73" s="2">
        <v>10</v>
      </c>
      <c r="AJ73" s="2">
        <v>14</v>
      </c>
      <c r="AK73" s="4">
        <v>0.82</v>
      </c>
      <c r="AL73" s="108">
        <f t="shared" si="66"/>
        <v>9.9999999999998979E-3</v>
      </c>
      <c r="AN73" s="2" t="s">
        <v>84</v>
      </c>
      <c r="AO73" s="2">
        <v>135</v>
      </c>
      <c r="AP73" s="2">
        <v>111</v>
      </c>
      <c r="AQ73" s="2">
        <v>10</v>
      </c>
      <c r="AR73" s="2">
        <v>14</v>
      </c>
      <c r="AS73" s="4">
        <v>0.82</v>
      </c>
      <c r="AT73" s="108">
        <f t="shared" si="67"/>
        <v>0</v>
      </c>
      <c r="AV73" s="2" t="s">
        <v>84</v>
      </c>
      <c r="AW73" s="2">
        <v>135</v>
      </c>
      <c r="AX73" s="2">
        <v>111</v>
      </c>
      <c r="AY73" s="2">
        <v>10</v>
      </c>
      <c r="AZ73" s="2">
        <v>14</v>
      </c>
      <c r="BA73" s="4">
        <v>0.82</v>
      </c>
      <c r="BB73" s="108">
        <f t="shared" si="68"/>
        <v>0</v>
      </c>
      <c r="BD73" s="2" t="s">
        <v>84</v>
      </c>
      <c r="BE73" s="2">
        <v>135</v>
      </c>
      <c r="BF73" s="2">
        <v>112</v>
      </c>
      <c r="BG73" s="2">
        <v>8</v>
      </c>
      <c r="BH73" s="2">
        <v>15</v>
      </c>
      <c r="BI73" s="4">
        <v>0.83</v>
      </c>
      <c r="BJ73" s="108">
        <f t="shared" si="69"/>
        <v>1.0000000000000009E-2</v>
      </c>
      <c r="BL73" s="2" t="s">
        <v>84</v>
      </c>
      <c r="BM73" s="2">
        <v>135</v>
      </c>
      <c r="BN73" s="2">
        <v>110</v>
      </c>
      <c r="BO73" s="2">
        <v>11</v>
      </c>
      <c r="BP73" s="2">
        <v>14</v>
      </c>
      <c r="BQ73" s="4">
        <f t="shared" si="70"/>
        <v>0.81481481481481477</v>
      </c>
      <c r="BR73" s="108">
        <f t="shared" si="71"/>
        <v>-1.518518518518519E-2</v>
      </c>
      <c r="BS73" t="s">
        <v>119</v>
      </c>
      <c r="BT73" s="165" t="s">
        <v>84</v>
      </c>
      <c r="BU73" s="157">
        <v>135</v>
      </c>
      <c r="BV73" s="157">
        <v>110</v>
      </c>
      <c r="BW73" s="157">
        <v>11</v>
      </c>
      <c r="BX73" s="157">
        <v>14</v>
      </c>
      <c r="BY73" s="158">
        <v>0.81</v>
      </c>
      <c r="BZ73" s="158">
        <v>-1.9999999999999907E-2</v>
      </c>
      <c r="CA73" s="156" t="s">
        <v>119</v>
      </c>
      <c r="CB73" s="156" t="s">
        <v>84</v>
      </c>
      <c r="CC73" s="156">
        <v>135</v>
      </c>
      <c r="CD73" s="156">
        <v>110</v>
      </c>
      <c r="CE73" s="156">
        <v>11</v>
      </c>
      <c r="CF73" s="156">
        <v>14</v>
      </c>
      <c r="CG73" s="162">
        <v>0.81</v>
      </c>
      <c r="CH73" s="158">
        <v>0</v>
      </c>
      <c r="CI73" s="157" t="s">
        <v>119</v>
      </c>
      <c r="CJ73" s="156" t="s">
        <v>84</v>
      </c>
      <c r="CK73" s="156">
        <v>135</v>
      </c>
      <c r="CL73" s="156">
        <v>111</v>
      </c>
      <c r="CM73" s="156">
        <v>10</v>
      </c>
      <c r="CN73" s="156">
        <v>14</v>
      </c>
      <c r="CO73" s="162">
        <v>0.82</v>
      </c>
      <c r="CP73" s="162">
        <f t="shared" si="72"/>
        <v>9.9999999999998979E-3</v>
      </c>
      <c r="CQ73" s="156"/>
      <c r="CR73" s="156" t="s">
        <v>84</v>
      </c>
      <c r="CS73" s="156">
        <v>134</v>
      </c>
      <c r="CT73" s="156">
        <v>112</v>
      </c>
      <c r="CU73" s="156">
        <v>11</v>
      </c>
      <c r="CV73" s="156">
        <v>11</v>
      </c>
      <c r="CW73" s="162">
        <v>0.84</v>
      </c>
      <c r="CX73" s="158">
        <f t="shared" si="73"/>
        <v>2.0000000000000018E-2</v>
      </c>
      <c r="CY73" s="159" t="s">
        <v>119</v>
      </c>
      <c r="CZ73" s="156" t="s">
        <v>84</v>
      </c>
      <c r="DA73" s="156">
        <v>134</v>
      </c>
      <c r="DB73" s="156">
        <v>111</v>
      </c>
      <c r="DC73" s="156">
        <v>12</v>
      </c>
      <c r="DD73" s="156">
        <v>11</v>
      </c>
      <c r="DE73" s="162">
        <v>0.83</v>
      </c>
      <c r="DF73" s="158">
        <f t="shared" si="74"/>
        <v>-1.0000000000000009E-2</v>
      </c>
      <c r="DG73" s="157" t="s">
        <v>119</v>
      </c>
      <c r="DH73" s="156" t="s">
        <v>84</v>
      </c>
      <c r="DI73" s="156">
        <v>134</v>
      </c>
      <c r="DJ73" s="156">
        <v>112</v>
      </c>
      <c r="DK73" s="156">
        <v>11</v>
      </c>
      <c r="DL73" s="156">
        <v>11</v>
      </c>
      <c r="DM73" s="162">
        <v>0.84</v>
      </c>
      <c r="DN73" s="158">
        <f t="shared" si="75"/>
        <v>1.0000000000000009E-2</v>
      </c>
      <c r="DO73" s="157"/>
      <c r="DP73" s="156" t="s">
        <v>84</v>
      </c>
      <c r="DQ73" s="156">
        <v>134</v>
      </c>
      <c r="DR73" s="156">
        <v>109</v>
      </c>
      <c r="DS73" s="156">
        <v>12</v>
      </c>
      <c r="DT73" s="156">
        <v>13</v>
      </c>
      <c r="DU73" s="162">
        <f>DR73/DQ73</f>
        <v>0.81343283582089554</v>
      </c>
      <c r="DV73" s="162">
        <f t="shared" si="76"/>
        <v>-2.656716417910443E-2</v>
      </c>
      <c r="DW73" s="156" t="s">
        <v>119</v>
      </c>
      <c r="DX73" s="156" t="s">
        <v>84</v>
      </c>
      <c r="DY73" s="156">
        <v>134</v>
      </c>
      <c r="DZ73" s="156">
        <v>109</v>
      </c>
      <c r="EA73" s="156">
        <v>12</v>
      </c>
      <c r="EB73" s="156">
        <v>13</v>
      </c>
      <c r="EC73" s="162">
        <f>DZ73/DY73</f>
        <v>0.81343283582089554</v>
      </c>
      <c r="ED73" s="162">
        <f t="shared" si="77"/>
        <v>0</v>
      </c>
      <c r="EE73" s="156" t="s">
        <v>119</v>
      </c>
      <c r="EF73" s="156" t="s">
        <v>84</v>
      </c>
      <c r="EG73" s="156">
        <v>134</v>
      </c>
      <c r="EH73" s="156">
        <v>109</v>
      </c>
      <c r="EI73" s="156">
        <v>12</v>
      </c>
      <c r="EJ73" s="156">
        <v>13</v>
      </c>
      <c r="EK73" s="162">
        <v>0.81</v>
      </c>
      <c r="EL73" s="162">
        <f t="shared" si="78"/>
        <v>-3.4328358208954857E-3</v>
      </c>
      <c r="EM73" s="156"/>
      <c r="EN73" s="156" t="s">
        <v>84</v>
      </c>
      <c r="EO73" s="156">
        <v>134</v>
      </c>
      <c r="EP73" s="156">
        <v>109</v>
      </c>
      <c r="EQ73" s="156">
        <v>12</v>
      </c>
      <c r="ER73" s="156">
        <v>13</v>
      </c>
      <c r="ES73" s="162">
        <v>0.81</v>
      </c>
      <c r="ET73" s="162">
        <f t="shared" si="79"/>
        <v>0</v>
      </c>
      <c r="EU73" s="156"/>
      <c r="EV73" s="156"/>
      <c r="EW73" s="156"/>
      <c r="EX73" s="156"/>
      <c r="EY73" s="156"/>
      <c r="EZ73" s="156"/>
      <c r="FA73" s="156"/>
      <c r="FB73" s="156"/>
      <c r="FC73" s="162"/>
      <c r="FD73" s="156"/>
      <c r="FE73" s="156"/>
      <c r="FF73" s="156"/>
      <c r="FG73" s="156"/>
      <c r="FH73" s="156"/>
      <c r="FI73" s="156"/>
      <c r="FJ73" s="162"/>
      <c r="FK73" s="156"/>
      <c r="FL73" s="156"/>
      <c r="FM73" s="156"/>
      <c r="FN73" s="156"/>
      <c r="FO73" s="156"/>
      <c r="FP73" s="156"/>
      <c r="FQ73" s="156"/>
      <c r="FR73" s="156"/>
      <c r="FS73" s="156"/>
      <c r="FT73" s="157" t="s">
        <v>84</v>
      </c>
      <c r="FU73" s="157">
        <v>134</v>
      </c>
      <c r="FV73" s="157">
        <v>107</v>
      </c>
      <c r="FW73" s="157">
        <v>15</v>
      </c>
      <c r="FX73" s="157">
        <v>12</v>
      </c>
      <c r="FY73" s="158">
        <f t="shared" si="80"/>
        <v>0.79850746268656714</v>
      </c>
      <c r="FZ73" s="162">
        <f t="shared" si="81"/>
        <v>-1.1492537313432916E-2</v>
      </c>
      <c r="GA73" s="156"/>
      <c r="GB73" s="157" t="s">
        <v>84</v>
      </c>
      <c r="GC73" s="157">
        <v>134</v>
      </c>
      <c r="GD73" s="157">
        <v>107</v>
      </c>
      <c r="GE73" s="157">
        <v>15</v>
      </c>
      <c r="GF73" s="157">
        <v>12</v>
      </c>
      <c r="GG73" s="158">
        <f t="shared" si="82"/>
        <v>0.79850746268656714</v>
      </c>
      <c r="GH73" s="162">
        <f t="shared" si="83"/>
        <v>0</v>
      </c>
      <c r="GI73" s="156"/>
      <c r="GJ73" s="157" t="s">
        <v>84</v>
      </c>
      <c r="GK73" s="157">
        <v>134</v>
      </c>
      <c r="GL73" s="157">
        <v>107</v>
      </c>
      <c r="GM73" s="157">
        <v>15</v>
      </c>
      <c r="GN73" s="157">
        <v>12</v>
      </c>
      <c r="GO73" s="158">
        <f t="shared" si="84"/>
        <v>0.79850746268656714</v>
      </c>
      <c r="GP73" s="162">
        <f t="shared" si="85"/>
        <v>0</v>
      </c>
      <c r="GQ73" s="156"/>
      <c r="GR73" s="157" t="s">
        <v>84</v>
      </c>
      <c r="GS73" s="157">
        <v>134</v>
      </c>
      <c r="GT73" s="157">
        <v>109</v>
      </c>
      <c r="GU73" s="157">
        <v>15</v>
      </c>
      <c r="GV73" s="157">
        <v>10</v>
      </c>
      <c r="GW73" s="158">
        <f t="shared" si="86"/>
        <v>0.81343283582089554</v>
      </c>
      <c r="GX73" s="162">
        <f t="shared" si="87"/>
        <v>1.4925373134328401E-2</v>
      </c>
      <c r="GY73" s="156"/>
      <c r="GZ73" s="157" t="s">
        <v>84</v>
      </c>
      <c r="HA73" s="157">
        <v>134</v>
      </c>
      <c r="HB73" s="157">
        <v>109</v>
      </c>
      <c r="HC73" s="157">
        <v>15</v>
      </c>
      <c r="HD73" s="157">
        <v>10</v>
      </c>
      <c r="HE73" s="158">
        <f t="shared" si="88"/>
        <v>0.81343283582089554</v>
      </c>
      <c r="HF73" s="162">
        <f t="shared" si="89"/>
        <v>0</v>
      </c>
      <c r="HH73" s="157" t="s">
        <v>84</v>
      </c>
      <c r="HI73" s="156">
        <v>134</v>
      </c>
      <c r="HJ73" s="156">
        <v>112</v>
      </c>
      <c r="HK73" s="156">
        <v>11</v>
      </c>
      <c r="HL73" s="156">
        <v>11</v>
      </c>
      <c r="HM73" s="158">
        <f t="shared" si="90"/>
        <v>0.83582089552238803</v>
      </c>
      <c r="HN73" s="162">
        <f t="shared" si="91"/>
        <v>2.2388059701492491E-2</v>
      </c>
      <c r="HP73" s="157" t="s">
        <v>84</v>
      </c>
      <c r="HQ73" s="156">
        <v>134</v>
      </c>
      <c r="HR73" s="156">
        <v>112</v>
      </c>
      <c r="HS73" s="156">
        <v>11</v>
      </c>
      <c r="HT73" s="156">
        <v>11</v>
      </c>
      <c r="HU73" s="158">
        <f t="shared" si="92"/>
        <v>0.83582089552238803</v>
      </c>
      <c r="HV73" s="162">
        <f t="shared" si="93"/>
        <v>0</v>
      </c>
      <c r="HX73" s="157" t="s">
        <v>84</v>
      </c>
      <c r="HY73" s="156">
        <v>134</v>
      </c>
      <c r="HZ73" s="156">
        <v>112</v>
      </c>
      <c r="IA73" s="156">
        <v>11</v>
      </c>
      <c r="IB73" s="156">
        <v>11</v>
      </c>
      <c r="IC73" s="158">
        <f t="shared" si="94"/>
        <v>0.83582089552238803</v>
      </c>
      <c r="ID73" s="162">
        <f t="shared" si="95"/>
        <v>0</v>
      </c>
      <c r="IF73" s="157" t="s">
        <v>84</v>
      </c>
      <c r="IG73" s="156">
        <v>134</v>
      </c>
      <c r="IH73" s="156">
        <v>112</v>
      </c>
      <c r="II73" s="156">
        <v>11</v>
      </c>
      <c r="IJ73" s="156">
        <v>11</v>
      </c>
      <c r="IK73" s="158">
        <f t="shared" si="96"/>
        <v>0.83582089552238803</v>
      </c>
      <c r="IL73" s="162">
        <f t="shared" si="97"/>
        <v>0</v>
      </c>
      <c r="IN73" s="157" t="s">
        <v>84</v>
      </c>
      <c r="IO73" s="156">
        <v>134</v>
      </c>
      <c r="IP73" s="156">
        <v>112</v>
      </c>
      <c r="IQ73" s="156">
        <v>11</v>
      </c>
      <c r="IR73" s="156">
        <v>11</v>
      </c>
      <c r="IS73" s="158">
        <f t="shared" si="98"/>
        <v>0.83582089552238803</v>
      </c>
      <c r="IT73" s="162">
        <f t="shared" si="99"/>
        <v>0</v>
      </c>
      <c r="IV73" s="157" t="s">
        <v>84</v>
      </c>
      <c r="IW73" s="156">
        <v>134</v>
      </c>
      <c r="IX73" s="156">
        <v>112</v>
      </c>
      <c r="IY73" s="156">
        <v>11</v>
      </c>
      <c r="IZ73" s="156">
        <v>11</v>
      </c>
      <c r="JA73" s="158">
        <f t="shared" si="100"/>
        <v>0.83582089552238803</v>
      </c>
      <c r="JB73" s="162">
        <f t="shared" si="101"/>
        <v>0</v>
      </c>
      <c r="JD73" s="157" t="s">
        <v>84</v>
      </c>
      <c r="JE73" s="156">
        <v>134</v>
      </c>
      <c r="JF73" s="156">
        <v>112</v>
      </c>
      <c r="JG73" s="156">
        <v>11</v>
      </c>
      <c r="JH73" s="156">
        <v>11</v>
      </c>
      <c r="JI73" s="158">
        <f t="shared" si="102"/>
        <v>0.83582089552238803</v>
      </c>
      <c r="JJ73" s="162">
        <f t="shared" si="103"/>
        <v>0</v>
      </c>
      <c r="JL73" s="157" t="s">
        <v>84</v>
      </c>
      <c r="JM73" s="156">
        <v>134</v>
      </c>
      <c r="JN73" s="156">
        <v>112</v>
      </c>
      <c r="JO73" s="156">
        <v>11</v>
      </c>
      <c r="JP73" s="156">
        <v>11</v>
      </c>
      <c r="JQ73" s="158">
        <f t="shared" si="104"/>
        <v>0.83582089552238803</v>
      </c>
      <c r="JR73" s="162">
        <f t="shared" si="105"/>
        <v>0</v>
      </c>
      <c r="JT73" s="157" t="s">
        <v>84</v>
      </c>
      <c r="JU73" s="156">
        <v>134</v>
      </c>
      <c r="JV73" s="156">
        <v>112</v>
      </c>
      <c r="JW73" s="156">
        <v>11</v>
      </c>
      <c r="JX73" s="156">
        <v>11</v>
      </c>
      <c r="JY73" s="158">
        <f t="shared" si="106"/>
        <v>0.83582089552238803</v>
      </c>
      <c r="JZ73" s="162">
        <f t="shared" si="107"/>
        <v>0</v>
      </c>
      <c r="KB73" s="157" t="s">
        <v>84</v>
      </c>
      <c r="KC73" s="156">
        <v>134</v>
      </c>
      <c r="KD73" s="156">
        <v>112</v>
      </c>
      <c r="KE73" s="156">
        <v>12</v>
      </c>
      <c r="KF73" s="156">
        <v>10</v>
      </c>
      <c r="KG73" s="158">
        <f t="shared" si="108"/>
        <v>0.83582089552238803</v>
      </c>
      <c r="KH73" s="162">
        <f t="shared" si="109"/>
        <v>0</v>
      </c>
      <c r="KJ73" s="157" t="s">
        <v>84</v>
      </c>
      <c r="KK73" s="156">
        <v>134</v>
      </c>
      <c r="KL73" s="156">
        <v>112</v>
      </c>
      <c r="KM73" s="156">
        <v>11</v>
      </c>
      <c r="KN73" s="156">
        <v>11</v>
      </c>
      <c r="KO73" s="158">
        <f t="shared" si="110"/>
        <v>0.83582089552238803</v>
      </c>
      <c r="KP73" s="162">
        <f t="shared" si="111"/>
        <v>0</v>
      </c>
      <c r="KR73" s="157" t="s">
        <v>84</v>
      </c>
      <c r="KS73" s="156">
        <v>134</v>
      </c>
      <c r="KT73" s="156">
        <v>112</v>
      </c>
      <c r="KU73" s="156">
        <v>11</v>
      </c>
      <c r="KV73" s="156">
        <v>11</v>
      </c>
      <c r="KW73" s="158">
        <f t="shared" si="112"/>
        <v>0.83582089552238803</v>
      </c>
      <c r="KX73" s="162">
        <f t="shared" si="113"/>
        <v>0</v>
      </c>
      <c r="KZ73" s="157" t="s">
        <v>84</v>
      </c>
      <c r="LA73" s="156">
        <v>134</v>
      </c>
      <c r="LB73" s="156">
        <v>112</v>
      </c>
      <c r="LC73" s="156">
        <v>11</v>
      </c>
      <c r="LD73" s="156">
        <v>11</v>
      </c>
      <c r="LE73" s="158">
        <f t="shared" si="114"/>
        <v>0.83582089552238803</v>
      </c>
      <c r="LF73" s="162">
        <f t="shared" si="115"/>
        <v>0</v>
      </c>
      <c r="LH73" s="157" t="s">
        <v>84</v>
      </c>
      <c r="LI73" s="156">
        <v>134</v>
      </c>
      <c r="LJ73" s="156">
        <v>112</v>
      </c>
      <c r="LK73" s="156">
        <v>12</v>
      </c>
      <c r="LL73" s="156">
        <v>10</v>
      </c>
      <c r="LM73" s="158">
        <f t="shared" si="116"/>
        <v>0.83582089552238803</v>
      </c>
      <c r="LN73" s="162">
        <f t="shared" si="117"/>
        <v>0</v>
      </c>
      <c r="LP73" s="157" t="s">
        <v>84</v>
      </c>
      <c r="LQ73" s="156">
        <v>134</v>
      </c>
      <c r="LR73" s="156">
        <v>112</v>
      </c>
      <c r="LS73" s="156">
        <v>12</v>
      </c>
      <c r="LT73" s="156">
        <v>10</v>
      </c>
      <c r="LU73" s="158">
        <f t="shared" si="118"/>
        <v>0.83582089552238803</v>
      </c>
      <c r="LV73" s="162">
        <f t="shared" si="119"/>
        <v>0</v>
      </c>
      <c r="LX73" s="157" t="s">
        <v>84</v>
      </c>
      <c r="LY73" s="156">
        <v>134</v>
      </c>
      <c r="LZ73" s="156">
        <v>112</v>
      </c>
      <c r="MA73" s="156">
        <v>12</v>
      </c>
      <c r="MB73" s="156">
        <v>10</v>
      </c>
      <c r="MC73" s="158">
        <f t="shared" si="120"/>
        <v>0.83582089552238803</v>
      </c>
      <c r="MD73" s="162">
        <f t="shared" si="121"/>
        <v>0</v>
      </c>
      <c r="ME73" s="162"/>
      <c r="MF73" s="157" t="s">
        <v>84</v>
      </c>
      <c r="MG73" s="157">
        <v>134</v>
      </c>
      <c r="MH73" s="157">
        <v>111</v>
      </c>
      <c r="MI73" s="157">
        <v>13</v>
      </c>
      <c r="MJ73" s="157">
        <v>10</v>
      </c>
      <c r="MK73" s="158">
        <v>0.83</v>
      </c>
      <c r="ML73" s="158"/>
      <c r="MM73" s="158"/>
      <c r="MN73" s="158"/>
      <c r="MP73" s="17" t="s">
        <v>84</v>
      </c>
      <c r="MQ73" s="17">
        <v>134</v>
      </c>
      <c r="MR73" s="17">
        <v>81</v>
      </c>
      <c r="MS73" s="17">
        <v>10</v>
      </c>
      <c r="MT73" s="17">
        <v>43</v>
      </c>
      <c r="MU73" s="158">
        <v>0.6</v>
      </c>
      <c r="MV73" s="162">
        <f t="shared" si="122"/>
        <v>-0.22999999999999998</v>
      </c>
      <c r="MX73" s="157" t="s">
        <v>84</v>
      </c>
      <c r="MY73" s="157">
        <v>134</v>
      </c>
      <c r="MZ73" s="157">
        <v>0</v>
      </c>
      <c r="NA73" s="157">
        <v>0</v>
      </c>
      <c r="NB73" s="157">
        <v>134</v>
      </c>
      <c r="NC73" s="158">
        <v>0</v>
      </c>
      <c r="NE73" s="157" t="s">
        <v>84</v>
      </c>
      <c r="NF73" s="157">
        <v>134</v>
      </c>
      <c r="NG73" s="157">
        <v>0</v>
      </c>
      <c r="NH73" s="157">
        <v>0</v>
      </c>
      <c r="NI73" s="157">
        <v>134</v>
      </c>
      <c r="NJ73" s="158">
        <v>0</v>
      </c>
      <c r="NL73" s="157" t="s">
        <v>84</v>
      </c>
      <c r="NM73" s="157">
        <v>134</v>
      </c>
      <c r="NN73" s="157">
        <v>0</v>
      </c>
      <c r="NO73" s="157">
        <v>0</v>
      </c>
      <c r="NP73" s="157">
        <v>134</v>
      </c>
      <c r="NQ73" s="158">
        <v>0</v>
      </c>
      <c r="NS73" s="157" t="s">
        <v>84</v>
      </c>
      <c r="NT73" s="157">
        <v>134</v>
      </c>
      <c r="NU73" s="157">
        <v>0</v>
      </c>
      <c r="NV73" s="157">
        <v>0</v>
      </c>
      <c r="NW73" s="157">
        <v>134</v>
      </c>
      <c r="NX73" s="158">
        <v>0</v>
      </c>
      <c r="NZ73" s="157" t="s">
        <v>84</v>
      </c>
      <c r="OA73" s="157">
        <v>134</v>
      </c>
      <c r="OB73" s="157">
        <v>0</v>
      </c>
      <c r="OC73" s="157">
        <v>0</v>
      </c>
      <c r="OD73" s="157">
        <v>134</v>
      </c>
      <c r="OE73" s="157">
        <v>0</v>
      </c>
      <c r="OG73" s="157" t="s">
        <v>84</v>
      </c>
      <c r="OH73" s="157">
        <v>134</v>
      </c>
      <c r="OI73" s="157">
        <v>0</v>
      </c>
      <c r="OJ73" s="157">
        <v>0</v>
      </c>
      <c r="OK73" s="157">
        <v>134</v>
      </c>
      <c r="OL73" s="158">
        <v>0</v>
      </c>
      <c r="ON73" s="157" t="s">
        <v>84</v>
      </c>
      <c r="OO73" s="157">
        <v>134</v>
      </c>
      <c r="OP73" s="157">
        <v>0</v>
      </c>
      <c r="OQ73" s="157">
        <v>0</v>
      </c>
      <c r="OR73" s="157">
        <v>134</v>
      </c>
      <c r="OS73" s="158">
        <v>0</v>
      </c>
      <c r="OU73" s="157" t="s">
        <v>84</v>
      </c>
      <c r="OV73" s="157">
        <v>134</v>
      </c>
      <c r="OW73" s="157">
        <v>0</v>
      </c>
      <c r="OX73" s="157">
        <v>0</v>
      </c>
      <c r="OY73" s="157">
        <v>134</v>
      </c>
      <c r="OZ73" s="158">
        <v>0</v>
      </c>
      <c r="PB73" s="157" t="s">
        <v>83</v>
      </c>
      <c r="PC73" s="157">
        <v>22</v>
      </c>
      <c r="PD73" s="157">
        <v>0</v>
      </c>
      <c r="PE73" s="157">
        <v>0</v>
      </c>
      <c r="PF73" s="157">
        <v>22</v>
      </c>
      <c r="PG73" s="157">
        <v>0</v>
      </c>
    </row>
    <row r="74" spans="1:423">
      <c r="B74" s="2">
        <f>SUM(B3:B73)</f>
        <v>9768</v>
      </c>
      <c r="C74" s="2">
        <f>SUM(C3:C73)</f>
        <v>9084</v>
      </c>
      <c r="F74" s="4">
        <f>C74/B74</f>
        <v>0.92997542997542992</v>
      </c>
      <c r="I74">
        <f>SUM(I3:I73)</f>
        <v>9768</v>
      </c>
      <c r="J74">
        <f>SUM(J3:J73)</f>
        <v>9085</v>
      </c>
      <c r="M74" s="4">
        <f t="shared" si="62"/>
        <v>0.93007780507780513</v>
      </c>
      <c r="AS74" s="108"/>
      <c r="BA74" s="108"/>
      <c r="BM74">
        <f>SUM(BM3:BM73)</f>
        <v>9845</v>
      </c>
      <c r="BN74">
        <f>SUM(BN3:BN73)</f>
        <v>9096</v>
      </c>
      <c r="BQ74" s="4">
        <f t="shared" si="70"/>
        <v>0.92392077196546474</v>
      </c>
      <c r="BT74" s="156"/>
      <c r="BU74" s="156"/>
      <c r="BV74" s="156"/>
      <c r="BW74" s="156"/>
      <c r="BX74" s="156"/>
      <c r="BY74" s="156"/>
      <c r="BZ74" s="156"/>
      <c r="CA74" s="156"/>
      <c r="CB74" s="156"/>
      <c r="CC74" s="156"/>
      <c r="CD74" s="156"/>
      <c r="CE74" s="156"/>
      <c r="CF74" s="156"/>
      <c r="CG74" s="156"/>
      <c r="CH74" s="156"/>
      <c r="CI74" s="156"/>
      <c r="CJ74" s="156"/>
      <c r="CK74" s="156"/>
      <c r="CL74" s="156"/>
      <c r="CM74" s="156"/>
      <c r="CN74" s="156"/>
      <c r="CO74" s="162"/>
      <c r="CP74" s="156"/>
      <c r="CQ74" s="156"/>
      <c r="CR74" s="157"/>
      <c r="CS74" s="157">
        <f>SUM(CS3:CS73)</f>
        <v>9739</v>
      </c>
      <c r="CT74" s="157"/>
      <c r="CU74" s="157"/>
      <c r="CV74" s="157"/>
      <c r="CW74" s="162"/>
      <c r="CX74" s="157"/>
      <c r="CY74" s="157"/>
      <c r="CZ74" s="156"/>
      <c r="DA74" s="156"/>
      <c r="DB74" s="156"/>
      <c r="DC74" s="156"/>
      <c r="DD74" s="156"/>
      <c r="DE74" s="156"/>
      <c r="DF74" s="156"/>
      <c r="DG74" s="156"/>
      <c r="DH74" s="156"/>
      <c r="DI74" s="156"/>
      <c r="DJ74" s="156"/>
      <c r="DK74" s="156"/>
      <c r="DL74" s="156"/>
      <c r="DN74" s="156"/>
      <c r="DO74" s="156"/>
      <c r="DX74" s="156"/>
      <c r="DY74" s="156"/>
      <c r="DZ74" s="156"/>
      <c r="EA74" s="156"/>
      <c r="EB74" s="156"/>
      <c r="EC74" s="162"/>
      <c r="ED74" s="156"/>
      <c r="EE74" s="156"/>
      <c r="EF74" s="156"/>
      <c r="EG74" s="156"/>
      <c r="EH74" s="156"/>
      <c r="EI74" s="156"/>
      <c r="EJ74" s="156"/>
      <c r="EK74" s="162"/>
      <c r="EL74" s="156"/>
      <c r="EM74" s="156"/>
      <c r="EN74" s="156"/>
      <c r="EO74" s="156"/>
      <c r="EP74" s="156"/>
      <c r="EQ74" s="156"/>
      <c r="ER74" s="156"/>
      <c r="ES74" s="162"/>
      <c r="ET74" s="156"/>
      <c r="EU74" s="156"/>
      <c r="EV74" s="156"/>
      <c r="EW74" s="156"/>
      <c r="EX74" s="156"/>
      <c r="EY74" s="156"/>
      <c r="EZ74" s="156"/>
      <c r="FA74" s="156"/>
      <c r="FB74" s="156"/>
      <c r="FC74" s="162"/>
      <c r="FD74" s="156"/>
      <c r="FE74" s="156"/>
      <c r="FF74" s="156"/>
      <c r="FG74" s="156"/>
      <c r="FH74" s="156"/>
      <c r="FI74" s="156"/>
      <c r="FJ74" s="162"/>
      <c r="FK74" s="156"/>
      <c r="FL74" s="156"/>
      <c r="FM74" s="156"/>
      <c r="FN74" s="156"/>
      <c r="FO74" s="156"/>
      <c r="FP74" s="156"/>
      <c r="FQ74" s="156"/>
      <c r="FR74" s="156"/>
      <c r="FS74" s="156"/>
      <c r="FT74" s="156"/>
      <c r="FU74" s="156"/>
      <c r="FV74" s="156"/>
      <c r="FW74" s="156"/>
      <c r="FX74" s="156"/>
      <c r="FZ74" s="156"/>
      <c r="GA74" s="156"/>
      <c r="GB74" s="156"/>
      <c r="GC74" s="156"/>
      <c r="GD74" s="156"/>
      <c r="GE74" s="156"/>
      <c r="GF74" s="156"/>
      <c r="GH74" s="156"/>
      <c r="GI74" s="156"/>
      <c r="GJ74" s="156"/>
      <c r="GK74" s="156"/>
      <c r="GL74" s="156"/>
      <c r="GM74" s="156"/>
      <c r="GN74" s="156"/>
      <c r="GP74" s="156"/>
      <c r="GQ74" s="156"/>
      <c r="GR74" s="156"/>
      <c r="GS74" s="156"/>
      <c r="GT74" s="156"/>
      <c r="GU74" s="156"/>
      <c r="GV74" s="156"/>
      <c r="GX74" s="156"/>
      <c r="GY74" s="156"/>
      <c r="GZ74" s="156"/>
      <c r="HA74" s="156">
        <f>SUM(HA3:HA73)</f>
        <v>11064</v>
      </c>
      <c r="HB74" s="156">
        <f>SUM(HB3:HB73)</f>
        <v>9531</v>
      </c>
      <c r="HC74" s="156"/>
      <c r="HD74" s="156"/>
      <c r="HE74" s="158">
        <f t="shared" si="88"/>
        <v>0.8614425162689805</v>
      </c>
      <c r="HI74" s="156">
        <f>SUM(HI3:HI73)</f>
        <v>11064</v>
      </c>
      <c r="HJ74" s="156">
        <f>SUM(HJ3:HJ73)</f>
        <v>9537</v>
      </c>
      <c r="HM74" s="158">
        <f t="shared" si="90"/>
        <v>0.86198481561822127</v>
      </c>
      <c r="HQ74" s="156">
        <f>SUM(HQ3:HQ73)</f>
        <v>11064</v>
      </c>
      <c r="HR74" s="156">
        <f>SUM(HR3:HR73)</f>
        <v>9537</v>
      </c>
      <c r="HU74" s="158">
        <f t="shared" si="92"/>
        <v>0.86198481561822127</v>
      </c>
      <c r="HY74" s="156">
        <f>SUM(HY3:HY73)</f>
        <v>11064</v>
      </c>
      <c r="HZ74" s="156">
        <f>SUM(HZ3:HZ73)</f>
        <v>9538</v>
      </c>
      <c r="IC74" s="158">
        <f t="shared" si="94"/>
        <v>0.86207519884309469</v>
      </c>
      <c r="IG74" s="156">
        <f>SUM(IG3:IG73)</f>
        <v>11064</v>
      </c>
      <c r="IH74" s="156">
        <f>SUM(IH3:IH73)</f>
        <v>9932</v>
      </c>
      <c r="IK74" s="158">
        <f t="shared" si="96"/>
        <v>0.8976861894432393</v>
      </c>
      <c r="IO74" s="156">
        <f>SUM(IO3:IO73)</f>
        <v>11064</v>
      </c>
      <c r="IP74" s="156">
        <f>SUM(IP3:IP73)</f>
        <v>9933</v>
      </c>
      <c r="IS74" s="158">
        <f t="shared" si="98"/>
        <v>0.89777657266811284</v>
      </c>
      <c r="IW74" s="156">
        <f>SUM(IW3:IW73)</f>
        <v>11064</v>
      </c>
      <c r="IX74" s="156">
        <f>SUM(IX3:IX73)</f>
        <v>9932</v>
      </c>
      <c r="JA74" s="158">
        <f t="shared" si="100"/>
        <v>0.8976861894432393</v>
      </c>
      <c r="JE74" s="156">
        <f>SUM(JE3:JE73)</f>
        <v>11064</v>
      </c>
      <c r="JF74" s="156">
        <f>SUM(JF3:JF73)</f>
        <v>9932</v>
      </c>
      <c r="JI74" s="158">
        <f t="shared" si="102"/>
        <v>0.8976861894432393</v>
      </c>
      <c r="JM74" s="156">
        <f>SUM(JM3:JM73)</f>
        <v>11064</v>
      </c>
      <c r="JN74" s="156">
        <f>SUM(JN3:JN73)</f>
        <v>9932</v>
      </c>
      <c r="JQ74" s="158">
        <f t="shared" si="104"/>
        <v>0.8976861894432393</v>
      </c>
      <c r="JU74" s="156">
        <f>SUM(JU3:JU73)</f>
        <v>11064</v>
      </c>
      <c r="JV74" s="156">
        <f>SUM(JV3:JV73)</f>
        <v>10041</v>
      </c>
      <c r="JY74" s="158">
        <f t="shared" si="106"/>
        <v>0.90753796095444683</v>
      </c>
      <c r="KC74" s="156">
        <f>SUM(KC3:KC73)</f>
        <v>11087</v>
      </c>
      <c r="KD74" s="156">
        <f>SUM(KD3:KD73)</f>
        <v>10051</v>
      </c>
      <c r="KG74" s="158">
        <f t="shared" si="108"/>
        <v>0.9065572291873365</v>
      </c>
      <c r="KK74" s="156">
        <f>SUM(KK3:KK73)</f>
        <v>11087</v>
      </c>
      <c r="KL74" s="156">
        <f>SUM(KL3:KL73)</f>
        <v>10050</v>
      </c>
      <c r="KO74" s="158">
        <f t="shared" si="110"/>
        <v>0.90646703346261392</v>
      </c>
      <c r="KS74" s="156">
        <f>SUM(KS3:KS73)</f>
        <v>11087</v>
      </c>
      <c r="KT74" s="156">
        <f>SUM(KT3:KT73)</f>
        <v>10051</v>
      </c>
      <c r="KW74" s="158">
        <f t="shared" si="112"/>
        <v>0.9065572291873365</v>
      </c>
      <c r="LA74" s="156">
        <f>SUM(LA3:LA73)</f>
        <v>11087</v>
      </c>
      <c r="LB74" s="156">
        <f>SUM(LB3:LB73)</f>
        <v>10051</v>
      </c>
      <c r="LE74" s="158">
        <f t="shared" si="114"/>
        <v>0.9065572291873365</v>
      </c>
      <c r="LI74" s="156">
        <f>SUM(LI3:LI73)</f>
        <v>11280</v>
      </c>
      <c r="LJ74" s="156">
        <f>SUM(LJ3:LJ73)</f>
        <v>10083</v>
      </c>
      <c r="LM74" s="158">
        <f t="shared" si="116"/>
        <v>0.89388297872340428</v>
      </c>
      <c r="LQ74" s="156">
        <f>SUM(LQ3:LQ73)</f>
        <v>11280</v>
      </c>
      <c r="LR74" s="156">
        <f>SUM(LR3:LR73)</f>
        <v>10084</v>
      </c>
      <c r="LU74" s="158">
        <f t="shared" si="118"/>
        <v>0.8939716312056738</v>
      </c>
      <c r="LY74" s="156">
        <f>SUM(LY3:LY73)</f>
        <v>11280</v>
      </c>
      <c r="LZ74" s="156">
        <f>SUM(LZ3:LZ73)</f>
        <v>10083</v>
      </c>
      <c r="MC74" s="158">
        <f t="shared" si="120"/>
        <v>0.89388297872340428</v>
      </c>
      <c r="PB74" s="157" t="s">
        <v>84</v>
      </c>
      <c r="PC74" s="157">
        <v>134</v>
      </c>
      <c r="PD74" s="157">
        <v>0</v>
      </c>
      <c r="PE74" s="157">
        <v>0</v>
      </c>
      <c r="PF74" s="157">
        <v>134</v>
      </c>
      <c r="PG74" s="157">
        <v>0</v>
      </c>
    </row>
    <row r="75" spans="1:423">
      <c r="AS75" s="108"/>
      <c r="BA75" s="108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/>
      <c r="CH75" s="156"/>
      <c r="CI75" s="156"/>
      <c r="CJ75" s="156"/>
      <c r="CK75" s="156"/>
      <c r="CL75" s="156"/>
      <c r="CM75" s="156"/>
      <c r="CN75" s="156"/>
      <c r="CO75" s="162"/>
      <c r="CP75" s="156"/>
      <c r="CQ75" s="156"/>
      <c r="CR75" s="156"/>
      <c r="CS75" s="156"/>
      <c r="CT75" s="156"/>
      <c r="CU75" s="156"/>
      <c r="CV75" s="156"/>
      <c r="CW75" s="156"/>
      <c r="CX75" s="156"/>
      <c r="CY75" s="156"/>
      <c r="CZ75" s="156"/>
      <c r="DA75" s="156"/>
      <c r="DB75" s="156"/>
      <c r="DC75" s="156"/>
      <c r="DD75" s="156"/>
      <c r="DE75" s="156"/>
      <c r="DF75" s="156"/>
      <c r="DG75" s="156"/>
      <c r="DH75" s="156"/>
      <c r="DI75" s="156"/>
      <c r="DJ75" s="156"/>
      <c r="DK75" s="156"/>
      <c r="DL75" s="156"/>
      <c r="DN75" s="156"/>
      <c r="DO75" s="156"/>
      <c r="DX75" s="156"/>
      <c r="DY75" s="156"/>
      <c r="DZ75" s="156"/>
      <c r="EA75" s="156"/>
      <c r="EB75" s="156"/>
      <c r="EC75" s="162"/>
      <c r="ED75" s="156"/>
      <c r="EE75" s="156"/>
      <c r="EF75" s="156"/>
      <c r="EG75" s="156"/>
      <c r="EH75" s="156"/>
      <c r="EI75" s="156"/>
      <c r="EJ75" s="156"/>
      <c r="EK75" s="162"/>
      <c r="EL75" s="156"/>
      <c r="EM75" s="156"/>
      <c r="EN75" s="156"/>
      <c r="EO75" s="156"/>
      <c r="EP75" s="156"/>
      <c r="EQ75" s="156"/>
      <c r="ER75" s="156"/>
      <c r="ES75" s="162"/>
      <c r="ET75" s="156"/>
      <c r="EU75" s="156"/>
      <c r="EV75" s="156"/>
      <c r="EW75" s="156"/>
      <c r="EX75" s="156"/>
      <c r="EY75" s="156"/>
      <c r="EZ75" s="156"/>
      <c r="FA75" s="156"/>
      <c r="FB75" s="156"/>
      <c r="FC75" s="162"/>
      <c r="FD75" s="156"/>
      <c r="FE75" s="156"/>
      <c r="FF75" s="156"/>
      <c r="FG75" s="156"/>
      <c r="FH75" s="156"/>
      <c r="FI75" s="156"/>
      <c r="FJ75" s="162"/>
      <c r="FK75" s="156"/>
      <c r="FL75" s="156"/>
      <c r="FM75" s="156"/>
      <c r="FN75" s="156"/>
      <c r="FO75" s="156"/>
      <c r="FP75" s="156"/>
      <c r="FQ75" s="156"/>
      <c r="FR75" s="156"/>
      <c r="FS75" s="156"/>
      <c r="FT75" s="156"/>
      <c r="FU75" s="156"/>
      <c r="FV75" s="156"/>
      <c r="FW75" s="156"/>
      <c r="FX75" s="156"/>
      <c r="FZ75" s="156"/>
      <c r="GA75" s="156"/>
      <c r="GB75" s="156"/>
      <c r="GC75" s="156"/>
      <c r="GD75" s="156"/>
      <c r="GE75" s="156"/>
      <c r="GF75" s="156"/>
      <c r="GH75" s="156"/>
      <c r="GI75" s="156"/>
      <c r="GJ75" s="156"/>
      <c r="GK75" s="156"/>
      <c r="GL75" s="156"/>
      <c r="GM75" s="156"/>
      <c r="GN75" s="156"/>
      <c r="GP75" s="156"/>
      <c r="GQ75" s="156"/>
      <c r="GR75" s="156"/>
      <c r="GS75" s="156"/>
      <c r="GT75" s="156"/>
      <c r="GU75" s="156"/>
      <c r="GV75" s="156"/>
      <c r="GX75" s="156"/>
      <c r="GY75" s="156"/>
      <c r="GZ75" s="156"/>
      <c r="HA75" s="156"/>
      <c r="HB75" s="156"/>
      <c r="HC75" s="156"/>
      <c r="HD75" s="156"/>
    </row>
    <row r="76" spans="1:423">
      <c r="AS76" s="108"/>
      <c r="BA76" s="108"/>
      <c r="BT76" s="156"/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/>
      <c r="CH76" s="156"/>
      <c r="CI76" s="156"/>
      <c r="CJ76" s="156"/>
      <c r="CK76" s="156"/>
      <c r="CL76" s="156"/>
      <c r="CM76" s="156"/>
      <c r="CN76" s="156"/>
      <c r="CO76" s="162"/>
      <c r="CP76" s="156"/>
      <c r="CQ76" s="156"/>
      <c r="CR76" s="156"/>
      <c r="CS76" s="156"/>
      <c r="CT76" s="156"/>
      <c r="CU76" s="156"/>
      <c r="CV76" s="156"/>
      <c r="CW76" s="156"/>
      <c r="CX76" s="156"/>
      <c r="CY76" s="156"/>
      <c r="CZ76" s="156"/>
      <c r="DA76" s="156"/>
      <c r="DB76" s="156"/>
      <c r="DC76" s="156"/>
      <c r="DD76" s="156"/>
      <c r="DE76" s="156"/>
      <c r="DF76" s="156"/>
      <c r="DG76" s="156"/>
      <c r="DH76" s="156"/>
      <c r="DI76" s="156"/>
      <c r="DJ76" s="156"/>
      <c r="DK76" s="156"/>
      <c r="DL76" s="156"/>
      <c r="DN76" s="156"/>
      <c r="DO76" s="156"/>
      <c r="DX76" s="156"/>
      <c r="DY76" s="156"/>
      <c r="DZ76" s="156"/>
      <c r="EA76" s="156"/>
      <c r="EB76" s="156"/>
      <c r="EC76" s="162"/>
      <c r="ED76" s="156"/>
      <c r="EE76" s="156"/>
      <c r="EF76" s="156"/>
      <c r="EG76" s="156"/>
      <c r="EH76" s="156"/>
      <c r="EI76" s="156"/>
      <c r="EJ76" s="156"/>
      <c r="EK76" s="162"/>
      <c r="EL76" s="156"/>
      <c r="EM76" s="156"/>
      <c r="EN76" s="156"/>
      <c r="EO76" s="156"/>
      <c r="EP76" s="156"/>
      <c r="EQ76" s="156"/>
      <c r="ER76" s="156"/>
      <c r="ES76" s="162"/>
      <c r="ET76" s="156"/>
      <c r="EU76" s="156"/>
      <c r="EV76" s="156"/>
      <c r="EW76" s="156"/>
      <c r="EX76" s="156"/>
      <c r="EY76" s="156"/>
      <c r="EZ76" s="156"/>
      <c r="FA76" s="156"/>
      <c r="FB76" s="156"/>
      <c r="FC76" s="162"/>
      <c r="FD76" s="156"/>
      <c r="FE76" s="156"/>
      <c r="FF76" s="156"/>
      <c r="FG76" s="156"/>
      <c r="FH76" s="156"/>
      <c r="FI76" s="156"/>
      <c r="FJ76" s="162"/>
      <c r="FK76" s="156"/>
      <c r="FL76" s="156"/>
      <c r="FM76" s="156"/>
      <c r="FN76" s="156"/>
      <c r="FO76" s="156"/>
      <c r="FP76" s="156"/>
      <c r="FQ76" s="156"/>
      <c r="FR76" s="156"/>
      <c r="FS76" s="156"/>
      <c r="FT76" s="156"/>
      <c r="FU76" s="156"/>
      <c r="FV76" s="156"/>
      <c r="FW76" s="156"/>
      <c r="FX76" s="156"/>
      <c r="FZ76" s="156"/>
      <c r="GA76" s="156"/>
      <c r="GB76" s="156"/>
      <c r="GC76" s="156"/>
      <c r="GD76" s="156"/>
      <c r="GE76" s="156"/>
      <c r="GF76" s="156"/>
      <c r="GH76" s="156"/>
      <c r="GI76" s="156"/>
      <c r="GJ76" s="156"/>
      <c r="GK76" s="156"/>
      <c r="GL76" s="156"/>
      <c r="GM76" s="156"/>
      <c r="GN76" s="156"/>
      <c r="GP76" s="156"/>
      <c r="GQ76" s="156"/>
      <c r="GR76" s="156"/>
      <c r="GS76" s="156"/>
      <c r="GT76" s="156"/>
      <c r="GU76" s="156"/>
      <c r="GV76" s="156"/>
      <c r="GX76" s="156"/>
      <c r="GY76" s="156"/>
      <c r="GZ76" s="156"/>
      <c r="HA76" s="156"/>
      <c r="HB76" s="156"/>
      <c r="HC76" s="156"/>
      <c r="HD76" s="156"/>
    </row>
    <row r="77" spans="1:423">
      <c r="AS77" s="108"/>
      <c r="BA77" s="108"/>
      <c r="BT77" s="156"/>
      <c r="BU77" s="156"/>
      <c r="BV77" s="156"/>
      <c r="BW77" s="156"/>
      <c r="BX77" s="156"/>
      <c r="BY77" s="156"/>
      <c r="BZ77" s="156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62"/>
      <c r="CP77" s="156"/>
      <c r="CQ77" s="156"/>
      <c r="CR77" s="156"/>
      <c r="CS77" s="156"/>
      <c r="CT77" s="156"/>
      <c r="CU77" s="156"/>
      <c r="CV77" s="156"/>
      <c r="CW77" s="156"/>
      <c r="CX77" s="156"/>
      <c r="CY77" s="156"/>
      <c r="CZ77" s="156"/>
      <c r="DA77" s="156"/>
      <c r="DB77" s="156"/>
      <c r="DC77" s="156"/>
      <c r="DD77" s="156"/>
      <c r="DE77" s="156"/>
      <c r="DF77" s="156"/>
      <c r="DG77" s="156"/>
      <c r="DH77" s="156"/>
      <c r="DI77" s="156"/>
      <c r="DJ77" s="156"/>
      <c r="DK77" s="156"/>
      <c r="DL77" s="156"/>
      <c r="DN77" s="156"/>
      <c r="DO77" s="156"/>
      <c r="DT77" s="156"/>
      <c r="DX77" s="156"/>
      <c r="DY77" s="156"/>
      <c r="DZ77" s="156"/>
      <c r="EA77" s="156"/>
      <c r="EB77" s="156"/>
      <c r="EC77" s="162"/>
      <c r="ED77" s="156"/>
      <c r="EE77" s="156"/>
      <c r="EF77" s="156"/>
      <c r="EG77" s="156"/>
      <c r="EH77" s="156"/>
      <c r="EI77" s="156"/>
      <c r="EJ77" s="156"/>
      <c r="EK77" s="162"/>
      <c r="EL77" s="156"/>
      <c r="EM77" s="156"/>
      <c r="EN77" s="156"/>
      <c r="EO77" s="156"/>
      <c r="EP77" s="156"/>
      <c r="EQ77" s="156"/>
      <c r="ER77" s="156"/>
      <c r="ES77" s="162"/>
      <c r="ET77" s="156"/>
      <c r="EU77" s="156"/>
      <c r="EV77" s="156"/>
      <c r="EW77" s="156"/>
      <c r="EX77" s="156"/>
      <c r="EY77" s="156"/>
      <c r="EZ77" s="156"/>
      <c r="FA77" s="156"/>
      <c r="FB77" s="156"/>
      <c r="FC77" s="162"/>
      <c r="FD77" s="156"/>
      <c r="FE77" s="156"/>
      <c r="FF77" s="156"/>
      <c r="FG77" s="156"/>
      <c r="FH77" s="156"/>
      <c r="FI77" s="156"/>
      <c r="FJ77" s="162"/>
      <c r="FK77" s="156"/>
      <c r="FL77" s="156"/>
      <c r="FM77" s="156"/>
      <c r="FN77" s="156"/>
      <c r="FO77" s="156"/>
      <c r="FP77" s="156"/>
      <c r="FQ77" s="156"/>
      <c r="FR77" s="156"/>
      <c r="FS77" s="156"/>
      <c r="FT77" s="156"/>
      <c r="FU77" s="156"/>
      <c r="FV77" s="156"/>
      <c r="FW77" s="156"/>
      <c r="FX77" s="156"/>
      <c r="FZ77" s="156"/>
      <c r="GA77" s="156"/>
      <c r="GB77" s="156"/>
      <c r="GC77" s="156"/>
      <c r="GD77" s="156"/>
      <c r="GE77" s="156"/>
      <c r="GF77" s="156"/>
      <c r="GH77" s="156"/>
      <c r="GI77" s="156"/>
      <c r="GJ77" s="156"/>
      <c r="GK77" s="156"/>
      <c r="GL77" s="156"/>
      <c r="GM77" s="156"/>
      <c r="GN77" s="156"/>
      <c r="GP77" s="156"/>
      <c r="GQ77" s="156"/>
      <c r="GR77" s="156"/>
      <c r="GS77" s="156"/>
      <c r="GT77" s="156"/>
      <c r="GU77" s="156"/>
      <c r="GV77" s="156"/>
      <c r="GX77" s="156"/>
      <c r="GY77" s="156"/>
      <c r="GZ77" s="156"/>
      <c r="HA77" s="156"/>
      <c r="HB77" s="156"/>
      <c r="HC77" s="156"/>
      <c r="HD77" s="156"/>
    </row>
    <row r="78" spans="1:423">
      <c r="AS78" s="108"/>
      <c r="BA78" s="108"/>
      <c r="BT78" s="156"/>
      <c r="BU78" s="156"/>
      <c r="BV78" s="156"/>
      <c r="BW78" s="156"/>
      <c r="BX78" s="156"/>
      <c r="BY78" s="156"/>
      <c r="BZ78" s="156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62"/>
      <c r="CP78" s="156"/>
      <c r="CQ78" s="156"/>
      <c r="CR78" s="156"/>
      <c r="CS78" s="156"/>
      <c r="CT78" s="156"/>
      <c r="CU78" s="156"/>
      <c r="CV78" s="156"/>
      <c r="CW78" s="156"/>
      <c r="CX78" s="156"/>
      <c r="CY78" s="156"/>
      <c r="CZ78" s="156"/>
      <c r="DA78" s="156"/>
      <c r="DB78" s="156"/>
      <c r="DC78" s="156"/>
      <c r="DD78" s="156"/>
      <c r="DE78" s="156"/>
      <c r="DF78" s="156"/>
      <c r="DG78" s="156"/>
      <c r="DH78" s="156"/>
      <c r="DI78" s="156"/>
      <c r="DJ78" s="156"/>
      <c r="DK78" s="156"/>
      <c r="DL78" s="156"/>
      <c r="DN78" s="156"/>
      <c r="DO78" s="156"/>
      <c r="DX78" s="156"/>
      <c r="DY78" s="156"/>
      <c r="DZ78" s="156"/>
      <c r="EA78" s="156"/>
      <c r="EB78" s="156"/>
      <c r="EC78" s="162"/>
      <c r="ED78" s="156"/>
      <c r="EE78" s="156"/>
      <c r="EF78" s="156"/>
      <c r="EG78" s="156"/>
      <c r="EH78" s="156"/>
      <c r="EI78" s="156"/>
      <c r="EJ78" s="156"/>
      <c r="EK78" s="162"/>
      <c r="EL78" s="156"/>
      <c r="EM78" s="156"/>
      <c r="EN78" s="156"/>
      <c r="EO78" s="156"/>
      <c r="EP78" s="156"/>
      <c r="EQ78" s="156"/>
      <c r="ER78" s="156"/>
      <c r="ES78" s="162"/>
      <c r="ET78" s="156"/>
      <c r="EU78" s="156"/>
      <c r="EV78" s="156"/>
      <c r="EW78" s="156"/>
      <c r="EX78" s="156"/>
      <c r="EY78" s="156"/>
      <c r="EZ78" s="156"/>
      <c r="FA78" s="156"/>
      <c r="FB78" s="156"/>
      <c r="FC78" s="162"/>
      <c r="FD78" s="156"/>
      <c r="FE78" s="156"/>
      <c r="FF78" s="156"/>
      <c r="FG78" s="156"/>
      <c r="FH78" s="156"/>
      <c r="FI78" s="156"/>
      <c r="FJ78" s="162"/>
      <c r="FK78" s="156"/>
      <c r="FL78" s="156"/>
      <c r="FM78" s="156"/>
      <c r="FN78" s="156"/>
      <c r="FO78" s="156"/>
      <c r="FP78" s="156"/>
      <c r="FQ78" s="156"/>
      <c r="FR78" s="156"/>
      <c r="FS78" s="156"/>
      <c r="FT78" s="156"/>
      <c r="FU78" s="156"/>
      <c r="FV78" s="156"/>
      <c r="FW78" s="156"/>
      <c r="FX78" s="156"/>
      <c r="FZ78" s="156"/>
      <c r="GA78" s="156"/>
      <c r="GB78" s="156"/>
      <c r="GC78" s="156"/>
      <c r="GD78" s="156"/>
      <c r="GE78" s="156"/>
      <c r="GF78" s="156"/>
      <c r="GH78" s="156"/>
      <c r="GI78" s="156"/>
      <c r="GJ78" s="156"/>
      <c r="GK78" s="156"/>
      <c r="GL78" s="156"/>
      <c r="GM78" s="156"/>
      <c r="GN78" s="156"/>
      <c r="GP78" s="156"/>
      <c r="GQ78" s="156"/>
      <c r="GR78" s="156"/>
      <c r="GS78" s="156"/>
      <c r="GT78" s="156"/>
      <c r="GU78" s="156"/>
      <c r="GV78" s="156"/>
      <c r="GX78" s="156"/>
      <c r="GY78" s="156"/>
      <c r="GZ78" s="156"/>
      <c r="HA78" s="156"/>
      <c r="HB78" s="156"/>
      <c r="HC78" s="156"/>
      <c r="HD78" s="156"/>
      <c r="NS78" s="157" t="s">
        <v>0</v>
      </c>
      <c r="NT78" s="157" t="s">
        <v>1</v>
      </c>
      <c r="NU78" s="157" t="s">
        <v>2</v>
      </c>
      <c r="NV78" s="157" t="s">
        <v>3</v>
      </c>
      <c r="NW78" s="157" t="s">
        <v>4</v>
      </c>
      <c r="NX78" s="158" t="s">
        <v>5</v>
      </c>
      <c r="OG78" s="157" t="s">
        <v>0</v>
      </c>
      <c r="OH78" s="157" t="s">
        <v>1</v>
      </c>
      <c r="OI78" s="157" t="s">
        <v>2</v>
      </c>
      <c r="OJ78" s="157" t="s">
        <v>3</v>
      </c>
      <c r="OK78" s="157" t="s">
        <v>4</v>
      </c>
      <c r="OL78" s="158" t="s">
        <v>5</v>
      </c>
      <c r="ON78" s="157" t="s">
        <v>0</v>
      </c>
      <c r="OO78" s="157" t="s">
        <v>1</v>
      </c>
      <c r="OP78" s="157" t="s">
        <v>2</v>
      </c>
      <c r="OQ78" s="157" t="s">
        <v>3</v>
      </c>
      <c r="OR78" s="157" t="s">
        <v>4</v>
      </c>
      <c r="OS78" s="158" t="s">
        <v>5</v>
      </c>
      <c r="OU78" s="157" t="s">
        <v>0</v>
      </c>
      <c r="OV78" s="157" t="s">
        <v>1</v>
      </c>
      <c r="OW78" s="157" t="s">
        <v>2</v>
      </c>
      <c r="OX78" s="157" t="s">
        <v>3</v>
      </c>
      <c r="OY78" s="157" t="s">
        <v>4</v>
      </c>
      <c r="OZ78" s="158" t="s">
        <v>5</v>
      </c>
    </row>
    <row r="79" spans="1:423">
      <c r="H79" s="2"/>
      <c r="I79" s="2"/>
      <c r="J79" s="2"/>
      <c r="K79" s="2"/>
      <c r="L79" s="2"/>
      <c r="M79" s="4"/>
      <c r="AS79" s="108"/>
      <c r="BA79" s="108"/>
      <c r="BD79" s="2"/>
      <c r="BE79" s="2"/>
      <c r="BF79" s="2"/>
      <c r="BG79" s="2"/>
      <c r="BH79" s="2"/>
      <c r="BI79" s="4"/>
      <c r="BT79" s="156"/>
      <c r="BU79" s="156"/>
      <c r="BV79" s="156"/>
      <c r="BW79" s="156"/>
      <c r="BX79" s="156"/>
      <c r="BY79" s="156"/>
      <c r="BZ79" s="156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62"/>
      <c r="CP79" s="156"/>
      <c r="CQ79" s="156"/>
      <c r="CR79" s="156"/>
      <c r="CS79" s="156"/>
      <c r="CT79" s="156"/>
      <c r="CU79" s="156"/>
      <c r="CV79" s="156"/>
      <c r="CW79" s="156"/>
      <c r="CX79" s="156"/>
      <c r="CY79" s="156"/>
      <c r="CZ79" s="156"/>
      <c r="DA79" s="156"/>
      <c r="DB79" s="156"/>
      <c r="DC79" s="156"/>
      <c r="DD79" s="156"/>
      <c r="DE79" s="156"/>
      <c r="DF79" s="156"/>
      <c r="DG79" s="156"/>
      <c r="DH79" s="156"/>
      <c r="DI79" s="156"/>
      <c r="DJ79" s="156"/>
      <c r="DK79" s="156"/>
      <c r="DL79" s="156"/>
      <c r="DN79" s="156"/>
      <c r="DO79" s="156"/>
      <c r="DX79" s="206"/>
      <c r="DY79" s="206"/>
      <c r="DZ79" s="206"/>
      <c r="EA79" s="206"/>
      <c r="EB79" s="156"/>
      <c r="EC79" s="162"/>
      <c r="ED79" s="156"/>
      <c r="EE79" s="156"/>
      <c r="ET79" s="156"/>
      <c r="EU79" s="156"/>
      <c r="EV79" s="156"/>
      <c r="EW79" s="156"/>
      <c r="EX79" s="156"/>
      <c r="EY79" s="156"/>
      <c r="EZ79" s="156"/>
      <c r="FA79" s="156"/>
      <c r="FB79" s="156"/>
      <c r="FC79" s="162"/>
      <c r="FD79" s="156"/>
      <c r="FE79" s="156"/>
      <c r="FF79" s="156"/>
      <c r="FG79" s="156"/>
      <c r="FH79" s="156"/>
      <c r="FI79" s="156"/>
      <c r="FJ79" s="162"/>
      <c r="FK79" s="156"/>
      <c r="FL79" s="156"/>
      <c r="FM79" s="156"/>
      <c r="FN79" s="156"/>
      <c r="FO79" s="156"/>
      <c r="FP79" s="156"/>
      <c r="FQ79" s="156"/>
      <c r="FR79" s="156"/>
      <c r="FS79" s="156"/>
      <c r="FT79" s="156"/>
      <c r="FU79" s="156"/>
      <c r="FV79" s="156"/>
      <c r="FW79" s="156"/>
      <c r="FX79" s="156"/>
      <c r="FZ79" s="156"/>
      <c r="GA79" s="156"/>
      <c r="GB79" s="156"/>
      <c r="GC79" s="156"/>
      <c r="GD79" s="156"/>
      <c r="GE79" s="156"/>
      <c r="GF79" s="156"/>
      <c r="GH79" s="156"/>
      <c r="GI79" s="156"/>
      <c r="GJ79" s="156"/>
      <c r="GK79" s="156"/>
      <c r="GL79" s="156"/>
      <c r="GM79" s="156"/>
      <c r="GN79" s="156"/>
      <c r="GP79" s="156"/>
      <c r="GQ79" s="156"/>
      <c r="GR79" s="156"/>
      <c r="GS79" s="156"/>
      <c r="GT79" s="156"/>
      <c r="GU79" s="156"/>
      <c r="GV79" s="156"/>
      <c r="GX79" s="156"/>
      <c r="GY79" s="156"/>
      <c r="GZ79" s="156"/>
      <c r="HA79" s="156"/>
      <c r="HB79" s="156"/>
      <c r="HC79" s="156"/>
      <c r="HD79" s="156"/>
      <c r="IV79" s="157"/>
      <c r="IW79" s="157"/>
      <c r="IX79" s="157"/>
      <c r="IY79" s="157"/>
      <c r="IZ79" s="157"/>
      <c r="JA79" s="158"/>
      <c r="JE79" s="157"/>
      <c r="JF79" s="157"/>
      <c r="JG79" s="157"/>
      <c r="JH79" s="157"/>
      <c r="JM79" s="157"/>
      <c r="JN79" s="157"/>
      <c r="JO79" s="157"/>
      <c r="JP79" s="157"/>
      <c r="JU79" s="157"/>
      <c r="JV79" s="157"/>
      <c r="JW79" s="157"/>
      <c r="JX79" s="157"/>
      <c r="KC79" s="157"/>
      <c r="KD79" s="157"/>
      <c r="KE79" s="157"/>
      <c r="KF79" s="157"/>
      <c r="KK79" s="157"/>
      <c r="KL79" s="157"/>
      <c r="KM79" s="157"/>
      <c r="KN79" s="157"/>
      <c r="KS79" s="157"/>
      <c r="KT79" s="157"/>
      <c r="KU79" s="157"/>
      <c r="KV79" s="157"/>
      <c r="LA79" s="157"/>
      <c r="LB79" s="157"/>
      <c r="LC79" s="157"/>
      <c r="LD79" s="157"/>
      <c r="LI79" s="157"/>
      <c r="LJ79" s="157"/>
      <c r="LK79" s="157"/>
      <c r="LL79" s="157"/>
      <c r="LQ79" s="157"/>
      <c r="LR79" s="157"/>
      <c r="LS79" s="157"/>
      <c r="LT79" s="157"/>
      <c r="LY79" s="157"/>
      <c r="LZ79" s="157"/>
      <c r="MA79" s="157"/>
      <c r="MB79" s="157"/>
      <c r="MX79" s="157" t="s">
        <v>0</v>
      </c>
      <c r="MY79" s="157" t="s">
        <v>1</v>
      </c>
      <c r="MZ79" s="157" t="s">
        <v>2</v>
      </c>
      <c r="NA79" s="157" t="s">
        <v>3</v>
      </c>
      <c r="NB79" s="157" t="s">
        <v>4</v>
      </c>
      <c r="NC79" s="158" t="s">
        <v>5</v>
      </c>
      <c r="NE79" s="157" t="s">
        <v>0</v>
      </c>
      <c r="NF79" s="157" t="s">
        <v>1</v>
      </c>
      <c r="NG79" s="157" t="s">
        <v>2</v>
      </c>
      <c r="NH79" s="157" t="s">
        <v>3</v>
      </c>
      <c r="NI79" s="157" t="s">
        <v>4</v>
      </c>
      <c r="NJ79" s="158" t="s">
        <v>5</v>
      </c>
      <c r="NS79" s="157" t="s">
        <v>133</v>
      </c>
      <c r="NT79" s="157">
        <v>5</v>
      </c>
      <c r="NU79" s="157">
        <v>3</v>
      </c>
      <c r="NV79" s="157">
        <v>2</v>
      </c>
      <c r="NW79" s="157">
        <v>0</v>
      </c>
      <c r="NX79" s="158">
        <v>0.6</v>
      </c>
      <c r="OG79" s="157" t="s">
        <v>133</v>
      </c>
      <c r="OH79" s="157">
        <v>5</v>
      </c>
      <c r="OI79" s="157">
        <v>3</v>
      </c>
      <c r="OJ79" s="157">
        <v>2</v>
      </c>
      <c r="OK79" s="157">
        <v>0</v>
      </c>
      <c r="OL79" s="158">
        <v>0.6</v>
      </c>
      <c r="ON79" s="157" t="s">
        <v>133</v>
      </c>
      <c r="OO79" s="157">
        <v>5</v>
      </c>
      <c r="OP79" s="157">
        <v>3</v>
      </c>
      <c r="OQ79" s="157">
        <v>2</v>
      </c>
      <c r="OR79" s="157">
        <v>0</v>
      </c>
      <c r="OS79" s="158">
        <v>0.6</v>
      </c>
      <c r="OU79" s="157" t="s">
        <v>133</v>
      </c>
      <c r="OV79" s="157">
        <v>5</v>
      </c>
      <c r="OW79" s="157">
        <v>3</v>
      </c>
      <c r="OX79" s="157">
        <v>2</v>
      </c>
      <c r="OY79" s="157">
        <v>0</v>
      </c>
      <c r="OZ79" s="158">
        <v>0.6</v>
      </c>
    </row>
    <row r="80" spans="1:423">
      <c r="A80" s="2" t="s">
        <v>133</v>
      </c>
      <c r="B80" s="2">
        <v>5</v>
      </c>
      <c r="C80" s="2">
        <v>5</v>
      </c>
      <c r="D80" s="2">
        <v>0</v>
      </c>
      <c r="E80" s="2">
        <v>0</v>
      </c>
      <c r="F80" s="4">
        <v>1</v>
      </c>
      <c r="H80" s="2" t="s">
        <v>133</v>
      </c>
      <c r="I80" s="2">
        <v>5</v>
      </c>
      <c r="J80" s="2">
        <v>5</v>
      </c>
      <c r="K80" s="2">
        <v>0</v>
      </c>
      <c r="L80" s="2">
        <v>0</v>
      </c>
      <c r="M80" s="4">
        <v>1</v>
      </c>
      <c r="N80" s="108">
        <f>M80-F80</f>
        <v>0</v>
      </c>
      <c r="P80" s="2" t="s">
        <v>133</v>
      </c>
      <c r="Q80" s="2">
        <v>5</v>
      </c>
      <c r="R80" s="2">
        <v>5</v>
      </c>
      <c r="S80" s="2">
        <v>0</v>
      </c>
      <c r="T80" s="2">
        <v>0</v>
      </c>
      <c r="U80" s="4">
        <v>1</v>
      </c>
      <c r="V80" s="108">
        <f>U80-N80</f>
        <v>1</v>
      </c>
      <c r="X80" s="2" t="s">
        <v>133</v>
      </c>
      <c r="Y80" s="2">
        <v>5</v>
      </c>
      <c r="Z80" s="2">
        <v>5</v>
      </c>
      <c r="AA80" s="2">
        <v>0</v>
      </c>
      <c r="AB80" s="2">
        <v>0</v>
      </c>
      <c r="AC80" s="4">
        <v>1</v>
      </c>
      <c r="AD80" s="108">
        <f>AC80-V80</f>
        <v>0</v>
      </c>
      <c r="AF80" s="2" t="s">
        <v>133</v>
      </c>
      <c r="AG80" s="2">
        <v>5</v>
      </c>
      <c r="AH80" s="2">
        <v>5</v>
      </c>
      <c r="AI80" s="2">
        <v>0</v>
      </c>
      <c r="AJ80" s="2">
        <v>0</v>
      </c>
      <c r="AK80" s="4">
        <v>1</v>
      </c>
      <c r="AL80" s="108">
        <f>AK80-AD80</f>
        <v>1</v>
      </c>
      <c r="AN80" s="2" t="s">
        <v>133</v>
      </c>
      <c r="AO80" s="2">
        <v>5</v>
      </c>
      <c r="AP80" s="2">
        <v>5</v>
      </c>
      <c r="AQ80" s="2">
        <v>0</v>
      </c>
      <c r="AR80" s="2">
        <v>0</v>
      </c>
      <c r="AS80" s="4">
        <v>1</v>
      </c>
      <c r="AT80" s="108">
        <f>AS80-AL80</f>
        <v>0</v>
      </c>
      <c r="AV80" s="2" t="s">
        <v>133</v>
      </c>
      <c r="AW80" s="2">
        <v>5</v>
      </c>
      <c r="AX80" s="2">
        <v>5</v>
      </c>
      <c r="AY80" s="2">
        <v>0</v>
      </c>
      <c r="AZ80" s="2">
        <v>0</v>
      </c>
      <c r="BA80" s="4">
        <v>1</v>
      </c>
      <c r="BB80" s="108">
        <f>BA80-AT80</f>
        <v>1</v>
      </c>
      <c r="BD80" s="2" t="s">
        <v>133</v>
      </c>
      <c r="BE80" s="2">
        <v>5</v>
      </c>
      <c r="BF80" s="2">
        <v>5</v>
      </c>
      <c r="BG80" s="2">
        <v>0</v>
      </c>
      <c r="BH80" s="2">
        <v>0</v>
      </c>
      <c r="BI80" s="4">
        <v>1</v>
      </c>
      <c r="BJ80" s="108">
        <f>BI80-BA80</f>
        <v>0</v>
      </c>
      <c r="BL80" s="2" t="s">
        <v>133</v>
      </c>
      <c r="BM80" s="2">
        <v>5</v>
      </c>
      <c r="BN80" s="2">
        <v>5</v>
      </c>
      <c r="BO80" s="2">
        <v>0</v>
      </c>
      <c r="BP80" s="2">
        <v>0</v>
      </c>
      <c r="BQ80" s="4">
        <v>1</v>
      </c>
      <c r="BR80" s="108">
        <f>BQ80-BI80</f>
        <v>0</v>
      </c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6"/>
      <c r="CE80" s="156"/>
      <c r="CF80" s="156"/>
      <c r="CG80" s="156"/>
      <c r="CH80" s="156"/>
      <c r="CI80" s="156"/>
      <c r="CJ80" s="157" t="s">
        <v>133</v>
      </c>
      <c r="CK80" s="157">
        <v>5</v>
      </c>
      <c r="CL80" s="157">
        <v>5</v>
      </c>
      <c r="CM80" s="157">
        <v>0</v>
      </c>
      <c r="CN80" s="157">
        <v>0</v>
      </c>
      <c r="CO80" s="158">
        <v>1</v>
      </c>
      <c r="CP80" s="162">
        <f>CO80-CG80</f>
        <v>1</v>
      </c>
      <c r="CQ80" s="156"/>
      <c r="CR80" s="156"/>
      <c r="CS80" s="156"/>
      <c r="CT80" s="156"/>
      <c r="CU80" s="156"/>
      <c r="CV80" s="156"/>
      <c r="CW80" s="156"/>
      <c r="CX80" s="156"/>
      <c r="CY80" s="156"/>
      <c r="CZ80" s="156" t="s">
        <v>0</v>
      </c>
      <c r="DA80" s="156" t="s">
        <v>1</v>
      </c>
      <c r="DB80" s="156" t="s">
        <v>2</v>
      </c>
      <c r="DC80" s="156" t="s">
        <v>3</v>
      </c>
      <c r="DD80" s="156" t="s">
        <v>4</v>
      </c>
      <c r="DE80" s="156" t="s">
        <v>5</v>
      </c>
      <c r="DF80" s="156"/>
      <c r="DG80" s="156"/>
      <c r="DH80" s="157" t="s">
        <v>0</v>
      </c>
      <c r="DI80" s="157" t="s">
        <v>1</v>
      </c>
      <c r="DJ80" s="157" t="s">
        <v>2</v>
      </c>
      <c r="DK80" s="157" t="s">
        <v>3</v>
      </c>
      <c r="DL80" s="157" t="s">
        <v>4</v>
      </c>
      <c r="DM80" s="158" t="s">
        <v>5</v>
      </c>
      <c r="DN80" s="156"/>
      <c r="DO80" s="156"/>
      <c r="DP80" s="157" t="s">
        <v>0</v>
      </c>
      <c r="DQ80" s="157" t="s">
        <v>1</v>
      </c>
      <c r="DR80" s="157" t="s">
        <v>2</v>
      </c>
      <c r="DS80" s="157" t="s">
        <v>3</v>
      </c>
      <c r="DT80" s="157" t="s">
        <v>4</v>
      </c>
      <c r="DU80" s="158" t="s">
        <v>5</v>
      </c>
      <c r="DX80" s="156" t="s">
        <v>0</v>
      </c>
      <c r="DY80" s="156" t="s">
        <v>1</v>
      </c>
      <c r="DZ80" s="156" t="s">
        <v>2</v>
      </c>
      <c r="EA80" s="156" t="s">
        <v>3</v>
      </c>
      <c r="EB80" s="156" t="s">
        <v>4</v>
      </c>
      <c r="EC80" s="162" t="s">
        <v>5</v>
      </c>
      <c r="ED80" s="156"/>
      <c r="EE80" s="156"/>
      <c r="EF80" s="156" t="s">
        <v>0</v>
      </c>
      <c r="EG80" s="156" t="s">
        <v>1</v>
      </c>
      <c r="EH80" s="156" t="s">
        <v>2</v>
      </c>
      <c r="EI80" s="156" t="s">
        <v>3</v>
      </c>
      <c r="EJ80" s="156" t="s">
        <v>4</v>
      </c>
      <c r="EK80" s="162" t="s">
        <v>5</v>
      </c>
      <c r="EL80" s="156"/>
      <c r="EM80" s="156"/>
      <c r="EN80" s="156" t="s">
        <v>0</v>
      </c>
      <c r="EO80" s="156" t="s">
        <v>1</v>
      </c>
      <c r="EP80" s="156" t="s">
        <v>2</v>
      </c>
      <c r="EQ80" s="156" t="s">
        <v>3</v>
      </c>
      <c r="ER80" s="156" t="s">
        <v>4</v>
      </c>
      <c r="ES80" s="162" t="s">
        <v>5</v>
      </c>
      <c r="ET80" s="156"/>
      <c r="EU80" s="156"/>
      <c r="EV80" s="156"/>
      <c r="EW80" s="156"/>
      <c r="EX80" s="156" t="s">
        <v>0</v>
      </c>
      <c r="EY80" s="156" t="s">
        <v>1</v>
      </c>
      <c r="EZ80" s="156" t="s">
        <v>2</v>
      </c>
      <c r="FA80" s="156" t="s">
        <v>3</v>
      </c>
      <c r="FB80" s="156" t="s">
        <v>4</v>
      </c>
      <c r="FC80" s="162" t="s">
        <v>5</v>
      </c>
      <c r="FD80" s="156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62" t="s">
        <v>5</v>
      </c>
      <c r="FK80" s="156"/>
      <c r="FL80" s="156" t="s">
        <v>0</v>
      </c>
      <c r="FM80" s="156" t="s">
        <v>1</v>
      </c>
      <c r="FN80" s="156" t="s">
        <v>2</v>
      </c>
      <c r="FO80" s="156" t="s">
        <v>3</v>
      </c>
      <c r="FP80" s="156" t="s">
        <v>4</v>
      </c>
      <c r="FQ80" s="162" t="s">
        <v>5</v>
      </c>
      <c r="FR80" s="156"/>
      <c r="FS80" s="156"/>
      <c r="FT80" s="157" t="s">
        <v>0</v>
      </c>
      <c r="FU80" s="157" t="s">
        <v>1</v>
      </c>
      <c r="FV80" s="157" t="s">
        <v>2</v>
      </c>
      <c r="FW80" s="157" t="s">
        <v>3</v>
      </c>
      <c r="FX80" s="157" t="s">
        <v>4</v>
      </c>
      <c r="FY80" s="158" t="s">
        <v>5</v>
      </c>
      <c r="FZ80" s="156"/>
      <c r="GA80" s="156"/>
      <c r="GB80" s="157" t="s">
        <v>0</v>
      </c>
      <c r="GC80" s="157" t="s">
        <v>1</v>
      </c>
      <c r="GD80" s="157" t="s">
        <v>2</v>
      </c>
      <c r="GE80" s="157" t="s">
        <v>3</v>
      </c>
      <c r="GF80" s="157" t="s">
        <v>4</v>
      </c>
      <c r="GG80" s="158" t="s">
        <v>5</v>
      </c>
      <c r="GH80" s="156"/>
      <c r="GI80" s="156"/>
      <c r="GJ80" s="157" t="s">
        <v>0</v>
      </c>
      <c r="GK80" s="157" t="s">
        <v>1</v>
      </c>
      <c r="GL80" s="157" t="s">
        <v>2</v>
      </c>
      <c r="GM80" s="157" t="s">
        <v>3</v>
      </c>
      <c r="GN80" s="157" t="s">
        <v>4</v>
      </c>
      <c r="GO80" s="158" t="s">
        <v>5</v>
      </c>
      <c r="GP80" s="156"/>
      <c r="GQ80" s="156"/>
      <c r="GR80" s="157" t="s">
        <v>0</v>
      </c>
      <c r="GS80" s="157" t="s">
        <v>1</v>
      </c>
      <c r="GT80" s="157" t="s">
        <v>2</v>
      </c>
      <c r="GU80" s="157" t="s">
        <v>3</v>
      </c>
      <c r="GV80" s="157" t="s">
        <v>4</v>
      </c>
      <c r="GW80" s="158" t="s">
        <v>5</v>
      </c>
      <c r="GX80" s="156"/>
      <c r="GY80" s="156"/>
      <c r="GZ80" s="157" t="s">
        <v>0</v>
      </c>
      <c r="HA80" s="157" t="s">
        <v>1</v>
      </c>
      <c r="HB80" s="157" t="s">
        <v>2</v>
      </c>
      <c r="HC80" s="157" t="s">
        <v>3</v>
      </c>
      <c r="HD80" s="157" t="s">
        <v>4</v>
      </c>
      <c r="HE80" s="158" t="s">
        <v>5</v>
      </c>
      <c r="HH80" s="157" t="s">
        <v>0</v>
      </c>
      <c r="HI80" s="157" t="s">
        <v>1</v>
      </c>
      <c r="HJ80" s="157" t="s">
        <v>2</v>
      </c>
      <c r="HK80" s="157" t="s">
        <v>3</v>
      </c>
      <c r="HL80" s="157" t="s">
        <v>4</v>
      </c>
      <c r="HM80" s="158" t="s">
        <v>5</v>
      </c>
      <c r="HP80" s="157" t="s">
        <v>0</v>
      </c>
      <c r="HQ80" s="157" t="s">
        <v>1</v>
      </c>
      <c r="HR80" s="157" t="s">
        <v>2</v>
      </c>
      <c r="HS80" s="157" t="s">
        <v>3</v>
      </c>
      <c r="HT80" s="157" t="s">
        <v>4</v>
      </c>
      <c r="HU80" s="158" t="s">
        <v>5</v>
      </c>
      <c r="HX80" s="157" t="s">
        <v>0</v>
      </c>
      <c r="HY80" s="157" t="s">
        <v>1</v>
      </c>
      <c r="HZ80" s="157" t="s">
        <v>2</v>
      </c>
      <c r="IA80" s="157" t="s">
        <v>3</v>
      </c>
      <c r="IB80" s="157" t="s">
        <v>4</v>
      </c>
      <c r="IC80" s="158" t="s">
        <v>5</v>
      </c>
      <c r="IF80" s="157" t="s">
        <v>0</v>
      </c>
      <c r="IG80" s="157" t="s">
        <v>1</v>
      </c>
      <c r="IH80" s="157" t="s">
        <v>2</v>
      </c>
      <c r="II80" s="157" t="s">
        <v>3</v>
      </c>
      <c r="IJ80" s="157" t="s">
        <v>4</v>
      </c>
      <c r="IK80" s="158" t="s">
        <v>5</v>
      </c>
      <c r="IN80" s="157" t="s">
        <v>0</v>
      </c>
      <c r="IO80" s="157" t="s">
        <v>1</v>
      </c>
      <c r="IP80" s="157" t="s">
        <v>2</v>
      </c>
      <c r="IQ80" s="157" t="s">
        <v>3</v>
      </c>
      <c r="IR80" s="157" t="s">
        <v>4</v>
      </c>
      <c r="IS80" s="158" t="s">
        <v>5</v>
      </c>
      <c r="IV80" s="157" t="s">
        <v>0</v>
      </c>
      <c r="IW80" s="157" t="s">
        <v>1</v>
      </c>
      <c r="IX80" s="157" t="s">
        <v>2</v>
      </c>
      <c r="IY80" s="157" t="s">
        <v>3</v>
      </c>
      <c r="IZ80" s="157" t="s">
        <v>4</v>
      </c>
      <c r="JA80" s="158" t="s">
        <v>5</v>
      </c>
      <c r="JD80" s="157" t="s">
        <v>0</v>
      </c>
      <c r="JE80" s="157" t="s">
        <v>1</v>
      </c>
      <c r="JF80" s="157" t="s">
        <v>2</v>
      </c>
      <c r="JG80" s="157" t="s">
        <v>3</v>
      </c>
      <c r="JH80" s="157" t="s">
        <v>4</v>
      </c>
      <c r="JI80" s="158" t="s">
        <v>5</v>
      </c>
      <c r="JL80" s="157" t="s">
        <v>0</v>
      </c>
      <c r="JM80" s="157" t="s">
        <v>1</v>
      </c>
      <c r="JN80" s="157" t="s">
        <v>2</v>
      </c>
      <c r="JO80" s="157" t="s">
        <v>3</v>
      </c>
      <c r="JP80" s="157" t="s">
        <v>4</v>
      </c>
      <c r="JQ80" s="158" t="s">
        <v>5</v>
      </c>
      <c r="JT80" s="157" t="s">
        <v>0</v>
      </c>
      <c r="JU80" s="157" t="s">
        <v>1</v>
      </c>
      <c r="JV80" s="157" t="s">
        <v>2</v>
      </c>
      <c r="JW80" s="157" t="s">
        <v>3</v>
      </c>
      <c r="JX80" s="157" t="s">
        <v>4</v>
      </c>
      <c r="JY80" s="158" t="s">
        <v>5</v>
      </c>
      <c r="KB80" s="157" t="s">
        <v>0</v>
      </c>
      <c r="KC80" s="157" t="s">
        <v>1</v>
      </c>
      <c r="KD80" s="157" t="s">
        <v>2</v>
      </c>
      <c r="KE80" s="157" t="s">
        <v>3</v>
      </c>
      <c r="KF80" s="157" t="s">
        <v>4</v>
      </c>
      <c r="KG80" s="158" t="s">
        <v>5</v>
      </c>
      <c r="KJ80" s="157" t="s">
        <v>0</v>
      </c>
      <c r="KK80" s="157" t="s">
        <v>1</v>
      </c>
      <c r="KL80" s="157" t="s">
        <v>2</v>
      </c>
      <c r="KM80" s="157" t="s">
        <v>3</v>
      </c>
      <c r="KN80" s="157" t="s">
        <v>4</v>
      </c>
      <c r="KO80" s="158" t="s">
        <v>5</v>
      </c>
      <c r="KR80" s="157" t="s">
        <v>0</v>
      </c>
      <c r="KS80" s="157" t="s">
        <v>1</v>
      </c>
      <c r="KT80" s="157" t="s">
        <v>2</v>
      </c>
      <c r="KU80" s="157" t="s">
        <v>3</v>
      </c>
      <c r="KV80" s="157" t="s">
        <v>4</v>
      </c>
      <c r="KW80" s="158" t="s">
        <v>5</v>
      </c>
      <c r="KZ80" s="157" t="s">
        <v>0</v>
      </c>
      <c r="LA80" s="157" t="s">
        <v>1</v>
      </c>
      <c r="LB80" s="157" t="s">
        <v>2</v>
      </c>
      <c r="LC80" s="157" t="s">
        <v>3</v>
      </c>
      <c r="LD80" s="157" t="s">
        <v>4</v>
      </c>
      <c r="LE80" s="158" t="s">
        <v>5</v>
      </c>
      <c r="LH80" s="157" t="s">
        <v>0</v>
      </c>
      <c r="LI80" s="157" t="s">
        <v>1</v>
      </c>
      <c r="LJ80" s="157" t="s">
        <v>2</v>
      </c>
      <c r="LK80" s="157" t="s">
        <v>3</v>
      </c>
      <c r="LL80" s="157" t="s">
        <v>4</v>
      </c>
      <c r="LM80" s="158" t="s">
        <v>5</v>
      </c>
      <c r="LP80" s="157"/>
      <c r="LQ80" s="157"/>
      <c r="LR80" s="157"/>
      <c r="LS80" s="157"/>
      <c r="LT80" s="157"/>
      <c r="LU80" s="158"/>
      <c r="LX80" s="157"/>
      <c r="LY80" s="157"/>
      <c r="LZ80" s="157"/>
      <c r="MA80" s="157"/>
      <c r="MB80" s="157"/>
      <c r="MC80" s="158"/>
      <c r="MX80" s="157" t="s">
        <v>133</v>
      </c>
      <c r="MY80" s="157">
        <v>5</v>
      </c>
      <c r="MZ80" s="157">
        <v>3</v>
      </c>
      <c r="NA80" s="157">
        <v>2</v>
      </c>
      <c r="NB80" s="157">
        <v>0</v>
      </c>
      <c r="NC80" s="158">
        <v>0.6</v>
      </c>
      <c r="NE80" s="157" t="s">
        <v>133</v>
      </c>
      <c r="NF80" s="157">
        <v>5</v>
      </c>
      <c r="NG80" s="157">
        <v>3</v>
      </c>
      <c r="NH80" s="157">
        <v>2</v>
      </c>
      <c r="NI80" s="157">
        <v>0</v>
      </c>
      <c r="NJ80" s="158">
        <v>0.6</v>
      </c>
      <c r="NS80" s="157" t="s">
        <v>419</v>
      </c>
      <c r="NT80" s="157">
        <v>13</v>
      </c>
      <c r="NU80" s="157">
        <v>13</v>
      </c>
      <c r="NV80" s="157">
        <v>0</v>
      </c>
      <c r="NW80" s="157">
        <v>0</v>
      </c>
      <c r="NX80" s="158">
        <v>1</v>
      </c>
      <c r="OG80" s="157" t="s">
        <v>419</v>
      </c>
      <c r="OH80" s="157">
        <v>13</v>
      </c>
      <c r="OI80" s="157">
        <v>13</v>
      </c>
      <c r="OJ80" s="157">
        <v>0</v>
      </c>
      <c r="OK80" s="157">
        <v>0</v>
      </c>
      <c r="OL80" s="158">
        <v>1</v>
      </c>
      <c r="ON80" s="157" t="s">
        <v>419</v>
      </c>
      <c r="OO80" s="157">
        <v>13</v>
      </c>
      <c r="OP80" s="157">
        <v>13</v>
      </c>
      <c r="OQ80" s="157">
        <v>0</v>
      </c>
      <c r="OR80" s="157">
        <v>0</v>
      </c>
      <c r="OS80" s="158">
        <v>1</v>
      </c>
      <c r="OU80" s="157" t="s">
        <v>419</v>
      </c>
      <c r="OV80" s="157">
        <v>13</v>
      </c>
      <c r="OW80" s="157">
        <v>13</v>
      </c>
      <c r="OX80" s="157">
        <v>0</v>
      </c>
      <c r="OY80" s="157">
        <v>0</v>
      </c>
      <c r="OZ80" s="158">
        <v>1</v>
      </c>
    </row>
    <row r="81" spans="1:416">
      <c r="A81" s="2" t="s">
        <v>144</v>
      </c>
      <c r="B81" s="2">
        <v>265</v>
      </c>
      <c r="C81" s="2">
        <v>265</v>
      </c>
      <c r="D81" s="2">
        <v>0</v>
      </c>
      <c r="E81" s="2">
        <v>0</v>
      </c>
      <c r="F81" s="4">
        <v>1</v>
      </c>
      <c r="H81" s="2" t="s">
        <v>144</v>
      </c>
      <c r="I81" s="2">
        <v>265</v>
      </c>
      <c r="J81" s="2">
        <v>265</v>
      </c>
      <c r="K81" s="2">
        <v>0</v>
      </c>
      <c r="L81" s="2">
        <v>0</v>
      </c>
      <c r="M81" s="4">
        <v>1</v>
      </c>
      <c r="N81" s="108">
        <f>M81-F81</f>
        <v>0</v>
      </c>
      <c r="P81" s="2" t="s">
        <v>144</v>
      </c>
      <c r="Q81" s="2">
        <v>265</v>
      </c>
      <c r="R81" s="2">
        <v>265</v>
      </c>
      <c r="S81" s="2">
        <v>0</v>
      </c>
      <c r="T81" s="2">
        <v>0</v>
      </c>
      <c r="U81" s="4">
        <v>1</v>
      </c>
      <c r="V81" s="108">
        <f>U81-N81</f>
        <v>1</v>
      </c>
      <c r="X81" s="2" t="s">
        <v>144</v>
      </c>
      <c r="Y81" s="2">
        <v>265</v>
      </c>
      <c r="Z81" s="2">
        <v>265</v>
      </c>
      <c r="AA81" s="2">
        <v>0</v>
      </c>
      <c r="AB81" s="2">
        <v>0</v>
      </c>
      <c r="AC81" s="4">
        <v>1</v>
      </c>
      <c r="AD81" s="108">
        <f>AC81-V81</f>
        <v>0</v>
      </c>
      <c r="AF81" s="2" t="s">
        <v>144</v>
      </c>
      <c r="AG81" s="2">
        <v>265</v>
      </c>
      <c r="AH81" s="2">
        <v>265</v>
      </c>
      <c r="AI81" s="2">
        <v>0</v>
      </c>
      <c r="AJ81" s="2">
        <v>0</v>
      </c>
      <c r="AK81" s="4">
        <v>1</v>
      </c>
      <c r="AL81" s="108">
        <f>AK81-AD81</f>
        <v>1</v>
      </c>
      <c r="AN81" s="2" t="s">
        <v>144</v>
      </c>
      <c r="AO81" s="2">
        <v>265</v>
      </c>
      <c r="AP81" s="2">
        <v>265</v>
      </c>
      <c r="AQ81" s="2">
        <v>0</v>
      </c>
      <c r="AR81" s="2">
        <v>0</v>
      </c>
      <c r="AS81" s="4">
        <v>1</v>
      </c>
      <c r="AT81" s="108">
        <f>AS81-AL81</f>
        <v>0</v>
      </c>
      <c r="AV81" s="2" t="s">
        <v>144</v>
      </c>
      <c r="AW81" s="2">
        <v>265</v>
      </c>
      <c r="AX81" s="2">
        <v>265</v>
      </c>
      <c r="AY81" s="2">
        <v>0</v>
      </c>
      <c r="AZ81" s="2">
        <v>0</v>
      </c>
      <c r="BA81" s="4">
        <v>1</v>
      </c>
      <c r="BB81" s="108">
        <f>BA81-AT81</f>
        <v>1</v>
      </c>
      <c r="BD81" s="2" t="s">
        <v>144</v>
      </c>
      <c r="BE81" s="2">
        <v>265</v>
      </c>
      <c r="BF81" s="2">
        <v>265</v>
      </c>
      <c r="BG81" s="2">
        <v>0</v>
      </c>
      <c r="BH81" s="2">
        <v>0</v>
      </c>
      <c r="BI81" s="4">
        <v>1</v>
      </c>
      <c r="BJ81" s="108">
        <f>BI81-BA81</f>
        <v>0</v>
      </c>
      <c r="BL81" s="2" t="s">
        <v>144</v>
      </c>
      <c r="BM81" s="2">
        <v>265</v>
      </c>
      <c r="BN81" s="2">
        <v>265</v>
      </c>
      <c r="BO81" s="2">
        <v>0</v>
      </c>
      <c r="BP81" s="2">
        <v>0</v>
      </c>
      <c r="BQ81" s="4">
        <v>1</v>
      </c>
      <c r="BR81" s="108">
        <f>BQ81-BI81</f>
        <v>0</v>
      </c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57" t="s">
        <v>144</v>
      </c>
      <c r="CK81" s="157">
        <v>265</v>
      </c>
      <c r="CL81" s="157">
        <v>265</v>
      </c>
      <c r="CM81" s="157">
        <v>0</v>
      </c>
      <c r="CN81" s="157">
        <v>0</v>
      </c>
      <c r="CO81" s="158">
        <v>1</v>
      </c>
      <c r="CP81" s="162">
        <f>CO81-CG81</f>
        <v>1</v>
      </c>
      <c r="CQ81" s="156"/>
      <c r="CR81" s="156"/>
      <c r="CS81" s="156"/>
      <c r="CT81" s="156"/>
      <c r="CU81" s="156"/>
      <c r="CV81" s="156"/>
      <c r="CW81" s="156"/>
      <c r="CX81" s="156"/>
      <c r="CY81" s="156"/>
      <c r="CZ81" s="156" t="s">
        <v>133</v>
      </c>
      <c r="DA81" s="156">
        <v>5</v>
      </c>
      <c r="DB81" s="156">
        <v>5</v>
      </c>
      <c r="DC81" s="156">
        <v>0</v>
      </c>
      <c r="DD81" s="156">
        <v>0</v>
      </c>
      <c r="DE81" s="158">
        <v>1</v>
      </c>
      <c r="DF81" s="156"/>
      <c r="DG81" s="156"/>
      <c r="DH81" s="157" t="s">
        <v>133</v>
      </c>
      <c r="DI81" s="157">
        <v>5</v>
      </c>
      <c r="DJ81" s="157">
        <v>5</v>
      </c>
      <c r="DK81" s="157">
        <v>0</v>
      </c>
      <c r="DL81" s="157">
        <v>0</v>
      </c>
      <c r="DM81" s="158">
        <v>1</v>
      </c>
      <c r="DN81" s="156"/>
      <c r="DO81" s="156"/>
      <c r="DP81" s="157" t="s">
        <v>133</v>
      </c>
      <c r="DQ81" s="157">
        <v>5</v>
      </c>
      <c r="DR81" s="157">
        <v>5</v>
      </c>
      <c r="DS81" s="157">
        <v>0</v>
      </c>
      <c r="DT81" s="157">
        <v>0</v>
      </c>
      <c r="DU81" s="158">
        <v>1</v>
      </c>
      <c r="DX81" s="156" t="s">
        <v>133</v>
      </c>
      <c r="DY81" s="156">
        <v>5</v>
      </c>
      <c r="DZ81" s="156">
        <v>5</v>
      </c>
      <c r="EA81" s="156">
        <v>0</v>
      </c>
      <c r="EB81" s="156">
        <v>0</v>
      </c>
      <c r="EC81" s="162">
        <v>1</v>
      </c>
      <c r="ED81" s="156"/>
      <c r="EE81" s="156"/>
      <c r="EF81" s="156" t="s">
        <v>133</v>
      </c>
      <c r="EG81" s="156">
        <v>5</v>
      </c>
      <c r="EH81" s="156">
        <v>5</v>
      </c>
      <c r="EI81" s="156">
        <v>0</v>
      </c>
      <c r="EJ81" s="156">
        <v>0</v>
      </c>
      <c r="EK81" s="162">
        <v>1</v>
      </c>
      <c r="EL81" s="156"/>
      <c r="EM81" s="156"/>
      <c r="EN81" s="156" t="s">
        <v>133</v>
      </c>
      <c r="EO81" s="156">
        <v>5</v>
      </c>
      <c r="EP81" s="156">
        <v>5</v>
      </c>
      <c r="EQ81" s="156">
        <v>0</v>
      </c>
      <c r="ER81" s="156">
        <v>0</v>
      </c>
      <c r="ES81" s="162">
        <v>1</v>
      </c>
      <c r="ET81" s="156"/>
      <c r="EU81" s="156"/>
      <c r="EV81" s="156"/>
      <c r="EW81" s="156"/>
      <c r="EX81" s="156" t="s">
        <v>133</v>
      </c>
      <c r="EY81" s="156">
        <v>5</v>
      </c>
      <c r="EZ81" s="156">
        <v>5</v>
      </c>
      <c r="FA81" s="156">
        <v>0</v>
      </c>
      <c r="FB81" s="156">
        <v>0</v>
      </c>
      <c r="FC81" s="162">
        <v>1</v>
      </c>
      <c r="FD81" s="156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62">
        <v>1</v>
      </c>
      <c r="FK81" s="156"/>
      <c r="FL81" s="156" t="s">
        <v>133</v>
      </c>
      <c r="FM81" s="156">
        <v>5</v>
      </c>
      <c r="FN81" s="156">
        <v>5</v>
      </c>
      <c r="FO81" s="156">
        <v>0</v>
      </c>
      <c r="FP81" s="156">
        <v>0</v>
      </c>
      <c r="FQ81" s="162">
        <v>1</v>
      </c>
      <c r="FR81" s="156"/>
      <c r="FS81" s="156"/>
      <c r="FT81" s="157" t="s">
        <v>133</v>
      </c>
      <c r="FU81" s="157">
        <v>5</v>
      </c>
      <c r="FV81" s="157">
        <v>5</v>
      </c>
      <c r="FW81" s="157">
        <v>0</v>
      </c>
      <c r="FX81" s="157">
        <v>0</v>
      </c>
      <c r="FY81" s="158">
        <v>1</v>
      </c>
      <c r="FZ81" s="156"/>
      <c r="GA81" s="156"/>
      <c r="GB81" s="157" t="s">
        <v>133</v>
      </c>
      <c r="GC81" s="157">
        <v>5</v>
      </c>
      <c r="GD81" s="157">
        <v>5</v>
      </c>
      <c r="GE81" s="157">
        <v>0</v>
      </c>
      <c r="GF81" s="157">
        <v>0</v>
      </c>
      <c r="GG81" s="158">
        <v>1</v>
      </c>
      <c r="GH81" s="156"/>
      <c r="GI81" s="156"/>
      <c r="GJ81" s="157" t="s">
        <v>133</v>
      </c>
      <c r="GK81" s="157">
        <v>5</v>
      </c>
      <c r="GL81" s="157">
        <v>5</v>
      </c>
      <c r="GM81" s="157">
        <v>0</v>
      </c>
      <c r="GN81" s="157">
        <v>0</v>
      </c>
      <c r="GO81" s="158">
        <v>1</v>
      </c>
      <c r="GP81" s="156"/>
      <c r="GQ81" s="156"/>
      <c r="GR81" s="157" t="s">
        <v>133</v>
      </c>
      <c r="GS81" s="157">
        <v>5</v>
      </c>
      <c r="GT81" s="157">
        <v>5</v>
      </c>
      <c r="GU81" s="157">
        <v>0</v>
      </c>
      <c r="GV81" s="157">
        <v>0</v>
      </c>
      <c r="GW81" s="158">
        <v>1</v>
      </c>
      <c r="GX81" s="156"/>
      <c r="GY81" s="156"/>
      <c r="GZ81" s="157" t="s">
        <v>133</v>
      </c>
      <c r="HA81" s="157">
        <v>5</v>
      </c>
      <c r="HB81" s="157">
        <v>5</v>
      </c>
      <c r="HC81" s="157">
        <v>0</v>
      </c>
      <c r="HD81" s="157">
        <v>0</v>
      </c>
      <c r="HE81" s="158">
        <v>1</v>
      </c>
      <c r="HH81" s="157" t="s">
        <v>133</v>
      </c>
      <c r="HI81" s="157">
        <v>5</v>
      </c>
      <c r="HJ81" s="157">
        <v>5</v>
      </c>
      <c r="HK81" s="157">
        <v>0</v>
      </c>
      <c r="HL81" s="157">
        <v>0</v>
      </c>
      <c r="HM81" s="158">
        <v>1</v>
      </c>
      <c r="HP81" s="157" t="s">
        <v>133</v>
      </c>
      <c r="HQ81" s="157">
        <v>5</v>
      </c>
      <c r="HR81" s="157">
        <v>5</v>
      </c>
      <c r="HS81" s="157">
        <v>0</v>
      </c>
      <c r="HT81" s="157">
        <v>0</v>
      </c>
      <c r="HU81" s="158">
        <v>1</v>
      </c>
      <c r="HX81" s="157" t="s">
        <v>133</v>
      </c>
      <c r="HY81" s="157">
        <v>5</v>
      </c>
      <c r="HZ81" s="157">
        <v>5</v>
      </c>
      <c r="IA81" s="157">
        <v>0</v>
      </c>
      <c r="IB81" s="157">
        <v>0</v>
      </c>
      <c r="IC81" s="158">
        <v>1</v>
      </c>
      <c r="IF81" s="157" t="s">
        <v>133</v>
      </c>
      <c r="IG81" s="157">
        <v>5</v>
      </c>
      <c r="IH81" s="157">
        <v>5</v>
      </c>
      <c r="II81" s="157">
        <v>0</v>
      </c>
      <c r="IJ81" s="157">
        <v>0</v>
      </c>
      <c r="IK81" s="158">
        <v>1</v>
      </c>
      <c r="IN81" s="157" t="s">
        <v>133</v>
      </c>
      <c r="IO81" s="157">
        <v>5</v>
      </c>
      <c r="IP81" s="157">
        <v>5</v>
      </c>
      <c r="IQ81" s="157">
        <v>0</v>
      </c>
      <c r="IR81" s="157">
        <v>0</v>
      </c>
      <c r="IS81" s="158">
        <v>1</v>
      </c>
      <c r="IV81" s="157" t="s">
        <v>133</v>
      </c>
      <c r="IW81" s="157">
        <v>5</v>
      </c>
      <c r="IX81" s="157">
        <v>5</v>
      </c>
      <c r="IY81" s="157">
        <v>0</v>
      </c>
      <c r="IZ81" s="157">
        <v>0</v>
      </c>
      <c r="JA81" s="158">
        <v>1</v>
      </c>
      <c r="JD81" s="157" t="s">
        <v>133</v>
      </c>
      <c r="JE81" s="157">
        <v>5</v>
      </c>
      <c r="JF81" s="157">
        <v>5</v>
      </c>
      <c r="JG81" s="157">
        <v>0</v>
      </c>
      <c r="JH81" s="157">
        <v>0</v>
      </c>
      <c r="JI81" s="158">
        <v>1</v>
      </c>
      <c r="JL81" s="157" t="s">
        <v>133</v>
      </c>
      <c r="JM81" s="157">
        <v>5</v>
      </c>
      <c r="JN81" s="157">
        <v>5</v>
      </c>
      <c r="JO81" s="157">
        <v>0</v>
      </c>
      <c r="JP81" s="157">
        <v>0</v>
      </c>
      <c r="JQ81" s="158">
        <v>1</v>
      </c>
      <c r="JT81" s="157" t="s">
        <v>133</v>
      </c>
      <c r="JU81" s="157">
        <v>5</v>
      </c>
      <c r="JV81" s="157">
        <v>5</v>
      </c>
      <c r="JW81" s="157">
        <v>0</v>
      </c>
      <c r="JX81" s="157">
        <v>0</v>
      </c>
      <c r="JY81" s="158">
        <v>1</v>
      </c>
      <c r="KB81" s="157" t="s">
        <v>133</v>
      </c>
      <c r="KC81" s="157">
        <v>5</v>
      </c>
      <c r="KD81" s="157">
        <v>5</v>
      </c>
      <c r="KE81" s="157">
        <v>0</v>
      </c>
      <c r="KF81" s="157">
        <v>0</v>
      </c>
      <c r="KG81" s="158">
        <v>1</v>
      </c>
      <c r="KJ81" s="157" t="s">
        <v>133</v>
      </c>
      <c r="KK81" s="157">
        <v>5</v>
      </c>
      <c r="KL81" s="157">
        <v>5</v>
      </c>
      <c r="KM81" s="157">
        <v>0</v>
      </c>
      <c r="KN81" s="157">
        <v>0</v>
      </c>
      <c r="KO81" s="158">
        <v>1</v>
      </c>
      <c r="KR81" s="157" t="s">
        <v>133</v>
      </c>
      <c r="KS81" s="157">
        <v>5</v>
      </c>
      <c r="KT81" s="157">
        <v>5</v>
      </c>
      <c r="KU81" s="157">
        <v>0</v>
      </c>
      <c r="KV81" s="157">
        <v>0</v>
      </c>
      <c r="KW81" s="158">
        <v>1</v>
      </c>
      <c r="KZ81" s="157" t="s">
        <v>133</v>
      </c>
      <c r="LA81" s="157">
        <v>5</v>
      </c>
      <c r="LB81" s="157">
        <v>5</v>
      </c>
      <c r="LC81" s="157">
        <v>0</v>
      </c>
      <c r="LD81" s="157">
        <v>0</v>
      </c>
      <c r="LE81" s="158">
        <v>1</v>
      </c>
      <c r="LH81" s="157" t="s">
        <v>133</v>
      </c>
      <c r="LI81" s="157">
        <v>5</v>
      </c>
      <c r="LJ81" s="157">
        <v>5</v>
      </c>
      <c r="LK81" s="157">
        <v>0</v>
      </c>
      <c r="LL81" s="157">
        <v>0</v>
      </c>
      <c r="LM81" s="158">
        <v>1</v>
      </c>
      <c r="LP81" s="157"/>
      <c r="LQ81" s="157"/>
      <c r="LR81" s="157"/>
      <c r="LS81" s="157"/>
      <c r="LT81" s="157"/>
      <c r="LU81" s="158"/>
      <c r="LX81" s="157"/>
      <c r="LY81" s="157"/>
      <c r="LZ81" s="157"/>
      <c r="MA81" s="157"/>
      <c r="MB81" s="157"/>
      <c r="MC81" s="158"/>
      <c r="MX81" s="157" t="s">
        <v>419</v>
      </c>
      <c r="MY81" s="157">
        <v>13</v>
      </c>
      <c r="MZ81" s="157">
        <v>13</v>
      </c>
      <c r="NA81" s="157">
        <v>0</v>
      </c>
      <c r="NB81" s="157">
        <v>0</v>
      </c>
      <c r="NC81" s="158">
        <v>1</v>
      </c>
      <c r="NE81" s="157" t="s">
        <v>419</v>
      </c>
      <c r="NF81" s="157">
        <v>13</v>
      </c>
      <c r="NG81" s="157">
        <v>13</v>
      </c>
      <c r="NH81" s="157">
        <v>0</v>
      </c>
      <c r="NI81" s="157">
        <v>0</v>
      </c>
      <c r="NJ81" s="158">
        <v>1</v>
      </c>
      <c r="NS81" s="157" t="s">
        <v>144</v>
      </c>
      <c r="NT81" s="157">
        <v>266</v>
      </c>
      <c r="NU81" s="157">
        <v>265</v>
      </c>
      <c r="NV81" s="157">
        <v>1</v>
      </c>
      <c r="NW81" s="157">
        <v>0</v>
      </c>
      <c r="NX81" s="158">
        <v>1</v>
      </c>
      <c r="OG81" s="157" t="s">
        <v>144</v>
      </c>
      <c r="OH81" s="157">
        <v>266</v>
      </c>
      <c r="OI81" s="157">
        <v>265</v>
      </c>
      <c r="OJ81" s="157">
        <v>1</v>
      </c>
      <c r="OK81" s="157">
        <v>0</v>
      </c>
      <c r="OL81" s="158">
        <v>1</v>
      </c>
      <c r="ON81" s="157" t="s">
        <v>144</v>
      </c>
      <c r="OO81" s="157">
        <v>266</v>
      </c>
      <c r="OP81" s="157">
        <v>265</v>
      </c>
      <c r="OQ81" s="157">
        <v>1</v>
      </c>
      <c r="OR81" s="157">
        <v>0</v>
      </c>
      <c r="OS81" s="158">
        <v>1</v>
      </c>
      <c r="OU81" s="157" t="s">
        <v>144</v>
      </c>
      <c r="OV81" s="157">
        <v>266</v>
      </c>
      <c r="OW81" s="157">
        <v>265</v>
      </c>
      <c r="OX81" s="157">
        <v>1</v>
      </c>
      <c r="OY81" s="157">
        <v>0</v>
      </c>
      <c r="OZ81" s="158">
        <v>1</v>
      </c>
    </row>
    <row r="82" spans="1:416">
      <c r="A82" s="2" t="s">
        <v>128</v>
      </c>
      <c r="B82" s="2">
        <v>5</v>
      </c>
      <c r="C82" s="2">
        <v>5</v>
      </c>
      <c r="D82" s="2">
        <v>0</v>
      </c>
      <c r="E82" s="2">
        <v>0</v>
      </c>
      <c r="F82" s="4">
        <v>1</v>
      </c>
      <c r="H82" s="2" t="s">
        <v>128</v>
      </c>
      <c r="I82" s="2">
        <v>5</v>
      </c>
      <c r="J82" s="2">
        <v>5</v>
      </c>
      <c r="K82" s="2">
        <v>0</v>
      </c>
      <c r="L82" s="2">
        <v>0</v>
      </c>
      <c r="M82" s="4">
        <v>1</v>
      </c>
      <c r="N82" s="108">
        <f>M82-F82</f>
        <v>0</v>
      </c>
      <c r="P82" s="2" t="s">
        <v>128</v>
      </c>
      <c r="Q82" s="2">
        <v>5</v>
      </c>
      <c r="R82" s="2">
        <v>5</v>
      </c>
      <c r="S82" s="2">
        <v>0</v>
      </c>
      <c r="T82" s="2">
        <v>0</v>
      </c>
      <c r="U82" s="4">
        <v>1</v>
      </c>
      <c r="V82" s="108">
        <f>U82-N82</f>
        <v>1</v>
      </c>
      <c r="X82" s="2" t="s">
        <v>128</v>
      </c>
      <c r="Y82" s="2">
        <v>5</v>
      </c>
      <c r="Z82" s="2">
        <v>5</v>
      </c>
      <c r="AA82" s="2">
        <v>0</v>
      </c>
      <c r="AB82" s="2">
        <v>0</v>
      </c>
      <c r="AC82" s="4">
        <v>1</v>
      </c>
      <c r="AD82" s="108">
        <f>AC82-V82</f>
        <v>0</v>
      </c>
      <c r="AF82" s="2" t="s">
        <v>128</v>
      </c>
      <c r="AG82" s="2">
        <v>5</v>
      </c>
      <c r="AH82" s="2">
        <v>5</v>
      </c>
      <c r="AI82" s="2">
        <v>0</v>
      </c>
      <c r="AJ82" s="2">
        <v>0</v>
      </c>
      <c r="AK82" s="4">
        <v>1</v>
      </c>
      <c r="AL82" s="108">
        <f>AK82-AD82</f>
        <v>1</v>
      </c>
      <c r="AN82" s="2" t="s">
        <v>128</v>
      </c>
      <c r="AO82" s="2">
        <v>5</v>
      </c>
      <c r="AP82" s="2">
        <v>5</v>
      </c>
      <c r="AQ82" s="2">
        <v>0</v>
      </c>
      <c r="AR82" s="2">
        <v>0</v>
      </c>
      <c r="AS82" s="4">
        <v>1</v>
      </c>
      <c r="AT82" s="108">
        <f>AS82-AL82</f>
        <v>0</v>
      </c>
      <c r="AV82" s="2" t="s">
        <v>128</v>
      </c>
      <c r="AW82" s="2">
        <v>5</v>
      </c>
      <c r="AX82" s="2">
        <v>5</v>
      </c>
      <c r="AY82" s="2">
        <v>0</v>
      </c>
      <c r="AZ82" s="2">
        <v>0</v>
      </c>
      <c r="BA82" s="4">
        <v>1</v>
      </c>
      <c r="BB82" s="108">
        <f>BA82-AT82</f>
        <v>1</v>
      </c>
      <c r="BD82" s="2" t="s">
        <v>128</v>
      </c>
      <c r="BE82" s="2">
        <v>5</v>
      </c>
      <c r="BF82" s="2">
        <v>5</v>
      </c>
      <c r="BG82" s="2">
        <v>0</v>
      </c>
      <c r="BH82" s="2">
        <v>0</v>
      </c>
      <c r="BI82" s="4">
        <v>1</v>
      </c>
      <c r="BJ82" s="108">
        <f>BI82-BA82</f>
        <v>0</v>
      </c>
      <c r="BL82" s="2" t="s">
        <v>128</v>
      </c>
      <c r="BM82" s="2">
        <v>5</v>
      </c>
      <c r="BN82" s="2">
        <v>5</v>
      </c>
      <c r="BO82" s="2">
        <v>0</v>
      </c>
      <c r="BP82" s="2">
        <v>0</v>
      </c>
      <c r="BQ82" s="4">
        <v>1</v>
      </c>
      <c r="BR82" s="108">
        <f>BQ82-BI82</f>
        <v>0</v>
      </c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57" t="s">
        <v>128</v>
      </c>
      <c r="CK82" s="157">
        <v>5</v>
      </c>
      <c r="CL82" s="157">
        <v>5</v>
      </c>
      <c r="CM82" s="157">
        <v>0</v>
      </c>
      <c r="CN82" s="157">
        <v>0</v>
      </c>
      <c r="CO82" s="158">
        <v>1</v>
      </c>
      <c r="CP82" s="162">
        <f>CO82-CG82</f>
        <v>1</v>
      </c>
      <c r="CQ82" s="156"/>
      <c r="CR82" s="156"/>
      <c r="CS82" s="156"/>
      <c r="CT82" s="156"/>
      <c r="CU82" s="156"/>
      <c r="CV82" s="156"/>
      <c r="CW82" s="156"/>
      <c r="CX82" s="156"/>
      <c r="CY82" s="156"/>
      <c r="CZ82" s="156" t="s">
        <v>144</v>
      </c>
      <c r="DA82" s="156">
        <v>265</v>
      </c>
      <c r="DB82" s="156">
        <v>265</v>
      </c>
      <c r="DC82" s="156">
        <v>0</v>
      </c>
      <c r="DD82" s="156">
        <v>0</v>
      </c>
      <c r="DE82" s="158">
        <v>1</v>
      </c>
      <c r="DF82" s="156"/>
      <c r="DG82" s="156"/>
      <c r="DH82" s="157" t="s">
        <v>144</v>
      </c>
      <c r="DI82" s="157">
        <v>265</v>
      </c>
      <c r="DJ82" s="157">
        <v>265</v>
      </c>
      <c r="DK82" s="157">
        <v>0</v>
      </c>
      <c r="DL82" s="157">
        <v>0</v>
      </c>
      <c r="DM82" s="158">
        <v>1</v>
      </c>
      <c r="DN82" s="156"/>
      <c r="DO82" s="156"/>
      <c r="DP82" s="157" t="s">
        <v>144</v>
      </c>
      <c r="DQ82" s="157">
        <v>265</v>
      </c>
      <c r="DR82" s="157">
        <v>265</v>
      </c>
      <c r="DS82" s="157">
        <v>0</v>
      </c>
      <c r="DT82" s="157">
        <v>0</v>
      </c>
      <c r="DU82" s="158">
        <v>1</v>
      </c>
      <c r="DX82" s="156" t="s">
        <v>144</v>
      </c>
      <c r="DY82" s="156">
        <v>265</v>
      </c>
      <c r="DZ82" s="156">
        <v>157</v>
      </c>
      <c r="EA82" s="156">
        <v>108</v>
      </c>
      <c r="EB82" s="156">
        <v>0</v>
      </c>
      <c r="EC82" s="162">
        <v>0.59</v>
      </c>
      <c r="ED82" s="156"/>
      <c r="EE82" s="156"/>
      <c r="EF82" s="156" t="s">
        <v>144</v>
      </c>
      <c r="EG82" s="156">
        <v>265</v>
      </c>
      <c r="EH82" s="156">
        <v>157</v>
      </c>
      <c r="EI82" s="156">
        <v>108</v>
      </c>
      <c r="EJ82" s="156">
        <v>0</v>
      </c>
      <c r="EK82" s="162">
        <v>0.59</v>
      </c>
      <c r="EL82" s="156"/>
      <c r="EM82" s="156"/>
      <c r="EN82" s="156" t="s">
        <v>144</v>
      </c>
      <c r="EO82" s="156">
        <v>265</v>
      </c>
      <c r="EP82" s="156">
        <v>12</v>
      </c>
      <c r="EQ82" s="156">
        <v>253</v>
      </c>
      <c r="ER82" s="156">
        <v>0</v>
      </c>
      <c r="ES82" s="162">
        <v>0.05</v>
      </c>
      <c r="ET82" s="156"/>
      <c r="EU82" s="156"/>
      <c r="EV82" s="156"/>
      <c r="EW82" s="156"/>
      <c r="EX82" s="156" t="s">
        <v>144</v>
      </c>
      <c r="EY82" s="156">
        <v>265</v>
      </c>
      <c r="EZ82" s="156">
        <v>3</v>
      </c>
      <c r="FA82" s="156">
        <v>262</v>
      </c>
      <c r="FB82" s="156">
        <v>0</v>
      </c>
      <c r="FC82" s="162">
        <v>0.01</v>
      </c>
      <c r="FD82" s="156"/>
      <c r="FE82" s="156" t="s">
        <v>144</v>
      </c>
      <c r="FF82" s="156">
        <v>265</v>
      </c>
      <c r="FG82" s="156">
        <v>3</v>
      </c>
      <c r="FH82" s="156">
        <v>262</v>
      </c>
      <c r="FI82" s="156">
        <v>0</v>
      </c>
      <c r="FJ82" s="162">
        <v>0.01</v>
      </c>
      <c r="FK82" s="156"/>
      <c r="FL82" s="156" t="s">
        <v>144</v>
      </c>
      <c r="FM82" s="156">
        <v>265</v>
      </c>
      <c r="FN82" s="156">
        <v>3</v>
      </c>
      <c r="FO82" s="156">
        <v>262</v>
      </c>
      <c r="FP82" s="156">
        <v>0</v>
      </c>
      <c r="FQ82" s="162">
        <v>0.01</v>
      </c>
      <c r="FR82" s="156"/>
      <c r="FS82" s="156"/>
      <c r="FT82" s="157" t="s">
        <v>144</v>
      </c>
      <c r="FU82" s="157">
        <v>265</v>
      </c>
      <c r="FV82" s="157">
        <v>265</v>
      </c>
      <c r="FW82" s="157">
        <v>0</v>
      </c>
      <c r="FX82" s="157">
        <v>0</v>
      </c>
      <c r="FY82" s="158">
        <v>1</v>
      </c>
      <c r="FZ82" s="156"/>
      <c r="GA82" s="156"/>
      <c r="GB82" s="157" t="s">
        <v>144</v>
      </c>
      <c r="GC82" s="157">
        <v>265</v>
      </c>
      <c r="GD82" s="157">
        <v>265</v>
      </c>
      <c r="GE82" s="157">
        <v>0</v>
      </c>
      <c r="GF82" s="157">
        <v>0</v>
      </c>
      <c r="GG82" s="158">
        <v>1</v>
      </c>
      <c r="GH82" s="156"/>
      <c r="GI82" s="156"/>
      <c r="GJ82" s="157" t="s">
        <v>144</v>
      </c>
      <c r="GK82" s="157">
        <v>265</v>
      </c>
      <c r="GL82" s="157">
        <v>0</v>
      </c>
      <c r="GM82" s="157">
        <v>0</v>
      </c>
      <c r="GN82" s="157">
        <v>265</v>
      </c>
      <c r="GO82" s="158">
        <v>0</v>
      </c>
      <c r="GP82" s="156"/>
      <c r="GQ82" s="156"/>
      <c r="GR82" s="157" t="s">
        <v>144</v>
      </c>
      <c r="GS82" s="157">
        <v>265</v>
      </c>
      <c r="GT82" s="157">
        <v>265</v>
      </c>
      <c r="GU82" s="157">
        <v>0</v>
      </c>
      <c r="GV82" s="157">
        <v>0</v>
      </c>
      <c r="GW82" s="158">
        <v>1</v>
      </c>
      <c r="GX82" s="156"/>
      <c r="GY82" s="156"/>
      <c r="GZ82" s="157" t="s">
        <v>144</v>
      </c>
      <c r="HA82" s="157">
        <v>265</v>
      </c>
      <c r="HB82" s="157">
        <v>265</v>
      </c>
      <c r="HC82" s="157">
        <v>0</v>
      </c>
      <c r="HD82" s="157">
        <v>0</v>
      </c>
      <c r="HE82" s="158">
        <v>1</v>
      </c>
      <c r="HH82" s="157" t="s">
        <v>144</v>
      </c>
      <c r="HI82" s="157">
        <v>265</v>
      </c>
      <c r="HJ82" s="157">
        <v>265</v>
      </c>
      <c r="HK82" s="157">
        <v>0</v>
      </c>
      <c r="HL82" s="157">
        <v>0</v>
      </c>
      <c r="HM82" s="158">
        <v>1</v>
      </c>
      <c r="HP82" s="157" t="s">
        <v>144</v>
      </c>
      <c r="HQ82" s="157">
        <v>265</v>
      </c>
      <c r="HR82" s="157">
        <v>265</v>
      </c>
      <c r="HS82" s="157">
        <v>0</v>
      </c>
      <c r="HT82" s="157">
        <v>0</v>
      </c>
      <c r="HU82" s="158">
        <v>1</v>
      </c>
      <c r="HX82" s="157" t="s">
        <v>144</v>
      </c>
      <c r="HY82" s="157">
        <v>265</v>
      </c>
      <c r="HZ82" s="157">
        <v>265</v>
      </c>
      <c r="IA82" s="157">
        <v>0</v>
      </c>
      <c r="IB82" s="157">
        <v>0</v>
      </c>
      <c r="IC82" s="158">
        <v>1</v>
      </c>
      <c r="IF82" s="157" t="s">
        <v>144</v>
      </c>
      <c r="IG82" s="157">
        <v>265</v>
      </c>
      <c r="IH82" s="157">
        <v>265</v>
      </c>
      <c r="II82" s="157">
        <v>0</v>
      </c>
      <c r="IJ82" s="157">
        <v>0</v>
      </c>
      <c r="IK82" s="158">
        <v>1</v>
      </c>
      <c r="IN82" s="157" t="s">
        <v>144</v>
      </c>
      <c r="IO82" s="157">
        <v>265</v>
      </c>
      <c r="IP82" s="157">
        <v>265</v>
      </c>
      <c r="IQ82" s="157">
        <v>0</v>
      </c>
      <c r="IR82" s="157">
        <v>0</v>
      </c>
      <c r="IS82" s="158">
        <v>1</v>
      </c>
      <c r="IV82" s="157" t="s">
        <v>144</v>
      </c>
      <c r="IW82" s="157">
        <v>265</v>
      </c>
      <c r="IX82" s="157">
        <v>265</v>
      </c>
      <c r="IY82" s="157">
        <v>0</v>
      </c>
      <c r="IZ82" s="157">
        <v>0</v>
      </c>
      <c r="JA82" s="158">
        <v>1</v>
      </c>
      <c r="JD82" s="157" t="s">
        <v>144</v>
      </c>
      <c r="JE82" s="157">
        <v>265</v>
      </c>
      <c r="JF82" s="157">
        <v>265</v>
      </c>
      <c r="JG82" s="157">
        <v>0</v>
      </c>
      <c r="JH82" s="157">
        <v>0</v>
      </c>
      <c r="JI82" s="158">
        <v>1</v>
      </c>
      <c r="JL82" s="157" t="s">
        <v>144</v>
      </c>
      <c r="JM82" s="157">
        <v>265</v>
      </c>
      <c r="JN82" s="157">
        <v>265</v>
      </c>
      <c r="JO82" s="157">
        <v>0</v>
      </c>
      <c r="JP82" s="157">
        <v>0</v>
      </c>
      <c r="JQ82" s="158">
        <v>1</v>
      </c>
      <c r="JT82" s="157" t="s">
        <v>144</v>
      </c>
      <c r="JU82" s="157">
        <v>265</v>
      </c>
      <c r="JV82" s="157">
        <v>265</v>
      </c>
      <c r="JW82" s="157">
        <v>0</v>
      </c>
      <c r="JX82" s="157">
        <v>0</v>
      </c>
      <c r="JY82" s="158">
        <v>1</v>
      </c>
      <c r="KB82" s="157" t="s">
        <v>144</v>
      </c>
      <c r="KC82" s="157">
        <v>265</v>
      </c>
      <c r="KD82" s="157">
        <v>265</v>
      </c>
      <c r="KE82" s="157">
        <v>0</v>
      </c>
      <c r="KF82" s="157">
        <v>0</v>
      </c>
      <c r="KG82" s="158">
        <v>1</v>
      </c>
      <c r="KJ82" s="157" t="s">
        <v>144</v>
      </c>
      <c r="KK82" s="157">
        <v>265</v>
      </c>
      <c r="KL82" s="157">
        <v>265</v>
      </c>
      <c r="KM82" s="157">
        <v>0</v>
      </c>
      <c r="KN82" s="157">
        <v>0</v>
      </c>
      <c r="KO82" s="158">
        <v>1</v>
      </c>
      <c r="KR82" s="157" t="s">
        <v>144</v>
      </c>
      <c r="KS82" s="157">
        <v>265</v>
      </c>
      <c r="KT82" s="157">
        <v>265</v>
      </c>
      <c r="KU82" s="157">
        <v>0</v>
      </c>
      <c r="KV82" s="157">
        <v>0</v>
      </c>
      <c r="KW82" s="158">
        <v>1</v>
      </c>
      <c r="KZ82" s="157" t="s">
        <v>144</v>
      </c>
      <c r="LA82" s="157">
        <v>265</v>
      </c>
      <c r="LB82" s="157">
        <v>265</v>
      </c>
      <c r="LC82" s="157">
        <v>0</v>
      </c>
      <c r="LD82" s="157">
        <v>0</v>
      </c>
      <c r="LE82" s="158">
        <v>1</v>
      </c>
      <c r="LH82" s="157" t="s">
        <v>419</v>
      </c>
      <c r="LI82" s="157">
        <v>13</v>
      </c>
      <c r="LJ82" s="157">
        <v>13</v>
      </c>
      <c r="LK82" s="157">
        <v>0</v>
      </c>
      <c r="LL82" s="157">
        <v>0</v>
      </c>
      <c r="LM82" s="158">
        <v>1</v>
      </c>
      <c r="LP82" s="157"/>
      <c r="LQ82" s="157"/>
      <c r="LR82" s="157"/>
      <c r="LS82" s="157"/>
      <c r="LT82" s="157"/>
      <c r="LU82" s="158"/>
      <c r="LX82" s="157"/>
      <c r="LY82" s="157"/>
      <c r="LZ82" s="157"/>
      <c r="MA82" s="157"/>
      <c r="MB82" s="157"/>
      <c r="MC82" s="158"/>
      <c r="MX82" s="157" t="s">
        <v>144</v>
      </c>
      <c r="MY82" s="157">
        <v>266</v>
      </c>
      <c r="MZ82" s="157">
        <v>265</v>
      </c>
      <c r="NA82" s="157">
        <v>1</v>
      </c>
      <c r="NB82" s="157">
        <v>0</v>
      </c>
      <c r="NC82" s="158">
        <v>1</v>
      </c>
      <c r="NE82" s="157" t="s">
        <v>144</v>
      </c>
      <c r="NF82" s="157">
        <v>266</v>
      </c>
      <c r="NG82" s="157">
        <v>265</v>
      </c>
      <c r="NH82" s="157">
        <v>1</v>
      </c>
      <c r="NI82" s="157">
        <v>0</v>
      </c>
      <c r="NJ82" s="158">
        <v>1</v>
      </c>
      <c r="NS82" s="157" t="s">
        <v>128</v>
      </c>
      <c r="NT82" s="157">
        <v>5</v>
      </c>
      <c r="NU82" s="157">
        <v>5</v>
      </c>
      <c r="NV82" s="157">
        <v>0</v>
      </c>
      <c r="NW82" s="157">
        <v>0</v>
      </c>
      <c r="NX82" s="158">
        <v>1</v>
      </c>
      <c r="OG82" s="157" t="s">
        <v>128</v>
      </c>
      <c r="OH82" s="157">
        <v>5</v>
      </c>
      <c r="OI82" s="157">
        <v>5</v>
      </c>
      <c r="OJ82" s="157">
        <v>0</v>
      </c>
      <c r="OK82" s="157">
        <v>0</v>
      </c>
      <c r="OL82" s="158">
        <v>1</v>
      </c>
      <c r="ON82" s="157" t="s">
        <v>128</v>
      </c>
      <c r="OO82" s="157">
        <v>5</v>
      </c>
      <c r="OP82" s="157">
        <v>5</v>
      </c>
      <c r="OQ82" s="157">
        <v>0</v>
      </c>
      <c r="OR82" s="157">
        <v>0</v>
      </c>
      <c r="OS82" s="158">
        <v>1</v>
      </c>
      <c r="OU82" s="157" t="s">
        <v>128</v>
      </c>
      <c r="OV82" s="157">
        <v>5</v>
      </c>
      <c r="OW82" s="157">
        <v>5</v>
      </c>
      <c r="OX82" s="157">
        <v>0</v>
      </c>
      <c r="OY82" s="157">
        <v>0</v>
      </c>
      <c r="OZ82" s="158">
        <v>1</v>
      </c>
    </row>
    <row r="83" spans="1:416">
      <c r="A83" s="2" t="s">
        <v>145</v>
      </c>
      <c r="B83" s="2">
        <v>262</v>
      </c>
      <c r="C83" s="2">
        <v>262</v>
      </c>
      <c r="D83" s="2">
        <v>0</v>
      </c>
      <c r="E83" s="2">
        <v>0</v>
      </c>
      <c r="F83" s="4">
        <v>1</v>
      </c>
      <c r="H83" s="2" t="s">
        <v>145</v>
      </c>
      <c r="I83" s="2">
        <v>262</v>
      </c>
      <c r="J83" s="2">
        <v>262</v>
      </c>
      <c r="K83" s="2">
        <v>0</v>
      </c>
      <c r="L83" s="2">
        <v>0</v>
      </c>
      <c r="M83" s="4">
        <v>1</v>
      </c>
      <c r="N83" s="108">
        <f>M83-F83</f>
        <v>0</v>
      </c>
      <c r="P83" s="2" t="s">
        <v>145</v>
      </c>
      <c r="Q83" s="2">
        <v>262</v>
      </c>
      <c r="R83" s="2">
        <v>262</v>
      </c>
      <c r="S83" s="2">
        <v>0</v>
      </c>
      <c r="T83" s="2">
        <v>0</v>
      </c>
      <c r="U83" s="4">
        <v>1</v>
      </c>
      <c r="V83" s="108">
        <f>U83-N83</f>
        <v>1</v>
      </c>
      <c r="X83" s="2" t="s">
        <v>145</v>
      </c>
      <c r="Y83" s="2">
        <v>262</v>
      </c>
      <c r="Z83" s="2">
        <v>262</v>
      </c>
      <c r="AA83" s="2">
        <v>0</v>
      </c>
      <c r="AB83" s="2">
        <v>0</v>
      </c>
      <c r="AC83" s="4">
        <v>1</v>
      </c>
      <c r="AD83" s="108">
        <f>AC83-V83</f>
        <v>0</v>
      </c>
      <c r="AF83" s="2" t="s">
        <v>145</v>
      </c>
      <c r="AG83" s="2">
        <v>262</v>
      </c>
      <c r="AH83" s="2">
        <v>262</v>
      </c>
      <c r="AI83" s="2">
        <v>0</v>
      </c>
      <c r="AJ83" s="2">
        <v>0</v>
      </c>
      <c r="AK83" s="4">
        <v>1</v>
      </c>
      <c r="AL83" s="108">
        <f>AK83-AD83</f>
        <v>1</v>
      </c>
      <c r="AN83" s="2" t="s">
        <v>145</v>
      </c>
      <c r="AO83" s="2">
        <v>262</v>
      </c>
      <c r="AP83" s="2">
        <v>262</v>
      </c>
      <c r="AQ83" s="2">
        <v>0</v>
      </c>
      <c r="AR83" s="2">
        <v>0</v>
      </c>
      <c r="AS83" s="4">
        <v>1</v>
      </c>
      <c r="AT83" s="108">
        <f>AS83-AL83</f>
        <v>0</v>
      </c>
      <c r="AV83" s="2" t="s">
        <v>145</v>
      </c>
      <c r="AW83" s="2">
        <v>262</v>
      </c>
      <c r="AX83" s="2">
        <v>262</v>
      </c>
      <c r="AY83" s="2">
        <v>0</v>
      </c>
      <c r="AZ83" s="2">
        <v>0</v>
      </c>
      <c r="BA83" s="4">
        <v>1</v>
      </c>
      <c r="BB83" s="108">
        <f>BA83-AT83</f>
        <v>1</v>
      </c>
      <c r="BD83" s="2" t="s">
        <v>145</v>
      </c>
      <c r="BE83" s="2">
        <v>262</v>
      </c>
      <c r="BF83" s="2">
        <v>262</v>
      </c>
      <c r="BG83" s="2">
        <v>0</v>
      </c>
      <c r="BH83" s="2">
        <v>0</v>
      </c>
      <c r="BI83" s="4">
        <v>1</v>
      </c>
      <c r="BJ83" s="108">
        <f>BI83-BA83</f>
        <v>0</v>
      </c>
      <c r="BL83" s="2" t="s">
        <v>145</v>
      </c>
      <c r="BM83" s="2">
        <v>262</v>
      </c>
      <c r="BN83" s="2">
        <v>262</v>
      </c>
      <c r="BO83" s="2">
        <v>0</v>
      </c>
      <c r="BP83" s="2">
        <v>0</v>
      </c>
      <c r="BQ83" s="4">
        <v>1</v>
      </c>
      <c r="BR83" s="108">
        <f>BQ83-BI83</f>
        <v>0</v>
      </c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57" t="s">
        <v>145</v>
      </c>
      <c r="CK83" s="157">
        <v>262</v>
      </c>
      <c r="CL83" s="157">
        <v>262</v>
      </c>
      <c r="CM83" s="157">
        <v>0</v>
      </c>
      <c r="CN83" s="157">
        <v>0</v>
      </c>
      <c r="CO83" s="158">
        <v>1</v>
      </c>
      <c r="CP83" s="162">
        <f>CO83-CG83</f>
        <v>1</v>
      </c>
      <c r="CQ83" s="156"/>
      <c r="CR83" s="156"/>
      <c r="CS83" s="156"/>
      <c r="CT83" s="156"/>
      <c r="CU83" s="156"/>
      <c r="CV83" s="156"/>
      <c r="CW83" s="156"/>
      <c r="CX83" s="156"/>
      <c r="CY83" s="156"/>
      <c r="CZ83" s="156" t="s">
        <v>128</v>
      </c>
      <c r="DA83" s="156">
        <v>5</v>
      </c>
      <c r="DB83" s="156">
        <v>5</v>
      </c>
      <c r="DC83" s="156">
        <v>0</v>
      </c>
      <c r="DD83" s="156">
        <v>0</v>
      </c>
      <c r="DE83" s="158">
        <v>1</v>
      </c>
      <c r="DF83" s="156"/>
      <c r="DG83" s="156"/>
      <c r="DH83" s="157" t="s">
        <v>128</v>
      </c>
      <c r="DI83" s="157">
        <v>5</v>
      </c>
      <c r="DJ83" s="157">
        <v>5</v>
      </c>
      <c r="DK83" s="157">
        <v>0</v>
      </c>
      <c r="DL83" s="157">
        <v>0</v>
      </c>
      <c r="DM83" s="158">
        <v>1</v>
      </c>
      <c r="DN83" s="156"/>
      <c r="DO83" s="156"/>
      <c r="DP83" s="157" t="s">
        <v>128</v>
      </c>
      <c r="DQ83" s="157">
        <v>5</v>
      </c>
      <c r="DR83" s="157">
        <v>5</v>
      </c>
      <c r="DS83" s="157">
        <v>0</v>
      </c>
      <c r="DT83" s="157">
        <v>0</v>
      </c>
      <c r="DU83" s="158">
        <v>1</v>
      </c>
      <c r="DX83" s="156" t="s">
        <v>128</v>
      </c>
      <c r="DY83" s="156">
        <v>5</v>
      </c>
      <c r="DZ83" s="156">
        <v>5</v>
      </c>
      <c r="EA83" s="156">
        <v>0</v>
      </c>
      <c r="EB83" s="156">
        <v>0</v>
      </c>
      <c r="EC83" s="162">
        <v>1</v>
      </c>
      <c r="ED83" s="156"/>
      <c r="EE83" s="156"/>
      <c r="EF83" s="156" t="s">
        <v>128</v>
      </c>
      <c r="EG83" s="156">
        <v>5</v>
      </c>
      <c r="EH83" s="156">
        <v>5</v>
      </c>
      <c r="EI83" s="156">
        <v>0</v>
      </c>
      <c r="EJ83" s="156">
        <v>0</v>
      </c>
      <c r="EK83" s="162">
        <v>1</v>
      </c>
      <c r="EL83" s="156"/>
      <c r="EM83" s="156"/>
      <c r="EN83" s="156" t="s">
        <v>128</v>
      </c>
      <c r="EO83" s="156">
        <v>5</v>
      </c>
      <c r="EP83" s="156">
        <v>5</v>
      </c>
      <c r="EQ83" s="156">
        <v>0</v>
      </c>
      <c r="ER83" s="156">
        <v>0</v>
      </c>
      <c r="ES83" s="162">
        <v>1</v>
      </c>
      <c r="ET83" s="156"/>
      <c r="EU83" s="156"/>
      <c r="EV83" s="156"/>
      <c r="EW83" s="156"/>
      <c r="EX83" s="156" t="s">
        <v>128</v>
      </c>
      <c r="EY83" s="156">
        <v>5</v>
      </c>
      <c r="EZ83" s="156">
        <v>5</v>
      </c>
      <c r="FA83" s="156">
        <v>0</v>
      </c>
      <c r="FB83" s="156">
        <v>0</v>
      </c>
      <c r="FC83" s="162">
        <v>1</v>
      </c>
      <c r="FD83" s="156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62">
        <v>1</v>
      </c>
      <c r="FK83" s="156"/>
      <c r="FL83" s="156" t="s">
        <v>128</v>
      </c>
      <c r="FM83" s="156">
        <v>5</v>
      </c>
      <c r="FN83" s="156">
        <v>5</v>
      </c>
      <c r="FO83" s="156">
        <v>0</v>
      </c>
      <c r="FP83" s="156">
        <v>0</v>
      </c>
      <c r="FQ83" s="162">
        <v>1</v>
      </c>
      <c r="FR83" s="156"/>
      <c r="FS83" s="156"/>
      <c r="FT83" s="157" t="s">
        <v>128</v>
      </c>
      <c r="FU83" s="157">
        <v>5</v>
      </c>
      <c r="FV83" s="157">
        <v>5</v>
      </c>
      <c r="FW83" s="157">
        <v>0</v>
      </c>
      <c r="FX83" s="157">
        <v>0</v>
      </c>
      <c r="FY83" s="158">
        <v>1</v>
      </c>
      <c r="FZ83" s="156"/>
      <c r="GA83" s="156"/>
      <c r="GB83" s="157" t="s">
        <v>128</v>
      </c>
      <c r="GC83" s="157">
        <v>5</v>
      </c>
      <c r="GD83" s="157">
        <v>5</v>
      </c>
      <c r="GE83" s="157">
        <v>0</v>
      </c>
      <c r="GF83" s="157">
        <v>0</v>
      </c>
      <c r="GG83" s="158">
        <v>1</v>
      </c>
      <c r="GH83" s="156"/>
      <c r="GI83" s="156"/>
      <c r="GJ83" s="157" t="s">
        <v>128</v>
      </c>
      <c r="GK83" s="157">
        <v>5</v>
      </c>
      <c r="GL83" s="157">
        <v>5</v>
      </c>
      <c r="GM83" s="157">
        <v>0</v>
      </c>
      <c r="GN83" s="157">
        <v>0</v>
      </c>
      <c r="GO83" s="158">
        <v>1</v>
      </c>
      <c r="GP83" s="156"/>
      <c r="GQ83" s="156"/>
      <c r="GR83" s="157" t="s">
        <v>128</v>
      </c>
      <c r="GS83" s="157">
        <v>5</v>
      </c>
      <c r="GT83" s="157">
        <v>5</v>
      </c>
      <c r="GU83" s="157">
        <v>0</v>
      </c>
      <c r="GV83" s="157">
        <v>0</v>
      </c>
      <c r="GW83" s="158">
        <v>1</v>
      </c>
      <c r="GX83" s="156"/>
      <c r="GY83" s="156"/>
      <c r="GZ83" s="157" t="s">
        <v>128</v>
      </c>
      <c r="HA83" s="157">
        <v>5</v>
      </c>
      <c r="HB83" s="157">
        <v>5</v>
      </c>
      <c r="HC83" s="157">
        <v>0</v>
      </c>
      <c r="HD83" s="157">
        <v>0</v>
      </c>
      <c r="HE83" s="158">
        <v>1</v>
      </c>
      <c r="HH83" s="157" t="s">
        <v>128</v>
      </c>
      <c r="HI83" s="157">
        <v>5</v>
      </c>
      <c r="HJ83" s="157">
        <v>5</v>
      </c>
      <c r="HK83" s="157">
        <v>0</v>
      </c>
      <c r="HL83" s="157">
        <v>0</v>
      </c>
      <c r="HM83" s="158">
        <v>1</v>
      </c>
      <c r="HP83" s="157" t="s">
        <v>128</v>
      </c>
      <c r="HQ83" s="157">
        <v>5</v>
      </c>
      <c r="HR83" s="157">
        <v>5</v>
      </c>
      <c r="HS83" s="157">
        <v>0</v>
      </c>
      <c r="HT83" s="157">
        <v>0</v>
      </c>
      <c r="HU83" s="158">
        <v>1</v>
      </c>
      <c r="HX83" s="157" t="s">
        <v>128</v>
      </c>
      <c r="HY83" s="157">
        <v>5</v>
      </c>
      <c r="HZ83" s="157">
        <v>5</v>
      </c>
      <c r="IA83" s="157">
        <v>0</v>
      </c>
      <c r="IB83" s="157">
        <v>0</v>
      </c>
      <c r="IC83" s="158">
        <v>1</v>
      </c>
      <c r="IF83" s="157" t="s">
        <v>128</v>
      </c>
      <c r="IG83" s="157">
        <v>5</v>
      </c>
      <c r="IH83" s="157">
        <v>5</v>
      </c>
      <c r="II83" s="157">
        <v>0</v>
      </c>
      <c r="IJ83" s="157">
        <v>0</v>
      </c>
      <c r="IK83" s="158">
        <v>1</v>
      </c>
      <c r="IN83" s="157" t="s">
        <v>128</v>
      </c>
      <c r="IO83" s="157">
        <v>5</v>
      </c>
      <c r="IP83" s="157">
        <v>5</v>
      </c>
      <c r="IQ83" s="157">
        <v>0</v>
      </c>
      <c r="IR83" s="157">
        <v>0</v>
      </c>
      <c r="IS83" s="158">
        <v>1</v>
      </c>
      <c r="IV83" s="157" t="s">
        <v>128</v>
      </c>
      <c r="IW83" s="157">
        <v>5</v>
      </c>
      <c r="IX83" s="157">
        <v>5</v>
      </c>
      <c r="IY83" s="157">
        <v>0</v>
      </c>
      <c r="IZ83" s="157">
        <v>0</v>
      </c>
      <c r="JA83" s="158">
        <v>1</v>
      </c>
      <c r="JD83" s="157" t="s">
        <v>128</v>
      </c>
      <c r="JE83" s="157">
        <v>5</v>
      </c>
      <c r="JF83" s="157">
        <v>5</v>
      </c>
      <c r="JG83" s="157">
        <v>0</v>
      </c>
      <c r="JH83" s="157">
        <v>0</v>
      </c>
      <c r="JI83" s="158">
        <v>1</v>
      </c>
      <c r="JL83" s="157" t="s">
        <v>128</v>
      </c>
      <c r="JM83" s="157">
        <v>5</v>
      </c>
      <c r="JN83" s="157">
        <v>5</v>
      </c>
      <c r="JO83" s="157">
        <v>0</v>
      </c>
      <c r="JP83" s="157">
        <v>0</v>
      </c>
      <c r="JQ83" s="158">
        <v>1</v>
      </c>
      <c r="JT83" s="157" t="s">
        <v>128</v>
      </c>
      <c r="JU83" s="157">
        <v>5</v>
      </c>
      <c r="JV83" s="157">
        <v>5</v>
      </c>
      <c r="JW83" s="157">
        <v>0</v>
      </c>
      <c r="JX83" s="157">
        <v>0</v>
      </c>
      <c r="JY83" s="158">
        <v>1</v>
      </c>
      <c r="KB83" s="157" t="s">
        <v>128</v>
      </c>
      <c r="KC83" s="157">
        <v>5</v>
      </c>
      <c r="KD83" s="157">
        <v>5</v>
      </c>
      <c r="KE83" s="157">
        <v>0</v>
      </c>
      <c r="KF83" s="157">
        <v>0</v>
      </c>
      <c r="KG83" s="158">
        <v>1</v>
      </c>
      <c r="KJ83" s="157" t="s">
        <v>128</v>
      </c>
      <c r="KK83" s="157">
        <v>5</v>
      </c>
      <c r="KL83" s="157">
        <v>5</v>
      </c>
      <c r="KM83" s="157">
        <v>0</v>
      </c>
      <c r="KN83" s="157">
        <v>0</v>
      </c>
      <c r="KO83" s="158">
        <v>1</v>
      </c>
      <c r="KR83" s="157" t="s">
        <v>128</v>
      </c>
      <c r="KS83" s="157">
        <v>5</v>
      </c>
      <c r="KT83" s="157">
        <v>5</v>
      </c>
      <c r="KU83" s="157">
        <v>0</v>
      </c>
      <c r="KV83" s="157">
        <v>0</v>
      </c>
      <c r="KW83" s="158">
        <v>1</v>
      </c>
      <c r="KZ83" s="157" t="s">
        <v>128</v>
      </c>
      <c r="LA83" s="157">
        <v>5</v>
      </c>
      <c r="LB83" s="157">
        <v>5</v>
      </c>
      <c r="LC83" s="157">
        <v>0</v>
      </c>
      <c r="LD83" s="157">
        <v>0</v>
      </c>
      <c r="LE83" s="158">
        <v>1</v>
      </c>
      <c r="LH83" s="157" t="s">
        <v>144</v>
      </c>
      <c r="LI83" s="157">
        <v>266</v>
      </c>
      <c r="LJ83" s="157">
        <v>265</v>
      </c>
      <c r="LK83" s="157">
        <v>1</v>
      </c>
      <c r="LL83" s="157">
        <v>0</v>
      </c>
      <c r="LM83" s="158">
        <v>1</v>
      </c>
      <c r="LP83" s="157"/>
      <c r="LQ83" s="157"/>
      <c r="LR83" s="157"/>
      <c r="LS83" s="157"/>
      <c r="LT83" s="157"/>
      <c r="LU83" s="158"/>
      <c r="LX83" s="157"/>
      <c r="LY83" s="157"/>
      <c r="LZ83" s="157"/>
      <c r="MA83" s="157"/>
      <c r="MB83" s="157"/>
      <c r="MC83" s="158"/>
      <c r="MX83" s="157" t="s">
        <v>128</v>
      </c>
      <c r="MY83" s="157">
        <v>5</v>
      </c>
      <c r="MZ83" s="157">
        <v>5</v>
      </c>
      <c r="NA83" s="157">
        <v>0</v>
      </c>
      <c r="NB83" s="157">
        <v>0</v>
      </c>
      <c r="NC83" s="158">
        <v>1</v>
      </c>
      <c r="NE83" s="157" t="s">
        <v>128</v>
      </c>
      <c r="NF83" s="157">
        <v>5</v>
      </c>
      <c r="NG83" s="157">
        <v>5</v>
      </c>
      <c r="NH83" s="157">
        <v>0</v>
      </c>
      <c r="NI83" s="157">
        <v>0</v>
      </c>
      <c r="NJ83" s="158">
        <v>1</v>
      </c>
      <c r="NS83" s="157" t="s">
        <v>396</v>
      </c>
      <c r="NT83" s="157">
        <v>50</v>
      </c>
      <c r="NU83" s="157">
        <v>48</v>
      </c>
      <c r="NV83" s="157">
        <v>1</v>
      </c>
      <c r="NW83" s="157">
        <v>1</v>
      </c>
      <c r="NX83" s="158">
        <v>0.96</v>
      </c>
      <c r="OG83" s="157" t="s">
        <v>396</v>
      </c>
      <c r="OH83" s="157">
        <v>50</v>
      </c>
      <c r="OI83" s="157">
        <v>48</v>
      </c>
      <c r="OJ83" s="157">
        <v>1</v>
      </c>
      <c r="OK83" s="157">
        <v>1</v>
      </c>
      <c r="OL83" s="158">
        <v>0.96</v>
      </c>
      <c r="ON83" s="157" t="s">
        <v>396</v>
      </c>
      <c r="OO83" s="157">
        <v>50</v>
      </c>
      <c r="OP83" s="157">
        <v>48</v>
      </c>
      <c r="OQ83" s="157">
        <v>1</v>
      </c>
      <c r="OR83" s="157">
        <v>1</v>
      </c>
      <c r="OS83" s="158">
        <v>0.96</v>
      </c>
      <c r="OU83" s="157" t="s">
        <v>396</v>
      </c>
      <c r="OV83" s="157">
        <v>50</v>
      </c>
      <c r="OW83" s="157">
        <v>48</v>
      </c>
      <c r="OX83" s="157">
        <v>1</v>
      </c>
      <c r="OY83" s="157">
        <v>1</v>
      </c>
      <c r="OZ83" s="158">
        <v>0.96</v>
      </c>
    </row>
    <row r="84" spans="1:416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H84" s="2" t="s">
        <v>134</v>
      </c>
      <c r="I84" s="2">
        <v>3</v>
      </c>
      <c r="J84" s="2">
        <v>3</v>
      </c>
      <c r="K84" s="2">
        <v>0</v>
      </c>
      <c r="L84" s="2">
        <v>0</v>
      </c>
      <c r="M84" s="4">
        <v>1</v>
      </c>
      <c r="N84" s="108">
        <f>M84-F84</f>
        <v>0</v>
      </c>
      <c r="P84" s="2" t="s">
        <v>134</v>
      </c>
      <c r="Q84" s="2">
        <v>3</v>
      </c>
      <c r="R84" s="2">
        <v>3</v>
      </c>
      <c r="S84" s="2">
        <v>0</v>
      </c>
      <c r="T84" s="2">
        <v>0</v>
      </c>
      <c r="U84" s="4">
        <v>1</v>
      </c>
      <c r="V84" s="108">
        <f>U84-N84</f>
        <v>1</v>
      </c>
      <c r="X84" s="2" t="s">
        <v>134</v>
      </c>
      <c r="Y84" s="2">
        <v>3</v>
      </c>
      <c r="Z84" s="2">
        <v>3</v>
      </c>
      <c r="AA84" s="2">
        <v>0</v>
      </c>
      <c r="AB84" s="2">
        <v>0</v>
      </c>
      <c r="AC84" s="4">
        <v>1</v>
      </c>
      <c r="AD84" s="108">
        <f>AC84-V84</f>
        <v>0</v>
      </c>
      <c r="AF84" s="2" t="s">
        <v>134</v>
      </c>
      <c r="AG84" s="2">
        <v>3</v>
      </c>
      <c r="AH84" s="2">
        <v>3</v>
      </c>
      <c r="AI84" s="2">
        <v>0</v>
      </c>
      <c r="AJ84" s="2">
        <v>0</v>
      </c>
      <c r="AK84" s="4">
        <v>1</v>
      </c>
      <c r="AL84" s="108">
        <f>AK84-AD84</f>
        <v>1</v>
      </c>
      <c r="AN84" s="2" t="s">
        <v>134</v>
      </c>
      <c r="AO84" s="2">
        <v>3</v>
      </c>
      <c r="AP84" s="2">
        <v>3</v>
      </c>
      <c r="AQ84" s="2">
        <v>0</v>
      </c>
      <c r="AR84" s="2">
        <v>0</v>
      </c>
      <c r="AS84" s="4">
        <v>1</v>
      </c>
      <c r="AT84" s="108">
        <f>AS84-AL84</f>
        <v>0</v>
      </c>
      <c r="AV84" s="2" t="s">
        <v>134</v>
      </c>
      <c r="AW84" s="2">
        <v>3</v>
      </c>
      <c r="AX84" s="2">
        <v>3</v>
      </c>
      <c r="AY84" s="2">
        <v>0</v>
      </c>
      <c r="AZ84" s="2">
        <v>0</v>
      </c>
      <c r="BA84" s="4">
        <v>1</v>
      </c>
      <c r="BB84" s="108">
        <f>BA84-AT84</f>
        <v>1</v>
      </c>
      <c r="BD84" s="2" t="s">
        <v>134</v>
      </c>
      <c r="BE84" s="2">
        <v>3</v>
      </c>
      <c r="BF84" s="2">
        <v>3</v>
      </c>
      <c r="BG84" s="2">
        <v>0</v>
      </c>
      <c r="BH84" s="2">
        <v>0</v>
      </c>
      <c r="BI84" s="4">
        <v>1</v>
      </c>
      <c r="BJ84" s="108">
        <f>BI84-BA84</f>
        <v>0</v>
      </c>
      <c r="BL84" s="2" t="s">
        <v>134</v>
      </c>
      <c r="BM84" s="2">
        <v>3</v>
      </c>
      <c r="BN84" s="2">
        <v>3</v>
      </c>
      <c r="BO84" s="2">
        <v>0</v>
      </c>
      <c r="BP84" s="2">
        <v>0</v>
      </c>
      <c r="BQ84" s="4">
        <v>1</v>
      </c>
      <c r="BR84" s="108">
        <f>BQ84-BI84</f>
        <v>0</v>
      </c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57" t="s">
        <v>134</v>
      </c>
      <c r="CK84" s="157">
        <v>3</v>
      </c>
      <c r="CL84" s="157">
        <v>3</v>
      </c>
      <c r="CM84" s="157">
        <v>0</v>
      </c>
      <c r="CN84" s="157">
        <v>0</v>
      </c>
      <c r="CO84" s="158">
        <v>1</v>
      </c>
      <c r="CP84" s="162">
        <f>CO84-CG84</f>
        <v>1</v>
      </c>
      <c r="CQ84" s="156"/>
      <c r="CR84" s="156"/>
      <c r="CS84" s="156"/>
      <c r="CT84" s="156"/>
      <c r="CU84" s="156"/>
      <c r="CV84" s="156"/>
      <c r="CW84" s="156"/>
      <c r="CX84" s="156"/>
      <c r="CY84" s="156"/>
      <c r="CZ84" s="156" t="s">
        <v>145</v>
      </c>
      <c r="DA84" s="156">
        <v>262</v>
      </c>
      <c r="DB84" s="156">
        <v>4</v>
      </c>
      <c r="DC84" s="156">
        <v>258</v>
      </c>
      <c r="DD84" s="156">
        <v>0</v>
      </c>
      <c r="DE84" s="158">
        <v>0.02</v>
      </c>
      <c r="DF84" s="156" t="s">
        <v>119</v>
      </c>
      <c r="DG84" s="156"/>
      <c r="DH84" s="157" t="s">
        <v>145</v>
      </c>
      <c r="DI84" s="157">
        <v>262</v>
      </c>
      <c r="DJ84" s="157">
        <v>262</v>
      </c>
      <c r="DK84" s="157">
        <v>0</v>
      </c>
      <c r="DL84" s="157">
        <v>0</v>
      </c>
      <c r="DM84" s="158">
        <v>1</v>
      </c>
      <c r="DN84" s="156"/>
      <c r="DO84" s="156"/>
      <c r="DP84" s="157" t="s">
        <v>145</v>
      </c>
      <c r="DQ84" s="157">
        <v>262</v>
      </c>
      <c r="DR84" s="157">
        <v>262</v>
      </c>
      <c r="DS84" s="157">
        <v>0</v>
      </c>
      <c r="DT84" s="157">
        <v>0</v>
      </c>
      <c r="DU84" s="158">
        <v>1</v>
      </c>
      <c r="DX84" s="156" t="s">
        <v>145</v>
      </c>
      <c r="DY84" s="156">
        <v>262</v>
      </c>
      <c r="DZ84" s="156">
        <v>262</v>
      </c>
      <c r="EA84" s="156">
        <v>0</v>
      </c>
      <c r="EB84" s="156">
        <v>0</v>
      </c>
      <c r="EC84" s="162">
        <v>1</v>
      </c>
      <c r="ED84" s="156"/>
      <c r="EE84" s="156"/>
      <c r="EF84" s="156" t="s">
        <v>145</v>
      </c>
      <c r="EG84" s="156">
        <v>262</v>
      </c>
      <c r="EH84" s="156">
        <v>262</v>
      </c>
      <c r="EI84" s="156">
        <v>0</v>
      </c>
      <c r="EJ84" s="156">
        <v>0</v>
      </c>
      <c r="EK84" s="162">
        <v>1</v>
      </c>
      <c r="EL84" s="156"/>
      <c r="EM84" s="156"/>
      <c r="EN84" s="156" t="s">
        <v>145</v>
      </c>
      <c r="EO84" s="156">
        <v>262</v>
      </c>
      <c r="EP84" s="156">
        <v>69</v>
      </c>
      <c r="EQ84" s="156">
        <v>193</v>
      </c>
      <c r="ER84" s="156">
        <v>0</v>
      </c>
      <c r="ES84" s="162">
        <v>0.26</v>
      </c>
      <c r="ET84" s="156"/>
      <c r="EU84" s="156"/>
      <c r="EV84" s="156"/>
      <c r="EW84" s="156"/>
      <c r="EX84" s="156" t="s">
        <v>145</v>
      </c>
      <c r="EY84" s="156">
        <v>262</v>
      </c>
      <c r="EZ84" s="156">
        <v>152</v>
      </c>
      <c r="FA84" s="156">
        <v>110</v>
      </c>
      <c r="FB84" s="156">
        <v>0</v>
      </c>
      <c r="FC84" s="162">
        <v>0.57999999999999996</v>
      </c>
      <c r="FD84" s="156"/>
      <c r="FE84" s="156" t="s">
        <v>145</v>
      </c>
      <c r="FF84" s="156">
        <v>262</v>
      </c>
      <c r="FG84" s="156">
        <v>152</v>
      </c>
      <c r="FH84" s="156">
        <v>110</v>
      </c>
      <c r="FI84" s="156">
        <v>0</v>
      </c>
      <c r="FJ84" s="162">
        <v>0.57999999999999996</v>
      </c>
      <c r="FK84" s="156"/>
      <c r="FL84" s="156" t="s">
        <v>145</v>
      </c>
      <c r="FM84" s="156">
        <v>262</v>
      </c>
      <c r="FN84" s="156">
        <v>152</v>
      </c>
      <c r="FO84" s="156">
        <v>110</v>
      </c>
      <c r="FP84" s="156">
        <v>0</v>
      </c>
      <c r="FQ84" s="162">
        <v>0.57999999999999996</v>
      </c>
      <c r="FR84" s="156"/>
      <c r="FS84" s="156"/>
      <c r="FT84" s="157" t="s">
        <v>145</v>
      </c>
      <c r="FU84" s="157">
        <v>262</v>
      </c>
      <c r="FV84" s="157">
        <v>262</v>
      </c>
      <c r="FW84" s="157">
        <v>0</v>
      </c>
      <c r="FX84" s="157">
        <v>0</v>
      </c>
      <c r="FY84" s="158">
        <v>1</v>
      </c>
      <c r="FZ84" s="156"/>
      <c r="GA84" s="156"/>
      <c r="GB84" s="157" t="s">
        <v>145</v>
      </c>
      <c r="GC84" s="157">
        <v>262</v>
      </c>
      <c r="GD84" s="157">
        <v>262</v>
      </c>
      <c r="GE84" s="157">
        <v>0</v>
      </c>
      <c r="GF84" s="157">
        <v>0</v>
      </c>
      <c r="GG84" s="158">
        <v>1</v>
      </c>
      <c r="GH84" s="156"/>
      <c r="GI84" s="156"/>
      <c r="GJ84" s="157" t="s">
        <v>145</v>
      </c>
      <c r="GK84" s="157">
        <v>262</v>
      </c>
      <c r="GL84" s="157">
        <v>0</v>
      </c>
      <c r="GM84" s="157">
        <v>0</v>
      </c>
      <c r="GN84" s="157">
        <v>262</v>
      </c>
      <c r="GO84" s="158">
        <v>0</v>
      </c>
      <c r="GP84" s="156"/>
      <c r="GQ84" s="156"/>
      <c r="GR84" s="157" t="s">
        <v>145</v>
      </c>
      <c r="GS84" s="157">
        <v>262</v>
      </c>
      <c r="GT84" s="157">
        <v>262</v>
      </c>
      <c r="GU84" s="157">
        <v>0</v>
      </c>
      <c r="GV84" s="157">
        <v>0</v>
      </c>
      <c r="GW84" s="158">
        <v>1</v>
      </c>
      <c r="GX84" s="156"/>
      <c r="GY84" s="156"/>
      <c r="GZ84" s="157" t="s">
        <v>145</v>
      </c>
      <c r="HA84" s="157">
        <v>262</v>
      </c>
      <c r="HB84" s="157">
        <v>262</v>
      </c>
      <c r="HC84" s="157">
        <v>0</v>
      </c>
      <c r="HD84" s="157">
        <v>0</v>
      </c>
      <c r="HE84" s="158">
        <v>1</v>
      </c>
      <c r="HH84" s="157" t="s">
        <v>145</v>
      </c>
      <c r="HI84" s="157">
        <v>262</v>
      </c>
      <c r="HJ84" s="157">
        <v>262</v>
      </c>
      <c r="HK84" s="157">
        <v>0</v>
      </c>
      <c r="HL84" s="157">
        <v>0</v>
      </c>
      <c r="HM84" s="158">
        <v>1</v>
      </c>
      <c r="HP84" s="157" t="s">
        <v>145</v>
      </c>
      <c r="HQ84" s="157">
        <v>262</v>
      </c>
      <c r="HR84" s="157">
        <v>262</v>
      </c>
      <c r="HS84" s="157">
        <v>0</v>
      </c>
      <c r="HT84" s="157">
        <v>0</v>
      </c>
      <c r="HU84" s="158">
        <v>1</v>
      </c>
      <c r="HX84" s="157" t="s">
        <v>145</v>
      </c>
      <c r="HY84" s="157">
        <v>262</v>
      </c>
      <c r="HZ84" s="157">
        <v>262</v>
      </c>
      <c r="IA84" s="157">
        <v>0</v>
      </c>
      <c r="IB84" s="157">
        <v>0</v>
      </c>
      <c r="IC84" s="158">
        <v>1</v>
      </c>
      <c r="IF84" s="157" t="s">
        <v>396</v>
      </c>
      <c r="IG84" s="157">
        <v>46</v>
      </c>
      <c r="IH84" s="157">
        <v>42</v>
      </c>
      <c r="II84" s="157">
        <v>4</v>
      </c>
      <c r="IJ84" s="157">
        <v>0</v>
      </c>
      <c r="IK84" s="158">
        <v>0.91</v>
      </c>
      <c r="IN84" s="157" t="s">
        <v>396</v>
      </c>
      <c r="IO84" s="157">
        <v>46</v>
      </c>
      <c r="IP84" s="157">
        <v>42</v>
      </c>
      <c r="IQ84" s="157">
        <v>4</v>
      </c>
      <c r="IR84" s="157">
        <v>0</v>
      </c>
      <c r="IS84" s="158">
        <v>0.91</v>
      </c>
      <c r="IV84" s="157" t="s">
        <v>396</v>
      </c>
      <c r="IW84" s="157">
        <v>46</v>
      </c>
      <c r="IX84" s="157">
        <v>42</v>
      </c>
      <c r="IY84" s="157">
        <v>4</v>
      </c>
      <c r="IZ84" s="157">
        <v>0</v>
      </c>
      <c r="JA84" s="158">
        <v>0.91</v>
      </c>
      <c r="JD84" s="157" t="s">
        <v>396</v>
      </c>
      <c r="JE84" s="157">
        <v>46</v>
      </c>
      <c r="JF84" s="157">
        <v>42</v>
      </c>
      <c r="JG84" s="157">
        <v>4</v>
      </c>
      <c r="JH84" s="157">
        <v>0</v>
      </c>
      <c r="JI84" s="158">
        <v>0.91</v>
      </c>
      <c r="JL84" s="157" t="s">
        <v>396</v>
      </c>
      <c r="JM84" s="157">
        <v>46</v>
      </c>
      <c r="JN84" s="157">
        <v>42</v>
      </c>
      <c r="JO84" s="157">
        <v>4</v>
      </c>
      <c r="JP84" s="157">
        <v>0</v>
      </c>
      <c r="JQ84" s="158">
        <v>0.91</v>
      </c>
      <c r="JT84" s="157" t="s">
        <v>396</v>
      </c>
      <c r="JU84" s="157">
        <v>46</v>
      </c>
      <c r="JV84" s="157">
        <v>42</v>
      </c>
      <c r="JW84" s="157">
        <v>4</v>
      </c>
      <c r="JX84" s="157">
        <v>0</v>
      </c>
      <c r="JY84" s="158">
        <v>0.91</v>
      </c>
      <c r="KB84" s="157" t="s">
        <v>396</v>
      </c>
      <c r="KC84" s="157">
        <v>46</v>
      </c>
      <c r="KD84" s="157">
        <v>46</v>
      </c>
      <c r="KE84" s="157">
        <v>0</v>
      </c>
      <c r="KF84" s="157">
        <v>0</v>
      </c>
      <c r="KG84" s="158">
        <v>1</v>
      </c>
      <c r="KJ84" s="157" t="s">
        <v>396</v>
      </c>
      <c r="KK84" s="157">
        <v>46</v>
      </c>
      <c r="KL84" s="157">
        <v>46</v>
      </c>
      <c r="KM84" s="157">
        <v>0</v>
      </c>
      <c r="KN84" s="157">
        <v>0</v>
      </c>
      <c r="KO84" s="158">
        <v>1</v>
      </c>
      <c r="KR84" s="157" t="s">
        <v>396</v>
      </c>
      <c r="KS84" s="157">
        <v>46</v>
      </c>
      <c r="KT84" s="157">
        <v>46</v>
      </c>
      <c r="KU84" s="157">
        <v>0</v>
      </c>
      <c r="KV84" s="157">
        <v>0</v>
      </c>
      <c r="KW84" s="158">
        <v>1</v>
      </c>
      <c r="KZ84" s="157" t="s">
        <v>396</v>
      </c>
      <c r="LA84" s="157">
        <v>46</v>
      </c>
      <c r="LB84" s="157">
        <v>46</v>
      </c>
      <c r="LC84" s="157">
        <v>0</v>
      </c>
      <c r="LD84" s="157">
        <v>0</v>
      </c>
      <c r="LE84" s="158">
        <v>1</v>
      </c>
      <c r="LH84" s="157" t="s">
        <v>128</v>
      </c>
      <c r="LI84" s="157">
        <v>5</v>
      </c>
      <c r="LJ84" s="157">
        <v>5</v>
      </c>
      <c r="LK84" s="157">
        <v>0</v>
      </c>
      <c r="LL84" s="157">
        <v>0</v>
      </c>
      <c r="LM84" s="158">
        <v>1</v>
      </c>
      <c r="LP84" s="157"/>
      <c r="LQ84" s="157"/>
      <c r="LR84" s="157"/>
      <c r="LS84" s="157"/>
      <c r="LT84" s="157"/>
      <c r="LU84" s="158"/>
      <c r="LX84" s="157"/>
      <c r="LY84" s="157"/>
      <c r="LZ84" s="157"/>
      <c r="MA84" s="157"/>
      <c r="MB84" s="157"/>
      <c r="MC84" s="158"/>
      <c r="MX84" s="157" t="s">
        <v>396</v>
      </c>
      <c r="MY84" s="157">
        <v>49</v>
      </c>
      <c r="MZ84" s="157">
        <v>48</v>
      </c>
      <c r="NA84" s="157">
        <v>1</v>
      </c>
      <c r="NB84" s="157">
        <v>0</v>
      </c>
      <c r="NC84" s="158">
        <v>0.98</v>
      </c>
      <c r="NE84" s="157" t="s">
        <v>396</v>
      </c>
      <c r="NF84" s="157">
        <v>49</v>
      </c>
      <c r="NG84" s="157">
        <v>42</v>
      </c>
      <c r="NH84" s="157">
        <v>7</v>
      </c>
      <c r="NI84" s="157">
        <v>0</v>
      </c>
      <c r="NJ84" s="158">
        <v>0.86</v>
      </c>
      <c r="NS84" s="157" t="s">
        <v>145</v>
      </c>
      <c r="NT84" s="157">
        <v>262</v>
      </c>
      <c r="NU84" s="157">
        <v>262</v>
      </c>
      <c r="NV84" s="157">
        <v>0</v>
      </c>
      <c r="NW84" s="157">
        <v>0</v>
      </c>
      <c r="NX84" s="158">
        <v>1</v>
      </c>
      <c r="OG84" s="157" t="s">
        <v>145</v>
      </c>
      <c r="OH84" s="157">
        <v>262</v>
      </c>
      <c r="OI84" s="157">
        <v>262</v>
      </c>
      <c r="OJ84" s="157">
        <v>0</v>
      </c>
      <c r="OK84" s="157">
        <v>0</v>
      </c>
      <c r="OL84" s="158">
        <v>1</v>
      </c>
      <c r="ON84" s="157" t="s">
        <v>145</v>
      </c>
      <c r="OO84" s="157">
        <v>262</v>
      </c>
      <c r="OP84" s="157">
        <v>262</v>
      </c>
      <c r="OQ84" s="157">
        <v>0</v>
      </c>
      <c r="OR84" s="157">
        <v>0</v>
      </c>
      <c r="OS84" s="158">
        <v>1</v>
      </c>
      <c r="OU84" s="157" t="s">
        <v>145</v>
      </c>
      <c r="OV84" s="157">
        <v>262</v>
      </c>
      <c r="OW84" s="157">
        <v>262</v>
      </c>
      <c r="OX84" s="157">
        <v>0</v>
      </c>
      <c r="OY84" s="157">
        <v>0</v>
      </c>
      <c r="OZ84" s="158">
        <v>1</v>
      </c>
    </row>
    <row r="85" spans="1:416">
      <c r="B85" s="2">
        <f>SUM(B80:B84)</f>
        <v>540</v>
      </c>
      <c r="C85" s="2">
        <f>SUM(C80:C84)</f>
        <v>540</v>
      </c>
      <c r="F85" s="4">
        <f>C85/B85</f>
        <v>1</v>
      </c>
      <c r="I85">
        <f>SUM(I80:I84)</f>
        <v>540</v>
      </c>
      <c r="J85">
        <f>SUM(J80:J84)</f>
        <v>540</v>
      </c>
      <c r="M85" s="108">
        <f>J85/I85</f>
        <v>1</v>
      </c>
      <c r="Q85">
        <f>SUM(Q80:Q84)</f>
        <v>540</v>
      </c>
      <c r="R85">
        <f>SUM(R80:R84)</f>
        <v>540</v>
      </c>
      <c r="U85" s="108">
        <f>R85/Q85</f>
        <v>1</v>
      </c>
      <c r="Y85">
        <f>SUM(Y80:Y84)</f>
        <v>540</v>
      </c>
      <c r="Z85">
        <f>SUM(Z80:Z84)</f>
        <v>540</v>
      </c>
      <c r="AC85" s="108">
        <f>Z85/Y85</f>
        <v>1</v>
      </c>
      <c r="AG85">
        <f>SUM(AG80:AG84)</f>
        <v>540</v>
      </c>
      <c r="AH85">
        <f>SUM(AH80:AH84)</f>
        <v>540</v>
      </c>
      <c r="AK85" s="108">
        <f>AH85/AG85</f>
        <v>1</v>
      </c>
      <c r="AO85">
        <f>SUM(AO80:AO84)</f>
        <v>540</v>
      </c>
      <c r="AP85">
        <f>SUM(AP80:AP84)</f>
        <v>540</v>
      </c>
      <c r="AS85" s="108">
        <f>AP85/AO85</f>
        <v>1</v>
      </c>
      <c r="AW85">
        <f>SUM(AW80:AW84)</f>
        <v>540</v>
      </c>
      <c r="AX85">
        <f>SUM(AX80:AX84)</f>
        <v>540</v>
      </c>
      <c r="BA85" s="108">
        <f>AX85/AW85</f>
        <v>1</v>
      </c>
      <c r="BE85">
        <f>SUM(BE80:BE84)</f>
        <v>540</v>
      </c>
      <c r="BF85">
        <f>SUM(BF80:BF84)</f>
        <v>540</v>
      </c>
      <c r="BI85" s="108">
        <f>BF85/BE85</f>
        <v>1</v>
      </c>
      <c r="BM85">
        <f>SUM(BM80:BM84)</f>
        <v>540</v>
      </c>
      <c r="BN85">
        <f>SUM(BN80:BN84)</f>
        <v>540</v>
      </c>
      <c r="BQ85" s="108">
        <f>BN85/BM85</f>
        <v>1</v>
      </c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56"/>
      <c r="CK85" s="156">
        <f>SUM(CK80:CK84)</f>
        <v>540</v>
      </c>
      <c r="CL85" s="156">
        <f>SUM(CL80:CL84)</f>
        <v>540</v>
      </c>
      <c r="CM85" s="156"/>
      <c r="CN85" s="156"/>
      <c r="CO85" s="162">
        <f>CL85/CK85</f>
        <v>1</v>
      </c>
      <c r="CP85" s="156"/>
      <c r="CQ85" s="156"/>
      <c r="CR85" s="156"/>
      <c r="CS85" s="156"/>
      <c r="CT85" s="156"/>
      <c r="CU85" s="156"/>
      <c r="CV85" s="156"/>
      <c r="CW85" s="156"/>
      <c r="CX85" s="156"/>
      <c r="CY85" s="156"/>
      <c r="CZ85" s="156" t="s">
        <v>279</v>
      </c>
      <c r="DA85" s="156">
        <v>3</v>
      </c>
      <c r="DB85" s="156">
        <v>3</v>
      </c>
      <c r="DC85" s="156">
        <v>0</v>
      </c>
      <c r="DD85" s="156">
        <v>0</v>
      </c>
      <c r="DE85" s="158">
        <v>1</v>
      </c>
      <c r="DF85" s="156"/>
      <c r="DG85" s="156"/>
      <c r="DH85" s="157" t="s">
        <v>279</v>
      </c>
      <c r="DI85" s="157">
        <v>3</v>
      </c>
      <c r="DJ85" s="157">
        <v>3</v>
      </c>
      <c r="DK85" s="157">
        <v>0</v>
      </c>
      <c r="DL85" s="157">
        <v>0</v>
      </c>
      <c r="DM85" s="158">
        <v>1</v>
      </c>
      <c r="DN85" s="156"/>
      <c r="DO85" s="156"/>
      <c r="DP85" s="157" t="s">
        <v>279</v>
      </c>
      <c r="DQ85" s="157">
        <v>3</v>
      </c>
      <c r="DR85" s="157">
        <v>3</v>
      </c>
      <c r="DS85" s="157">
        <v>0</v>
      </c>
      <c r="DT85" s="157">
        <v>0</v>
      </c>
      <c r="DU85" s="158">
        <v>1</v>
      </c>
      <c r="DX85" s="156" t="s">
        <v>279</v>
      </c>
      <c r="DY85" s="156">
        <v>3</v>
      </c>
      <c r="DZ85" s="156">
        <v>3</v>
      </c>
      <c r="EA85" s="156">
        <v>0</v>
      </c>
      <c r="EB85" s="156">
        <v>0</v>
      </c>
      <c r="EC85" s="162">
        <v>1</v>
      </c>
      <c r="ED85" s="157"/>
      <c r="EE85" s="157"/>
      <c r="EF85" s="156" t="s">
        <v>279</v>
      </c>
      <c r="EG85" s="156">
        <v>3</v>
      </c>
      <c r="EH85" s="156">
        <v>3</v>
      </c>
      <c r="EI85" s="156">
        <v>0</v>
      </c>
      <c r="EJ85" s="156">
        <v>0</v>
      </c>
      <c r="EK85" s="162">
        <v>1</v>
      </c>
      <c r="EL85" s="156"/>
      <c r="EM85" s="156"/>
      <c r="EN85" s="156" t="s">
        <v>279</v>
      </c>
      <c r="EO85" s="156">
        <v>3</v>
      </c>
      <c r="EP85" s="156">
        <v>3</v>
      </c>
      <c r="EQ85" s="156">
        <v>0</v>
      </c>
      <c r="ER85" s="156">
        <v>0</v>
      </c>
      <c r="ES85" s="162">
        <v>1</v>
      </c>
      <c r="ET85" s="157"/>
      <c r="EU85" s="157"/>
      <c r="EV85" s="157"/>
      <c r="EW85" s="157"/>
      <c r="EX85" s="156" t="s">
        <v>279</v>
      </c>
      <c r="EY85" s="156">
        <v>3</v>
      </c>
      <c r="EZ85" s="156">
        <v>3</v>
      </c>
      <c r="FA85" s="156">
        <v>0</v>
      </c>
      <c r="FB85" s="156">
        <v>0</v>
      </c>
      <c r="FC85" s="162">
        <v>1</v>
      </c>
      <c r="FD85" s="156"/>
      <c r="FE85" s="156" t="s">
        <v>279</v>
      </c>
      <c r="FF85" s="156">
        <v>3</v>
      </c>
      <c r="FG85" s="156">
        <v>3</v>
      </c>
      <c r="FH85" s="156">
        <v>0</v>
      </c>
      <c r="FI85" s="156">
        <v>0</v>
      </c>
      <c r="FJ85" s="162">
        <v>1</v>
      </c>
      <c r="FK85" s="156"/>
      <c r="FL85" s="156" t="s">
        <v>279</v>
      </c>
      <c r="FM85" s="156">
        <v>3</v>
      </c>
      <c r="FN85" s="156">
        <v>3</v>
      </c>
      <c r="FO85" s="156">
        <v>0</v>
      </c>
      <c r="FP85" s="156">
        <v>0</v>
      </c>
      <c r="FQ85" s="162">
        <v>1</v>
      </c>
      <c r="FT85" s="157" t="s">
        <v>279</v>
      </c>
      <c r="FU85" s="157">
        <v>3</v>
      </c>
      <c r="FV85" s="157">
        <v>3</v>
      </c>
      <c r="FW85" s="157">
        <v>0</v>
      </c>
      <c r="FX85" s="157">
        <v>0</v>
      </c>
      <c r="FY85" s="158">
        <v>1</v>
      </c>
      <c r="GB85" s="157" t="s">
        <v>279</v>
      </c>
      <c r="GC85" s="157">
        <v>3</v>
      </c>
      <c r="GD85" s="157">
        <v>3</v>
      </c>
      <c r="GE85" s="157">
        <v>0</v>
      </c>
      <c r="GF85" s="157">
        <v>0</v>
      </c>
      <c r="GG85" s="158">
        <v>1</v>
      </c>
      <c r="GJ85" s="157" t="s">
        <v>279</v>
      </c>
      <c r="GK85" s="157">
        <v>3</v>
      </c>
      <c r="GL85" s="157">
        <v>3</v>
      </c>
      <c r="GM85" s="157">
        <v>0</v>
      </c>
      <c r="GN85" s="157">
        <v>0</v>
      </c>
      <c r="GO85" s="158">
        <v>1</v>
      </c>
      <c r="GR85" s="157" t="s">
        <v>279</v>
      </c>
      <c r="GS85" s="157">
        <v>3</v>
      </c>
      <c r="GT85" s="157">
        <v>3</v>
      </c>
      <c r="GU85" s="157">
        <v>0</v>
      </c>
      <c r="GV85" s="157">
        <v>0</v>
      </c>
      <c r="GW85" s="158">
        <v>1</v>
      </c>
      <c r="GZ85" s="157" t="s">
        <v>279</v>
      </c>
      <c r="HA85" s="157">
        <v>3</v>
      </c>
      <c r="HB85" s="157">
        <v>3</v>
      </c>
      <c r="HC85" s="157">
        <v>0</v>
      </c>
      <c r="HD85" s="157">
        <v>0</v>
      </c>
      <c r="HE85" s="158">
        <v>1</v>
      </c>
      <c r="HH85" s="157" t="s">
        <v>279</v>
      </c>
      <c r="HI85" s="157">
        <v>3</v>
      </c>
      <c r="HJ85" s="157">
        <v>3</v>
      </c>
      <c r="HK85" s="157">
        <v>0</v>
      </c>
      <c r="HL85" s="157">
        <v>0</v>
      </c>
      <c r="HM85" s="158">
        <v>1</v>
      </c>
      <c r="HP85" s="157" t="s">
        <v>279</v>
      </c>
      <c r="HQ85" s="157">
        <v>3</v>
      </c>
      <c r="HR85" s="157">
        <v>3</v>
      </c>
      <c r="HS85" s="157">
        <v>0</v>
      </c>
      <c r="HT85" s="157">
        <v>0</v>
      </c>
      <c r="HU85" s="158">
        <v>1</v>
      </c>
      <c r="HX85" s="157" t="s">
        <v>279</v>
      </c>
      <c r="HY85" s="157">
        <v>3</v>
      </c>
      <c r="HZ85" s="157">
        <v>3</v>
      </c>
      <c r="IA85" s="157">
        <v>0</v>
      </c>
      <c r="IB85" s="157">
        <v>0</v>
      </c>
      <c r="IC85" s="158">
        <v>1</v>
      </c>
      <c r="IF85" s="157" t="s">
        <v>145</v>
      </c>
      <c r="IG85" s="157">
        <v>262</v>
      </c>
      <c r="IH85" s="157">
        <v>262</v>
      </c>
      <c r="II85" s="157">
        <v>0</v>
      </c>
      <c r="IJ85" s="157">
        <v>0</v>
      </c>
      <c r="IK85" s="158">
        <v>1</v>
      </c>
      <c r="IN85" s="157" t="s">
        <v>145</v>
      </c>
      <c r="IO85" s="157">
        <v>262</v>
      </c>
      <c r="IP85" s="157">
        <v>262</v>
      </c>
      <c r="IQ85" s="157">
        <v>0</v>
      </c>
      <c r="IR85" s="157">
        <v>0</v>
      </c>
      <c r="IS85" s="158">
        <v>1</v>
      </c>
      <c r="IV85" s="156" t="s">
        <v>145</v>
      </c>
      <c r="IW85" s="156">
        <v>262</v>
      </c>
      <c r="IX85" s="156">
        <v>262</v>
      </c>
      <c r="IY85" s="156">
        <v>0</v>
      </c>
      <c r="IZ85" s="156">
        <v>0</v>
      </c>
      <c r="JA85" s="162">
        <v>1</v>
      </c>
      <c r="JD85" s="156" t="s">
        <v>145</v>
      </c>
      <c r="JE85" s="156">
        <v>262</v>
      </c>
      <c r="JF85" s="156">
        <v>262</v>
      </c>
      <c r="JG85" s="156">
        <v>0</v>
      </c>
      <c r="JH85" s="156">
        <v>0</v>
      </c>
      <c r="JI85" s="162">
        <v>1</v>
      </c>
      <c r="JL85" s="156" t="s">
        <v>145</v>
      </c>
      <c r="JM85" s="156">
        <v>262</v>
      </c>
      <c r="JN85" s="156">
        <v>262</v>
      </c>
      <c r="JO85" s="156">
        <v>0</v>
      </c>
      <c r="JP85" s="156">
        <v>0</v>
      </c>
      <c r="JQ85" s="162">
        <v>1</v>
      </c>
      <c r="JT85" s="156" t="s">
        <v>145</v>
      </c>
      <c r="JU85" s="156">
        <v>262</v>
      </c>
      <c r="JV85" s="156">
        <v>262</v>
      </c>
      <c r="JW85" s="156">
        <v>0</v>
      </c>
      <c r="JX85" s="156">
        <v>0</v>
      </c>
      <c r="JY85" s="162">
        <v>1</v>
      </c>
      <c r="KB85" s="156" t="s">
        <v>145</v>
      </c>
      <c r="KC85" s="156">
        <v>262</v>
      </c>
      <c r="KD85" s="156">
        <v>261</v>
      </c>
      <c r="KE85" s="156">
        <v>1</v>
      </c>
      <c r="KF85" s="156">
        <v>0</v>
      </c>
      <c r="KG85" s="162">
        <v>1</v>
      </c>
      <c r="KJ85" s="156" t="s">
        <v>145</v>
      </c>
      <c r="KK85" s="156">
        <v>262</v>
      </c>
      <c r="KL85" s="156">
        <v>262</v>
      </c>
      <c r="KM85" s="156">
        <v>0</v>
      </c>
      <c r="KN85" s="156">
        <v>0</v>
      </c>
      <c r="KO85" s="162">
        <v>1</v>
      </c>
      <c r="KR85" s="156" t="s">
        <v>145</v>
      </c>
      <c r="KS85" s="156">
        <v>262</v>
      </c>
      <c r="KT85" s="156">
        <v>262</v>
      </c>
      <c r="KU85" s="156">
        <v>0</v>
      </c>
      <c r="KV85" s="156">
        <v>0</v>
      </c>
      <c r="KW85" s="162">
        <v>1</v>
      </c>
      <c r="KZ85" s="156" t="s">
        <v>145</v>
      </c>
      <c r="LA85" s="156">
        <v>262</v>
      </c>
      <c r="LB85" s="156">
        <v>262</v>
      </c>
      <c r="LC85" s="156">
        <v>0</v>
      </c>
      <c r="LD85" s="156">
        <v>0</v>
      </c>
      <c r="LE85" s="162">
        <v>1</v>
      </c>
      <c r="LH85" s="156" t="s">
        <v>396</v>
      </c>
      <c r="LI85" s="156">
        <v>49</v>
      </c>
      <c r="LJ85" s="156">
        <v>48</v>
      </c>
      <c r="LK85" s="156">
        <v>1</v>
      </c>
      <c r="LL85" s="156">
        <v>0</v>
      </c>
      <c r="LM85" s="162">
        <v>0.98</v>
      </c>
      <c r="LU85" s="162"/>
      <c r="MC85" s="162"/>
      <c r="MX85" s="157" t="s">
        <v>145</v>
      </c>
      <c r="MY85" s="157">
        <v>262</v>
      </c>
      <c r="MZ85" s="157">
        <v>262</v>
      </c>
      <c r="NA85" s="157">
        <v>0</v>
      </c>
      <c r="NB85" s="157">
        <v>0</v>
      </c>
      <c r="NC85" s="158">
        <v>1</v>
      </c>
      <c r="NE85" s="157" t="s">
        <v>145</v>
      </c>
      <c r="NF85" s="157">
        <v>262</v>
      </c>
      <c r="NG85" s="157">
        <v>262</v>
      </c>
      <c r="NH85" s="157">
        <v>0</v>
      </c>
      <c r="NI85" s="157">
        <v>0</v>
      </c>
      <c r="NJ85" s="158">
        <v>1</v>
      </c>
      <c r="NS85" s="157" t="s">
        <v>420</v>
      </c>
      <c r="NT85" s="157">
        <v>4</v>
      </c>
      <c r="NU85" s="157">
        <v>4</v>
      </c>
      <c r="NV85" s="157">
        <v>0</v>
      </c>
      <c r="NW85" s="157">
        <v>0</v>
      </c>
      <c r="NX85" s="158">
        <v>1</v>
      </c>
      <c r="OG85" s="157" t="s">
        <v>420</v>
      </c>
      <c r="OH85" s="157">
        <v>4</v>
      </c>
      <c r="OI85" s="157">
        <v>4</v>
      </c>
      <c r="OJ85" s="157">
        <v>0</v>
      </c>
      <c r="OK85" s="157">
        <v>0</v>
      </c>
      <c r="OL85" s="158">
        <v>1</v>
      </c>
      <c r="ON85" s="157" t="s">
        <v>420</v>
      </c>
      <c r="OO85" s="157">
        <v>4</v>
      </c>
      <c r="OP85" s="157">
        <v>4</v>
      </c>
      <c r="OQ85" s="157">
        <v>0</v>
      </c>
      <c r="OR85" s="157">
        <v>0</v>
      </c>
      <c r="OS85" s="158">
        <v>1</v>
      </c>
      <c r="OU85" s="157" t="s">
        <v>420</v>
      </c>
      <c r="OV85" s="157">
        <v>4</v>
      </c>
      <c r="OW85" s="157">
        <v>4</v>
      </c>
      <c r="OX85" s="157">
        <v>0</v>
      </c>
      <c r="OY85" s="157">
        <v>0</v>
      </c>
      <c r="OZ85" s="158">
        <v>1</v>
      </c>
    </row>
    <row r="86" spans="1:416">
      <c r="DP86" s="157" t="s">
        <v>289</v>
      </c>
      <c r="DQ86" s="157">
        <v>10</v>
      </c>
      <c r="DR86" s="157">
        <v>0</v>
      </c>
      <c r="DS86" s="157">
        <v>0</v>
      </c>
      <c r="DT86" s="157">
        <v>10</v>
      </c>
      <c r="DU86" s="158">
        <v>0</v>
      </c>
      <c r="DX86" s="157" t="s">
        <v>279</v>
      </c>
      <c r="DY86" s="157">
        <v>3</v>
      </c>
      <c r="DZ86" s="157">
        <v>3</v>
      </c>
      <c r="EA86" s="157">
        <v>0</v>
      </c>
      <c r="EB86" s="157">
        <v>0</v>
      </c>
      <c r="EC86" s="158">
        <v>1</v>
      </c>
      <c r="EF86" s="157" t="s">
        <v>279</v>
      </c>
      <c r="EG86" s="157">
        <v>3</v>
      </c>
      <c r="EH86" s="157">
        <v>3</v>
      </c>
      <c r="EI86" s="157">
        <v>0</v>
      </c>
      <c r="EJ86" s="157">
        <v>0</v>
      </c>
      <c r="EK86" s="158">
        <v>1</v>
      </c>
      <c r="EL86" s="157"/>
      <c r="EM86" s="157"/>
      <c r="EN86" s="157" t="s">
        <v>279</v>
      </c>
      <c r="EO86" s="157">
        <v>3</v>
      </c>
      <c r="EP86" s="157">
        <v>3</v>
      </c>
      <c r="EQ86" s="157">
        <v>0</v>
      </c>
      <c r="ER86" s="157">
        <v>0</v>
      </c>
      <c r="ES86" s="158">
        <v>1</v>
      </c>
      <c r="IF86" s="156" t="s">
        <v>279</v>
      </c>
      <c r="IG86" s="156">
        <v>3</v>
      </c>
      <c r="IH86" s="156">
        <v>3</v>
      </c>
      <c r="II86" s="156">
        <v>0</v>
      </c>
      <c r="IJ86" s="156">
        <v>0</v>
      </c>
      <c r="IK86" s="162">
        <v>1</v>
      </c>
      <c r="IN86" s="156" t="s">
        <v>279</v>
      </c>
      <c r="IO86" s="156">
        <v>3</v>
      </c>
      <c r="IP86" s="156">
        <v>3</v>
      </c>
      <c r="IQ86" s="156">
        <v>0</v>
      </c>
      <c r="IR86" s="156">
        <v>0</v>
      </c>
      <c r="IS86" s="162">
        <v>1</v>
      </c>
      <c r="IV86" s="156" t="s">
        <v>279</v>
      </c>
      <c r="IW86" s="156">
        <v>3</v>
      </c>
      <c r="IX86" s="156">
        <v>3</v>
      </c>
      <c r="IY86" s="156">
        <v>0</v>
      </c>
      <c r="IZ86" s="156">
        <v>0</v>
      </c>
      <c r="JA86" s="162">
        <v>1</v>
      </c>
      <c r="JD86" s="156" t="s">
        <v>279</v>
      </c>
      <c r="JE86" s="156">
        <v>3</v>
      </c>
      <c r="JF86" s="156">
        <v>3</v>
      </c>
      <c r="JG86" s="156">
        <v>0</v>
      </c>
      <c r="JH86" s="156">
        <v>0</v>
      </c>
      <c r="JI86" s="162">
        <v>1</v>
      </c>
      <c r="JL86" s="156" t="s">
        <v>279</v>
      </c>
      <c r="JM86" s="156">
        <v>3</v>
      </c>
      <c r="JN86" s="156">
        <v>3</v>
      </c>
      <c r="JO86" s="156">
        <v>0</v>
      </c>
      <c r="JP86" s="156">
        <v>0</v>
      </c>
      <c r="JQ86" s="162">
        <v>1</v>
      </c>
      <c r="JT86" s="156" t="s">
        <v>279</v>
      </c>
      <c r="JU86" s="156">
        <v>3</v>
      </c>
      <c r="JV86" s="156">
        <v>3</v>
      </c>
      <c r="JW86" s="156">
        <v>0</v>
      </c>
      <c r="JX86" s="156">
        <v>0</v>
      </c>
      <c r="JY86" s="162">
        <v>1</v>
      </c>
      <c r="KB86" s="156" t="s">
        <v>279</v>
      </c>
      <c r="KC86" s="156">
        <v>3</v>
      </c>
      <c r="KD86" s="156">
        <v>3</v>
      </c>
      <c r="KE86" s="156">
        <v>0</v>
      </c>
      <c r="KF86" s="156">
        <v>0</v>
      </c>
      <c r="KG86" s="162">
        <v>1</v>
      </c>
      <c r="KJ86" s="156" t="s">
        <v>279</v>
      </c>
      <c r="KK86" s="156">
        <v>3</v>
      </c>
      <c r="KL86" s="156">
        <v>3</v>
      </c>
      <c r="KM86" s="156">
        <v>0</v>
      </c>
      <c r="KN86" s="156">
        <v>0</v>
      </c>
      <c r="KO86" s="162">
        <v>1</v>
      </c>
      <c r="KR86" s="156" t="s">
        <v>279</v>
      </c>
      <c r="KS86" s="156">
        <v>3</v>
      </c>
      <c r="KT86" s="156">
        <v>3</v>
      </c>
      <c r="KU86" s="156">
        <v>0</v>
      </c>
      <c r="KV86" s="156">
        <v>0</v>
      </c>
      <c r="KW86" s="162">
        <v>1</v>
      </c>
      <c r="KZ86" s="156" t="s">
        <v>279</v>
      </c>
      <c r="LA86" s="156">
        <v>3</v>
      </c>
      <c r="LB86" s="156">
        <v>3</v>
      </c>
      <c r="LC86" s="156">
        <v>0</v>
      </c>
      <c r="LD86" s="156">
        <v>0</v>
      </c>
      <c r="LE86" s="162">
        <v>1</v>
      </c>
      <c r="LH86" s="156" t="s">
        <v>145</v>
      </c>
      <c r="LI86" s="156">
        <v>262</v>
      </c>
      <c r="LJ86" s="156">
        <v>262</v>
      </c>
      <c r="LK86" s="156">
        <v>0</v>
      </c>
      <c r="LL86" s="156">
        <v>0</v>
      </c>
      <c r="LM86" s="162">
        <v>1</v>
      </c>
      <c r="LU86" s="162"/>
      <c r="MC86" s="162"/>
      <c r="MX86" s="157" t="s">
        <v>420</v>
      </c>
      <c r="MY86" s="157">
        <v>4</v>
      </c>
      <c r="MZ86" s="157">
        <v>4</v>
      </c>
      <c r="NA86" s="157">
        <v>0</v>
      </c>
      <c r="NB86" s="157">
        <v>0</v>
      </c>
      <c r="NC86" s="158">
        <v>1</v>
      </c>
      <c r="NE86" s="157" t="s">
        <v>420</v>
      </c>
      <c r="NF86" s="157">
        <v>4</v>
      </c>
      <c r="NG86" s="157">
        <v>4</v>
      </c>
      <c r="NH86" s="157">
        <v>0</v>
      </c>
      <c r="NI86" s="157">
        <v>0</v>
      </c>
      <c r="NJ86" s="158">
        <v>1</v>
      </c>
      <c r="NS86" s="157" t="s">
        <v>279</v>
      </c>
      <c r="NT86" s="157">
        <v>3</v>
      </c>
      <c r="NU86" s="157">
        <v>3</v>
      </c>
      <c r="NV86" s="157">
        <v>0</v>
      </c>
      <c r="NW86" s="157">
        <v>0</v>
      </c>
      <c r="NX86" s="158">
        <v>1</v>
      </c>
      <c r="OG86" s="157" t="s">
        <v>279</v>
      </c>
      <c r="OH86" s="157">
        <v>3</v>
      </c>
      <c r="OI86" s="157">
        <v>3</v>
      </c>
      <c r="OJ86" s="157">
        <v>0</v>
      </c>
      <c r="OK86" s="157">
        <v>0</v>
      </c>
      <c r="OL86" s="158">
        <v>1</v>
      </c>
      <c r="ON86" s="157" t="s">
        <v>279</v>
      </c>
      <c r="OO86" s="157">
        <v>3</v>
      </c>
      <c r="OP86" s="157">
        <v>3</v>
      </c>
      <c r="OQ86" s="157">
        <v>0</v>
      </c>
      <c r="OR86" s="157">
        <v>0</v>
      </c>
      <c r="OS86" s="158">
        <v>1</v>
      </c>
      <c r="OU86" s="157" t="s">
        <v>279</v>
      </c>
      <c r="OV86" s="157">
        <v>3</v>
      </c>
      <c r="OW86" s="157">
        <v>3</v>
      </c>
      <c r="OX86" s="157">
        <v>0</v>
      </c>
      <c r="OY86" s="157">
        <v>0</v>
      </c>
      <c r="OZ86" s="158">
        <v>1</v>
      </c>
    </row>
    <row r="87" spans="1:416">
      <c r="JI87" s="162"/>
      <c r="JQ87" s="162"/>
      <c r="JY87" s="162"/>
      <c r="KG87" s="162"/>
      <c r="KO87" s="162"/>
      <c r="KW87" s="162"/>
      <c r="LE87" s="162"/>
      <c r="LH87" s="156" t="s">
        <v>420</v>
      </c>
      <c r="LI87" s="156">
        <v>4</v>
      </c>
      <c r="LJ87" s="156">
        <v>4</v>
      </c>
      <c r="LK87" s="156">
        <v>0</v>
      </c>
      <c r="LL87" s="156">
        <v>0</v>
      </c>
      <c r="LM87" s="162">
        <v>1</v>
      </c>
      <c r="LU87" s="162"/>
      <c r="MC87" s="162"/>
      <c r="MX87" s="157" t="s">
        <v>279</v>
      </c>
      <c r="MY87" s="157">
        <v>3</v>
      </c>
      <c r="MZ87" s="157">
        <v>3</v>
      </c>
      <c r="NA87" s="157">
        <v>0</v>
      </c>
      <c r="NB87" s="157">
        <v>0</v>
      </c>
      <c r="NC87" s="158">
        <v>1</v>
      </c>
      <c r="NE87" s="157" t="s">
        <v>279</v>
      </c>
      <c r="NF87" s="157">
        <v>3</v>
      </c>
      <c r="NG87" s="157">
        <v>3</v>
      </c>
      <c r="NH87" s="157">
        <v>0</v>
      </c>
      <c r="NI87" s="157">
        <v>0</v>
      </c>
      <c r="NJ87" s="158">
        <v>1</v>
      </c>
    </row>
    <row r="88" spans="1:416" ht="15.75" thickBot="1">
      <c r="FT88" s="157" t="s">
        <v>289</v>
      </c>
      <c r="FU88" s="157">
        <v>10</v>
      </c>
      <c r="FV88" s="157">
        <v>0</v>
      </c>
      <c r="FW88" s="157">
        <v>0</v>
      </c>
      <c r="FX88" s="157">
        <v>10</v>
      </c>
      <c r="FY88" s="158">
        <v>0</v>
      </c>
      <c r="GB88" s="157" t="s">
        <v>289</v>
      </c>
      <c r="GC88" s="157">
        <v>10</v>
      </c>
      <c r="GD88" s="157">
        <v>0</v>
      </c>
      <c r="GE88" s="157">
        <v>0</v>
      </c>
      <c r="GF88" s="157">
        <v>10</v>
      </c>
      <c r="GG88" s="158">
        <v>0</v>
      </c>
      <c r="GJ88" s="157" t="s">
        <v>289</v>
      </c>
      <c r="GK88" s="157">
        <v>111</v>
      </c>
      <c r="GL88" s="157">
        <v>99</v>
      </c>
      <c r="GM88" s="157">
        <v>12</v>
      </c>
      <c r="GN88" s="157">
        <v>0</v>
      </c>
      <c r="GO88" s="158">
        <v>0.89</v>
      </c>
      <c r="GR88" s="157" t="s">
        <v>289</v>
      </c>
      <c r="GS88" s="157">
        <v>111</v>
      </c>
      <c r="GT88" s="157">
        <v>98</v>
      </c>
      <c r="GU88" s="157">
        <v>13</v>
      </c>
      <c r="GV88" s="157">
        <v>0</v>
      </c>
      <c r="GW88" s="158">
        <v>0.88</v>
      </c>
      <c r="GZ88" t="s">
        <v>289</v>
      </c>
      <c r="HA88">
        <v>111</v>
      </c>
      <c r="HB88">
        <v>98</v>
      </c>
      <c r="HC88">
        <v>13</v>
      </c>
      <c r="HD88">
        <v>0</v>
      </c>
      <c r="HE88" s="162">
        <v>0.88</v>
      </c>
      <c r="HH88" s="156" t="s">
        <v>289</v>
      </c>
      <c r="HI88" s="156">
        <v>10</v>
      </c>
      <c r="HJ88" s="156">
        <v>0</v>
      </c>
      <c r="HK88" s="156">
        <v>0</v>
      </c>
      <c r="HL88" s="156">
        <v>10</v>
      </c>
      <c r="HM88" s="162">
        <v>0</v>
      </c>
      <c r="HP88" s="156" t="s">
        <v>289</v>
      </c>
      <c r="HQ88" s="156">
        <v>10</v>
      </c>
      <c r="HR88" s="156">
        <v>0</v>
      </c>
      <c r="HS88" s="156">
        <v>0</v>
      </c>
      <c r="HT88" s="156">
        <v>10</v>
      </c>
      <c r="HU88" s="162">
        <v>0</v>
      </c>
      <c r="HX88" s="156" t="s">
        <v>289</v>
      </c>
      <c r="HY88" s="156">
        <v>111</v>
      </c>
      <c r="HZ88" s="156">
        <v>98</v>
      </c>
      <c r="IA88" s="156">
        <v>13</v>
      </c>
      <c r="IB88" s="156">
        <v>0</v>
      </c>
      <c r="IC88" s="162">
        <v>0.88</v>
      </c>
      <c r="IF88" s="156" t="s">
        <v>289</v>
      </c>
      <c r="IG88" s="156">
        <v>10</v>
      </c>
      <c r="IH88" s="156">
        <v>0</v>
      </c>
      <c r="II88" s="156">
        <v>0</v>
      </c>
      <c r="IJ88" s="156">
        <v>10</v>
      </c>
      <c r="IK88" s="162">
        <v>0</v>
      </c>
      <c r="IN88" s="156" t="s">
        <v>289</v>
      </c>
      <c r="IO88" s="156">
        <v>10</v>
      </c>
      <c r="IP88" s="156">
        <v>0</v>
      </c>
      <c r="IQ88" s="156">
        <v>0</v>
      </c>
      <c r="IR88" s="156">
        <v>10</v>
      </c>
      <c r="IS88" s="162">
        <v>0</v>
      </c>
      <c r="IV88" s="156" t="s">
        <v>289</v>
      </c>
      <c r="IW88" s="156">
        <v>111</v>
      </c>
      <c r="IX88" s="156">
        <v>98</v>
      </c>
      <c r="IY88" s="156">
        <v>13</v>
      </c>
      <c r="IZ88" s="156">
        <v>0</v>
      </c>
      <c r="JA88" s="162">
        <v>0.88</v>
      </c>
      <c r="JD88" s="156" t="s">
        <v>289</v>
      </c>
      <c r="JE88" s="156">
        <v>111</v>
      </c>
      <c r="JF88" s="156">
        <v>98</v>
      </c>
      <c r="JG88" s="156">
        <v>13</v>
      </c>
      <c r="JH88" s="156">
        <v>0</v>
      </c>
      <c r="JI88" s="162">
        <v>0.88</v>
      </c>
      <c r="JL88" s="156" t="s">
        <v>289</v>
      </c>
      <c r="JM88" s="156">
        <v>111</v>
      </c>
      <c r="JN88" s="156">
        <v>98</v>
      </c>
      <c r="JO88" s="156">
        <v>13</v>
      </c>
      <c r="JP88" s="156">
        <v>0</v>
      </c>
      <c r="JQ88" s="162">
        <v>0.88</v>
      </c>
      <c r="JT88" s="156" t="s">
        <v>289</v>
      </c>
      <c r="JU88" s="156">
        <v>10</v>
      </c>
      <c r="JV88" s="156">
        <v>0</v>
      </c>
      <c r="JW88" s="156">
        <v>0</v>
      </c>
      <c r="JX88" s="156">
        <v>10</v>
      </c>
      <c r="JY88" s="162">
        <v>0</v>
      </c>
      <c r="KB88" s="156" t="s">
        <v>289</v>
      </c>
      <c r="KC88" s="156">
        <v>111</v>
      </c>
      <c r="KD88" s="156">
        <v>98</v>
      </c>
      <c r="KE88" s="156">
        <v>13</v>
      </c>
      <c r="KF88" s="156">
        <v>0</v>
      </c>
      <c r="KG88" s="162">
        <v>0.88</v>
      </c>
      <c r="KJ88" s="156" t="s">
        <v>289</v>
      </c>
      <c r="KK88" s="156">
        <v>111</v>
      </c>
      <c r="KL88" s="156">
        <v>98</v>
      </c>
      <c r="KM88" s="156">
        <v>13</v>
      </c>
      <c r="KN88" s="156">
        <v>0</v>
      </c>
      <c r="KO88" s="162">
        <v>0.88</v>
      </c>
      <c r="KR88" s="156" t="s">
        <v>289</v>
      </c>
      <c r="KS88" s="156">
        <v>111</v>
      </c>
      <c r="KT88" s="156">
        <v>98</v>
      </c>
      <c r="KU88" s="156">
        <v>13</v>
      </c>
      <c r="KV88" s="156">
        <v>0</v>
      </c>
      <c r="KW88" s="162">
        <v>0.88</v>
      </c>
      <c r="KZ88" s="156" t="s">
        <v>289</v>
      </c>
      <c r="LA88" s="156">
        <v>111</v>
      </c>
      <c r="LB88" s="156">
        <v>98</v>
      </c>
      <c r="LC88" s="156">
        <v>13</v>
      </c>
      <c r="LD88" s="156">
        <v>0</v>
      </c>
      <c r="LE88" s="162">
        <v>0.88</v>
      </c>
      <c r="LH88" s="156" t="s">
        <v>279</v>
      </c>
      <c r="LI88" s="156">
        <v>3</v>
      </c>
      <c r="LJ88" s="156">
        <v>3</v>
      </c>
      <c r="LK88" s="156">
        <v>0</v>
      </c>
      <c r="LL88" s="156">
        <v>0</v>
      </c>
      <c r="LM88" s="162">
        <v>1</v>
      </c>
      <c r="LU88" s="162"/>
      <c r="MC88" s="162"/>
    </row>
    <row r="89" spans="1:416" ht="17.25" thickBot="1">
      <c r="EV89" s="157"/>
      <c r="EW89" s="157"/>
      <c r="EX89" s="157"/>
      <c r="EY89" s="157"/>
      <c r="EZ89" s="157"/>
      <c r="FA89" s="158"/>
      <c r="HX89" s="190"/>
      <c r="HY89" s="190"/>
      <c r="HZ89" s="191"/>
      <c r="IA89" s="192"/>
      <c r="IB89" s="190"/>
      <c r="IC89" s="193"/>
      <c r="IF89" s="190"/>
      <c r="IG89" s="190"/>
      <c r="IH89" s="191"/>
      <c r="II89" s="192"/>
      <c r="IJ89" s="190"/>
      <c r="IK89" s="193"/>
      <c r="IN89" s="190"/>
      <c r="IO89" s="190"/>
      <c r="IP89" s="191"/>
      <c r="IQ89" s="192"/>
      <c r="IR89" s="190"/>
      <c r="IS89" s="193"/>
      <c r="IV89" s="190"/>
      <c r="IW89" s="190"/>
      <c r="IX89" s="191"/>
      <c r="IY89" s="192"/>
      <c r="IZ89" s="190"/>
      <c r="JA89" s="193"/>
      <c r="JE89" s="190"/>
      <c r="JF89" s="191"/>
      <c r="JG89" s="192"/>
      <c r="JH89" s="190"/>
      <c r="JM89" s="190"/>
      <c r="JN89" s="191"/>
      <c r="JO89" s="192"/>
      <c r="JP89" s="190"/>
      <c r="JU89" s="190"/>
      <c r="JV89" s="191"/>
      <c r="JW89" s="192"/>
      <c r="JX89" s="190"/>
      <c r="KC89" s="190"/>
      <c r="KD89" s="191"/>
      <c r="KE89" s="192"/>
      <c r="KF89" s="190"/>
      <c r="KW89" s="162"/>
      <c r="LE89" s="162"/>
      <c r="LI89" s="156">
        <f>SUM(LI81:LI88)</f>
        <v>607</v>
      </c>
      <c r="LJ89" s="156">
        <f>SUM(LJ81:LJ88)</f>
        <v>605</v>
      </c>
      <c r="LM89" s="162">
        <f>LJ89/LI89</f>
        <v>0.99670510708401971</v>
      </c>
      <c r="LU89" s="162"/>
      <c r="MC89" s="162"/>
    </row>
    <row r="91" spans="1:416">
      <c r="LH91" s="156" t="s">
        <v>289</v>
      </c>
      <c r="LI91" s="156">
        <v>10</v>
      </c>
      <c r="LJ91" s="156">
        <v>0</v>
      </c>
      <c r="LK91" s="156">
        <v>0</v>
      </c>
      <c r="LL91" s="156">
        <v>10</v>
      </c>
      <c r="LM91" s="156">
        <v>0</v>
      </c>
      <c r="LP91" s="156" t="s">
        <v>289</v>
      </c>
      <c r="LQ91" s="156">
        <v>121</v>
      </c>
      <c r="LR91" s="156">
        <v>98</v>
      </c>
      <c r="LS91" s="156">
        <v>13</v>
      </c>
      <c r="LT91" s="156">
        <v>10</v>
      </c>
      <c r="LU91" s="162">
        <v>0.81</v>
      </c>
      <c r="LX91" s="156" t="s">
        <v>289</v>
      </c>
      <c r="LY91" s="156">
        <v>111</v>
      </c>
      <c r="LZ91" s="156">
        <v>98</v>
      </c>
      <c r="MA91" s="156">
        <v>13</v>
      </c>
      <c r="MB91" s="156">
        <v>0</v>
      </c>
      <c r="MC91" s="162">
        <v>0.88</v>
      </c>
    </row>
    <row r="94" spans="1:416">
      <c r="HH94" s="161" t="s">
        <v>71</v>
      </c>
      <c r="HI94" s="157">
        <v>192</v>
      </c>
      <c r="HJ94" s="157">
        <v>183</v>
      </c>
      <c r="HK94" s="157">
        <v>7</v>
      </c>
      <c r="HL94" s="157">
        <v>2</v>
      </c>
      <c r="HP94" s="157" t="s">
        <v>40</v>
      </c>
      <c r="HQ94" s="157">
        <v>211</v>
      </c>
      <c r="HR94" s="157">
        <v>46</v>
      </c>
      <c r="HS94" s="157">
        <v>0</v>
      </c>
      <c r="HT94" s="157">
        <v>165</v>
      </c>
      <c r="HX94" s="157" t="s">
        <v>72</v>
      </c>
      <c r="HY94" s="157">
        <v>85</v>
      </c>
      <c r="HZ94" s="157">
        <v>53</v>
      </c>
      <c r="IA94" s="157">
        <v>2</v>
      </c>
      <c r="IB94" s="157">
        <v>30</v>
      </c>
      <c r="IF94" s="157" t="s">
        <v>69</v>
      </c>
      <c r="IG94" s="157">
        <v>176</v>
      </c>
      <c r="IH94" s="157">
        <v>163</v>
      </c>
      <c r="II94" s="157">
        <v>3</v>
      </c>
      <c r="IJ94" s="157">
        <v>10</v>
      </c>
      <c r="IN94" s="157" t="s">
        <v>42</v>
      </c>
      <c r="IO94" s="157">
        <v>392</v>
      </c>
      <c r="IP94" s="157">
        <v>0</v>
      </c>
      <c r="IQ94" s="157">
        <v>0</v>
      </c>
      <c r="IR94" s="157">
        <v>392</v>
      </c>
      <c r="IV94" s="157" t="s">
        <v>65</v>
      </c>
      <c r="IW94" s="157">
        <v>381</v>
      </c>
      <c r="IX94" s="157">
        <v>203</v>
      </c>
      <c r="IY94" s="157">
        <v>25</v>
      </c>
      <c r="IZ94" s="157">
        <v>153</v>
      </c>
      <c r="JD94" s="157" t="s">
        <v>69</v>
      </c>
      <c r="JE94" s="157">
        <v>176</v>
      </c>
      <c r="JF94" s="157">
        <v>164</v>
      </c>
      <c r="JG94" s="157">
        <v>2</v>
      </c>
      <c r="JH94" s="157">
        <v>10</v>
      </c>
      <c r="JL94" s="161" t="s">
        <v>36</v>
      </c>
      <c r="JM94" s="156">
        <v>25</v>
      </c>
      <c r="JN94" s="156">
        <v>0</v>
      </c>
      <c r="JO94" s="157">
        <v>0</v>
      </c>
      <c r="JP94" s="156">
        <v>25</v>
      </c>
      <c r="JT94" s="157" t="s">
        <v>42</v>
      </c>
      <c r="JU94" s="159">
        <v>392</v>
      </c>
      <c r="JV94" s="159">
        <v>0</v>
      </c>
      <c r="JW94" s="159">
        <v>0</v>
      </c>
      <c r="JX94" s="159">
        <v>392</v>
      </c>
      <c r="KB94" s="157" t="s">
        <v>40</v>
      </c>
      <c r="KC94" s="157">
        <v>211</v>
      </c>
      <c r="KD94" s="157">
        <v>137</v>
      </c>
      <c r="KE94" s="157">
        <v>0</v>
      </c>
      <c r="KF94" s="157">
        <v>74</v>
      </c>
      <c r="KJ94" s="157" t="s">
        <v>40</v>
      </c>
      <c r="KK94" s="157">
        <v>211</v>
      </c>
      <c r="KL94" s="157">
        <v>104</v>
      </c>
      <c r="KM94" s="157">
        <v>0</v>
      </c>
      <c r="KN94" s="157">
        <v>107</v>
      </c>
      <c r="KR94" s="157" t="s">
        <v>40</v>
      </c>
      <c r="KS94" s="157">
        <v>211</v>
      </c>
      <c r="KT94" s="157">
        <v>104</v>
      </c>
      <c r="KU94" s="157">
        <v>0</v>
      </c>
      <c r="KV94" s="157">
        <v>107</v>
      </c>
      <c r="KZ94" s="157" t="s">
        <v>40</v>
      </c>
      <c r="LA94" s="157">
        <v>211</v>
      </c>
      <c r="LB94" s="157">
        <v>104</v>
      </c>
      <c r="LC94" s="157">
        <v>0</v>
      </c>
      <c r="LD94" s="157">
        <v>107</v>
      </c>
      <c r="LH94" s="157" t="s">
        <v>40</v>
      </c>
      <c r="LI94" s="157">
        <v>211</v>
      </c>
      <c r="LJ94" s="157">
        <v>104</v>
      </c>
      <c r="LK94" s="157">
        <v>0</v>
      </c>
      <c r="LL94" s="157">
        <v>107</v>
      </c>
      <c r="LP94" s="157" t="s">
        <v>40</v>
      </c>
      <c r="LQ94" s="157">
        <v>211</v>
      </c>
      <c r="LR94" s="157">
        <v>104</v>
      </c>
      <c r="LS94" s="157">
        <v>0</v>
      </c>
      <c r="LT94" s="157">
        <v>107</v>
      </c>
      <c r="LX94" s="157" t="s">
        <v>40</v>
      </c>
      <c r="LY94" s="157">
        <v>211</v>
      </c>
      <c r="LZ94" s="157">
        <v>104</v>
      </c>
      <c r="MA94" s="157">
        <v>0</v>
      </c>
      <c r="MB94" s="157">
        <v>107</v>
      </c>
    </row>
    <row r="95" spans="1:416">
      <c r="HH95" s="157" t="s">
        <v>72</v>
      </c>
      <c r="HI95" s="157">
        <v>85</v>
      </c>
      <c r="HJ95" s="157">
        <v>53</v>
      </c>
      <c r="HK95" s="157">
        <v>2</v>
      </c>
      <c r="HL95" s="157">
        <v>30</v>
      </c>
      <c r="HP95" s="161" t="s">
        <v>71</v>
      </c>
      <c r="HQ95" s="157">
        <v>192</v>
      </c>
      <c r="HR95" s="157">
        <v>183</v>
      </c>
      <c r="HS95" s="157">
        <v>7</v>
      </c>
      <c r="HT95" s="157">
        <v>2</v>
      </c>
      <c r="HX95" s="157" t="s">
        <v>270</v>
      </c>
      <c r="HY95" s="157">
        <v>144</v>
      </c>
      <c r="HZ95" s="157">
        <v>130</v>
      </c>
      <c r="IA95" s="157">
        <v>8</v>
      </c>
      <c r="IB95" s="157">
        <v>6</v>
      </c>
      <c r="IF95" s="161" t="s">
        <v>71</v>
      </c>
      <c r="IG95" s="157">
        <v>192</v>
      </c>
      <c r="IH95" s="157">
        <v>183</v>
      </c>
      <c r="II95" s="157">
        <v>7</v>
      </c>
      <c r="IJ95" s="157">
        <v>2</v>
      </c>
      <c r="IN95" s="157" t="s">
        <v>69</v>
      </c>
      <c r="IO95" s="157">
        <v>176</v>
      </c>
      <c r="IP95" s="157">
        <v>164</v>
      </c>
      <c r="IQ95" s="157">
        <v>2</v>
      </c>
      <c r="IR95" s="157">
        <v>10</v>
      </c>
      <c r="IV95" s="157" t="s">
        <v>69</v>
      </c>
      <c r="IW95" s="157">
        <v>176</v>
      </c>
      <c r="IX95" s="157">
        <v>164</v>
      </c>
      <c r="IY95" s="157">
        <v>3</v>
      </c>
      <c r="IZ95" s="157">
        <v>9</v>
      </c>
      <c r="JD95" s="157" t="s">
        <v>72</v>
      </c>
      <c r="JE95" s="157">
        <v>85</v>
      </c>
      <c r="JF95" s="157">
        <v>53</v>
      </c>
      <c r="JG95" s="157">
        <v>2</v>
      </c>
      <c r="JH95" s="157">
        <v>30</v>
      </c>
      <c r="JL95" s="157" t="s">
        <v>42</v>
      </c>
      <c r="JM95" s="157">
        <v>392</v>
      </c>
      <c r="JN95" s="157">
        <v>0</v>
      </c>
      <c r="JO95" s="157">
        <v>0</v>
      </c>
      <c r="JP95" s="157">
        <v>392</v>
      </c>
      <c r="JT95" s="157" t="s">
        <v>65</v>
      </c>
      <c r="JU95" s="157">
        <v>381</v>
      </c>
      <c r="JV95" s="157">
        <v>203</v>
      </c>
      <c r="JW95" s="157">
        <v>25</v>
      </c>
      <c r="JX95" s="157">
        <v>153</v>
      </c>
      <c r="KB95" s="157" t="s">
        <v>42</v>
      </c>
      <c r="KC95" s="157">
        <v>392</v>
      </c>
      <c r="KD95" s="157">
        <v>0</v>
      </c>
      <c r="KE95" s="157">
        <v>0</v>
      </c>
      <c r="KF95" s="157">
        <v>392</v>
      </c>
      <c r="KJ95" s="157" t="s">
        <v>42</v>
      </c>
      <c r="KK95" s="159">
        <v>392</v>
      </c>
      <c r="KL95" s="159">
        <v>0</v>
      </c>
      <c r="KM95" s="159">
        <v>0</v>
      </c>
      <c r="KN95" s="159">
        <v>392</v>
      </c>
      <c r="KR95" s="157" t="s">
        <v>42</v>
      </c>
      <c r="KS95" s="157">
        <v>392</v>
      </c>
      <c r="KT95" s="157">
        <v>0</v>
      </c>
      <c r="KU95" s="157">
        <v>0</v>
      </c>
      <c r="KV95" s="157">
        <v>392</v>
      </c>
      <c r="KZ95" s="157" t="s">
        <v>42</v>
      </c>
      <c r="LA95" s="157">
        <v>392</v>
      </c>
      <c r="LB95" s="157">
        <v>0</v>
      </c>
      <c r="LC95" s="157">
        <v>0</v>
      </c>
      <c r="LD95" s="157">
        <v>392</v>
      </c>
      <c r="LH95" s="157" t="s">
        <v>65</v>
      </c>
      <c r="LI95" s="157">
        <v>381</v>
      </c>
      <c r="LJ95" s="157">
        <v>203</v>
      </c>
      <c r="LK95" s="157">
        <v>25</v>
      </c>
      <c r="LL95" s="157">
        <v>153</v>
      </c>
      <c r="LP95" s="157" t="s">
        <v>42</v>
      </c>
      <c r="LQ95" s="157">
        <v>392</v>
      </c>
      <c r="LR95" s="157">
        <v>0</v>
      </c>
      <c r="LS95" s="157">
        <v>0</v>
      </c>
      <c r="LT95" s="157">
        <v>392</v>
      </c>
      <c r="LX95" s="157" t="s">
        <v>42</v>
      </c>
      <c r="LY95" s="157">
        <v>392</v>
      </c>
      <c r="LZ95" s="157">
        <v>0</v>
      </c>
      <c r="MA95" s="157">
        <v>0</v>
      </c>
      <c r="MB95" s="157">
        <v>392</v>
      </c>
    </row>
    <row r="96" spans="1:416">
      <c r="HH96" s="157" t="s">
        <v>270</v>
      </c>
      <c r="HI96" s="157">
        <v>144</v>
      </c>
      <c r="HJ96" s="157">
        <v>132</v>
      </c>
      <c r="HK96" s="157">
        <v>8</v>
      </c>
      <c r="HL96" s="157">
        <v>4</v>
      </c>
      <c r="HP96" s="157" t="s">
        <v>84</v>
      </c>
      <c r="HQ96" s="157">
        <v>134</v>
      </c>
      <c r="HR96" s="157">
        <v>108</v>
      </c>
      <c r="HS96" s="157">
        <v>15</v>
      </c>
      <c r="HT96" s="157">
        <v>11</v>
      </c>
      <c r="HX96" s="157" t="s">
        <v>265</v>
      </c>
      <c r="HY96" s="157">
        <v>68</v>
      </c>
      <c r="HZ96" s="157">
        <v>67</v>
      </c>
      <c r="IA96" s="157">
        <v>1</v>
      </c>
      <c r="IB96" s="157">
        <v>0</v>
      </c>
      <c r="IF96" s="157" t="s">
        <v>270</v>
      </c>
      <c r="IG96" s="157">
        <v>144</v>
      </c>
      <c r="IH96" s="157">
        <v>132</v>
      </c>
      <c r="II96" s="157">
        <v>8</v>
      </c>
      <c r="IJ96" s="157">
        <v>4</v>
      </c>
      <c r="IN96" s="161" t="s">
        <v>71</v>
      </c>
      <c r="IO96" s="157">
        <v>192</v>
      </c>
      <c r="IP96" s="157">
        <v>183</v>
      </c>
      <c r="IQ96" s="157">
        <v>7</v>
      </c>
      <c r="IR96" s="157">
        <v>2</v>
      </c>
      <c r="IV96" s="157" t="s">
        <v>270</v>
      </c>
      <c r="IW96" s="157">
        <v>144</v>
      </c>
      <c r="IX96" s="157">
        <v>132</v>
      </c>
      <c r="IY96" s="157">
        <v>8</v>
      </c>
      <c r="IZ96" s="157">
        <v>4</v>
      </c>
      <c r="JD96" s="157" t="s">
        <v>270</v>
      </c>
      <c r="JE96" s="157">
        <v>144</v>
      </c>
      <c r="JF96" s="157">
        <v>132</v>
      </c>
      <c r="JG96" s="157">
        <v>8</v>
      </c>
      <c r="JH96" s="157">
        <v>4</v>
      </c>
      <c r="JL96" s="157" t="s">
        <v>65</v>
      </c>
      <c r="JM96" s="157">
        <v>381</v>
      </c>
      <c r="JN96" s="157">
        <v>203</v>
      </c>
      <c r="JO96" s="157">
        <v>25</v>
      </c>
      <c r="JP96" s="157">
        <v>153</v>
      </c>
      <c r="JT96" s="157" t="s">
        <v>72</v>
      </c>
      <c r="JU96" s="157">
        <v>85</v>
      </c>
      <c r="JV96" s="157">
        <v>53</v>
      </c>
      <c r="JW96" s="157">
        <v>2</v>
      </c>
      <c r="JX96" s="157">
        <v>30</v>
      </c>
      <c r="KB96" s="157" t="s">
        <v>65</v>
      </c>
      <c r="KC96" s="157">
        <v>381</v>
      </c>
      <c r="KD96" s="157">
        <v>203</v>
      </c>
      <c r="KE96" s="157">
        <v>25</v>
      </c>
      <c r="KF96" s="157">
        <v>153</v>
      </c>
      <c r="KJ96" s="161" t="s">
        <v>71</v>
      </c>
      <c r="KK96" s="157">
        <v>192</v>
      </c>
      <c r="KL96" s="157">
        <v>183</v>
      </c>
      <c r="KM96" s="157">
        <v>7</v>
      </c>
      <c r="KN96" s="157">
        <v>2</v>
      </c>
      <c r="KR96" s="161" t="s">
        <v>71</v>
      </c>
      <c r="KS96" s="157">
        <v>192</v>
      </c>
      <c r="KT96" s="157">
        <v>184</v>
      </c>
      <c r="KU96" s="157">
        <v>7</v>
      </c>
      <c r="KV96" s="157">
        <v>1</v>
      </c>
      <c r="KZ96" s="157" t="s">
        <v>65</v>
      </c>
      <c r="LA96" s="157">
        <v>381</v>
      </c>
      <c r="LB96" s="157">
        <v>203</v>
      </c>
      <c r="LC96" s="157">
        <v>25</v>
      </c>
      <c r="LD96" s="157">
        <v>153</v>
      </c>
      <c r="LH96" s="157" t="s">
        <v>70</v>
      </c>
      <c r="LI96" s="157">
        <v>270</v>
      </c>
      <c r="LJ96" s="157">
        <v>223</v>
      </c>
      <c r="LK96" s="157">
        <v>7</v>
      </c>
      <c r="LL96" s="157">
        <v>40</v>
      </c>
      <c r="LP96" s="157" t="s">
        <v>65</v>
      </c>
      <c r="LQ96" s="157">
        <v>381</v>
      </c>
      <c r="LR96" s="157">
        <v>203</v>
      </c>
      <c r="LS96" s="157">
        <v>25</v>
      </c>
      <c r="LT96" s="157">
        <v>153</v>
      </c>
      <c r="LX96" s="157" t="s">
        <v>65</v>
      </c>
      <c r="LY96" s="157">
        <v>381</v>
      </c>
      <c r="LZ96" s="157">
        <v>203</v>
      </c>
      <c r="MA96" s="157">
        <v>25</v>
      </c>
      <c r="MB96" s="157">
        <v>153</v>
      </c>
    </row>
    <row r="97" spans="216:340">
      <c r="HH97" s="157" t="s">
        <v>82</v>
      </c>
      <c r="HI97" s="157">
        <v>71</v>
      </c>
      <c r="HJ97" s="157">
        <v>45</v>
      </c>
      <c r="HK97" s="157">
        <v>8</v>
      </c>
      <c r="HL97" s="157">
        <v>18</v>
      </c>
      <c r="HX97" s="157" t="s">
        <v>82</v>
      </c>
      <c r="HY97" s="157">
        <v>71</v>
      </c>
      <c r="HZ97" s="157">
        <v>45</v>
      </c>
      <c r="IA97" s="157">
        <v>8</v>
      </c>
      <c r="IB97" s="157">
        <v>18</v>
      </c>
      <c r="IF97" s="157" t="s">
        <v>84</v>
      </c>
      <c r="IG97" s="157">
        <v>134</v>
      </c>
      <c r="IH97" s="157">
        <v>109</v>
      </c>
      <c r="II97" s="157">
        <v>15</v>
      </c>
      <c r="IJ97" s="157">
        <v>10</v>
      </c>
      <c r="IN97" s="157" t="s">
        <v>84</v>
      </c>
      <c r="IO97" s="157">
        <v>134</v>
      </c>
      <c r="IP97" s="157">
        <v>110</v>
      </c>
      <c r="IQ97" s="157">
        <v>15</v>
      </c>
      <c r="IR97" s="157">
        <v>9</v>
      </c>
      <c r="IV97" s="157" t="s">
        <v>82</v>
      </c>
      <c r="IW97" s="157">
        <v>71</v>
      </c>
      <c r="IX97" s="157">
        <v>45</v>
      </c>
      <c r="IY97" s="157">
        <v>8</v>
      </c>
      <c r="IZ97" s="157">
        <v>18</v>
      </c>
      <c r="JD97" s="157" t="s">
        <v>82</v>
      </c>
      <c r="JE97" s="157">
        <v>71</v>
      </c>
      <c r="JF97" s="157">
        <v>45</v>
      </c>
      <c r="JG97" s="157">
        <v>8</v>
      </c>
      <c r="JH97" s="157">
        <v>18</v>
      </c>
      <c r="JL97" s="157" t="s">
        <v>69</v>
      </c>
      <c r="JM97" s="157">
        <v>176</v>
      </c>
      <c r="JN97" s="157">
        <v>164</v>
      </c>
      <c r="JO97" s="157">
        <v>2</v>
      </c>
      <c r="JP97" s="157">
        <v>10</v>
      </c>
      <c r="JT97" s="157" t="s">
        <v>73</v>
      </c>
      <c r="JU97" s="157">
        <v>291</v>
      </c>
      <c r="JV97" s="157">
        <v>252</v>
      </c>
      <c r="JW97" s="157">
        <v>27</v>
      </c>
      <c r="JX97" s="157">
        <v>12</v>
      </c>
      <c r="KB97" s="157" t="s">
        <v>67</v>
      </c>
      <c r="KC97" s="157">
        <v>148</v>
      </c>
      <c r="KD97" s="157">
        <v>129</v>
      </c>
      <c r="KE97" s="157">
        <v>4</v>
      </c>
      <c r="KF97" s="157">
        <v>15</v>
      </c>
      <c r="KJ97" s="157" t="s">
        <v>72</v>
      </c>
      <c r="KK97" s="157">
        <v>85</v>
      </c>
      <c r="KL97" s="157">
        <v>53</v>
      </c>
      <c r="KM97" s="157">
        <v>3</v>
      </c>
      <c r="KN97" s="157">
        <v>29</v>
      </c>
      <c r="KR97" s="157" t="s">
        <v>72</v>
      </c>
      <c r="KS97" s="157">
        <v>85</v>
      </c>
      <c r="KT97" s="157">
        <v>53</v>
      </c>
      <c r="KU97" s="157">
        <v>2</v>
      </c>
      <c r="KV97" s="157">
        <v>30</v>
      </c>
      <c r="KZ97" s="157" t="s">
        <v>69</v>
      </c>
      <c r="LA97" s="157">
        <v>176</v>
      </c>
      <c r="LB97" s="157">
        <v>164</v>
      </c>
      <c r="LC97" s="157">
        <v>3</v>
      </c>
      <c r="LD97" s="157">
        <v>9</v>
      </c>
      <c r="LH97" s="161" t="s">
        <v>71</v>
      </c>
      <c r="LI97" s="157">
        <v>194</v>
      </c>
      <c r="LJ97" s="157">
        <v>185</v>
      </c>
      <c r="LK97" s="157">
        <v>7</v>
      </c>
      <c r="LL97" s="157">
        <v>2</v>
      </c>
      <c r="LP97" s="157" t="s">
        <v>69</v>
      </c>
      <c r="LQ97" s="157">
        <v>176</v>
      </c>
      <c r="LR97" s="157">
        <v>164</v>
      </c>
      <c r="LS97" s="157">
        <v>3</v>
      </c>
      <c r="LT97" s="157">
        <v>9</v>
      </c>
      <c r="LX97" s="157" t="s">
        <v>69</v>
      </c>
      <c r="LY97" s="157">
        <v>176</v>
      </c>
      <c r="LZ97" s="157">
        <v>165</v>
      </c>
      <c r="MA97" s="157">
        <v>2</v>
      </c>
      <c r="MB97" s="157">
        <v>9</v>
      </c>
    </row>
    <row r="98" spans="216:340">
      <c r="HH98" s="157" t="s">
        <v>84</v>
      </c>
      <c r="HI98" s="157">
        <v>134</v>
      </c>
      <c r="HJ98" s="157">
        <v>108</v>
      </c>
      <c r="HK98" s="157">
        <v>15</v>
      </c>
      <c r="HL98" s="157">
        <v>11</v>
      </c>
      <c r="HX98" s="157" t="s">
        <v>84</v>
      </c>
      <c r="HY98" s="157">
        <v>134</v>
      </c>
      <c r="HZ98" s="157">
        <v>109</v>
      </c>
      <c r="IA98" s="157">
        <v>15</v>
      </c>
      <c r="IB98" s="157">
        <v>10</v>
      </c>
      <c r="IV98" s="157" t="s">
        <v>84</v>
      </c>
      <c r="IW98" s="157">
        <v>134</v>
      </c>
      <c r="IX98" s="157">
        <v>109</v>
      </c>
      <c r="IY98" s="157">
        <v>15</v>
      </c>
      <c r="IZ98" s="157">
        <v>10</v>
      </c>
      <c r="JD98" s="157" t="s">
        <v>84</v>
      </c>
      <c r="JE98" s="157">
        <v>134</v>
      </c>
      <c r="JF98" s="157">
        <v>110</v>
      </c>
      <c r="JG98" s="157">
        <v>13</v>
      </c>
      <c r="JH98" s="157">
        <v>11</v>
      </c>
      <c r="JL98" s="157" t="s">
        <v>84</v>
      </c>
      <c r="JM98" s="156">
        <v>134</v>
      </c>
      <c r="JN98" s="156">
        <v>110</v>
      </c>
      <c r="JO98" s="156">
        <v>13</v>
      </c>
      <c r="JP98" s="156">
        <v>11</v>
      </c>
      <c r="JT98" s="157" t="s">
        <v>84</v>
      </c>
      <c r="JU98" s="156">
        <v>134</v>
      </c>
      <c r="JV98" s="156">
        <v>110</v>
      </c>
      <c r="JW98" s="156">
        <v>13</v>
      </c>
      <c r="JX98" s="156">
        <v>11</v>
      </c>
      <c r="KB98" s="157" t="s">
        <v>82</v>
      </c>
      <c r="KC98" s="157">
        <v>71</v>
      </c>
      <c r="KD98" s="157">
        <v>45</v>
      </c>
      <c r="KE98" s="157">
        <v>8</v>
      </c>
      <c r="KF98" s="157">
        <v>18</v>
      </c>
      <c r="KJ98" s="157" t="s">
        <v>270</v>
      </c>
      <c r="KK98" s="157">
        <v>144</v>
      </c>
      <c r="KL98" s="157">
        <v>132</v>
      </c>
      <c r="KM98" s="157">
        <v>7</v>
      </c>
      <c r="KN98" s="157">
        <v>5</v>
      </c>
      <c r="KR98" s="157" t="s">
        <v>270</v>
      </c>
      <c r="KS98" s="157">
        <v>144</v>
      </c>
      <c r="KT98" s="157">
        <v>132</v>
      </c>
      <c r="KU98" s="157">
        <v>7</v>
      </c>
      <c r="KV98" s="157">
        <v>5</v>
      </c>
      <c r="KZ98" s="161" t="s">
        <v>71</v>
      </c>
      <c r="LA98" s="157">
        <v>192</v>
      </c>
      <c r="LB98" s="157">
        <v>183</v>
      </c>
      <c r="LC98" s="157">
        <v>7</v>
      </c>
      <c r="LD98" s="157">
        <v>2</v>
      </c>
      <c r="LH98" s="157" t="s">
        <v>72</v>
      </c>
      <c r="LI98" s="157">
        <v>85</v>
      </c>
      <c r="LJ98" s="157">
        <v>53</v>
      </c>
      <c r="LK98" s="157">
        <v>2</v>
      </c>
      <c r="LL98" s="157">
        <v>30</v>
      </c>
      <c r="LP98" s="157" t="s">
        <v>70</v>
      </c>
      <c r="LQ98" s="157">
        <v>270</v>
      </c>
      <c r="LR98" s="157">
        <v>223</v>
      </c>
      <c r="LS98" s="157">
        <v>7</v>
      </c>
      <c r="LT98" s="157">
        <v>40</v>
      </c>
      <c r="LX98" s="157" t="s">
        <v>70</v>
      </c>
      <c r="LY98" s="157">
        <v>270</v>
      </c>
      <c r="LZ98" s="157">
        <v>223</v>
      </c>
      <c r="MA98" s="157">
        <v>7</v>
      </c>
      <c r="MB98" s="157">
        <v>40</v>
      </c>
    </row>
    <row r="99" spans="216:340">
      <c r="KB99" s="157" t="s">
        <v>84</v>
      </c>
      <c r="KC99" s="156">
        <v>134</v>
      </c>
      <c r="KD99" s="156">
        <v>111</v>
      </c>
      <c r="KE99" s="156">
        <v>13</v>
      </c>
      <c r="KF99" s="156">
        <v>10</v>
      </c>
      <c r="KJ99" s="157" t="s">
        <v>84</v>
      </c>
      <c r="KK99" s="156">
        <v>134</v>
      </c>
      <c r="KL99" s="156">
        <v>110</v>
      </c>
      <c r="KM99" s="156">
        <v>12</v>
      </c>
      <c r="KN99" s="156">
        <v>12</v>
      </c>
      <c r="KR99" s="157" t="s">
        <v>84</v>
      </c>
      <c r="KS99" s="156">
        <v>134</v>
      </c>
      <c r="KT99" s="156">
        <v>110</v>
      </c>
      <c r="KU99" s="156">
        <v>13</v>
      </c>
      <c r="KV99" s="156">
        <v>11</v>
      </c>
      <c r="KZ99" s="157" t="s">
        <v>270</v>
      </c>
      <c r="LA99" s="157">
        <v>144</v>
      </c>
      <c r="LB99" s="157">
        <v>131</v>
      </c>
      <c r="LC99" s="157">
        <v>9</v>
      </c>
      <c r="LD99" s="157">
        <v>4</v>
      </c>
      <c r="LH99" s="157" t="s">
        <v>270</v>
      </c>
      <c r="LI99" s="157">
        <v>144</v>
      </c>
      <c r="LJ99" s="157">
        <v>131</v>
      </c>
      <c r="LK99" s="157">
        <v>8</v>
      </c>
      <c r="LL99" s="157">
        <v>5</v>
      </c>
      <c r="LP99" s="161" t="s">
        <v>71</v>
      </c>
      <c r="LQ99" s="157">
        <v>194</v>
      </c>
      <c r="LR99" s="157">
        <v>185</v>
      </c>
      <c r="LS99" s="157">
        <v>7</v>
      </c>
      <c r="LT99" s="157">
        <v>2</v>
      </c>
      <c r="LX99" s="161" t="s">
        <v>71</v>
      </c>
      <c r="LY99" s="157">
        <v>194</v>
      </c>
      <c r="LZ99" s="157">
        <v>185</v>
      </c>
      <c r="MA99" s="157">
        <v>7</v>
      </c>
      <c r="MB99" s="157">
        <v>2</v>
      </c>
    </row>
    <row r="100" spans="216:340">
      <c r="KZ100" s="157" t="s">
        <v>84</v>
      </c>
      <c r="LA100" s="156">
        <v>134</v>
      </c>
      <c r="LB100" s="156">
        <v>110</v>
      </c>
      <c r="LC100" s="156">
        <v>13</v>
      </c>
      <c r="LD100" s="156">
        <v>11</v>
      </c>
      <c r="LH100" s="157" t="s">
        <v>86</v>
      </c>
      <c r="LI100" s="157">
        <v>1649</v>
      </c>
      <c r="LJ100" s="157">
        <v>1361</v>
      </c>
      <c r="LK100" s="157">
        <v>137</v>
      </c>
      <c r="LL100" s="157">
        <v>151</v>
      </c>
      <c r="LP100" s="157" t="s">
        <v>72</v>
      </c>
      <c r="LQ100" s="157">
        <v>85</v>
      </c>
      <c r="LR100" s="157">
        <v>53</v>
      </c>
      <c r="LS100" s="157">
        <v>2</v>
      </c>
      <c r="LT100" s="157">
        <v>30</v>
      </c>
      <c r="LX100" s="157" t="s">
        <v>72</v>
      </c>
      <c r="LY100" s="157">
        <v>85</v>
      </c>
      <c r="LZ100" s="157">
        <v>53</v>
      </c>
      <c r="MA100" s="157">
        <v>2</v>
      </c>
      <c r="MB100" s="157">
        <v>30</v>
      </c>
    </row>
    <row r="101" spans="216:340">
      <c r="LH101" s="157" t="s">
        <v>84</v>
      </c>
      <c r="LI101" s="156">
        <v>134</v>
      </c>
      <c r="LJ101" s="156">
        <v>111</v>
      </c>
      <c r="LK101" s="156">
        <v>13</v>
      </c>
      <c r="LL101" s="156">
        <v>10</v>
      </c>
      <c r="LP101" s="157" t="s">
        <v>270</v>
      </c>
      <c r="LQ101" s="157">
        <v>144</v>
      </c>
      <c r="LR101" s="157">
        <v>132</v>
      </c>
      <c r="LS101" s="157">
        <v>8</v>
      </c>
      <c r="LT101" s="157">
        <v>4</v>
      </c>
      <c r="LX101" s="157" t="s">
        <v>270</v>
      </c>
      <c r="LY101" s="157">
        <v>144</v>
      </c>
      <c r="LZ101" s="157">
        <v>131</v>
      </c>
      <c r="MA101" s="157">
        <v>7</v>
      </c>
      <c r="MB101" s="157">
        <v>6</v>
      </c>
    </row>
    <row r="102" spans="216:340">
      <c r="LP102" s="157" t="s">
        <v>82</v>
      </c>
      <c r="LQ102" s="157">
        <v>71</v>
      </c>
      <c r="LR102" s="157">
        <v>45</v>
      </c>
      <c r="LS102" s="157">
        <v>8</v>
      </c>
      <c r="LT102" s="157">
        <v>18</v>
      </c>
      <c r="LX102" s="157" t="s">
        <v>84</v>
      </c>
      <c r="LY102" s="156">
        <v>134</v>
      </c>
      <c r="LZ102" s="156">
        <v>110</v>
      </c>
      <c r="MA102" s="156">
        <v>13</v>
      </c>
      <c r="MB102" s="156">
        <v>11</v>
      </c>
    </row>
    <row r="103" spans="216:340">
      <c r="LP103" s="157" t="s">
        <v>84</v>
      </c>
      <c r="LQ103" s="156">
        <v>134</v>
      </c>
      <c r="LR103" s="156">
        <v>110</v>
      </c>
      <c r="LS103" s="156">
        <v>13</v>
      </c>
      <c r="LT103" s="156">
        <v>11</v>
      </c>
      <c r="LX103" s="157"/>
    </row>
  </sheetData>
  <mergeCells count="21">
    <mergeCell ref="FE1:FF1"/>
    <mergeCell ref="FL1:FM1"/>
    <mergeCell ref="DX79:EA79"/>
    <mergeCell ref="DX1:DY1"/>
    <mergeCell ref="EF1:EG1"/>
    <mergeCell ref="EN1:EO1"/>
    <mergeCell ref="EV1:EW1"/>
    <mergeCell ref="EX1:EY1"/>
    <mergeCell ref="DP1:DQ1"/>
    <mergeCell ref="CZ1:DA1"/>
    <mergeCell ref="DH1:DI1"/>
    <mergeCell ref="CJ1:CK1"/>
    <mergeCell ref="CR1:CS1"/>
    <mergeCell ref="CB1:CC1"/>
    <mergeCell ref="BT1:BU1"/>
    <mergeCell ref="BD1:BE1"/>
    <mergeCell ref="P1:Q1"/>
    <mergeCell ref="X1:Y1"/>
    <mergeCell ref="AF1:AG1"/>
    <mergeCell ref="AN1:AO1"/>
    <mergeCell ref="AV1:AW1"/>
  </mergeCells>
  <phoneticPr fontId="11" type="noConversion"/>
  <conditionalFormatting sqref="CK4">
    <cfRule type="cellIs" dxfId="217" priority="387" operator="equal">
      <formula>799</formula>
    </cfRule>
    <cfRule type="uniqueValues" priority="388"/>
  </conditionalFormatting>
  <conditionalFormatting sqref="CK9">
    <cfRule type="cellIs" dxfId="216" priority="385" operator="equal">
      <formula>799</formula>
    </cfRule>
    <cfRule type="uniqueValues" priority="386"/>
  </conditionalFormatting>
  <conditionalFormatting sqref="CK11">
    <cfRule type="cellIs" dxfId="215" priority="383" operator="equal">
      <formula>799</formula>
    </cfRule>
    <cfRule type="uniqueValues" priority="384"/>
  </conditionalFormatting>
  <conditionalFormatting sqref="CK12">
    <cfRule type="cellIs" dxfId="214" priority="381" operator="equal">
      <formula>799</formula>
    </cfRule>
    <cfRule type="uniqueValues" priority="382"/>
  </conditionalFormatting>
  <conditionalFormatting sqref="CK14">
    <cfRule type="cellIs" dxfId="213" priority="379" operator="equal">
      <formula>799</formula>
    </cfRule>
    <cfRule type="uniqueValues" priority="380"/>
  </conditionalFormatting>
  <conditionalFormatting sqref="CK17">
    <cfRule type="cellIs" dxfId="212" priority="377" operator="equal">
      <formula>799</formula>
    </cfRule>
    <cfRule type="uniqueValues" priority="378"/>
  </conditionalFormatting>
  <conditionalFormatting sqref="CK22">
    <cfRule type="cellIs" dxfId="211" priority="375" operator="equal">
      <formula>799</formula>
    </cfRule>
    <cfRule type="uniqueValues" priority="376"/>
  </conditionalFormatting>
  <conditionalFormatting sqref="CK31">
    <cfRule type="cellIs" dxfId="210" priority="373" operator="equal">
      <formula>799</formula>
    </cfRule>
    <cfRule type="uniqueValues" priority="374"/>
  </conditionalFormatting>
  <conditionalFormatting sqref="CK42">
    <cfRule type="cellIs" dxfId="209" priority="371" operator="equal">
      <formula>799</formula>
    </cfRule>
    <cfRule type="uniqueValues" priority="372"/>
  </conditionalFormatting>
  <conditionalFormatting sqref="CK43">
    <cfRule type="cellIs" dxfId="208" priority="369" operator="equal">
      <formula>799</formula>
    </cfRule>
    <cfRule type="uniqueValues" priority="370"/>
  </conditionalFormatting>
  <conditionalFormatting sqref="CS4">
    <cfRule type="cellIs" dxfId="207" priority="367" operator="equal">
      <formula>799</formula>
    </cfRule>
    <cfRule type="uniqueValues" priority="368"/>
  </conditionalFormatting>
  <conditionalFormatting sqref="CS9">
    <cfRule type="cellIs" dxfId="206" priority="365" operator="equal">
      <formula>799</formula>
    </cfRule>
    <cfRule type="uniqueValues" priority="366"/>
  </conditionalFormatting>
  <conditionalFormatting sqref="CS11">
    <cfRule type="cellIs" dxfId="205" priority="363" operator="equal">
      <formula>799</formula>
    </cfRule>
    <cfRule type="uniqueValues" priority="364"/>
  </conditionalFormatting>
  <conditionalFormatting sqref="CS12">
    <cfRule type="cellIs" dxfId="204" priority="361" operator="equal">
      <formula>799</formula>
    </cfRule>
    <cfRule type="uniqueValues" priority="362"/>
  </conditionalFormatting>
  <conditionalFormatting sqref="CS17">
    <cfRule type="cellIs" dxfId="203" priority="359" operator="equal">
      <formula>799</formula>
    </cfRule>
    <cfRule type="uniqueValues" priority="360"/>
  </conditionalFormatting>
  <conditionalFormatting sqref="CS31">
    <cfRule type="cellIs" dxfId="202" priority="357" operator="equal">
      <formula>799</formula>
    </cfRule>
    <cfRule type="uniqueValues" priority="358"/>
  </conditionalFormatting>
  <conditionalFormatting sqref="CS42">
    <cfRule type="cellIs" dxfId="201" priority="355" operator="equal">
      <formula>799</formula>
    </cfRule>
    <cfRule type="uniqueValues" priority="356"/>
  </conditionalFormatting>
  <conditionalFormatting sqref="CS22:CV22">
    <cfRule type="cellIs" dxfId="200" priority="353" operator="equal">
      <formula>799</formula>
    </cfRule>
    <cfRule type="uniqueValues" priority="354"/>
  </conditionalFormatting>
  <conditionalFormatting sqref="DA4">
    <cfRule type="cellIs" dxfId="199" priority="351" operator="equal">
      <formula>799</formula>
    </cfRule>
    <cfRule type="uniqueValues" priority="352"/>
  </conditionalFormatting>
  <conditionalFormatting sqref="DA9">
    <cfRule type="cellIs" dxfId="198" priority="349" operator="equal">
      <formula>799</formula>
    </cfRule>
    <cfRule type="uniqueValues" priority="350"/>
  </conditionalFormatting>
  <conditionalFormatting sqref="DA11">
    <cfRule type="cellIs" dxfId="197" priority="347" operator="equal">
      <formula>799</formula>
    </cfRule>
    <cfRule type="uniqueValues" priority="348"/>
  </conditionalFormatting>
  <conditionalFormatting sqref="DA12">
    <cfRule type="cellIs" dxfId="196" priority="345" operator="equal">
      <formula>799</formula>
    </cfRule>
    <cfRule type="uniqueValues" priority="346"/>
  </conditionalFormatting>
  <conditionalFormatting sqref="DA17">
    <cfRule type="cellIs" dxfId="195" priority="343" operator="equal">
      <formula>799</formula>
    </cfRule>
    <cfRule type="uniqueValues" priority="344"/>
  </conditionalFormatting>
  <conditionalFormatting sqref="DA22">
    <cfRule type="cellIs" dxfId="194" priority="341" operator="equal">
      <formula>799</formula>
    </cfRule>
    <cfRule type="uniqueValues" priority="342"/>
  </conditionalFormatting>
  <conditionalFormatting sqref="DA31">
    <cfRule type="cellIs" dxfId="193" priority="339" operator="equal">
      <formula>799</formula>
    </cfRule>
    <cfRule type="uniqueValues" priority="340"/>
  </conditionalFormatting>
  <conditionalFormatting sqref="DA42">
    <cfRule type="cellIs" dxfId="192" priority="337" operator="equal">
      <formula>799</formula>
    </cfRule>
    <cfRule type="uniqueValues" priority="338"/>
  </conditionalFormatting>
  <conditionalFormatting sqref="DI4">
    <cfRule type="cellIs" dxfId="191" priority="335" operator="equal">
      <formula>799</formula>
    </cfRule>
    <cfRule type="uniqueValues" priority="336"/>
  </conditionalFormatting>
  <conditionalFormatting sqref="DI9">
    <cfRule type="cellIs" dxfId="190" priority="333" operator="equal">
      <formula>799</formula>
    </cfRule>
    <cfRule type="uniqueValues" priority="334"/>
  </conditionalFormatting>
  <conditionalFormatting sqref="DI11">
    <cfRule type="cellIs" dxfId="189" priority="331" operator="equal">
      <formula>799</formula>
    </cfRule>
    <cfRule type="uniqueValues" priority="332"/>
  </conditionalFormatting>
  <conditionalFormatting sqref="DI12">
    <cfRule type="cellIs" dxfId="188" priority="329" operator="equal">
      <formula>799</formula>
    </cfRule>
    <cfRule type="uniqueValues" priority="330"/>
  </conditionalFormatting>
  <conditionalFormatting sqref="DI17">
    <cfRule type="cellIs" dxfId="187" priority="327" operator="equal">
      <formula>799</formula>
    </cfRule>
    <cfRule type="uniqueValues" priority="328"/>
  </conditionalFormatting>
  <conditionalFormatting sqref="DI31">
    <cfRule type="cellIs" dxfId="186" priority="325" operator="equal">
      <formula>799</formula>
    </cfRule>
    <cfRule type="uniqueValues" priority="326"/>
  </conditionalFormatting>
  <conditionalFormatting sqref="DI42">
    <cfRule type="cellIs" dxfId="185" priority="323" operator="equal">
      <formula>799</formula>
    </cfRule>
    <cfRule type="uniqueValues" priority="324"/>
  </conditionalFormatting>
  <conditionalFormatting sqref="DQ4">
    <cfRule type="cellIs" dxfId="184" priority="321" operator="equal">
      <formula>799</formula>
    </cfRule>
    <cfRule type="uniqueValues" priority="322"/>
  </conditionalFormatting>
  <conditionalFormatting sqref="DQ9">
    <cfRule type="cellIs" dxfId="183" priority="319" operator="equal">
      <formula>799</formula>
    </cfRule>
    <cfRule type="uniqueValues" priority="320"/>
  </conditionalFormatting>
  <conditionalFormatting sqref="DQ11">
    <cfRule type="cellIs" dxfId="182" priority="317" operator="equal">
      <formula>799</formula>
    </cfRule>
    <cfRule type="uniqueValues" priority="318"/>
  </conditionalFormatting>
  <conditionalFormatting sqref="DQ12">
    <cfRule type="cellIs" dxfId="181" priority="315" operator="equal">
      <formula>799</formula>
    </cfRule>
    <cfRule type="uniqueValues" priority="316"/>
  </conditionalFormatting>
  <conditionalFormatting sqref="DQ17">
    <cfRule type="cellIs" dxfId="180" priority="313" operator="equal">
      <formula>799</formula>
    </cfRule>
    <cfRule type="uniqueValues" priority="314"/>
  </conditionalFormatting>
  <conditionalFormatting sqref="DQ31">
    <cfRule type="cellIs" dxfId="179" priority="311" operator="equal">
      <formula>799</formula>
    </cfRule>
    <cfRule type="uniqueValues" priority="312"/>
  </conditionalFormatting>
  <conditionalFormatting sqref="DQ42">
    <cfRule type="cellIs" dxfId="178" priority="309" operator="equal">
      <formula>799</formula>
    </cfRule>
    <cfRule type="uniqueValues" priority="310"/>
  </conditionalFormatting>
  <conditionalFormatting sqref="DY4">
    <cfRule type="cellIs" dxfId="177" priority="307" operator="equal">
      <formula>799</formula>
    </cfRule>
    <cfRule type="uniqueValues" priority="308"/>
  </conditionalFormatting>
  <conditionalFormatting sqref="DY9">
    <cfRule type="cellIs" dxfId="176" priority="305" operator="equal">
      <formula>799</formula>
    </cfRule>
    <cfRule type="uniqueValues" priority="306"/>
  </conditionalFormatting>
  <conditionalFormatting sqref="DY11">
    <cfRule type="cellIs" dxfId="175" priority="303" operator="equal">
      <formula>799</formula>
    </cfRule>
    <cfRule type="uniqueValues" priority="304"/>
  </conditionalFormatting>
  <conditionalFormatting sqref="DY12">
    <cfRule type="cellIs" dxfId="174" priority="301" operator="equal">
      <formula>799</formula>
    </cfRule>
    <cfRule type="uniqueValues" priority="302"/>
  </conditionalFormatting>
  <conditionalFormatting sqref="DY17">
    <cfRule type="cellIs" dxfId="173" priority="299" operator="equal">
      <formula>799</formula>
    </cfRule>
    <cfRule type="uniqueValues" priority="300"/>
  </conditionalFormatting>
  <conditionalFormatting sqref="DY31">
    <cfRule type="cellIs" dxfId="172" priority="297" operator="equal">
      <formula>799</formula>
    </cfRule>
    <cfRule type="uniqueValues" priority="298"/>
  </conditionalFormatting>
  <conditionalFormatting sqref="DY42">
    <cfRule type="cellIs" dxfId="171" priority="295" operator="equal">
      <formula>799</formula>
    </cfRule>
    <cfRule type="uniqueValues" priority="296"/>
  </conditionalFormatting>
  <conditionalFormatting sqref="EO4">
    <cfRule type="cellIs" dxfId="170" priority="293" operator="equal">
      <formula>799</formula>
    </cfRule>
    <cfRule type="uniqueValues" priority="294"/>
  </conditionalFormatting>
  <conditionalFormatting sqref="EO9">
    <cfRule type="cellIs" dxfId="169" priority="291" operator="equal">
      <formula>799</formula>
    </cfRule>
    <cfRule type="uniqueValues" priority="292"/>
  </conditionalFormatting>
  <conditionalFormatting sqref="EO11">
    <cfRule type="cellIs" dxfId="168" priority="289" operator="equal">
      <formula>799</formula>
    </cfRule>
    <cfRule type="uniqueValues" priority="290"/>
  </conditionalFormatting>
  <conditionalFormatting sqref="EO12">
    <cfRule type="cellIs" dxfId="167" priority="287" operator="equal">
      <formula>799</formula>
    </cfRule>
    <cfRule type="uniqueValues" priority="288"/>
  </conditionalFormatting>
  <conditionalFormatting sqref="EO17">
    <cfRule type="cellIs" dxfId="166" priority="285" operator="equal">
      <formula>799</formula>
    </cfRule>
    <cfRule type="uniqueValues" priority="286"/>
  </conditionalFormatting>
  <conditionalFormatting sqref="EO31">
    <cfRule type="cellIs" dxfId="165" priority="283" operator="equal">
      <formula>799</formula>
    </cfRule>
    <cfRule type="uniqueValues" priority="284"/>
  </conditionalFormatting>
  <conditionalFormatting sqref="EO42">
    <cfRule type="cellIs" dxfId="164" priority="281" operator="equal">
      <formula>799</formula>
    </cfRule>
    <cfRule type="uniqueValues" priority="282"/>
  </conditionalFormatting>
  <conditionalFormatting sqref="FU4">
    <cfRule type="cellIs" dxfId="163" priority="279" operator="equal">
      <formula>799</formula>
    </cfRule>
    <cfRule type="uniqueValues" priority="280"/>
  </conditionalFormatting>
  <conditionalFormatting sqref="FU9">
    <cfRule type="cellIs" dxfId="162" priority="277" operator="equal">
      <formula>799</formula>
    </cfRule>
    <cfRule type="uniqueValues" priority="278"/>
  </conditionalFormatting>
  <conditionalFormatting sqref="FU11">
    <cfRule type="cellIs" dxfId="161" priority="275" operator="equal">
      <formula>799</formula>
    </cfRule>
    <cfRule type="uniqueValues" priority="276"/>
  </conditionalFormatting>
  <conditionalFormatting sqref="FU12">
    <cfRule type="cellIs" dxfId="160" priority="273" operator="equal">
      <formula>799</formula>
    </cfRule>
    <cfRule type="uniqueValues" priority="274"/>
  </conditionalFormatting>
  <conditionalFormatting sqref="FU17">
    <cfRule type="cellIs" dxfId="159" priority="271" operator="equal">
      <formula>799</formula>
    </cfRule>
    <cfRule type="uniqueValues" priority="272"/>
  </conditionalFormatting>
  <conditionalFormatting sqref="FU31">
    <cfRule type="cellIs" dxfId="158" priority="269" operator="equal">
      <formula>799</formula>
    </cfRule>
    <cfRule type="uniqueValues" priority="270"/>
  </conditionalFormatting>
  <conditionalFormatting sqref="FU42">
    <cfRule type="cellIs" dxfId="157" priority="267" operator="equal">
      <formula>799</formula>
    </cfRule>
    <cfRule type="uniqueValues" priority="268"/>
  </conditionalFormatting>
  <conditionalFormatting sqref="GC4">
    <cfRule type="cellIs" dxfId="156" priority="265" operator="equal">
      <formula>799</formula>
    </cfRule>
    <cfRule type="uniqueValues" priority="266"/>
  </conditionalFormatting>
  <conditionalFormatting sqref="GC9">
    <cfRule type="cellIs" dxfId="155" priority="263" operator="equal">
      <formula>799</formula>
    </cfRule>
    <cfRule type="uniqueValues" priority="264"/>
  </conditionalFormatting>
  <conditionalFormatting sqref="GC11">
    <cfRule type="cellIs" dxfId="154" priority="261" operator="equal">
      <formula>799</formula>
    </cfRule>
    <cfRule type="uniqueValues" priority="262"/>
  </conditionalFormatting>
  <conditionalFormatting sqref="GC12">
    <cfRule type="cellIs" dxfId="153" priority="259" operator="equal">
      <formula>799</formula>
    </cfRule>
    <cfRule type="uniqueValues" priority="260"/>
  </conditionalFormatting>
  <conditionalFormatting sqref="GC17">
    <cfRule type="cellIs" dxfId="152" priority="257" operator="equal">
      <formula>799</formula>
    </cfRule>
    <cfRule type="uniqueValues" priority="258"/>
  </conditionalFormatting>
  <conditionalFormatting sqref="GC31">
    <cfRule type="cellIs" dxfId="151" priority="255" operator="equal">
      <formula>799</formula>
    </cfRule>
    <cfRule type="uniqueValues" priority="256"/>
  </conditionalFormatting>
  <conditionalFormatting sqref="GC42">
    <cfRule type="cellIs" dxfId="150" priority="253" operator="equal">
      <formula>799</formula>
    </cfRule>
    <cfRule type="uniqueValues" priority="254"/>
  </conditionalFormatting>
  <conditionalFormatting sqref="GK4">
    <cfRule type="cellIs" dxfId="149" priority="251" operator="equal">
      <formula>799</formula>
    </cfRule>
    <cfRule type="uniqueValues" priority="252"/>
  </conditionalFormatting>
  <conditionalFormatting sqref="GK9">
    <cfRule type="cellIs" dxfId="148" priority="249" operator="equal">
      <formula>799</formula>
    </cfRule>
    <cfRule type="uniqueValues" priority="250"/>
  </conditionalFormatting>
  <conditionalFormatting sqref="GK11">
    <cfRule type="cellIs" dxfId="147" priority="247" operator="equal">
      <formula>799</formula>
    </cfRule>
    <cfRule type="uniqueValues" priority="248"/>
  </conditionalFormatting>
  <conditionalFormatting sqref="GK12">
    <cfRule type="cellIs" dxfId="146" priority="245" operator="equal">
      <formula>799</formula>
    </cfRule>
    <cfRule type="uniqueValues" priority="246"/>
  </conditionalFormatting>
  <conditionalFormatting sqref="GK17">
    <cfRule type="cellIs" dxfId="145" priority="243" operator="equal">
      <formula>799</formula>
    </cfRule>
    <cfRule type="uniqueValues" priority="244"/>
  </conditionalFormatting>
  <conditionalFormatting sqref="GK31">
    <cfRule type="cellIs" dxfId="144" priority="241" operator="equal">
      <formula>799</formula>
    </cfRule>
    <cfRule type="uniqueValues" priority="242"/>
  </conditionalFormatting>
  <conditionalFormatting sqref="GK42">
    <cfRule type="cellIs" dxfId="143" priority="239" operator="equal">
      <formula>799</formula>
    </cfRule>
    <cfRule type="uniqueValues" priority="240"/>
  </conditionalFormatting>
  <conditionalFormatting sqref="GS4">
    <cfRule type="cellIs" dxfId="142" priority="237" operator="equal">
      <formula>799</formula>
    </cfRule>
    <cfRule type="uniqueValues" priority="238"/>
  </conditionalFormatting>
  <conditionalFormatting sqref="GS9">
    <cfRule type="cellIs" dxfId="141" priority="235" operator="equal">
      <formula>799</formula>
    </cfRule>
    <cfRule type="uniqueValues" priority="236"/>
  </conditionalFormatting>
  <conditionalFormatting sqref="GS11">
    <cfRule type="cellIs" dxfId="140" priority="233" operator="equal">
      <formula>799</formula>
    </cfRule>
    <cfRule type="uniqueValues" priority="234"/>
  </conditionalFormatting>
  <conditionalFormatting sqref="GS12">
    <cfRule type="cellIs" dxfId="139" priority="231" operator="equal">
      <formula>799</formula>
    </cfRule>
    <cfRule type="uniqueValues" priority="232"/>
  </conditionalFormatting>
  <conditionalFormatting sqref="GS17">
    <cfRule type="cellIs" dxfId="138" priority="229" operator="equal">
      <formula>799</formula>
    </cfRule>
    <cfRule type="uniqueValues" priority="230"/>
  </conditionalFormatting>
  <conditionalFormatting sqref="GS31">
    <cfRule type="cellIs" dxfId="137" priority="227" operator="equal">
      <formula>799</formula>
    </cfRule>
    <cfRule type="uniqueValues" priority="228"/>
  </conditionalFormatting>
  <conditionalFormatting sqref="GS42">
    <cfRule type="cellIs" dxfId="136" priority="225" operator="equal">
      <formula>799</formula>
    </cfRule>
    <cfRule type="uniqueValues" priority="226"/>
  </conditionalFormatting>
  <conditionalFormatting sqref="HA4">
    <cfRule type="cellIs" dxfId="135" priority="223" operator="equal">
      <formula>799</formula>
    </cfRule>
    <cfRule type="uniqueValues" priority="224"/>
  </conditionalFormatting>
  <conditionalFormatting sqref="HA9">
    <cfRule type="cellIs" dxfId="134" priority="221" operator="equal">
      <formula>799</formula>
    </cfRule>
    <cfRule type="uniqueValues" priority="222"/>
  </conditionalFormatting>
  <conditionalFormatting sqref="HA11">
    <cfRule type="cellIs" dxfId="133" priority="219" operator="equal">
      <formula>799</formula>
    </cfRule>
    <cfRule type="uniqueValues" priority="220"/>
  </conditionalFormatting>
  <conditionalFormatting sqref="HA12">
    <cfRule type="cellIs" dxfId="132" priority="217" operator="equal">
      <formula>799</formula>
    </cfRule>
    <cfRule type="uniqueValues" priority="218"/>
  </conditionalFormatting>
  <conditionalFormatting sqref="HA17">
    <cfRule type="cellIs" dxfId="131" priority="215" operator="equal">
      <formula>799</formula>
    </cfRule>
    <cfRule type="uniqueValues" priority="216"/>
  </conditionalFormatting>
  <conditionalFormatting sqref="HA31">
    <cfRule type="cellIs" dxfId="130" priority="213" operator="equal">
      <formula>799</formula>
    </cfRule>
    <cfRule type="uniqueValues" priority="214"/>
  </conditionalFormatting>
  <conditionalFormatting sqref="HA42">
    <cfRule type="cellIs" dxfId="129" priority="211" operator="equal">
      <formula>799</formula>
    </cfRule>
    <cfRule type="uniqueValues" priority="212"/>
  </conditionalFormatting>
  <conditionalFormatting sqref="HI4">
    <cfRule type="cellIs" dxfId="128" priority="209" operator="equal">
      <formula>799</formula>
    </cfRule>
    <cfRule type="uniqueValues" priority="210"/>
  </conditionalFormatting>
  <conditionalFormatting sqref="HI9">
    <cfRule type="cellIs" dxfId="127" priority="207" operator="equal">
      <formula>799</formula>
    </cfRule>
    <cfRule type="uniqueValues" priority="208"/>
  </conditionalFormatting>
  <conditionalFormatting sqref="HI11">
    <cfRule type="cellIs" dxfId="126" priority="205" operator="equal">
      <formula>799</formula>
    </cfRule>
    <cfRule type="uniqueValues" priority="206"/>
  </conditionalFormatting>
  <conditionalFormatting sqref="HI12">
    <cfRule type="cellIs" dxfId="125" priority="203" operator="equal">
      <formula>799</formula>
    </cfRule>
    <cfRule type="uniqueValues" priority="204"/>
  </conditionalFormatting>
  <conditionalFormatting sqref="HI17">
    <cfRule type="cellIs" dxfId="124" priority="201" operator="equal">
      <formula>799</formula>
    </cfRule>
    <cfRule type="uniqueValues" priority="202"/>
  </conditionalFormatting>
  <conditionalFormatting sqref="HI31">
    <cfRule type="cellIs" dxfId="123" priority="199" operator="equal">
      <formula>799</formula>
    </cfRule>
    <cfRule type="uniqueValues" priority="200"/>
  </conditionalFormatting>
  <conditionalFormatting sqref="HI42">
    <cfRule type="cellIs" dxfId="122" priority="197" operator="equal">
      <formula>799</formula>
    </cfRule>
    <cfRule type="uniqueValues" priority="198"/>
  </conditionalFormatting>
  <conditionalFormatting sqref="HQ4">
    <cfRule type="cellIs" dxfId="121" priority="195" operator="equal">
      <formula>799</formula>
    </cfRule>
    <cfRule type="uniqueValues" priority="196"/>
  </conditionalFormatting>
  <conditionalFormatting sqref="HQ9">
    <cfRule type="cellIs" dxfId="120" priority="193" operator="equal">
      <formula>799</formula>
    </cfRule>
    <cfRule type="uniqueValues" priority="194"/>
  </conditionalFormatting>
  <conditionalFormatting sqref="HQ11">
    <cfRule type="cellIs" dxfId="119" priority="191" operator="equal">
      <formula>799</formula>
    </cfRule>
    <cfRule type="uniqueValues" priority="192"/>
  </conditionalFormatting>
  <conditionalFormatting sqref="HQ12">
    <cfRule type="cellIs" dxfId="118" priority="189" operator="equal">
      <formula>799</formula>
    </cfRule>
    <cfRule type="uniqueValues" priority="190"/>
  </conditionalFormatting>
  <conditionalFormatting sqref="HQ17">
    <cfRule type="cellIs" dxfId="117" priority="187" operator="equal">
      <formula>799</formula>
    </cfRule>
    <cfRule type="uniqueValues" priority="188"/>
  </conditionalFormatting>
  <conditionalFormatting sqref="HQ31">
    <cfRule type="cellIs" dxfId="116" priority="185" operator="equal">
      <formula>799</formula>
    </cfRule>
    <cfRule type="uniqueValues" priority="186"/>
  </conditionalFormatting>
  <conditionalFormatting sqref="HQ42">
    <cfRule type="cellIs" dxfId="115" priority="183" operator="equal">
      <formula>799</formula>
    </cfRule>
    <cfRule type="uniqueValues" priority="184"/>
  </conditionalFormatting>
  <conditionalFormatting sqref="HY4">
    <cfRule type="cellIs" dxfId="114" priority="181" operator="equal">
      <formula>799</formula>
    </cfRule>
    <cfRule type="uniqueValues" priority="182"/>
  </conditionalFormatting>
  <conditionalFormatting sqref="HY9">
    <cfRule type="cellIs" dxfId="113" priority="179" operator="equal">
      <formula>799</formula>
    </cfRule>
    <cfRule type="uniqueValues" priority="180"/>
  </conditionalFormatting>
  <conditionalFormatting sqref="HY11">
    <cfRule type="cellIs" dxfId="112" priority="177" operator="equal">
      <formula>799</formula>
    </cfRule>
    <cfRule type="uniqueValues" priority="178"/>
  </conditionalFormatting>
  <conditionalFormatting sqref="HY12">
    <cfRule type="cellIs" dxfId="111" priority="175" operator="equal">
      <formula>799</formula>
    </cfRule>
    <cfRule type="uniqueValues" priority="176"/>
  </conditionalFormatting>
  <conditionalFormatting sqref="HY17">
    <cfRule type="cellIs" dxfId="110" priority="173" operator="equal">
      <formula>799</formula>
    </cfRule>
    <cfRule type="uniqueValues" priority="174"/>
  </conditionalFormatting>
  <conditionalFormatting sqref="HY31">
    <cfRule type="cellIs" dxfId="109" priority="171" operator="equal">
      <formula>799</formula>
    </cfRule>
    <cfRule type="uniqueValues" priority="172"/>
  </conditionalFormatting>
  <conditionalFormatting sqref="HY42">
    <cfRule type="cellIs" dxfId="108" priority="169" operator="equal">
      <formula>799</formula>
    </cfRule>
    <cfRule type="uniqueValues" priority="170"/>
  </conditionalFormatting>
  <conditionalFormatting sqref="IG4">
    <cfRule type="cellIs" dxfId="107" priority="167" operator="equal">
      <formula>799</formula>
    </cfRule>
    <cfRule type="uniqueValues" priority="168"/>
  </conditionalFormatting>
  <conditionalFormatting sqref="IG9">
    <cfRule type="cellIs" dxfId="106" priority="165" operator="equal">
      <formula>799</formula>
    </cfRule>
    <cfRule type="uniqueValues" priority="166"/>
  </conditionalFormatting>
  <conditionalFormatting sqref="IG11">
    <cfRule type="cellIs" dxfId="105" priority="163" operator="equal">
      <formula>799</formula>
    </cfRule>
    <cfRule type="uniqueValues" priority="164"/>
  </conditionalFormatting>
  <conditionalFormatting sqref="IG12">
    <cfRule type="cellIs" dxfId="104" priority="161" operator="equal">
      <formula>799</formula>
    </cfRule>
    <cfRule type="uniqueValues" priority="162"/>
  </conditionalFormatting>
  <conditionalFormatting sqref="IG17">
    <cfRule type="cellIs" dxfId="103" priority="159" operator="equal">
      <formula>799</formula>
    </cfRule>
    <cfRule type="uniqueValues" priority="160"/>
  </conditionalFormatting>
  <conditionalFormatting sqref="IG31">
    <cfRule type="cellIs" dxfId="102" priority="157" operator="equal">
      <formula>799</formula>
    </cfRule>
    <cfRule type="uniqueValues" priority="158"/>
  </conditionalFormatting>
  <conditionalFormatting sqref="IG42">
    <cfRule type="cellIs" dxfId="101" priority="155" operator="equal">
      <formula>799</formula>
    </cfRule>
    <cfRule type="uniqueValues" priority="156"/>
  </conditionalFormatting>
  <conditionalFormatting sqref="IO4">
    <cfRule type="cellIs" dxfId="100" priority="153" operator="equal">
      <formula>799</formula>
    </cfRule>
    <cfRule type="uniqueValues" priority="154"/>
  </conditionalFormatting>
  <conditionalFormatting sqref="IO9">
    <cfRule type="cellIs" dxfId="99" priority="151" operator="equal">
      <formula>799</formula>
    </cfRule>
    <cfRule type="uniqueValues" priority="152"/>
  </conditionalFormatting>
  <conditionalFormatting sqref="IO11">
    <cfRule type="cellIs" dxfId="98" priority="149" operator="equal">
      <formula>799</formula>
    </cfRule>
    <cfRule type="uniqueValues" priority="150"/>
  </conditionalFormatting>
  <conditionalFormatting sqref="IO12">
    <cfRule type="cellIs" dxfId="97" priority="147" operator="equal">
      <formula>799</formula>
    </cfRule>
    <cfRule type="uniqueValues" priority="148"/>
  </conditionalFormatting>
  <conditionalFormatting sqref="IO17">
    <cfRule type="cellIs" dxfId="96" priority="145" operator="equal">
      <formula>799</formula>
    </cfRule>
    <cfRule type="uniqueValues" priority="146"/>
  </conditionalFormatting>
  <conditionalFormatting sqref="IO31">
    <cfRule type="cellIs" dxfId="95" priority="143" operator="equal">
      <formula>799</formula>
    </cfRule>
    <cfRule type="uniqueValues" priority="144"/>
  </conditionalFormatting>
  <conditionalFormatting sqref="IO42">
    <cfRule type="cellIs" dxfId="94" priority="141" operator="equal">
      <formula>799</formula>
    </cfRule>
    <cfRule type="uniqueValues" priority="142"/>
  </conditionalFormatting>
  <conditionalFormatting sqref="IW4">
    <cfRule type="cellIs" dxfId="93" priority="139" operator="equal">
      <formula>799</formula>
    </cfRule>
    <cfRule type="uniqueValues" priority="140"/>
  </conditionalFormatting>
  <conditionalFormatting sqref="IW9">
    <cfRule type="cellIs" dxfId="92" priority="137" operator="equal">
      <formula>799</formula>
    </cfRule>
    <cfRule type="uniqueValues" priority="138"/>
  </conditionalFormatting>
  <conditionalFormatting sqref="IW11">
    <cfRule type="cellIs" dxfId="91" priority="135" operator="equal">
      <formula>799</formula>
    </cfRule>
    <cfRule type="uniqueValues" priority="136"/>
  </conditionalFormatting>
  <conditionalFormatting sqref="IW12">
    <cfRule type="cellIs" dxfId="90" priority="133" operator="equal">
      <formula>799</formula>
    </cfRule>
    <cfRule type="uniqueValues" priority="134"/>
  </conditionalFormatting>
  <conditionalFormatting sqref="IW17">
    <cfRule type="cellIs" dxfId="89" priority="131" operator="equal">
      <formula>799</formula>
    </cfRule>
    <cfRule type="uniqueValues" priority="132"/>
  </conditionalFormatting>
  <conditionalFormatting sqref="IW31">
    <cfRule type="cellIs" dxfId="88" priority="129" operator="equal">
      <formula>799</formula>
    </cfRule>
    <cfRule type="uniqueValues" priority="130"/>
  </conditionalFormatting>
  <conditionalFormatting sqref="IW42">
    <cfRule type="cellIs" dxfId="87" priority="127" operator="equal">
      <formula>799</formula>
    </cfRule>
    <cfRule type="uniqueValues" priority="128"/>
  </conditionalFormatting>
  <conditionalFormatting sqref="JE4">
    <cfRule type="cellIs" dxfId="86" priority="125" operator="equal">
      <formula>799</formula>
    </cfRule>
    <cfRule type="uniqueValues" priority="126"/>
  </conditionalFormatting>
  <conditionalFormatting sqref="JE9">
    <cfRule type="cellIs" dxfId="85" priority="123" operator="equal">
      <formula>799</formula>
    </cfRule>
    <cfRule type="uniqueValues" priority="124"/>
  </conditionalFormatting>
  <conditionalFormatting sqref="JE11">
    <cfRule type="cellIs" dxfId="84" priority="121" operator="equal">
      <formula>799</formula>
    </cfRule>
    <cfRule type="uniqueValues" priority="122"/>
  </conditionalFormatting>
  <conditionalFormatting sqref="JE12">
    <cfRule type="cellIs" dxfId="83" priority="119" operator="equal">
      <formula>799</formula>
    </cfRule>
    <cfRule type="uniqueValues" priority="120"/>
  </conditionalFormatting>
  <conditionalFormatting sqref="JE17">
    <cfRule type="cellIs" dxfId="82" priority="117" operator="equal">
      <formula>799</formula>
    </cfRule>
    <cfRule type="uniqueValues" priority="118"/>
  </conditionalFormatting>
  <conditionalFormatting sqref="JE31">
    <cfRule type="cellIs" dxfId="81" priority="115" operator="equal">
      <formula>799</formula>
    </cfRule>
    <cfRule type="uniqueValues" priority="116"/>
  </conditionalFormatting>
  <conditionalFormatting sqref="JE42">
    <cfRule type="cellIs" dxfId="80" priority="113" operator="equal">
      <formula>799</formula>
    </cfRule>
    <cfRule type="uniqueValues" priority="114"/>
  </conditionalFormatting>
  <conditionalFormatting sqref="JM4">
    <cfRule type="cellIs" dxfId="79" priority="111" operator="equal">
      <formula>799</formula>
    </cfRule>
    <cfRule type="uniqueValues" priority="112"/>
  </conditionalFormatting>
  <conditionalFormatting sqref="JM9">
    <cfRule type="cellIs" dxfId="78" priority="109" operator="equal">
      <formula>799</formula>
    </cfRule>
    <cfRule type="uniqueValues" priority="110"/>
  </conditionalFormatting>
  <conditionalFormatting sqref="JM11">
    <cfRule type="cellIs" dxfId="77" priority="107" operator="equal">
      <formula>799</formula>
    </cfRule>
    <cfRule type="uniqueValues" priority="108"/>
  </conditionalFormatting>
  <conditionalFormatting sqref="JM12">
    <cfRule type="cellIs" dxfId="76" priority="105" operator="equal">
      <formula>799</formula>
    </cfRule>
    <cfRule type="uniqueValues" priority="106"/>
  </conditionalFormatting>
  <conditionalFormatting sqref="JM17">
    <cfRule type="cellIs" dxfId="75" priority="103" operator="equal">
      <formula>799</formula>
    </cfRule>
    <cfRule type="uniqueValues" priority="104"/>
  </conditionalFormatting>
  <conditionalFormatting sqref="JM31">
    <cfRule type="cellIs" dxfId="74" priority="101" operator="equal">
      <formula>799</formula>
    </cfRule>
    <cfRule type="uniqueValues" priority="102"/>
  </conditionalFormatting>
  <conditionalFormatting sqref="JM42">
    <cfRule type="cellIs" dxfId="73" priority="99" operator="equal">
      <formula>799</formula>
    </cfRule>
    <cfRule type="uniqueValues" priority="100"/>
  </conditionalFormatting>
  <conditionalFormatting sqref="JU4">
    <cfRule type="cellIs" dxfId="72" priority="97" operator="equal">
      <formula>799</formula>
    </cfRule>
    <cfRule type="uniqueValues" priority="98"/>
  </conditionalFormatting>
  <conditionalFormatting sqref="JU9">
    <cfRule type="cellIs" dxfId="71" priority="95" operator="equal">
      <formula>799</formula>
    </cfRule>
    <cfRule type="uniqueValues" priority="96"/>
  </conditionalFormatting>
  <conditionalFormatting sqref="JU11">
    <cfRule type="cellIs" dxfId="70" priority="93" operator="equal">
      <formula>799</formula>
    </cfRule>
    <cfRule type="uniqueValues" priority="94"/>
  </conditionalFormatting>
  <conditionalFormatting sqref="JU12">
    <cfRule type="cellIs" dxfId="69" priority="91" operator="equal">
      <formula>799</formula>
    </cfRule>
    <cfRule type="uniqueValues" priority="92"/>
  </conditionalFormatting>
  <conditionalFormatting sqref="JU17">
    <cfRule type="cellIs" dxfId="68" priority="89" operator="equal">
      <formula>799</formula>
    </cfRule>
    <cfRule type="uniqueValues" priority="90"/>
  </conditionalFormatting>
  <conditionalFormatting sqref="JU31">
    <cfRule type="cellIs" dxfId="67" priority="87" operator="equal">
      <formula>799</formula>
    </cfRule>
    <cfRule type="uniqueValues" priority="88"/>
  </conditionalFormatting>
  <conditionalFormatting sqref="JU42">
    <cfRule type="cellIs" dxfId="66" priority="85" operator="equal">
      <formula>799</formula>
    </cfRule>
    <cfRule type="uniqueValues" priority="86"/>
  </conditionalFormatting>
  <conditionalFormatting sqref="KK4">
    <cfRule type="cellIs" dxfId="65" priority="83" operator="equal">
      <formula>799</formula>
    </cfRule>
    <cfRule type="uniqueValues" priority="84"/>
  </conditionalFormatting>
  <conditionalFormatting sqref="KK9">
    <cfRule type="cellIs" dxfId="64" priority="81" operator="equal">
      <formula>799</formula>
    </cfRule>
    <cfRule type="uniqueValues" priority="82"/>
  </conditionalFormatting>
  <conditionalFormatting sqref="KK12">
    <cfRule type="cellIs" dxfId="63" priority="79" operator="equal">
      <formula>799</formula>
    </cfRule>
    <cfRule type="uniqueValues" priority="80"/>
  </conditionalFormatting>
  <conditionalFormatting sqref="KK17">
    <cfRule type="cellIs" dxfId="62" priority="77" operator="equal">
      <formula>799</formula>
    </cfRule>
    <cfRule type="uniqueValues" priority="78"/>
  </conditionalFormatting>
  <conditionalFormatting sqref="KK31">
    <cfRule type="cellIs" dxfId="61" priority="75" operator="equal">
      <formula>799</formula>
    </cfRule>
    <cfRule type="uniqueValues" priority="76"/>
  </conditionalFormatting>
  <conditionalFormatting sqref="KK42">
    <cfRule type="cellIs" dxfId="60" priority="73" operator="equal">
      <formula>799</formula>
    </cfRule>
    <cfRule type="uniqueValues" priority="74"/>
  </conditionalFormatting>
  <conditionalFormatting sqref="KC4">
    <cfRule type="cellIs" dxfId="59" priority="71" operator="equal">
      <formula>799</formula>
    </cfRule>
    <cfRule type="uniqueValues" priority="72"/>
  </conditionalFormatting>
  <conditionalFormatting sqref="KC9">
    <cfRule type="cellIs" dxfId="58" priority="69" operator="equal">
      <formula>799</formula>
    </cfRule>
    <cfRule type="uniqueValues" priority="70"/>
  </conditionalFormatting>
  <conditionalFormatting sqref="KC12">
    <cfRule type="cellIs" dxfId="57" priority="67" operator="equal">
      <formula>799</formula>
    </cfRule>
    <cfRule type="uniqueValues" priority="68"/>
  </conditionalFormatting>
  <conditionalFormatting sqref="KC17">
    <cfRule type="cellIs" dxfId="56" priority="65" operator="equal">
      <formula>799</formula>
    </cfRule>
    <cfRule type="uniqueValues" priority="66"/>
  </conditionalFormatting>
  <conditionalFormatting sqref="KC31">
    <cfRule type="cellIs" dxfId="55" priority="63" operator="equal">
      <formula>799</formula>
    </cfRule>
    <cfRule type="uniqueValues" priority="64"/>
  </conditionalFormatting>
  <conditionalFormatting sqref="KC42">
    <cfRule type="cellIs" dxfId="54" priority="61" operator="equal">
      <formula>799</formula>
    </cfRule>
    <cfRule type="uniqueValues" priority="62"/>
  </conditionalFormatting>
  <conditionalFormatting sqref="KS4">
    <cfRule type="cellIs" dxfId="53" priority="59" operator="equal">
      <formula>799</formula>
    </cfRule>
    <cfRule type="uniqueValues" priority="60"/>
  </conditionalFormatting>
  <conditionalFormatting sqref="KS9">
    <cfRule type="cellIs" dxfId="52" priority="57" operator="equal">
      <formula>799</formula>
    </cfRule>
    <cfRule type="uniqueValues" priority="58"/>
  </conditionalFormatting>
  <conditionalFormatting sqref="KS12">
    <cfRule type="cellIs" dxfId="51" priority="55" operator="equal">
      <formula>799</formula>
    </cfRule>
    <cfRule type="uniqueValues" priority="56"/>
  </conditionalFormatting>
  <conditionalFormatting sqref="KS17">
    <cfRule type="cellIs" dxfId="50" priority="53" operator="equal">
      <formula>799</formula>
    </cfRule>
    <cfRule type="uniqueValues" priority="54"/>
  </conditionalFormatting>
  <conditionalFormatting sqref="KS31">
    <cfRule type="cellIs" dxfId="49" priority="51" operator="equal">
      <formula>799</formula>
    </cfRule>
    <cfRule type="uniqueValues" priority="52"/>
  </conditionalFormatting>
  <conditionalFormatting sqref="KS42">
    <cfRule type="cellIs" dxfId="48" priority="49" operator="equal">
      <formula>799</formula>
    </cfRule>
    <cfRule type="uniqueValues" priority="50"/>
  </conditionalFormatting>
  <conditionalFormatting sqref="LA4">
    <cfRule type="cellIs" dxfId="47" priority="47" operator="equal">
      <formula>799</formula>
    </cfRule>
    <cfRule type="uniqueValues" priority="48"/>
  </conditionalFormatting>
  <conditionalFormatting sqref="LA9">
    <cfRule type="cellIs" dxfId="46" priority="45" operator="equal">
      <formula>799</formula>
    </cfRule>
    <cfRule type="uniqueValues" priority="46"/>
  </conditionalFormatting>
  <conditionalFormatting sqref="LA12">
    <cfRule type="cellIs" dxfId="45" priority="43" operator="equal">
      <formula>799</formula>
    </cfRule>
    <cfRule type="uniqueValues" priority="44"/>
  </conditionalFormatting>
  <conditionalFormatting sqref="LA17">
    <cfRule type="cellIs" dxfId="44" priority="41" operator="equal">
      <formula>799</formula>
    </cfRule>
    <cfRule type="uniqueValues" priority="42"/>
  </conditionalFormatting>
  <conditionalFormatting sqref="LA31">
    <cfRule type="cellIs" dxfId="43" priority="39" operator="equal">
      <formula>799</formula>
    </cfRule>
    <cfRule type="uniqueValues" priority="40"/>
  </conditionalFormatting>
  <conditionalFormatting sqref="LA42">
    <cfRule type="cellIs" dxfId="42" priority="37" operator="equal">
      <formula>799</formula>
    </cfRule>
    <cfRule type="uniqueValues" priority="38"/>
  </conditionalFormatting>
  <conditionalFormatting sqref="LI4">
    <cfRule type="cellIs" dxfId="41" priority="35" operator="equal">
      <formula>799</formula>
    </cfRule>
    <cfRule type="uniqueValues" priority="36"/>
  </conditionalFormatting>
  <conditionalFormatting sqref="LI9">
    <cfRule type="cellIs" dxfId="40" priority="33" operator="equal">
      <formula>799</formula>
    </cfRule>
    <cfRule type="uniqueValues" priority="34"/>
  </conditionalFormatting>
  <conditionalFormatting sqref="LI12">
    <cfRule type="cellIs" dxfId="39" priority="31" operator="equal">
      <formula>799</formula>
    </cfRule>
    <cfRule type="uniqueValues" priority="32"/>
  </conditionalFormatting>
  <conditionalFormatting sqref="LI17">
    <cfRule type="cellIs" dxfId="38" priority="29" operator="equal">
      <formula>799</formula>
    </cfRule>
    <cfRule type="uniqueValues" priority="30"/>
  </conditionalFormatting>
  <conditionalFormatting sqref="LI31">
    <cfRule type="cellIs" dxfId="37" priority="27" operator="equal">
      <formula>799</formula>
    </cfRule>
    <cfRule type="uniqueValues" priority="28"/>
  </conditionalFormatting>
  <conditionalFormatting sqref="LI42">
    <cfRule type="cellIs" dxfId="36" priority="25" operator="equal">
      <formula>799</formula>
    </cfRule>
    <cfRule type="uniqueValues" priority="26"/>
  </conditionalFormatting>
  <conditionalFormatting sqref="LQ4">
    <cfRule type="cellIs" dxfId="35" priority="23" operator="equal">
      <formula>799</formula>
    </cfRule>
    <cfRule type="uniqueValues" priority="24"/>
  </conditionalFormatting>
  <conditionalFormatting sqref="LQ9">
    <cfRule type="cellIs" dxfId="34" priority="21" operator="equal">
      <formula>799</formula>
    </cfRule>
    <cfRule type="uniqueValues" priority="22"/>
  </conditionalFormatting>
  <conditionalFormatting sqref="LQ12">
    <cfRule type="cellIs" dxfId="33" priority="19" operator="equal">
      <formula>799</formula>
    </cfRule>
    <cfRule type="uniqueValues" priority="20"/>
  </conditionalFormatting>
  <conditionalFormatting sqref="LQ17">
    <cfRule type="cellIs" dxfId="32" priority="17" operator="equal">
      <formula>799</formula>
    </cfRule>
    <cfRule type="uniqueValues" priority="18"/>
  </conditionalFormatting>
  <conditionalFormatting sqref="LQ31">
    <cfRule type="cellIs" dxfId="31" priority="15" operator="equal">
      <formula>799</formula>
    </cfRule>
    <cfRule type="uniqueValues" priority="16"/>
  </conditionalFormatting>
  <conditionalFormatting sqref="LQ42">
    <cfRule type="cellIs" dxfId="30" priority="13" operator="equal">
      <formula>799</formula>
    </cfRule>
    <cfRule type="uniqueValues" priority="14"/>
  </conditionalFormatting>
  <conditionalFormatting sqref="LY4">
    <cfRule type="cellIs" dxfId="29" priority="11" operator="equal">
      <formula>799</formula>
    </cfRule>
    <cfRule type="uniqueValues" priority="12"/>
  </conditionalFormatting>
  <conditionalFormatting sqref="LY9">
    <cfRule type="cellIs" dxfId="28" priority="9" operator="equal">
      <formula>799</formula>
    </cfRule>
    <cfRule type="uniqueValues" priority="10"/>
  </conditionalFormatting>
  <conditionalFormatting sqref="LY12">
    <cfRule type="cellIs" dxfId="27" priority="7" operator="equal">
      <formula>799</formula>
    </cfRule>
    <cfRule type="uniqueValues" priority="8"/>
  </conditionalFormatting>
  <conditionalFormatting sqref="LY17">
    <cfRule type="cellIs" dxfId="26" priority="5" operator="equal">
      <formula>799</formula>
    </cfRule>
    <cfRule type="uniqueValues" priority="6"/>
  </conditionalFormatting>
  <conditionalFormatting sqref="LY31">
    <cfRule type="cellIs" dxfId="25" priority="3" operator="equal">
      <formula>799</formula>
    </cfRule>
    <cfRule type="uniqueValues" priority="4"/>
  </conditionalFormatting>
  <conditionalFormatting sqref="LY42">
    <cfRule type="cellIs" dxfId="24" priority="1" operator="equal">
      <formula>799</formula>
    </cfRule>
    <cfRule type="uniqueValues" priority="2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5"/>
  <sheetViews>
    <sheetView topLeftCell="K1" workbookViewId="0">
      <selection activeCell="Y11" sqref="Y11:AC11"/>
    </sheetView>
  </sheetViews>
  <sheetFormatPr defaultColWidth="9.140625" defaultRowHeight="12.75"/>
  <cols>
    <col min="1" max="1" width="9.85546875" style="2" customWidth="1"/>
    <col min="2" max="5" width="9.140625" style="2"/>
    <col min="6" max="6" width="9.140625" style="4"/>
    <col min="7" max="20" width="9.140625" style="2"/>
    <col min="21" max="21" width="9.140625" style="158"/>
    <col min="22" max="29" width="9.140625" style="2"/>
    <col min="30" max="30" width="9.140625" style="158"/>
    <col min="31" max="16384" width="9.140625" style="2"/>
  </cols>
  <sheetData>
    <row r="1" spans="1:30">
      <c r="A1" s="2" t="s">
        <v>200</v>
      </c>
      <c r="I1" s="2" t="s">
        <v>231</v>
      </c>
      <c r="N1" s="4"/>
      <c r="P1" s="2" t="s">
        <v>281</v>
      </c>
      <c r="Y1" s="2" t="s">
        <v>457</v>
      </c>
    </row>
    <row r="2" spans="1:30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P2" s="157" t="s">
        <v>0</v>
      </c>
      <c r="Q2" s="157" t="s">
        <v>1</v>
      </c>
      <c r="R2" s="157" t="s">
        <v>2</v>
      </c>
      <c r="S2" s="157" t="s">
        <v>3</v>
      </c>
      <c r="T2" s="157" t="s">
        <v>4</v>
      </c>
      <c r="U2" s="158" t="s">
        <v>5</v>
      </c>
      <c r="Y2" s="157" t="s">
        <v>0</v>
      </c>
      <c r="Z2" s="157" t="s">
        <v>1</v>
      </c>
      <c r="AA2" s="157" t="s">
        <v>2</v>
      </c>
      <c r="AB2" s="157" t="s">
        <v>3</v>
      </c>
      <c r="AC2" s="157" t="s">
        <v>4</v>
      </c>
      <c r="AD2" s="158" t="s">
        <v>5</v>
      </c>
    </row>
    <row r="3" spans="1:30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P3" s="157" t="s">
        <v>17</v>
      </c>
      <c r="Q3" s="157">
        <v>34</v>
      </c>
      <c r="R3" s="157">
        <v>34</v>
      </c>
      <c r="S3" s="157">
        <v>0</v>
      </c>
      <c r="T3" s="157">
        <v>0</v>
      </c>
      <c r="U3" s="158">
        <v>1</v>
      </c>
      <c r="V3" s="158">
        <f>U3-N3</f>
        <v>0</v>
      </c>
      <c r="Y3" s="157" t="s">
        <v>17</v>
      </c>
      <c r="Z3" s="157">
        <v>34</v>
      </c>
      <c r="AA3" s="157">
        <v>34</v>
      </c>
      <c r="AB3" s="157">
        <v>0</v>
      </c>
      <c r="AC3" s="157">
        <v>0</v>
      </c>
      <c r="AD3" s="158">
        <v>1</v>
      </c>
    </row>
    <row r="4" spans="1:30">
      <c r="A4" s="2" t="s">
        <v>18</v>
      </c>
      <c r="B4" s="2">
        <v>44</v>
      </c>
      <c r="C4" s="2">
        <v>32</v>
      </c>
      <c r="D4" s="2">
        <v>0</v>
      </c>
      <c r="E4" s="2">
        <v>12</v>
      </c>
      <c r="F4" s="4">
        <v>0.73</v>
      </c>
      <c r="I4" s="2" t="s">
        <v>18</v>
      </c>
      <c r="J4" s="2">
        <v>44</v>
      </c>
      <c r="K4" s="2">
        <v>32</v>
      </c>
      <c r="L4" s="2">
        <v>0</v>
      </c>
      <c r="M4" s="2">
        <v>12</v>
      </c>
      <c r="N4" s="4">
        <v>0.73</v>
      </c>
      <c r="P4" s="157" t="s">
        <v>18</v>
      </c>
      <c r="Q4" s="157">
        <v>44</v>
      </c>
      <c r="R4" s="157">
        <v>32</v>
      </c>
      <c r="S4" s="157">
        <v>0</v>
      </c>
      <c r="T4" s="157">
        <v>12</v>
      </c>
      <c r="U4" s="158">
        <v>0.73</v>
      </c>
      <c r="V4" s="158">
        <f t="shared" ref="V4:V67" si="0">U4-N4</f>
        <v>0</v>
      </c>
      <c r="Y4" s="157" t="s">
        <v>18</v>
      </c>
      <c r="Z4" s="157">
        <v>44</v>
      </c>
      <c r="AA4" s="157">
        <v>32</v>
      </c>
      <c r="AB4" s="157">
        <v>0</v>
      </c>
      <c r="AC4" s="157">
        <v>12</v>
      </c>
      <c r="AD4" s="158">
        <v>0.73</v>
      </c>
    </row>
    <row r="5" spans="1:30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I5" s="2" t="s">
        <v>19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P5" s="157" t="s">
        <v>19</v>
      </c>
      <c r="Q5" s="157">
        <v>26</v>
      </c>
      <c r="R5" s="157">
        <v>26</v>
      </c>
      <c r="S5" s="157">
        <v>0</v>
      </c>
      <c r="T5" s="157">
        <v>0</v>
      </c>
      <c r="U5" s="158">
        <v>1</v>
      </c>
      <c r="V5" s="158">
        <f t="shared" si="0"/>
        <v>0</v>
      </c>
      <c r="Y5" s="157" t="s">
        <v>19</v>
      </c>
      <c r="Z5" s="157">
        <v>26</v>
      </c>
      <c r="AA5" s="157">
        <v>26</v>
      </c>
      <c r="AB5" s="157">
        <v>0</v>
      </c>
      <c r="AC5" s="157">
        <v>0</v>
      </c>
      <c r="AD5" s="158">
        <v>1</v>
      </c>
    </row>
    <row r="6" spans="1:30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P6" s="157" t="s">
        <v>20</v>
      </c>
      <c r="Q6" s="157">
        <v>11</v>
      </c>
      <c r="R6" s="157">
        <v>11</v>
      </c>
      <c r="S6" s="157">
        <v>0</v>
      </c>
      <c r="T6" s="157">
        <v>0</v>
      </c>
      <c r="U6" s="158">
        <v>1</v>
      </c>
      <c r="V6" s="158">
        <f t="shared" si="0"/>
        <v>0</v>
      </c>
      <c r="Y6" s="157" t="s">
        <v>20</v>
      </c>
      <c r="Z6" s="157">
        <v>11</v>
      </c>
      <c r="AA6" s="157">
        <v>11</v>
      </c>
      <c r="AB6" s="157">
        <v>0</v>
      </c>
      <c r="AC6" s="157">
        <v>0</v>
      </c>
      <c r="AD6" s="158">
        <v>1</v>
      </c>
    </row>
    <row r="7" spans="1:30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I7" s="2" t="s">
        <v>21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P7" s="157" t="s">
        <v>21</v>
      </c>
      <c r="Q7" s="157">
        <v>36</v>
      </c>
      <c r="R7" s="157">
        <v>36</v>
      </c>
      <c r="S7" s="157">
        <v>0</v>
      </c>
      <c r="T7" s="157">
        <v>0</v>
      </c>
      <c r="U7" s="158">
        <v>1</v>
      </c>
      <c r="V7" s="158">
        <f t="shared" si="0"/>
        <v>0</v>
      </c>
      <c r="Y7" s="157" t="s">
        <v>21</v>
      </c>
      <c r="Z7" s="157">
        <v>36</v>
      </c>
      <c r="AA7" s="157">
        <v>36</v>
      </c>
      <c r="AB7" s="157">
        <v>0</v>
      </c>
      <c r="AC7" s="157">
        <v>0</v>
      </c>
      <c r="AD7" s="158">
        <v>1</v>
      </c>
    </row>
    <row r="8" spans="1:30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I8" s="2" t="s">
        <v>22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P8" s="157" t="s">
        <v>22</v>
      </c>
      <c r="Q8" s="157">
        <v>348</v>
      </c>
      <c r="R8" s="157">
        <v>260</v>
      </c>
      <c r="S8" s="157">
        <v>56</v>
      </c>
      <c r="T8" s="157">
        <v>32</v>
      </c>
      <c r="U8" s="158">
        <v>0.75</v>
      </c>
      <c r="V8" s="158">
        <f t="shared" si="0"/>
        <v>-0.12</v>
      </c>
      <c r="Y8" s="157" t="s">
        <v>22</v>
      </c>
      <c r="Z8" s="157">
        <v>348</v>
      </c>
      <c r="AA8" s="157">
        <v>259</v>
      </c>
      <c r="AB8" s="157">
        <v>56</v>
      </c>
      <c r="AC8" s="157">
        <v>33</v>
      </c>
      <c r="AD8" s="158">
        <v>0.74</v>
      </c>
    </row>
    <row r="9" spans="1:30">
      <c r="A9" s="2" t="s">
        <v>23</v>
      </c>
      <c r="B9" s="2">
        <v>595</v>
      </c>
      <c r="C9" s="2">
        <v>538</v>
      </c>
      <c r="D9" s="2">
        <v>0</v>
      </c>
      <c r="E9" s="2">
        <v>57</v>
      </c>
      <c r="F9" s="4">
        <v>0.9</v>
      </c>
      <c r="I9" s="2" t="s">
        <v>23</v>
      </c>
      <c r="J9" s="2">
        <v>595</v>
      </c>
      <c r="K9" s="2">
        <v>538</v>
      </c>
      <c r="L9" s="2">
        <v>0</v>
      </c>
      <c r="M9" s="2">
        <v>57</v>
      </c>
      <c r="N9" s="4">
        <v>0.9</v>
      </c>
      <c r="P9" s="157" t="s">
        <v>23</v>
      </c>
      <c r="Q9" s="157">
        <v>595</v>
      </c>
      <c r="R9" s="157">
        <v>538</v>
      </c>
      <c r="S9" s="157">
        <v>0</v>
      </c>
      <c r="T9" s="157">
        <v>57</v>
      </c>
      <c r="U9" s="158">
        <v>0.9</v>
      </c>
      <c r="V9" s="158">
        <f t="shared" si="0"/>
        <v>0</v>
      </c>
      <c r="Y9" s="157" t="s">
        <v>23</v>
      </c>
      <c r="Z9" s="157">
        <v>594</v>
      </c>
      <c r="AA9" s="157">
        <v>538</v>
      </c>
      <c r="AB9" s="157">
        <v>0</v>
      </c>
      <c r="AC9" s="157">
        <v>56</v>
      </c>
      <c r="AD9" s="158">
        <v>0.91</v>
      </c>
    </row>
    <row r="10" spans="1:30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P10" s="157" t="s">
        <v>24</v>
      </c>
      <c r="Q10" s="157">
        <v>3</v>
      </c>
      <c r="R10" s="157">
        <v>3</v>
      </c>
      <c r="S10" s="157">
        <v>0</v>
      </c>
      <c r="T10" s="157">
        <v>0</v>
      </c>
      <c r="U10" s="158">
        <v>1</v>
      </c>
      <c r="V10" s="158">
        <f t="shared" si="0"/>
        <v>0</v>
      </c>
      <c r="Y10" s="157" t="s">
        <v>24</v>
      </c>
      <c r="Z10" s="157">
        <v>3</v>
      </c>
      <c r="AA10" s="157">
        <v>3</v>
      </c>
      <c r="AB10" s="157">
        <v>0</v>
      </c>
      <c r="AC10" s="157">
        <v>0</v>
      </c>
      <c r="AD10" s="158">
        <v>1</v>
      </c>
    </row>
    <row r="11" spans="1:30">
      <c r="A11" s="2" t="s">
        <v>28</v>
      </c>
      <c r="B11" s="2">
        <v>10</v>
      </c>
      <c r="C11" s="2">
        <v>10</v>
      </c>
      <c r="D11" s="2">
        <v>0</v>
      </c>
      <c r="E11" s="2">
        <v>0</v>
      </c>
      <c r="F11" s="4">
        <v>1</v>
      </c>
      <c r="I11" s="2" t="s">
        <v>25</v>
      </c>
      <c r="J11" s="2">
        <v>853</v>
      </c>
      <c r="K11" s="2">
        <v>836</v>
      </c>
      <c r="L11" s="2">
        <v>11</v>
      </c>
      <c r="M11" s="2">
        <v>6</v>
      </c>
      <c r="N11" s="4">
        <v>0.98</v>
      </c>
      <c r="P11" s="157" t="s">
        <v>25</v>
      </c>
      <c r="Q11" s="157">
        <v>853</v>
      </c>
      <c r="R11" s="157">
        <v>836</v>
      </c>
      <c r="S11" s="157">
        <v>11</v>
      </c>
      <c r="T11" s="157">
        <v>6</v>
      </c>
      <c r="U11" s="158">
        <v>0.98</v>
      </c>
      <c r="V11" s="158">
        <f t="shared" si="0"/>
        <v>0</v>
      </c>
      <c r="Y11" s="157" t="s">
        <v>25</v>
      </c>
      <c r="Z11" s="157">
        <v>853</v>
      </c>
      <c r="AA11" s="157">
        <v>836</v>
      </c>
      <c r="AB11" s="157">
        <v>11</v>
      </c>
      <c r="AC11" s="157">
        <v>6</v>
      </c>
      <c r="AD11" s="158">
        <v>0.98</v>
      </c>
    </row>
    <row r="12" spans="1:30">
      <c r="A12" s="2" t="s">
        <v>29</v>
      </c>
      <c r="B12" s="2">
        <v>230</v>
      </c>
      <c r="C12" s="2">
        <v>128</v>
      </c>
      <c r="D12" s="2">
        <v>0</v>
      </c>
      <c r="E12" s="2">
        <v>102</v>
      </c>
      <c r="F12" s="4">
        <v>0.56000000000000005</v>
      </c>
      <c r="I12" s="2" t="s">
        <v>27</v>
      </c>
      <c r="J12" s="2">
        <v>61</v>
      </c>
      <c r="K12" s="2">
        <v>46</v>
      </c>
      <c r="L12" s="2">
        <v>0</v>
      </c>
      <c r="M12" s="2">
        <v>15</v>
      </c>
      <c r="N12" s="4">
        <v>0.75</v>
      </c>
      <c r="P12" s="157" t="s">
        <v>27</v>
      </c>
      <c r="Q12" s="157">
        <v>61</v>
      </c>
      <c r="R12" s="157">
        <v>46</v>
      </c>
      <c r="S12" s="157">
        <v>0</v>
      </c>
      <c r="T12" s="157">
        <v>15</v>
      </c>
      <c r="U12" s="158">
        <v>0.75</v>
      </c>
      <c r="V12" s="158">
        <f t="shared" si="0"/>
        <v>0</v>
      </c>
      <c r="Y12" s="157" t="s">
        <v>27</v>
      </c>
      <c r="Z12" s="157">
        <v>61</v>
      </c>
      <c r="AA12" s="157">
        <v>46</v>
      </c>
      <c r="AB12" s="157">
        <v>0</v>
      </c>
      <c r="AC12" s="157">
        <v>15</v>
      </c>
      <c r="AD12" s="158">
        <v>0.75</v>
      </c>
    </row>
    <row r="13" spans="1:30">
      <c r="A13" s="2" t="s">
        <v>30</v>
      </c>
      <c r="B13" s="2">
        <v>36</v>
      </c>
      <c r="C13" s="2">
        <v>36</v>
      </c>
      <c r="D13" s="2">
        <v>0</v>
      </c>
      <c r="E13" s="2">
        <v>0</v>
      </c>
      <c r="F13" s="4">
        <v>1</v>
      </c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P13" s="157" t="s">
        <v>28</v>
      </c>
      <c r="Q13" s="157">
        <v>10</v>
      </c>
      <c r="R13" s="157">
        <v>10</v>
      </c>
      <c r="S13" s="157">
        <v>0</v>
      </c>
      <c r="T13" s="157">
        <v>0</v>
      </c>
      <c r="U13" s="158">
        <v>1</v>
      </c>
      <c r="V13" s="158">
        <f t="shared" si="0"/>
        <v>0</v>
      </c>
      <c r="Y13" s="157" t="s">
        <v>28</v>
      </c>
      <c r="Z13" s="157">
        <v>10</v>
      </c>
      <c r="AA13" s="157">
        <v>10</v>
      </c>
      <c r="AB13" s="157">
        <v>0</v>
      </c>
      <c r="AC13" s="157">
        <v>0</v>
      </c>
      <c r="AD13" s="158">
        <v>1</v>
      </c>
    </row>
    <row r="14" spans="1:30">
      <c r="A14" s="2" t="s">
        <v>31</v>
      </c>
      <c r="B14" s="2">
        <v>6</v>
      </c>
      <c r="C14" s="2">
        <v>6</v>
      </c>
      <c r="D14" s="2">
        <v>0</v>
      </c>
      <c r="E14" s="2">
        <v>0</v>
      </c>
      <c r="F14" s="4">
        <v>1</v>
      </c>
      <c r="I14" s="2" t="s">
        <v>29</v>
      </c>
      <c r="J14" s="2">
        <v>232</v>
      </c>
      <c r="K14" s="2">
        <v>128</v>
      </c>
      <c r="L14" s="2">
        <v>0</v>
      </c>
      <c r="M14" s="2">
        <v>104</v>
      </c>
      <c r="N14" s="4">
        <v>0.55000000000000004</v>
      </c>
      <c r="P14" s="157" t="s">
        <v>29</v>
      </c>
      <c r="Q14" s="157">
        <v>267</v>
      </c>
      <c r="R14" s="157">
        <v>128</v>
      </c>
      <c r="S14" s="157">
        <v>0</v>
      </c>
      <c r="T14" s="157">
        <v>139</v>
      </c>
      <c r="U14" s="158">
        <v>0.48</v>
      </c>
      <c r="V14" s="158">
        <f t="shared" si="0"/>
        <v>-7.0000000000000062E-2</v>
      </c>
      <c r="Y14" s="157" t="s">
        <v>29</v>
      </c>
      <c r="Z14" s="157">
        <v>267</v>
      </c>
      <c r="AA14" s="157">
        <v>163</v>
      </c>
      <c r="AB14" s="157">
        <v>0</v>
      </c>
      <c r="AC14" s="157">
        <v>104</v>
      </c>
      <c r="AD14" s="158">
        <v>0.61</v>
      </c>
    </row>
    <row r="15" spans="1:30">
      <c r="A15" s="2" t="s">
        <v>32</v>
      </c>
      <c r="B15" s="2">
        <v>634</v>
      </c>
      <c r="C15" s="2">
        <v>618</v>
      </c>
      <c r="D15" s="2">
        <v>10</v>
      </c>
      <c r="E15" s="2">
        <v>6</v>
      </c>
      <c r="F15" s="4">
        <v>0.97</v>
      </c>
      <c r="I15" s="2" t="s">
        <v>30</v>
      </c>
      <c r="J15" s="2">
        <v>36</v>
      </c>
      <c r="K15" s="2">
        <v>36</v>
      </c>
      <c r="L15" s="2">
        <v>0</v>
      </c>
      <c r="M15" s="2">
        <v>0</v>
      </c>
      <c r="N15" s="4">
        <v>1</v>
      </c>
      <c r="P15" s="157" t="s">
        <v>30</v>
      </c>
      <c r="Q15" s="157">
        <v>36</v>
      </c>
      <c r="R15" s="157">
        <v>36</v>
      </c>
      <c r="S15" s="157">
        <v>0</v>
      </c>
      <c r="T15" s="157">
        <v>0</v>
      </c>
      <c r="U15" s="158">
        <v>1</v>
      </c>
      <c r="V15" s="158">
        <f t="shared" si="0"/>
        <v>0</v>
      </c>
      <c r="Y15" s="157" t="s">
        <v>30</v>
      </c>
      <c r="Z15" s="157">
        <v>36</v>
      </c>
      <c r="AA15" s="157">
        <v>36</v>
      </c>
      <c r="AB15" s="157">
        <v>0</v>
      </c>
      <c r="AC15" s="157">
        <v>0</v>
      </c>
      <c r="AD15" s="158">
        <v>1</v>
      </c>
    </row>
    <row r="16" spans="1:30">
      <c r="A16" s="2" t="s">
        <v>33</v>
      </c>
      <c r="B16" s="2">
        <v>109</v>
      </c>
      <c r="C16" s="2">
        <v>109</v>
      </c>
      <c r="D16" s="2">
        <v>0</v>
      </c>
      <c r="E16" s="2">
        <v>0</v>
      </c>
      <c r="F16" s="4">
        <v>1</v>
      </c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P16" s="157" t="s">
        <v>31</v>
      </c>
      <c r="Q16" s="157">
        <v>6</v>
      </c>
      <c r="R16" s="157">
        <v>6</v>
      </c>
      <c r="S16" s="157">
        <v>0</v>
      </c>
      <c r="T16" s="157">
        <v>0</v>
      </c>
      <c r="U16" s="158">
        <v>1</v>
      </c>
      <c r="V16" s="158">
        <f t="shared" si="0"/>
        <v>0</v>
      </c>
      <c r="Y16" s="157" t="s">
        <v>31</v>
      </c>
      <c r="Z16" s="157">
        <v>6</v>
      </c>
      <c r="AA16" s="157">
        <v>6</v>
      </c>
      <c r="AB16" s="157">
        <v>0</v>
      </c>
      <c r="AC16" s="157">
        <v>0</v>
      </c>
      <c r="AD16" s="158">
        <v>1</v>
      </c>
    </row>
    <row r="17" spans="1:30">
      <c r="A17" s="2" t="s">
        <v>34</v>
      </c>
      <c r="B17" s="2">
        <v>54</v>
      </c>
      <c r="C17" s="2">
        <v>1</v>
      </c>
      <c r="D17" s="2">
        <v>53</v>
      </c>
      <c r="E17" s="2">
        <v>0</v>
      </c>
      <c r="F17" s="4">
        <v>0.02</v>
      </c>
      <c r="I17" s="2" t="s">
        <v>32</v>
      </c>
      <c r="J17" s="2">
        <v>634</v>
      </c>
      <c r="K17" s="2">
        <v>618</v>
      </c>
      <c r="L17" s="2">
        <v>10</v>
      </c>
      <c r="M17" s="2">
        <v>6</v>
      </c>
      <c r="N17" s="4">
        <v>0.97</v>
      </c>
      <c r="P17" s="157" t="s">
        <v>32</v>
      </c>
      <c r="Q17" s="157">
        <v>634</v>
      </c>
      <c r="R17" s="157">
        <v>618</v>
      </c>
      <c r="S17" s="157">
        <v>10</v>
      </c>
      <c r="T17" s="157">
        <v>6</v>
      </c>
      <c r="U17" s="158">
        <v>0.97</v>
      </c>
      <c r="V17" s="158">
        <f t="shared" si="0"/>
        <v>0</v>
      </c>
      <c r="Y17" s="157" t="s">
        <v>32</v>
      </c>
      <c r="Z17" s="157">
        <v>636</v>
      </c>
      <c r="AA17" s="157">
        <v>618</v>
      </c>
      <c r="AB17" s="157">
        <v>10</v>
      </c>
      <c r="AC17" s="157">
        <v>8</v>
      </c>
      <c r="AD17" s="158">
        <v>0.97</v>
      </c>
    </row>
    <row r="18" spans="1:30">
      <c r="A18" s="2" t="s">
        <v>35</v>
      </c>
      <c r="B18" s="2">
        <v>48</v>
      </c>
      <c r="C18" s="2">
        <v>21</v>
      </c>
      <c r="D18" s="2">
        <v>22</v>
      </c>
      <c r="E18" s="2">
        <v>5</v>
      </c>
      <c r="F18" s="4">
        <v>0.44</v>
      </c>
      <c r="I18" s="2" t="s">
        <v>33</v>
      </c>
      <c r="J18" s="2">
        <v>109</v>
      </c>
      <c r="K18" s="2">
        <v>109</v>
      </c>
      <c r="L18" s="2">
        <v>0</v>
      </c>
      <c r="M18" s="2">
        <v>0</v>
      </c>
      <c r="N18" s="4">
        <v>1</v>
      </c>
      <c r="P18" s="157" t="s">
        <v>33</v>
      </c>
      <c r="Q18" s="157">
        <v>109</v>
      </c>
      <c r="R18" s="157">
        <v>109</v>
      </c>
      <c r="S18" s="157">
        <v>0</v>
      </c>
      <c r="T18" s="157">
        <v>0</v>
      </c>
      <c r="U18" s="158">
        <v>1</v>
      </c>
      <c r="V18" s="158">
        <f t="shared" si="0"/>
        <v>0</v>
      </c>
      <c r="Y18" s="157" t="s">
        <v>33</v>
      </c>
      <c r="Z18" s="157">
        <v>109</v>
      </c>
      <c r="AA18" s="157">
        <v>109</v>
      </c>
      <c r="AB18" s="157">
        <v>0</v>
      </c>
      <c r="AC18" s="157">
        <v>0</v>
      </c>
      <c r="AD18" s="158">
        <v>1</v>
      </c>
    </row>
    <row r="19" spans="1:30">
      <c r="A19" s="2" t="s">
        <v>36</v>
      </c>
      <c r="B19" s="2">
        <v>65</v>
      </c>
      <c r="C19" s="2">
        <v>14</v>
      </c>
      <c r="D19" s="2">
        <v>0</v>
      </c>
      <c r="E19" s="2">
        <v>51</v>
      </c>
      <c r="F19" s="4">
        <v>0.22</v>
      </c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P19" s="157" t="s">
        <v>34</v>
      </c>
      <c r="Q19" s="157">
        <v>203</v>
      </c>
      <c r="R19" s="157">
        <v>8</v>
      </c>
      <c r="S19" s="157">
        <v>191</v>
      </c>
      <c r="T19" s="157">
        <v>4</v>
      </c>
      <c r="U19" s="158">
        <v>0.04</v>
      </c>
      <c r="V19" s="158">
        <f t="shared" si="0"/>
        <v>0.02</v>
      </c>
      <c r="Y19" s="157" t="s">
        <v>34</v>
      </c>
      <c r="Z19" s="157">
        <v>203</v>
      </c>
      <c r="AA19" s="157">
        <v>8</v>
      </c>
      <c r="AB19" s="157">
        <v>191</v>
      </c>
      <c r="AC19" s="157">
        <v>4</v>
      </c>
      <c r="AD19" s="158">
        <v>0.04</v>
      </c>
    </row>
    <row r="20" spans="1:30">
      <c r="A20" s="2" t="s">
        <v>37</v>
      </c>
      <c r="B20" s="2">
        <v>75</v>
      </c>
      <c r="C20" s="2">
        <v>4</v>
      </c>
      <c r="D20" s="2">
        <v>0</v>
      </c>
      <c r="E20" s="2">
        <v>71</v>
      </c>
      <c r="F20" s="4">
        <v>0.05</v>
      </c>
      <c r="I20" s="2" t="s">
        <v>35</v>
      </c>
      <c r="J20" s="2">
        <v>48</v>
      </c>
      <c r="K20" s="2">
        <v>21</v>
      </c>
      <c r="L20" s="2">
        <v>22</v>
      </c>
      <c r="M20" s="2">
        <v>5</v>
      </c>
      <c r="N20" s="4">
        <v>0.44</v>
      </c>
      <c r="P20" s="157" t="s">
        <v>35</v>
      </c>
      <c r="Q20" s="157">
        <v>48</v>
      </c>
      <c r="R20" s="157">
        <v>21</v>
      </c>
      <c r="S20" s="157">
        <v>22</v>
      </c>
      <c r="T20" s="157">
        <v>5</v>
      </c>
      <c r="U20" s="158">
        <v>0.44</v>
      </c>
      <c r="V20" s="158">
        <f t="shared" si="0"/>
        <v>0</v>
      </c>
      <c r="Y20" s="157" t="s">
        <v>35</v>
      </c>
      <c r="Z20" s="157">
        <v>48</v>
      </c>
      <c r="AA20" s="157">
        <v>21</v>
      </c>
      <c r="AB20" s="157">
        <v>22</v>
      </c>
      <c r="AC20" s="157">
        <v>5</v>
      </c>
      <c r="AD20" s="158">
        <v>0.44</v>
      </c>
    </row>
    <row r="21" spans="1:30">
      <c r="A21" s="2" t="s">
        <v>38</v>
      </c>
      <c r="B21" s="2">
        <v>147</v>
      </c>
      <c r="C21" s="2">
        <v>146</v>
      </c>
      <c r="D21" s="2">
        <v>1</v>
      </c>
      <c r="E21" s="2">
        <v>0</v>
      </c>
      <c r="F21" s="4">
        <v>0.99</v>
      </c>
      <c r="I21" s="2" t="s">
        <v>36</v>
      </c>
      <c r="J21" s="2">
        <v>65</v>
      </c>
      <c r="K21" s="2">
        <v>23</v>
      </c>
      <c r="L21" s="2">
        <v>2</v>
      </c>
      <c r="M21" s="2">
        <v>40</v>
      </c>
      <c r="N21" s="4">
        <v>0.35</v>
      </c>
      <c r="P21" s="157" t="s">
        <v>36</v>
      </c>
      <c r="Q21" s="157">
        <v>65</v>
      </c>
      <c r="R21" s="157">
        <v>23</v>
      </c>
      <c r="S21" s="157">
        <v>2</v>
      </c>
      <c r="T21" s="157">
        <v>40</v>
      </c>
      <c r="U21" s="158">
        <v>0.35</v>
      </c>
      <c r="V21" s="158">
        <f t="shared" si="0"/>
        <v>0</v>
      </c>
      <c r="Y21" s="157" t="s">
        <v>36</v>
      </c>
      <c r="Z21" s="157">
        <v>65</v>
      </c>
      <c r="AA21" s="157">
        <v>22</v>
      </c>
      <c r="AB21" s="157">
        <v>3</v>
      </c>
      <c r="AC21" s="157">
        <v>40</v>
      </c>
      <c r="AD21" s="158">
        <v>0.34</v>
      </c>
    </row>
    <row r="22" spans="1:30">
      <c r="A22" s="2" t="s">
        <v>39</v>
      </c>
      <c r="B22" s="2">
        <v>12</v>
      </c>
      <c r="C22" s="2">
        <v>12</v>
      </c>
      <c r="D22" s="2">
        <v>0</v>
      </c>
      <c r="E22" s="2">
        <v>0</v>
      </c>
      <c r="F22" s="4">
        <v>1</v>
      </c>
      <c r="I22" s="2" t="s">
        <v>37</v>
      </c>
      <c r="J22" s="2">
        <v>82</v>
      </c>
      <c r="K22" s="2">
        <v>11</v>
      </c>
      <c r="L22" s="2">
        <v>0</v>
      </c>
      <c r="M22" s="2">
        <v>71</v>
      </c>
      <c r="N22" s="4">
        <v>0.13</v>
      </c>
      <c r="P22" s="157" t="s">
        <v>37</v>
      </c>
      <c r="Q22" s="157">
        <v>81</v>
      </c>
      <c r="R22" s="157">
        <v>11</v>
      </c>
      <c r="S22" s="157">
        <v>0</v>
      </c>
      <c r="T22" s="157">
        <v>70</v>
      </c>
      <c r="U22" s="158">
        <v>0.14000000000000001</v>
      </c>
      <c r="V22" s="158">
        <f t="shared" si="0"/>
        <v>1.0000000000000009E-2</v>
      </c>
      <c r="Y22" s="157" t="s">
        <v>37</v>
      </c>
      <c r="Z22" s="157">
        <v>81</v>
      </c>
      <c r="AA22" s="157">
        <v>11</v>
      </c>
      <c r="AB22" s="157">
        <v>0</v>
      </c>
      <c r="AC22" s="157">
        <v>70</v>
      </c>
      <c r="AD22" s="158">
        <v>0.14000000000000001</v>
      </c>
    </row>
    <row r="23" spans="1:30">
      <c r="A23" s="2" t="s">
        <v>40</v>
      </c>
      <c r="B23" s="2">
        <v>211</v>
      </c>
      <c r="C23" s="2">
        <v>201</v>
      </c>
      <c r="D23" s="2">
        <v>10</v>
      </c>
      <c r="E23" s="2">
        <v>0</v>
      </c>
      <c r="F23" s="4">
        <v>0.95</v>
      </c>
      <c r="I23" s="2" t="s">
        <v>38</v>
      </c>
      <c r="J23" s="2">
        <v>147</v>
      </c>
      <c r="K23" s="2">
        <v>146</v>
      </c>
      <c r="L23" s="2">
        <v>1</v>
      </c>
      <c r="M23" s="2">
        <v>0</v>
      </c>
      <c r="N23" s="4">
        <v>0.99</v>
      </c>
      <c r="P23" s="157" t="s">
        <v>38</v>
      </c>
      <c r="Q23" s="157">
        <v>147</v>
      </c>
      <c r="R23" s="157">
        <v>146</v>
      </c>
      <c r="S23" s="157">
        <v>1</v>
      </c>
      <c r="T23" s="157">
        <v>0</v>
      </c>
      <c r="U23" s="158">
        <v>0.99</v>
      </c>
      <c r="V23" s="158">
        <f t="shared" si="0"/>
        <v>0</v>
      </c>
      <c r="Y23" s="157" t="s">
        <v>38</v>
      </c>
      <c r="Z23" s="157">
        <v>147</v>
      </c>
      <c r="AA23" s="157">
        <v>146</v>
      </c>
      <c r="AB23" s="157">
        <v>1</v>
      </c>
      <c r="AC23" s="157">
        <v>0</v>
      </c>
      <c r="AD23" s="158">
        <v>0.99</v>
      </c>
    </row>
    <row r="24" spans="1:30">
      <c r="A24" s="2" t="s">
        <v>41</v>
      </c>
      <c r="B24" s="2">
        <v>12</v>
      </c>
      <c r="C24" s="2">
        <v>8</v>
      </c>
      <c r="D24" s="2">
        <v>4</v>
      </c>
      <c r="E24" s="2">
        <v>0</v>
      </c>
      <c r="F24" s="4">
        <v>0.67</v>
      </c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P24" s="157" t="s">
        <v>39</v>
      </c>
      <c r="Q24" s="157">
        <v>12</v>
      </c>
      <c r="R24" s="157">
        <v>12</v>
      </c>
      <c r="S24" s="157">
        <v>0</v>
      </c>
      <c r="T24" s="157">
        <v>0</v>
      </c>
      <c r="U24" s="158">
        <v>1</v>
      </c>
      <c r="V24" s="158">
        <f t="shared" si="0"/>
        <v>0</v>
      </c>
      <c r="Y24" s="157" t="s">
        <v>39</v>
      </c>
      <c r="Z24" s="157">
        <v>12</v>
      </c>
      <c r="AA24" s="157">
        <v>12</v>
      </c>
      <c r="AB24" s="157">
        <v>0</v>
      </c>
      <c r="AC24" s="157">
        <v>0</v>
      </c>
      <c r="AD24" s="158">
        <v>1</v>
      </c>
    </row>
    <row r="25" spans="1:30">
      <c r="A25" s="2" t="s">
        <v>42</v>
      </c>
      <c r="B25" s="2">
        <v>390</v>
      </c>
      <c r="C25" s="2">
        <v>390</v>
      </c>
      <c r="D25" s="2">
        <v>0</v>
      </c>
      <c r="E25" s="2">
        <v>0</v>
      </c>
      <c r="F25" s="4">
        <v>1</v>
      </c>
      <c r="I25" s="2" t="s">
        <v>40</v>
      </c>
      <c r="J25" s="2">
        <v>211</v>
      </c>
      <c r="K25" s="2">
        <v>202</v>
      </c>
      <c r="L25" s="2">
        <v>9</v>
      </c>
      <c r="M25" s="2">
        <v>0</v>
      </c>
      <c r="N25" s="4">
        <v>0.96</v>
      </c>
      <c r="P25" s="157" t="s">
        <v>40</v>
      </c>
      <c r="Q25" s="157">
        <v>211</v>
      </c>
      <c r="R25" s="157">
        <v>202</v>
      </c>
      <c r="S25" s="157">
        <v>9</v>
      </c>
      <c r="T25" s="157">
        <v>0</v>
      </c>
      <c r="U25" s="158">
        <v>0.96</v>
      </c>
      <c r="V25" s="158">
        <f t="shared" si="0"/>
        <v>0</v>
      </c>
      <c r="Y25" s="157" t="s">
        <v>40</v>
      </c>
      <c r="Z25" s="157">
        <v>211</v>
      </c>
      <c r="AA25" s="157">
        <v>104</v>
      </c>
      <c r="AB25" s="157">
        <v>0</v>
      </c>
      <c r="AC25" s="157">
        <v>107</v>
      </c>
      <c r="AD25" s="158">
        <v>0.49</v>
      </c>
    </row>
    <row r="26" spans="1:30">
      <c r="A26" s="2" t="s">
        <v>43</v>
      </c>
      <c r="B26" s="2">
        <v>49</v>
      </c>
      <c r="C26" s="2">
        <v>49</v>
      </c>
      <c r="D26" s="2">
        <v>0</v>
      </c>
      <c r="E26" s="2">
        <v>0</v>
      </c>
      <c r="F26" s="4">
        <v>1</v>
      </c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P26" s="157" t="s">
        <v>41</v>
      </c>
      <c r="Q26" s="157">
        <v>12</v>
      </c>
      <c r="R26" s="157">
        <v>8</v>
      </c>
      <c r="S26" s="157">
        <v>4</v>
      </c>
      <c r="T26" s="157">
        <v>0</v>
      </c>
      <c r="U26" s="158">
        <v>0.67</v>
      </c>
      <c r="V26" s="158">
        <f t="shared" si="0"/>
        <v>0</v>
      </c>
      <c r="Y26" s="157" t="s">
        <v>41</v>
      </c>
      <c r="Z26" s="157">
        <v>12</v>
      </c>
      <c r="AA26" s="157">
        <v>9</v>
      </c>
      <c r="AB26" s="157">
        <v>3</v>
      </c>
      <c r="AC26" s="157">
        <v>0</v>
      </c>
      <c r="AD26" s="158">
        <v>0.75</v>
      </c>
    </row>
    <row r="27" spans="1:30">
      <c r="A27" s="2" t="s">
        <v>44</v>
      </c>
      <c r="B27" s="2">
        <v>4</v>
      </c>
      <c r="C27" s="2">
        <v>4</v>
      </c>
      <c r="D27" s="2">
        <v>0</v>
      </c>
      <c r="E27" s="2">
        <v>0</v>
      </c>
      <c r="F27" s="4">
        <v>1</v>
      </c>
      <c r="I27" s="2" t="s">
        <v>42</v>
      </c>
      <c r="J27" s="2">
        <v>391</v>
      </c>
      <c r="K27" s="2">
        <v>390</v>
      </c>
      <c r="L27" s="2">
        <v>1</v>
      </c>
      <c r="M27" s="2">
        <v>0</v>
      </c>
      <c r="N27" s="4">
        <v>1</v>
      </c>
      <c r="P27" s="157" t="s">
        <v>42</v>
      </c>
      <c r="Q27" s="157">
        <v>392</v>
      </c>
      <c r="R27" s="157">
        <v>391</v>
      </c>
      <c r="S27" s="157">
        <v>1</v>
      </c>
      <c r="T27" s="157">
        <v>0</v>
      </c>
      <c r="U27" s="158">
        <v>1</v>
      </c>
      <c r="V27" s="158">
        <f t="shared" si="0"/>
        <v>0</v>
      </c>
      <c r="Y27" s="157" t="s">
        <v>42</v>
      </c>
      <c r="Z27" s="157">
        <v>392</v>
      </c>
      <c r="AA27" s="157">
        <v>0</v>
      </c>
      <c r="AB27" s="157">
        <v>0</v>
      </c>
      <c r="AC27" s="157">
        <v>392</v>
      </c>
      <c r="AD27" s="158">
        <v>0</v>
      </c>
    </row>
    <row r="28" spans="1:30">
      <c r="A28" s="2" t="s">
        <v>45</v>
      </c>
      <c r="B28" s="2">
        <v>52</v>
      </c>
      <c r="C28" s="2">
        <v>52</v>
      </c>
      <c r="D28" s="2">
        <v>0</v>
      </c>
      <c r="E28" s="2">
        <v>0</v>
      </c>
      <c r="F28" s="4">
        <v>1</v>
      </c>
      <c r="I28" s="2" t="s">
        <v>43</v>
      </c>
      <c r="J28" s="2">
        <v>49</v>
      </c>
      <c r="K28" s="2">
        <v>49</v>
      </c>
      <c r="L28" s="2">
        <v>0</v>
      </c>
      <c r="M28" s="2">
        <v>0</v>
      </c>
      <c r="N28" s="4">
        <v>1</v>
      </c>
      <c r="P28" s="157" t="s">
        <v>43</v>
      </c>
      <c r="Q28" s="157">
        <v>49</v>
      </c>
      <c r="R28" s="157">
        <v>49</v>
      </c>
      <c r="S28" s="157">
        <v>0</v>
      </c>
      <c r="T28" s="157">
        <v>0</v>
      </c>
      <c r="U28" s="158">
        <v>1</v>
      </c>
      <c r="V28" s="158">
        <f t="shared" si="0"/>
        <v>0</v>
      </c>
      <c r="Y28" s="157" t="s">
        <v>43</v>
      </c>
      <c r="Z28" s="157">
        <v>49</v>
      </c>
      <c r="AA28" s="157">
        <v>49</v>
      </c>
      <c r="AB28" s="157">
        <v>0</v>
      </c>
      <c r="AC28" s="157">
        <v>0</v>
      </c>
      <c r="AD28" s="158">
        <v>1</v>
      </c>
    </row>
    <row r="29" spans="1:30">
      <c r="A29" s="2" t="s">
        <v>46</v>
      </c>
      <c r="B29" s="2">
        <v>145</v>
      </c>
      <c r="C29" s="2">
        <v>141</v>
      </c>
      <c r="D29" s="2">
        <v>0</v>
      </c>
      <c r="E29" s="2">
        <v>4</v>
      </c>
      <c r="F29" s="4">
        <v>0.97</v>
      </c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P29" s="157" t="s">
        <v>44</v>
      </c>
      <c r="Q29" s="157">
        <v>4</v>
      </c>
      <c r="R29" s="157">
        <v>4</v>
      </c>
      <c r="S29" s="157">
        <v>0</v>
      </c>
      <c r="T29" s="157">
        <v>0</v>
      </c>
      <c r="U29" s="158">
        <v>1</v>
      </c>
      <c r="V29" s="158">
        <f t="shared" si="0"/>
        <v>0</v>
      </c>
      <c r="Y29" s="157" t="s">
        <v>44</v>
      </c>
      <c r="Z29" s="157">
        <v>4</v>
      </c>
      <c r="AA29" s="157">
        <v>4</v>
      </c>
      <c r="AB29" s="157">
        <v>0</v>
      </c>
      <c r="AC29" s="157">
        <v>0</v>
      </c>
      <c r="AD29" s="158">
        <v>1</v>
      </c>
    </row>
    <row r="30" spans="1:30">
      <c r="A30" s="2" t="s">
        <v>47</v>
      </c>
      <c r="B30" s="2">
        <v>45</v>
      </c>
      <c r="C30" s="2">
        <v>45</v>
      </c>
      <c r="D30" s="2">
        <v>0</v>
      </c>
      <c r="E30" s="2">
        <v>0</v>
      </c>
      <c r="F30" s="4">
        <v>1</v>
      </c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P30" s="157" t="s">
        <v>45</v>
      </c>
      <c r="Q30" s="157">
        <v>52</v>
      </c>
      <c r="R30" s="157">
        <v>52</v>
      </c>
      <c r="S30" s="157">
        <v>0</v>
      </c>
      <c r="T30" s="157">
        <v>0</v>
      </c>
      <c r="U30" s="158">
        <v>1</v>
      </c>
      <c r="V30" s="158">
        <f t="shared" si="0"/>
        <v>0</v>
      </c>
      <c r="Y30" s="157" t="s">
        <v>45</v>
      </c>
      <c r="Z30" s="157">
        <v>52</v>
      </c>
      <c r="AA30" s="157">
        <v>52</v>
      </c>
      <c r="AB30" s="157">
        <v>0</v>
      </c>
      <c r="AC30" s="157">
        <v>0</v>
      </c>
      <c r="AD30" s="158">
        <v>1</v>
      </c>
    </row>
    <row r="31" spans="1:30">
      <c r="A31" s="2" t="s">
        <v>48</v>
      </c>
      <c r="B31" s="2">
        <v>4</v>
      </c>
      <c r="C31" s="2">
        <v>2</v>
      </c>
      <c r="D31" s="2">
        <v>2</v>
      </c>
      <c r="E31" s="2">
        <v>0</v>
      </c>
      <c r="F31" s="4">
        <v>0.5</v>
      </c>
      <c r="I31" s="2" t="s">
        <v>46</v>
      </c>
      <c r="J31" s="2">
        <v>145</v>
      </c>
      <c r="K31" s="2">
        <v>141</v>
      </c>
      <c r="L31" s="2">
        <v>0</v>
      </c>
      <c r="M31" s="2">
        <v>4</v>
      </c>
      <c r="N31" s="4">
        <v>0.97</v>
      </c>
      <c r="P31" s="157" t="s">
        <v>46</v>
      </c>
      <c r="Q31" s="157">
        <v>145</v>
      </c>
      <c r="R31" s="157">
        <v>141</v>
      </c>
      <c r="S31" s="157">
        <v>0</v>
      </c>
      <c r="T31" s="157">
        <v>4</v>
      </c>
      <c r="U31" s="158">
        <v>0.97</v>
      </c>
      <c r="V31" s="158">
        <f t="shared" si="0"/>
        <v>0</v>
      </c>
      <c r="Y31" s="157" t="s">
        <v>46</v>
      </c>
      <c r="Z31" s="157">
        <v>145</v>
      </c>
      <c r="AA31" s="157">
        <v>141</v>
      </c>
      <c r="AB31" s="157">
        <v>0</v>
      </c>
      <c r="AC31" s="157">
        <v>4</v>
      </c>
      <c r="AD31" s="158">
        <v>0.97</v>
      </c>
    </row>
    <row r="32" spans="1:30">
      <c r="A32" s="2" t="s">
        <v>49</v>
      </c>
      <c r="B32" s="2">
        <v>15</v>
      </c>
      <c r="C32" s="2">
        <v>15</v>
      </c>
      <c r="D32" s="2">
        <v>0</v>
      </c>
      <c r="E32" s="2">
        <v>0</v>
      </c>
      <c r="F32" s="4">
        <v>1</v>
      </c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P32" s="157" t="s">
        <v>47</v>
      </c>
      <c r="Q32" s="157">
        <v>45</v>
      </c>
      <c r="R32" s="157">
        <v>45</v>
      </c>
      <c r="S32" s="157">
        <v>0</v>
      </c>
      <c r="T32" s="157">
        <v>0</v>
      </c>
      <c r="U32" s="158">
        <v>1</v>
      </c>
      <c r="V32" s="158">
        <f t="shared" si="0"/>
        <v>0</v>
      </c>
      <c r="Y32" s="157" t="s">
        <v>47</v>
      </c>
      <c r="Z32" s="157">
        <v>45</v>
      </c>
      <c r="AA32" s="157">
        <v>45</v>
      </c>
      <c r="AB32" s="157">
        <v>0</v>
      </c>
      <c r="AC32" s="157">
        <v>0</v>
      </c>
      <c r="AD32" s="158">
        <v>1</v>
      </c>
    </row>
    <row r="33" spans="1:30">
      <c r="A33" s="2" t="s">
        <v>50</v>
      </c>
      <c r="B33" s="2">
        <v>18</v>
      </c>
      <c r="C33" s="2">
        <v>18</v>
      </c>
      <c r="D33" s="2">
        <v>0</v>
      </c>
      <c r="E33" s="2">
        <v>0</v>
      </c>
      <c r="F33" s="4">
        <v>1</v>
      </c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P33" s="157" t="s">
        <v>48</v>
      </c>
      <c r="Q33" s="157">
        <v>4</v>
      </c>
      <c r="R33" s="157">
        <v>2</v>
      </c>
      <c r="S33" s="157">
        <v>2</v>
      </c>
      <c r="T33" s="157">
        <v>0</v>
      </c>
      <c r="U33" s="158">
        <v>0.5</v>
      </c>
      <c r="V33" s="158">
        <f t="shared" si="0"/>
        <v>0</v>
      </c>
      <c r="Y33" s="157" t="s">
        <v>48</v>
      </c>
      <c r="Z33" s="157">
        <v>4</v>
      </c>
      <c r="AA33" s="157">
        <v>2</v>
      </c>
      <c r="AB33" s="157">
        <v>2</v>
      </c>
      <c r="AC33" s="157">
        <v>0</v>
      </c>
      <c r="AD33" s="158">
        <v>0.5</v>
      </c>
    </row>
    <row r="34" spans="1:30">
      <c r="A34" s="2" t="s">
        <v>52</v>
      </c>
      <c r="B34" s="2">
        <v>14</v>
      </c>
      <c r="C34" s="2">
        <v>10</v>
      </c>
      <c r="D34" s="2">
        <v>3</v>
      </c>
      <c r="E34" s="2">
        <v>1</v>
      </c>
      <c r="F34" s="4">
        <v>0.71</v>
      </c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P34" s="157" t="s">
        <v>49</v>
      </c>
      <c r="Q34" s="157">
        <v>15</v>
      </c>
      <c r="R34" s="157">
        <v>15</v>
      </c>
      <c r="S34" s="157">
        <v>0</v>
      </c>
      <c r="T34" s="157">
        <v>0</v>
      </c>
      <c r="U34" s="158">
        <v>1</v>
      </c>
      <c r="V34" s="158">
        <f t="shared" si="0"/>
        <v>0</v>
      </c>
      <c r="Y34" s="157" t="s">
        <v>49</v>
      </c>
      <c r="Z34" s="157">
        <v>15</v>
      </c>
      <c r="AA34" s="157">
        <v>15</v>
      </c>
      <c r="AB34" s="157">
        <v>0</v>
      </c>
      <c r="AC34" s="157">
        <v>0</v>
      </c>
      <c r="AD34" s="158">
        <v>1</v>
      </c>
    </row>
    <row r="35" spans="1:30">
      <c r="A35" s="2" t="s">
        <v>54</v>
      </c>
      <c r="B35" s="2">
        <v>36</v>
      </c>
      <c r="C35" s="2">
        <v>36</v>
      </c>
      <c r="D35" s="2">
        <v>0</v>
      </c>
      <c r="E35" s="2">
        <v>0</v>
      </c>
      <c r="F35" s="4">
        <v>1</v>
      </c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P35" s="157" t="s">
        <v>50</v>
      </c>
      <c r="Q35" s="157">
        <v>18</v>
      </c>
      <c r="R35" s="157">
        <v>18</v>
      </c>
      <c r="S35" s="157">
        <v>0</v>
      </c>
      <c r="T35" s="157">
        <v>0</v>
      </c>
      <c r="U35" s="158">
        <v>1</v>
      </c>
      <c r="V35" s="158">
        <f t="shared" si="0"/>
        <v>0</v>
      </c>
      <c r="Y35" s="157" t="s">
        <v>50</v>
      </c>
      <c r="Z35" s="157">
        <v>18</v>
      </c>
      <c r="AA35" s="157">
        <v>18</v>
      </c>
      <c r="AB35" s="157">
        <v>0</v>
      </c>
      <c r="AC35" s="157">
        <v>0</v>
      </c>
      <c r="AD35" s="158">
        <v>1</v>
      </c>
    </row>
    <row r="36" spans="1:30">
      <c r="A36" s="2" t="s">
        <v>55</v>
      </c>
      <c r="B36" s="2">
        <v>85</v>
      </c>
      <c r="C36" s="2">
        <v>35</v>
      </c>
      <c r="D36" s="2">
        <v>50</v>
      </c>
      <c r="E36" s="2">
        <v>0</v>
      </c>
      <c r="F36" s="4">
        <v>0.41</v>
      </c>
      <c r="I36" s="2" t="s">
        <v>51</v>
      </c>
      <c r="J36" s="2">
        <v>59</v>
      </c>
      <c r="K36" s="2">
        <v>59</v>
      </c>
      <c r="L36" s="2">
        <v>0</v>
      </c>
      <c r="M36" s="2">
        <v>0</v>
      </c>
      <c r="N36" s="4">
        <v>1</v>
      </c>
      <c r="P36" s="157" t="s">
        <v>51</v>
      </c>
      <c r="Q36" s="157">
        <v>59</v>
      </c>
      <c r="R36" s="157">
        <v>59</v>
      </c>
      <c r="S36" s="157">
        <v>0</v>
      </c>
      <c r="T36" s="157">
        <v>0</v>
      </c>
      <c r="U36" s="158">
        <v>1</v>
      </c>
      <c r="V36" s="158">
        <f t="shared" si="0"/>
        <v>0</v>
      </c>
      <c r="Y36" s="157" t="s">
        <v>51</v>
      </c>
      <c r="Z36" s="157">
        <v>59</v>
      </c>
      <c r="AA36" s="157">
        <v>59</v>
      </c>
      <c r="AB36" s="157">
        <v>0</v>
      </c>
      <c r="AC36" s="157">
        <v>0</v>
      </c>
      <c r="AD36" s="158">
        <v>1</v>
      </c>
    </row>
    <row r="37" spans="1:30">
      <c r="A37" s="2" t="s">
        <v>56</v>
      </c>
      <c r="B37" s="2">
        <v>152</v>
      </c>
      <c r="C37" s="2">
        <v>151</v>
      </c>
      <c r="D37" s="2">
        <v>1</v>
      </c>
      <c r="E37" s="2">
        <v>0</v>
      </c>
      <c r="F37" s="4">
        <v>0.99</v>
      </c>
      <c r="I37" s="2" t="s">
        <v>52</v>
      </c>
      <c r="J37" s="2">
        <v>14</v>
      </c>
      <c r="K37" s="2">
        <v>12</v>
      </c>
      <c r="L37" s="2">
        <v>0</v>
      </c>
      <c r="M37" s="2">
        <v>2</v>
      </c>
      <c r="N37" s="4">
        <v>0.86</v>
      </c>
      <c r="P37" s="157" t="s">
        <v>52</v>
      </c>
      <c r="Q37" s="157">
        <v>14</v>
      </c>
      <c r="R37" s="157">
        <v>12</v>
      </c>
      <c r="S37" s="157">
        <v>0</v>
      </c>
      <c r="T37" s="157">
        <v>2</v>
      </c>
      <c r="U37" s="158">
        <v>0.86</v>
      </c>
      <c r="V37" s="158">
        <f t="shared" si="0"/>
        <v>0</v>
      </c>
      <c r="Y37" s="157" t="s">
        <v>52</v>
      </c>
      <c r="Z37" s="157">
        <v>14</v>
      </c>
      <c r="AA37" s="157">
        <v>12</v>
      </c>
      <c r="AB37" s="157">
        <v>0</v>
      </c>
      <c r="AC37" s="157">
        <v>2</v>
      </c>
      <c r="AD37" s="158">
        <v>0.86</v>
      </c>
    </row>
    <row r="38" spans="1:30">
      <c r="A38" s="2" t="s">
        <v>58</v>
      </c>
      <c r="B38" s="2">
        <v>9</v>
      </c>
      <c r="C38" s="2">
        <v>3</v>
      </c>
      <c r="D38" s="2">
        <v>0</v>
      </c>
      <c r="E38" s="2">
        <v>6</v>
      </c>
      <c r="F38" s="4">
        <v>0.33</v>
      </c>
      <c r="I38" s="2" t="s">
        <v>54</v>
      </c>
      <c r="J38" s="2">
        <v>72</v>
      </c>
      <c r="K38" s="2">
        <v>72</v>
      </c>
      <c r="L38" s="2">
        <v>0</v>
      </c>
      <c r="M38" s="2">
        <v>0</v>
      </c>
      <c r="N38" s="4">
        <v>1</v>
      </c>
      <c r="P38" s="157" t="s">
        <v>54</v>
      </c>
      <c r="Q38" s="157">
        <v>72</v>
      </c>
      <c r="R38" s="157">
        <v>72</v>
      </c>
      <c r="S38" s="157">
        <v>0</v>
      </c>
      <c r="T38" s="157">
        <v>0</v>
      </c>
      <c r="U38" s="158">
        <v>1</v>
      </c>
      <c r="V38" s="158">
        <f t="shared" si="0"/>
        <v>0</v>
      </c>
      <c r="Y38" s="157" t="s">
        <v>54</v>
      </c>
      <c r="Z38" s="157">
        <v>72</v>
      </c>
      <c r="AA38" s="157">
        <v>72</v>
      </c>
      <c r="AB38" s="157">
        <v>0</v>
      </c>
      <c r="AC38" s="157">
        <v>0</v>
      </c>
      <c r="AD38" s="158">
        <v>1</v>
      </c>
    </row>
    <row r="39" spans="1:30">
      <c r="A39" s="2" t="s">
        <v>59</v>
      </c>
      <c r="B39" s="2">
        <v>23</v>
      </c>
      <c r="C39" s="2">
        <v>22</v>
      </c>
      <c r="D39" s="2">
        <v>1</v>
      </c>
      <c r="E39" s="2">
        <v>0</v>
      </c>
      <c r="F39" s="4">
        <v>0.96</v>
      </c>
      <c r="I39" s="2" t="s">
        <v>55</v>
      </c>
      <c r="J39" s="2">
        <v>85</v>
      </c>
      <c r="K39" s="2">
        <v>35</v>
      </c>
      <c r="L39" s="2">
        <v>50</v>
      </c>
      <c r="M39" s="2">
        <v>0</v>
      </c>
      <c r="N39" s="4">
        <v>0.41</v>
      </c>
      <c r="P39" s="157" t="s">
        <v>55</v>
      </c>
      <c r="Q39" s="157">
        <v>85</v>
      </c>
      <c r="R39" s="157">
        <v>35</v>
      </c>
      <c r="S39" s="157">
        <v>50</v>
      </c>
      <c r="T39" s="157">
        <v>0</v>
      </c>
      <c r="U39" s="158">
        <v>0.41</v>
      </c>
      <c r="V39" s="158">
        <f t="shared" si="0"/>
        <v>0</v>
      </c>
      <c r="Y39" s="157" t="s">
        <v>55</v>
      </c>
      <c r="Z39" s="157">
        <v>85</v>
      </c>
      <c r="AA39" s="157">
        <v>35</v>
      </c>
      <c r="AB39" s="157">
        <v>50</v>
      </c>
      <c r="AC39" s="157">
        <v>0</v>
      </c>
      <c r="AD39" s="158">
        <v>0.41</v>
      </c>
    </row>
    <row r="40" spans="1:30">
      <c r="A40" s="2" t="s">
        <v>60</v>
      </c>
      <c r="B40" s="2">
        <v>16</v>
      </c>
      <c r="C40" s="2">
        <v>16</v>
      </c>
      <c r="D40" s="2">
        <v>0</v>
      </c>
      <c r="E40" s="2">
        <v>0</v>
      </c>
      <c r="F40" s="4">
        <v>1</v>
      </c>
      <c r="I40" s="2" t="s">
        <v>56</v>
      </c>
      <c r="J40" s="2">
        <v>152</v>
      </c>
      <c r="K40" s="2">
        <v>151</v>
      </c>
      <c r="L40" s="2">
        <v>1</v>
      </c>
      <c r="M40" s="2">
        <v>0</v>
      </c>
      <c r="N40" s="4">
        <v>0.99</v>
      </c>
      <c r="P40" s="157" t="s">
        <v>56</v>
      </c>
      <c r="Q40" s="157">
        <v>152</v>
      </c>
      <c r="R40" s="157">
        <v>151</v>
      </c>
      <c r="S40" s="157">
        <v>1</v>
      </c>
      <c r="T40" s="157">
        <v>0</v>
      </c>
      <c r="U40" s="158">
        <v>0.99</v>
      </c>
      <c r="V40" s="158">
        <f t="shared" si="0"/>
        <v>0</v>
      </c>
      <c r="Y40" s="157" t="s">
        <v>56</v>
      </c>
      <c r="Z40" s="157">
        <v>153</v>
      </c>
      <c r="AA40" s="157">
        <v>152</v>
      </c>
      <c r="AB40" s="157">
        <v>1</v>
      </c>
      <c r="AC40" s="157">
        <v>0</v>
      </c>
      <c r="AD40" s="158">
        <v>0.99</v>
      </c>
    </row>
    <row r="41" spans="1:30">
      <c r="A41" s="2" t="s">
        <v>61</v>
      </c>
      <c r="B41" s="2">
        <v>8</v>
      </c>
      <c r="C41" s="2">
        <v>8</v>
      </c>
      <c r="D41" s="2">
        <v>0</v>
      </c>
      <c r="E41" s="2">
        <v>0</v>
      </c>
      <c r="F41" s="4">
        <v>1</v>
      </c>
      <c r="I41" s="2" t="s">
        <v>57</v>
      </c>
      <c r="J41" s="2">
        <v>67</v>
      </c>
      <c r="K41" s="2">
        <v>55</v>
      </c>
      <c r="L41" s="2">
        <v>11</v>
      </c>
      <c r="M41" s="2">
        <v>1</v>
      </c>
      <c r="N41" s="4">
        <v>0.82</v>
      </c>
      <c r="P41" s="157" t="s">
        <v>57</v>
      </c>
      <c r="Q41" s="157">
        <v>67</v>
      </c>
      <c r="R41" s="157">
        <v>55</v>
      </c>
      <c r="S41" s="157">
        <v>11</v>
      </c>
      <c r="T41" s="157">
        <v>1</v>
      </c>
      <c r="U41" s="158">
        <v>0.82</v>
      </c>
      <c r="V41" s="158">
        <f t="shared" si="0"/>
        <v>0</v>
      </c>
      <c r="Y41" s="157" t="s">
        <v>57</v>
      </c>
      <c r="Z41" s="157">
        <v>67</v>
      </c>
      <c r="AA41" s="157">
        <v>55</v>
      </c>
      <c r="AB41" s="157">
        <v>11</v>
      </c>
      <c r="AC41" s="157">
        <v>1</v>
      </c>
      <c r="AD41" s="158">
        <v>0.82</v>
      </c>
    </row>
    <row r="42" spans="1:30">
      <c r="A42" s="2" t="s">
        <v>62</v>
      </c>
      <c r="B42" s="2">
        <v>447</v>
      </c>
      <c r="C42" s="2">
        <v>443</v>
      </c>
      <c r="D42" s="2">
        <v>4</v>
      </c>
      <c r="E42" s="2">
        <v>0</v>
      </c>
      <c r="F42" s="4">
        <v>0.99</v>
      </c>
      <c r="I42" s="2" t="s">
        <v>58</v>
      </c>
      <c r="J42" s="2">
        <v>9</v>
      </c>
      <c r="K42" s="2">
        <v>3</v>
      </c>
      <c r="L42" s="2">
        <v>0</v>
      </c>
      <c r="M42" s="2">
        <v>6</v>
      </c>
      <c r="N42" s="4">
        <v>0.33</v>
      </c>
      <c r="P42" s="157" t="s">
        <v>58</v>
      </c>
      <c r="Q42" s="157">
        <v>9</v>
      </c>
      <c r="R42" s="157">
        <v>3</v>
      </c>
      <c r="S42" s="157">
        <v>0</v>
      </c>
      <c r="T42" s="157">
        <v>6</v>
      </c>
      <c r="U42" s="158">
        <v>0.33</v>
      </c>
      <c r="V42" s="158">
        <f t="shared" si="0"/>
        <v>0</v>
      </c>
      <c r="Y42" s="157" t="s">
        <v>58</v>
      </c>
      <c r="Z42" s="157">
        <v>9</v>
      </c>
      <c r="AA42" s="157">
        <v>3</v>
      </c>
      <c r="AB42" s="157">
        <v>0</v>
      </c>
      <c r="AC42" s="157">
        <v>6</v>
      </c>
      <c r="AD42" s="158">
        <v>0.33</v>
      </c>
    </row>
    <row r="43" spans="1:30">
      <c r="A43" s="2" t="s">
        <v>63</v>
      </c>
      <c r="B43" s="2">
        <v>40</v>
      </c>
      <c r="C43" s="2">
        <v>40</v>
      </c>
      <c r="D43" s="2">
        <v>0</v>
      </c>
      <c r="E43" s="2">
        <v>0</v>
      </c>
      <c r="F43" s="4">
        <v>1</v>
      </c>
      <c r="I43" s="2" t="s">
        <v>59</v>
      </c>
      <c r="J43" s="2">
        <v>29</v>
      </c>
      <c r="K43" s="2">
        <v>26</v>
      </c>
      <c r="L43" s="2">
        <v>1</v>
      </c>
      <c r="M43" s="2">
        <v>2</v>
      </c>
      <c r="N43" s="4">
        <v>0.9</v>
      </c>
      <c r="P43" s="157" t="s">
        <v>59</v>
      </c>
      <c r="Q43" s="157">
        <v>29</v>
      </c>
      <c r="R43" s="157">
        <v>26</v>
      </c>
      <c r="S43" s="157">
        <v>1</v>
      </c>
      <c r="T43" s="157">
        <v>2</v>
      </c>
      <c r="U43" s="158">
        <v>0.9</v>
      </c>
      <c r="V43" s="158">
        <f t="shared" si="0"/>
        <v>0</v>
      </c>
      <c r="Y43" s="157" t="s">
        <v>59</v>
      </c>
      <c r="Z43" s="157">
        <v>32</v>
      </c>
      <c r="AA43" s="157">
        <v>26</v>
      </c>
      <c r="AB43" s="157">
        <v>1</v>
      </c>
      <c r="AC43" s="157">
        <v>5</v>
      </c>
      <c r="AD43" s="158">
        <v>0.81</v>
      </c>
    </row>
    <row r="44" spans="1:30">
      <c r="A44" s="2" t="s">
        <v>64</v>
      </c>
      <c r="B44" s="2">
        <v>10</v>
      </c>
      <c r="C44" s="2">
        <v>10</v>
      </c>
      <c r="D44" s="2">
        <v>0</v>
      </c>
      <c r="E44" s="2">
        <v>0</v>
      </c>
      <c r="F44" s="4">
        <v>1</v>
      </c>
      <c r="I44" s="2" t="s">
        <v>60</v>
      </c>
      <c r="J44" s="2">
        <v>16</v>
      </c>
      <c r="K44" s="2">
        <v>16</v>
      </c>
      <c r="L44" s="2">
        <v>0</v>
      </c>
      <c r="M44" s="2">
        <v>0</v>
      </c>
      <c r="N44" s="4">
        <v>1</v>
      </c>
      <c r="P44" s="157" t="s">
        <v>60</v>
      </c>
      <c r="Q44" s="157">
        <v>16</v>
      </c>
      <c r="R44" s="157">
        <v>16</v>
      </c>
      <c r="S44" s="157">
        <v>0</v>
      </c>
      <c r="T44" s="157">
        <v>0</v>
      </c>
      <c r="U44" s="158">
        <v>1</v>
      </c>
      <c r="V44" s="158">
        <f t="shared" si="0"/>
        <v>0</v>
      </c>
      <c r="Y44" s="157" t="s">
        <v>60</v>
      </c>
      <c r="Z44" s="157">
        <v>6</v>
      </c>
      <c r="AA44" s="157">
        <v>6</v>
      </c>
      <c r="AB44" s="157">
        <v>0</v>
      </c>
      <c r="AC44" s="157">
        <v>0</v>
      </c>
      <c r="AD44" s="158">
        <v>1</v>
      </c>
    </row>
    <row r="45" spans="1:30">
      <c r="A45" s="2" t="s">
        <v>65</v>
      </c>
      <c r="B45" s="2">
        <v>328</v>
      </c>
      <c r="C45" s="2">
        <v>286</v>
      </c>
      <c r="D45" s="2">
        <v>34</v>
      </c>
      <c r="E45" s="2">
        <v>8</v>
      </c>
      <c r="F45" s="4">
        <v>0.87</v>
      </c>
      <c r="I45" s="2" t="s">
        <v>61</v>
      </c>
      <c r="J45" s="2">
        <v>25</v>
      </c>
      <c r="K45" s="2">
        <v>17</v>
      </c>
      <c r="L45" s="2">
        <v>8</v>
      </c>
      <c r="M45" s="2">
        <v>0</v>
      </c>
      <c r="N45" s="4">
        <v>0.68</v>
      </c>
      <c r="P45" s="157" t="s">
        <v>61</v>
      </c>
      <c r="Q45" s="157">
        <v>25</v>
      </c>
      <c r="R45" s="157">
        <v>17</v>
      </c>
      <c r="S45" s="157">
        <v>8</v>
      </c>
      <c r="T45" s="157">
        <v>0</v>
      </c>
      <c r="U45" s="158">
        <v>0.68</v>
      </c>
      <c r="V45" s="158">
        <f t="shared" si="0"/>
        <v>0</v>
      </c>
      <c r="Y45" s="157" t="s">
        <v>61</v>
      </c>
      <c r="Z45" s="157">
        <v>25</v>
      </c>
      <c r="AA45" s="157">
        <v>17</v>
      </c>
      <c r="AB45" s="157">
        <v>8</v>
      </c>
      <c r="AC45" s="157">
        <v>0</v>
      </c>
      <c r="AD45" s="158">
        <v>0.68</v>
      </c>
    </row>
    <row r="46" spans="1:30">
      <c r="A46" s="2" t="s">
        <v>66</v>
      </c>
      <c r="B46" s="2">
        <v>341</v>
      </c>
      <c r="C46" s="2">
        <v>340</v>
      </c>
      <c r="D46" s="2">
        <v>1</v>
      </c>
      <c r="E46" s="2">
        <v>0</v>
      </c>
      <c r="F46" s="4">
        <v>1</v>
      </c>
      <c r="I46" s="2" t="s">
        <v>62</v>
      </c>
      <c r="J46" s="2">
        <v>447</v>
      </c>
      <c r="K46" s="2">
        <v>443</v>
      </c>
      <c r="L46" s="2">
        <v>4</v>
      </c>
      <c r="M46" s="2">
        <v>0</v>
      </c>
      <c r="N46" s="4">
        <v>0.99</v>
      </c>
      <c r="P46" s="157" t="s">
        <v>62</v>
      </c>
      <c r="Q46" s="157">
        <v>447</v>
      </c>
      <c r="R46" s="157">
        <v>443</v>
      </c>
      <c r="S46" s="157">
        <v>4</v>
      </c>
      <c r="T46" s="157">
        <v>0</v>
      </c>
      <c r="U46" s="158">
        <v>0.99</v>
      </c>
      <c r="V46" s="158">
        <f t="shared" si="0"/>
        <v>0</v>
      </c>
      <c r="Y46" s="157" t="s">
        <v>62</v>
      </c>
      <c r="Z46" s="157">
        <v>447</v>
      </c>
      <c r="AA46" s="157">
        <v>443</v>
      </c>
      <c r="AB46" s="157">
        <v>4</v>
      </c>
      <c r="AC46" s="157">
        <v>0</v>
      </c>
      <c r="AD46" s="158">
        <v>0.99</v>
      </c>
    </row>
    <row r="47" spans="1:30">
      <c r="A47" s="2" t="s">
        <v>67</v>
      </c>
      <c r="B47" s="2">
        <v>135</v>
      </c>
      <c r="C47" s="2">
        <v>129</v>
      </c>
      <c r="D47" s="2">
        <v>0</v>
      </c>
      <c r="E47" s="2">
        <v>6</v>
      </c>
      <c r="F47" s="4">
        <v>0.96</v>
      </c>
      <c r="I47" s="2" t="s">
        <v>63</v>
      </c>
      <c r="J47" s="2">
        <v>43</v>
      </c>
      <c r="K47" s="2">
        <v>43</v>
      </c>
      <c r="L47" s="2">
        <v>0</v>
      </c>
      <c r="M47" s="2">
        <v>0</v>
      </c>
      <c r="N47" s="4">
        <v>1</v>
      </c>
      <c r="P47" s="157" t="s">
        <v>63</v>
      </c>
      <c r="Q47" s="157">
        <v>43</v>
      </c>
      <c r="R47" s="157">
        <v>43</v>
      </c>
      <c r="S47" s="157">
        <v>0</v>
      </c>
      <c r="T47" s="157">
        <v>0</v>
      </c>
      <c r="U47" s="158">
        <v>1</v>
      </c>
      <c r="V47" s="158">
        <f t="shared" si="0"/>
        <v>0</v>
      </c>
      <c r="Y47" s="157" t="s">
        <v>63</v>
      </c>
      <c r="Z47" s="157">
        <v>43</v>
      </c>
      <c r="AA47" s="157">
        <v>43</v>
      </c>
      <c r="AB47" s="157">
        <v>0</v>
      </c>
      <c r="AC47" s="157">
        <v>0</v>
      </c>
      <c r="AD47" s="158">
        <v>1</v>
      </c>
    </row>
    <row r="48" spans="1:30">
      <c r="A48" s="2" t="s">
        <v>68</v>
      </c>
      <c r="B48" s="2">
        <v>899</v>
      </c>
      <c r="C48" s="2">
        <v>899</v>
      </c>
      <c r="D48" s="2">
        <v>0</v>
      </c>
      <c r="E48" s="2">
        <v>0</v>
      </c>
      <c r="F48" s="4">
        <v>1</v>
      </c>
      <c r="I48" s="2" t="s">
        <v>64</v>
      </c>
      <c r="J48" s="2">
        <v>10</v>
      </c>
      <c r="K48" s="2">
        <v>10</v>
      </c>
      <c r="L48" s="2">
        <v>0</v>
      </c>
      <c r="M48" s="2">
        <v>0</v>
      </c>
      <c r="N48" s="4">
        <v>1</v>
      </c>
      <c r="P48" s="157" t="s">
        <v>64</v>
      </c>
      <c r="Q48" s="157">
        <v>10</v>
      </c>
      <c r="R48" s="157">
        <v>10</v>
      </c>
      <c r="S48" s="157">
        <v>0</v>
      </c>
      <c r="T48" s="157">
        <v>0</v>
      </c>
      <c r="U48" s="158">
        <v>1</v>
      </c>
      <c r="V48" s="158">
        <f t="shared" si="0"/>
        <v>0</v>
      </c>
      <c r="Y48" s="157" t="s">
        <v>64</v>
      </c>
      <c r="Z48" s="157">
        <v>10</v>
      </c>
      <c r="AA48" s="157">
        <v>10</v>
      </c>
      <c r="AB48" s="157">
        <v>0</v>
      </c>
      <c r="AC48" s="157">
        <v>0</v>
      </c>
      <c r="AD48" s="158">
        <v>1</v>
      </c>
    </row>
    <row r="49" spans="1:30">
      <c r="A49" s="2" t="s">
        <v>69</v>
      </c>
      <c r="B49" s="2">
        <v>176</v>
      </c>
      <c r="C49" s="2">
        <v>174</v>
      </c>
      <c r="D49" s="2">
        <v>2</v>
      </c>
      <c r="E49" s="2">
        <v>0</v>
      </c>
      <c r="F49" s="4">
        <v>0.99</v>
      </c>
      <c r="I49" s="2" t="s">
        <v>65</v>
      </c>
      <c r="J49" s="2">
        <v>328</v>
      </c>
      <c r="K49" s="2">
        <v>286</v>
      </c>
      <c r="L49" s="2">
        <v>34</v>
      </c>
      <c r="M49" s="2">
        <v>8</v>
      </c>
      <c r="N49" s="4">
        <v>0.87</v>
      </c>
      <c r="P49" s="157" t="s">
        <v>65</v>
      </c>
      <c r="Q49" s="157">
        <v>382</v>
      </c>
      <c r="R49" s="157">
        <v>296</v>
      </c>
      <c r="S49" s="157">
        <v>58</v>
      </c>
      <c r="T49" s="157">
        <v>28</v>
      </c>
      <c r="U49" s="158">
        <v>0.77</v>
      </c>
      <c r="V49" s="158">
        <f t="shared" si="0"/>
        <v>-9.9999999999999978E-2</v>
      </c>
      <c r="Y49" s="157" t="s">
        <v>65</v>
      </c>
      <c r="Z49" s="157">
        <v>381</v>
      </c>
      <c r="AA49" s="157">
        <v>295</v>
      </c>
      <c r="AB49" s="157">
        <v>58</v>
      </c>
      <c r="AC49" s="157">
        <v>28</v>
      </c>
      <c r="AD49" s="158">
        <v>0.77</v>
      </c>
    </row>
    <row r="50" spans="1:30">
      <c r="A50" s="2" t="s">
        <v>70</v>
      </c>
      <c r="B50" s="2">
        <v>231</v>
      </c>
      <c r="C50" s="2">
        <v>223</v>
      </c>
      <c r="D50" s="2">
        <v>7</v>
      </c>
      <c r="E50" s="2">
        <v>1</v>
      </c>
      <c r="F50" s="4">
        <v>0.97</v>
      </c>
      <c r="I50" s="2" t="s">
        <v>66</v>
      </c>
      <c r="J50" s="2">
        <v>341</v>
      </c>
      <c r="K50" s="2">
        <v>340</v>
      </c>
      <c r="L50" s="2">
        <v>1</v>
      </c>
      <c r="M50" s="2">
        <v>0</v>
      </c>
      <c r="N50" s="4">
        <v>1</v>
      </c>
      <c r="P50" s="157" t="s">
        <v>66</v>
      </c>
      <c r="Q50" s="157">
        <v>389</v>
      </c>
      <c r="R50" s="157">
        <v>340</v>
      </c>
      <c r="S50" s="157">
        <v>48</v>
      </c>
      <c r="T50" s="157">
        <v>1</v>
      </c>
      <c r="U50" s="158">
        <v>0.87</v>
      </c>
      <c r="V50" s="158">
        <f t="shared" si="0"/>
        <v>-0.13</v>
      </c>
      <c r="Y50" s="157" t="s">
        <v>66</v>
      </c>
      <c r="Z50" s="157">
        <v>389</v>
      </c>
      <c r="AA50" s="157">
        <v>339</v>
      </c>
      <c r="AB50" s="157">
        <v>49</v>
      </c>
      <c r="AC50" s="157">
        <v>1</v>
      </c>
      <c r="AD50" s="158">
        <v>0.87</v>
      </c>
    </row>
    <row r="51" spans="1:30">
      <c r="A51" s="2" t="s">
        <v>71</v>
      </c>
      <c r="B51" s="2">
        <v>194</v>
      </c>
      <c r="C51" s="2">
        <v>183</v>
      </c>
      <c r="D51" s="2">
        <v>7</v>
      </c>
      <c r="E51" s="2">
        <v>4</v>
      </c>
      <c r="F51" s="4">
        <v>0.94</v>
      </c>
      <c r="I51" s="2" t="s">
        <v>67</v>
      </c>
      <c r="J51" s="2">
        <v>135</v>
      </c>
      <c r="K51" s="2">
        <v>129</v>
      </c>
      <c r="L51" s="2">
        <v>0</v>
      </c>
      <c r="M51" s="2">
        <v>6</v>
      </c>
      <c r="N51" s="4">
        <v>0.96</v>
      </c>
      <c r="P51" s="157" t="s">
        <v>67</v>
      </c>
      <c r="Q51" s="157">
        <v>135</v>
      </c>
      <c r="R51" s="157">
        <v>129</v>
      </c>
      <c r="S51" s="157">
        <v>0</v>
      </c>
      <c r="T51" s="157">
        <v>6</v>
      </c>
      <c r="U51" s="158">
        <v>0.96</v>
      </c>
      <c r="V51" s="158">
        <f t="shared" si="0"/>
        <v>0</v>
      </c>
      <c r="Y51" s="157" t="s">
        <v>67</v>
      </c>
      <c r="Z51" s="157">
        <v>135</v>
      </c>
      <c r="AA51" s="157">
        <v>129</v>
      </c>
      <c r="AB51" s="157">
        <v>0</v>
      </c>
      <c r="AC51" s="157">
        <v>6</v>
      </c>
      <c r="AD51" s="158">
        <v>0.96</v>
      </c>
    </row>
    <row r="52" spans="1:30">
      <c r="A52" s="2" t="s">
        <v>72</v>
      </c>
      <c r="B52" s="2">
        <v>85</v>
      </c>
      <c r="C52" s="2">
        <v>54</v>
      </c>
      <c r="D52" s="2">
        <v>2</v>
      </c>
      <c r="E52" s="2">
        <v>29</v>
      </c>
      <c r="F52" s="4">
        <v>0.64</v>
      </c>
      <c r="I52" s="2" t="s">
        <v>68</v>
      </c>
      <c r="J52" s="2">
        <v>1595</v>
      </c>
      <c r="K52" s="2">
        <v>1588</v>
      </c>
      <c r="L52" s="2">
        <v>7</v>
      </c>
      <c r="M52" s="2">
        <v>0</v>
      </c>
      <c r="N52" s="4">
        <v>1</v>
      </c>
      <c r="P52" s="157" t="s">
        <v>68</v>
      </c>
      <c r="Q52" s="157">
        <v>1595</v>
      </c>
      <c r="R52" s="157">
        <v>1588</v>
      </c>
      <c r="S52" s="157">
        <v>7</v>
      </c>
      <c r="T52" s="157">
        <v>0</v>
      </c>
      <c r="U52" s="158">
        <v>1</v>
      </c>
      <c r="V52" s="158">
        <f t="shared" si="0"/>
        <v>0</v>
      </c>
      <c r="Y52" s="157" t="s">
        <v>68</v>
      </c>
      <c r="Z52" s="157">
        <v>1597</v>
      </c>
      <c r="AA52" s="157">
        <v>1589</v>
      </c>
      <c r="AB52" s="157">
        <v>8</v>
      </c>
      <c r="AC52" s="157">
        <v>0</v>
      </c>
      <c r="AD52" s="158">
        <v>0.99</v>
      </c>
    </row>
    <row r="53" spans="1:30">
      <c r="A53" s="2" t="s">
        <v>73</v>
      </c>
      <c r="B53" s="2">
        <v>281</v>
      </c>
      <c r="C53" s="2">
        <v>254</v>
      </c>
      <c r="D53" s="2">
        <v>18</v>
      </c>
      <c r="E53" s="2">
        <v>9</v>
      </c>
      <c r="F53" s="4">
        <v>0.9</v>
      </c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P53" s="157" t="s">
        <v>69</v>
      </c>
      <c r="Q53" s="157">
        <v>176</v>
      </c>
      <c r="R53" s="157">
        <v>174</v>
      </c>
      <c r="S53" s="157">
        <v>2</v>
      </c>
      <c r="T53" s="157">
        <v>0</v>
      </c>
      <c r="U53" s="158">
        <v>0.99</v>
      </c>
      <c r="V53" s="158">
        <f t="shared" si="0"/>
        <v>0</v>
      </c>
      <c r="Y53" s="157" t="s">
        <v>69</v>
      </c>
      <c r="Z53" s="157">
        <v>176</v>
      </c>
      <c r="AA53" s="157">
        <v>164</v>
      </c>
      <c r="AB53" s="157">
        <v>3</v>
      </c>
      <c r="AC53" s="157">
        <v>9</v>
      </c>
      <c r="AD53" s="158">
        <v>0.93</v>
      </c>
    </row>
    <row r="54" spans="1:30">
      <c r="A54" s="2" t="s">
        <v>74</v>
      </c>
      <c r="B54" s="2">
        <v>7</v>
      </c>
      <c r="C54" s="2">
        <v>6</v>
      </c>
      <c r="D54" s="2">
        <v>1</v>
      </c>
      <c r="E54" s="2">
        <v>0</v>
      </c>
      <c r="F54" s="4">
        <v>0.86</v>
      </c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P54" s="157" t="s">
        <v>70</v>
      </c>
      <c r="Q54" s="157">
        <v>231</v>
      </c>
      <c r="R54" s="157">
        <v>223</v>
      </c>
      <c r="S54" s="157">
        <v>7</v>
      </c>
      <c r="T54" s="157">
        <v>1</v>
      </c>
      <c r="U54" s="158">
        <v>0.97</v>
      </c>
      <c r="V54" s="158">
        <f t="shared" si="0"/>
        <v>0</v>
      </c>
      <c r="Y54" s="157" t="s">
        <v>70</v>
      </c>
      <c r="Z54" s="157">
        <v>231</v>
      </c>
      <c r="AA54" s="157">
        <v>223</v>
      </c>
      <c r="AB54" s="157">
        <v>7</v>
      </c>
      <c r="AC54" s="157">
        <v>1</v>
      </c>
      <c r="AD54" s="158">
        <v>0.97</v>
      </c>
    </row>
    <row r="55" spans="1:30">
      <c r="A55" s="2" t="s">
        <v>179</v>
      </c>
      <c r="B55" s="2">
        <v>144</v>
      </c>
      <c r="C55" s="2">
        <v>134</v>
      </c>
      <c r="D55" s="2">
        <v>8</v>
      </c>
      <c r="E55" s="2">
        <v>2</v>
      </c>
      <c r="F55" s="4">
        <v>0.93</v>
      </c>
      <c r="I55" s="2" t="s">
        <v>71</v>
      </c>
      <c r="J55" s="2">
        <v>194</v>
      </c>
      <c r="K55" s="2">
        <v>185</v>
      </c>
      <c r="L55" s="2">
        <v>7</v>
      </c>
      <c r="M55" s="2">
        <v>2</v>
      </c>
      <c r="N55" s="4">
        <v>0.95</v>
      </c>
      <c r="P55" s="157" t="s">
        <v>71</v>
      </c>
      <c r="Q55" s="157">
        <v>194</v>
      </c>
      <c r="R55" s="157">
        <v>185</v>
      </c>
      <c r="S55" s="157">
        <v>7</v>
      </c>
      <c r="T55" s="157">
        <v>2</v>
      </c>
      <c r="U55" s="158">
        <v>0.95</v>
      </c>
      <c r="V55" s="158">
        <f t="shared" si="0"/>
        <v>0</v>
      </c>
      <c r="Y55" s="157" t="s">
        <v>71</v>
      </c>
      <c r="Z55" s="157">
        <v>194</v>
      </c>
      <c r="AA55" s="157">
        <v>184</v>
      </c>
      <c r="AB55" s="157">
        <v>7</v>
      </c>
      <c r="AC55" s="157">
        <v>3</v>
      </c>
      <c r="AD55" s="158">
        <v>0.95</v>
      </c>
    </row>
    <row r="56" spans="1:30">
      <c r="A56" s="2" t="s">
        <v>75</v>
      </c>
      <c r="B56" s="2">
        <v>68</v>
      </c>
      <c r="C56" s="2">
        <v>68</v>
      </c>
      <c r="D56" s="2">
        <v>0</v>
      </c>
      <c r="E56" s="2">
        <v>0</v>
      </c>
      <c r="F56" s="4">
        <v>1</v>
      </c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P56" s="157" t="s">
        <v>72</v>
      </c>
      <c r="Q56" s="157">
        <v>85</v>
      </c>
      <c r="R56" s="157">
        <v>54</v>
      </c>
      <c r="S56" s="157">
        <v>2</v>
      </c>
      <c r="T56" s="157">
        <v>29</v>
      </c>
      <c r="U56" s="158">
        <v>0.64</v>
      </c>
      <c r="V56" s="158">
        <f t="shared" si="0"/>
        <v>0</v>
      </c>
      <c r="Y56" s="157" t="s">
        <v>72</v>
      </c>
      <c r="Z56" s="157">
        <v>85</v>
      </c>
      <c r="AA56" s="157">
        <v>53</v>
      </c>
      <c r="AB56" s="157">
        <v>2</v>
      </c>
      <c r="AC56" s="157">
        <v>30</v>
      </c>
      <c r="AD56" s="158">
        <v>0.62</v>
      </c>
    </row>
    <row r="57" spans="1:30">
      <c r="A57" s="2" t="s">
        <v>180</v>
      </c>
      <c r="B57" s="2">
        <v>3</v>
      </c>
      <c r="C57" s="2">
        <v>3</v>
      </c>
      <c r="D57" s="2">
        <v>0</v>
      </c>
      <c r="E57" s="2">
        <v>0</v>
      </c>
      <c r="F57" s="4">
        <v>1</v>
      </c>
      <c r="I57" s="2" t="s">
        <v>73</v>
      </c>
      <c r="J57" s="2">
        <v>291</v>
      </c>
      <c r="K57" s="2">
        <v>269</v>
      </c>
      <c r="L57" s="2">
        <v>17</v>
      </c>
      <c r="M57" s="2">
        <v>5</v>
      </c>
      <c r="N57" s="4">
        <v>0.92</v>
      </c>
      <c r="P57" s="157" t="s">
        <v>73</v>
      </c>
      <c r="Q57" s="157">
        <v>291</v>
      </c>
      <c r="R57" s="157">
        <v>268</v>
      </c>
      <c r="S57" s="157">
        <v>17</v>
      </c>
      <c r="T57" s="157">
        <v>6</v>
      </c>
      <c r="U57" s="158">
        <v>0.92</v>
      </c>
      <c r="V57" s="158">
        <f t="shared" si="0"/>
        <v>0</v>
      </c>
      <c r="Y57" s="157" t="s">
        <v>73</v>
      </c>
      <c r="Z57" s="157">
        <v>291</v>
      </c>
      <c r="AA57" s="157">
        <v>268</v>
      </c>
      <c r="AB57" s="157">
        <v>17</v>
      </c>
      <c r="AC57" s="157">
        <v>6</v>
      </c>
      <c r="AD57" s="158">
        <v>0.92</v>
      </c>
    </row>
    <row r="58" spans="1:30">
      <c r="A58" s="2" t="s">
        <v>77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P58" s="157" t="s">
        <v>264</v>
      </c>
      <c r="Q58" s="157">
        <v>7</v>
      </c>
      <c r="R58" s="157">
        <v>6</v>
      </c>
      <c r="S58" s="157">
        <v>1</v>
      </c>
      <c r="T58" s="157">
        <v>0</v>
      </c>
      <c r="U58" s="158">
        <v>0.86</v>
      </c>
      <c r="V58" s="158">
        <f t="shared" si="0"/>
        <v>0</v>
      </c>
      <c r="Y58" s="157" t="s">
        <v>264</v>
      </c>
      <c r="Z58" s="157">
        <v>7</v>
      </c>
      <c r="AA58" s="157">
        <v>6</v>
      </c>
      <c r="AB58" s="157">
        <v>1</v>
      </c>
      <c r="AC58" s="157">
        <v>0</v>
      </c>
      <c r="AD58" s="158">
        <v>0.86</v>
      </c>
    </row>
    <row r="59" spans="1:30">
      <c r="A59" s="2" t="s">
        <v>78</v>
      </c>
      <c r="B59" s="2">
        <v>32</v>
      </c>
      <c r="C59" s="2">
        <v>31</v>
      </c>
      <c r="D59" s="2">
        <v>1</v>
      </c>
      <c r="E59" s="2">
        <v>0</v>
      </c>
      <c r="F59" s="4">
        <v>0.97</v>
      </c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P59" s="157" t="s">
        <v>270</v>
      </c>
      <c r="Q59" s="157">
        <v>144</v>
      </c>
      <c r="R59" s="157">
        <v>133</v>
      </c>
      <c r="S59" s="157">
        <v>8</v>
      </c>
      <c r="T59" s="157">
        <v>3</v>
      </c>
      <c r="U59" s="158">
        <v>0.92</v>
      </c>
      <c r="V59" s="158">
        <f t="shared" si="0"/>
        <v>-1.0000000000000009E-2</v>
      </c>
      <c r="Y59" s="157" t="s">
        <v>270</v>
      </c>
      <c r="Z59" s="157">
        <v>144</v>
      </c>
      <c r="AA59" s="157">
        <v>134</v>
      </c>
      <c r="AB59" s="157">
        <v>8</v>
      </c>
      <c r="AC59" s="157">
        <v>2</v>
      </c>
      <c r="AD59" s="158">
        <v>0.93</v>
      </c>
    </row>
    <row r="60" spans="1:30">
      <c r="A60" s="2" t="s">
        <v>79</v>
      </c>
      <c r="B60" s="2">
        <v>160</v>
      </c>
      <c r="C60" s="2">
        <v>32</v>
      </c>
      <c r="D60" s="2">
        <v>49</v>
      </c>
      <c r="E60" s="2">
        <v>79</v>
      </c>
      <c r="F60" s="4">
        <v>0.2</v>
      </c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P60" s="157" t="s">
        <v>265</v>
      </c>
      <c r="Q60" s="157">
        <v>68</v>
      </c>
      <c r="R60" s="157">
        <v>68</v>
      </c>
      <c r="S60" s="157">
        <v>0</v>
      </c>
      <c r="T60" s="157">
        <v>0</v>
      </c>
      <c r="U60" s="158">
        <v>1</v>
      </c>
      <c r="V60" s="158">
        <f t="shared" si="0"/>
        <v>0</v>
      </c>
      <c r="Y60" s="157" t="s">
        <v>265</v>
      </c>
      <c r="Z60" s="157">
        <v>68</v>
      </c>
      <c r="AA60" s="157">
        <v>68</v>
      </c>
      <c r="AB60" s="157">
        <v>0</v>
      </c>
      <c r="AC60" s="157">
        <v>0</v>
      </c>
      <c r="AD60" s="158">
        <v>1</v>
      </c>
    </row>
    <row r="61" spans="1:30">
      <c r="A61" s="2" t="s">
        <v>106</v>
      </c>
      <c r="B61" s="2">
        <v>52</v>
      </c>
      <c r="C61" s="2">
        <v>52</v>
      </c>
      <c r="D61" s="2">
        <v>0</v>
      </c>
      <c r="E61" s="2">
        <v>0</v>
      </c>
      <c r="F61" s="4">
        <v>1</v>
      </c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P61" s="157" t="s">
        <v>180</v>
      </c>
      <c r="Q61" s="157">
        <v>3</v>
      </c>
      <c r="R61" s="157">
        <v>3</v>
      </c>
      <c r="S61" s="157">
        <v>0</v>
      </c>
      <c r="T61" s="157">
        <v>0</v>
      </c>
      <c r="U61" s="158">
        <v>1</v>
      </c>
      <c r="V61" s="158">
        <f t="shared" si="0"/>
        <v>0</v>
      </c>
      <c r="Y61" s="157" t="s">
        <v>180</v>
      </c>
      <c r="Z61" s="157">
        <v>3</v>
      </c>
      <c r="AA61" s="157">
        <v>3</v>
      </c>
      <c r="AB61" s="157">
        <v>0</v>
      </c>
      <c r="AC61" s="157">
        <v>0</v>
      </c>
      <c r="AD61" s="158">
        <v>1</v>
      </c>
    </row>
    <row r="62" spans="1:30">
      <c r="A62" s="2" t="s">
        <v>80</v>
      </c>
      <c r="B62" s="2">
        <v>20</v>
      </c>
      <c r="C62" s="2">
        <v>20</v>
      </c>
      <c r="D62" s="2">
        <v>0</v>
      </c>
      <c r="E62" s="2">
        <v>0</v>
      </c>
      <c r="F62" s="4">
        <v>1</v>
      </c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P62" s="157" t="s">
        <v>77</v>
      </c>
      <c r="Q62" s="157">
        <v>7</v>
      </c>
      <c r="R62" s="157">
        <v>6</v>
      </c>
      <c r="S62" s="157">
        <v>1</v>
      </c>
      <c r="T62" s="157">
        <v>0</v>
      </c>
      <c r="U62" s="158">
        <v>0.86</v>
      </c>
      <c r="V62" s="158">
        <f t="shared" si="0"/>
        <v>0</v>
      </c>
      <c r="Y62" s="157" t="s">
        <v>77</v>
      </c>
      <c r="Z62" s="157">
        <v>7</v>
      </c>
      <c r="AA62" s="157">
        <v>6</v>
      </c>
      <c r="AB62" s="157">
        <v>1</v>
      </c>
      <c r="AC62" s="157">
        <v>0</v>
      </c>
      <c r="AD62" s="158">
        <v>0.86</v>
      </c>
    </row>
    <row r="63" spans="1:30">
      <c r="A63" s="2" t="s">
        <v>85</v>
      </c>
      <c r="B63" s="2">
        <v>3</v>
      </c>
      <c r="C63" s="2">
        <v>3</v>
      </c>
      <c r="D63" s="2">
        <v>0</v>
      </c>
      <c r="E63" s="2">
        <v>0</v>
      </c>
      <c r="F63" s="4">
        <v>1</v>
      </c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P63" s="157" t="s">
        <v>78</v>
      </c>
      <c r="Q63" s="157">
        <v>32</v>
      </c>
      <c r="R63" s="157">
        <v>31</v>
      </c>
      <c r="S63" s="157">
        <v>1</v>
      </c>
      <c r="T63" s="157">
        <v>0</v>
      </c>
      <c r="U63" s="158">
        <v>0.97</v>
      </c>
      <c r="V63" s="158">
        <f t="shared" si="0"/>
        <v>0</v>
      </c>
      <c r="Y63" s="157" t="s">
        <v>78</v>
      </c>
      <c r="Z63" s="157">
        <v>32</v>
      </c>
      <c r="AA63" s="157">
        <v>31</v>
      </c>
      <c r="AB63" s="157">
        <v>1</v>
      </c>
      <c r="AC63" s="157">
        <v>0</v>
      </c>
      <c r="AD63" s="158">
        <v>0.97</v>
      </c>
    </row>
    <row r="64" spans="1:30">
      <c r="A64" s="2" t="s">
        <v>108</v>
      </c>
      <c r="B64" s="2">
        <v>4</v>
      </c>
      <c r="C64" s="2">
        <v>4</v>
      </c>
      <c r="D64" s="2">
        <v>0</v>
      </c>
      <c r="E64" s="2">
        <v>0</v>
      </c>
      <c r="F64" s="4">
        <v>1</v>
      </c>
      <c r="I64" s="2" t="s">
        <v>79</v>
      </c>
      <c r="J64" s="2">
        <v>160</v>
      </c>
      <c r="K64" s="2">
        <v>32</v>
      </c>
      <c r="L64" s="2">
        <v>49</v>
      </c>
      <c r="M64" s="2">
        <v>79</v>
      </c>
      <c r="N64" s="4">
        <v>0.2</v>
      </c>
      <c r="P64" s="157" t="s">
        <v>266</v>
      </c>
      <c r="Q64" s="157">
        <v>160</v>
      </c>
      <c r="R64" s="157">
        <v>32</v>
      </c>
      <c r="S64" s="157">
        <v>49</v>
      </c>
      <c r="T64" s="157">
        <v>79</v>
      </c>
      <c r="U64" s="158">
        <v>0.2</v>
      </c>
      <c r="V64" s="158">
        <f t="shared" si="0"/>
        <v>0</v>
      </c>
      <c r="Y64" s="157" t="s">
        <v>266</v>
      </c>
      <c r="Z64" s="157">
        <v>160</v>
      </c>
      <c r="AA64" s="157">
        <v>32</v>
      </c>
      <c r="AB64" s="157">
        <v>47</v>
      </c>
      <c r="AC64" s="157">
        <v>81</v>
      </c>
      <c r="AD64" s="158">
        <v>0.2</v>
      </c>
    </row>
    <row r="65" spans="1:30">
      <c r="A65" s="2" t="s">
        <v>81</v>
      </c>
      <c r="B65" s="2">
        <v>92</v>
      </c>
      <c r="C65" s="2">
        <v>76</v>
      </c>
      <c r="D65" s="2">
        <v>10</v>
      </c>
      <c r="E65" s="2">
        <v>6</v>
      </c>
      <c r="F65" s="4">
        <v>0.83</v>
      </c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P65" s="157" t="s">
        <v>106</v>
      </c>
      <c r="Q65" s="157">
        <v>52</v>
      </c>
      <c r="R65" s="157">
        <v>52</v>
      </c>
      <c r="S65" s="157">
        <v>0</v>
      </c>
      <c r="T65" s="157">
        <v>0</v>
      </c>
      <c r="U65" s="158">
        <v>1</v>
      </c>
      <c r="V65" s="158">
        <f t="shared" si="0"/>
        <v>0</v>
      </c>
      <c r="Y65" s="157" t="s">
        <v>106</v>
      </c>
      <c r="Z65" s="157">
        <v>52</v>
      </c>
      <c r="AA65" s="157">
        <v>52</v>
      </c>
      <c r="AB65" s="157">
        <v>0</v>
      </c>
      <c r="AC65" s="157">
        <v>0</v>
      </c>
      <c r="AD65" s="158">
        <v>1</v>
      </c>
    </row>
    <row r="66" spans="1:30">
      <c r="A66" s="2" t="s">
        <v>82</v>
      </c>
      <c r="B66" s="2">
        <v>71</v>
      </c>
      <c r="C66" s="2">
        <v>34</v>
      </c>
      <c r="D66" s="2">
        <v>9</v>
      </c>
      <c r="E66" s="2">
        <v>28</v>
      </c>
      <c r="F66" s="4">
        <v>0.48</v>
      </c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P66" s="157" t="s">
        <v>80</v>
      </c>
      <c r="Q66" s="157">
        <v>20</v>
      </c>
      <c r="R66" s="157">
        <v>20</v>
      </c>
      <c r="S66" s="157">
        <v>0</v>
      </c>
      <c r="T66" s="157">
        <v>0</v>
      </c>
      <c r="U66" s="158">
        <v>1</v>
      </c>
      <c r="V66" s="158">
        <f t="shared" si="0"/>
        <v>0</v>
      </c>
      <c r="Y66" s="157" t="s">
        <v>80</v>
      </c>
      <c r="Z66" s="157">
        <v>20</v>
      </c>
      <c r="AA66" s="157">
        <v>20</v>
      </c>
      <c r="AB66" s="157">
        <v>0</v>
      </c>
      <c r="AC66" s="157">
        <v>0</v>
      </c>
      <c r="AD66" s="158">
        <v>1</v>
      </c>
    </row>
    <row r="67" spans="1:30">
      <c r="A67" s="2" t="s">
        <v>86</v>
      </c>
      <c r="B67" s="2">
        <v>555</v>
      </c>
      <c r="C67" s="2">
        <v>553</v>
      </c>
      <c r="D67" s="2">
        <v>2</v>
      </c>
      <c r="E67" s="2">
        <v>0</v>
      </c>
      <c r="F67" s="4">
        <v>1</v>
      </c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P67" s="157" t="s">
        <v>85</v>
      </c>
      <c r="Q67" s="157">
        <v>3</v>
      </c>
      <c r="R67" s="157">
        <v>3</v>
      </c>
      <c r="S67" s="157">
        <v>0</v>
      </c>
      <c r="T67" s="157">
        <v>0</v>
      </c>
      <c r="U67" s="158">
        <v>1</v>
      </c>
      <c r="V67" s="158">
        <f t="shared" si="0"/>
        <v>0</v>
      </c>
      <c r="Y67" s="157" t="s">
        <v>85</v>
      </c>
      <c r="Z67" s="157">
        <v>3</v>
      </c>
      <c r="AA67" s="157">
        <v>3</v>
      </c>
      <c r="AB67" s="157">
        <v>0</v>
      </c>
      <c r="AC67" s="157">
        <v>0</v>
      </c>
      <c r="AD67" s="158">
        <v>1</v>
      </c>
    </row>
    <row r="68" spans="1:30">
      <c r="A68" s="2" t="s">
        <v>83</v>
      </c>
      <c r="B68" s="2">
        <v>22</v>
      </c>
      <c r="C68" s="2">
        <v>21</v>
      </c>
      <c r="D68" s="2">
        <v>1</v>
      </c>
      <c r="E68" s="2">
        <v>0</v>
      </c>
      <c r="F68" s="4">
        <v>0.95</v>
      </c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P68" s="157" t="s">
        <v>108</v>
      </c>
      <c r="Q68" s="157">
        <v>4</v>
      </c>
      <c r="R68" s="157">
        <v>4</v>
      </c>
      <c r="S68" s="157">
        <v>0</v>
      </c>
      <c r="T68" s="157">
        <v>0</v>
      </c>
      <c r="U68" s="158">
        <v>1</v>
      </c>
      <c r="V68" s="158">
        <f t="shared" ref="V68:V73" si="1">U68-N68</f>
        <v>0</v>
      </c>
      <c r="Y68" s="157" t="s">
        <v>108</v>
      </c>
      <c r="Z68" s="157">
        <v>4</v>
      </c>
      <c r="AA68" s="157">
        <v>4</v>
      </c>
      <c r="AB68" s="157">
        <v>0</v>
      </c>
      <c r="AC68" s="157">
        <v>0</v>
      </c>
      <c r="AD68" s="158">
        <v>1</v>
      </c>
    </row>
    <row r="69" spans="1:30">
      <c r="A69" s="2" t="s">
        <v>84</v>
      </c>
      <c r="B69" s="2">
        <v>135</v>
      </c>
      <c r="C69" s="2">
        <v>112</v>
      </c>
      <c r="D69" s="2">
        <v>9</v>
      </c>
      <c r="E69" s="2">
        <v>14</v>
      </c>
      <c r="F69" s="4">
        <v>0.83</v>
      </c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P69" s="157" t="s">
        <v>267</v>
      </c>
      <c r="Q69" s="157">
        <v>92</v>
      </c>
      <c r="R69" s="157">
        <v>76</v>
      </c>
      <c r="S69" s="157">
        <v>10</v>
      </c>
      <c r="T69" s="157">
        <v>6</v>
      </c>
      <c r="U69" s="158">
        <v>0.83</v>
      </c>
      <c r="V69" s="158">
        <f t="shared" si="1"/>
        <v>0</v>
      </c>
      <c r="Y69" s="157" t="s">
        <v>267</v>
      </c>
      <c r="Z69" s="157">
        <v>92</v>
      </c>
      <c r="AA69" s="157">
        <v>76</v>
      </c>
      <c r="AB69" s="157">
        <v>10</v>
      </c>
      <c r="AC69" s="157">
        <v>6</v>
      </c>
      <c r="AD69" s="158">
        <v>0.83</v>
      </c>
    </row>
    <row r="70" spans="1:30">
      <c r="B70" s="2">
        <f>SUM(B3:B69)</f>
        <v>8292</v>
      </c>
      <c r="C70" s="2">
        <f>SUM(C3:C69)</f>
        <v>7429</v>
      </c>
      <c r="I70" s="2" t="s">
        <v>82</v>
      </c>
      <c r="J70" s="2">
        <v>71</v>
      </c>
      <c r="K70" s="2">
        <v>34</v>
      </c>
      <c r="L70" s="2">
        <v>9</v>
      </c>
      <c r="M70" s="2">
        <v>28</v>
      </c>
      <c r="N70" s="4">
        <v>0.48</v>
      </c>
      <c r="P70" s="157" t="s">
        <v>82</v>
      </c>
      <c r="Q70" s="157">
        <v>71</v>
      </c>
      <c r="R70" s="157">
        <v>34</v>
      </c>
      <c r="S70" s="157">
        <v>9</v>
      </c>
      <c r="T70" s="157">
        <v>28</v>
      </c>
      <c r="U70" s="158">
        <v>0.48</v>
      </c>
      <c r="V70" s="158">
        <f t="shared" si="1"/>
        <v>0</v>
      </c>
      <c r="Y70" s="157" t="s">
        <v>82</v>
      </c>
      <c r="Z70" s="157">
        <v>71</v>
      </c>
      <c r="AA70" s="157">
        <v>45</v>
      </c>
      <c r="AB70" s="157">
        <v>8</v>
      </c>
      <c r="AC70" s="157">
        <v>18</v>
      </c>
      <c r="AD70" s="158">
        <v>0.63</v>
      </c>
    </row>
    <row r="71" spans="1:30"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P71" s="157" t="s">
        <v>86</v>
      </c>
      <c r="Q71" s="157">
        <v>160</v>
      </c>
      <c r="R71" s="157">
        <v>0</v>
      </c>
      <c r="S71" s="157">
        <v>0</v>
      </c>
      <c r="T71" s="157">
        <v>160</v>
      </c>
      <c r="U71" s="158">
        <v>0</v>
      </c>
      <c r="V71" s="158">
        <f t="shared" si="1"/>
        <v>-1</v>
      </c>
      <c r="Y71" s="157" t="s">
        <v>86</v>
      </c>
      <c r="Z71" s="157">
        <v>1497</v>
      </c>
      <c r="AA71" s="157">
        <v>1369</v>
      </c>
      <c r="AB71" s="157">
        <v>128</v>
      </c>
      <c r="AC71" s="157">
        <v>0</v>
      </c>
      <c r="AD71" s="158">
        <v>0.91</v>
      </c>
    </row>
    <row r="72" spans="1:30"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P72" s="157" t="s">
        <v>83</v>
      </c>
      <c r="Q72" s="157">
        <v>22</v>
      </c>
      <c r="R72" s="157">
        <v>21</v>
      </c>
      <c r="S72" s="157">
        <v>1</v>
      </c>
      <c r="T72" s="157">
        <v>0</v>
      </c>
      <c r="U72" s="158">
        <v>0.95</v>
      </c>
      <c r="V72" s="158">
        <f t="shared" si="1"/>
        <v>0</v>
      </c>
      <c r="Y72" s="157" t="s">
        <v>83</v>
      </c>
      <c r="Z72" s="157">
        <v>22</v>
      </c>
      <c r="AA72" s="157">
        <v>21</v>
      </c>
      <c r="AB72" s="157">
        <v>1</v>
      </c>
      <c r="AC72" s="157">
        <v>0</v>
      </c>
      <c r="AD72" s="158">
        <v>0.95</v>
      </c>
    </row>
    <row r="73" spans="1:30">
      <c r="I73" s="2" t="s">
        <v>84</v>
      </c>
      <c r="J73" s="2">
        <v>135</v>
      </c>
      <c r="K73" s="2">
        <v>112</v>
      </c>
      <c r="L73" s="2">
        <v>9</v>
      </c>
      <c r="M73" s="2">
        <v>14</v>
      </c>
      <c r="N73" s="4">
        <v>0.83</v>
      </c>
      <c r="P73" s="157" t="s">
        <v>84</v>
      </c>
      <c r="Q73" s="157">
        <v>134</v>
      </c>
      <c r="R73" s="157">
        <v>113</v>
      </c>
      <c r="S73" s="157">
        <v>10</v>
      </c>
      <c r="T73" s="157">
        <v>11</v>
      </c>
      <c r="U73" s="158">
        <v>0.84</v>
      </c>
      <c r="V73" s="158">
        <f t="shared" si="1"/>
        <v>1.0000000000000009E-2</v>
      </c>
      <c r="Y73" s="157" t="s">
        <v>84</v>
      </c>
      <c r="Z73" s="157">
        <v>134</v>
      </c>
      <c r="AA73" s="157">
        <v>110</v>
      </c>
      <c r="AB73" s="157">
        <v>13</v>
      </c>
      <c r="AC73" s="157">
        <v>11</v>
      </c>
      <c r="AD73" s="158">
        <v>0.82</v>
      </c>
    </row>
    <row r="74" spans="1:30">
      <c r="N74" s="4"/>
      <c r="Q74" s="2">
        <f>SUM(Q3:Q73)</f>
        <v>10061</v>
      </c>
      <c r="R74" s="2">
        <f>SUM(R3:R73)</f>
        <v>8678</v>
      </c>
    </row>
    <row r="75" spans="1:30">
      <c r="N75" s="4"/>
    </row>
    <row r="76" spans="1:30">
      <c r="N76" s="4"/>
    </row>
    <row r="77" spans="1:30">
      <c r="N77" s="4"/>
    </row>
    <row r="78" spans="1:30">
      <c r="N78" s="4"/>
    </row>
    <row r="79" spans="1:30">
      <c r="N79" s="4"/>
    </row>
    <row r="80" spans="1:30">
      <c r="N80" s="4"/>
    </row>
    <row r="81" spans="9:14">
      <c r="I81" s="2" t="s">
        <v>133</v>
      </c>
      <c r="J81" s="2">
        <v>5</v>
      </c>
      <c r="K81" s="2">
        <v>4</v>
      </c>
      <c r="L81" s="2">
        <v>1</v>
      </c>
      <c r="M81" s="2">
        <v>0</v>
      </c>
      <c r="N81" s="4">
        <v>0.8</v>
      </c>
    </row>
    <row r="82" spans="9:14">
      <c r="I82" s="2" t="s">
        <v>144</v>
      </c>
      <c r="J82" s="2">
        <v>265</v>
      </c>
      <c r="K82" s="2">
        <v>265</v>
      </c>
      <c r="L82" s="2">
        <v>0</v>
      </c>
      <c r="M82" s="2">
        <v>0</v>
      </c>
      <c r="N82" s="4">
        <v>1</v>
      </c>
    </row>
    <row r="83" spans="9:14">
      <c r="I83" s="2" t="s">
        <v>128</v>
      </c>
      <c r="J83" s="2">
        <v>5</v>
      </c>
      <c r="K83" s="2">
        <v>5</v>
      </c>
      <c r="L83" s="2">
        <v>0</v>
      </c>
      <c r="M83" s="2">
        <v>0</v>
      </c>
      <c r="N83" s="4">
        <v>1</v>
      </c>
    </row>
    <row r="84" spans="9:14">
      <c r="I84" s="2" t="s">
        <v>145</v>
      </c>
      <c r="J84" s="2">
        <v>262</v>
      </c>
      <c r="K84" s="2">
        <v>262</v>
      </c>
      <c r="L84" s="2">
        <v>0</v>
      </c>
      <c r="M84" s="2">
        <v>0</v>
      </c>
      <c r="N84" s="4">
        <v>1</v>
      </c>
    </row>
    <row r="85" spans="9:14">
      <c r="I85" s="2" t="s">
        <v>134</v>
      </c>
      <c r="J85" s="2">
        <v>3</v>
      </c>
      <c r="K85" s="2">
        <v>3</v>
      </c>
      <c r="L85" s="2">
        <v>0</v>
      </c>
      <c r="M85" s="2">
        <v>0</v>
      </c>
      <c r="N85" s="4">
        <v>1</v>
      </c>
    </row>
  </sheetData>
  <phoneticPr fontId="11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BJ90"/>
  <sheetViews>
    <sheetView topLeftCell="AR1" workbookViewId="0">
      <selection activeCell="BD19" sqref="BD19"/>
    </sheetView>
  </sheetViews>
  <sheetFormatPr defaultRowHeight="15"/>
  <cols>
    <col min="12" max="12" width="9.140625" style="108"/>
    <col min="14" max="14" width="20.28515625" customWidth="1"/>
    <col min="19" max="19" width="9.140625" style="108"/>
    <col min="22" max="22" width="20" customWidth="1"/>
    <col min="27" max="28" width="9.140625" style="162"/>
    <col min="30" max="30" width="12.5703125" customWidth="1"/>
    <col min="35" max="35" width="9.140625" style="162"/>
    <col min="37" max="37" width="9.140625" style="156"/>
    <col min="38" max="38" width="17.42578125" style="156" customWidth="1"/>
    <col min="39" max="42" width="9.140625" style="156"/>
    <col min="43" max="43" width="9.140625" style="162"/>
    <col min="44" max="45" width="9.140625" style="156"/>
    <col min="46" max="46" width="17.42578125" customWidth="1"/>
    <col min="51" max="51" width="9.140625" style="162"/>
    <col min="59" max="59" width="9.140625" style="162"/>
  </cols>
  <sheetData>
    <row r="1" spans="7:62">
      <c r="G1" t="s">
        <v>231</v>
      </c>
      <c r="N1" t="s">
        <v>269</v>
      </c>
      <c r="V1" t="s">
        <v>281</v>
      </c>
      <c r="AD1" t="s">
        <v>298</v>
      </c>
      <c r="AL1" s="156" t="s">
        <v>456</v>
      </c>
      <c r="AT1" t="s">
        <v>395</v>
      </c>
      <c r="BB1" s="156" t="s">
        <v>452</v>
      </c>
      <c r="BC1" s="156"/>
      <c r="BD1" s="156"/>
      <c r="BE1" s="156"/>
      <c r="BF1" s="156"/>
    </row>
    <row r="2" spans="7:62"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4" t="s">
        <v>5</v>
      </c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157" t="s">
        <v>0</v>
      </c>
      <c r="W2" s="157" t="s">
        <v>1</v>
      </c>
      <c r="X2" s="157" t="s">
        <v>2</v>
      </c>
      <c r="Y2" s="157" t="s">
        <v>3</v>
      </c>
      <c r="Z2" s="157" t="s">
        <v>4</v>
      </c>
      <c r="AA2" s="158" t="s">
        <v>5</v>
      </c>
      <c r="AD2" s="157" t="s">
        <v>0</v>
      </c>
      <c r="AE2" s="157" t="s">
        <v>1</v>
      </c>
      <c r="AF2" s="157" t="s">
        <v>2</v>
      </c>
      <c r="AG2" s="157" t="s">
        <v>3</v>
      </c>
      <c r="AH2" s="157" t="s">
        <v>4</v>
      </c>
      <c r="AI2" s="158" t="s">
        <v>5</v>
      </c>
      <c r="AL2" s="157" t="s">
        <v>0</v>
      </c>
      <c r="AM2" s="157" t="s">
        <v>1</v>
      </c>
      <c r="AN2" s="157" t="s">
        <v>2</v>
      </c>
      <c r="AO2" s="157" t="s">
        <v>3</v>
      </c>
      <c r="AP2" s="157" t="s">
        <v>4</v>
      </c>
      <c r="AQ2" s="158" t="s">
        <v>5</v>
      </c>
      <c r="AT2" s="157" t="s">
        <v>0</v>
      </c>
      <c r="AU2" s="157" t="s">
        <v>1</v>
      </c>
      <c r="AV2" s="157" t="s">
        <v>2</v>
      </c>
      <c r="AW2" s="157" t="s">
        <v>3</v>
      </c>
      <c r="AX2" s="157" t="s">
        <v>4</v>
      </c>
      <c r="AY2" s="158" t="s">
        <v>5</v>
      </c>
      <c r="BB2" s="157" t="s">
        <v>0</v>
      </c>
      <c r="BC2" s="157" t="s">
        <v>1</v>
      </c>
      <c r="BD2" s="157" t="s">
        <v>2</v>
      </c>
      <c r="BE2" s="157" t="s">
        <v>3</v>
      </c>
      <c r="BF2" s="157" t="s">
        <v>4</v>
      </c>
      <c r="BG2" s="158" t="s">
        <v>5</v>
      </c>
    </row>
    <row r="3" spans="7:62">
      <c r="G3" s="2" t="s">
        <v>17</v>
      </c>
      <c r="H3" s="2">
        <v>34</v>
      </c>
      <c r="I3" s="2">
        <v>34</v>
      </c>
      <c r="J3" s="2">
        <v>0</v>
      </c>
      <c r="K3" s="2">
        <v>0</v>
      </c>
      <c r="L3" s="4">
        <v>1</v>
      </c>
      <c r="M3" s="108"/>
      <c r="N3" s="2" t="s">
        <v>17</v>
      </c>
      <c r="O3" s="2">
        <v>34</v>
      </c>
      <c r="P3" s="2">
        <v>34</v>
      </c>
      <c r="Q3" s="2">
        <v>0</v>
      </c>
      <c r="R3" s="2">
        <v>0</v>
      </c>
      <c r="S3" s="4">
        <f>P3/O3</f>
        <v>1</v>
      </c>
      <c r="T3" s="108">
        <f>S3-L3</f>
        <v>0</v>
      </c>
      <c r="V3" s="157" t="s">
        <v>17</v>
      </c>
      <c r="W3" s="157">
        <v>34</v>
      </c>
      <c r="X3" s="157">
        <v>34</v>
      </c>
      <c r="Y3" s="157">
        <v>0</v>
      </c>
      <c r="Z3" s="157">
        <v>0</v>
      </c>
      <c r="AA3" s="158">
        <f>X3/W3</f>
        <v>1</v>
      </c>
      <c r="AB3" s="162">
        <f>AA3-S3</f>
        <v>0</v>
      </c>
      <c r="AD3" s="157" t="s">
        <v>17</v>
      </c>
      <c r="AE3" s="157">
        <v>34</v>
      </c>
      <c r="AF3" s="157">
        <v>34</v>
      </c>
      <c r="AG3" s="157">
        <v>0</v>
      </c>
      <c r="AH3" s="157">
        <v>0</v>
      </c>
      <c r="AI3" s="158">
        <f>AF3/AE3</f>
        <v>1</v>
      </c>
      <c r="AJ3" s="162">
        <f>AI3-AA3</f>
        <v>0</v>
      </c>
      <c r="AK3" s="162"/>
      <c r="AL3" s="157" t="s">
        <v>17</v>
      </c>
      <c r="AM3" s="157">
        <v>34</v>
      </c>
      <c r="AN3" s="157">
        <v>34</v>
      </c>
      <c r="AO3" s="157">
        <v>0</v>
      </c>
      <c r="AP3" s="157">
        <v>0</v>
      </c>
      <c r="AQ3" s="158">
        <f>AN3/AM3</f>
        <v>1</v>
      </c>
      <c r="AR3" s="162">
        <f>AQ3-AA3</f>
        <v>0</v>
      </c>
      <c r="AT3" s="157" t="s">
        <v>17</v>
      </c>
      <c r="AU3" s="157">
        <v>34</v>
      </c>
      <c r="AV3" s="157">
        <v>34</v>
      </c>
      <c r="AW3" s="157">
        <v>0</v>
      </c>
      <c r="AX3" s="157">
        <v>0</v>
      </c>
      <c r="AY3" s="158">
        <f>AV3/AU3</f>
        <v>1</v>
      </c>
      <c r="AZ3" s="162">
        <f>AY3-AI3</f>
        <v>0</v>
      </c>
      <c r="BB3" s="157" t="s">
        <v>17</v>
      </c>
      <c r="BC3" s="157">
        <v>34</v>
      </c>
      <c r="BD3" s="157">
        <v>34</v>
      </c>
      <c r="BE3" s="157">
        <v>0</v>
      </c>
      <c r="BF3" s="157">
        <v>0</v>
      </c>
      <c r="BG3" s="158">
        <f>BD3/BC3</f>
        <v>1</v>
      </c>
      <c r="BH3" s="162">
        <f>BG3-AY3</f>
        <v>0</v>
      </c>
    </row>
    <row r="4" spans="7:62">
      <c r="G4" s="66" t="s">
        <v>18</v>
      </c>
      <c r="H4" s="2">
        <v>32</v>
      </c>
      <c r="I4" s="2">
        <v>32</v>
      </c>
      <c r="J4" s="2">
        <v>0</v>
      </c>
      <c r="K4" s="2">
        <v>0</v>
      </c>
      <c r="L4" s="4">
        <f>I4/H4</f>
        <v>1</v>
      </c>
      <c r="M4" s="108"/>
      <c r="N4" s="66" t="s">
        <v>18</v>
      </c>
      <c r="O4" s="2">
        <v>32</v>
      </c>
      <c r="P4" s="2">
        <v>32</v>
      </c>
      <c r="Q4" s="2">
        <v>0</v>
      </c>
      <c r="R4" s="2">
        <v>0</v>
      </c>
      <c r="S4" s="4">
        <f>P4/O4</f>
        <v>1</v>
      </c>
      <c r="T4" s="108">
        <f t="shared" ref="T4:T67" si="0">S4-L4</f>
        <v>0</v>
      </c>
      <c r="V4" s="66" t="s">
        <v>18</v>
      </c>
      <c r="W4" s="157">
        <v>32</v>
      </c>
      <c r="X4" s="157">
        <v>32</v>
      </c>
      <c r="Y4" s="157">
        <v>0</v>
      </c>
      <c r="Z4" s="157">
        <v>0</v>
      </c>
      <c r="AA4" s="158">
        <f>X4/W4</f>
        <v>1</v>
      </c>
      <c r="AB4" s="162">
        <f t="shared" ref="AB4:AB67" si="1">AA4-S4</f>
        <v>0</v>
      </c>
      <c r="AD4" s="66" t="s">
        <v>18</v>
      </c>
      <c r="AE4" s="157">
        <v>32</v>
      </c>
      <c r="AF4" s="157">
        <v>32</v>
      </c>
      <c r="AG4" s="157">
        <v>0</v>
      </c>
      <c r="AH4" s="157">
        <v>0</v>
      </c>
      <c r="AI4" s="158">
        <f>AF4/AE4</f>
        <v>1</v>
      </c>
      <c r="AJ4" s="162">
        <f t="shared" ref="AJ4:AJ67" si="2">AI4-AA4</f>
        <v>0</v>
      </c>
      <c r="AK4" s="162"/>
      <c r="AL4" s="66" t="s">
        <v>18</v>
      </c>
      <c r="AM4" s="157">
        <v>32</v>
      </c>
      <c r="AN4" s="157">
        <v>32</v>
      </c>
      <c r="AO4" s="157">
        <v>0</v>
      </c>
      <c r="AP4" s="157">
        <v>0</v>
      </c>
      <c r="AQ4" s="158">
        <f t="shared" ref="AQ4:AQ58" si="3">AN4/AM4</f>
        <v>1</v>
      </c>
      <c r="AR4" s="162">
        <f t="shared" ref="AR4:AR57" si="4">AQ4-AA4</f>
        <v>0</v>
      </c>
      <c r="AT4" s="66" t="s">
        <v>18</v>
      </c>
      <c r="AU4" s="157">
        <v>32</v>
      </c>
      <c r="AV4" s="157">
        <v>32</v>
      </c>
      <c r="AW4" s="157">
        <v>0</v>
      </c>
      <c r="AX4" s="157">
        <v>0</v>
      </c>
      <c r="AY4" s="158">
        <f t="shared" ref="AY4:AY67" si="5">AV4/AU4</f>
        <v>1</v>
      </c>
      <c r="AZ4" s="162">
        <f t="shared" ref="AZ4:AZ67" si="6">AY4-AI4</f>
        <v>0</v>
      </c>
      <c r="BB4" s="66" t="s">
        <v>18</v>
      </c>
      <c r="BC4" s="157">
        <v>32</v>
      </c>
      <c r="BD4" s="157">
        <v>32</v>
      </c>
      <c r="BE4" s="157">
        <v>0</v>
      </c>
      <c r="BF4" s="157">
        <v>0</v>
      </c>
      <c r="BG4" s="158">
        <f t="shared" ref="BG4:BG67" si="7">BD4/BC4</f>
        <v>1</v>
      </c>
      <c r="BH4" s="162">
        <f t="shared" ref="BH4:BH67" si="8">BG4-AY4</f>
        <v>0</v>
      </c>
      <c r="BJ4" s="156"/>
    </row>
    <row r="5" spans="7:62">
      <c r="G5" s="2" t="s">
        <v>19</v>
      </c>
      <c r="H5" s="2">
        <v>26</v>
      </c>
      <c r="I5" s="2">
        <v>26</v>
      </c>
      <c r="J5" s="2">
        <v>0</v>
      </c>
      <c r="K5" s="2">
        <v>0</v>
      </c>
      <c r="L5" s="4">
        <v>1</v>
      </c>
      <c r="M5" s="108"/>
      <c r="N5" s="2" t="s">
        <v>19</v>
      </c>
      <c r="O5" s="2">
        <v>26</v>
      </c>
      <c r="P5" s="2">
        <v>26</v>
      </c>
      <c r="Q5" s="2">
        <v>0</v>
      </c>
      <c r="R5" s="2">
        <v>0</v>
      </c>
      <c r="S5" s="4">
        <f t="shared" ref="S5:S67" si="9">P5/O5</f>
        <v>1</v>
      </c>
      <c r="T5" s="108">
        <f t="shared" si="0"/>
        <v>0</v>
      </c>
      <c r="V5" s="157" t="s">
        <v>19</v>
      </c>
      <c r="W5" s="157">
        <v>26</v>
      </c>
      <c r="X5" s="157">
        <v>26</v>
      </c>
      <c r="Y5" s="157">
        <v>0</v>
      </c>
      <c r="Z5" s="157">
        <v>0</v>
      </c>
      <c r="AA5" s="158">
        <f t="shared" ref="AA5:AA64" si="10">X5/W5</f>
        <v>1</v>
      </c>
      <c r="AB5" s="162">
        <f t="shared" si="1"/>
        <v>0</v>
      </c>
      <c r="AD5" s="157" t="s">
        <v>19</v>
      </c>
      <c r="AE5" s="157">
        <v>26</v>
      </c>
      <c r="AF5" s="157">
        <v>26</v>
      </c>
      <c r="AG5" s="157">
        <v>0</v>
      </c>
      <c r="AH5" s="157">
        <v>0</v>
      </c>
      <c r="AI5" s="158">
        <f t="shared" ref="AI5:AI67" si="11">AF5/AE5</f>
        <v>1</v>
      </c>
      <c r="AJ5" s="162">
        <f t="shared" si="2"/>
        <v>0</v>
      </c>
      <c r="AK5" s="162"/>
      <c r="AL5" s="157" t="s">
        <v>19</v>
      </c>
      <c r="AM5" s="157">
        <v>26</v>
      </c>
      <c r="AN5" s="157">
        <v>26</v>
      </c>
      <c r="AO5" s="157">
        <v>0</v>
      </c>
      <c r="AP5" s="157">
        <v>0</v>
      </c>
      <c r="AQ5" s="158">
        <f t="shared" si="3"/>
        <v>1</v>
      </c>
      <c r="AR5" s="162">
        <f t="shared" si="4"/>
        <v>0</v>
      </c>
      <c r="AT5" s="157" t="s">
        <v>19</v>
      </c>
      <c r="AU5" s="157">
        <v>26</v>
      </c>
      <c r="AV5" s="157">
        <v>26</v>
      </c>
      <c r="AW5" s="157">
        <v>0</v>
      </c>
      <c r="AX5" s="157">
        <v>0</v>
      </c>
      <c r="AY5" s="158">
        <f t="shared" si="5"/>
        <v>1</v>
      </c>
      <c r="AZ5" s="162">
        <f t="shared" si="6"/>
        <v>0</v>
      </c>
      <c r="BB5" s="157" t="s">
        <v>19</v>
      </c>
      <c r="BC5" s="157">
        <v>26</v>
      </c>
      <c r="BD5" s="157">
        <v>26</v>
      </c>
      <c r="BE5" s="157">
        <v>0</v>
      </c>
      <c r="BF5" s="157">
        <v>0</v>
      </c>
      <c r="BG5" s="158">
        <f t="shared" si="7"/>
        <v>1</v>
      </c>
      <c r="BH5" s="162">
        <f t="shared" si="8"/>
        <v>0</v>
      </c>
      <c r="BJ5" s="156"/>
    </row>
    <row r="6" spans="7:62">
      <c r="G6" s="2" t="s">
        <v>20</v>
      </c>
      <c r="H6" s="2">
        <v>11</v>
      </c>
      <c r="I6" s="2">
        <v>11</v>
      </c>
      <c r="J6" s="2">
        <v>0</v>
      </c>
      <c r="K6" s="2">
        <v>0</v>
      </c>
      <c r="L6" s="4">
        <v>1</v>
      </c>
      <c r="M6" s="108"/>
      <c r="N6" s="2" t="s">
        <v>20</v>
      </c>
      <c r="O6" s="2">
        <v>11</v>
      </c>
      <c r="P6" s="2">
        <v>11</v>
      </c>
      <c r="Q6" s="2">
        <v>0</v>
      </c>
      <c r="R6" s="2">
        <v>0</v>
      </c>
      <c r="S6" s="4">
        <f t="shared" si="9"/>
        <v>1</v>
      </c>
      <c r="T6" s="108">
        <f t="shared" si="0"/>
        <v>0</v>
      </c>
      <c r="V6" s="157" t="s">
        <v>20</v>
      </c>
      <c r="W6" s="157">
        <v>11</v>
      </c>
      <c r="X6" s="157">
        <v>11</v>
      </c>
      <c r="Y6" s="157">
        <v>0</v>
      </c>
      <c r="Z6" s="157">
        <v>0</v>
      </c>
      <c r="AA6" s="158">
        <f t="shared" si="10"/>
        <v>1</v>
      </c>
      <c r="AB6" s="162">
        <f t="shared" si="1"/>
        <v>0</v>
      </c>
      <c r="AD6" s="157" t="s">
        <v>20</v>
      </c>
      <c r="AE6" s="157">
        <v>11</v>
      </c>
      <c r="AF6" s="157">
        <v>11</v>
      </c>
      <c r="AG6" s="157">
        <v>0</v>
      </c>
      <c r="AH6" s="157">
        <v>0</v>
      </c>
      <c r="AI6" s="158">
        <f t="shared" si="11"/>
        <v>1</v>
      </c>
      <c r="AJ6" s="162">
        <f t="shared" si="2"/>
        <v>0</v>
      </c>
      <c r="AK6" s="162"/>
      <c r="AL6" s="157" t="s">
        <v>20</v>
      </c>
      <c r="AM6" s="157">
        <v>11</v>
      </c>
      <c r="AN6" s="157">
        <v>11</v>
      </c>
      <c r="AO6" s="157">
        <v>0</v>
      </c>
      <c r="AP6" s="157">
        <v>0</v>
      </c>
      <c r="AQ6" s="158">
        <f t="shared" si="3"/>
        <v>1</v>
      </c>
      <c r="AR6" s="162">
        <f t="shared" si="4"/>
        <v>0</v>
      </c>
      <c r="AT6" s="157" t="s">
        <v>20</v>
      </c>
      <c r="AU6" s="157">
        <v>11</v>
      </c>
      <c r="AV6" s="157">
        <v>11</v>
      </c>
      <c r="AW6" s="157">
        <v>0</v>
      </c>
      <c r="AX6" s="157">
        <v>0</v>
      </c>
      <c r="AY6" s="158">
        <f t="shared" si="5"/>
        <v>1</v>
      </c>
      <c r="AZ6" s="162">
        <f t="shared" si="6"/>
        <v>0</v>
      </c>
      <c r="BB6" s="157" t="s">
        <v>20</v>
      </c>
      <c r="BC6" s="157">
        <v>11</v>
      </c>
      <c r="BD6" s="157">
        <v>11</v>
      </c>
      <c r="BE6" s="157">
        <v>0</v>
      </c>
      <c r="BF6" s="157">
        <v>0</v>
      </c>
      <c r="BG6" s="158">
        <f t="shared" si="7"/>
        <v>1</v>
      </c>
      <c r="BH6" s="162">
        <f t="shared" si="8"/>
        <v>0</v>
      </c>
      <c r="BJ6" s="156"/>
    </row>
    <row r="7" spans="7:62">
      <c r="G7" s="2" t="s">
        <v>21</v>
      </c>
      <c r="H7" s="2">
        <v>36</v>
      </c>
      <c r="I7" s="2">
        <v>36</v>
      </c>
      <c r="J7" s="2">
        <v>0</v>
      </c>
      <c r="K7" s="2">
        <v>0</v>
      </c>
      <c r="L7" s="4">
        <v>1</v>
      </c>
      <c r="M7" s="108"/>
      <c r="N7" s="2" t="s">
        <v>21</v>
      </c>
      <c r="O7" s="2">
        <v>36</v>
      </c>
      <c r="P7" s="2">
        <v>36</v>
      </c>
      <c r="Q7" s="2">
        <v>0</v>
      </c>
      <c r="R7" s="2">
        <v>0</v>
      </c>
      <c r="S7" s="4">
        <f t="shared" si="9"/>
        <v>1</v>
      </c>
      <c r="T7" s="108">
        <f t="shared" si="0"/>
        <v>0</v>
      </c>
      <c r="V7" s="157" t="s">
        <v>21</v>
      </c>
      <c r="W7" s="157">
        <v>36</v>
      </c>
      <c r="X7" s="157">
        <v>36</v>
      </c>
      <c r="Y7" s="157">
        <v>0</v>
      </c>
      <c r="Z7" s="157">
        <v>0</v>
      </c>
      <c r="AA7" s="158">
        <f t="shared" si="10"/>
        <v>1</v>
      </c>
      <c r="AB7" s="162">
        <f t="shared" si="1"/>
        <v>0</v>
      </c>
      <c r="AD7" s="157" t="s">
        <v>21</v>
      </c>
      <c r="AE7" s="157">
        <v>36</v>
      </c>
      <c r="AF7" s="157">
        <v>36</v>
      </c>
      <c r="AG7" s="157">
        <v>0</v>
      </c>
      <c r="AH7" s="157">
        <v>0</v>
      </c>
      <c r="AI7" s="158">
        <f t="shared" si="11"/>
        <v>1</v>
      </c>
      <c r="AJ7" s="162">
        <f t="shared" si="2"/>
        <v>0</v>
      </c>
      <c r="AK7" s="162"/>
      <c r="AL7" s="157" t="s">
        <v>21</v>
      </c>
      <c r="AM7" s="157">
        <v>36</v>
      </c>
      <c r="AN7" s="157">
        <v>36</v>
      </c>
      <c r="AO7" s="157">
        <v>0</v>
      </c>
      <c r="AP7" s="157">
        <v>0</v>
      </c>
      <c r="AQ7" s="158">
        <f t="shared" si="3"/>
        <v>1</v>
      </c>
      <c r="AR7" s="162">
        <f t="shared" si="4"/>
        <v>0</v>
      </c>
      <c r="AT7" s="157" t="s">
        <v>21</v>
      </c>
      <c r="AU7" s="157">
        <v>36</v>
      </c>
      <c r="AV7" s="157">
        <v>36</v>
      </c>
      <c r="AW7" s="157">
        <v>0</v>
      </c>
      <c r="AX7" s="157">
        <v>0</v>
      </c>
      <c r="AY7" s="158">
        <f t="shared" si="5"/>
        <v>1</v>
      </c>
      <c r="AZ7" s="162">
        <f t="shared" si="6"/>
        <v>0</v>
      </c>
      <c r="BB7" s="157" t="s">
        <v>21</v>
      </c>
      <c r="BC7" s="157">
        <v>36</v>
      </c>
      <c r="BD7" s="157">
        <v>36</v>
      </c>
      <c r="BE7" s="157">
        <v>0</v>
      </c>
      <c r="BF7" s="157">
        <v>0</v>
      </c>
      <c r="BG7" s="158">
        <f t="shared" si="7"/>
        <v>1</v>
      </c>
      <c r="BH7" s="162">
        <f t="shared" si="8"/>
        <v>0</v>
      </c>
      <c r="BJ7" s="156"/>
    </row>
    <row r="8" spans="7:62">
      <c r="G8" s="2" t="s">
        <v>22</v>
      </c>
      <c r="H8" s="2">
        <v>290</v>
      </c>
      <c r="I8" s="2">
        <v>251</v>
      </c>
      <c r="J8" s="2">
        <v>32</v>
      </c>
      <c r="K8" s="2">
        <v>7</v>
      </c>
      <c r="L8" s="4">
        <v>0.87</v>
      </c>
      <c r="M8" s="108"/>
      <c r="N8" s="2" t="s">
        <v>22</v>
      </c>
      <c r="O8" s="2">
        <v>290</v>
      </c>
      <c r="P8" s="2">
        <v>251</v>
      </c>
      <c r="Q8" s="2">
        <v>32</v>
      </c>
      <c r="R8" s="2">
        <v>7</v>
      </c>
      <c r="S8" s="4">
        <f t="shared" si="9"/>
        <v>0.8655172413793103</v>
      </c>
      <c r="T8" s="108">
        <f t="shared" si="0"/>
        <v>-4.4827586206896974E-3</v>
      </c>
      <c r="V8" s="157" t="s">
        <v>22</v>
      </c>
      <c r="W8" s="157">
        <v>290</v>
      </c>
      <c r="X8" s="157">
        <v>251</v>
      </c>
      <c r="Y8" s="157">
        <v>32</v>
      </c>
      <c r="Z8" s="157">
        <v>7</v>
      </c>
      <c r="AA8" s="158">
        <f t="shared" si="10"/>
        <v>0.8655172413793103</v>
      </c>
      <c r="AB8" s="162">
        <f t="shared" si="1"/>
        <v>0</v>
      </c>
      <c r="AD8" s="157" t="s">
        <v>22</v>
      </c>
      <c r="AE8" s="157">
        <v>290</v>
      </c>
      <c r="AF8" s="157">
        <v>251</v>
      </c>
      <c r="AG8" s="157">
        <v>32</v>
      </c>
      <c r="AH8" s="157">
        <v>7</v>
      </c>
      <c r="AI8" s="158">
        <f t="shared" si="11"/>
        <v>0.8655172413793103</v>
      </c>
      <c r="AJ8" s="162">
        <f t="shared" si="2"/>
        <v>0</v>
      </c>
      <c r="AK8" s="162"/>
      <c r="AL8" s="161" t="s">
        <v>22</v>
      </c>
      <c r="AM8" s="157">
        <v>346</v>
      </c>
      <c r="AN8" s="157">
        <v>259</v>
      </c>
      <c r="AO8" s="157">
        <v>56</v>
      </c>
      <c r="AP8" s="157">
        <v>31</v>
      </c>
      <c r="AQ8" s="158">
        <f t="shared" si="3"/>
        <v>0.74855491329479773</v>
      </c>
      <c r="AR8" s="162">
        <f t="shared" si="4"/>
        <v>-0.11696232808451257</v>
      </c>
      <c r="AT8" s="161" t="s">
        <v>22</v>
      </c>
      <c r="AU8" s="157">
        <v>346</v>
      </c>
      <c r="AV8" s="157">
        <v>259</v>
      </c>
      <c r="AW8" s="157">
        <v>56</v>
      </c>
      <c r="AX8" s="157">
        <v>31</v>
      </c>
      <c r="AY8" s="158">
        <f t="shared" si="5"/>
        <v>0.74855491329479773</v>
      </c>
      <c r="AZ8" s="162">
        <f t="shared" si="6"/>
        <v>-0.11696232808451257</v>
      </c>
      <c r="BB8" s="161" t="s">
        <v>22</v>
      </c>
      <c r="BC8" s="157">
        <v>346</v>
      </c>
      <c r="BD8" s="157">
        <v>259</v>
      </c>
      <c r="BE8" s="157">
        <v>56</v>
      </c>
      <c r="BF8" s="157">
        <v>31</v>
      </c>
      <c r="BG8" s="158">
        <f t="shared" si="7"/>
        <v>0.74855491329479773</v>
      </c>
      <c r="BH8" s="162">
        <f t="shared" si="8"/>
        <v>0</v>
      </c>
      <c r="BJ8" s="156"/>
    </row>
    <row r="9" spans="7:62">
      <c r="G9" s="66" t="s">
        <v>23</v>
      </c>
      <c r="H9" s="2">
        <v>538</v>
      </c>
      <c r="I9" s="2">
        <v>538</v>
      </c>
      <c r="J9" s="2">
        <v>0</v>
      </c>
      <c r="K9" s="2">
        <v>0</v>
      </c>
      <c r="L9" s="4">
        <f>I9/H9</f>
        <v>1</v>
      </c>
      <c r="M9" s="108"/>
      <c r="N9" s="66" t="s">
        <v>23</v>
      </c>
      <c r="O9" s="2">
        <v>538</v>
      </c>
      <c r="P9" s="2">
        <v>538</v>
      </c>
      <c r="Q9" s="2">
        <v>0</v>
      </c>
      <c r="R9" s="2">
        <v>0</v>
      </c>
      <c r="S9" s="4">
        <f t="shared" si="9"/>
        <v>1</v>
      </c>
      <c r="T9" s="108">
        <f t="shared" si="0"/>
        <v>0</v>
      </c>
      <c r="V9" s="66" t="s">
        <v>23</v>
      </c>
      <c r="W9" s="157">
        <v>538</v>
      </c>
      <c r="X9" s="157">
        <v>538</v>
      </c>
      <c r="Y9" s="157">
        <v>0</v>
      </c>
      <c r="Z9" s="157">
        <v>0</v>
      </c>
      <c r="AA9" s="158">
        <f t="shared" si="10"/>
        <v>1</v>
      </c>
      <c r="AB9" s="162">
        <f t="shared" si="1"/>
        <v>0</v>
      </c>
      <c r="AD9" s="66" t="s">
        <v>23</v>
      </c>
      <c r="AE9" s="157">
        <v>538</v>
      </c>
      <c r="AF9" s="157">
        <v>538</v>
      </c>
      <c r="AG9" s="157">
        <v>0</v>
      </c>
      <c r="AH9" s="157">
        <v>0</v>
      </c>
      <c r="AI9" s="158">
        <f t="shared" si="11"/>
        <v>1</v>
      </c>
      <c r="AJ9" s="162">
        <f t="shared" si="2"/>
        <v>0</v>
      </c>
      <c r="AK9" s="162"/>
      <c r="AL9" s="66" t="s">
        <v>23</v>
      </c>
      <c r="AM9" s="157">
        <v>538</v>
      </c>
      <c r="AN9" s="157">
        <v>538</v>
      </c>
      <c r="AO9" s="157">
        <v>0</v>
      </c>
      <c r="AP9" s="157">
        <v>0</v>
      </c>
      <c r="AQ9" s="158">
        <f t="shared" si="3"/>
        <v>1</v>
      </c>
      <c r="AR9" s="162">
        <f t="shared" si="4"/>
        <v>0</v>
      </c>
      <c r="AT9" s="66" t="s">
        <v>23</v>
      </c>
      <c r="AU9" s="157">
        <v>538</v>
      </c>
      <c r="AV9" s="157">
        <v>538</v>
      </c>
      <c r="AW9" s="157">
        <v>0</v>
      </c>
      <c r="AX9" s="157">
        <v>0</v>
      </c>
      <c r="AY9" s="158">
        <f t="shared" si="5"/>
        <v>1</v>
      </c>
      <c r="AZ9" s="162">
        <f t="shared" si="6"/>
        <v>0</v>
      </c>
      <c r="BB9" s="66" t="s">
        <v>23</v>
      </c>
      <c r="BC9" s="157">
        <v>538</v>
      </c>
      <c r="BD9" s="157">
        <v>538</v>
      </c>
      <c r="BE9" s="157">
        <v>0</v>
      </c>
      <c r="BF9" s="157">
        <v>0</v>
      </c>
      <c r="BG9" s="158">
        <f t="shared" si="7"/>
        <v>1</v>
      </c>
      <c r="BH9" s="162">
        <f t="shared" si="8"/>
        <v>0</v>
      </c>
      <c r="BJ9" s="156"/>
    </row>
    <row r="10" spans="7:62">
      <c r="G10" s="2" t="s">
        <v>24</v>
      </c>
      <c r="H10" s="2">
        <v>3</v>
      </c>
      <c r="I10" s="2">
        <v>3</v>
      </c>
      <c r="J10" s="2">
        <v>0</v>
      </c>
      <c r="K10" s="2">
        <v>0</v>
      </c>
      <c r="L10" s="4">
        <v>1</v>
      </c>
      <c r="M10" s="108"/>
      <c r="N10" s="2" t="s">
        <v>24</v>
      </c>
      <c r="O10" s="2">
        <v>3</v>
      </c>
      <c r="P10" s="2">
        <v>3</v>
      </c>
      <c r="Q10" s="2">
        <v>0</v>
      </c>
      <c r="R10" s="2">
        <v>0</v>
      </c>
      <c r="S10" s="4">
        <f t="shared" si="9"/>
        <v>1</v>
      </c>
      <c r="T10" s="108">
        <f t="shared" si="0"/>
        <v>0</v>
      </c>
      <c r="V10" s="157" t="s">
        <v>24</v>
      </c>
      <c r="W10" s="157">
        <v>3</v>
      </c>
      <c r="X10" s="157">
        <v>3</v>
      </c>
      <c r="Y10" s="157">
        <v>0</v>
      </c>
      <c r="Z10" s="157">
        <v>0</v>
      </c>
      <c r="AA10" s="158">
        <f t="shared" si="10"/>
        <v>1</v>
      </c>
      <c r="AB10" s="162">
        <f t="shared" si="1"/>
        <v>0</v>
      </c>
      <c r="AD10" s="157" t="s">
        <v>24</v>
      </c>
      <c r="AE10" s="157">
        <v>3</v>
      </c>
      <c r="AF10" s="157">
        <v>3</v>
      </c>
      <c r="AG10" s="157">
        <v>0</v>
      </c>
      <c r="AH10" s="157">
        <v>0</v>
      </c>
      <c r="AI10" s="158">
        <f t="shared" si="11"/>
        <v>1</v>
      </c>
      <c r="AJ10" s="162">
        <f t="shared" si="2"/>
        <v>0</v>
      </c>
      <c r="AK10" s="162"/>
      <c r="AL10" s="157" t="s">
        <v>24</v>
      </c>
      <c r="AM10" s="157">
        <v>3</v>
      </c>
      <c r="AN10" s="157">
        <v>3</v>
      </c>
      <c r="AO10" s="157">
        <v>0</v>
      </c>
      <c r="AP10" s="157">
        <v>0</v>
      </c>
      <c r="AQ10" s="158">
        <f t="shared" si="3"/>
        <v>1</v>
      </c>
      <c r="AR10" s="162">
        <f t="shared" si="4"/>
        <v>0</v>
      </c>
      <c r="AT10" s="157" t="s">
        <v>24</v>
      </c>
      <c r="AU10" s="157">
        <v>3</v>
      </c>
      <c r="AV10" s="157">
        <v>3</v>
      </c>
      <c r="AW10" s="157">
        <v>0</v>
      </c>
      <c r="AX10" s="157">
        <v>0</v>
      </c>
      <c r="AY10" s="158">
        <f t="shared" si="5"/>
        <v>1</v>
      </c>
      <c r="AZ10" s="162">
        <f t="shared" si="6"/>
        <v>0</v>
      </c>
      <c r="BB10" s="157" t="s">
        <v>24</v>
      </c>
      <c r="BC10" s="157">
        <v>3</v>
      </c>
      <c r="BD10" s="157">
        <v>3</v>
      </c>
      <c r="BE10" s="157">
        <v>0</v>
      </c>
      <c r="BF10" s="157">
        <v>0</v>
      </c>
      <c r="BG10" s="158">
        <f t="shared" si="7"/>
        <v>1</v>
      </c>
      <c r="BH10" s="162">
        <f t="shared" si="8"/>
        <v>0</v>
      </c>
      <c r="BJ10" s="156"/>
    </row>
    <row r="11" spans="7:62">
      <c r="G11" s="65" t="s">
        <v>25</v>
      </c>
      <c r="H11" s="2">
        <v>847</v>
      </c>
      <c r="I11" s="2">
        <v>836</v>
      </c>
      <c r="J11" s="7">
        <v>11</v>
      </c>
      <c r="K11" s="2">
        <v>0</v>
      </c>
      <c r="L11" s="4">
        <f>I11/H11</f>
        <v>0.98701298701298701</v>
      </c>
      <c r="M11" s="108"/>
      <c r="N11" s="65" t="s">
        <v>25</v>
      </c>
      <c r="O11" s="2">
        <v>847</v>
      </c>
      <c r="P11" s="2">
        <v>836</v>
      </c>
      <c r="Q11" s="7">
        <v>11</v>
      </c>
      <c r="R11" s="2">
        <v>0</v>
      </c>
      <c r="S11" s="4">
        <f t="shared" si="9"/>
        <v>0.98701298701298701</v>
      </c>
      <c r="T11" s="108">
        <f t="shared" si="0"/>
        <v>0</v>
      </c>
      <c r="V11" s="161" t="s">
        <v>25</v>
      </c>
      <c r="W11" s="157">
        <v>847</v>
      </c>
      <c r="X11" s="157">
        <v>836</v>
      </c>
      <c r="Y11" s="159">
        <v>11</v>
      </c>
      <c r="Z11" s="157">
        <v>0</v>
      </c>
      <c r="AA11" s="158">
        <f t="shared" si="10"/>
        <v>0.98701298701298701</v>
      </c>
      <c r="AB11" s="162">
        <f t="shared" si="1"/>
        <v>0</v>
      </c>
      <c r="AD11" s="161" t="s">
        <v>25</v>
      </c>
      <c r="AE11" s="157">
        <v>847</v>
      </c>
      <c r="AF11" s="157">
        <v>836</v>
      </c>
      <c r="AG11" s="159">
        <v>11</v>
      </c>
      <c r="AH11" s="157">
        <v>0</v>
      </c>
      <c r="AI11" s="158">
        <f t="shared" si="11"/>
        <v>0.98701298701298701</v>
      </c>
      <c r="AJ11" s="162">
        <f t="shared" si="2"/>
        <v>0</v>
      </c>
      <c r="AK11" s="162"/>
      <c r="AL11" s="161" t="s">
        <v>25</v>
      </c>
      <c r="AM11" s="157">
        <v>847</v>
      </c>
      <c r="AN11" s="157">
        <v>836</v>
      </c>
      <c r="AO11" s="11">
        <v>11</v>
      </c>
      <c r="AP11" s="157">
        <v>0</v>
      </c>
      <c r="AQ11" s="158">
        <f t="shared" si="3"/>
        <v>0.98701298701298701</v>
      </c>
      <c r="AR11" s="162">
        <f t="shared" si="4"/>
        <v>0</v>
      </c>
      <c r="AT11" s="161" t="s">
        <v>25</v>
      </c>
      <c r="AU11" s="157">
        <v>847</v>
      </c>
      <c r="AV11" s="157">
        <v>836</v>
      </c>
      <c r="AW11" s="11">
        <v>11</v>
      </c>
      <c r="AX11" s="157">
        <v>0</v>
      </c>
      <c r="AY11" s="158">
        <f t="shared" si="5"/>
        <v>0.98701298701298701</v>
      </c>
      <c r="AZ11" s="162">
        <f t="shared" si="6"/>
        <v>0</v>
      </c>
      <c r="BB11" s="161" t="s">
        <v>25</v>
      </c>
      <c r="BC11" s="157">
        <v>847</v>
      </c>
      <c r="BD11" s="157">
        <v>836</v>
      </c>
      <c r="BE11" s="11">
        <v>11</v>
      </c>
      <c r="BF11" s="157">
        <v>0</v>
      </c>
      <c r="BG11" s="158">
        <f t="shared" si="7"/>
        <v>0.98701298701298701</v>
      </c>
      <c r="BH11" s="162">
        <f t="shared" si="8"/>
        <v>0</v>
      </c>
      <c r="BJ11" s="156"/>
    </row>
    <row r="12" spans="7:62">
      <c r="G12" s="65" t="s">
        <v>27</v>
      </c>
      <c r="H12" s="2">
        <v>46</v>
      </c>
      <c r="I12" s="2">
        <v>46</v>
      </c>
      <c r="J12" s="2">
        <v>0</v>
      </c>
      <c r="K12" s="2">
        <v>0</v>
      </c>
      <c r="L12" s="4">
        <f>I12/H12</f>
        <v>1</v>
      </c>
      <c r="M12" s="108"/>
      <c r="N12" s="65" t="s">
        <v>27</v>
      </c>
      <c r="O12" s="2">
        <v>46</v>
      </c>
      <c r="P12" s="2">
        <v>46</v>
      </c>
      <c r="Q12" s="2">
        <v>0</v>
      </c>
      <c r="R12" s="2">
        <v>0</v>
      </c>
      <c r="S12" s="4">
        <f t="shared" si="9"/>
        <v>1</v>
      </c>
      <c r="T12" s="108">
        <f t="shared" si="0"/>
        <v>0</v>
      </c>
      <c r="V12" s="161" t="s">
        <v>27</v>
      </c>
      <c r="W12" s="157">
        <v>46</v>
      </c>
      <c r="X12" s="157">
        <v>46</v>
      </c>
      <c r="Y12" s="157">
        <v>0</v>
      </c>
      <c r="Z12" s="157">
        <v>0</v>
      </c>
      <c r="AA12" s="158">
        <f t="shared" si="10"/>
        <v>1</v>
      </c>
      <c r="AB12" s="162">
        <f t="shared" si="1"/>
        <v>0</v>
      </c>
      <c r="AD12" s="161" t="s">
        <v>27</v>
      </c>
      <c r="AE12" s="157">
        <v>46</v>
      </c>
      <c r="AF12" s="157">
        <v>46</v>
      </c>
      <c r="AG12" s="157">
        <v>0</v>
      </c>
      <c r="AH12" s="157">
        <v>0</v>
      </c>
      <c r="AI12" s="158">
        <f t="shared" si="11"/>
        <v>1</v>
      </c>
      <c r="AJ12" s="162">
        <f t="shared" si="2"/>
        <v>0</v>
      </c>
      <c r="AK12" s="162"/>
      <c r="AL12" s="161" t="s">
        <v>27</v>
      </c>
      <c r="AM12" s="157">
        <v>46</v>
      </c>
      <c r="AN12" s="157">
        <v>46</v>
      </c>
      <c r="AO12" s="157">
        <v>0</v>
      </c>
      <c r="AP12" s="157">
        <v>0</v>
      </c>
      <c r="AQ12" s="158">
        <f t="shared" si="3"/>
        <v>1</v>
      </c>
      <c r="AR12" s="162">
        <f t="shared" si="4"/>
        <v>0</v>
      </c>
      <c r="AT12" s="161" t="s">
        <v>27</v>
      </c>
      <c r="AU12" s="157">
        <v>46</v>
      </c>
      <c r="AV12" s="157">
        <v>46</v>
      </c>
      <c r="AW12" s="157">
        <v>0</v>
      </c>
      <c r="AX12" s="157">
        <v>0</v>
      </c>
      <c r="AY12" s="158">
        <f t="shared" si="5"/>
        <v>1</v>
      </c>
      <c r="AZ12" s="162">
        <f t="shared" si="6"/>
        <v>0</v>
      </c>
      <c r="BB12" s="161" t="s">
        <v>27</v>
      </c>
      <c r="BC12" s="157">
        <v>46</v>
      </c>
      <c r="BD12" s="157">
        <v>46</v>
      </c>
      <c r="BE12" s="157">
        <v>0</v>
      </c>
      <c r="BF12" s="157">
        <v>0</v>
      </c>
      <c r="BG12" s="158">
        <f t="shared" si="7"/>
        <v>1</v>
      </c>
      <c r="BH12" s="162">
        <f t="shared" si="8"/>
        <v>0</v>
      </c>
      <c r="BJ12" s="156"/>
    </row>
    <row r="13" spans="7:62">
      <c r="G13" s="2" t="s">
        <v>28</v>
      </c>
      <c r="H13" s="2">
        <v>10</v>
      </c>
      <c r="I13" s="2">
        <v>10</v>
      </c>
      <c r="J13" s="2">
        <v>0</v>
      </c>
      <c r="K13" s="2">
        <v>0</v>
      </c>
      <c r="L13" s="4">
        <v>1</v>
      </c>
      <c r="M13" s="108"/>
      <c r="N13" s="2" t="s">
        <v>28</v>
      </c>
      <c r="O13" s="2">
        <v>10</v>
      </c>
      <c r="P13" s="2">
        <v>10</v>
      </c>
      <c r="Q13" s="2">
        <v>0</v>
      </c>
      <c r="R13" s="2">
        <v>0</v>
      </c>
      <c r="S13" s="4">
        <f t="shared" si="9"/>
        <v>1</v>
      </c>
      <c r="T13" s="108">
        <f t="shared" si="0"/>
        <v>0</v>
      </c>
      <c r="V13" s="157" t="s">
        <v>28</v>
      </c>
      <c r="W13" s="157">
        <v>10</v>
      </c>
      <c r="X13" s="157">
        <v>10</v>
      </c>
      <c r="Y13" s="157">
        <v>0</v>
      </c>
      <c r="Z13" s="157">
        <v>0</v>
      </c>
      <c r="AA13" s="158">
        <f t="shared" si="10"/>
        <v>1</v>
      </c>
      <c r="AB13" s="162">
        <f t="shared" si="1"/>
        <v>0</v>
      </c>
      <c r="AD13" s="157" t="s">
        <v>28</v>
      </c>
      <c r="AE13" s="157">
        <v>10</v>
      </c>
      <c r="AF13" s="157">
        <v>10</v>
      </c>
      <c r="AG13" s="157">
        <v>0</v>
      </c>
      <c r="AH13" s="157">
        <v>0</v>
      </c>
      <c r="AI13" s="158">
        <f t="shared" si="11"/>
        <v>1</v>
      </c>
      <c r="AJ13" s="162">
        <f t="shared" si="2"/>
        <v>0</v>
      </c>
      <c r="AK13" s="162"/>
      <c r="AL13" s="157" t="s">
        <v>28</v>
      </c>
      <c r="AM13" s="157">
        <v>10</v>
      </c>
      <c r="AN13" s="157">
        <v>10</v>
      </c>
      <c r="AO13" s="157">
        <v>0</v>
      </c>
      <c r="AP13" s="157">
        <v>0</v>
      </c>
      <c r="AQ13" s="158">
        <f t="shared" si="3"/>
        <v>1</v>
      </c>
      <c r="AR13" s="162">
        <f t="shared" si="4"/>
        <v>0</v>
      </c>
      <c r="AT13" s="157" t="s">
        <v>28</v>
      </c>
      <c r="AU13" s="157">
        <v>10</v>
      </c>
      <c r="AV13" s="157">
        <v>10</v>
      </c>
      <c r="AW13" s="157">
        <v>0</v>
      </c>
      <c r="AX13" s="157">
        <v>0</v>
      </c>
      <c r="AY13" s="158">
        <f t="shared" si="5"/>
        <v>1</v>
      </c>
      <c r="AZ13" s="162">
        <f t="shared" si="6"/>
        <v>0</v>
      </c>
      <c r="BB13" s="157" t="s">
        <v>28</v>
      </c>
      <c r="BC13" s="157">
        <v>10</v>
      </c>
      <c r="BD13" s="157">
        <v>10</v>
      </c>
      <c r="BE13" s="157">
        <v>0</v>
      </c>
      <c r="BF13" s="157">
        <v>0</v>
      </c>
      <c r="BG13" s="158">
        <f t="shared" si="7"/>
        <v>1</v>
      </c>
      <c r="BH13" s="162">
        <f t="shared" si="8"/>
        <v>0</v>
      </c>
      <c r="BJ13" s="156"/>
    </row>
    <row r="14" spans="7:62">
      <c r="G14" s="65" t="s">
        <v>29</v>
      </c>
      <c r="H14" s="2">
        <v>128</v>
      </c>
      <c r="I14" s="2">
        <v>128</v>
      </c>
      <c r="J14" s="2">
        <v>0</v>
      </c>
      <c r="K14" s="2">
        <v>0</v>
      </c>
      <c r="L14" s="4">
        <f>I14/H14</f>
        <v>1</v>
      </c>
      <c r="M14" s="108"/>
      <c r="N14" s="65" t="s">
        <v>29</v>
      </c>
      <c r="O14" s="2">
        <v>128</v>
      </c>
      <c r="P14" s="2">
        <v>128</v>
      </c>
      <c r="Q14" s="2">
        <v>0</v>
      </c>
      <c r="R14" s="2">
        <v>0</v>
      </c>
      <c r="S14" s="4">
        <f t="shared" si="9"/>
        <v>1</v>
      </c>
      <c r="T14" s="108">
        <f t="shared" si="0"/>
        <v>0</v>
      </c>
      <c r="V14" s="173" t="s">
        <v>29</v>
      </c>
      <c r="W14" s="159">
        <v>128</v>
      </c>
      <c r="X14" s="159">
        <v>128</v>
      </c>
      <c r="Y14" s="159">
        <v>0</v>
      </c>
      <c r="Z14" s="157">
        <v>0</v>
      </c>
      <c r="AA14" s="158">
        <f t="shared" si="10"/>
        <v>1</v>
      </c>
      <c r="AB14" s="162">
        <f t="shared" si="1"/>
        <v>0</v>
      </c>
      <c r="AC14" t="s">
        <v>119</v>
      </c>
      <c r="AD14" s="173" t="s">
        <v>29</v>
      </c>
      <c r="AE14" s="159">
        <v>128</v>
      </c>
      <c r="AF14" s="159">
        <v>128</v>
      </c>
      <c r="AG14" s="159">
        <v>0</v>
      </c>
      <c r="AH14" s="157">
        <v>0</v>
      </c>
      <c r="AI14" s="158">
        <f t="shared" si="11"/>
        <v>1</v>
      </c>
      <c r="AJ14" s="162">
        <f t="shared" si="2"/>
        <v>0</v>
      </c>
      <c r="AK14" s="162"/>
      <c r="AL14" s="161" t="s">
        <v>29</v>
      </c>
      <c r="AM14" s="157">
        <v>163</v>
      </c>
      <c r="AN14" s="157">
        <v>163</v>
      </c>
      <c r="AO14" s="157">
        <v>0</v>
      </c>
      <c r="AP14" s="157">
        <v>0</v>
      </c>
      <c r="AQ14" s="158">
        <f t="shared" si="3"/>
        <v>1</v>
      </c>
      <c r="AR14" s="162">
        <f t="shared" si="4"/>
        <v>0</v>
      </c>
      <c r="AT14" s="161" t="s">
        <v>29</v>
      </c>
      <c r="AU14" s="157">
        <v>163</v>
      </c>
      <c r="AV14" s="157">
        <v>163</v>
      </c>
      <c r="AW14" s="157">
        <v>0</v>
      </c>
      <c r="AX14" s="157">
        <v>0</v>
      </c>
      <c r="AY14" s="158">
        <f t="shared" si="5"/>
        <v>1</v>
      </c>
      <c r="AZ14" s="162">
        <f t="shared" si="6"/>
        <v>0</v>
      </c>
      <c r="BB14" s="161" t="s">
        <v>29</v>
      </c>
      <c r="BC14" s="157">
        <v>163</v>
      </c>
      <c r="BD14" s="157">
        <v>163</v>
      </c>
      <c r="BE14" s="157">
        <v>0</v>
      </c>
      <c r="BF14" s="157">
        <v>0</v>
      </c>
      <c r="BG14" s="158">
        <f t="shared" si="7"/>
        <v>1</v>
      </c>
      <c r="BH14" s="162">
        <f t="shared" si="8"/>
        <v>0</v>
      </c>
      <c r="BJ14" s="156"/>
    </row>
    <row r="15" spans="7:62">
      <c r="G15" s="2" t="s">
        <v>30</v>
      </c>
      <c r="H15" s="2">
        <v>36</v>
      </c>
      <c r="I15" s="2">
        <v>30</v>
      </c>
      <c r="J15" s="2">
        <v>6</v>
      </c>
      <c r="K15" s="2">
        <v>0</v>
      </c>
      <c r="L15" s="4">
        <v>0.83</v>
      </c>
      <c r="M15" s="108"/>
      <c r="N15" s="2" t="s">
        <v>30</v>
      </c>
      <c r="O15" s="2">
        <v>36</v>
      </c>
      <c r="P15" s="2">
        <v>30</v>
      </c>
      <c r="Q15" s="2">
        <v>6</v>
      </c>
      <c r="R15" s="2">
        <v>0</v>
      </c>
      <c r="S15" s="4">
        <f t="shared" si="9"/>
        <v>0.83333333333333337</v>
      </c>
      <c r="T15" s="108">
        <f t="shared" si="0"/>
        <v>3.3333333333334103E-3</v>
      </c>
      <c r="V15" s="157" t="s">
        <v>30</v>
      </c>
      <c r="W15" s="157">
        <v>36</v>
      </c>
      <c r="X15" s="157">
        <v>30</v>
      </c>
      <c r="Y15" s="157">
        <v>6</v>
      </c>
      <c r="Z15" s="157">
        <v>0</v>
      </c>
      <c r="AA15" s="158">
        <f t="shared" si="10"/>
        <v>0.83333333333333337</v>
      </c>
      <c r="AB15" s="162">
        <f t="shared" si="1"/>
        <v>0</v>
      </c>
      <c r="AD15" s="157" t="s">
        <v>30</v>
      </c>
      <c r="AE15" s="157">
        <v>36</v>
      </c>
      <c r="AF15" s="157">
        <v>30</v>
      </c>
      <c r="AG15" s="157">
        <v>6</v>
      </c>
      <c r="AH15" s="157">
        <v>0</v>
      </c>
      <c r="AI15" s="158">
        <f t="shared" si="11"/>
        <v>0.83333333333333337</v>
      </c>
      <c r="AJ15" s="162">
        <f t="shared" si="2"/>
        <v>0</v>
      </c>
      <c r="AK15" s="162"/>
      <c r="AL15" s="157" t="s">
        <v>30</v>
      </c>
      <c r="AM15" s="157">
        <v>36</v>
      </c>
      <c r="AN15" s="157">
        <v>30</v>
      </c>
      <c r="AO15" s="157">
        <v>6</v>
      </c>
      <c r="AP15" s="157">
        <v>0</v>
      </c>
      <c r="AQ15" s="158">
        <f t="shared" si="3"/>
        <v>0.83333333333333337</v>
      </c>
      <c r="AR15" s="162">
        <f t="shared" si="4"/>
        <v>0</v>
      </c>
      <c r="AT15" s="157" t="s">
        <v>30</v>
      </c>
      <c r="AU15" s="157">
        <v>36</v>
      </c>
      <c r="AV15" s="157">
        <v>30</v>
      </c>
      <c r="AW15" s="157">
        <v>6</v>
      </c>
      <c r="AX15" s="157">
        <v>0</v>
      </c>
      <c r="AY15" s="158">
        <f t="shared" si="5"/>
        <v>0.83333333333333337</v>
      </c>
      <c r="AZ15" s="162">
        <f t="shared" si="6"/>
        <v>0</v>
      </c>
      <c r="BB15" s="157" t="s">
        <v>30</v>
      </c>
      <c r="BC15" s="157">
        <v>36</v>
      </c>
      <c r="BD15" s="157">
        <v>30</v>
      </c>
      <c r="BE15" s="157">
        <v>6</v>
      </c>
      <c r="BF15" s="157">
        <v>0</v>
      </c>
      <c r="BG15" s="158">
        <f t="shared" si="7"/>
        <v>0.83333333333333337</v>
      </c>
      <c r="BH15" s="162">
        <f t="shared" si="8"/>
        <v>0</v>
      </c>
      <c r="BJ15" s="156"/>
    </row>
    <row r="16" spans="7:62">
      <c r="G16" s="2" t="s">
        <v>31</v>
      </c>
      <c r="H16" s="2">
        <v>6</v>
      </c>
      <c r="I16" s="2">
        <v>6</v>
      </c>
      <c r="J16" s="2">
        <v>0</v>
      </c>
      <c r="K16" s="2">
        <v>0</v>
      </c>
      <c r="L16" s="4">
        <v>1</v>
      </c>
      <c r="M16" s="108"/>
      <c r="N16" s="2" t="s">
        <v>31</v>
      </c>
      <c r="O16" s="2">
        <v>6</v>
      </c>
      <c r="P16" s="2">
        <v>6</v>
      </c>
      <c r="Q16" s="2">
        <v>0</v>
      </c>
      <c r="R16" s="2">
        <v>0</v>
      </c>
      <c r="S16" s="4">
        <f t="shared" si="9"/>
        <v>1</v>
      </c>
      <c r="T16" s="108">
        <f t="shared" si="0"/>
        <v>0</v>
      </c>
      <c r="V16" s="157" t="s">
        <v>31</v>
      </c>
      <c r="W16" s="157">
        <v>6</v>
      </c>
      <c r="X16" s="157">
        <v>6</v>
      </c>
      <c r="Y16" s="157">
        <v>0</v>
      </c>
      <c r="Z16" s="157">
        <v>0</v>
      </c>
      <c r="AA16" s="158">
        <f t="shared" si="10"/>
        <v>1</v>
      </c>
      <c r="AB16" s="162">
        <f t="shared" si="1"/>
        <v>0</v>
      </c>
      <c r="AD16" s="157" t="s">
        <v>31</v>
      </c>
      <c r="AE16" s="157">
        <v>6</v>
      </c>
      <c r="AF16" s="157">
        <v>6</v>
      </c>
      <c r="AG16" s="157">
        <v>0</v>
      </c>
      <c r="AH16" s="157">
        <v>0</v>
      </c>
      <c r="AI16" s="158">
        <f t="shared" si="11"/>
        <v>1</v>
      </c>
      <c r="AJ16" s="162">
        <f t="shared" si="2"/>
        <v>0</v>
      </c>
      <c r="AK16" s="162"/>
      <c r="AL16" s="157" t="s">
        <v>31</v>
      </c>
      <c r="AM16" s="157">
        <v>6</v>
      </c>
      <c r="AN16" s="157">
        <v>6</v>
      </c>
      <c r="AO16" s="157">
        <v>0</v>
      </c>
      <c r="AP16" s="157">
        <v>0</v>
      </c>
      <c r="AQ16" s="158">
        <f t="shared" si="3"/>
        <v>1</v>
      </c>
      <c r="AR16" s="162">
        <f t="shared" si="4"/>
        <v>0</v>
      </c>
      <c r="AT16" s="157" t="s">
        <v>31</v>
      </c>
      <c r="AU16" s="157">
        <v>6</v>
      </c>
      <c r="AV16" s="157">
        <v>6</v>
      </c>
      <c r="AW16" s="157">
        <v>0</v>
      </c>
      <c r="AX16" s="157">
        <v>0</v>
      </c>
      <c r="AY16" s="158">
        <f t="shared" si="5"/>
        <v>1</v>
      </c>
      <c r="AZ16" s="162">
        <f t="shared" si="6"/>
        <v>0</v>
      </c>
      <c r="BB16" s="157" t="s">
        <v>31</v>
      </c>
      <c r="BC16" s="157">
        <v>6</v>
      </c>
      <c r="BD16" s="157">
        <v>6</v>
      </c>
      <c r="BE16" s="157">
        <v>0</v>
      </c>
      <c r="BF16" s="157">
        <v>0</v>
      </c>
      <c r="BG16" s="158">
        <f t="shared" si="7"/>
        <v>1</v>
      </c>
      <c r="BH16" s="162">
        <f t="shared" si="8"/>
        <v>0</v>
      </c>
      <c r="BJ16" s="156"/>
    </row>
    <row r="17" spans="7:62">
      <c r="G17" s="66" t="s">
        <v>32</v>
      </c>
      <c r="H17" s="2">
        <v>628</v>
      </c>
      <c r="I17" s="2">
        <v>618</v>
      </c>
      <c r="J17" s="2">
        <v>10</v>
      </c>
      <c r="K17" s="2">
        <v>0</v>
      </c>
      <c r="L17" s="4">
        <v>0.98</v>
      </c>
      <c r="M17" s="108"/>
      <c r="N17" s="66" t="s">
        <v>32</v>
      </c>
      <c r="O17" s="2">
        <v>628</v>
      </c>
      <c r="P17" s="2">
        <v>618</v>
      </c>
      <c r="Q17" s="2">
        <v>10</v>
      </c>
      <c r="R17" s="2">
        <v>0</v>
      </c>
      <c r="S17" s="4">
        <f t="shared" si="9"/>
        <v>0.98407643312101911</v>
      </c>
      <c r="T17" s="108">
        <f t="shared" si="0"/>
        <v>4.0764331210191296E-3</v>
      </c>
      <c r="V17" s="66" t="s">
        <v>32</v>
      </c>
      <c r="W17" s="157">
        <v>628</v>
      </c>
      <c r="X17" s="157">
        <v>618</v>
      </c>
      <c r="Y17" s="157">
        <v>10</v>
      </c>
      <c r="Z17" s="157">
        <v>0</v>
      </c>
      <c r="AA17" s="158">
        <f t="shared" si="10"/>
        <v>0.98407643312101911</v>
      </c>
      <c r="AB17" s="162">
        <f t="shared" si="1"/>
        <v>0</v>
      </c>
      <c r="AD17" s="66" t="s">
        <v>32</v>
      </c>
      <c r="AE17" s="157">
        <v>628</v>
      </c>
      <c r="AF17" s="157">
        <v>618</v>
      </c>
      <c r="AG17" s="157">
        <v>10</v>
      </c>
      <c r="AH17" s="157">
        <v>0</v>
      </c>
      <c r="AI17" s="158">
        <f t="shared" si="11"/>
        <v>0.98407643312101911</v>
      </c>
      <c r="AJ17" s="162">
        <f t="shared" si="2"/>
        <v>0</v>
      </c>
      <c r="AK17" s="162"/>
      <c r="AL17" s="66" t="s">
        <v>32</v>
      </c>
      <c r="AM17" s="157">
        <v>628</v>
      </c>
      <c r="AN17" s="157">
        <v>618</v>
      </c>
      <c r="AO17" s="157">
        <v>10</v>
      </c>
      <c r="AP17" s="157">
        <v>0</v>
      </c>
      <c r="AQ17" s="158">
        <f t="shared" si="3"/>
        <v>0.98407643312101911</v>
      </c>
      <c r="AR17" s="162">
        <f t="shared" si="4"/>
        <v>0</v>
      </c>
      <c r="AT17" s="66" t="s">
        <v>32</v>
      </c>
      <c r="AU17" s="157">
        <v>628</v>
      </c>
      <c r="AV17" s="157">
        <v>618</v>
      </c>
      <c r="AW17" s="157">
        <v>10</v>
      </c>
      <c r="AX17" s="157">
        <v>0</v>
      </c>
      <c r="AY17" s="158">
        <f t="shared" si="5"/>
        <v>0.98407643312101911</v>
      </c>
      <c r="AZ17" s="162">
        <f t="shared" si="6"/>
        <v>0</v>
      </c>
      <c r="BB17" s="66" t="s">
        <v>32</v>
      </c>
      <c r="BC17" s="157">
        <v>628</v>
      </c>
      <c r="BD17" s="157">
        <v>618</v>
      </c>
      <c r="BE17" s="157">
        <v>10</v>
      </c>
      <c r="BF17" s="157">
        <v>0</v>
      </c>
      <c r="BG17" s="158">
        <f t="shared" si="7"/>
        <v>0.98407643312101911</v>
      </c>
      <c r="BH17" s="162">
        <f t="shared" si="8"/>
        <v>0</v>
      </c>
      <c r="BJ17" s="156"/>
    </row>
    <row r="18" spans="7:62">
      <c r="G18" s="2" t="s">
        <v>33</v>
      </c>
      <c r="H18" s="2">
        <v>109</v>
      </c>
      <c r="I18" s="2">
        <v>109</v>
      </c>
      <c r="J18" s="2">
        <v>0</v>
      </c>
      <c r="K18" s="2">
        <v>0</v>
      </c>
      <c r="L18" s="4">
        <v>1</v>
      </c>
      <c r="M18" s="108"/>
      <c r="N18" s="2" t="s">
        <v>33</v>
      </c>
      <c r="O18" s="2">
        <v>109</v>
      </c>
      <c r="P18" s="2">
        <v>109</v>
      </c>
      <c r="Q18" s="2">
        <v>0</v>
      </c>
      <c r="R18" s="2">
        <v>0</v>
      </c>
      <c r="S18" s="4">
        <f t="shared" si="9"/>
        <v>1</v>
      </c>
      <c r="T18" s="108">
        <f t="shared" si="0"/>
        <v>0</v>
      </c>
      <c r="V18" s="157" t="s">
        <v>33</v>
      </c>
      <c r="W18" s="157">
        <v>109</v>
      </c>
      <c r="X18" s="157">
        <v>109</v>
      </c>
      <c r="Y18" s="157">
        <v>0</v>
      </c>
      <c r="Z18" s="157">
        <v>0</v>
      </c>
      <c r="AA18" s="158">
        <f t="shared" si="10"/>
        <v>1</v>
      </c>
      <c r="AB18" s="162">
        <f t="shared" si="1"/>
        <v>0</v>
      </c>
      <c r="AD18" s="157" t="s">
        <v>33</v>
      </c>
      <c r="AE18" s="157">
        <v>109</v>
      </c>
      <c r="AF18" s="157">
        <v>109</v>
      </c>
      <c r="AG18" s="157">
        <v>0</v>
      </c>
      <c r="AH18" s="157">
        <v>0</v>
      </c>
      <c r="AI18" s="158">
        <f t="shared" si="11"/>
        <v>1</v>
      </c>
      <c r="AJ18" s="162">
        <f t="shared" si="2"/>
        <v>0</v>
      </c>
      <c r="AK18" s="162"/>
      <c r="AL18" s="157" t="s">
        <v>33</v>
      </c>
      <c r="AM18" s="157">
        <v>109</v>
      </c>
      <c r="AN18" s="157">
        <v>109</v>
      </c>
      <c r="AO18" s="157">
        <v>0</v>
      </c>
      <c r="AP18" s="157">
        <v>0</v>
      </c>
      <c r="AQ18" s="158">
        <f t="shared" si="3"/>
        <v>1</v>
      </c>
      <c r="AR18" s="162">
        <f t="shared" si="4"/>
        <v>0</v>
      </c>
      <c r="AT18" s="157" t="s">
        <v>33</v>
      </c>
      <c r="AU18" s="157">
        <v>109</v>
      </c>
      <c r="AV18" s="157">
        <v>109</v>
      </c>
      <c r="AW18" s="157">
        <v>0</v>
      </c>
      <c r="AX18" s="157">
        <v>0</v>
      </c>
      <c r="AY18" s="158">
        <f t="shared" si="5"/>
        <v>1</v>
      </c>
      <c r="AZ18" s="162">
        <f t="shared" si="6"/>
        <v>0</v>
      </c>
      <c r="BB18" s="157" t="s">
        <v>33</v>
      </c>
      <c r="BC18" s="157">
        <v>109</v>
      </c>
      <c r="BD18" s="157">
        <v>109</v>
      </c>
      <c r="BE18" s="157">
        <v>0</v>
      </c>
      <c r="BF18" s="157">
        <v>0</v>
      </c>
      <c r="BG18" s="158">
        <f t="shared" si="7"/>
        <v>1</v>
      </c>
      <c r="BH18" s="162">
        <f t="shared" si="8"/>
        <v>0</v>
      </c>
      <c r="BJ18" s="156"/>
    </row>
    <row r="19" spans="7:62">
      <c r="G19" s="2" t="s">
        <v>34</v>
      </c>
      <c r="H19" s="2">
        <v>54</v>
      </c>
      <c r="I19" s="2">
        <v>1</v>
      </c>
      <c r="J19" s="2">
        <v>53</v>
      </c>
      <c r="K19" s="2">
        <v>0</v>
      </c>
      <c r="L19" s="4">
        <v>0.02</v>
      </c>
      <c r="M19" s="108"/>
      <c r="N19" s="2" t="s">
        <v>34</v>
      </c>
      <c r="O19" s="2">
        <v>54</v>
      </c>
      <c r="P19" s="2">
        <v>1</v>
      </c>
      <c r="Q19" s="2">
        <v>53</v>
      </c>
      <c r="R19" s="2">
        <v>0</v>
      </c>
      <c r="S19" s="4">
        <f t="shared" si="9"/>
        <v>1.8518518518518517E-2</v>
      </c>
      <c r="T19" s="108">
        <f t="shared" si="0"/>
        <v>-1.4814814814814829E-3</v>
      </c>
      <c r="V19" s="157" t="s">
        <v>34</v>
      </c>
      <c r="W19" s="157">
        <v>54</v>
      </c>
      <c r="X19" s="157">
        <v>1</v>
      </c>
      <c r="Y19" s="157">
        <v>53</v>
      </c>
      <c r="Z19" s="157">
        <v>0</v>
      </c>
      <c r="AA19" s="158">
        <f t="shared" si="10"/>
        <v>1.8518518518518517E-2</v>
      </c>
      <c r="AB19" s="162">
        <f t="shared" si="1"/>
        <v>0</v>
      </c>
      <c r="AD19" s="157" t="s">
        <v>34</v>
      </c>
      <c r="AE19" s="157">
        <v>54</v>
      </c>
      <c r="AF19" s="157">
        <v>1</v>
      </c>
      <c r="AG19" s="157">
        <v>53</v>
      </c>
      <c r="AH19" s="157">
        <v>0</v>
      </c>
      <c r="AI19" s="158">
        <f t="shared" si="11"/>
        <v>1.8518518518518517E-2</v>
      </c>
      <c r="AJ19" s="162">
        <f t="shared" si="2"/>
        <v>0</v>
      </c>
      <c r="AK19" s="162"/>
      <c r="AL19" s="157" t="s">
        <v>34</v>
      </c>
      <c r="AM19" s="157">
        <v>203</v>
      </c>
      <c r="AN19" s="157">
        <v>8</v>
      </c>
      <c r="AO19" s="157">
        <v>191</v>
      </c>
      <c r="AP19" s="157">
        <v>4</v>
      </c>
      <c r="AQ19" s="158">
        <f t="shared" si="3"/>
        <v>3.9408866995073892E-2</v>
      </c>
      <c r="AR19" s="162">
        <f t="shared" si="4"/>
        <v>2.0890348476555375E-2</v>
      </c>
      <c r="AT19" s="157" t="s">
        <v>34</v>
      </c>
      <c r="AU19" s="157">
        <v>203</v>
      </c>
      <c r="AV19" s="157">
        <v>8</v>
      </c>
      <c r="AW19" s="157">
        <v>191</v>
      </c>
      <c r="AX19" s="157">
        <v>4</v>
      </c>
      <c r="AY19" s="158">
        <f t="shared" si="5"/>
        <v>3.9408866995073892E-2</v>
      </c>
      <c r="AZ19" s="162">
        <f t="shared" si="6"/>
        <v>2.0890348476555375E-2</v>
      </c>
      <c r="BB19" s="157" t="s">
        <v>34</v>
      </c>
      <c r="BC19" s="157">
        <v>203</v>
      </c>
      <c r="BD19" s="157">
        <v>8</v>
      </c>
      <c r="BE19" s="157">
        <v>191</v>
      </c>
      <c r="BF19" s="157">
        <v>4</v>
      </c>
      <c r="BG19" s="158">
        <f t="shared" si="7"/>
        <v>3.9408866995073892E-2</v>
      </c>
      <c r="BH19" s="162">
        <f t="shared" si="8"/>
        <v>0</v>
      </c>
      <c r="BJ19" s="156"/>
    </row>
    <row r="20" spans="7:62">
      <c r="G20" s="2" t="s">
        <v>35</v>
      </c>
      <c r="H20" s="2">
        <v>48</v>
      </c>
      <c r="I20" s="2">
        <v>21</v>
      </c>
      <c r="J20" s="2">
        <v>21</v>
      </c>
      <c r="K20" s="2">
        <v>6</v>
      </c>
      <c r="L20" s="4">
        <v>0.44</v>
      </c>
      <c r="M20" s="108"/>
      <c r="N20" s="2" t="s">
        <v>35</v>
      </c>
      <c r="O20" s="2">
        <v>48</v>
      </c>
      <c r="P20" s="2">
        <v>21</v>
      </c>
      <c r="Q20" s="2">
        <v>21</v>
      </c>
      <c r="R20" s="2">
        <v>6</v>
      </c>
      <c r="S20" s="4">
        <f t="shared" si="9"/>
        <v>0.4375</v>
      </c>
      <c r="T20" s="108">
        <f t="shared" si="0"/>
        <v>-2.5000000000000022E-3</v>
      </c>
      <c r="U20" t="s">
        <v>119</v>
      </c>
      <c r="V20" s="157" t="s">
        <v>35</v>
      </c>
      <c r="W20" s="157">
        <v>48</v>
      </c>
      <c r="X20" s="157">
        <v>21</v>
      </c>
      <c r="Y20" s="157">
        <v>21</v>
      </c>
      <c r="Z20" s="157">
        <v>6</v>
      </c>
      <c r="AA20" s="158">
        <f t="shared" si="10"/>
        <v>0.4375</v>
      </c>
      <c r="AB20" s="162">
        <f t="shared" si="1"/>
        <v>0</v>
      </c>
      <c r="AD20" s="157" t="s">
        <v>35</v>
      </c>
      <c r="AE20" s="157">
        <v>48</v>
      </c>
      <c r="AF20" s="157">
        <v>21</v>
      </c>
      <c r="AG20" s="157">
        <v>21</v>
      </c>
      <c r="AH20" s="157">
        <v>6</v>
      </c>
      <c r="AI20" s="158">
        <f t="shared" si="11"/>
        <v>0.4375</v>
      </c>
      <c r="AJ20" s="162">
        <f t="shared" si="2"/>
        <v>0</v>
      </c>
      <c r="AK20" s="162"/>
      <c r="AL20" s="157" t="s">
        <v>35</v>
      </c>
      <c r="AM20" s="157">
        <v>48</v>
      </c>
      <c r="AN20" s="157">
        <v>21</v>
      </c>
      <c r="AO20" s="157">
        <v>22</v>
      </c>
      <c r="AP20" s="159">
        <v>5</v>
      </c>
      <c r="AQ20" s="158">
        <f t="shared" si="3"/>
        <v>0.4375</v>
      </c>
      <c r="AR20" s="162">
        <f t="shared" si="4"/>
        <v>0</v>
      </c>
      <c r="AS20" s="156" t="s">
        <v>119</v>
      </c>
      <c r="AT20" s="157" t="s">
        <v>35</v>
      </c>
      <c r="AU20" s="157">
        <v>48</v>
      </c>
      <c r="AV20" s="157">
        <v>21</v>
      </c>
      <c r="AW20" s="157">
        <v>22</v>
      </c>
      <c r="AX20" s="159">
        <v>5</v>
      </c>
      <c r="AY20" s="158">
        <f t="shared" si="5"/>
        <v>0.4375</v>
      </c>
      <c r="AZ20" s="162">
        <f t="shared" si="6"/>
        <v>0</v>
      </c>
      <c r="BA20" t="s">
        <v>119</v>
      </c>
      <c r="BB20" s="157" t="s">
        <v>35</v>
      </c>
      <c r="BC20" s="157">
        <v>48</v>
      </c>
      <c r="BD20" s="157">
        <v>21</v>
      </c>
      <c r="BE20" s="157">
        <v>22</v>
      </c>
      <c r="BF20" s="157">
        <v>5</v>
      </c>
      <c r="BG20" s="158">
        <f t="shared" si="7"/>
        <v>0.4375</v>
      </c>
      <c r="BH20" s="162">
        <f t="shared" si="8"/>
        <v>0</v>
      </c>
      <c r="BI20" t="s">
        <v>119</v>
      </c>
      <c r="BJ20" s="156"/>
    </row>
    <row r="21" spans="7:62">
      <c r="G21" s="65" t="s">
        <v>36</v>
      </c>
      <c r="H21" s="2">
        <v>14</v>
      </c>
      <c r="I21" s="2">
        <v>14</v>
      </c>
      <c r="J21" s="2">
        <v>0</v>
      </c>
      <c r="K21" s="2">
        <v>0</v>
      </c>
      <c r="L21" s="4">
        <f>I21/H21</f>
        <v>1</v>
      </c>
      <c r="M21" s="108" t="s">
        <v>119</v>
      </c>
      <c r="N21" s="65" t="s">
        <v>36</v>
      </c>
      <c r="O21" s="2">
        <v>25</v>
      </c>
      <c r="P21" s="2">
        <v>23</v>
      </c>
      <c r="Q21" s="2">
        <v>2</v>
      </c>
      <c r="R21" s="2">
        <v>0</v>
      </c>
      <c r="S21" s="4">
        <f t="shared" si="9"/>
        <v>0.92</v>
      </c>
      <c r="T21" s="108">
        <f t="shared" si="0"/>
        <v>-7.999999999999996E-2</v>
      </c>
      <c r="V21" s="161" t="s">
        <v>36</v>
      </c>
      <c r="W21" s="157">
        <v>25</v>
      </c>
      <c r="X21" s="157">
        <v>23</v>
      </c>
      <c r="Y21" s="157">
        <v>2</v>
      </c>
      <c r="Z21" s="157">
        <v>0</v>
      </c>
      <c r="AA21" s="158">
        <f t="shared" si="10"/>
        <v>0.92</v>
      </c>
      <c r="AB21" s="162">
        <f t="shared" si="1"/>
        <v>0</v>
      </c>
      <c r="AD21" s="161" t="s">
        <v>36</v>
      </c>
      <c r="AE21" s="157">
        <v>25</v>
      </c>
      <c r="AF21" s="157">
        <v>23</v>
      </c>
      <c r="AG21" s="157">
        <v>2</v>
      </c>
      <c r="AH21" s="157">
        <v>0</v>
      </c>
      <c r="AI21" s="158">
        <f t="shared" si="11"/>
        <v>0.92</v>
      </c>
      <c r="AJ21" s="162">
        <f t="shared" si="2"/>
        <v>0</v>
      </c>
      <c r="AK21" s="162"/>
      <c r="AL21" s="161" t="s">
        <v>36</v>
      </c>
      <c r="AM21" s="157">
        <v>25</v>
      </c>
      <c r="AN21" s="157">
        <v>22</v>
      </c>
      <c r="AO21" s="11">
        <v>3</v>
      </c>
      <c r="AP21" s="157">
        <v>0</v>
      </c>
      <c r="AQ21" s="158">
        <f t="shared" si="3"/>
        <v>0.88</v>
      </c>
      <c r="AR21" s="162">
        <f t="shared" si="4"/>
        <v>-4.0000000000000036E-2</v>
      </c>
      <c r="AT21" s="161" t="s">
        <v>36</v>
      </c>
      <c r="AU21" s="157">
        <v>25</v>
      </c>
      <c r="AV21" s="157">
        <v>22</v>
      </c>
      <c r="AW21" s="11">
        <v>3</v>
      </c>
      <c r="AX21" s="157">
        <v>0</v>
      </c>
      <c r="AY21" s="158">
        <f t="shared" si="5"/>
        <v>0.88</v>
      </c>
      <c r="AZ21" s="162">
        <f t="shared" si="6"/>
        <v>-4.0000000000000036E-2</v>
      </c>
      <c r="BB21" s="161" t="s">
        <v>36</v>
      </c>
      <c r="BC21" s="157">
        <v>25</v>
      </c>
      <c r="BD21" s="157">
        <v>22</v>
      </c>
      <c r="BE21" s="11">
        <v>3</v>
      </c>
      <c r="BF21" s="157">
        <v>0</v>
      </c>
      <c r="BG21" s="158">
        <f t="shared" si="7"/>
        <v>0.88</v>
      </c>
      <c r="BH21" s="162">
        <f t="shared" si="8"/>
        <v>0</v>
      </c>
      <c r="BJ21" s="156"/>
    </row>
    <row r="22" spans="7:62">
      <c r="G22" s="65" t="s">
        <v>37</v>
      </c>
      <c r="H22" s="2">
        <v>11</v>
      </c>
      <c r="I22" s="2">
        <v>11</v>
      </c>
      <c r="J22" s="2">
        <v>0</v>
      </c>
      <c r="K22" s="2">
        <v>0</v>
      </c>
      <c r="L22" s="4">
        <f>I22/H22</f>
        <v>1</v>
      </c>
      <c r="M22" s="108"/>
      <c r="N22" s="65" t="s">
        <v>37</v>
      </c>
      <c r="O22" s="2">
        <v>11</v>
      </c>
      <c r="P22" s="2">
        <v>11</v>
      </c>
      <c r="Q22" s="2">
        <v>0</v>
      </c>
      <c r="R22" s="2">
        <v>0</v>
      </c>
      <c r="S22" s="4">
        <f t="shared" si="9"/>
        <v>1</v>
      </c>
      <c r="T22" s="108">
        <f t="shared" si="0"/>
        <v>0</v>
      </c>
      <c r="V22" s="161" t="s">
        <v>37</v>
      </c>
      <c r="W22" s="157">
        <v>11</v>
      </c>
      <c r="X22" s="157">
        <v>11</v>
      </c>
      <c r="Y22" s="157">
        <v>0</v>
      </c>
      <c r="Z22" s="157">
        <v>0</v>
      </c>
      <c r="AA22" s="158">
        <f t="shared" si="10"/>
        <v>1</v>
      </c>
      <c r="AB22" s="162">
        <f t="shared" si="1"/>
        <v>0</v>
      </c>
      <c r="AD22" s="161" t="s">
        <v>37</v>
      </c>
      <c r="AE22" s="157">
        <v>11</v>
      </c>
      <c r="AF22" s="157">
        <v>11</v>
      </c>
      <c r="AG22" s="157">
        <v>0</v>
      </c>
      <c r="AH22" s="157">
        <v>0</v>
      </c>
      <c r="AI22" s="158">
        <f t="shared" si="11"/>
        <v>1</v>
      </c>
      <c r="AJ22" s="162">
        <f t="shared" si="2"/>
        <v>0</v>
      </c>
      <c r="AK22" s="162"/>
      <c r="AL22" s="161" t="s">
        <v>37</v>
      </c>
      <c r="AM22" s="157">
        <v>11</v>
      </c>
      <c r="AN22" s="157">
        <v>11</v>
      </c>
      <c r="AO22" s="157">
        <v>0</v>
      </c>
      <c r="AP22" s="157">
        <v>0</v>
      </c>
      <c r="AQ22" s="158">
        <f t="shared" si="3"/>
        <v>1</v>
      </c>
      <c r="AR22" s="162">
        <f t="shared" si="4"/>
        <v>0</v>
      </c>
      <c r="AT22" s="161" t="s">
        <v>37</v>
      </c>
      <c r="AU22" s="157">
        <v>11</v>
      </c>
      <c r="AV22" s="157">
        <v>11</v>
      </c>
      <c r="AW22" s="157">
        <v>0</v>
      </c>
      <c r="AX22" s="157">
        <v>0</v>
      </c>
      <c r="AY22" s="158">
        <f t="shared" si="5"/>
        <v>1</v>
      </c>
      <c r="AZ22" s="162">
        <f t="shared" si="6"/>
        <v>0</v>
      </c>
      <c r="BB22" s="161" t="s">
        <v>37</v>
      </c>
      <c r="BC22" s="157">
        <v>11</v>
      </c>
      <c r="BD22" s="157">
        <v>11</v>
      </c>
      <c r="BE22" s="157">
        <v>0</v>
      </c>
      <c r="BF22" s="157">
        <v>0</v>
      </c>
      <c r="BG22" s="158">
        <f t="shared" si="7"/>
        <v>1</v>
      </c>
      <c r="BH22" s="162">
        <f t="shared" si="8"/>
        <v>0</v>
      </c>
      <c r="BJ22" s="156"/>
    </row>
    <row r="23" spans="7:62">
      <c r="G23" s="2" t="s">
        <v>38</v>
      </c>
      <c r="H23" s="2">
        <v>147</v>
      </c>
      <c r="I23" s="2">
        <v>146</v>
      </c>
      <c r="J23" s="2">
        <v>1</v>
      </c>
      <c r="K23" s="2">
        <v>0</v>
      </c>
      <c r="L23" s="4">
        <v>0.99</v>
      </c>
      <c r="M23" s="108"/>
      <c r="N23" s="2" t="s">
        <v>38</v>
      </c>
      <c r="O23" s="2">
        <v>147</v>
      </c>
      <c r="P23" s="2">
        <v>146</v>
      </c>
      <c r="Q23" s="2">
        <v>1</v>
      </c>
      <c r="R23" s="2">
        <v>0</v>
      </c>
      <c r="S23" s="4">
        <f t="shared" si="9"/>
        <v>0.99319727891156462</v>
      </c>
      <c r="T23" s="108">
        <f t="shared" si="0"/>
        <v>3.1972789115646272E-3</v>
      </c>
      <c r="V23" s="157" t="s">
        <v>38</v>
      </c>
      <c r="W23" s="157">
        <v>147</v>
      </c>
      <c r="X23" s="157">
        <v>146</v>
      </c>
      <c r="Y23" s="157">
        <v>1</v>
      </c>
      <c r="Z23" s="157">
        <v>0</v>
      </c>
      <c r="AA23" s="158">
        <f t="shared" si="10"/>
        <v>0.99319727891156462</v>
      </c>
      <c r="AB23" s="162">
        <f t="shared" si="1"/>
        <v>0</v>
      </c>
      <c r="AD23" s="157" t="s">
        <v>38</v>
      </c>
      <c r="AE23" s="157">
        <v>147</v>
      </c>
      <c r="AF23" s="157">
        <v>146</v>
      </c>
      <c r="AG23" s="157">
        <v>1</v>
      </c>
      <c r="AH23" s="157">
        <v>0</v>
      </c>
      <c r="AI23" s="158">
        <f t="shared" si="11"/>
        <v>0.99319727891156462</v>
      </c>
      <c r="AJ23" s="162">
        <f t="shared" si="2"/>
        <v>0</v>
      </c>
      <c r="AK23" s="162"/>
      <c r="AL23" s="157" t="s">
        <v>38</v>
      </c>
      <c r="AM23" s="157">
        <v>147</v>
      </c>
      <c r="AN23" s="157">
        <v>146</v>
      </c>
      <c r="AO23" s="157">
        <v>1</v>
      </c>
      <c r="AP23" s="157">
        <v>0</v>
      </c>
      <c r="AQ23" s="158">
        <f t="shared" si="3"/>
        <v>0.99319727891156462</v>
      </c>
      <c r="AR23" s="162">
        <f t="shared" si="4"/>
        <v>0</v>
      </c>
      <c r="AT23" s="157" t="s">
        <v>38</v>
      </c>
      <c r="AU23" s="157">
        <v>147</v>
      </c>
      <c r="AV23" s="157">
        <v>146</v>
      </c>
      <c r="AW23" s="157">
        <v>1</v>
      </c>
      <c r="AX23" s="157">
        <v>0</v>
      </c>
      <c r="AY23" s="158">
        <f t="shared" si="5"/>
        <v>0.99319727891156462</v>
      </c>
      <c r="AZ23" s="162">
        <f t="shared" si="6"/>
        <v>0</v>
      </c>
      <c r="BB23" s="157" t="s">
        <v>38</v>
      </c>
      <c r="BC23" s="157">
        <v>147</v>
      </c>
      <c r="BD23" s="157">
        <v>146</v>
      </c>
      <c r="BE23" s="157">
        <v>1</v>
      </c>
      <c r="BF23" s="157">
        <v>0</v>
      </c>
      <c r="BG23" s="158">
        <f t="shared" si="7"/>
        <v>0.99319727891156462</v>
      </c>
      <c r="BH23" s="162">
        <f t="shared" si="8"/>
        <v>0</v>
      </c>
      <c r="BJ23" s="156"/>
    </row>
    <row r="24" spans="7:62">
      <c r="G24" s="2" t="s">
        <v>39</v>
      </c>
      <c r="H24" s="2">
        <v>12</v>
      </c>
      <c r="I24" s="2">
        <v>12</v>
      </c>
      <c r="J24" s="2">
        <v>0</v>
      </c>
      <c r="K24" s="2">
        <v>0</v>
      </c>
      <c r="L24" s="4">
        <v>1</v>
      </c>
      <c r="M24" s="108"/>
      <c r="N24" s="2" t="s">
        <v>39</v>
      </c>
      <c r="O24" s="2">
        <v>12</v>
      </c>
      <c r="P24" s="2">
        <v>12</v>
      </c>
      <c r="Q24" s="2">
        <v>0</v>
      </c>
      <c r="R24" s="2">
        <v>0</v>
      </c>
      <c r="S24" s="4">
        <f t="shared" si="9"/>
        <v>1</v>
      </c>
      <c r="T24" s="108">
        <f t="shared" si="0"/>
        <v>0</v>
      </c>
      <c r="V24" s="157" t="s">
        <v>39</v>
      </c>
      <c r="W24" s="157">
        <v>12</v>
      </c>
      <c r="X24" s="157">
        <v>12</v>
      </c>
      <c r="Y24" s="157">
        <v>0</v>
      </c>
      <c r="Z24" s="157">
        <v>0</v>
      </c>
      <c r="AA24" s="158">
        <f t="shared" si="10"/>
        <v>1</v>
      </c>
      <c r="AB24" s="162">
        <f t="shared" si="1"/>
        <v>0</v>
      </c>
      <c r="AD24" s="157" t="s">
        <v>39</v>
      </c>
      <c r="AE24" s="157">
        <v>12</v>
      </c>
      <c r="AF24" s="157">
        <v>12</v>
      </c>
      <c r="AG24" s="157">
        <v>0</v>
      </c>
      <c r="AH24" s="157">
        <v>0</v>
      </c>
      <c r="AI24" s="158">
        <f t="shared" si="11"/>
        <v>1</v>
      </c>
      <c r="AJ24" s="162">
        <f t="shared" si="2"/>
        <v>0</v>
      </c>
      <c r="AK24" s="162"/>
      <c r="AL24" s="157" t="s">
        <v>39</v>
      </c>
      <c r="AM24" s="157">
        <v>12</v>
      </c>
      <c r="AN24" s="157">
        <v>12</v>
      </c>
      <c r="AO24" s="157">
        <v>0</v>
      </c>
      <c r="AP24" s="157">
        <v>0</v>
      </c>
      <c r="AQ24" s="158">
        <f t="shared" si="3"/>
        <v>1</v>
      </c>
      <c r="AR24" s="162">
        <f t="shared" si="4"/>
        <v>0</v>
      </c>
      <c r="AT24" s="157" t="s">
        <v>39</v>
      </c>
      <c r="AU24" s="157">
        <v>12</v>
      </c>
      <c r="AV24" s="157">
        <v>12</v>
      </c>
      <c r="AW24" s="157">
        <v>0</v>
      </c>
      <c r="AX24" s="157">
        <v>0</v>
      </c>
      <c r="AY24" s="158">
        <f t="shared" si="5"/>
        <v>1</v>
      </c>
      <c r="AZ24" s="162">
        <f t="shared" si="6"/>
        <v>0</v>
      </c>
      <c r="BB24" s="157" t="s">
        <v>39</v>
      </c>
      <c r="BC24" s="157">
        <v>12</v>
      </c>
      <c r="BD24" s="157">
        <v>12</v>
      </c>
      <c r="BE24" s="157">
        <v>0</v>
      </c>
      <c r="BF24" s="157">
        <v>0</v>
      </c>
      <c r="BG24" s="158">
        <f t="shared" si="7"/>
        <v>1</v>
      </c>
      <c r="BH24" s="162">
        <f t="shared" si="8"/>
        <v>0</v>
      </c>
      <c r="BJ24" s="156"/>
    </row>
    <row r="25" spans="7:62">
      <c r="G25" s="2" t="s">
        <v>40</v>
      </c>
      <c r="H25" s="2">
        <v>211</v>
      </c>
      <c r="I25" s="2">
        <v>104</v>
      </c>
      <c r="J25" s="2">
        <v>0</v>
      </c>
      <c r="K25" s="2">
        <v>107</v>
      </c>
      <c r="L25" s="4">
        <v>0.49</v>
      </c>
      <c r="M25" s="108"/>
      <c r="N25" s="2" t="s">
        <v>40</v>
      </c>
      <c r="O25" s="2">
        <v>211</v>
      </c>
      <c r="P25" s="2">
        <v>104</v>
      </c>
      <c r="Q25" s="2">
        <v>0</v>
      </c>
      <c r="R25" s="2">
        <v>107</v>
      </c>
      <c r="S25" s="4">
        <f t="shared" si="9"/>
        <v>0.49289099526066349</v>
      </c>
      <c r="T25" s="108">
        <f t="shared" si="0"/>
        <v>2.8909952606634981E-3</v>
      </c>
      <c r="V25" s="157" t="s">
        <v>40</v>
      </c>
      <c r="W25" s="157">
        <v>211</v>
      </c>
      <c r="X25" s="157">
        <v>104</v>
      </c>
      <c r="Y25" s="157">
        <v>0</v>
      </c>
      <c r="Z25" s="157">
        <v>107</v>
      </c>
      <c r="AA25" s="158">
        <f t="shared" si="10"/>
        <v>0.49289099526066349</v>
      </c>
      <c r="AB25" s="162">
        <f t="shared" si="1"/>
        <v>0</v>
      </c>
      <c r="AD25" s="157" t="s">
        <v>40</v>
      </c>
      <c r="AE25" s="157">
        <v>211</v>
      </c>
      <c r="AF25" s="157">
        <v>104</v>
      </c>
      <c r="AG25" s="157">
        <v>0</v>
      </c>
      <c r="AH25" s="157">
        <v>107</v>
      </c>
      <c r="AI25" s="158">
        <f t="shared" si="11"/>
        <v>0.49289099526066349</v>
      </c>
      <c r="AJ25" s="162">
        <f t="shared" si="2"/>
        <v>0</v>
      </c>
      <c r="AK25" s="162"/>
      <c r="AL25" s="157" t="s">
        <v>40</v>
      </c>
      <c r="AM25" s="157">
        <v>211</v>
      </c>
      <c r="AN25" s="157">
        <v>104</v>
      </c>
      <c r="AO25" s="157">
        <v>0</v>
      </c>
      <c r="AP25" s="157">
        <v>107</v>
      </c>
      <c r="AQ25" s="158">
        <f t="shared" si="3"/>
        <v>0.49289099526066349</v>
      </c>
      <c r="AR25" s="162">
        <f t="shared" si="4"/>
        <v>0</v>
      </c>
      <c r="AT25" s="157" t="s">
        <v>40</v>
      </c>
      <c r="AU25" s="157">
        <v>211</v>
      </c>
      <c r="AV25" s="157">
        <v>104</v>
      </c>
      <c r="AW25" s="157">
        <v>0</v>
      </c>
      <c r="AX25" s="157">
        <v>107</v>
      </c>
      <c r="AY25" s="158">
        <f t="shared" si="5"/>
        <v>0.49289099526066349</v>
      </c>
      <c r="AZ25" s="162">
        <f t="shared" si="6"/>
        <v>0</v>
      </c>
      <c r="BB25" s="157" t="s">
        <v>40</v>
      </c>
      <c r="BC25" s="157">
        <v>211</v>
      </c>
      <c r="BD25" s="157">
        <v>104</v>
      </c>
      <c r="BE25" s="157">
        <v>0</v>
      </c>
      <c r="BF25" s="157">
        <v>107</v>
      </c>
      <c r="BG25" s="158">
        <f t="shared" si="7"/>
        <v>0.49289099526066349</v>
      </c>
      <c r="BH25" s="162">
        <f t="shared" si="8"/>
        <v>0</v>
      </c>
      <c r="BJ25" s="156"/>
    </row>
    <row r="26" spans="7:62">
      <c r="G26" s="2" t="s">
        <v>41</v>
      </c>
      <c r="H26" s="2">
        <v>12</v>
      </c>
      <c r="I26" s="2">
        <v>8</v>
      </c>
      <c r="J26" s="2">
        <v>4</v>
      </c>
      <c r="K26" s="2">
        <v>0</v>
      </c>
      <c r="L26" s="4">
        <v>0.67</v>
      </c>
      <c r="M26" s="108"/>
      <c r="N26" s="2" t="s">
        <v>41</v>
      </c>
      <c r="O26" s="2">
        <v>12</v>
      </c>
      <c r="P26" s="2">
        <v>8</v>
      </c>
      <c r="Q26" s="2">
        <v>4</v>
      </c>
      <c r="R26" s="2">
        <v>0</v>
      </c>
      <c r="S26" s="4">
        <f t="shared" si="9"/>
        <v>0.66666666666666663</v>
      </c>
      <c r="T26" s="108">
        <f t="shared" si="0"/>
        <v>-3.3333333333334103E-3</v>
      </c>
      <c r="V26" s="157" t="s">
        <v>41</v>
      </c>
      <c r="W26" s="157">
        <v>12</v>
      </c>
      <c r="X26" s="157">
        <v>8</v>
      </c>
      <c r="Y26" s="157">
        <v>4</v>
      </c>
      <c r="Z26" s="157">
        <v>0</v>
      </c>
      <c r="AA26" s="158">
        <f t="shared" si="10"/>
        <v>0.66666666666666663</v>
      </c>
      <c r="AB26" s="162">
        <f t="shared" si="1"/>
        <v>0</v>
      </c>
      <c r="AD26" s="157" t="s">
        <v>41</v>
      </c>
      <c r="AE26" s="157">
        <v>12</v>
      </c>
      <c r="AF26" s="157">
        <v>8</v>
      </c>
      <c r="AG26" s="157">
        <v>4</v>
      </c>
      <c r="AH26" s="157">
        <v>0</v>
      </c>
      <c r="AI26" s="158">
        <f t="shared" si="11"/>
        <v>0.66666666666666663</v>
      </c>
      <c r="AJ26" s="162">
        <f t="shared" si="2"/>
        <v>0</v>
      </c>
      <c r="AK26" s="162"/>
      <c r="AL26" s="157" t="s">
        <v>41</v>
      </c>
      <c r="AM26" s="157">
        <v>12</v>
      </c>
      <c r="AN26" s="157">
        <v>9</v>
      </c>
      <c r="AO26" s="157">
        <v>3</v>
      </c>
      <c r="AP26" s="157">
        <v>0</v>
      </c>
      <c r="AQ26" s="158">
        <f t="shared" si="3"/>
        <v>0.75</v>
      </c>
      <c r="AR26" s="162">
        <f t="shared" si="4"/>
        <v>8.333333333333337E-2</v>
      </c>
      <c r="AT26" s="157" t="s">
        <v>41</v>
      </c>
      <c r="AU26" s="157">
        <v>12</v>
      </c>
      <c r="AV26" s="157">
        <v>9</v>
      </c>
      <c r="AW26" s="157">
        <v>3</v>
      </c>
      <c r="AX26" s="157">
        <v>0</v>
      </c>
      <c r="AY26" s="158">
        <f t="shared" si="5"/>
        <v>0.75</v>
      </c>
      <c r="AZ26" s="162">
        <f t="shared" si="6"/>
        <v>8.333333333333337E-2</v>
      </c>
      <c r="BB26" s="157" t="s">
        <v>41</v>
      </c>
      <c r="BC26" s="157">
        <v>12</v>
      </c>
      <c r="BD26" s="157">
        <v>9</v>
      </c>
      <c r="BE26" s="157">
        <v>3</v>
      </c>
      <c r="BF26" s="157">
        <v>0</v>
      </c>
      <c r="BG26" s="158">
        <f t="shared" si="7"/>
        <v>0.75</v>
      </c>
      <c r="BH26" s="162">
        <f t="shared" si="8"/>
        <v>0</v>
      </c>
      <c r="BJ26" s="156"/>
    </row>
    <row r="27" spans="7:62">
      <c r="G27" s="2" t="s">
        <v>42</v>
      </c>
      <c r="H27" s="2">
        <v>391</v>
      </c>
      <c r="I27" s="2">
        <v>390</v>
      </c>
      <c r="J27" s="2">
        <v>1</v>
      </c>
      <c r="K27" s="2">
        <v>0</v>
      </c>
      <c r="L27" s="4">
        <v>1</v>
      </c>
      <c r="M27" s="108"/>
      <c r="N27" s="2" t="s">
        <v>42</v>
      </c>
      <c r="O27" s="2">
        <v>391</v>
      </c>
      <c r="P27" s="2">
        <v>390</v>
      </c>
      <c r="Q27" s="2">
        <v>1</v>
      </c>
      <c r="R27" s="2">
        <v>0</v>
      </c>
      <c r="S27" s="4">
        <f t="shared" si="9"/>
        <v>0.99744245524296671</v>
      </c>
      <c r="T27" s="108">
        <f t="shared" si="0"/>
        <v>-2.5575447570332921E-3</v>
      </c>
      <c r="V27" s="157" t="s">
        <v>42</v>
      </c>
      <c r="W27" s="157">
        <v>391</v>
      </c>
      <c r="X27" s="157">
        <v>390</v>
      </c>
      <c r="Y27" s="157">
        <v>1</v>
      </c>
      <c r="Z27" s="157">
        <v>0</v>
      </c>
      <c r="AA27" s="158">
        <f t="shared" si="10"/>
        <v>0.99744245524296671</v>
      </c>
      <c r="AB27" s="162">
        <f t="shared" si="1"/>
        <v>0</v>
      </c>
      <c r="AD27" s="157" t="s">
        <v>42</v>
      </c>
      <c r="AE27" s="157">
        <v>391</v>
      </c>
      <c r="AF27" s="157">
        <v>390</v>
      </c>
      <c r="AG27" s="157">
        <v>1</v>
      </c>
      <c r="AH27" s="157">
        <v>0</v>
      </c>
      <c r="AI27" s="158">
        <f t="shared" si="11"/>
        <v>0.99744245524296671</v>
      </c>
      <c r="AJ27" s="162">
        <f t="shared" si="2"/>
        <v>0</v>
      </c>
      <c r="AK27" s="162"/>
      <c r="AL27" s="157" t="s">
        <v>42</v>
      </c>
      <c r="AM27" s="157">
        <v>392</v>
      </c>
      <c r="AN27" s="157">
        <v>391</v>
      </c>
      <c r="AO27" s="157">
        <v>1</v>
      </c>
      <c r="AP27" s="157">
        <v>0</v>
      </c>
      <c r="AQ27" s="158">
        <f t="shared" si="3"/>
        <v>0.99744897959183676</v>
      </c>
      <c r="AR27" s="162">
        <f t="shared" si="4"/>
        <v>6.5243488700517105E-6</v>
      </c>
      <c r="AT27" s="157" t="s">
        <v>42</v>
      </c>
      <c r="AU27" s="157">
        <v>392</v>
      </c>
      <c r="AV27" s="157">
        <v>391</v>
      </c>
      <c r="AW27" s="157">
        <v>1</v>
      </c>
      <c r="AX27" s="157">
        <v>0</v>
      </c>
      <c r="AY27" s="158">
        <f t="shared" si="5"/>
        <v>0.99744897959183676</v>
      </c>
      <c r="AZ27" s="162">
        <f t="shared" si="6"/>
        <v>6.5243488700517105E-6</v>
      </c>
      <c r="BB27" s="157" t="s">
        <v>42</v>
      </c>
      <c r="BC27" s="157">
        <v>392</v>
      </c>
      <c r="BD27" s="157">
        <v>391</v>
      </c>
      <c r="BE27" s="157">
        <v>1</v>
      </c>
      <c r="BF27" s="157">
        <v>0</v>
      </c>
      <c r="BG27" s="158">
        <f t="shared" si="7"/>
        <v>0.99744897959183676</v>
      </c>
      <c r="BH27" s="162">
        <f t="shared" si="8"/>
        <v>0</v>
      </c>
      <c r="BJ27" s="156"/>
    </row>
    <row r="28" spans="7:62">
      <c r="G28" s="2" t="s">
        <v>43</v>
      </c>
      <c r="H28" s="2">
        <v>49</v>
      </c>
      <c r="I28" s="2">
        <v>49</v>
      </c>
      <c r="J28" s="2">
        <v>0</v>
      </c>
      <c r="K28" s="2">
        <v>0</v>
      </c>
      <c r="L28" s="4">
        <v>1</v>
      </c>
      <c r="M28" s="108"/>
      <c r="N28" s="2" t="s">
        <v>43</v>
      </c>
      <c r="O28" s="2">
        <v>49</v>
      </c>
      <c r="P28" s="2">
        <v>49</v>
      </c>
      <c r="Q28" s="2">
        <v>0</v>
      </c>
      <c r="R28" s="2">
        <v>0</v>
      </c>
      <c r="S28" s="4">
        <f t="shared" si="9"/>
        <v>1</v>
      </c>
      <c r="T28" s="108">
        <f t="shared" si="0"/>
        <v>0</v>
      </c>
      <c r="V28" s="157" t="s">
        <v>43</v>
      </c>
      <c r="W28" s="157">
        <v>49</v>
      </c>
      <c r="X28" s="157">
        <v>49</v>
      </c>
      <c r="Y28" s="157">
        <v>0</v>
      </c>
      <c r="Z28" s="157">
        <v>0</v>
      </c>
      <c r="AA28" s="158">
        <f t="shared" si="10"/>
        <v>1</v>
      </c>
      <c r="AB28" s="162">
        <f t="shared" si="1"/>
        <v>0</v>
      </c>
      <c r="AD28" s="157" t="s">
        <v>43</v>
      </c>
      <c r="AE28" s="157">
        <v>49</v>
      </c>
      <c r="AF28" s="157">
        <v>49</v>
      </c>
      <c r="AG28" s="157">
        <v>0</v>
      </c>
      <c r="AH28" s="157">
        <v>0</v>
      </c>
      <c r="AI28" s="158">
        <f t="shared" si="11"/>
        <v>1</v>
      </c>
      <c r="AJ28" s="162">
        <f t="shared" si="2"/>
        <v>0</v>
      </c>
      <c r="AK28" s="162"/>
      <c r="AL28" s="157" t="s">
        <v>43</v>
      </c>
      <c r="AM28" s="157">
        <v>49</v>
      </c>
      <c r="AN28" s="157">
        <v>49</v>
      </c>
      <c r="AO28" s="157">
        <v>0</v>
      </c>
      <c r="AP28" s="157">
        <v>0</v>
      </c>
      <c r="AQ28" s="158">
        <f t="shared" si="3"/>
        <v>1</v>
      </c>
      <c r="AR28" s="162">
        <f t="shared" si="4"/>
        <v>0</v>
      </c>
      <c r="AT28" s="157" t="s">
        <v>43</v>
      </c>
      <c r="AU28" s="157">
        <v>49</v>
      </c>
      <c r="AV28" s="157">
        <v>49</v>
      </c>
      <c r="AW28" s="157">
        <v>0</v>
      </c>
      <c r="AX28" s="157">
        <v>0</v>
      </c>
      <c r="AY28" s="158">
        <f t="shared" si="5"/>
        <v>1</v>
      </c>
      <c r="AZ28" s="162">
        <f t="shared" si="6"/>
        <v>0</v>
      </c>
      <c r="BB28" s="157" t="s">
        <v>43</v>
      </c>
      <c r="BC28" s="157">
        <v>49</v>
      </c>
      <c r="BD28" s="157">
        <v>49</v>
      </c>
      <c r="BE28" s="157">
        <v>0</v>
      </c>
      <c r="BF28" s="157">
        <v>0</v>
      </c>
      <c r="BG28" s="158">
        <f t="shared" si="7"/>
        <v>1</v>
      </c>
      <c r="BH28" s="162">
        <f t="shared" si="8"/>
        <v>0</v>
      </c>
      <c r="BJ28" s="156"/>
    </row>
    <row r="29" spans="7:62">
      <c r="G29" s="2" t="s">
        <v>44</v>
      </c>
      <c r="H29" s="2">
        <v>4</v>
      </c>
      <c r="I29" s="2">
        <v>4</v>
      </c>
      <c r="J29" s="2">
        <v>0</v>
      </c>
      <c r="K29" s="2">
        <v>0</v>
      </c>
      <c r="L29" s="4">
        <v>1</v>
      </c>
      <c r="M29" s="108"/>
      <c r="N29" s="2" t="s">
        <v>44</v>
      </c>
      <c r="O29" s="2">
        <v>4</v>
      </c>
      <c r="P29" s="2">
        <v>4</v>
      </c>
      <c r="Q29" s="2">
        <v>0</v>
      </c>
      <c r="R29" s="2">
        <v>0</v>
      </c>
      <c r="S29" s="4">
        <f t="shared" si="9"/>
        <v>1</v>
      </c>
      <c r="T29" s="108">
        <f t="shared" si="0"/>
        <v>0</v>
      </c>
      <c r="V29" s="157" t="s">
        <v>44</v>
      </c>
      <c r="W29" s="157">
        <v>4</v>
      </c>
      <c r="X29" s="157">
        <v>4</v>
      </c>
      <c r="Y29" s="157">
        <v>0</v>
      </c>
      <c r="Z29" s="157">
        <v>0</v>
      </c>
      <c r="AA29" s="158">
        <f t="shared" si="10"/>
        <v>1</v>
      </c>
      <c r="AB29" s="162">
        <f t="shared" si="1"/>
        <v>0</v>
      </c>
      <c r="AD29" s="157" t="s">
        <v>44</v>
      </c>
      <c r="AE29" s="157">
        <v>4</v>
      </c>
      <c r="AF29" s="157">
        <v>4</v>
      </c>
      <c r="AG29" s="157">
        <v>0</v>
      </c>
      <c r="AH29" s="157">
        <v>0</v>
      </c>
      <c r="AI29" s="158">
        <f t="shared" si="11"/>
        <v>1</v>
      </c>
      <c r="AJ29" s="162">
        <f t="shared" si="2"/>
        <v>0</v>
      </c>
      <c r="AK29" s="162"/>
      <c r="AL29" s="157" t="s">
        <v>44</v>
      </c>
      <c r="AM29" s="157">
        <v>4</v>
      </c>
      <c r="AN29" s="157">
        <v>4</v>
      </c>
      <c r="AO29" s="157">
        <v>0</v>
      </c>
      <c r="AP29" s="157">
        <v>0</v>
      </c>
      <c r="AQ29" s="158">
        <f t="shared" si="3"/>
        <v>1</v>
      </c>
      <c r="AR29" s="162">
        <f t="shared" si="4"/>
        <v>0</v>
      </c>
      <c r="AT29" s="157" t="s">
        <v>44</v>
      </c>
      <c r="AU29" s="157">
        <v>4</v>
      </c>
      <c r="AV29" s="157">
        <v>4</v>
      </c>
      <c r="AW29" s="157">
        <v>0</v>
      </c>
      <c r="AX29" s="157">
        <v>0</v>
      </c>
      <c r="AY29" s="158">
        <f t="shared" si="5"/>
        <v>1</v>
      </c>
      <c r="AZ29" s="162">
        <f t="shared" si="6"/>
        <v>0</v>
      </c>
      <c r="BB29" s="157" t="s">
        <v>44</v>
      </c>
      <c r="BC29" s="157">
        <v>4</v>
      </c>
      <c r="BD29" s="157">
        <v>4</v>
      </c>
      <c r="BE29" s="157">
        <v>0</v>
      </c>
      <c r="BF29" s="157">
        <v>0</v>
      </c>
      <c r="BG29" s="158">
        <f t="shared" si="7"/>
        <v>1</v>
      </c>
      <c r="BH29" s="162">
        <f t="shared" si="8"/>
        <v>0</v>
      </c>
      <c r="BJ29" s="156"/>
    </row>
    <row r="30" spans="7:62">
      <c r="G30" s="2" t="s">
        <v>45</v>
      </c>
      <c r="H30" s="2">
        <v>52</v>
      </c>
      <c r="I30" s="2">
        <v>52</v>
      </c>
      <c r="J30" s="2">
        <v>0</v>
      </c>
      <c r="K30" s="2">
        <v>0</v>
      </c>
      <c r="L30" s="4">
        <v>1</v>
      </c>
      <c r="M30" s="108"/>
      <c r="N30" s="2" t="s">
        <v>45</v>
      </c>
      <c r="O30" s="2">
        <v>52</v>
      </c>
      <c r="P30" s="2">
        <v>52</v>
      </c>
      <c r="Q30" s="2">
        <v>0</v>
      </c>
      <c r="R30" s="2">
        <v>0</v>
      </c>
      <c r="S30" s="4">
        <f t="shared" si="9"/>
        <v>1</v>
      </c>
      <c r="T30" s="108">
        <f t="shared" si="0"/>
        <v>0</v>
      </c>
      <c r="V30" s="157" t="s">
        <v>45</v>
      </c>
      <c r="W30" s="157">
        <v>52</v>
      </c>
      <c r="X30" s="157">
        <v>52</v>
      </c>
      <c r="Y30" s="157">
        <v>0</v>
      </c>
      <c r="Z30" s="157">
        <v>0</v>
      </c>
      <c r="AA30" s="158">
        <f t="shared" si="10"/>
        <v>1</v>
      </c>
      <c r="AB30" s="162">
        <f t="shared" si="1"/>
        <v>0</v>
      </c>
      <c r="AD30" s="157" t="s">
        <v>45</v>
      </c>
      <c r="AE30" s="157">
        <v>52</v>
      </c>
      <c r="AF30" s="157">
        <v>52</v>
      </c>
      <c r="AG30" s="157">
        <v>0</v>
      </c>
      <c r="AH30" s="157">
        <v>0</v>
      </c>
      <c r="AI30" s="158">
        <f t="shared" si="11"/>
        <v>1</v>
      </c>
      <c r="AJ30" s="162">
        <f t="shared" si="2"/>
        <v>0</v>
      </c>
      <c r="AK30" s="162"/>
      <c r="AL30" s="157" t="s">
        <v>45</v>
      </c>
      <c r="AM30" s="157">
        <v>52</v>
      </c>
      <c r="AN30" s="157">
        <v>52</v>
      </c>
      <c r="AO30" s="157">
        <v>0</v>
      </c>
      <c r="AP30" s="157">
        <v>0</v>
      </c>
      <c r="AQ30" s="158">
        <f t="shared" si="3"/>
        <v>1</v>
      </c>
      <c r="AR30" s="162">
        <f t="shared" si="4"/>
        <v>0</v>
      </c>
      <c r="AT30" s="157" t="s">
        <v>45</v>
      </c>
      <c r="AU30" s="157">
        <v>52</v>
      </c>
      <c r="AV30" s="157">
        <v>52</v>
      </c>
      <c r="AW30" s="157">
        <v>0</v>
      </c>
      <c r="AX30" s="157">
        <v>0</v>
      </c>
      <c r="AY30" s="158">
        <f t="shared" si="5"/>
        <v>1</v>
      </c>
      <c r="AZ30" s="162">
        <f t="shared" si="6"/>
        <v>0</v>
      </c>
      <c r="BB30" s="157" t="s">
        <v>45</v>
      </c>
      <c r="BC30" s="157">
        <v>52</v>
      </c>
      <c r="BD30" s="157">
        <v>52</v>
      </c>
      <c r="BE30" s="157">
        <v>0</v>
      </c>
      <c r="BF30" s="157">
        <v>0</v>
      </c>
      <c r="BG30" s="158">
        <f t="shared" si="7"/>
        <v>1</v>
      </c>
      <c r="BH30" s="162">
        <f t="shared" si="8"/>
        <v>0</v>
      </c>
      <c r="BJ30" s="156"/>
    </row>
    <row r="31" spans="7:62">
      <c r="G31" s="66" t="s">
        <v>46</v>
      </c>
      <c r="H31" s="2">
        <v>141</v>
      </c>
      <c r="I31" s="2">
        <v>141</v>
      </c>
      <c r="J31" s="2">
        <v>0</v>
      </c>
      <c r="K31" s="2">
        <v>0</v>
      </c>
      <c r="L31" s="4">
        <v>1</v>
      </c>
      <c r="M31" s="108"/>
      <c r="N31" s="66" t="s">
        <v>46</v>
      </c>
      <c r="O31" s="2">
        <v>141</v>
      </c>
      <c r="P31" s="2">
        <v>141</v>
      </c>
      <c r="Q31" s="2">
        <v>0</v>
      </c>
      <c r="R31" s="2">
        <v>0</v>
      </c>
      <c r="S31" s="4">
        <v>1</v>
      </c>
      <c r="T31" s="108">
        <f t="shared" si="0"/>
        <v>0</v>
      </c>
      <c r="V31" s="66" t="s">
        <v>46</v>
      </c>
      <c r="W31" s="157">
        <v>141</v>
      </c>
      <c r="X31" s="157">
        <v>141</v>
      </c>
      <c r="Y31" s="157">
        <v>0</v>
      </c>
      <c r="Z31" s="157">
        <v>0</v>
      </c>
      <c r="AA31" s="158">
        <v>1</v>
      </c>
      <c r="AB31" s="162">
        <f t="shared" si="1"/>
        <v>0</v>
      </c>
      <c r="AD31" s="66" t="s">
        <v>46</v>
      </c>
      <c r="AE31" s="157">
        <v>141</v>
      </c>
      <c r="AF31" s="157">
        <v>141</v>
      </c>
      <c r="AG31" s="157">
        <v>0</v>
      </c>
      <c r="AH31" s="157">
        <v>0</v>
      </c>
      <c r="AI31" s="158">
        <v>1</v>
      </c>
      <c r="AJ31" s="162">
        <f t="shared" si="2"/>
        <v>0</v>
      </c>
      <c r="AK31" s="162"/>
      <c r="AL31" s="66" t="s">
        <v>46</v>
      </c>
      <c r="AM31" s="157">
        <v>141</v>
      </c>
      <c r="AN31" s="157">
        <v>141</v>
      </c>
      <c r="AO31" s="157">
        <v>0</v>
      </c>
      <c r="AP31" s="157">
        <v>0</v>
      </c>
      <c r="AQ31" s="158">
        <f t="shared" si="3"/>
        <v>1</v>
      </c>
      <c r="AR31" s="162">
        <f t="shared" si="4"/>
        <v>0</v>
      </c>
      <c r="AT31" s="66" t="s">
        <v>46</v>
      </c>
      <c r="AU31" s="157">
        <v>141</v>
      </c>
      <c r="AV31" s="157">
        <v>141</v>
      </c>
      <c r="AW31" s="157">
        <v>0</v>
      </c>
      <c r="AX31" s="157">
        <v>0</v>
      </c>
      <c r="AY31" s="158">
        <f t="shared" si="5"/>
        <v>1</v>
      </c>
      <c r="AZ31" s="162">
        <f t="shared" si="6"/>
        <v>0</v>
      </c>
      <c r="BB31" s="66" t="s">
        <v>46</v>
      </c>
      <c r="BC31" s="157">
        <v>141</v>
      </c>
      <c r="BD31" s="157">
        <v>141</v>
      </c>
      <c r="BE31" s="157">
        <v>0</v>
      </c>
      <c r="BF31" s="157">
        <v>0</v>
      </c>
      <c r="BG31" s="158">
        <f t="shared" si="7"/>
        <v>1</v>
      </c>
      <c r="BH31" s="162">
        <f t="shared" si="8"/>
        <v>0</v>
      </c>
      <c r="BJ31" s="156"/>
    </row>
    <row r="32" spans="7:62">
      <c r="G32" s="2" t="s">
        <v>47</v>
      </c>
      <c r="H32" s="2">
        <v>45</v>
      </c>
      <c r="I32" s="2">
        <v>45</v>
      </c>
      <c r="J32" s="2">
        <v>0</v>
      </c>
      <c r="K32" s="2">
        <v>0</v>
      </c>
      <c r="L32" s="4">
        <v>1</v>
      </c>
      <c r="M32" s="108"/>
      <c r="N32" s="2" t="s">
        <v>47</v>
      </c>
      <c r="O32" s="2">
        <v>45</v>
      </c>
      <c r="P32" s="2">
        <v>45</v>
      </c>
      <c r="Q32" s="2">
        <v>0</v>
      </c>
      <c r="R32" s="2">
        <v>0</v>
      </c>
      <c r="S32" s="4">
        <f t="shared" si="9"/>
        <v>1</v>
      </c>
      <c r="T32" s="108">
        <f t="shared" si="0"/>
        <v>0</v>
      </c>
      <c r="V32" s="157" t="s">
        <v>47</v>
      </c>
      <c r="W32" s="157">
        <v>45</v>
      </c>
      <c r="X32" s="157">
        <v>45</v>
      </c>
      <c r="Y32" s="157">
        <v>0</v>
      </c>
      <c r="Z32" s="157">
        <v>0</v>
      </c>
      <c r="AA32" s="158">
        <f t="shared" si="10"/>
        <v>1</v>
      </c>
      <c r="AB32" s="162">
        <f t="shared" si="1"/>
        <v>0</v>
      </c>
      <c r="AD32" s="157" t="s">
        <v>47</v>
      </c>
      <c r="AE32" s="157">
        <v>45</v>
      </c>
      <c r="AF32" s="157">
        <v>45</v>
      </c>
      <c r="AG32" s="157">
        <v>0</v>
      </c>
      <c r="AH32" s="157">
        <v>0</v>
      </c>
      <c r="AI32" s="158">
        <f t="shared" si="11"/>
        <v>1</v>
      </c>
      <c r="AJ32" s="162">
        <f t="shared" si="2"/>
        <v>0</v>
      </c>
      <c r="AK32" s="162"/>
      <c r="AL32" s="157" t="s">
        <v>47</v>
      </c>
      <c r="AM32" s="157">
        <v>45</v>
      </c>
      <c r="AN32" s="157">
        <v>45</v>
      </c>
      <c r="AO32" s="157">
        <v>0</v>
      </c>
      <c r="AP32" s="157">
        <v>0</v>
      </c>
      <c r="AQ32" s="158">
        <f t="shared" si="3"/>
        <v>1</v>
      </c>
      <c r="AR32" s="162">
        <f t="shared" si="4"/>
        <v>0</v>
      </c>
      <c r="AT32" s="157" t="s">
        <v>47</v>
      </c>
      <c r="AU32" s="157">
        <v>45</v>
      </c>
      <c r="AV32" s="157">
        <v>45</v>
      </c>
      <c r="AW32" s="157">
        <v>0</v>
      </c>
      <c r="AX32" s="157">
        <v>0</v>
      </c>
      <c r="AY32" s="158">
        <f t="shared" si="5"/>
        <v>1</v>
      </c>
      <c r="AZ32" s="162">
        <f t="shared" si="6"/>
        <v>0</v>
      </c>
      <c r="BB32" s="157" t="s">
        <v>47</v>
      </c>
      <c r="BC32" s="157">
        <v>45</v>
      </c>
      <c r="BD32" s="157">
        <v>45</v>
      </c>
      <c r="BE32" s="157">
        <v>0</v>
      </c>
      <c r="BF32" s="157">
        <v>0</v>
      </c>
      <c r="BG32" s="158">
        <f t="shared" si="7"/>
        <v>1</v>
      </c>
      <c r="BH32" s="162">
        <f t="shared" si="8"/>
        <v>0</v>
      </c>
      <c r="BJ32" s="156"/>
    </row>
    <row r="33" spans="7:62">
      <c r="G33" s="2" t="s">
        <v>48</v>
      </c>
      <c r="H33" s="2">
        <v>4</v>
      </c>
      <c r="I33" s="2">
        <v>2</v>
      </c>
      <c r="J33" s="2">
        <v>2</v>
      </c>
      <c r="K33" s="2">
        <v>0</v>
      </c>
      <c r="L33" s="4">
        <v>0.5</v>
      </c>
      <c r="M33" s="108"/>
      <c r="N33" s="2" t="s">
        <v>48</v>
      </c>
      <c r="O33" s="2">
        <v>4</v>
      </c>
      <c r="P33" s="2">
        <v>2</v>
      </c>
      <c r="Q33" s="2">
        <v>2</v>
      </c>
      <c r="R33" s="2">
        <v>0</v>
      </c>
      <c r="S33" s="4">
        <f t="shared" si="9"/>
        <v>0.5</v>
      </c>
      <c r="T33" s="108">
        <f t="shared" si="0"/>
        <v>0</v>
      </c>
      <c r="V33" s="157" t="s">
        <v>48</v>
      </c>
      <c r="W33" s="157">
        <v>4</v>
      </c>
      <c r="X33" s="157">
        <v>2</v>
      </c>
      <c r="Y33" s="157">
        <v>2</v>
      </c>
      <c r="Z33" s="157">
        <v>0</v>
      </c>
      <c r="AA33" s="158">
        <f t="shared" si="10"/>
        <v>0.5</v>
      </c>
      <c r="AB33" s="162">
        <f t="shared" si="1"/>
        <v>0</v>
      </c>
      <c r="AD33" s="157" t="s">
        <v>48</v>
      </c>
      <c r="AE33" s="157">
        <v>4</v>
      </c>
      <c r="AF33" s="157">
        <v>2</v>
      </c>
      <c r="AG33" s="157">
        <v>2</v>
      </c>
      <c r="AH33" s="157">
        <v>0</v>
      </c>
      <c r="AI33" s="158">
        <f t="shared" si="11"/>
        <v>0.5</v>
      </c>
      <c r="AJ33" s="162">
        <f t="shared" si="2"/>
        <v>0</v>
      </c>
      <c r="AK33" s="162"/>
      <c r="AL33" s="157" t="s">
        <v>48</v>
      </c>
      <c r="AM33" s="157">
        <v>4</v>
      </c>
      <c r="AN33" s="157">
        <v>2</v>
      </c>
      <c r="AO33" s="157">
        <v>2</v>
      </c>
      <c r="AP33" s="157">
        <v>0</v>
      </c>
      <c r="AQ33" s="158">
        <f t="shared" si="3"/>
        <v>0.5</v>
      </c>
      <c r="AR33" s="162">
        <f t="shared" si="4"/>
        <v>0</v>
      </c>
      <c r="AT33" s="157" t="s">
        <v>48</v>
      </c>
      <c r="AU33" s="157">
        <v>4</v>
      </c>
      <c r="AV33" s="157">
        <v>2</v>
      </c>
      <c r="AW33" s="157">
        <v>2</v>
      </c>
      <c r="AX33" s="157">
        <v>0</v>
      </c>
      <c r="AY33" s="158">
        <f t="shared" si="5"/>
        <v>0.5</v>
      </c>
      <c r="AZ33" s="162">
        <f t="shared" si="6"/>
        <v>0</v>
      </c>
      <c r="BB33" s="157" t="s">
        <v>48</v>
      </c>
      <c r="BC33" s="157">
        <v>4</v>
      </c>
      <c r="BD33" s="157">
        <v>2</v>
      </c>
      <c r="BE33" s="157">
        <v>2</v>
      </c>
      <c r="BF33" s="157">
        <v>0</v>
      </c>
      <c r="BG33" s="158">
        <f t="shared" si="7"/>
        <v>0.5</v>
      </c>
      <c r="BH33" s="162">
        <f t="shared" si="8"/>
        <v>0</v>
      </c>
      <c r="BJ33" s="156"/>
    </row>
    <row r="34" spans="7:62">
      <c r="G34" s="2" t="s">
        <v>49</v>
      </c>
      <c r="H34" s="2">
        <v>15</v>
      </c>
      <c r="I34" s="2">
        <v>15</v>
      </c>
      <c r="J34" s="2">
        <v>0</v>
      </c>
      <c r="K34" s="2">
        <v>0</v>
      </c>
      <c r="L34" s="4">
        <v>1</v>
      </c>
      <c r="M34" s="108"/>
      <c r="N34" s="2" t="s">
        <v>49</v>
      </c>
      <c r="O34" s="2">
        <v>15</v>
      </c>
      <c r="P34" s="2">
        <v>15</v>
      </c>
      <c r="Q34" s="2">
        <v>0</v>
      </c>
      <c r="R34" s="2">
        <v>0</v>
      </c>
      <c r="S34" s="4">
        <f t="shared" si="9"/>
        <v>1</v>
      </c>
      <c r="T34" s="108">
        <f t="shared" si="0"/>
        <v>0</v>
      </c>
      <c r="V34" s="157" t="s">
        <v>49</v>
      </c>
      <c r="W34" s="157">
        <v>15</v>
      </c>
      <c r="X34" s="157">
        <v>15</v>
      </c>
      <c r="Y34" s="157">
        <v>0</v>
      </c>
      <c r="Z34" s="157">
        <v>0</v>
      </c>
      <c r="AA34" s="158">
        <f t="shared" si="10"/>
        <v>1</v>
      </c>
      <c r="AB34" s="162">
        <f t="shared" si="1"/>
        <v>0</v>
      </c>
      <c r="AD34" s="157" t="s">
        <v>49</v>
      </c>
      <c r="AE34" s="157">
        <v>15</v>
      </c>
      <c r="AF34" s="157">
        <v>15</v>
      </c>
      <c r="AG34" s="157">
        <v>0</v>
      </c>
      <c r="AH34" s="157">
        <v>0</v>
      </c>
      <c r="AI34" s="158">
        <f t="shared" si="11"/>
        <v>1</v>
      </c>
      <c r="AJ34" s="162">
        <f t="shared" si="2"/>
        <v>0</v>
      </c>
      <c r="AK34" s="162"/>
      <c r="AL34" s="157" t="s">
        <v>49</v>
      </c>
      <c r="AM34" s="157">
        <v>15</v>
      </c>
      <c r="AN34" s="157">
        <v>15</v>
      </c>
      <c r="AO34" s="157">
        <v>0</v>
      </c>
      <c r="AP34" s="157">
        <v>0</v>
      </c>
      <c r="AQ34" s="158">
        <f t="shared" si="3"/>
        <v>1</v>
      </c>
      <c r="AR34" s="162">
        <f t="shared" si="4"/>
        <v>0</v>
      </c>
      <c r="AT34" s="157" t="s">
        <v>49</v>
      </c>
      <c r="AU34" s="157">
        <v>15</v>
      </c>
      <c r="AV34" s="157">
        <v>15</v>
      </c>
      <c r="AW34" s="157">
        <v>0</v>
      </c>
      <c r="AX34" s="157">
        <v>0</v>
      </c>
      <c r="AY34" s="158">
        <f t="shared" si="5"/>
        <v>1</v>
      </c>
      <c r="AZ34" s="162">
        <f t="shared" si="6"/>
        <v>0</v>
      </c>
      <c r="BB34" s="157" t="s">
        <v>49</v>
      </c>
      <c r="BC34" s="157">
        <v>15</v>
      </c>
      <c r="BD34" s="157">
        <v>15</v>
      </c>
      <c r="BE34" s="157">
        <v>0</v>
      </c>
      <c r="BF34" s="157">
        <v>0</v>
      </c>
      <c r="BG34" s="158">
        <f t="shared" si="7"/>
        <v>1</v>
      </c>
      <c r="BH34" s="162">
        <f t="shared" si="8"/>
        <v>0</v>
      </c>
      <c r="BJ34" s="156"/>
    </row>
    <row r="35" spans="7:62">
      <c r="G35" s="2" t="s">
        <v>50</v>
      </c>
      <c r="H35" s="2">
        <v>18</v>
      </c>
      <c r="I35" s="2">
        <v>18</v>
      </c>
      <c r="J35" s="2">
        <v>0</v>
      </c>
      <c r="K35" s="2">
        <v>0</v>
      </c>
      <c r="L35" s="4">
        <v>1</v>
      </c>
      <c r="M35" s="108"/>
      <c r="N35" s="2" t="s">
        <v>50</v>
      </c>
      <c r="O35" s="2">
        <v>18</v>
      </c>
      <c r="P35" s="2">
        <v>18</v>
      </c>
      <c r="Q35" s="2">
        <v>0</v>
      </c>
      <c r="R35" s="2">
        <v>0</v>
      </c>
      <c r="S35" s="4">
        <f t="shared" si="9"/>
        <v>1</v>
      </c>
      <c r="T35" s="108">
        <f t="shared" si="0"/>
        <v>0</v>
      </c>
      <c r="V35" s="157" t="s">
        <v>50</v>
      </c>
      <c r="W35" s="157">
        <v>18</v>
      </c>
      <c r="X35" s="157">
        <v>18</v>
      </c>
      <c r="Y35" s="157">
        <v>0</v>
      </c>
      <c r="Z35" s="157">
        <v>0</v>
      </c>
      <c r="AA35" s="158">
        <f t="shared" si="10"/>
        <v>1</v>
      </c>
      <c r="AB35" s="162">
        <f t="shared" si="1"/>
        <v>0</v>
      </c>
      <c r="AD35" s="157" t="s">
        <v>50</v>
      </c>
      <c r="AE35" s="157">
        <v>18</v>
      </c>
      <c r="AF35" s="157">
        <v>18</v>
      </c>
      <c r="AG35" s="157">
        <v>0</v>
      </c>
      <c r="AH35" s="157">
        <v>0</v>
      </c>
      <c r="AI35" s="158">
        <f t="shared" si="11"/>
        <v>1</v>
      </c>
      <c r="AJ35" s="162">
        <f t="shared" si="2"/>
        <v>0</v>
      </c>
      <c r="AK35" s="162"/>
      <c r="AL35" s="157" t="s">
        <v>50</v>
      </c>
      <c r="AM35" s="157">
        <v>18</v>
      </c>
      <c r="AN35" s="157">
        <v>18</v>
      </c>
      <c r="AO35" s="157">
        <v>0</v>
      </c>
      <c r="AP35" s="157">
        <v>0</v>
      </c>
      <c r="AQ35" s="158">
        <f t="shared" si="3"/>
        <v>1</v>
      </c>
      <c r="AR35" s="162">
        <f t="shared" si="4"/>
        <v>0</v>
      </c>
      <c r="AT35" s="157" t="s">
        <v>50</v>
      </c>
      <c r="AU35" s="157">
        <v>18</v>
      </c>
      <c r="AV35" s="157">
        <v>18</v>
      </c>
      <c r="AW35" s="157">
        <v>0</v>
      </c>
      <c r="AX35" s="157">
        <v>0</v>
      </c>
      <c r="AY35" s="158">
        <f t="shared" si="5"/>
        <v>1</v>
      </c>
      <c r="AZ35" s="162">
        <f t="shared" si="6"/>
        <v>0</v>
      </c>
      <c r="BB35" s="157" t="s">
        <v>50</v>
      </c>
      <c r="BC35" s="157">
        <v>18</v>
      </c>
      <c r="BD35" s="157">
        <v>18</v>
      </c>
      <c r="BE35" s="157">
        <v>0</v>
      </c>
      <c r="BF35" s="157">
        <v>0</v>
      </c>
      <c r="BG35" s="158">
        <f t="shared" si="7"/>
        <v>1</v>
      </c>
      <c r="BH35" s="162">
        <f t="shared" si="8"/>
        <v>0</v>
      </c>
      <c r="BJ35" s="156"/>
    </row>
    <row r="36" spans="7:62">
      <c r="G36" s="2" t="s">
        <v>51</v>
      </c>
      <c r="H36" s="2">
        <v>59</v>
      </c>
      <c r="I36" s="2">
        <v>59</v>
      </c>
      <c r="J36" s="2">
        <v>0</v>
      </c>
      <c r="K36" s="2">
        <v>0</v>
      </c>
      <c r="L36" s="4">
        <v>1</v>
      </c>
      <c r="M36" s="108"/>
      <c r="N36" s="2" t="s">
        <v>51</v>
      </c>
      <c r="O36" s="2">
        <v>59</v>
      </c>
      <c r="P36" s="2">
        <v>59</v>
      </c>
      <c r="Q36" s="2">
        <v>0</v>
      </c>
      <c r="R36" s="2">
        <v>0</v>
      </c>
      <c r="S36" s="4">
        <f t="shared" si="9"/>
        <v>1</v>
      </c>
      <c r="T36" s="108">
        <f t="shared" si="0"/>
        <v>0</v>
      </c>
      <c r="V36" s="157" t="s">
        <v>51</v>
      </c>
      <c r="W36" s="157">
        <v>59</v>
      </c>
      <c r="X36" s="157">
        <v>59</v>
      </c>
      <c r="Y36" s="157">
        <v>0</v>
      </c>
      <c r="Z36" s="157">
        <v>0</v>
      </c>
      <c r="AA36" s="158">
        <f t="shared" si="10"/>
        <v>1</v>
      </c>
      <c r="AB36" s="162">
        <f t="shared" si="1"/>
        <v>0</v>
      </c>
      <c r="AD36" s="157" t="s">
        <v>51</v>
      </c>
      <c r="AE36" s="157">
        <v>59</v>
      </c>
      <c r="AF36" s="157">
        <v>59</v>
      </c>
      <c r="AG36" s="157">
        <v>0</v>
      </c>
      <c r="AH36" s="157">
        <v>0</v>
      </c>
      <c r="AI36" s="158">
        <f t="shared" si="11"/>
        <v>1</v>
      </c>
      <c r="AJ36" s="162">
        <f t="shared" si="2"/>
        <v>0</v>
      </c>
      <c r="AK36" s="162"/>
      <c r="AL36" s="157" t="s">
        <v>51</v>
      </c>
      <c r="AM36" s="157">
        <v>59</v>
      </c>
      <c r="AN36" s="157">
        <v>59</v>
      </c>
      <c r="AO36" s="157">
        <v>0</v>
      </c>
      <c r="AP36" s="157">
        <v>0</v>
      </c>
      <c r="AQ36" s="158">
        <f t="shared" si="3"/>
        <v>1</v>
      </c>
      <c r="AR36" s="162">
        <f t="shared" si="4"/>
        <v>0</v>
      </c>
      <c r="AT36" s="157" t="s">
        <v>51</v>
      </c>
      <c r="AU36" s="157">
        <v>59</v>
      </c>
      <c r="AV36" s="157">
        <v>59</v>
      </c>
      <c r="AW36" s="157">
        <v>0</v>
      </c>
      <c r="AX36" s="157">
        <v>0</v>
      </c>
      <c r="AY36" s="158">
        <f t="shared" si="5"/>
        <v>1</v>
      </c>
      <c r="AZ36" s="162">
        <f t="shared" si="6"/>
        <v>0</v>
      </c>
      <c r="BB36" s="157" t="s">
        <v>51</v>
      </c>
      <c r="BC36" s="157">
        <v>59</v>
      </c>
      <c r="BD36" s="157">
        <v>59</v>
      </c>
      <c r="BE36" s="157">
        <v>0</v>
      </c>
      <c r="BF36" s="157">
        <v>0</v>
      </c>
      <c r="BG36" s="158">
        <f t="shared" si="7"/>
        <v>1</v>
      </c>
      <c r="BH36" s="162">
        <f t="shared" si="8"/>
        <v>0</v>
      </c>
      <c r="BJ36" s="156"/>
    </row>
    <row r="37" spans="7:62">
      <c r="G37" s="2" t="s">
        <v>52</v>
      </c>
      <c r="H37" s="2">
        <v>14</v>
      </c>
      <c r="I37" s="2">
        <v>12</v>
      </c>
      <c r="J37" s="2">
        <v>0</v>
      </c>
      <c r="K37" s="2">
        <v>2</v>
      </c>
      <c r="L37" s="4">
        <v>0.86</v>
      </c>
      <c r="M37" s="108"/>
      <c r="N37" s="2" t="s">
        <v>52</v>
      </c>
      <c r="O37" s="2">
        <v>14</v>
      </c>
      <c r="P37" s="2">
        <v>12</v>
      </c>
      <c r="Q37" s="2">
        <v>0</v>
      </c>
      <c r="R37" s="2">
        <v>2</v>
      </c>
      <c r="S37" s="4">
        <f t="shared" si="9"/>
        <v>0.8571428571428571</v>
      </c>
      <c r="T37" s="108">
        <f t="shared" si="0"/>
        <v>-2.8571428571428914E-3</v>
      </c>
      <c r="V37" s="157" t="s">
        <v>52</v>
      </c>
      <c r="W37" s="157">
        <v>14</v>
      </c>
      <c r="X37" s="157">
        <v>12</v>
      </c>
      <c r="Y37" s="157">
        <v>0</v>
      </c>
      <c r="Z37" s="157">
        <v>2</v>
      </c>
      <c r="AA37" s="158">
        <f t="shared" si="10"/>
        <v>0.8571428571428571</v>
      </c>
      <c r="AB37" s="162">
        <f t="shared" si="1"/>
        <v>0</v>
      </c>
      <c r="AD37" s="157" t="s">
        <v>52</v>
      </c>
      <c r="AE37" s="157">
        <v>14</v>
      </c>
      <c r="AF37" s="157">
        <v>12</v>
      </c>
      <c r="AG37" s="157">
        <v>0</v>
      </c>
      <c r="AH37" s="157">
        <v>2</v>
      </c>
      <c r="AI37" s="158">
        <f t="shared" si="11"/>
        <v>0.8571428571428571</v>
      </c>
      <c r="AJ37" s="162">
        <f t="shared" si="2"/>
        <v>0</v>
      </c>
      <c r="AK37" s="162"/>
      <c r="AL37" s="157" t="s">
        <v>52</v>
      </c>
      <c r="AM37" s="157">
        <v>14</v>
      </c>
      <c r="AN37" s="157">
        <v>12</v>
      </c>
      <c r="AO37" s="157">
        <v>0</v>
      </c>
      <c r="AP37" s="157">
        <v>2</v>
      </c>
      <c r="AQ37" s="158">
        <f t="shared" si="3"/>
        <v>0.8571428571428571</v>
      </c>
      <c r="AR37" s="162">
        <f t="shared" si="4"/>
        <v>0</v>
      </c>
      <c r="AT37" s="157" t="s">
        <v>52</v>
      </c>
      <c r="AU37" s="157">
        <v>14</v>
      </c>
      <c r="AV37" s="157">
        <v>12</v>
      </c>
      <c r="AW37" s="157">
        <v>0</v>
      </c>
      <c r="AX37" s="157">
        <v>2</v>
      </c>
      <c r="AY37" s="158">
        <f t="shared" si="5"/>
        <v>0.8571428571428571</v>
      </c>
      <c r="AZ37" s="162">
        <f t="shared" si="6"/>
        <v>0</v>
      </c>
      <c r="BB37" s="157" t="s">
        <v>52</v>
      </c>
      <c r="BC37" s="157">
        <v>14</v>
      </c>
      <c r="BD37" s="157">
        <v>12</v>
      </c>
      <c r="BE37" s="157">
        <v>0</v>
      </c>
      <c r="BF37" s="157">
        <v>2</v>
      </c>
      <c r="BG37" s="158">
        <f t="shared" si="7"/>
        <v>0.8571428571428571</v>
      </c>
      <c r="BH37" s="162">
        <f t="shared" si="8"/>
        <v>0</v>
      </c>
      <c r="BJ37" s="156"/>
    </row>
    <row r="38" spans="7:62">
      <c r="G38" s="2" t="s">
        <v>54</v>
      </c>
      <c r="H38" s="2">
        <v>72</v>
      </c>
      <c r="I38" s="2">
        <v>72</v>
      </c>
      <c r="J38" s="2">
        <v>0</v>
      </c>
      <c r="K38" s="2">
        <v>0</v>
      </c>
      <c r="L38" s="4">
        <v>1</v>
      </c>
      <c r="M38" s="108"/>
      <c r="N38" s="2" t="s">
        <v>54</v>
      </c>
      <c r="O38" s="2">
        <v>72</v>
      </c>
      <c r="P38" s="2">
        <v>72</v>
      </c>
      <c r="Q38" s="2">
        <v>0</v>
      </c>
      <c r="R38" s="2">
        <v>0</v>
      </c>
      <c r="S38" s="4">
        <f t="shared" si="9"/>
        <v>1</v>
      </c>
      <c r="T38" s="108">
        <f t="shared" si="0"/>
        <v>0</v>
      </c>
      <c r="V38" s="157" t="s">
        <v>54</v>
      </c>
      <c r="W38" s="157">
        <v>72</v>
      </c>
      <c r="X38" s="157">
        <v>72</v>
      </c>
      <c r="Y38" s="157">
        <v>0</v>
      </c>
      <c r="Z38" s="157">
        <v>0</v>
      </c>
      <c r="AA38" s="158">
        <f t="shared" si="10"/>
        <v>1</v>
      </c>
      <c r="AB38" s="162">
        <f t="shared" si="1"/>
        <v>0</v>
      </c>
      <c r="AD38" s="157" t="s">
        <v>54</v>
      </c>
      <c r="AE38" s="157">
        <v>72</v>
      </c>
      <c r="AF38" s="157">
        <v>72</v>
      </c>
      <c r="AG38" s="157">
        <v>0</v>
      </c>
      <c r="AH38" s="157">
        <v>0</v>
      </c>
      <c r="AI38" s="158">
        <f t="shared" si="11"/>
        <v>1</v>
      </c>
      <c r="AJ38" s="162">
        <f t="shared" si="2"/>
        <v>0</v>
      </c>
      <c r="AK38" s="162"/>
      <c r="AL38" s="157" t="s">
        <v>54</v>
      </c>
      <c r="AM38" s="157">
        <v>72</v>
      </c>
      <c r="AN38" s="157">
        <v>72</v>
      </c>
      <c r="AO38" s="157">
        <v>0</v>
      </c>
      <c r="AP38" s="157">
        <v>0</v>
      </c>
      <c r="AQ38" s="158">
        <f t="shared" si="3"/>
        <v>1</v>
      </c>
      <c r="AR38" s="162">
        <f t="shared" si="4"/>
        <v>0</v>
      </c>
      <c r="AT38" s="157" t="s">
        <v>54</v>
      </c>
      <c r="AU38" s="157">
        <v>72</v>
      </c>
      <c r="AV38" s="157">
        <v>72</v>
      </c>
      <c r="AW38" s="157">
        <v>0</v>
      </c>
      <c r="AX38" s="157">
        <v>0</v>
      </c>
      <c r="AY38" s="158">
        <f t="shared" si="5"/>
        <v>1</v>
      </c>
      <c r="AZ38" s="162">
        <f t="shared" si="6"/>
        <v>0</v>
      </c>
      <c r="BB38" s="157" t="s">
        <v>54</v>
      </c>
      <c r="BC38" s="157">
        <v>72</v>
      </c>
      <c r="BD38" s="157">
        <v>72</v>
      </c>
      <c r="BE38" s="157">
        <v>0</v>
      </c>
      <c r="BF38" s="157">
        <v>0</v>
      </c>
      <c r="BG38" s="158">
        <f t="shared" si="7"/>
        <v>1</v>
      </c>
      <c r="BH38" s="162">
        <f t="shared" si="8"/>
        <v>0</v>
      </c>
      <c r="BJ38" s="156"/>
    </row>
    <row r="39" spans="7:62">
      <c r="G39" s="2" t="s">
        <v>55</v>
      </c>
      <c r="H39" s="2">
        <v>85</v>
      </c>
      <c r="I39" s="2">
        <v>35</v>
      </c>
      <c r="J39" s="2">
        <v>50</v>
      </c>
      <c r="K39" s="2">
        <v>0</v>
      </c>
      <c r="L39" s="4">
        <v>0.41</v>
      </c>
      <c r="M39" s="108"/>
      <c r="N39" s="2" t="s">
        <v>55</v>
      </c>
      <c r="O39" s="2">
        <v>85</v>
      </c>
      <c r="P39" s="2">
        <v>35</v>
      </c>
      <c r="Q39" s="2">
        <v>50</v>
      </c>
      <c r="R39" s="2">
        <v>0</v>
      </c>
      <c r="S39" s="4">
        <f t="shared" si="9"/>
        <v>0.41176470588235292</v>
      </c>
      <c r="T39" s="108">
        <f t="shared" si="0"/>
        <v>1.764705882352946E-3</v>
      </c>
      <c r="V39" s="157" t="s">
        <v>55</v>
      </c>
      <c r="W39" s="157">
        <v>85</v>
      </c>
      <c r="X39" s="157">
        <v>35</v>
      </c>
      <c r="Y39" s="157">
        <v>50</v>
      </c>
      <c r="Z39" s="157">
        <v>0</v>
      </c>
      <c r="AA39" s="158">
        <f t="shared" si="10"/>
        <v>0.41176470588235292</v>
      </c>
      <c r="AB39" s="162">
        <f t="shared" si="1"/>
        <v>0</v>
      </c>
      <c r="AD39" s="157" t="s">
        <v>55</v>
      </c>
      <c r="AE39" s="157">
        <v>85</v>
      </c>
      <c r="AF39" s="157">
        <v>35</v>
      </c>
      <c r="AG39" s="157">
        <v>50</v>
      </c>
      <c r="AH39" s="157">
        <v>0</v>
      </c>
      <c r="AI39" s="158">
        <f t="shared" si="11"/>
        <v>0.41176470588235292</v>
      </c>
      <c r="AJ39" s="162">
        <f t="shared" si="2"/>
        <v>0</v>
      </c>
      <c r="AK39" s="162"/>
      <c r="AL39" s="157" t="s">
        <v>55</v>
      </c>
      <c r="AM39" s="157">
        <v>85</v>
      </c>
      <c r="AN39" s="157">
        <v>35</v>
      </c>
      <c r="AO39" s="157">
        <v>50</v>
      </c>
      <c r="AP39" s="157">
        <v>0</v>
      </c>
      <c r="AQ39" s="158">
        <f t="shared" si="3"/>
        <v>0.41176470588235292</v>
      </c>
      <c r="AR39" s="162">
        <f t="shared" si="4"/>
        <v>0</v>
      </c>
      <c r="AT39" s="157" t="s">
        <v>55</v>
      </c>
      <c r="AU39" s="157">
        <v>85</v>
      </c>
      <c r="AV39" s="157">
        <v>35</v>
      </c>
      <c r="AW39" s="157">
        <v>50</v>
      </c>
      <c r="AX39" s="157">
        <v>0</v>
      </c>
      <c r="AY39" s="158">
        <f t="shared" si="5"/>
        <v>0.41176470588235292</v>
      </c>
      <c r="AZ39" s="162">
        <f t="shared" si="6"/>
        <v>0</v>
      </c>
      <c r="BB39" s="157" t="s">
        <v>55</v>
      </c>
      <c r="BC39" s="157">
        <v>85</v>
      </c>
      <c r="BD39" s="157">
        <v>35</v>
      </c>
      <c r="BE39" s="157">
        <v>50</v>
      </c>
      <c r="BF39" s="157">
        <v>0</v>
      </c>
      <c r="BG39" s="158">
        <f t="shared" si="7"/>
        <v>0.41176470588235292</v>
      </c>
      <c r="BH39" s="162">
        <f t="shared" si="8"/>
        <v>0</v>
      </c>
      <c r="BJ39" s="156"/>
    </row>
    <row r="40" spans="7:62">
      <c r="G40" s="2" t="s">
        <v>56</v>
      </c>
      <c r="H40" s="2">
        <v>152</v>
      </c>
      <c r="I40" s="2">
        <v>151</v>
      </c>
      <c r="J40" s="2">
        <v>1</v>
      </c>
      <c r="K40" s="2">
        <v>0</v>
      </c>
      <c r="L40" s="4">
        <v>0.99</v>
      </c>
      <c r="M40" s="108"/>
      <c r="N40" s="2" t="s">
        <v>56</v>
      </c>
      <c r="O40" s="2">
        <v>152</v>
      </c>
      <c r="P40" s="2">
        <v>151</v>
      </c>
      <c r="Q40" s="2">
        <v>1</v>
      </c>
      <c r="R40" s="2">
        <v>0</v>
      </c>
      <c r="S40" s="4">
        <f t="shared" si="9"/>
        <v>0.99342105263157898</v>
      </c>
      <c r="T40" s="108">
        <f t="shared" si="0"/>
        <v>3.4210526315789913E-3</v>
      </c>
      <c r="V40" s="157" t="s">
        <v>56</v>
      </c>
      <c r="W40" s="157">
        <v>152</v>
      </c>
      <c r="X40" s="157">
        <v>151</v>
      </c>
      <c r="Y40" s="157">
        <v>1</v>
      </c>
      <c r="Z40" s="157">
        <v>0</v>
      </c>
      <c r="AA40" s="158">
        <f t="shared" si="10"/>
        <v>0.99342105263157898</v>
      </c>
      <c r="AB40" s="162">
        <f t="shared" si="1"/>
        <v>0</v>
      </c>
      <c r="AD40" s="157" t="s">
        <v>56</v>
      </c>
      <c r="AE40" s="157">
        <v>152</v>
      </c>
      <c r="AF40" s="157">
        <v>151</v>
      </c>
      <c r="AG40" s="157">
        <v>1</v>
      </c>
      <c r="AH40" s="157">
        <v>0</v>
      </c>
      <c r="AI40" s="158">
        <f t="shared" si="11"/>
        <v>0.99342105263157898</v>
      </c>
      <c r="AJ40" s="162">
        <f t="shared" si="2"/>
        <v>0</v>
      </c>
      <c r="AK40" s="162"/>
      <c r="AL40" s="157" t="s">
        <v>56</v>
      </c>
      <c r="AM40" s="157">
        <v>153</v>
      </c>
      <c r="AN40" s="157">
        <v>152</v>
      </c>
      <c r="AO40" s="157">
        <v>1</v>
      </c>
      <c r="AP40" s="157">
        <v>0</v>
      </c>
      <c r="AQ40" s="158">
        <f t="shared" si="3"/>
        <v>0.99346405228758172</v>
      </c>
      <c r="AR40" s="162">
        <f t="shared" si="4"/>
        <v>4.2999656002740139E-5</v>
      </c>
      <c r="AT40" s="157" t="s">
        <v>56</v>
      </c>
      <c r="AU40" s="157">
        <v>153</v>
      </c>
      <c r="AV40" s="157">
        <v>152</v>
      </c>
      <c r="AW40" s="157">
        <v>1</v>
      </c>
      <c r="AX40" s="157">
        <v>0</v>
      </c>
      <c r="AY40" s="158">
        <f t="shared" si="5"/>
        <v>0.99346405228758172</v>
      </c>
      <c r="AZ40" s="162">
        <f t="shared" si="6"/>
        <v>4.2999656002740139E-5</v>
      </c>
      <c r="BB40" s="157" t="s">
        <v>56</v>
      </c>
      <c r="BC40" s="157">
        <v>153</v>
      </c>
      <c r="BD40" s="157">
        <v>152</v>
      </c>
      <c r="BE40" s="157">
        <v>1</v>
      </c>
      <c r="BF40" s="157">
        <v>0</v>
      </c>
      <c r="BG40" s="158">
        <f t="shared" si="7"/>
        <v>0.99346405228758172</v>
      </c>
      <c r="BH40" s="162">
        <f t="shared" si="8"/>
        <v>0</v>
      </c>
      <c r="BJ40" s="156"/>
    </row>
    <row r="41" spans="7:62">
      <c r="G41" s="2" t="s">
        <v>57</v>
      </c>
      <c r="H41" s="2">
        <v>67</v>
      </c>
      <c r="I41" s="2">
        <v>55</v>
      </c>
      <c r="J41" s="2">
        <v>11</v>
      </c>
      <c r="K41" s="2">
        <v>1</v>
      </c>
      <c r="L41" s="4">
        <v>0.82</v>
      </c>
      <c r="M41" s="108"/>
      <c r="N41" s="2" t="s">
        <v>57</v>
      </c>
      <c r="O41" s="2">
        <v>67</v>
      </c>
      <c r="P41" s="2">
        <v>55</v>
      </c>
      <c r="Q41" s="2">
        <v>11</v>
      </c>
      <c r="R41" s="2">
        <v>1</v>
      </c>
      <c r="S41" s="4">
        <f t="shared" si="9"/>
        <v>0.82089552238805974</v>
      </c>
      <c r="T41" s="108">
        <f t="shared" si="0"/>
        <v>8.9552238805978845E-4</v>
      </c>
      <c r="V41" s="157" t="s">
        <v>57</v>
      </c>
      <c r="W41" s="157">
        <v>67</v>
      </c>
      <c r="X41" s="157">
        <v>55</v>
      </c>
      <c r="Y41" s="157">
        <v>11</v>
      </c>
      <c r="Z41" s="157">
        <v>1</v>
      </c>
      <c r="AA41" s="158">
        <f t="shared" si="10"/>
        <v>0.82089552238805974</v>
      </c>
      <c r="AB41" s="162">
        <f t="shared" si="1"/>
        <v>0</v>
      </c>
      <c r="AD41" s="157" t="s">
        <v>57</v>
      </c>
      <c r="AE41" s="157">
        <v>67</v>
      </c>
      <c r="AF41" s="157">
        <v>55</v>
      </c>
      <c r="AG41" s="157">
        <v>11</v>
      </c>
      <c r="AH41" s="157">
        <v>1</v>
      </c>
      <c r="AI41" s="158">
        <f t="shared" si="11"/>
        <v>0.82089552238805974</v>
      </c>
      <c r="AJ41" s="162">
        <f t="shared" si="2"/>
        <v>0</v>
      </c>
      <c r="AK41" s="162"/>
      <c r="AL41" s="157" t="s">
        <v>57</v>
      </c>
      <c r="AM41" s="157">
        <v>67</v>
      </c>
      <c r="AN41" s="157">
        <v>55</v>
      </c>
      <c r="AO41" s="157">
        <v>11</v>
      </c>
      <c r="AP41" s="157">
        <v>1</v>
      </c>
      <c r="AQ41" s="158">
        <f t="shared" si="3"/>
        <v>0.82089552238805974</v>
      </c>
      <c r="AR41" s="162">
        <f t="shared" si="4"/>
        <v>0</v>
      </c>
      <c r="AT41" s="157" t="s">
        <v>57</v>
      </c>
      <c r="AU41" s="157">
        <v>67</v>
      </c>
      <c r="AV41" s="157">
        <v>55</v>
      </c>
      <c r="AW41" s="157">
        <v>11</v>
      </c>
      <c r="AX41" s="157">
        <v>1</v>
      </c>
      <c r="AY41" s="158">
        <f t="shared" si="5"/>
        <v>0.82089552238805974</v>
      </c>
      <c r="AZ41" s="162">
        <f t="shared" si="6"/>
        <v>0</v>
      </c>
      <c r="BB41" s="157" t="s">
        <v>57</v>
      </c>
      <c r="BC41" s="157">
        <v>67</v>
      </c>
      <c r="BD41" s="157">
        <v>55</v>
      </c>
      <c r="BE41" s="157">
        <v>11</v>
      </c>
      <c r="BF41" s="157">
        <v>1</v>
      </c>
      <c r="BG41" s="158">
        <f t="shared" si="7"/>
        <v>0.82089552238805974</v>
      </c>
      <c r="BH41" s="162">
        <f t="shared" si="8"/>
        <v>0</v>
      </c>
      <c r="BJ41" s="156"/>
    </row>
    <row r="42" spans="7:62">
      <c r="G42" s="66" t="s">
        <v>58</v>
      </c>
      <c r="H42" s="2">
        <v>3</v>
      </c>
      <c r="I42" s="2">
        <v>3</v>
      </c>
      <c r="J42" s="2">
        <v>0</v>
      </c>
      <c r="K42" s="2">
        <v>0</v>
      </c>
      <c r="L42" s="4">
        <v>1</v>
      </c>
      <c r="M42" s="108"/>
      <c r="N42" s="66" t="s">
        <v>58</v>
      </c>
      <c r="O42" s="2">
        <v>3</v>
      </c>
      <c r="P42" s="2">
        <v>3</v>
      </c>
      <c r="Q42" s="2">
        <v>0</v>
      </c>
      <c r="R42" s="2">
        <v>0</v>
      </c>
      <c r="S42" s="4">
        <f t="shared" si="9"/>
        <v>1</v>
      </c>
      <c r="T42" s="108">
        <f t="shared" si="0"/>
        <v>0</v>
      </c>
      <c r="V42" s="66" t="s">
        <v>58</v>
      </c>
      <c r="W42" s="157">
        <v>3</v>
      </c>
      <c r="X42" s="157">
        <v>3</v>
      </c>
      <c r="Y42" s="157">
        <v>0</v>
      </c>
      <c r="Z42" s="157">
        <v>0</v>
      </c>
      <c r="AA42" s="158">
        <f t="shared" si="10"/>
        <v>1</v>
      </c>
      <c r="AB42" s="162">
        <f t="shared" si="1"/>
        <v>0</v>
      </c>
      <c r="AD42" s="66" t="s">
        <v>58</v>
      </c>
      <c r="AE42" s="157">
        <v>3</v>
      </c>
      <c r="AF42" s="157">
        <v>3</v>
      </c>
      <c r="AG42" s="157">
        <v>0</v>
      </c>
      <c r="AH42" s="157">
        <v>0</v>
      </c>
      <c r="AI42" s="158">
        <f t="shared" si="11"/>
        <v>1</v>
      </c>
      <c r="AJ42" s="162">
        <f t="shared" si="2"/>
        <v>0</v>
      </c>
      <c r="AK42" s="162"/>
      <c r="AL42" s="66" t="s">
        <v>58</v>
      </c>
      <c r="AM42" s="157">
        <v>3</v>
      </c>
      <c r="AN42" s="157">
        <v>3</v>
      </c>
      <c r="AO42" s="157">
        <v>0</v>
      </c>
      <c r="AP42" s="157">
        <v>0</v>
      </c>
      <c r="AQ42" s="158">
        <f t="shared" si="3"/>
        <v>1</v>
      </c>
      <c r="AR42" s="162">
        <f t="shared" si="4"/>
        <v>0</v>
      </c>
      <c r="AT42" s="66" t="s">
        <v>58</v>
      </c>
      <c r="AU42" s="157">
        <v>3</v>
      </c>
      <c r="AV42" s="157">
        <v>3</v>
      </c>
      <c r="AW42" s="157">
        <v>0</v>
      </c>
      <c r="AX42" s="157">
        <v>0</v>
      </c>
      <c r="AY42" s="158">
        <f t="shared" si="5"/>
        <v>1</v>
      </c>
      <c r="AZ42" s="162">
        <f t="shared" si="6"/>
        <v>0</v>
      </c>
      <c r="BB42" s="66" t="s">
        <v>58</v>
      </c>
      <c r="BC42" s="157">
        <v>3</v>
      </c>
      <c r="BD42" s="157">
        <v>3</v>
      </c>
      <c r="BE42" s="157">
        <v>0</v>
      </c>
      <c r="BF42" s="157">
        <v>0</v>
      </c>
      <c r="BG42" s="158">
        <f t="shared" si="7"/>
        <v>1</v>
      </c>
      <c r="BH42" s="162">
        <f t="shared" si="8"/>
        <v>0</v>
      </c>
      <c r="BJ42" s="156"/>
    </row>
    <row r="43" spans="7:62">
      <c r="G43" s="65" t="s">
        <v>59</v>
      </c>
      <c r="H43" s="2">
        <v>27</v>
      </c>
      <c r="I43" s="2">
        <v>26</v>
      </c>
      <c r="J43" s="2">
        <v>1</v>
      </c>
      <c r="K43" s="11">
        <v>0</v>
      </c>
      <c r="L43" s="4">
        <f>I43/H43</f>
        <v>0.96296296296296291</v>
      </c>
      <c r="M43" s="108"/>
      <c r="N43" s="65" t="s">
        <v>59</v>
      </c>
      <c r="O43" s="2">
        <v>27</v>
      </c>
      <c r="P43" s="2">
        <v>26</v>
      </c>
      <c r="Q43" s="2">
        <v>1</v>
      </c>
      <c r="R43" s="11">
        <v>0</v>
      </c>
      <c r="S43" s="4">
        <f t="shared" si="9"/>
        <v>0.96296296296296291</v>
      </c>
      <c r="T43" s="108">
        <f t="shared" si="0"/>
        <v>0</v>
      </c>
      <c r="V43" s="161" t="s">
        <v>59</v>
      </c>
      <c r="W43" s="157">
        <v>27</v>
      </c>
      <c r="X43" s="157">
        <v>26</v>
      </c>
      <c r="Y43" s="157">
        <v>1</v>
      </c>
      <c r="Z43" s="11">
        <v>0</v>
      </c>
      <c r="AA43" s="158">
        <f t="shared" si="10"/>
        <v>0.96296296296296291</v>
      </c>
      <c r="AB43" s="162">
        <f t="shared" si="1"/>
        <v>0</v>
      </c>
      <c r="AD43" s="161" t="s">
        <v>59</v>
      </c>
      <c r="AE43" s="157">
        <v>27</v>
      </c>
      <c r="AF43" s="157">
        <v>26</v>
      </c>
      <c r="AG43" s="157">
        <v>1</v>
      </c>
      <c r="AH43" s="11">
        <v>0</v>
      </c>
      <c r="AI43" s="158">
        <f t="shared" si="11"/>
        <v>0.96296296296296291</v>
      </c>
      <c r="AJ43" s="162">
        <f t="shared" si="2"/>
        <v>0</v>
      </c>
      <c r="AK43" s="162"/>
      <c r="AL43" s="161" t="s">
        <v>59</v>
      </c>
      <c r="AM43" s="157">
        <v>27</v>
      </c>
      <c r="AN43" s="157">
        <v>26</v>
      </c>
      <c r="AO43" s="157">
        <v>1</v>
      </c>
      <c r="AP43" s="11">
        <v>0</v>
      </c>
      <c r="AQ43" s="158">
        <f t="shared" si="3"/>
        <v>0.96296296296296291</v>
      </c>
      <c r="AR43" s="162">
        <f t="shared" si="4"/>
        <v>0</v>
      </c>
      <c r="AT43" s="161" t="s">
        <v>59</v>
      </c>
      <c r="AU43" s="157">
        <v>27</v>
      </c>
      <c r="AV43" s="157">
        <v>26</v>
      </c>
      <c r="AW43" s="157">
        <v>1</v>
      </c>
      <c r="AX43" s="11">
        <v>0</v>
      </c>
      <c r="AY43" s="158">
        <f t="shared" si="5"/>
        <v>0.96296296296296291</v>
      </c>
      <c r="AZ43" s="162">
        <f t="shared" si="6"/>
        <v>0</v>
      </c>
      <c r="BB43" s="161" t="s">
        <v>59</v>
      </c>
      <c r="BC43" s="157">
        <v>27</v>
      </c>
      <c r="BD43" s="157">
        <v>26</v>
      </c>
      <c r="BE43" s="157">
        <v>1</v>
      </c>
      <c r="BF43" s="11">
        <v>0</v>
      </c>
      <c r="BG43" s="158">
        <f t="shared" si="7"/>
        <v>0.96296296296296291</v>
      </c>
      <c r="BH43" s="162">
        <f t="shared" si="8"/>
        <v>0</v>
      </c>
      <c r="BJ43" s="156"/>
    </row>
    <row r="44" spans="7:62">
      <c r="G44" s="2" t="s">
        <v>60</v>
      </c>
      <c r="H44" s="2">
        <v>16</v>
      </c>
      <c r="I44" s="2">
        <v>16</v>
      </c>
      <c r="J44" s="2">
        <v>0</v>
      </c>
      <c r="K44" s="2">
        <v>0</v>
      </c>
      <c r="L44" s="4">
        <v>1</v>
      </c>
      <c r="M44" s="108"/>
      <c r="N44" s="2" t="s">
        <v>60</v>
      </c>
      <c r="O44" s="2">
        <v>16</v>
      </c>
      <c r="P44" s="2">
        <v>16</v>
      </c>
      <c r="Q44" s="2">
        <v>0</v>
      </c>
      <c r="R44" s="2">
        <v>0</v>
      </c>
      <c r="S44" s="4">
        <f t="shared" si="9"/>
        <v>1</v>
      </c>
      <c r="T44" s="108">
        <f t="shared" si="0"/>
        <v>0</v>
      </c>
      <c r="V44" s="157" t="s">
        <v>60</v>
      </c>
      <c r="W44" s="157">
        <v>16</v>
      </c>
      <c r="X44" s="157">
        <v>16</v>
      </c>
      <c r="Y44" s="157">
        <v>0</v>
      </c>
      <c r="Z44" s="157">
        <v>0</v>
      </c>
      <c r="AA44" s="158">
        <f t="shared" si="10"/>
        <v>1</v>
      </c>
      <c r="AB44" s="162">
        <f t="shared" si="1"/>
        <v>0</v>
      </c>
      <c r="AD44" s="157" t="s">
        <v>60</v>
      </c>
      <c r="AE44" s="157">
        <v>16</v>
      </c>
      <c r="AF44" s="157">
        <v>16</v>
      </c>
      <c r="AG44" s="157">
        <v>0</v>
      </c>
      <c r="AH44" s="157">
        <v>0</v>
      </c>
      <c r="AI44" s="158">
        <f t="shared" si="11"/>
        <v>1</v>
      </c>
      <c r="AJ44" s="162">
        <f t="shared" si="2"/>
        <v>0</v>
      </c>
      <c r="AK44" s="162"/>
      <c r="AL44" s="157" t="s">
        <v>60</v>
      </c>
      <c r="AM44" s="157">
        <v>6</v>
      </c>
      <c r="AN44" s="157">
        <v>6</v>
      </c>
      <c r="AO44" s="157">
        <v>0</v>
      </c>
      <c r="AP44" s="157">
        <v>0</v>
      </c>
      <c r="AQ44" s="158">
        <f t="shared" si="3"/>
        <v>1</v>
      </c>
      <c r="AR44" s="162">
        <f t="shared" si="4"/>
        <v>0</v>
      </c>
      <c r="AT44" s="157" t="s">
        <v>60</v>
      </c>
      <c r="AU44" s="157">
        <v>6</v>
      </c>
      <c r="AV44" s="157">
        <v>6</v>
      </c>
      <c r="AW44" s="157">
        <v>0</v>
      </c>
      <c r="AX44" s="157">
        <v>0</v>
      </c>
      <c r="AY44" s="158">
        <f t="shared" si="5"/>
        <v>1</v>
      </c>
      <c r="AZ44" s="162">
        <f t="shared" si="6"/>
        <v>0</v>
      </c>
      <c r="BB44" s="157" t="s">
        <v>60</v>
      </c>
      <c r="BC44" s="157">
        <v>6</v>
      </c>
      <c r="BD44" s="157">
        <v>6</v>
      </c>
      <c r="BE44" s="157">
        <v>0</v>
      </c>
      <c r="BF44" s="157">
        <v>0</v>
      </c>
      <c r="BG44" s="158">
        <f t="shared" si="7"/>
        <v>1</v>
      </c>
      <c r="BH44" s="162">
        <f t="shared" si="8"/>
        <v>0</v>
      </c>
      <c r="BJ44" s="156"/>
    </row>
    <row r="45" spans="7:62">
      <c r="G45" s="2" t="s">
        <v>61</v>
      </c>
      <c r="H45" s="2">
        <v>25</v>
      </c>
      <c r="I45" s="2">
        <v>17</v>
      </c>
      <c r="J45" s="7">
        <v>8</v>
      </c>
      <c r="K45" s="2">
        <v>0</v>
      </c>
      <c r="L45" s="4">
        <v>0.68</v>
      </c>
      <c r="M45" s="108"/>
      <c r="N45" s="2" t="s">
        <v>61</v>
      </c>
      <c r="O45" s="2">
        <v>25</v>
      </c>
      <c r="P45" s="2">
        <v>17</v>
      </c>
      <c r="Q45" s="2">
        <v>8</v>
      </c>
      <c r="R45" s="2">
        <v>0</v>
      </c>
      <c r="S45" s="4">
        <f t="shared" si="9"/>
        <v>0.68</v>
      </c>
      <c r="T45" s="108">
        <f t="shared" si="0"/>
        <v>0</v>
      </c>
      <c r="V45" s="157" t="s">
        <v>61</v>
      </c>
      <c r="W45" s="157">
        <v>25</v>
      </c>
      <c r="X45" s="157">
        <v>17</v>
      </c>
      <c r="Y45" s="157">
        <v>8</v>
      </c>
      <c r="Z45" s="157">
        <v>0</v>
      </c>
      <c r="AA45" s="158">
        <f t="shared" si="10"/>
        <v>0.68</v>
      </c>
      <c r="AB45" s="162">
        <f t="shared" si="1"/>
        <v>0</v>
      </c>
      <c r="AD45" s="157" t="s">
        <v>61</v>
      </c>
      <c r="AE45" s="157">
        <v>25</v>
      </c>
      <c r="AF45" s="157">
        <v>17</v>
      </c>
      <c r="AG45" s="157">
        <v>8</v>
      </c>
      <c r="AH45" s="157">
        <v>0</v>
      </c>
      <c r="AI45" s="158">
        <f t="shared" si="11"/>
        <v>0.68</v>
      </c>
      <c r="AJ45" s="162">
        <f t="shared" si="2"/>
        <v>0</v>
      </c>
      <c r="AK45" s="162"/>
      <c r="AL45" s="157" t="s">
        <v>61</v>
      </c>
      <c r="AM45" s="157">
        <v>25</v>
      </c>
      <c r="AN45" s="157">
        <v>17</v>
      </c>
      <c r="AO45" s="157">
        <v>8</v>
      </c>
      <c r="AP45" s="157">
        <v>0</v>
      </c>
      <c r="AQ45" s="158">
        <f t="shared" si="3"/>
        <v>0.68</v>
      </c>
      <c r="AR45" s="162">
        <f t="shared" si="4"/>
        <v>0</v>
      </c>
      <c r="AT45" s="157" t="s">
        <v>61</v>
      </c>
      <c r="AU45" s="157">
        <v>25</v>
      </c>
      <c r="AV45" s="157">
        <v>17</v>
      </c>
      <c r="AW45" s="157">
        <v>8</v>
      </c>
      <c r="AX45" s="157">
        <v>0</v>
      </c>
      <c r="AY45" s="158">
        <f t="shared" si="5"/>
        <v>0.68</v>
      </c>
      <c r="AZ45" s="162">
        <f t="shared" si="6"/>
        <v>0</v>
      </c>
      <c r="BB45" s="157" t="s">
        <v>61</v>
      </c>
      <c r="BC45" s="157">
        <v>25</v>
      </c>
      <c r="BD45" s="157">
        <v>17</v>
      </c>
      <c r="BE45" s="157">
        <v>8</v>
      </c>
      <c r="BF45" s="157">
        <v>0</v>
      </c>
      <c r="BG45" s="158">
        <f t="shared" si="7"/>
        <v>0.68</v>
      </c>
      <c r="BH45" s="162">
        <f t="shared" si="8"/>
        <v>0</v>
      </c>
      <c r="BJ45" s="156"/>
    </row>
    <row r="46" spans="7:62">
      <c r="G46" s="2" t="s">
        <v>62</v>
      </c>
      <c r="H46" s="2">
        <v>447</v>
      </c>
      <c r="I46" s="2">
        <v>443</v>
      </c>
      <c r="J46" s="2">
        <v>4</v>
      </c>
      <c r="K46" s="2">
        <v>0</v>
      </c>
      <c r="L46" s="4">
        <v>0.99</v>
      </c>
      <c r="M46" s="108"/>
      <c r="N46" s="2" t="s">
        <v>62</v>
      </c>
      <c r="O46" s="2">
        <v>447</v>
      </c>
      <c r="P46" s="2">
        <v>443</v>
      </c>
      <c r="Q46" s="2">
        <v>4</v>
      </c>
      <c r="R46" s="2">
        <v>0</v>
      </c>
      <c r="S46" s="4">
        <f t="shared" si="9"/>
        <v>0.99105145413870244</v>
      </c>
      <c r="T46" s="108">
        <f t="shared" si="0"/>
        <v>1.0514541387024456E-3</v>
      </c>
      <c r="V46" s="157" t="s">
        <v>62</v>
      </c>
      <c r="W46" s="157">
        <v>447</v>
      </c>
      <c r="X46" s="157">
        <v>443</v>
      </c>
      <c r="Y46" s="157">
        <v>4</v>
      </c>
      <c r="Z46" s="157">
        <v>0</v>
      </c>
      <c r="AA46" s="158">
        <f t="shared" si="10"/>
        <v>0.99105145413870244</v>
      </c>
      <c r="AB46" s="162">
        <f t="shared" si="1"/>
        <v>0</v>
      </c>
      <c r="AD46" s="157" t="s">
        <v>62</v>
      </c>
      <c r="AE46" s="157">
        <v>447</v>
      </c>
      <c r="AF46" s="157">
        <v>443</v>
      </c>
      <c r="AG46" s="157">
        <v>4</v>
      </c>
      <c r="AH46" s="157">
        <v>0</v>
      </c>
      <c r="AI46" s="158">
        <f t="shared" si="11"/>
        <v>0.99105145413870244</v>
      </c>
      <c r="AJ46" s="162">
        <f t="shared" si="2"/>
        <v>0</v>
      </c>
      <c r="AK46" s="162"/>
      <c r="AL46" s="157" t="s">
        <v>62</v>
      </c>
      <c r="AM46" s="157">
        <v>447</v>
      </c>
      <c r="AN46" s="157">
        <v>443</v>
      </c>
      <c r="AO46" s="157">
        <v>4</v>
      </c>
      <c r="AP46" s="157">
        <v>0</v>
      </c>
      <c r="AQ46" s="158">
        <f t="shared" si="3"/>
        <v>0.99105145413870244</v>
      </c>
      <c r="AR46" s="162">
        <f t="shared" si="4"/>
        <v>0</v>
      </c>
      <c r="AT46" s="157" t="s">
        <v>62</v>
      </c>
      <c r="AU46" s="157">
        <v>447</v>
      </c>
      <c r="AV46" s="157">
        <v>443</v>
      </c>
      <c r="AW46" s="157">
        <v>4</v>
      </c>
      <c r="AX46" s="157">
        <v>0</v>
      </c>
      <c r="AY46" s="158">
        <f t="shared" si="5"/>
        <v>0.99105145413870244</v>
      </c>
      <c r="AZ46" s="162">
        <f t="shared" si="6"/>
        <v>0</v>
      </c>
      <c r="BB46" s="157" t="s">
        <v>62</v>
      </c>
      <c r="BC46" s="157">
        <v>447</v>
      </c>
      <c r="BD46" s="157">
        <v>443</v>
      </c>
      <c r="BE46" s="157">
        <v>4</v>
      </c>
      <c r="BF46" s="157">
        <v>0</v>
      </c>
      <c r="BG46" s="158">
        <f t="shared" si="7"/>
        <v>0.99105145413870244</v>
      </c>
      <c r="BH46" s="162">
        <f t="shared" si="8"/>
        <v>0</v>
      </c>
      <c r="BJ46" s="156"/>
    </row>
    <row r="47" spans="7:62">
      <c r="G47" s="2" t="s">
        <v>63</v>
      </c>
      <c r="H47" s="2">
        <v>43</v>
      </c>
      <c r="I47" s="2">
        <v>43</v>
      </c>
      <c r="J47" s="2">
        <v>0</v>
      </c>
      <c r="K47" s="2">
        <v>0</v>
      </c>
      <c r="L47" s="4">
        <v>1</v>
      </c>
      <c r="M47" s="108"/>
      <c r="N47" s="2" t="s">
        <v>63</v>
      </c>
      <c r="O47" s="2">
        <v>43</v>
      </c>
      <c r="P47" s="2">
        <v>43</v>
      </c>
      <c r="Q47" s="2">
        <v>0</v>
      </c>
      <c r="R47" s="2">
        <v>0</v>
      </c>
      <c r="S47" s="4">
        <f t="shared" si="9"/>
        <v>1</v>
      </c>
      <c r="T47" s="108">
        <f t="shared" si="0"/>
        <v>0</v>
      </c>
      <c r="V47" s="157" t="s">
        <v>63</v>
      </c>
      <c r="W47" s="157">
        <v>43</v>
      </c>
      <c r="X47" s="157">
        <v>43</v>
      </c>
      <c r="Y47" s="157">
        <v>0</v>
      </c>
      <c r="Z47" s="157">
        <v>0</v>
      </c>
      <c r="AA47" s="158">
        <f t="shared" si="10"/>
        <v>1</v>
      </c>
      <c r="AB47" s="162">
        <f t="shared" si="1"/>
        <v>0</v>
      </c>
      <c r="AD47" s="157" t="s">
        <v>63</v>
      </c>
      <c r="AE47" s="157">
        <v>43</v>
      </c>
      <c r="AF47" s="157">
        <v>43</v>
      </c>
      <c r="AG47" s="157">
        <v>0</v>
      </c>
      <c r="AH47" s="157">
        <v>0</v>
      </c>
      <c r="AI47" s="158">
        <f t="shared" si="11"/>
        <v>1</v>
      </c>
      <c r="AJ47" s="162">
        <f t="shared" si="2"/>
        <v>0</v>
      </c>
      <c r="AK47" s="162"/>
      <c r="AL47" s="157" t="s">
        <v>63</v>
      </c>
      <c r="AM47" s="157">
        <v>43</v>
      </c>
      <c r="AN47" s="157">
        <v>43</v>
      </c>
      <c r="AO47" s="157">
        <v>0</v>
      </c>
      <c r="AP47" s="157">
        <v>0</v>
      </c>
      <c r="AQ47" s="158">
        <f t="shared" si="3"/>
        <v>1</v>
      </c>
      <c r="AR47" s="162">
        <f t="shared" si="4"/>
        <v>0</v>
      </c>
      <c r="AT47" s="157" t="s">
        <v>63</v>
      </c>
      <c r="AU47" s="157">
        <v>43</v>
      </c>
      <c r="AV47" s="157">
        <v>43</v>
      </c>
      <c r="AW47" s="157">
        <v>0</v>
      </c>
      <c r="AX47" s="157">
        <v>0</v>
      </c>
      <c r="AY47" s="158">
        <f t="shared" si="5"/>
        <v>1</v>
      </c>
      <c r="AZ47" s="162">
        <f t="shared" si="6"/>
        <v>0</v>
      </c>
      <c r="BB47" s="157" t="s">
        <v>63</v>
      </c>
      <c r="BC47" s="157">
        <v>43</v>
      </c>
      <c r="BD47" s="157">
        <v>43</v>
      </c>
      <c r="BE47" s="157">
        <v>0</v>
      </c>
      <c r="BF47" s="157">
        <v>0</v>
      </c>
      <c r="BG47" s="158">
        <f t="shared" si="7"/>
        <v>1</v>
      </c>
      <c r="BH47" s="162">
        <f t="shared" si="8"/>
        <v>0</v>
      </c>
      <c r="BJ47" s="156"/>
    </row>
    <row r="48" spans="7:62">
      <c r="G48" s="2" t="s">
        <v>64</v>
      </c>
      <c r="H48" s="2">
        <v>10</v>
      </c>
      <c r="I48" s="2">
        <v>10</v>
      </c>
      <c r="J48" s="2">
        <v>0</v>
      </c>
      <c r="K48" s="2">
        <v>0</v>
      </c>
      <c r="L48" s="4">
        <v>1</v>
      </c>
      <c r="M48" s="108"/>
      <c r="N48" s="2" t="s">
        <v>64</v>
      </c>
      <c r="O48" s="2">
        <v>10</v>
      </c>
      <c r="P48" s="2">
        <v>10</v>
      </c>
      <c r="Q48" s="2">
        <v>0</v>
      </c>
      <c r="R48" s="2">
        <v>0</v>
      </c>
      <c r="S48" s="4">
        <f t="shared" si="9"/>
        <v>1</v>
      </c>
      <c r="T48" s="108">
        <f t="shared" si="0"/>
        <v>0</v>
      </c>
      <c r="V48" s="157" t="s">
        <v>64</v>
      </c>
      <c r="W48" s="157">
        <v>10</v>
      </c>
      <c r="X48" s="157">
        <v>10</v>
      </c>
      <c r="Y48" s="157">
        <v>0</v>
      </c>
      <c r="Z48" s="157">
        <v>0</v>
      </c>
      <c r="AA48" s="158">
        <f t="shared" si="10"/>
        <v>1</v>
      </c>
      <c r="AB48" s="162">
        <f t="shared" si="1"/>
        <v>0</v>
      </c>
      <c r="AD48" s="157" t="s">
        <v>64</v>
      </c>
      <c r="AE48" s="157">
        <v>10</v>
      </c>
      <c r="AF48" s="157">
        <v>10</v>
      </c>
      <c r="AG48" s="157">
        <v>0</v>
      </c>
      <c r="AH48" s="157">
        <v>0</v>
      </c>
      <c r="AI48" s="158">
        <f t="shared" si="11"/>
        <v>1</v>
      </c>
      <c r="AJ48" s="162">
        <f t="shared" si="2"/>
        <v>0</v>
      </c>
      <c r="AK48" s="162"/>
      <c r="AL48" s="157" t="s">
        <v>64</v>
      </c>
      <c r="AM48" s="157">
        <v>10</v>
      </c>
      <c r="AN48" s="157">
        <v>10</v>
      </c>
      <c r="AO48" s="157">
        <v>0</v>
      </c>
      <c r="AP48" s="157">
        <v>0</v>
      </c>
      <c r="AQ48" s="158">
        <f t="shared" si="3"/>
        <v>1</v>
      </c>
      <c r="AR48" s="162">
        <f t="shared" si="4"/>
        <v>0</v>
      </c>
      <c r="AT48" s="157" t="s">
        <v>64</v>
      </c>
      <c r="AU48" s="157">
        <v>10</v>
      </c>
      <c r="AV48" s="157">
        <v>10</v>
      </c>
      <c r="AW48" s="157">
        <v>0</v>
      </c>
      <c r="AX48" s="157">
        <v>0</v>
      </c>
      <c r="AY48" s="158">
        <f t="shared" si="5"/>
        <v>1</v>
      </c>
      <c r="AZ48" s="162">
        <f t="shared" si="6"/>
        <v>0</v>
      </c>
      <c r="BB48" s="157" t="s">
        <v>64</v>
      </c>
      <c r="BC48" s="157">
        <v>10</v>
      </c>
      <c r="BD48" s="157">
        <v>10</v>
      </c>
      <c r="BE48" s="157">
        <v>0</v>
      </c>
      <c r="BF48" s="157">
        <v>0</v>
      </c>
      <c r="BG48" s="158">
        <f t="shared" si="7"/>
        <v>1</v>
      </c>
      <c r="BH48" s="162">
        <f t="shared" si="8"/>
        <v>0</v>
      </c>
      <c r="BJ48" s="156"/>
    </row>
    <row r="49" spans="7:62">
      <c r="G49" s="2" t="s">
        <v>65</v>
      </c>
      <c r="H49" s="2">
        <v>328</v>
      </c>
      <c r="I49" s="2">
        <v>286</v>
      </c>
      <c r="J49" s="2">
        <v>34</v>
      </c>
      <c r="K49" s="2">
        <v>8</v>
      </c>
      <c r="L49" s="4">
        <v>0.87</v>
      </c>
      <c r="M49" s="108"/>
      <c r="N49" s="2" t="s">
        <v>65</v>
      </c>
      <c r="O49" s="2">
        <v>328</v>
      </c>
      <c r="P49" s="2">
        <v>286</v>
      </c>
      <c r="Q49" s="2">
        <v>34</v>
      </c>
      <c r="R49" s="2">
        <v>8</v>
      </c>
      <c r="S49" s="4">
        <f t="shared" si="9"/>
        <v>0.87195121951219512</v>
      </c>
      <c r="T49" s="108">
        <f t="shared" si="0"/>
        <v>1.9512195121951237E-3</v>
      </c>
      <c r="V49" s="159" t="s">
        <v>65</v>
      </c>
      <c r="W49" s="159">
        <v>328</v>
      </c>
      <c r="X49" s="159">
        <v>286</v>
      </c>
      <c r="Y49" s="159">
        <v>34</v>
      </c>
      <c r="Z49" s="159">
        <v>8</v>
      </c>
      <c r="AA49" s="28">
        <f t="shared" si="10"/>
        <v>0.87195121951219512</v>
      </c>
      <c r="AB49" s="162">
        <f t="shared" si="1"/>
        <v>0</v>
      </c>
      <c r="AD49" s="157" t="s">
        <v>65</v>
      </c>
      <c r="AE49" s="157">
        <v>328</v>
      </c>
      <c r="AF49" s="157">
        <v>286</v>
      </c>
      <c r="AG49" s="157">
        <v>34</v>
      </c>
      <c r="AH49" s="157">
        <v>8</v>
      </c>
      <c r="AI49" s="158">
        <f t="shared" si="11"/>
        <v>0.87195121951219512</v>
      </c>
      <c r="AJ49" s="162">
        <f t="shared" si="2"/>
        <v>0</v>
      </c>
      <c r="AK49" s="162"/>
      <c r="AL49" s="157" t="s">
        <v>65</v>
      </c>
      <c r="AM49" s="157">
        <v>381</v>
      </c>
      <c r="AN49" s="157">
        <v>295</v>
      </c>
      <c r="AO49" s="157">
        <v>58</v>
      </c>
      <c r="AP49" s="157">
        <v>28</v>
      </c>
      <c r="AQ49" s="158">
        <f t="shared" si="3"/>
        <v>0.77427821522309714</v>
      </c>
      <c r="AR49" s="162">
        <f t="shared" si="4"/>
        <v>-9.7673004289097975E-2</v>
      </c>
      <c r="AT49" s="157" t="s">
        <v>65</v>
      </c>
      <c r="AU49" s="157">
        <v>381</v>
      </c>
      <c r="AV49" s="157">
        <v>295</v>
      </c>
      <c r="AW49" s="157">
        <v>58</v>
      </c>
      <c r="AX49" s="157">
        <v>28</v>
      </c>
      <c r="AY49" s="158">
        <f t="shared" si="5"/>
        <v>0.77427821522309714</v>
      </c>
      <c r="AZ49" s="162">
        <f t="shared" si="6"/>
        <v>-9.7673004289097975E-2</v>
      </c>
      <c r="BB49" s="157" t="s">
        <v>65</v>
      </c>
      <c r="BC49" s="157">
        <v>381</v>
      </c>
      <c r="BD49" s="157">
        <v>295</v>
      </c>
      <c r="BE49" s="157">
        <v>58</v>
      </c>
      <c r="BF49" s="157">
        <v>28</v>
      </c>
      <c r="BG49" s="158">
        <f t="shared" si="7"/>
        <v>0.77427821522309714</v>
      </c>
      <c r="BH49" s="162">
        <f t="shared" si="8"/>
        <v>0</v>
      </c>
      <c r="BJ49" s="156"/>
    </row>
    <row r="50" spans="7:62">
      <c r="G50" s="2" t="s">
        <v>66</v>
      </c>
      <c r="H50" s="2">
        <v>341</v>
      </c>
      <c r="I50" s="2">
        <v>340</v>
      </c>
      <c r="J50" s="2">
        <v>1</v>
      </c>
      <c r="K50" s="2">
        <v>0</v>
      </c>
      <c r="L50" s="4">
        <v>1</v>
      </c>
      <c r="M50" s="108"/>
      <c r="N50" s="2" t="s">
        <v>66</v>
      </c>
      <c r="O50" s="2">
        <v>341</v>
      </c>
      <c r="P50" s="2">
        <v>340</v>
      </c>
      <c r="Q50" s="2">
        <v>1</v>
      </c>
      <c r="R50" s="2">
        <v>0</v>
      </c>
      <c r="S50" s="4">
        <f t="shared" si="9"/>
        <v>0.99706744868035191</v>
      </c>
      <c r="T50" s="108">
        <f t="shared" si="0"/>
        <v>-2.9325513196480912E-3</v>
      </c>
      <c r="V50" s="157" t="s">
        <v>66</v>
      </c>
      <c r="W50" s="157">
        <v>341</v>
      </c>
      <c r="X50" s="157">
        <v>340</v>
      </c>
      <c r="Y50" s="157">
        <v>1</v>
      </c>
      <c r="Z50" s="157">
        <v>0</v>
      </c>
      <c r="AA50" s="158">
        <f t="shared" si="10"/>
        <v>0.99706744868035191</v>
      </c>
      <c r="AB50" s="162">
        <f t="shared" si="1"/>
        <v>0</v>
      </c>
      <c r="AD50" s="157" t="s">
        <v>66</v>
      </c>
      <c r="AE50" s="157">
        <v>341</v>
      </c>
      <c r="AF50" s="157">
        <v>340</v>
      </c>
      <c r="AG50" s="157">
        <v>1</v>
      </c>
      <c r="AH50" s="157">
        <v>0</v>
      </c>
      <c r="AI50" s="158">
        <f t="shared" si="11"/>
        <v>0.99706744868035191</v>
      </c>
      <c r="AJ50" s="162">
        <f t="shared" si="2"/>
        <v>0</v>
      </c>
      <c r="AK50" s="162"/>
      <c r="AL50" s="157" t="s">
        <v>66</v>
      </c>
      <c r="AM50" s="157">
        <v>389</v>
      </c>
      <c r="AN50" s="157">
        <v>339</v>
      </c>
      <c r="AO50" s="157">
        <v>49</v>
      </c>
      <c r="AP50" s="157">
        <v>1</v>
      </c>
      <c r="AQ50" s="158">
        <f t="shared" si="3"/>
        <v>0.87146529562982</v>
      </c>
      <c r="AR50" s="162">
        <f t="shared" si="4"/>
        <v>-0.12560215305053191</v>
      </c>
      <c r="AT50" s="157" t="s">
        <v>66</v>
      </c>
      <c r="AU50" s="157">
        <v>389</v>
      </c>
      <c r="AV50" s="157">
        <v>339</v>
      </c>
      <c r="AW50" s="157">
        <v>49</v>
      </c>
      <c r="AX50" s="157">
        <v>1</v>
      </c>
      <c r="AY50" s="158">
        <f t="shared" si="5"/>
        <v>0.87146529562982</v>
      </c>
      <c r="AZ50" s="162">
        <f t="shared" si="6"/>
        <v>-0.12560215305053191</v>
      </c>
      <c r="BB50" s="157" t="s">
        <v>66</v>
      </c>
      <c r="BC50" s="157">
        <v>389</v>
      </c>
      <c r="BD50" s="157">
        <v>339</v>
      </c>
      <c r="BE50" s="157">
        <v>49</v>
      </c>
      <c r="BF50" s="157">
        <v>1</v>
      </c>
      <c r="BG50" s="158">
        <f t="shared" si="7"/>
        <v>0.87146529562982</v>
      </c>
      <c r="BH50" s="162">
        <f t="shared" si="8"/>
        <v>0</v>
      </c>
      <c r="BJ50" s="156"/>
    </row>
    <row r="51" spans="7:62">
      <c r="G51" s="2" t="s">
        <v>67</v>
      </c>
      <c r="H51" s="2">
        <v>135</v>
      </c>
      <c r="I51" s="2">
        <v>129</v>
      </c>
      <c r="J51" s="2">
        <v>0</v>
      </c>
      <c r="K51" s="2">
        <v>6</v>
      </c>
      <c r="L51" s="4">
        <v>0.96</v>
      </c>
      <c r="M51" s="108"/>
      <c r="N51" s="2" t="s">
        <v>67</v>
      </c>
      <c r="O51" s="2">
        <v>135</v>
      </c>
      <c r="P51" s="2">
        <v>129</v>
      </c>
      <c r="Q51" s="2">
        <v>0</v>
      </c>
      <c r="R51" s="2">
        <v>6</v>
      </c>
      <c r="S51" s="4">
        <f t="shared" si="9"/>
        <v>0.9555555555555556</v>
      </c>
      <c r="T51" s="108">
        <f t="shared" si="0"/>
        <v>-4.444444444444362E-3</v>
      </c>
      <c r="V51" s="157" t="s">
        <v>67</v>
      </c>
      <c r="W51" s="157">
        <v>135</v>
      </c>
      <c r="X51" s="157">
        <v>129</v>
      </c>
      <c r="Y51" s="157">
        <v>0</v>
      </c>
      <c r="Z51" s="157">
        <v>6</v>
      </c>
      <c r="AA51" s="158">
        <f t="shared" si="10"/>
        <v>0.9555555555555556</v>
      </c>
      <c r="AB51" s="162">
        <f t="shared" si="1"/>
        <v>0</v>
      </c>
      <c r="AD51" s="157" t="s">
        <v>67</v>
      </c>
      <c r="AE51" s="157">
        <v>135</v>
      </c>
      <c r="AF51" s="157">
        <v>129</v>
      </c>
      <c r="AG51" s="157">
        <v>0</v>
      </c>
      <c r="AH51" s="157">
        <v>6</v>
      </c>
      <c r="AI51" s="158">
        <f t="shared" si="11"/>
        <v>0.9555555555555556</v>
      </c>
      <c r="AJ51" s="162">
        <f t="shared" si="2"/>
        <v>0</v>
      </c>
      <c r="AK51" s="162"/>
      <c r="AL51" s="157" t="s">
        <v>67</v>
      </c>
      <c r="AM51" s="157">
        <v>135</v>
      </c>
      <c r="AN51" s="157">
        <v>129</v>
      </c>
      <c r="AO51" s="157">
        <v>0</v>
      </c>
      <c r="AP51" s="157">
        <v>6</v>
      </c>
      <c r="AQ51" s="158">
        <f t="shared" si="3"/>
        <v>0.9555555555555556</v>
      </c>
      <c r="AR51" s="162">
        <f t="shared" si="4"/>
        <v>0</v>
      </c>
      <c r="AT51" s="157" t="s">
        <v>67</v>
      </c>
      <c r="AU51" s="157">
        <v>135</v>
      </c>
      <c r="AV51" s="157">
        <v>129</v>
      </c>
      <c r="AW51" s="157">
        <v>0</v>
      </c>
      <c r="AX51" s="157">
        <v>6</v>
      </c>
      <c r="AY51" s="158">
        <f t="shared" si="5"/>
        <v>0.9555555555555556</v>
      </c>
      <c r="AZ51" s="162">
        <f t="shared" si="6"/>
        <v>0</v>
      </c>
      <c r="BB51" s="157" t="s">
        <v>67</v>
      </c>
      <c r="BC51" s="157">
        <v>135</v>
      </c>
      <c r="BD51" s="157">
        <v>129</v>
      </c>
      <c r="BE51" s="157">
        <v>0</v>
      </c>
      <c r="BF51" s="157">
        <v>6</v>
      </c>
      <c r="BG51" s="158">
        <f t="shared" si="7"/>
        <v>0.9555555555555556</v>
      </c>
      <c r="BH51" s="162">
        <f t="shared" si="8"/>
        <v>0</v>
      </c>
      <c r="BJ51" s="156"/>
    </row>
    <row r="52" spans="7:62">
      <c r="G52" s="2" t="s">
        <v>68</v>
      </c>
      <c r="H52" s="2">
        <v>1595</v>
      </c>
      <c r="I52" s="2">
        <v>1583</v>
      </c>
      <c r="J52" s="2">
        <v>12</v>
      </c>
      <c r="K52" s="2">
        <v>0</v>
      </c>
      <c r="L52" s="4">
        <v>0.99</v>
      </c>
      <c r="M52" s="108"/>
      <c r="N52" s="2" t="s">
        <v>68</v>
      </c>
      <c r="O52" s="2">
        <v>1595</v>
      </c>
      <c r="P52" s="2">
        <v>1583</v>
      </c>
      <c r="Q52" s="2">
        <v>12</v>
      </c>
      <c r="R52" s="2">
        <v>0</v>
      </c>
      <c r="S52" s="4">
        <f t="shared" si="9"/>
        <v>0.99247648902821317</v>
      </c>
      <c r="T52" s="108">
        <f t="shared" si="0"/>
        <v>2.4764890282131802E-3</v>
      </c>
      <c r="V52" s="157" t="s">
        <v>68</v>
      </c>
      <c r="W52" s="157">
        <v>1595</v>
      </c>
      <c r="X52" s="157">
        <v>1583</v>
      </c>
      <c r="Y52" s="157">
        <v>12</v>
      </c>
      <c r="Z52" s="157">
        <v>0</v>
      </c>
      <c r="AA52" s="158">
        <f t="shared" si="10"/>
        <v>0.99247648902821317</v>
      </c>
      <c r="AB52" s="162">
        <f t="shared" si="1"/>
        <v>0</v>
      </c>
      <c r="AD52" s="157" t="s">
        <v>68</v>
      </c>
      <c r="AE52" s="157">
        <v>1595</v>
      </c>
      <c r="AF52" s="157">
        <v>1583</v>
      </c>
      <c r="AG52" s="157">
        <v>12</v>
      </c>
      <c r="AH52" s="157">
        <v>0</v>
      </c>
      <c r="AI52" s="158">
        <f t="shared" si="11"/>
        <v>0.99247648902821317</v>
      </c>
      <c r="AJ52" s="162">
        <f t="shared" si="2"/>
        <v>0</v>
      </c>
      <c r="AK52" s="162"/>
      <c r="AL52" s="157" t="s">
        <v>68</v>
      </c>
      <c r="AM52" s="157">
        <v>1597</v>
      </c>
      <c r="AN52" s="157">
        <v>1585</v>
      </c>
      <c r="AO52" s="157">
        <v>12</v>
      </c>
      <c r="AP52" s="159">
        <v>0</v>
      </c>
      <c r="AQ52" s="158">
        <f t="shared" si="3"/>
        <v>0.9924859110832811</v>
      </c>
      <c r="AR52" s="162">
        <f t="shared" si="4"/>
        <v>9.4220550679313675E-6</v>
      </c>
      <c r="AS52" s="156" t="s">
        <v>119</v>
      </c>
      <c r="AT52" s="157" t="s">
        <v>68</v>
      </c>
      <c r="AU52" s="157">
        <v>1597</v>
      </c>
      <c r="AV52" s="157">
        <v>1585</v>
      </c>
      <c r="AW52" s="157">
        <v>12</v>
      </c>
      <c r="AX52" s="159">
        <v>0</v>
      </c>
      <c r="AY52" s="158">
        <f t="shared" si="5"/>
        <v>0.9924859110832811</v>
      </c>
      <c r="AZ52" s="162">
        <f t="shared" si="6"/>
        <v>9.4220550679313675E-6</v>
      </c>
      <c r="BA52" t="s">
        <v>119</v>
      </c>
      <c r="BB52" s="157" t="s">
        <v>68</v>
      </c>
      <c r="BC52" s="157">
        <v>1597</v>
      </c>
      <c r="BD52" s="157">
        <v>1585</v>
      </c>
      <c r="BE52" s="157">
        <v>12</v>
      </c>
      <c r="BF52" s="157">
        <v>0</v>
      </c>
      <c r="BG52" s="158">
        <f t="shared" si="7"/>
        <v>0.9924859110832811</v>
      </c>
      <c r="BH52" s="162">
        <f t="shared" si="8"/>
        <v>0</v>
      </c>
      <c r="BJ52" s="156"/>
    </row>
    <row r="53" spans="7:62">
      <c r="G53" s="2" t="s">
        <v>69</v>
      </c>
      <c r="H53" s="2">
        <v>176</v>
      </c>
      <c r="I53" s="2">
        <v>174</v>
      </c>
      <c r="J53" s="2">
        <v>2</v>
      </c>
      <c r="K53" s="2">
        <v>0</v>
      </c>
      <c r="L53" s="4">
        <v>0.99</v>
      </c>
      <c r="M53" s="108"/>
      <c r="N53" s="2" t="s">
        <v>69</v>
      </c>
      <c r="O53" s="2">
        <v>176</v>
      </c>
      <c r="P53" s="2">
        <v>174</v>
      </c>
      <c r="Q53" s="2">
        <v>2</v>
      </c>
      <c r="R53" s="7">
        <v>0</v>
      </c>
      <c r="S53" s="4">
        <f t="shared" si="9"/>
        <v>0.98863636363636365</v>
      </c>
      <c r="T53" s="108">
        <f t="shared" si="0"/>
        <v>-1.3636363636363447E-3</v>
      </c>
      <c r="U53" t="s">
        <v>119</v>
      </c>
      <c r="V53" s="157" t="s">
        <v>69</v>
      </c>
      <c r="W53" s="157">
        <v>176</v>
      </c>
      <c r="X53" s="157">
        <v>174</v>
      </c>
      <c r="Y53" s="159">
        <v>2</v>
      </c>
      <c r="Z53" s="157">
        <v>0</v>
      </c>
      <c r="AA53" s="158">
        <f t="shared" si="10"/>
        <v>0.98863636363636365</v>
      </c>
      <c r="AB53" s="162">
        <f t="shared" si="1"/>
        <v>0</v>
      </c>
      <c r="AC53" t="s">
        <v>119</v>
      </c>
      <c r="AD53" s="159" t="s">
        <v>69</v>
      </c>
      <c r="AE53" s="159">
        <v>176</v>
      </c>
      <c r="AF53" s="159">
        <v>173</v>
      </c>
      <c r="AG53" s="159">
        <v>3</v>
      </c>
      <c r="AH53" s="159">
        <v>0</v>
      </c>
      <c r="AI53" s="28">
        <f t="shared" si="11"/>
        <v>0.98295454545454541</v>
      </c>
      <c r="AJ53" s="162">
        <f t="shared" si="2"/>
        <v>-5.6818181818182323E-3</v>
      </c>
      <c r="AK53" s="162"/>
      <c r="AL53" s="157" t="s">
        <v>69</v>
      </c>
      <c r="AM53" s="157">
        <v>176</v>
      </c>
      <c r="AN53" s="157">
        <v>174</v>
      </c>
      <c r="AO53" s="157">
        <v>2</v>
      </c>
      <c r="AP53" s="157">
        <v>0</v>
      </c>
      <c r="AQ53" s="158">
        <f t="shared" si="3"/>
        <v>0.98863636363636365</v>
      </c>
      <c r="AR53" s="162">
        <f t="shared" si="4"/>
        <v>0</v>
      </c>
      <c r="AT53" s="157" t="s">
        <v>69</v>
      </c>
      <c r="AU53" s="157">
        <v>176</v>
      </c>
      <c r="AV53" s="157">
        <v>174</v>
      </c>
      <c r="AW53" s="157">
        <v>2</v>
      </c>
      <c r="AX53" s="157">
        <v>0</v>
      </c>
      <c r="AY53" s="158">
        <f t="shared" si="5"/>
        <v>0.98863636363636365</v>
      </c>
      <c r="AZ53" s="162">
        <f t="shared" si="6"/>
        <v>5.6818181818182323E-3</v>
      </c>
      <c r="BB53" s="157" t="s">
        <v>69</v>
      </c>
      <c r="BC53" s="157">
        <v>176</v>
      </c>
      <c r="BD53" s="157">
        <v>174</v>
      </c>
      <c r="BE53" s="157">
        <v>2</v>
      </c>
      <c r="BF53" s="157">
        <v>0</v>
      </c>
      <c r="BG53" s="158">
        <f t="shared" si="7"/>
        <v>0.98863636363636365</v>
      </c>
      <c r="BH53" s="162">
        <f t="shared" si="8"/>
        <v>0</v>
      </c>
      <c r="BJ53" s="156"/>
    </row>
    <row r="54" spans="7:62">
      <c r="G54" s="2" t="s">
        <v>70</v>
      </c>
      <c r="H54" s="2">
        <v>231</v>
      </c>
      <c r="I54" s="2">
        <v>223</v>
      </c>
      <c r="J54" s="2">
        <v>7</v>
      </c>
      <c r="K54" s="2">
        <v>1</v>
      </c>
      <c r="L54" s="4">
        <v>0.97</v>
      </c>
      <c r="M54" s="108"/>
      <c r="N54" s="2" t="s">
        <v>70</v>
      </c>
      <c r="O54" s="2">
        <v>231</v>
      </c>
      <c r="P54" s="2">
        <v>223</v>
      </c>
      <c r="Q54" s="2">
        <v>7</v>
      </c>
      <c r="R54" s="2">
        <v>1</v>
      </c>
      <c r="S54" s="4">
        <f t="shared" si="9"/>
        <v>0.96536796536796532</v>
      </c>
      <c r="T54" s="108">
        <f t="shared" si="0"/>
        <v>-4.6320346320346539E-3</v>
      </c>
      <c r="V54" s="157" t="s">
        <v>70</v>
      </c>
      <c r="W54" s="157">
        <v>231</v>
      </c>
      <c r="X54" s="157">
        <v>223</v>
      </c>
      <c r="Y54" s="157">
        <v>7</v>
      </c>
      <c r="Z54" s="157">
        <v>1</v>
      </c>
      <c r="AA54" s="158">
        <f t="shared" si="10"/>
        <v>0.96536796536796532</v>
      </c>
      <c r="AB54" s="162">
        <f t="shared" si="1"/>
        <v>0</v>
      </c>
      <c r="AD54" s="157" t="s">
        <v>70</v>
      </c>
      <c r="AE54" s="157">
        <v>231</v>
      </c>
      <c r="AF54" s="157">
        <v>223</v>
      </c>
      <c r="AG54" s="157">
        <v>7</v>
      </c>
      <c r="AH54" s="157">
        <v>1</v>
      </c>
      <c r="AI54" s="158">
        <f t="shared" si="11"/>
        <v>0.96536796536796532</v>
      </c>
      <c r="AJ54" s="162">
        <f t="shared" si="2"/>
        <v>0</v>
      </c>
      <c r="AK54" s="162"/>
      <c r="AL54" s="157" t="s">
        <v>70</v>
      </c>
      <c r="AM54" s="157">
        <v>231</v>
      </c>
      <c r="AN54" s="157">
        <v>223</v>
      </c>
      <c r="AO54" s="157">
        <v>7</v>
      </c>
      <c r="AP54" s="157">
        <v>1</v>
      </c>
      <c r="AQ54" s="158">
        <f t="shared" si="3"/>
        <v>0.96536796536796532</v>
      </c>
      <c r="AR54" s="162">
        <f t="shared" si="4"/>
        <v>0</v>
      </c>
      <c r="AT54" s="157" t="s">
        <v>70</v>
      </c>
      <c r="AU54" s="157">
        <v>231</v>
      </c>
      <c r="AV54" s="157">
        <v>223</v>
      </c>
      <c r="AW54" s="157">
        <v>7</v>
      </c>
      <c r="AX54" s="157">
        <v>1</v>
      </c>
      <c r="AY54" s="158">
        <f t="shared" si="5"/>
        <v>0.96536796536796532</v>
      </c>
      <c r="AZ54" s="162">
        <f t="shared" si="6"/>
        <v>0</v>
      </c>
      <c r="BB54" s="157" t="s">
        <v>70</v>
      </c>
      <c r="BC54" s="157">
        <v>231</v>
      </c>
      <c r="BD54" s="157">
        <v>223</v>
      </c>
      <c r="BE54" s="157">
        <v>7</v>
      </c>
      <c r="BF54" s="157">
        <v>1</v>
      </c>
      <c r="BG54" s="158">
        <f t="shared" si="7"/>
        <v>0.96536796536796532</v>
      </c>
      <c r="BH54" s="162">
        <f t="shared" si="8"/>
        <v>0</v>
      </c>
      <c r="BJ54" s="156"/>
    </row>
    <row r="55" spans="7:62">
      <c r="G55" s="65" t="s">
        <v>71</v>
      </c>
      <c r="H55" s="2">
        <v>192</v>
      </c>
      <c r="I55" s="2">
        <v>185</v>
      </c>
      <c r="J55" s="2">
        <v>7</v>
      </c>
      <c r="K55" s="7">
        <v>0</v>
      </c>
      <c r="L55" s="4">
        <v>0.95</v>
      </c>
      <c r="N55" s="65" t="s">
        <v>71</v>
      </c>
      <c r="O55" s="2">
        <v>192</v>
      </c>
      <c r="P55" s="2">
        <v>185</v>
      </c>
      <c r="Q55" s="2">
        <v>7</v>
      </c>
      <c r="R55" s="2">
        <v>0</v>
      </c>
      <c r="S55" s="4">
        <f t="shared" si="9"/>
        <v>0.96354166666666663</v>
      </c>
      <c r="T55" s="108">
        <f t="shared" si="0"/>
        <v>1.3541666666666674E-2</v>
      </c>
      <c r="U55" t="s">
        <v>119</v>
      </c>
      <c r="V55" s="161" t="s">
        <v>71</v>
      </c>
      <c r="W55" s="157">
        <v>192</v>
      </c>
      <c r="X55" s="157">
        <v>185</v>
      </c>
      <c r="Y55" s="157">
        <v>7</v>
      </c>
      <c r="Z55" s="157">
        <v>0</v>
      </c>
      <c r="AA55" s="158">
        <f t="shared" si="10"/>
        <v>0.96354166666666663</v>
      </c>
      <c r="AB55" s="162">
        <f t="shared" si="1"/>
        <v>0</v>
      </c>
      <c r="AD55" s="161" t="s">
        <v>71</v>
      </c>
      <c r="AE55" s="157">
        <v>192</v>
      </c>
      <c r="AF55" s="157">
        <v>185</v>
      </c>
      <c r="AG55" s="157">
        <v>7</v>
      </c>
      <c r="AH55" s="157">
        <v>0</v>
      </c>
      <c r="AI55" s="158">
        <f t="shared" si="11"/>
        <v>0.96354166666666663</v>
      </c>
      <c r="AJ55" s="162">
        <f t="shared" si="2"/>
        <v>0</v>
      </c>
      <c r="AK55" s="162"/>
      <c r="AL55" s="161" t="s">
        <v>71</v>
      </c>
      <c r="AM55" s="157">
        <v>192</v>
      </c>
      <c r="AN55" s="157">
        <v>185</v>
      </c>
      <c r="AO55" s="157">
        <v>7</v>
      </c>
      <c r="AP55" s="159">
        <v>0</v>
      </c>
      <c r="AQ55" s="158">
        <f t="shared" si="3"/>
        <v>0.96354166666666663</v>
      </c>
      <c r="AR55" s="162">
        <f t="shared" si="4"/>
        <v>0</v>
      </c>
      <c r="AS55" s="156" t="s">
        <v>119</v>
      </c>
      <c r="AT55" s="161" t="s">
        <v>71</v>
      </c>
      <c r="AU55" s="157">
        <v>192</v>
      </c>
      <c r="AV55" s="157">
        <v>185</v>
      </c>
      <c r="AW55" s="157">
        <v>7</v>
      </c>
      <c r="AX55" s="159">
        <v>0</v>
      </c>
      <c r="AY55" s="158">
        <f t="shared" si="5"/>
        <v>0.96354166666666663</v>
      </c>
      <c r="AZ55" s="162">
        <f t="shared" si="6"/>
        <v>0</v>
      </c>
      <c r="BA55" t="s">
        <v>119</v>
      </c>
      <c r="BB55" s="161" t="s">
        <v>71</v>
      </c>
      <c r="BC55" s="157">
        <v>192</v>
      </c>
      <c r="BD55" s="157">
        <v>185</v>
      </c>
      <c r="BE55" s="157">
        <v>7</v>
      </c>
      <c r="BF55" s="159">
        <v>0</v>
      </c>
      <c r="BG55" s="158">
        <f t="shared" si="7"/>
        <v>0.96354166666666663</v>
      </c>
      <c r="BH55" s="162">
        <f t="shared" si="8"/>
        <v>0</v>
      </c>
      <c r="BI55" t="s">
        <v>119</v>
      </c>
      <c r="BJ55" s="156"/>
    </row>
    <row r="56" spans="7:62">
      <c r="G56" s="2" t="s">
        <v>72</v>
      </c>
      <c r="H56" s="2">
        <v>85</v>
      </c>
      <c r="I56" s="2">
        <v>54</v>
      </c>
      <c r="J56" s="2">
        <v>2</v>
      </c>
      <c r="K56" s="2">
        <v>29</v>
      </c>
      <c r="L56" s="4">
        <v>0.64</v>
      </c>
      <c r="M56" s="108"/>
      <c r="N56" s="2" t="s">
        <v>72</v>
      </c>
      <c r="O56" s="2">
        <v>85</v>
      </c>
      <c r="P56" s="2">
        <v>54</v>
      </c>
      <c r="Q56" s="2">
        <v>2</v>
      </c>
      <c r="R56" s="2">
        <v>29</v>
      </c>
      <c r="S56" s="4">
        <f t="shared" si="9"/>
        <v>0.63529411764705879</v>
      </c>
      <c r="T56" s="108">
        <f t="shared" si="0"/>
        <v>-4.7058823529412264E-3</v>
      </c>
      <c r="V56" s="157" t="s">
        <v>72</v>
      </c>
      <c r="W56" s="157">
        <v>85</v>
      </c>
      <c r="X56" s="157">
        <v>54</v>
      </c>
      <c r="Y56" s="157">
        <v>2</v>
      </c>
      <c r="Z56" s="157">
        <v>29</v>
      </c>
      <c r="AA56" s="158">
        <f t="shared" si="10"/>
        <v>0.63529411764705879</v>
      </c>
      <c r="AB56" s="162">
        <f t="shared" si="1"/>
        <v>0</v>
      </c>
      <c r="AD56" s="157" t="s">
        <v>72</v>
      </c>
      <c r="AE56" s="157">
        <v>85</v>
      </c>
      <c r="AF56" s="157">
        <v>54</v>
      </c>
      <c r="AG56" s="157">
        <v>2</v>
      </c>
      <c r="AH56" s="157">
        <v>29</v>
      </c>
      <c r="AI56" s="158">
        <f t="shared" si="11"/>
        <v>0.63529411764705879</v>
      </c>
      <c r="AJ56" s="162">
        <f t="shared" si="2"/>
        <v>0</v>
      </c>
      <c r="AK56" s="162"/>
      <c r="AL56" s="157" t="s">
        <v>72</v>
      </c>
      <c r="AM56" s="157">
        <v>85</v>
      </c>
      <c r="AN56" s="157">
        <v>54</v>
      </c>
      <c r="AO56" s="157">
        <v>2</v>
      </c>
      <c r="AP56" s="157">
        <v>29</v>
      </c>
      <c r="AQ56" s="158">
        <f t="shared" si="3"/>
        <v>0.63529411764705879</v>
      </c>
      <c r="AR56" s="162">
        <f t="shared" si="4"/>
        <v>0</v>
      </c>
      <c r="AT56" s="157" t="s">
        <v>72</v>
      </c>
      <c r="AU56" s="157">
        <v>85</v>
      </c>
      <c r="AV56" s="157">
        <v>54</v>
      </c>
      <c r="AW56" s="157">
        <v>2</v>
      </c>
      <c r="AX56" s="157">
        <v>29</v>
      </c>
      <c r="AY56" s="158">
        <f t="shared" si="5"/>
        <v>0.63529411764705879</v>
      </c>
      <c r="AZ56" s="162">
        <f t="shared" si="6"/>
        <v>0</v>
      </c>
      <c r="BB56" s="157" t="s">
        <v>72</v>
      </c>
      <c r="BC56" s="157">
        <v>85</v>
      </c>
      <c r="BD56" s="157">
        <v>54</v>
      </c>
      <c r="BE56" s="157">
        <v>2</v>
      </c>
      <c r="BF56" s="157">
        <v>29</v>
      </c>
      <c r="BG56" s="158">
        <f t="shared" si="7"/>
        <v>0.63529411764705879</v>
      </c>
      <c r="BH56" s="162">
        <f t="shared" si="8"/>
        <v>0</v>
      </c>
      <c r="BJ56" s="156"/>
    </row>
    <row r="57" spans="7:62">
      <c r="G57" s="2" t="s">
        <v>73</v>
      </c>
      <c r="H57" s="2">
        <v>291</v>
      </c>
      <c r="I57" s="2">
        <v>263</v>
      </c>
      <c r="J57" s="2">
        <v>26</v>
      </c>
      <c r="K57" s="2">
        <v>2</v>
      </c>
      <c r="L57" s="4">
        <v>0.9</v>
      </c>
      <c r="M57" s="108"/>
      <c r="N57" s="2" t="s">
        <v>73</v>
      </c>
      <c r="O57" s="2">
        <v>291</v>
      </c>
      <c r="P57" s="2">
        <v>263</v>
      </c>
      <c r="Q57" s="2">
        <v>26</v>
      </c>
      <c r="R57" s="2">
        <v>2</v>
      </c>
      <c r="S57" s="4">
        <f t="shared" si="9"/>
        <v>0.90378006872852235</v>
      </c>
      <c r="T57" s="108">
        <f t="shared" si="0"/>
        <v>3.7800687285223233E-3</v>
      </c>
      <c r="V57" s="157" t="s">
        <v>73</v>
      </c>
      <c r="W57" s="157">
        <v>291</v>
      </c>
      <c r="X57" s="157">
        <v>263</v>
      </c>
      <c r="Y57" s="157">
        <v>26</v>
      </c>
      <c r="Z57" s="157">
        <v>2</v>
      </c>
      <c r="AA57" s="158">
        <f t="shared" si="10"/>
        <v>0.90378006872852235</v>
      </c>
      <c r="AB57" s="162">
        <f t="shared" si="1"/>
        <v>0</v>
      </c>
      <c r="AD57" s="157" t="s">
        <v>73</v>
      </c>
      <c r="AE57" s="157">
        <v>291</v>
      </c>
      <c r="AF57" s="157">
        <v>263</v>
      </c>
      <c r="AG57" s="157">
        <v>26</v>
      </c>
      <c r="AH57" s="157">
        <v>2</v>
      </c>
      <c r="AI57" s="158">
        <f t="shared" si="11"/>
        <v>0.90378006872852235</v>
      </c>
      <c r="AJ57" s="162">
        <f t="shared" si="2"/>
        <v>0</v>
      </c>
      <c r="AK57" s="162"/>
      <c r="AL57" s="157" t="s">
        <v>73</v>
      </c>
      <c r="AM57" s="157">
        <v>291</v>
      </c>
      <c r="AN57" s="157">
        <v>263</v>
      </c>
      <c r="AO57" s="157">
        <v>26</v>
      </c>
      <c r="AP57" s="157">
        <v>2</v>
      </c>
      <c r="AQ57" s="158">
        <f t="shared" si="3"/>
        <v>0.90378006872852235</v>
      </c>
      <c r="AR57" s="162">
        <f t="shared" si="4"/>
        <v>0</v>
      </c>
      <c r="AS57" s="156" t="s">
        <v>119</v>
      </c>
      <c r="AT57" s="157" t="s">
        <v>73</v>
      </c>
      <c r="AU57" s="157">
        <v>291</v>
      </c>
      <c r="AV57" s="157">
        <v>263</v>
      </c>
      <c r="AW57" s="157">
        <v>26</v>
      </c>
      <c r="AX57" s="157">
        <v>2</v>
      </c>
      <c r="AY57" s="158">
        <f t="shared" si="5"/>
        <v>0.90378006872852235</v>
      </c>
      <c r="AZ57" s="162">
        <f t="shared" si="6"/>
        <v>0</v>
      </c>
      <c r="BA57" t="s">
        <v>119</v>
      </c>
      <c r="BB57" s="157" t="s">
        <v>73</v>
      </c>
      <c r="BC57" s="157">
        <v>291</v>
      </c>
      <c r="BD57" s="157">
        <v>263</v>
      </c>
      <c r="BE57" s="157">
        <v>26</v>
      </c>
      <c r="BF57" s="157">
        <v>2</v>
      </c>
      <c r="BG57" s="158">
        <f t="shared" si="7"/>
        <v>0.90378006872852235</v>
      </c>
      <c r="BH57" s="162">
        <f t="shared" si="8"/>
        <v>0</v>
      </c>
      <c r="BJ57" s="156"/>
    </row>
    <row r="58" spans="7:62">
      <c r="G58" s="2" t="s">
        <v>74</v>
      </c>
      <c r="H58" s="2">
        <v>7</v>
      </c>
      <c r="I58" s="2">
        <v>6</v>
      </c>
      <c r="J58" s="2">
        <v>1</v>
      </c>
      <c r="K58" s="2">
        <v>0</v>
      </c>
      <c r="L58" s="4">
        <v>0.86</v>
      </c>
      <c r="M58" s="108"/>
      <c r="N58" s="2" t="s">
        <v>74</v>
      </c>
      <c r="O58" s="2">
        <v>7</v>
      </c>
      <c r="P58" s="2">
        <v>6</v>
      </c>
      <c r="Q58" s="2">
        <v>1</v>
      </c>
      <c r="R58" s="2">
        <v>0</v>
      </c>
      <c r="S58" s="4">
        <f t="shared" si="9"/>
        <v>0.8571428571428571</v>
      </c>
      <c r="T58" s="108">
        <f t="shared" si="0"/>
        <v>-2.8571428571428914E-3</v>
      </c>
      <c r="V58" s="157" t="s">
        <v>74</v>
      </c>
      <c r="W58" s="157">
        <v>7</v>
      </c>
      <c r="X58" s="157">
        <v>6</v>
      </c>
      <c r="Y58" s="157">
        <v>1</v>
      </c>
      <c r="Z58" s="157">
        <v>0</v>
      </c>
      <c r="AA58" s="157">
        <v>0.86</v>
      </c>
      <c r="AB58" s="162">
        <f t="shared" si="1"/>
        <v>2.8571428571428914E-3</v>
      </c>
      <c r="AD58" s="157" t="s">
        <v>74</v>
      </c>
      <c r="AE58" s="157">
        <v>7</v>
      </c>
      <c r="AF58" s="157">
        <v>6</v>
      </c>
      <c r="AG58" s="157">
        <v>1</v>
      </c>
      <c r="AH58" s="157">
        <v>0</v>
      </c>
      <c r="AI58" s="158">
        <f t="shared" si="11"/>
        <v>0.8571428571428571</v>
      </c>
      <c r="AJ58" s="162">
        <f t="shared" si="2"/>
        <v>-2.8571428571428914E-3</v>
      </c>
      <c r="AK58" s="162"/>
      <c r="AL58" s="157" t="s">
        <v>74</v>
      </c>
      <c r="AM58" s="157">
        <v>7</v>
      </c>
      <c r="AN58" s="157">
        <v>6</v>
      </c>
      <c r="AO58" s="157">
        <v>1</v>
      </c>
      <c r="AP58" s="157">
        <v>0</v>
      </c>
      <c r="AQ58" s="158">
        <f t="shared" si="3"/>
        <v>0.8571428571428571</v>
      </c>
      <c r="AR58" s="162">
        <f>AQ58-AA58</f>
        <v>-2.8571428571428914E-3</v>
      </c>
      <c r="AT58" s="157" t="s">
        <v>74</v>
      </c>
      <c r="AU58" s="157">
        <v>7</v>
      </c>
      <c r="AV58" s="157">
        <v>6</v>
      </c>
      <c r="AW58" s="157">
        <v>1</v>
      </c>
      <c r="AX58" s="157">
        <v>0</v>
      </c>
      <c r="AY58" s="158">
        <f t="shared" si="5"/>
        <v>0.8571428571428571</v>
      </c>
      <c r="AZ58" s="162">
        <f>AY58-AI58</f>
        <v>0</v>
      </c>
      <c r="BB58" s="157" t="s">
        <v>264</v>
      </c>
      <c r="BC58" s="157">
        <v>7</v>
      </c>
      <c r="BD58" s="157">
        <v>6</v>
      </c>
      <c r="BE58" s="157">
        <v>1</v>
      </c>
      <c r="BF58" s="157">
        <v>0</v>
      </c>
      <c r="BG58" s="158">
        <f t="shared" si="7"/>
        <v>0.8571428571428571</v>
      </c>
      <c r="BH58" s="162">
        <f t="shared" si="8"/>
        <v>0</v>
      </c>
      <c r="BJ58" s="156"/>
    </row>
    <row r="59" spans="7:62">
      <c r="G59" s="2" t="s">
        <v>179</v>
      </c>
      <c r="H59" s="2">
        <v>144</v>
      </c>
      <c r="I59" s="2">
        <v>133</v>
      </c>
      <c r="J59" s="2">
        <v>9</v>
      </c>
      <c r="K59" s="2">
        <v>2</v>
      </c>
      <c r="L59" s="4">
        <v>0.92</v>
      </c>
      <c r="M59" s="108"/>
      <c r="N59" s="2" t="s">
        <v>179</v>
      </c>
      <c r="O59" s="2">
        <v>144</v>
      </c>
      <c r="P59" s="2">
        <v>133</v>
      </c>
      <c r="Q59" s="2">
        <v>9</v>
      </c>
      <c r="R59" s="2">
        <v>2</v>
      </c>
      <c r="S59" s="4">
        <f t="shared" si="9"/>
        <v>0.92361111111111116</v>
      </c>
      <c r="T59" s="108">
        <f t="shared" si="0"/>
        <v>3.6111111111111205E-3</v>
      </c>
      <c r="V59" s="157" t="s">
        <v>179</v>
      </c>
      <c r="W59" s="157">
        <v>144</v>
      </c>
      <c r="X59" s="159">
        <v>134</v>
      </c>
      <c r="Y59" s="159">
        <v>8</v>
      </c>
      <c r="Z59" s="159">
        <v>2</v>
      </c>
      <c r="AA59" s="158">
        <f t="shared" si="10"/>
        <v>0.93055555555555558</v>
      </c>
      <c r="AB59" s="162">
        <f t="shared" si="1"/>
        <v>6.9444444444444198E-3</v>
      </c>
      <c r="AC59" t="s">
        <v>119</v>
      </c>
      <c r="AD59" s="159" t="s">
        <v>179</v>
      </c>
      <c r="AE59" s="159">
        <v>144</v>
      </c>
      <c r="AF59" s="159">
        <v>130</v>
      </c>
      <c r="AG59" s="159">
        <v>6</v>
      </c>
      <c r="AH59" s="159">
        <v>8</v>
      </c>
      <c r="AI59" s="28">
        <f t="shared" si="11"/>
        <v>0.90277777777777779</v>
      </c>
      <c r="AJ59" s="162">
        <f t="shared" si="2"/>
        <v>-2.777777777777779E-2</v>
      </c>
      <c r="AK59" s="162"/>
      <c r="AL59" s="11" t="s">
        <v>179</v>
      </c>
      <c r="AM59" s="11">
        <v>144</v>
      </c>
      <c r="AN59" s="11">
        <v>134</v>
      </c>
      <c r="AO59" s="11">
        <v>8</v>
      </c>
      <c r="AP59" s="11">
        <v>2</v>
      </c>
      <c r="AQ59" s="80">
        <f>AN59/AM59</f>
        <v>0.93055555555555558</v>
      </c>
      <c r="AR59" s="162">
        <f>AQ59-AA59</f>
        <v>0</v>
      </c>
      <c r="AT59" s="11" t="s">
        <v>179</v>
      </c>
      <c r="AU59" s="11">
        <v>144</v>
      </c>
      <c r="AV59" s="11">
        <v>134</v>
      </c>
      <c r="AW59" s="11">
        <v>8</v>
      </c>
      <c r="AX59" s="11">
        <v>2</v>
      </c>
      <c r="AY59" s="80">
        <f>AV59/AU59</f>
        <v>0.93055555555555558</v>
      </c>
      <c r="AZ59" s="162">
        <f>AY59-AI59</f>
        <v>2.777777777777779E-2</v>
      </c>
      <c r="BB59" s="157" t="s">
        <v>270</v>
      </c>
      <c r="BC59" s="157">
        <v>144</v>
      </c>
      <c r="BD59" s="157">
        <v>134</v>
      </c>
      <c r="BE59" s="159">
        <v>8</v>
      </c>
      <c r="BF59" s="157">
        <v>2</v>
      </c>
      <c r="BG59" s="158">
        <f t="shared" si="7"/>
        <v>0.93055555555555558</v>
      </c>
      <c r="BH59" s="162">
        <f t="shared" si="8"/>
        <v>0</v>
      </c>
      <c r="BI59" t="s">
        <v>119</v>
      </c>
      <c r="BJ59" s="156"/>
    </row>
    <row r="60" spans="7:62">
      <c r="G60" s="2" t="s">
        <v>75</v>
      </c>
      <c r="H60" s="2">
        <v>68</v>
      </c>
      <c r="I60" s="2">
        <v>68</v>
      </c>
      <c r="J60" s="2">
        <v>0</v>
      </c>
      <c r="K60" s="2">
        <v>0</v>
      </c>
      <c r="L60" s="4">
        <v>1</v>
      </c>
      <c r="M60" s="108"/>
      <c r="N60" s="2" t="s">
        <v>75</v>
      </c>
      <c r="O60" s="2">
        <v>68</v>
      </c>
      <c r="P60" s="2">
        <v>68</v>
      </c>
      <c r="Q60" s="2">
        <v>0</v>
      </c>
      <c r="R60" s="2">
        <v>0</v>
      </c>
      <c r="S60" s="4">
        <f t="shared" si="9"/>
        <v>1</v>
      </c>
      <c r="T60" s="108">
        <f t="shared" si="0"/>
        <v>0</v>
      </c>
      <c r="V60" s="157" t="s">
        <v>75</v>
      </c>
      <c r="W60" s="157">
        <v>68</v>
      </c>
      <c r="X60" s="157">
        <v>68</v>
      </c>
      <c r="Y60" s="157">
        <v>0</v>
      </c>
      <c r="Z60" s="157">
        <v>0</v>
      </c>
      <c r="AA60" s="158">
        <f t="shared" si="10"/>
        <v>1</v>
      </c>
      <c r="AB60" s="162">
        <f t="shared" si="1"/>
        <v>0</v>
      </c>
      <c r="AD60" s="157" t="s">
        <v>75</v>
      </c>
      <c r="AE60" s="157">
        <v>68</v>
      </c>
      <c r="AF60" s="157">
        <v>68</v>
      </c>
      <c r="AG60" s="157">
        <v>0</v>
      </c>
      <c r="AH60" s="157">
        <v>0</v>
      </c>
      <c r="AI60" s="158">
        <f t="shared" si="11"/>
        <v>1</v>
      </c>
      <c r="AJ60" s="162">
        <f t="shared" si="2"/>
        <v>0</v>
      </c>
      <c r="AK60" s="162"/>
      <c r="AL60" s="157" t="s">
        <v>75</v>
      </c>
      <c r="AM60" s="157">
        <v>68</v>
      </c>
      <c r="AN60" s="157">
        <v>68</v>
      </c>
      <c r="AO60" s="157">
        <v>0</v>
      </c>
      <c r="AP60" s="157">
        <v>0</v>
      </c>
      <c r="AQ60" s="158">
        <f>AN60/AM60</f>
        <v>1</v>
      </c>
      <c r="AR60" s="162">
        <f>AQ60-AA60</f>
        <v>0</v>
      </c>
      <c r="AT60" s="157" t="s">
        <v>75</v>
      </c>
      <c r="AU60" s="157">
        <v>68</v>
      </c>
      <c r="AV60" s="157">
        <v>68</v>
      </c>
      <c r="AW60" s="157">
        <v>0</v>
      </c>
      <c r="AX60" s="157">
        <v>0</v>
      </c>
      <c r="AY60" s="158">
        <f>AV60/AU60</f>
        <v>1</v>
      </c>
      <c r="AZ60" s="162">
        <f>AY60-AI60</f>
        <v>0</v>
      </c>
      <c r="BB60" s="157" t="s">
        <v>265</v>
      </c>
      <c r="BC60" s="157">
        <v>68</v>
      </c>
      <c r="BD60" s="157">
        <v>68</v>
      </c>
      <c r="BE60" s="157">
        <v>0</v>
      </c>
      <c r="BF60" s="157">
        <v>0</v>
      </c>
      <c r="BG60" s="158">
        <f t="shared" si="7"/>
        <v>1</v>
      </c>
      <c r="BH60" s="162">
        <f t="shared" si="8"/>
        <v>0</v>
      </c>
      <c r="BJ60" s="156"/>
    </row>
    <row r="61" spans="7:62">
      <c r="G61" s="2" t="s">
        <v>180</v>
      </c>
      <c r="H61" s="2">
        <v>3</v>
      </c>
      <c r="I61" s="2">
        <v>3</v>
      </c>
      <c r="J61" s="2">
        <v>0</v>
      </c>
      <c r="K61" s="2">
        <v>0</v>
      </c>
      <c r="L61" s="4">
        <v>1</v>
      </c>
      <c r="M61" s="108"/>
      <c r="N61" s="2" t="s">
        <v>180</v>
      </c>
      <c r="O61" s="2">
        <v>3</v>
      </c>
      <c r="P61" s="2">
        <v>3</v>
      </c>
      <c r="Q61" s="2">
        <v>0</v>
      </c>
      <c r="R61" s="2">
        <v>0</v>
      </c>
      <c r="S61" s="4">
        <f t="shared" si="9"/>
        <v>1</v>
      </c>
      <c r="T61" s="108">
        <f t="shared" si="0"/>
        <v>0</v>
      </c>
      <c r="V61" s="157" t="s">
        <v>180</v>
      </c>
      <c r="W61" s="157">
        <v>3</v>
      </c>
      <c r="X61" s="157">
        <v>3</v>
      </c>
      <c r="Y61" s="157">
        <v>0</v>
      </c>
      <c r="Z61" s="157">
        <v>0</v>
      </c>
      <c r="AA61" s="158">
        <f t="shared" si="10"/>
        <v>1</v>
      </c>
      <c r="AB61" s="162">
        <f t="shared" si="1"/>
        <v>0</v>
      </c>
      <c r="AD61" s="157" t="s">
        <v>180</v>
      </c>
      <c r="AE61" s="157">
        <v>3</v>
      </c>
      <c r="AF61" s="157">
        <v>3</v>
      </c>
      <c r="AG61" s="157">
        <v>0</v>
      </c>
      <c r="AH61" s="157">
        <v>0</v>
      </c>
      <c r="AI61" s="158">
        <f t="shared" si="11"/>
        <v>1</v>
      </c>
      <c r="AJ61" s="162">
        <f t="shared" si="2"/>
        <v>0</v>
      </c>
      <c r="AK61" s="162"/>
      <c r="AL61" s="157" t="s">
        <v>180</v>
      </c>
      <c r="AM61" s="157">
        <v>3</v>
      </c>
      <c r="AN61" s="157">
        <v>3</v>
      </c>
      <c r="AO61" s="157">
        <v>0</v>
      </c>
      <c r="AP61" s="157">
        <v>0</v>
      </c>
      <c r="AQ61" s="158">
        <f t="shared" ref="AQ61:AQ74" si="12">AN61/AM61</f>
        <v>1</v>
      </c>
      <c r="AR61" s="162">
        <f t="shared" ref="AR61:AR73" si="13">AQ61-AA61</f>
        <v>0</v>
      </c>
      <c r="AT61" s="157" t="s">
        <v>180</v>
      </c>
      <c r="AU61" s="157">
        <v>3</v>
      </c>
      <c r="AV61" s="157">
        <v>3</v>
      </c>
      <c r="AW61" s="157">
        <v>0</v>
      </c>
      <c r="AX61" s="157">
        <v>0</v>
      </c>
      <c r="AY61" s="158">
        <f t="shared" si="5"/>
        <v>1</v>
      </c>
      <c r="AZ61" s="162">
        <f t="shared" si="6"/>
        <v>0</v>
      </c>
      <c r="BB61" s="157" t="s">
        <v>180</v>
      </c>
      <c r="BC61" s="157">
        <v>3</v>
      </c>
      <c r="BD61" s="157">
        <v>3</v>
      </c>
      <c r="BE61" s="157">
        <v>0</v>
      </c>
      <c r="BF61" s="157">
        <v>0</v>
      </c>
      <c r="BG61" s="158">
        <f t="shared" si="7"/>
        <v>1</v>
      </c>
      <c r="BH61" s="162">
        <f t="shared" si="8"/>
        <v>0</v>
      </c>
      <c r="BJ61" s="156"/>
    </row>
    <row r="62" spans="7:62">
      <c r="G62" s="2" t="s">
        <v>77</v>
      </c>
      <c r="H62" s="2">
        <v>7</v>
      </c>
      <c r="I62" s="2">
        <v>6</v>
      </c>
      <c r="J62" s="2">
        <v>1</v>
      </c>
      <c r="K62" s="2">
        <v>0</v>
      </c>
      <c r="L62" s="4">
        <v>0.86</v>
      </c>
      <c r="M62" s="108"/>
      <c r="N62" s="2" t="s">
        <v>77</v>
      </c>
      <c r="O62" s="2">
        <v>7</v>
      </c>
      <c r="P62" s="2">
        <v>6</v>
      </c>
      <c r="Q62" s="2">
        <v>1</v>
      </c>
      <c r="R62" s="2">
        <v>0</v>
      </c>
      <c r="S62" s="4">
        <f t="shared" si="9"/>
        <v>0.8571428571428571</v>
      </c>
      <c r="T62" s="108">
        <f t="shared" si="0"/>
        <v>-2.8571428571428914E-3</v>
      </c>
      <c r="V62" s="157" t="s">
        <v>77</v>
      </c>
      <c r="W62" s="157">
        <v>7</v>
      </c>
      <c r="X62" s="157">
        <v>6</v>
      </c>
      <c r="Y62" s="157">
        <v>1</v>
      </c>
      <c r="Z62" s="157">
        <v>0</v>
      </c>
      <c r="AA62" s="158">
        <f t="shared" si="10"/>
        <v>0.8571428571428571</v>
      </c>
      <c r="AB62" s="162">
        <f t="shared" si="1"/>
        <v>0</v>
      </c>
      <c r="AD62" s="157" t="s">
        <v>77</v>
      </c>
      <c r="AE62" s="157">
        <v>7</v>
      </c>
      <c r="AF62" s="157">
        <v>6</v>
      </c>
      <c r="AG62" s="157">
        <v>1</v>
      </c>
      <c r="AH62" s="157">
        <v>0</v>
      </c>
      <c r="AI62" s="158">
        <f t="shared" si="11"/>
        <v>0.8571428571428571</v>
      </c>
      <c r="AJ62" s="162">
        <f t="shared" si="2"/>
        <v>0</v>
      </c>
      <c r="AK62" s="162"/>
      <c r="AL62" s="157" t="s">
        <v>77</v>
      </c>
      <c r="AM62" s="157">
        <v>7</v>
      </c>
      <c r="AN62" s="157">
        <v>6</v>
      </c>
      <c r="AO62" s="157">
        <v>1</v>
      </c>
      <c r="AP62" s="157">
        <v>0</v>
      </c>
      <c r="AQ62" s="158">
        <f t="shared" si="12"/>
        <v>0.8571428571428571</v>
      </c>
      <c r="AR62" s="162">
        <f t="shared" si="13"/>
        <v>0</v>
      </c>
      <c r="AT62" s="157" t="s">
        <v>77</v>
      </c>
      <c r="AU62" s="157">
        <v>7</v>
      </c>
      <c r="AV62" s="157">
        <v>6</v>
      </c>
      <c r="AW62" s="157">
        <v>1</v>
      </c>
      <c r="AX62" s="157">
        <v>0</v>
      </c>
      <c r="AY62" s="158">
        <f t="shared" si="5"/>
        <v>0.8571428571428571</v>
      </c>
      <c r="AZ62" s="162">
        <f t="shared" si="6"/>
        <v>0</v>
      </c>
      <c r="BB62" s="157" t="s">
        <v>77</v>
      </c>
      <c r="BC62" s="157">
        <v>7</v>
      </c>
      <c r="BD62" s="157">
        <v>6</v>
      </c>
      <c r="BE62" s="157">
        <v>1</v>
      </c>
      <c r="BF62" s="157">
        <v>0</v>
      </c>
      <c r="BG62" s="158">
        <f t="shared" si="7"/>
        <v>0.8571428571428571</v>
      </c>
      <c r="BH62" s="162">
        <f t="shared" si="8"/>
        <v>0</v>
      </c>
      <c r="BJ62" s="156"/>
    </row>
    <row r="63" spans="7:62">
      <c r="G63" s="2" t="s">
        <v>78</v>
      </c>
      <c r="H63" s="2">
        <v>32</v>
      </c>
      <c r="I63" s="2">
        <v>31</v>
      </c>
      <c r="J63" s="2">
        <v>1</v>
      </c>
      <c r="K63" s="2">
        <v>0</v>
      </c>
      <c r="L63" s="4">
        <v>0.97</v>
      </c>
      <c r="M63" s="108"/>
      <c r="N63" s="2" t="s">
        <v>78</v>
      </c>
      <c r="O63" s="2">
        <v>32</v>
      </c>
      <c r="P63" s="2">
        <v>31</v>
      </c>
      <c r="Q63" s="2">
        <v>1</v>
      </c>
      <c r="R63" s="2">
        <v>0</v>
      </c>
      <c r="S63" s="4">
        <f t="shared" si="9"/>
        <v>0.96875</v>
      </c>
      <c r="T63" s="108">
        <f t="shared" si="0"/>
        <v>-1.2499999999999734E-3</v>
      </c>
      <c r="V63" s="157" t="s">
        <v>78</v>
      </c>
      <c r="W63" s="157">
        <v>32</v>
      </c>
      <c r="X63" s="157">
        <v>31</v>
      </c>
      <c r="Y63" s="157">
        <v>1</v>
      </c>
      <c r="Z63" s="157">
        <v>0</v>
      </c>
      <c r="AA63" s="158">
        <f t="shared" si="10"/>
        <v>0.96875</v>
      </c>
      <c r="AB63" s="162">
        <f t="shared" si="1"/>
        <v>0</v>
      </c>
      <c r="AD63" s="157" t="s">
        <v>78</v>
      </c>
      <c r="AE63" s="157">
        <v>32</v>
      </c>
      <c r="AF63" s="157">
        <v>31</v>
      </c>
      <c r="AG63" s="157">
        <v>1</v>
      </c>
      <c r="AH63" s="157">
        <v>0</v>
      </c>
      <c r="AI63" s="158">
        <f t="shared" si="11"/>
        <v>0.96875</v>
      </c>
      <c r="AJ63" s="162">
        <f t="shared" si="2"/>
        <v>0</v>
      </c>
      <c r="AK63" s="162"/>
      <c r="AL63" s="157" t="s">
        <v>78</v>
      </c>
      <c r="AM63" s="157">
        <v>32</v>
      </c>
      <c r="AN63" s="157">
        <v>31</v>
      </c>
      <c r="AO63" s="157">
        <v>1</v>
      </c>
      <c r="AP63" s="157">
        <v>0</v>
      </c>
      <c r="AQ63" s="158">
        <f t="shared" si="12"/>
        <v>0.96875</v>
      </c>
      <c r="AR63" s="162">
        <f t="shared" si="13"/>
        <v>0</v>
      </c>
      <c r="AT63" s="157" t="s">
        <v>78</v>
      </c>
      <c r="AU63" s="157">
        <v>32</v>
      </c>
      <c r="AV63" s="157">
        <v>31</v>
      </c>
      <c r="AW63" s="157">
        <v>1</v>
      </c>
      <c r="AX63" s="157">
        <v>0</v>
      </c>
      <c r="AY63" s="158">
        <f t="shared" si="5"/>
        <v>0.96875</v>
      </c>
      <c r="AZ63" s="162">
        <f t="shared" si="6"/>
        <v>0</v>
      </c>
      <c r="BB63" s="157" t="s">
        <v>78</v>
      </c>
      <c r="BC63" s="157">
        <v>32</v>
      </c>
      <c r="BD63" s="157">
        <v>31</v>
      </c>
      <c r="BE63" s="157">
        <v>1</v>
      </c>
      <c r="BF63" s="157">
        <v>0</v>
      </c>
      <c r="BG63" s="158">
        <f t="shared" si="7"/>
        <v>0.96875</v>
      </c>
      <c r="BH63" s="162">
        <f t="shared" si="8"/>
        <v>0</v>
      </c>
      <c r="BJ63" s="156"/>
    </row>
    <row r="64" spans="7:62">
      <c r="G64" s="2" t="s">
        <v>79</v>
      </c>
      <c r="H64" s="2">
        <v>160</v>
      </c>
      <c r="I64" s="2">
        <v>32</v>
      </c>
      <c r="J64" s="2">
        <v>49</v>
      </c>
      <c r="K64" s="2">
        <v>79</v>
      </c>
      <c r="L64" s="4">
        <v>0.2</v>
      </c>
      <c r="M64" s="108"/>
      <c r="N64" s="2" t="s">
        <v>79</v>
      </c>
      <c r="O64" s="2">
        <v>160</v>
      </c>
      <c r="P64" s="2">
        <v>32</v>
      </c>
      <c r="Q64" s="2">
        <v>49</v>
      </c>
      <c r="R64" s="2">
        <v>79</v>
      </c>
      <c r="S64" s="4">
        <f t="shared" si="9"/>
        <v>0.2</v>
      </c>
      <c r="T64" s="108">
        <f t="shared" si="0"/>
        <v>0</v>
      </c>
      <c r="V64" s="157" t="s">
        <v>79</v>
      </c>
      <c r="W64" s="157">
        <v>160</v>
      </c>
      <c r="X64" s="157">
        <v>32</v>
      </c>
      <c r="Y64" s="157">
        <v>49</v>
      </c>
      <c r="Z64" s="157">
        <v>79</v>
      </c>
      <c r="AA64" s="158">
        <f t="shared" si="10"/>
        <v>0.2</v>
      </c>
      <c r="AB64" s="162">
        <f t="shared" si="1"/>
        <v>0</v>
      </c>
      <c r="AD64" s="157" t="s">
        <v>79</v>
      </c>
      <c r="AE64" s="157">
        <v>160</v>
      </c>
      <c r="AF64" s="157">
        <v>32</v>
      </c>
      <c r="AG64" s="157">
        <v>49</v>
      </c>
      <c r="AH64" s="157">
        <v>79</v>
      </c>
      <c r="AI64" s="158">
        <f t="shared" si="11"/>
        <v>0.2</v>
      </c>
      <c r="AJ64" s="162">
        <f t="shared" si="2"/>
        <v>0</v>
      </c>
      <c r="AK64" s="162"/>
      <c r="AL64" s="157" t="s">
        <v>79</v>
      </c>
      <c r="AM64" s="157">
        <v>160</v>
      </c>
      <c r="AN64" s="157">
        <v>32</v>
      </c>
      <c r="AO64" s="157">
        <v>49</v>
      </c>
      <c r="AP64" s="157">
        <v>79</v>
      </c>
      <c r="AQ64" s="158">
        <f t="shared" si="12"/>
        <v>0.2</v>
      </c>
      <c r="AR64" s="162">
        <f t="shared" si="13"/>
        <v>0</v>
      </c>
      <c r="AT64" s="157" t="s">
        <v>79</v>
      </c>
      <c r="AU64" s="157">
        <v>160</v>
      </c>
      <c r="AV64" s="157">
        <v>32</v>
      </c>
      <c r="AW64" s="157">
        <v>49</v>
      </c>
      <c r="AX64" s="157">
        <v>79</v>
      </c>
      <c r="AY64" s="158">
        <f t="shared" si="5"/>
        <v>0.2</v>
      </c>
      <c r="AZ64" s="162">
        <f t="shared" si="6"/>
        <v>0</v>
      </c>
      <c r="BB64" s="157" t="s">
        <v>266</v>
      </c>
      <c r="BC64" s="157">
        <v>160</v>
      </c>
      <c r="BD64" s="157">
        <v>32</v>
      </c>
      <c r="BE64" s="157">
        <v>49</v>
      </c>
      <c r="BF64" s="157">
        <v>79</v>
      </c>
      <c r="BG64" s="158">
        <f t="shared" si="7"/>
        <v>0.2</v>
      </c>
      <c r="BH64" s="162">
        <f t="shared" si="8"/>
        <v>0</v>
      </c>
      <c r="BJ64" s="156"/>
    </row>
    <row r="65" spans="7:62">
      <c r="G65" s="2" t="s">
        <v>106</v>
      </c>
      <c r="H65" s="2">
        <v>52</v>
      </c>
      <c r="I65" s="2">
        <v>52</v>
      </c>
      <c r="J65" s="2">
        <v>0</v>
      </c>
      <c r="K65" s="2">
        <v>0</v>
      </c>
      <c r="L65" s="4">
        <v>1</v>
      </c>
      <c r="M65" s="108"/>
      <c r="N65" s="2" t="s">
        <v>106</v>
      </c>
      <c r="O65" s="2">
        <v>52</v>
      </c>
      <c r="P65" s="2">
        <v>52</v>
      </c>
      <c r="Q65" s="2">
        <v>0</v>
      </c>
      <c r="R65" s="2">
        <v>0</v>
      </c>
      <c r="S65" s="4">
        <f t="shared" si="9"/>
        <v>1</v>
      </c>
      <c r="T65" s="108">
        <f t="shared" si="0"/>
        <v>0</v>
      </c>
      <c r="V65" s="157" t="s">
        <v>106</v>
      </c>
      <c r="W65" s="157">
        <v>52</v>
      </c>
      <c r="X65" s="157">
        <v>52</v>
      </c>
      <c r="Y65" s="157">
        <v>0</v>
      </c>
      <c r="Z65" s="157">
        <v>0</v>
      </c>
      <c r="AA65" s="158">
        <f>X65/W65</f>
        <v>1</v>
      </c>
      <c r="AB65" s="162">
        <f t="shared" si="1"/>
        <v>0</v>
      </c>
      <c r="AD65" s="157" t="s">
        <v>106</v>
      </c>
      <c r="AE65" s="157">
        <v>52</v>
      </c>
      <c r="AF65" s="157">
        <v>52</v>
      </c>
      <c r="AG65" s="157">
        <v>0</v>
      </c>
      <c r="AH65" s="157">
        <v>0</v>
      </c>
      <c r="AI65" s="158">
        <f t="shared" si="11"/>
        <v>1</v>
      </c>
      <c r="AJ65" s="162">
        <f t="shared" si="2"/>
        <v>0</v>
      </c>
      <c r="AK65" s="162"/>
      <c r="AL65" s="157" t="s">
        <v>106</v>
      </c>
      <c r="AM65" s="157">
        <v>52</v>
      </c>
      <c r="AN65" s="157">
        <v>52</v>
      </c>
      <c r="AO65" s="157">
        <v>0</v>
      </c>
      <c r="AP65" s="157">
        <v>0</v>
      </c>
      <c r="AQ65" s="158">
        <f t="shared" si="12"/>
        <v>1</v>
      </c>
      <c r="AR65" s="162">
        <f t="shared" si="13"/>
        <v>0</v>
      </c>
      <c r="AT65" s="157" t="s">
        <v>106</v>
      </c>
      <c r="AU65" s="157">
        <v>52</v>
      </c>
      <c r="AV65" s="157">
        <v>52</v>
      </c>
      <c r="AW65" s="157">
        <v>0</v>
      </c>
      <c r="AX65" s="157">
        <v>0</v>
      </c>
      <c r="AY65" s="158">
        <f t="shared" si="5"/>
        <v>1</v>
      </c>
      <c r="AZ65" s="162">
        <f t="shared" si="6"/>
        <v>0</v>
      </c>
      <c r="BB65" s="157" t="s">
        <v>106</v>
      </c>
      <c r="BC65" s="157">
        <v>52</v>
      </c>
      <c r="BD65" s="157">
        <v>52</v>
      </c>
      <c r="BE65" s="157">
        <v>0</v>
      </c>
      <c r="BF65" s="157">
        <v>0</v>
      </c>
      <c r="BG65" s="158">
        <f t="shared" si="7"/>
        <v>1</v>
      </c>
      <c r="BH65" s="162">
        <f t="shared" si="8"/>
        <v>0</v>
      </c>
      <c r="BJ65" s="156"/>
    </row>
    <row r="66" spans="7:62">
      <c r="G66" s="2" t="s">
        <v>80</v>
      </c>
      <c r="H66" s="2">
        <v>20</v>
      </c>
      <c r="I66" s="2">
        <v>20</v>
      </c>
      <c r="J66" s="2">
        <v>0</v>
      </c>
      <c r="K66" s="2">
        <v>0</v>
      </c>
      <c r="L66" s="4">
        <v>1</v>
      </c>
      <c r="M66" s="108"/>
      <c r="N66" s="2" t="s">
        <v>80</v>
      </c>
      <c r="O66" s="2">
        <v>20</v>
      </c>
      <c r="P66" s="2">
        <v>20</v>
      </c>
      <c r="Q66" s="2">
        <v>0</v>
      </c>
      <c r="R66" s="2">
        <v>0</v>
      </c>
      <c r="S66" s="4">
        <f t="shared" si="9"/>
        <v>1</v>
      </c>
      <c r="T66" s="108">
        <f t="shared" si="0"/>
        <v>0</v>
      </c>
      <c r="V66" s="157" t="s">
        <v>80</v>
      </c>
      <c r="W66" s="157">
        <v>20</v>
      </c>
      <c r="X66" s="157">
        <v>20</v>
      </c>
      <c r="Y66" s="157">
        <v>0</v>
      </c>
      <c r="Z66" s="157">
        <v>0</v>
      </c>
      <c r="AA66" s="158">
        <f>X66/W66</f>
        <v>1</v>
      </c>
      <c r="AB66" s="162">
        <f t="shared" si="1"/>
        <v>0</v>
      </c>
      <c r="AD66" s="157" t="s">
        <v>80</v>
      </c>
      <c r="AE66" s="157">
        <v>20</v>
      </c>
      <c r="AF66" s="157">
        <v>20</v>
      </c>
      <c r="AG66" s="157">
        <v>0</v>
      </c>
      <c r="AH66" s="157">
        <v>0</v>
      </c>
      <c r="AI66" s="158">
        <f t="shared" si="11"/>
        <v>1</v>
      </c>
      <c r="AJ66" s="162">
        <f t="shared" si="2"/>
        <v>0</v>
      </c>
      <c r="AK66" s="162"/>
      <c r="AL66" s="157" t="s">
        <v>80</v>
      </c>
      <c r="AM66" s="157">
        <v>20</v>
      </c>
      <c r="AN66" s="157">
        <v>20</v>
      </c>
      <c r="AO66" s="157">
        <v>0</v>
      </c>
      <c r="AP66" s="157">
        <v>0</v>
      </c>
      <c r="AQ66" s="158">
        <f t="shared" si="12"/>
        <v>1</v>
      </c>
      <c r="AR66" s="162">
        <f t="shared" si="13"/>
        <v>0</v>
      </c>
      <c r="AT66" s="157" t="s">
        <v>80</v>
      </c>
      <c r="AU66" s="157">
        <v>20</v>
      </c>
      <c r="AV66" s="157">
        <v>20</v>
      </c>
      <c r="AW66" s="157">
        <v>0</v>
      </c>
      <c r="AX66" s="157">
        <v>0</v>
      </c>
      <c r="AY66" s="158">
        <f t="shared" si="5"/>
        <v>1</v>
      </c>
      <c r="AZ66" s="162">
        <f t="shared" si="6"/>
        <v>0</v>
      </c>
      <c r="BB66" s="157" t="s">
        <v>80</v>
      </c>
      <c r="BC66" s="157">
        <v>20</v>
      </c>
      <c r="BD66" s="157">
        <v>20</v>
      </c>
      <c r="BE66" s="157">
        <v>0</v>
      </c>
      <c r="BF66" s="157">
        <v>0</v>
      </c>
      <c r="BG66" s="158">
        <f t="shared" si="7"/>
        <v>1</v>
      </c>
      <c r="BH66" s="162">
        <f t="shared" si="8"/>
        <v>0</v>
      </c>
      <c r="BJ66" s="156"/>
    </row>
    <row r="67" spans="7:62">
      <c r="G67" s="2" t="s">
        <v>85</v>
      </c>
      <c r="H67" s="2">
        <v>3</v>
      </c>
      <c r="I67" s="2">
        <v>3</v>
      </c>
      <c r="J67" s="2">
        <v>0</v>
      </c>
      <c r="K67" s="2">
        <v>0</v>
      </c>
      <c r="L67" s="4">
        <v>1</v>
      </c>
      <c r="M67" s="108"/>
      <c r="N67" s="2" t="s">
        <v>85</v>
      </c>
      <c r="O67" s="2">
        <v>3</v>
      </c>
      <c r="P67" s="2">
        <v>3</v>
      </c>
      <c r="Q67" s="2">
        <v>0</v>
      </c>
      <c r="R67" s="2">
        <v>0</v>
      </c>
      <c r="S67" s="4">
        <f t="shared" si="9"/>
        <v>1</v>
      </c>
      <c r="T67" s="108">
        <f t="shared" si="0"/>
        <v>0</v>
      </c>
      <c r="V67" s="157" t="s">
        <v>85</v>
      </c>
      <c r="W67" s="157">
        <v>3</v>
      </c>
      <c r="X67" s="157">
        <v>3</v>
      </c>
      <c r="Y67" s="157">
        <v>0</v>
      </c>
      <c r="Z67" s="157">
        <v>0</v>
      </c>
      <c r="AA67" s="158">
        <f t="shared" ref="AA67:AA73" si="14">X67/W67</f>
        <v>1</v>
      </c>
      <c r="AB67" s="162">
        <f t="shared" si="1"/>
        <v>0</v>
      </c>
      <c r="AD67" s="157" t="s">
        <v>85</v>
      </c>
      <c r="AE67" s="157">
        <v>3</v>
      </c>
      <c r="AF67" s="157">
        <v>3</v>
      </c>
      <c r="AG67" s="157">
        <v>0</v>
      </c>
      <c r="AH67" s="157">
        <v>0</v>
      </c>
      <c r="AI67" s="158">
        <f t="shared" si="11"/>
        <v>1</v>
      </c>
      <c r="AJ67" s="162">
        <f t="shared" si="2"/>
        <v>0</v>
      </c>
      <c r="AK67" s="162"/>
      <c r="AL67" s="157" t="s">
        <v>85</v>
      </c>
      <c r="AM67" s="157">
        <v>3</v>
      </c>
      <c r="AN67" s="157">
        <v>3</v>
      </c>
      <c r="AO67" s="157">
        <v>0</v>
      </c>
      <c r="AP67" s="157">
        <v>0</v>
      </c>
      <c r="AQ67" s="158">
        <f t="shared" si="12"/>
        <v>1</v>
      </c>
      <c r="AR67" s="162">
        <f t="shared" si="13"/>
        <v>0</v>
      </c>
      <c r="AT67" s="157" t="s">
        <v>85</v>
      </c>
      <c r="AU67" s="157">
        <v>3</v>
      </c>
      <c r="AV67" s="157">
        <v>3</v>
      </c>
      <c r="AW67" s="157">
        <v>0</v>
      </c>
      <c r="AX67" s="157">
        <v>0</v>
      </c>
      <c r="AY67" s="158">
        <f t="shared" si="5"/>
        <v>1</v>
      </c>
      <c r="AZ67" s="162">
        <f t="shared" si="6"/>
        <v>0</v>
      </c>
      <c r="BB67" s="157" t="s">
        <v>85</v>
      </c>
      <c r="BC67" s="157">
        <v>3</v>
      </c>
      <c r="BD67" s="157">
        <v>3</v>
      </c>
      <c r="BE67" s="157">
        <v>0</v>
      </c>
      <c r="BF67" s="157">
        <v>0</v>
      </c>
      <c r="BG67" s="158">
        <f t="shared" si="7"/>
        <v>1</v>
      </c>
      <c r="BH67" s="162">
        <f t="shared" si="8"/>
        <v>0</v>
      </c>
      <c r="BJ67" s="156"/>
    </row>
    <row r="68" spans="7:62">
      <c r="G68" s="2" t="s">
        <v>108</v>
      </c>
      <c r="H68" s="2">
        <v>4</v>
      </c>
      <c r="I68" s="2">
        <v>4</v>
      </c>
      <c r="J68" s="2">
        <v>0</v>
      </c>
      <c r="K68" s="2">
        <v>0</v>
      </c>
      <c r="L68" s="4">
        <v>1</v>
      </c>
      <c r="M68" s="108"/>
      <c r="N68" s="2" t="s">
        <v>108</v>
      </c>
      <c r="O68" s="2">
        <v>4</v>
      </c>
      <c r="P68" s="2">
        <v>4</v>
      </c>
      <c r="Q68" s="2">
        <v>0</v>
      </c>
      <c r="R68" s="2">
        <v>0</v>
      </c>
      <c r="S68" s="4">
        <f t="shared" ref="S68:S73" si="15">P68/O68</f>
        <v>1</v>
      </c>
      <c r="T68" s="108">
        <f t="shared" ref="T68:T73" si="16">S68-L68</f>
        <v>0</v>
      </c>
      <c r="V68" s="157" t="s">
        <v>108</v>
      </c>
      <c r="W68" s="157">
        <v>4</v>
      </c>
      <c r="X68" s="157">
        <v>4</v>
      </c>
      <c r="Y68" s="157">
        <v>0</v>
      </c>
      <c r="Z68" s="157">
        <v>0</v>
      </c>
      <c r="AA68" s="158">
        <f t="shared" si="14"/>
        <v>1</v>
      </c>
      <c r="AB68" s="162">
        <f>AA68-S68</f>
        <v>0</v>
      </c>
      <c r="AD68" s="157" t="s">
        <v>108</v>
      </c>
      <c r="AE68" s="157">
        <v>4</v>
      </c>
      <c r="AF68" s="157">
        <v>4</v>
      </c>
      <c r="AG68" s="157">
        <v>0</v>
      </c>
      <c r="AH68" s="157">
        <v>0</v>
      </c>
      <c r="AI68" s="158">
        <f t="shared" ref="AI68:AI73" si="17">AF68/AE68</f>
        <v>1</v>
      </c>
      <c r="AJ68" s="162">
        <f t="shared" ref="AJ68:AJ73" si="18">AI68-AA68</f>
        <v>0</v>
      </c>
      <c r="AK68" s="162"/>
      <c r="AL68" s="157" t="s">
        <v>108</v>
      </c>
      <c r="AM68" s="157">
        <v>4</v>
      </c>
      <c r="AN68" s="157">
        <v>4</v>
      </c>
      <c r="AO68" s="157">
        <v>0</v>
      </c>
      <c r="AP68" s="157">
        <v>0</v>
      </c>
      <c r="AQ68" s="158">
        <f t="shared" si="12"/>
        <v>1</v>
      </c>
      <c r="AR68" s="162">
        <f t="shared" si="13"/>
        <v>0</v>
      </c>
      <c r="AT68" s="157" t="s">
        <v>108</v>
      </c>
      <c r="AU68" s="157">
        <v>4</v>
      </c>
      <c r="AV68" s="157">
        <v>4</v>
      </c>
      <c r="AW68" s="157">
        <v>0</v>
      </c>
      <c r="AX68" s="157">
        <v>0</v>
      </c>
      <c r="AY68" s="158">
        <f t="shared" ref="AY68:AY74" si="19">AV68/AU68</f>
        <v>1</v>
      </c>
      <c r="AZ68" s="162">
        <f t="shared" ref="AZ68:AZ73" si="20">AY68-AI68</f>
        <v>0</v>
      </c>
      <c r="BB68" s="157" t="s">
        <v>108</v>
      </c>
      <c r="BC68" s="157">
        <v>4</v>
      </c>
      <c r="BD68" s="157">
        <v>4</v>
      </c>
      <c r="BE68" s="157">
        <v>0</v>
      </c>
      <c r="BF68" s="157">
        <v>0</v>
      </c>
      <c r="BG68" s="158">
        <f t="shared" ref="BG68:BG74" si="21">BD68/BC68</f>
        <v>1</v>
      </c>
      <c r="BH68" s="162">
        <f t="shared" ref="BH68:BH73" si="22">BG68-AY68</f>
        <v>0</v>
      </c>
      <c r="BJ68" s="156"/>
    </row>
    <row r="69" spans="7:62">
      <c r="G69" s="2" t="s">
        <v>81</v>
      </c>
      <c r="H69" s="2">
        <v>92</v>
      </c>
      <c r="I69" s="2">
        <v>76</v>
      </c>
      <c r="J69" s="2">
        <v>10</v>
      </c>
      <c r="K69" s="2">
        <v>6</v>
      </c>
      <c r="L69" s="4">
        <v>0.83</v>
      </c>
      <c r="M69" s="108"/>
      <c r="N69" s="2" t="s">
        <v>81</v>
      </c>
      <c r="O69" s="2">
        <v>92</v>
      </c>
      <c r="P69" s="2">
        <v>76</v>
      </c>
      <c r="Q69" s="2">
        <v>10</v>
      </c>
      <c r="R69" s="2">
        <v>6</v>
      </c>
      <c r="S69" s="4">
        <f t="shared" si="15"/>
        <v>0.82608695652173914</v>
      </c>
      <c r="T69" s="108">
        <f t="shared" si="16"/>
        <v>-3.9130434782608248E-3</v>
      </c>
      <c r="V69" s="157" t="s">
        <v>81</v>
      </c>
      <c r="W69" s="157">
        <v>92</v>
      </c>
      <c r="X69" s="157">
        <v>76</v>
      </c>
      <c r="Y69" s="157">
        <v>10</v>
      </c>
      <c r="Z69" s="157">
        <v>6</v>
      </c>
      <c r="AA69" s="158">
        <f t="shared" si="14"/>
        <v>0.82608695652173914</v>
      </c>
      <c r="AB69" s="162">
        <f>AA69-S69</f>
        <v>0</v>
      </c>
      <c r="AD69" s="157" t="s">
        <v>81</v>
      </c>
      <c r="AE69" s="157">
        <v>92</v>
      </c>
      <c r="AF69" s="157">
        <v>76</v>
      </c>
      <c r="AG69" s="157">
        <v>10</v>
      </c>
      <c r="AH69" s="157">
        <v>6</v>
      </c>
      <c r="AI69" s="158">
        <f t="shared" si="17"/>
        <v>0.82608695652173914</v>
      </c>
      <c r="AJ69" s="162">
        <f t="shared" si="18"/>
        <v>0</v>
      </c>
      <c r="AK69" s="162"/>
      <c r="AL69" s="157" t="s">
        <v>81</v>
      </c>
      <c r="AM69" s="157">
        <v>92</v>
      </c>
      <c r="AN69" s="157">
        <v>76</v>
      </c>
      <c r="AO69" s="157">
        <v>10</v>
      </c>
      <c r="AP69" s="157">
        <v>6</v>
      </c>
      <c r="AQ69" s="158">
        <f t="shared" si="12"/>
        <v>0.82608695652173914</v>
      </c>
      <c r="AR69" s="162">
        <f t="shared" si="13"/>
        <v>0</v>
      </c>
      <c r="AT69" s="157" t="s">
        <v>81</v>
      </c>
      <c r="AU69" s="157">
        <v>92</v>
      </c>
      <c r="AV69" s="157">
        <v>76</v>
      </c>
      <c r="AW69" s="157">
        <v>10</v>
      </c>
      <c r="AX69" s="157">
        <v>6</v>
      </c>
      <c r="AY69" s="158">
        <f t="shared" si="19"/>
        <v>0.82608695652173914</v>
      </c>
      <c r="AZ69" s="162">
        <f t="shared" si="20"/>
        <v>0</v>
      </c>
      <c r="BB69" s="157" t="s">
        <v>267</v>
      </c>
      <c r="BC69" s="157">
        <v>92</v>
      </c>
      <c r="BD69" s="157">
        <v>76</v>
      </c>
      <c r="BE69" s="157">
        <v>10</v>
      </c>
      <c r="BF69" s="157">
        <v>6</v>
      </c>
      <c r="BG69" s="158">
        <f t="shared" si="21"/>
        <v>0.82608695652173914</v>
      </c>
      <c r="BH69" s="162">
        <f t="shared" si="22"/>
        <v>0</v>
      </c>
      <c r="BJ69" s="156"/>
    </row>
    <row r="70" spans="7:62">
      <c r="G70" s="2" t="s">
        <v>82</v>
      </c>
      <c r="H70" s="2">
        <v>71</v>
      </c>
      <c r="I70" s="2">
        <v>33</v>
      </c>
      <c r="J70" s="2">
        <v>10</v>
      </c>
      <c r="K70" s="2">
        <v>28</v>
      </c>
      <c r="L70" s="4">
        <v>0.46</v>
      </c>
      <c r="M70" s="108"/>
      <c r="N70" s="2" t="s">
        <v>82</v>
      </c>
      <c r="O70" s="2">
        <v>71</v>
      </c>
      <c r="P70" s="2">
        <v>33</v>
      </c>
      <c r="Q70" s="2">
        <v>10</v>
      </c>
      <c r="R70" s="2">
        <v>28</v>
      </c>
      <c r="S70" s="4">
        <f t="shared" si="15"/>
        <v>0.46478873239436619</v>
      </c>
      <c r="T70" s="108">
        <f t="shared" si="16"/>
        <v>4.7887323943661686E-3</v>
      </c>
      <c r="V70" s="157" t="s">
        <v>82</v>
      </c>
      <c r="W70" s="157">
        <v>71</v>
      </c>
      <c r="X70" s="157">
        <v>33</v>
      </c>
      <c r="Y70" s="157">
        <v>10</v>
      </c>
      <c r="Z70" s="157">
        <v>28</v>
      </c>
      <c r="AA70" s="158">
        <f t="shared" si="14"/>
        <v>0.46478873239436619</v>
      </c>
      <c r="AB70" s="162">
        <f>AA70-S70</f>
        <v>0</v>
      </c>
      <c r="AD70" s="157" t="s">
        <v>82</v>
      </c>
      <c r="AE70" s="157">
        <v>71</v>
      </c>
      <c r="AF70" s="157">
        <v>33</v>
      </c>
      <c r="AG70" s="157">
        <v>10</v>
      </c>
      <c r="AH70" s="157">
        <v>28</v>
      </c>
      <c r="AI70" s="158">
        <f t="shared" si="17"/>
        <v>0.46478873239436619</v>
      </c>
      <c r="AJ70" s="162">
        <f t="shared" si="18"/>
        <v>0</v>
      </c>
      <c r="AK70" s="162"/>
      <c r="AL70" s="157" t="s">
        <v>82</v>
      </c>
      <c r="AM70" s="157">
        <v>71</v>
      </c>
      <c r="AN70" s="157">
        <v>46</v>
      </c>
      <c r="AO70" s="159">
        <v>7</v>
      </c>
      <c r="AP70" s="157">
        <v>18</v>
      </c>
      <c r="AQ70" s="158">
        <f t="shared" si="12"/>
        <v>0.647887323943662</v>
      </c>
      <c r="AR70" s="162">
        <f t="shared" si="13"/>
        <v>0.18309859154929581</v>
      </c>
      <c r="AS70" s="156" t="s">
        <v>119</v>
      </c>
      <c r="AT70" s="157" t="s">
        <v>82</v>
      </c>
      <c r="AU70" s="157">
        <v>71</v>
      </c>
      <c r="AV70" s="157">
        <v>46</v>
      </c>
      <c r="AW70" s="159">
        <v>7</v>
      </c>
      <c r="AX70" s="157">
        <v>18</v>
      </c>
      <c r="AY70" s="158">
        <f t="shared" si="19"/>
        <v>0.647887323943662</v>
      </c>
      <c r="AZ70" s="162">
        <f t="shared" si="20"/>
        <v>0.18309859154929581</v>
      </c>
      <c r="BA70" t="s">
        <v>119</v>
      </c>
      <c r="BB70" s="157" t="s">
        <v>82</v>
      </c>
      <c r="BC70" s="157">
        <v>71</v>
      </c>
      <c r="BD70" s="157">
        <v>46</v>
      </c>
      <c r="BE70" s="159">
        <v>7</v>
      </c>
      <c r="BF70" s="157">
        <v>18</v>
      </c>
      <c r="BG70" s="158">
        <f t="shared" si="21"/>
        <v>0.647887323943662</v>
      </c>
      <c r="BH70" s="162">
        <f t="shared" si="22"/>
        <v>0</v>
      </c>
      <c r="BI70" t="s">
        <v>119</v>
      </c>
      <c r="BJ70" s="156"/>
    </row>
    <row r="71" spans="7:62">
      <c r="G71" s="2" t="s">
        <v>86</v>
      </c>
      <c r="H71" s="2">
        <v>555</v>
      </c>
      <c r="I71" s="2">
        <v>553</v>
      </c>
      <c r="J71" s="2">
        <v>2</v>
      </c>
      <c r="K71" s="2">
        <v>0</v>
      </c>
      <c r="L71" s="4">
        <v>1</v>
      </c>
      <c r="M71" s="108"/>
      <c r="N71" s="2" t="s">
        <v>86</v>
      </c>
      <c r="O71" s="2">
        <v>555</v>
      </c>
      <c r="P71" s="2">
        <v>553</v>
      </c>
      <c r="Q71" s="2">
        <v>2</v>
      </c>
      <c r="R71" s="2">
        <v>0</v>
      </c>
      <c r="S71" s="4">
        <f t="shared" si="15"/>
        <v>0.99639639639639643</v>
      </c>
      <c r="T71" s="108">
        <f t="shared" si="16"/>
        <v>-3.6036036036035668E-3</v>
      </c>
      <c r="V71" s="157" t="s">
        <v>86</v>
      </c>
      <c r="W71" s="157">
        <v>555</v>
      </c>
      <c r="X71" s="157">
        <v>553</v>
      </c>
      <c r="Y71" s="157">
        <v>2</v>
      </c>
      <c r="Z71" s="157">
        <v>0</v>
      </c>
      <c r="AA71" s="158">
        <f t="shared" si="14"/>
        <v>0.99639639639639643</v>
      </c>
      <c r="AB71" s="162">
        <f>AA71-T71</f>
        <v>1</v>
      </c>
      <c r="AD71" s="157" t="s">
        <v>86</v>
      </c>
      <c r="AE71" s="157">
        <v>555</v>
      </c>
      <c r="AF71" s="157">
        <v>553</v>
      </c>
      <c r="AG71" s="157">
        <v>2</v>
      </c>
      <c r="AH71" s="157">
        <v>0</v>
      </c>
      <c r="AI71" s="158">
        <f t="shared" si="17"/>
        <v>0.99639639639639643</v>
      </c>
      <c r="AJ71" s="162">
        <f t="shared" si="18"/>
        <v>0</v>
      </c>
      <c r="AK71" s="162"/>
      <c r="AL71" s="157" t="s">
        <v>86</v>
      </c>
      <c r="AM71" s="157">
        <v>1497</v>
      </c>
      <c r="AN71" s="157">
        <v>1369</v>
      </c>
      <c r="AO71" s="157">
        <v>128</v>
      </c>
      <c r="AP71" s="157">
        <v>0</v>
      </c>
      <c r="AQ71" s="158">
        <f t="shared" si="12"/>
        <v>0.91449565798263188</v>
      </c>
      <c r="AR71" s="162">
        <f t="shared" si="13"/>
        <v>-8.1900738413764551E-2</v>
      </c>
      <c r="AT71" s="157" t="s">
        <v>86</v>
      </c>
      <c r="AU71" s="157">
        <v>1497</v>
      </c>
      <c r="AV71" s="157">
        <v>1369</v>
      </c>
      <c r="AW71" s="157">
        <v>128</v>
      </c>
      <c r="AX71" s="157">
        <v>0</v>
      </c>
      <c r="AY71" s="158">
        <f t="shared" si="19"/>
        <v>0.91449565798263188</v>
      </c>
      <c r="AZ71" s="162">
        <f t="shared" si="20"/>
        <v>-8.1900738413764551E-2</v>
      </c>
      <c r="BB71" s="157" t="s">
        <v>86</v>
      </c>
      <c r="BC71" s="157">
        <v>1497</v>
      </c>
      <c r="BD71" s="157">
        <v>1369</v>
      </c>
      <c r="BE71" s="157">
        <v>128</v>
      </c>
      <c r="BF71" s="157">
        <v>0</v>
      </c>
      <c r="BG71" s="158">
        <f t="shared" si="21"/>
        <v>0.91449565798263188</v>
      </c>
      <c r="BH71" s="162">
        <f t="shared" si="22"/>
        <v>0</v>
      </c>
      <c r="BJ71" s="156"/>
    </row>
    <row r="72" spans="7:62">
      <c r="G72" s="2" t="s">
        <v>83</v>
      </c>
      <c r="H72" s="2">
        <v>22</v>
      </c>
      <c r="I72" s="2">
        <v>21</v>
      </c>
      <c r="J72" s="2">
        <v>1</v>
      </c>
      <c r="K72" s="2">
        <v>0</v>
      </c>
      <c r="L72" s="4">
        <v>0.95</v>
      </c>
      <c r="M72" s="108"/>
      <c r="N72" s="2" t="s">
        <v>83</v>
      </c>
      <c r="O72" s="2">
        <v>22</v>
      </c>
      <c r="P72" s="2">
        <v>21</v>
      </c>
      <c r="Q72" s="2">
        <v>1</v>
      </c>
      <c r="R72" s="2">
        <v>0</v>
      </c>
      <c r="S72" s="4">
        <f t="shared" si="15"/>
        <v>0.95454545454545459</v>
      </c>
      <c r="T72" s="108">
        <f t="shared" si="16"/>
        <v>4.5454545454546302E-3</v>
      </c>
      <c r="V72" s="157" t="s">
        <v>83</v>
      </c>
      <c r="W72" s="157">
        <v>22</v>
      </c>
      <c r="X72" s="157">
        <v>21</v>
      </c>
      <c r="Y72" s="157">
        <v>1</v>
      </c>
      <c r="Z72" s="157">
        <v>0</v>
      </c>
      <c r="AA72" s="158">
        <f t="shared" si="14"/>
        <v>0.95454545454545459</v>
      </c>
      <c r="AB72" s="162">
        <f>AA72-S72</f>
        <v>0</v>
      </c>
      <c r="AD72" s="157" t="s">
        <v>83</v>
      </c>
      <c r="AE72" s="157">
        <v>22</v>
      </c>
      <c r="AF72" s="157">
        <v>21</v>
      </c>
      <c r="AG72" s="157">
        <v>1</v>
      </c>
      <c r="AH72" s="157">
        <v>0</v>
      </c>
      <c r="AI72" s="158">
        <f t="shared" si="17"/>
        <v>0.95454545454545459</v>
      </c>
      <c r="AJ72" s="162">
        <f t="shared" si="18"/>
        <v>0</v>
      </c>
      <c r="AK72" s="162"/>
      <c r="AL72" s="157" t="s">
        <v>83</v>
      </c>
      <c r="AM72" s="157">
        <v>22</v>
      </c>
      <c r="AN72" s="157">
        <v>21</v>
      </c>
      <c r="AO72" s="157">
        <v>1</v>
      </c>
      <c r="AP72" s="157">
        <v>0</v>
      </c>
      <c r="AQ72" s="158">
        <f t="shared" si="12"/>
        <v>0.95454545454545459</v>
      </c>
      <c r="AR72" s="162">
        <f t="shared" si="13"/>
        <v>0</v>
      </c>
      <c r="AT72" s="157" t="s">
        <v>83</v>
      </c>
      <c r="AU72" s="157">
        <v>22</v>
      </c>
      <c r="AV72" s="157">
        <v>21</v>
      </c>
      <c r="AW72" s="157">
        <v>1</v>
      </c>
      <c r="AX72" s="157">
        <v>0</v>
      </c>
      <c r="AY72" s="158">
        <f t="shared" si="19"/>
        <v>0.95454545454545459</v>
      </c>
      <c r="AZ72" s="162">
        <f t="shared" si="20"/>
        <v>0</v>
      </c>
      <c r="BB72" s="157" t="s">
        <v>83</v>
      </c>
      <c r="BC72" s="157">
        <v>22</v>
      </c>
      <c r="BD72" s="157">
        <v>21</v>
      </c>
      <c r="BE72" s="157">
        <v>1</v>
      </c>
      <c r="BF72" s="157">
        <v>0</v>
      </c>
      <c r="BG72" s="158">
        <f t="shared" si="21"/>
        <v>0.95454545454545459</v>
      </c>
      <c r="BH72" s="162">
        <f t="shared" si="22"/>
        <v>0</v>
      </c>
      <c r="BJ72" s="156"/>
    </row>
    <row r="73" spans="7:62">
      <c r="G73" s="2" t="s">
        <v>84</v>
      </c>
      <c r="H73" s="2">
        <v>135</v>
      </c>
      <c r="I73" s="2">
        <v>114</v>
      </c>
      <c r="J73" s="2">
        <v>9</v>
      </c>
      <c r="K73" s="7">
        <v>12</v>
      </c>
      <c r="L73" s="4">
        <v>0.83</v>
      </c>
      <c r="M73" s="108"/>
      <c r="N73" s="2" t="s">
        <v>84</v>
      </c>
      <c r="O73" s="2">
        <v>135</v>
      </c>
      <c r="P73" s="2">
        <v>114</v>
      </c>
      <c r="Q73" s="2">
        <v>9</v>
      </c>
      <c r="R73" s="2">
        <v>12</v>
      </c>
      <c r="S73" s="4">
        <f t="shared" si="15"/>
        <v>0.84444444444444444</v>
      </c>
      <c r="T73" s="108">
        <f t="shared" si="16"/>
        <v>1.4444444444444482E-2</v>
      </c>
      <c r="U73" t="s">
        <v>119</v>
      </c>
      <c r="V73" s="157" t="s">
        <v>84</v>
      </c>
      <c r="W73" s="157">
        <v>135</v>
      </c>
      <c r="X73" s="157">
        <v>114</v>
      </c>
      <c r="Y73" s="157">
        <v>9</v>
      </c>
      <c r="Z73" s="157">
        <v>12</v>
      </c>
      <c r="AA73" s="158">
        <f t="shared" si="14"/>
        <v>0.84444444444444444</v>
      </c>
      <c r="AB73" s="162">
        <f>AA73-T73</f>
        <v>0.83</v>
      </c>
      <c r="AD73" s="159" t="s">
        <v>84</v>
      </c>
      <c r="AE73" s="159">
        <v>135</v>
      </c>
      <c r="AF73" s="159">
        <v>115</v>
      </c>
      <c r="AG73" s="159">
        <v>8</v>
      </c>
      <c r="AH73" s="159">
        <v>12</v>
      </c>
      <c r="AI73" s="28">
        <f t="shared" si="17"/>
        <v>0.85185185185185186</v>
      </c>
      <c r="AJ73" s="178">
        <f t="shared" si="18"/>
        <v>7.4074074074074181E-3</v>
      </c>
      <c r="AK73" s="178"/>
      <c r="AL73" s="157" t="s">
        <v>84</v>
      </c>
      <c r="AM73" s="157">
        <v>134</v>
      </c>
      <c r="AN73" s="157">
        <v>112</v>
      </c>
      <c r="AO73" s="157">
        <v>13</v>
      </c>
      <c r="AP73" s="159">
        <v>9</v>
      </c>
      <c r="AQ73" s="158">
        <f t="shared" si="12"/>
        <v>0.83582089552238803</v>
      </c>
      <c r="AR73" s="162">
        <f t="shared" si="13"/>
        <v>-8.6235489220564121E-3</v>
      </c>
      <c r="AS73" s="156" t="s">
        <v>119</v>
      </c>
      <c r="AT73" s="157" t="s">
        <v>84</v>
      </c>
      <c r="AU73" s="157">
        <v>134</v>
      </c>
      <c r="AV73" s="157">
        <v>112</v>
      </c>
      <c r="AW73" s="157">
        <v>13</v>
      </c>
      <c r="AX73" s="159">
        <v>9</v>
      </c>
      <c r="AY73" s="158">
        <f t="shared" si="19"/>
        <v>0.83582089552238803</v>
      </c>
      <c r="AZ73" s="162">
        <f t="shared" si="20"/>
        <v>-1.603095632946383E-2</v>
      </c>
      <c r="BA73" t="s">
        <v>119</v>
      </c>
      <c r="BB73" s="157" t="s">
        <v>84</v>
      </c>
      <c r="BC73" s="157">
        <v>134</v>
      </c>
      <c r="BD73" s="157">
        <v>112</v>
      </c>
      <c r="BE73" s="157">
        <v>13</v>
      </c>
      <c r="BF73" s="159">
        <v>9</v>
      </c>
      <c r="BG73" s="158">
        <f t="shared" si="21"/>
        <v>0.83582089552238803</v>
      </c>
      <c r="BH73" s="162">
        <f t="shared" si="22"/>
        <v>0</v>
      </c>
      <c r="BI73" t="s">
        <v>119</v>
      </c>
      <c r="BJ73" s="156"/>
    </row>
    <row r="74" spans="7:62">
      <c r="H74">
        <f>SUM(H3:H73)</f>
        <v>9777</v>
      </c>
      <c r="I74">
        <f>SUM(I3:I73)</f>
        <v>9081</v>
      </c>
      <c r="O74">
        <f>SUM(O3:O73)</f>
        <v>9788</v>
      </c>
      <c r="P74">
        <f>SUM(P3:P73)</f>
        <v>9090</v>
      </c>
      <c r="V74" s="157"/>
      <c r="W74" s="157">
        <f>SUM(W3:W73)</f>
        <v>9788</v>
      </c>
      <c r="X74" s="157">
        <f>SUM(X3:X73)</f>
        <v>9091</v>
      </c>
      <c r="Y74" s="157"/>
      <c r="Z74" s="157"/>
      <c r="AA74" s="158">
        <f>X74/W74</f>
        <v>0.92879035553739275</v>
      </c>
      <c r="AM74" s="156">
        <f>SUM(AM3:AM73)</f>
        <v>11064</v>
      </c>
      <c r="AN74" s="156">
        <f>SUM(AN3:AN73)</f>
        <v>9970</v>
      </c>
      <c r="AQ74" s="158">
        <f t="shared" si="12"/>
        <v>0.901120751988431</v>
      </c>
      <c r="AU74">
        <f>SUM(AU3:AU73)</f>
        <v>11064</v>
      </c>
      <c r="AV74">
        <f>SUM(AV3:AV73)</f>
        <v>9970</v>
      </c>
      <c r="AY74" s="158">
        <f t="shared" si="19"/>
        <v>0.901120751988431</v>
      </c>
      <c r="BB74" s="184"/>
      <c r="BC74" s="156">
        <f>SUM(BC3:BC73)</f>
        <v>11064</v>
      </c>
      <c r="BD74" s="156">
        <f>SUM(BD3:BD73)</f>
        <v>9970</v>
      </c>
      <c r="BE74" s="156"/>
      <c r="BF74" s="156"/>
      <c r="BG74" s="158">
        <f t="shared" si="21"/>
        <v>0.901120751988431</v>
      </c>
    </row>
    <row r="75" spans="7:62">
      <c r="BB75" s="184"/>
    </row>
    <row r="76" spans="7:62">
      <c r="V76" s="157"/>
      <c r="W76" s="157"/>
      <c r="X76" s="157"/>
      <c r="Y76" s="157"/>
      <c r="Z76" s="157"/>
      <c r="AA76" s="157"/>
      <c r="BB76" s="184"/>
    </row>
    <row r="77" spans="7:62">
      <c r="V77" s="157"/>
      <c r="W77" s="157"/>
      <c r="X77" s="157"/>
      <c r="Y77" s="157"/>
      <c r="Z77" s="157"/>
      <c r="AA77" s="157"/>
      <c r="BB77" s="184"/>
    </row>
    <row r="78" spans="7:62">
      <c r="G78" s="2" t="s">
        <v>71</v>
      </c>
      <c r="H78" s="2">
        <v>194</v>
      </c>
      <c r="I78" s="2">
        <v>184</v>
      </c>
      <c r="J78" s="2">
        <v>7</v>
      </c>
      <c r="K78" s="2">
        <v>3</v>
      </c>
      <c r="V78" s="157"/>
      <c r="W78" s="157"/>
      <c r="X78" s="157"/>
      <c r="Y78" s="157"/>
      <c r="Z78" s="157"/>
      <c r="AA78" s="157"/>
    </row>
    <row r="79" spans="7:62">
      <c r="G79" s="2" t="s">
        <v>84</v>
      </c>
      <c r="H79" s="2">
        <v>135</v>
      </c>
      <c r="I79" s="2">
        <v>112</v>
      </c>
      <c r="J79" s="2">
        <v>10</v>
      </c>
      <c r="K79" s="2">
        <v>13</v>
      </c>
      <c r="V79" s="157"/>
      <c r="W79" s="157"/>
      <c r="X79" s="157"/>
      <c r="Y79" s="157"/>
      <c r="Z79" s="157"/>
      <c r="AA79" s="157"/>
    </row>
    <row r="80" spans="7:62">
      <c r="G80" s="2" t="s">
        <v>36</v>
      </c>
      <c r="H80" s="2">
        <v>65</v>
      </c>
      <c r="I80" s="2">
        <v>23</v>
      </c>
      <c r="J80" s="2">
        <v>2</v>
      </c>
      <c r="K80" s="2">
        <v>40</v>
      </c>
      <c r="V80" s="157"/>
      <c r="W80" s="157"/>
      <c r="X80" s="157"/>
      <c r="Y80" s="157"/>
      <c r="Z80" s="157"/>
      <c r="AA80" s="157"/>
    </row>
    <row r="82" spans="7:60">
      <c r="G82" s="2"/>
      <c r="H82" s="2"/>
      <c r="I82" s="2"/>
      <c r="J82" s="2"/>
      <c r="K82" s="2"/>
      <c r="L82" s="4"/>
    </row>
    <row r="83" spans="7:60">
      <c r="G83" s="2" t="s">
        <v>133</v>
      </c>
      <c r="H83" s="2">
        <v>5</v>
      </c>
      <c r="I83" s="2">
        <v>4</v>
      </c>
      <c r="J83" s="2">
        <v>1</v>
      </c>
      <c r="K83" s="2">
        <v>0</v>
      </c>
      <c r="L83" s="4">
        <v>0.8</v>
      </c>
    </row>
    <row r="84" spans="7:60">
      <c r="G84" s="2" t="s">
        <v>144</v>
      </c>
      <c r="H84" s="2">
        <v>265</v>
      </c>
      <c r="I84" s="2">
        <v>265</v>
      </c>
      <c r="J84" s="2">
        <v>0</v>
      </c>
      <c r="K84" s="2">
        <v>0</v>
      </c>
      <c r="L84" s="4">
        <v>1</v>
      </c>
      <c r="N84" s="65" t="s">
        <v>71</v>
      </c>
      <c r="O84" s="2">
        <v>192</v>
      </c>
      <c r="P84" s="2">
        <v>182</v>
      </c>
      <c r="Q84" s="2">
        <v>7</v>
      </c>
      <c r="R84" s="2">
        <v>3</v>
      </c>
      <c r="S84" s="4">
        <f>P84/O84</f>
        <v>0.94791666666666663</v>
      </c>
      <c r="V84" s="157" t="s">
        <v>69</v>
      </c>
      <c r="W84" s="157">
        <v>176</v>
      </c>
      <c r="X84" s="157">
        <v>173</v>
      </c>
      <c r="Y84" s="157">
        <v>3</v>
      </c>
      <c r="Z84" s="157">
        <v>0</v>
      </c>
      <c r="AA84" s="158">
        <f>X84/W84</f>
        <v>0.98295454545454541</v>
      </c>
      <c r="AB84" s="162" t="s">
        <v>283</v>
      </c>
      <c r="AD84" s="157" t="s">
        <v>69</v>
      </c>
      <c r="AE84" s="157">
        <v>176</v>
      </c>
      <c r="AF84" s="157">
        <v>174</v>
      </c>
      <c r="AG84" s="157">
        <v>2</v>
      </c>
      <c r="AH84" s="157">
        <v>0</v>
      </c>
      <c r="AJ84" s="156"/>
      <c r="AL84" s="161" t="s">
        <v>71</v>
      </c>
      <c r="AM84" s="157">
        <v>192</v>
      </c>
      <c r="AN84" s="157">
        <v>183</v>
      </c>
      <c r="AO84" s="157">
        <v>7</v>
      </c>
      <c r="AP84" s="159">
        <v>2</v>
      </c>
      <c r="AQ84" s="162" t="s">
        <v>318</v>
      </c>
      <c r="AR84" s="156" t="s">
        <v>320</v>
      </c>
      <c r="AT84" s="161" t="s">
        <v>71</v>
      </c>
      <c r="AU84" s="157">
        <v>192</v>
      </c>
      <c r="AV84" s="157">
        <v>183</v>
      </c>
      <c r="AW84" s="157">
        <v>7</v>
      </c>
      <c r="AX84" s="159">
        <v>2</v>
      </c>
      <c r="AY84" s="162" t="s">
        <v>318</v>
      </c>
      <c r="AZ84" t="s">
        <v>320</v>
      </c>
      <c r="BB84" s="157" t="s">
        <v>84</v>
      </c>
      <c r="BC84" s="157">
        <v>134</v>
      </c>
      <c r="BD84" s="157">
        <v>111</v>
      </c>
      <c r="BE84" s="157">
        <v>13</v>
      </c>
      <c r="BF84" s="159">
        <v>10</v>
      </c>
      <c r="BG84" s="162" t="s">
        <v>319</v>
      </c>
    </row>
    <row r="85" spans="7:60" s="172" customFormat="1">
      <c r="G85" s="121" t="s">
        <v>128</v>
      </c>
      <c r="H85" s="121">
        <v>5</v>
      </c>
      <c r="I85" s="121">
        <v>5</v>
      </c>
      <c r="J85" s="121">
        <v>0</v>
      </c>
      <c r="K85" s="121">
        <v>0</v>
      </c>
      <c r="L85" s="132">
        <v>1</v>
      </c>
      <c r="N85" s="121" t="s">
        <v>35</v>
      </c>
      <c r="O85" s="121">
        <v>48</v>
      </c>
      <c r="P85" s="121">
        <v>20</v>
      </c>
      <c r="Q85" s="121">
        <v>22</v>
      </c>
      <c r="R85" s="121">
        <v>6</v>
      </c>
      <c r="S85" s="132">
        <f>P85/O85</f>
        <v>0.41666666666666669</v>
      </c>
      <c r="V85" s="121" t="s">
        <v>270</v>
      </c>
      <c r="W85" s="121">
        <v>144</v>
      </c>
      <c r="X85" s="47">
        <v>131</v>
      </c>
      <c r="Y85" s="47">
        <v>6</v>
      </c>
      <c r="Z85" s="47">
        <v>7</v>
      </c>
      <c r="AA85" s="171" t="s">
        <v>284</v>
      </c>
      <c r="AB85" s="171"/>
      <c r="AD85" s="159" t="s">
        <v>84</v>
      </c>
      <c r="AE85" s="159">
        <v>135</v>
      </c>
      <c r="AF85" s="159">
        <v>113</v>
      </c>
      <c r="AG85" s="159">
        <v>8</v>
      </c>
      <c r="AH85" s="159">
        <v>14</v>
      </c>
      <c r="AI85" s="28">
        <f>AF85/AE85</f>
        <v>0.83703703703703702</v>
      </c>
      <c r="AJ85" s="172" t="s">
        <v>299</v>
      </c>
      <c r="AL85" s="157" t="s">
        <v>84</v>
      </c>
      <c r="AM85" s="157">
        <v>134</v>
      </c>
      <c r="AN85" s="157">
        <v>111</v>
      </c>
      <c r="AO85" s="157">
        <v>13</v>
      </c>
      <c r="AP85" s="159">
        <v>10</v>
      </c>
      <c r="AQ85" s="171" t="s">
        <v>319</v>
      </c>
      <c r="AT85" s="157" t="s">
        <v>84</v>
      </c>
      <c r="AU85" s="157">
        <v>134</v>
      </c>
      <c r="AV85" s="157">
        <v>111</v>
      </c>
      <c r="AW85" s="157">
        <v>13</v>
      </c>
      <c r="AX85" s="159">
        <v>10</v>
      </c>
      <c r="AY85" s="171" t="s">
        <v>319</v>
      </c>
      <c r="BB85" s="157" t="s">
        <v>82</v>
      </c>
      <c r="BC85" s="157">
        <v>71</v>
      </c>
      <c r="BD85" s="157">
        <v>45</v>
      </c>
      <c r="BE85" s="159">
        <v>8</v>
      </c>
      <c r="BF85" s="157">
        <v>18</v>
      </c>
      <c r="BG85" s="171" t="s">
        <v>364</v>
      </c>
    </row>
    <row r="86" spans="7:60">
      <c r="G86" s="2" t="s">
        <v>145</v>
      </c>
      <c r="H86" s="2">
        <v>262</v>
      </c>
      <c r="I86" s="2">
        <v>262</v>
      </c>
      <c r="J86" s="2">
        <v>0</v>
      </c>
      <c r="K86" s="2">
        <v>0</v>
      </c>
      <c r="L86" s="4">
        <v>1</v>
      </c>
      <c r="N86" s="2" t="s">
        <v>69</v>
      </c>
      <c r="O86" s="2">
        <v>176</v>
      </c>
      <c r="P86" s="2">
        <v>173</v>
      </c>
      <c r="Q86" s="2">
        <v>2</v>
      </c>
      <c r="R86" s="7">
        <v>1</v>
      </c>
      <c r="S86" s="4">
        <f>P86/O86</f>
        <v>0.98295454545454541</v>
      </c>
      <c r="Y86">
        <f>SUM(Y3:Y85)</f>
        <v>410</v>
      </c>
      <c r="Z86">
        <f>SUM(Z3:Z85)</f>
        <v>303</v>
      </c>
      <c r="AD86" s="157" t="s">
        <v>82</v>
      </c>
      <c r="AE86" s="157">
        <v>71</v>
      </c>
      <c r="AF86" s="157">
        <v>33</v>
      </c>
      <c r="AG86" s="157">
        <v>10</v>
      </c>
      <c r="AH86" s="157">
        <v>28</v>
      </c>
      <c r="AJ86" t="s">
        <v>300</v>
      </c>
      <c r="AL86" s="157" t="s">
        <v>68</v>
      </c>
      <c r="AM86" s="157">
        <v>1597</v>
      </c>
      <c r="AN86" s="157">
        <v>1584</v>
      </c>
      <c r="AO86" s="157">
        <v>12</v>
      </c>
      <c r="AP86" s="157">
        <v>1</v>
      </c>
      <c r="AQ86" s="162" t="s">
        <v>368</v>
      </c>
      <c r="AT86" s="157" t="s">
        <v>68</v>
      </c>
      <c r="AU86" s="157">
        <v>1597</v>
      </c>
      <c r="AV86" s="157">
        <v>1584</v>
      </c>
      <c r="AW86" s="157">
        <v>12</v>
      </c>
      <c r="AX86" s="157">
        <v>1</v>
      </c>
      <c r="AY86" s="162" t="s">
        <v>368</v>
      </c>
      <c r="BB86" s="157" t="s">
        <v>270</v>
      </c>
      <c r="BC86" s="157">
        <v>144</v>
      </c>
      <c r="BD86" s="157">
        <v>133</v>
      </c>
      <c r="BE86" s="159">
        <v>9</v>
      </c>
      <c r="BF86" s="157">
        <v>2</v>
      </c>
      <c r="BG86" s="162" t="s">
        <v>388</v>
      </c>
    </row>
    <row r="87" spans="7:60">
      <c r="G87" s="2" t="s">
        <v>134</v>
      </c>
      <c r="H87" s="2">
        <v>3</v>
      </c>
      <c r="I87" s="2">
        <v>3</v>
      </c>
      <c r="J87" s="2">
        <v>0</v>
      </c>
      <c r="K87" s="2">
        <v>0</v>
      </c>
      <c r="L87" s="4">
        <v>1</v>
      </c>
      <c r="N87" s="2" t="s">
        <v>84</v>
      </c>
      <c r="O87" s="2">
        <v>135</v>
      </c>
      <c r="P87" s="2">
        <v>112</v>
      </c>
      <c r="Q87" s="2">
        <v>9</v>
      </c>
      <c r="R87" s="2">
        <v>14</v>
      </c>
      <c r="S87" s="4">
        <f>P87/O87</f>
        <v>0.82962962962962961</v>
      </c>
      <c r="AD87" s="159" t="s">
        <v>179</v>
      </c>
      <c r="AE87" s="159">
        <v>144</v>
      </c>
      <c r="AF87" s="159">
        <v>130</v>
      </c>
      <c r="AG87" s="159">
        <v>6</v>
      </c>
      <c r="AH87" s="159">
        <v>8</v>
      </c>
      <c r="AI87" s="28">
        <f>AF87/AE87</f>
        <v>0.90277777777777779</v>
      </c>
      <c r="AJ87" t="s">
        <v>301</v>
      </c>
      <c r="AL87" s="157" t="s">
        <v>73</v>
      </c>
      <c r="AM87" s="157">
        <v>291</v>
      </c>
      <c r="AN87" s="157">
        <v>262</v>
      </c>
      <c r="AO87" s="157">
        <v>27</v>
      </c>
      <c r="AP87" s="157">
        <v>2</v>
      </c>
      <c r="AQ87" s="162" t="s">
        <v>370</v>
      </c>
      <c r="AT87" s="157" t="s">
        <v>73</v>
      </c>
      <c r="AU87" s="157">
        <v>291</v>
      </c>
      <c r="AV87" s="157">
        <v>262</v>
      </c>
      <c r="AW87" s="157">
        <v>27</v>
      </c>
      <c r="AX87" s="157">
        <v>2</v>
      </c>
      <c r="AY87" s="162" t="s">
        <v>370</v>
      </c>
      <c r="BB87" s="161" t="s">
        <v>71</v>
      </c>
      <c r="BC87" s="157">
        <v>192</v>
      </c>
      <c r="BD87" s="157">
        <v>184</v>
      </c>
      <c r="BE87" s="157">
        <v>7</v>
      </c>
      <c r="BF87" s="159">
        <v>1</v>
      </c>
      <c r="BG87" s="162" t="s">
        <v>318</v>
      </c>
    </row>
    <row r="88" spans="7:60">
      <c r="J88">
        <f>SUM(J3:J87)</f>
        <v>420</v>
      </c>
      <c r="K88">
        <f>SUM(K3:K87)</f>
        <v>352</v>
      </c>
      <c r="Q88">
        <f>SUM(Q3:Q87)</f>
        <v>442</v>
      </c>
      <c r="R88">
        <f>SUM(R3:R87)</f>
        <v>320</v>
      </c>
      <c r="AG88">
        <f>SUM(AG3:AG87)</f>
        <v>425</v>
      </c>
      <c r="AH88">
        <f>SUM(AH3:AH87)</f>
        <v>352</v>
      </c>
      <c r="AJ88" t="s">
        <v>305</v>
      </c>
      <c r="AL88" s="157" t="s">
        <v>82</v>
      </c>
      <c r="AM88" s="157">
        <v>71</v>
      </c>
      <c r="AN88" s="157">
        <v>45</v>
      </c>
      <c r="AO88" s="157">
        <v>8</v>
      </c>
      <c r="AP88" s="157">
        <v>18</v>
      </c>
      <c r="AQ88" s="162" t="s">
        <v>364</v>
      </c>
      <c r="AT88" s="157" t="s">
        <v>82</v>
      </c>
      <c r="AU88" s="157">
        <v>71</v>
      </c>
      <c r="AV88" s="157">
        <v>45</v>
      </c>
      <c r="AW88" s="157">
        <v>8</v>
      </c>
      <c r="AX88" s="157">
        <v>18</v>
      </c>
      <c r="AY88" s="162" t="s">
        <v>364</v>
      </c>
      <c r="BB88" s="157" t="s">
        <v>35</v>
      </c>
      <c r="BC88" s="157">
        <v>48</v>
      </c>
      <c r="BD88" s="157">
        <v>21</v>
      </c>
      <c r="BE88" s="157">
        <v>21</v>
      </c>
      <c r="BF88" s="157">
        <v>6</v>
      </c>
      <c r="BG88" s="162" t="s">
        <v>367</v>
      </c>
    </row>
    <row r="89" spans="7:60">
      <c r="AJ89" t="s">
        <v>303</v>
      </c>
      <c r="AL89" s="157" t="s">
        <v>35</v>
      </c>
      <c r="AM89" s="157">
        <v>48</v>
      </c>
      <c r="AN89" s="157">
        <v>21</v>
      </c>
      <c r="AO89" s="157">
        <v>21</v>
      </c>
      <c r="AP89" s="157">
        <v>6</v>
      </c>
      <c r="AQ89" s="162" t="s">
        <v>367</v>
      </c>
      <c r="AT89" s="157" t="s">
        <v>35</v>
      </c>
      <c r="AU89" s="157">
        <v>48</v>
      </c>
      <c r="AV89" s="157">
        <v>21</v>
      </c>
      <c r="AW89" s="157">
        <v>21</v>
      </c>
      <c r="AX89" s="157">
        <v>6</v>
      </c>
      <c r="AY89" s="162" t="s">
        <v>367</v>
      </c>
      <c r="BB89" s="197" t="s">
        <v>25</v>
      </c>
      <c r="BC89" s="157">
        <v>847</v>
      </c>
      <c r="BD89" s="157">
        <v>747</v>
      </c>
      <c r="BE89" s="157">
        <v>98</v>
      </c>
      <c r="BF89" s="157">
        <v>2</v>
      </c>
      <c r="BG89" s="162" t="s">
        <v>453</v>
      </c>
      <c r="BH89" t="s">
        <v>454</v>
      </c>
    </row>
    <row r="90" spans="7:60">
      <c r="AG90">
        <f>AG88+AH88</f>
        <v>777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101"/>
  <sheetViews>
    <sheetView topLeftCell="EU47" workbookViewId="0">
      <pane xSplit="20025" topLeftCell="EP1"/>
      <selection activeCell="FH4" sqref="FH4:FM55"/>
      <selection pane="topRight" activeCell="EP30" sqref="EP30"/>
    </sheetView>
  </sheetViews>
  <sheetFormatPr defaultRowHeight="15"/>
  <cols>
    <col min="1" max="8" width="9.140625" style="156"/>
    <col min="14" max="14" width="9.140625" style="162"/>
    <col min="22" max="22" width="9.140625" style="162"/>
    <col min="30" max="30" width="9.140625" style="162"/>
    <col min="34" max="34" width="16" customWidth="1"/>
    <col min="39" max="39" width="9.140625" style="162"/>
    <col min="42" max="42" width="23.42578125" customWidth="1"/>
    <col min="47" max="47" width="9.140625" style="162"/>
    <col min="59" max="59" width="9.140625" style="162"/>
    <col min="62" max="62" width="16.140625" customWidth="1"/>
    <col min="67" max="67" width="9.140625" style="162"/>
    <col min="74" max="74" width="9.140625" style="162"/>
    <col min="75" max="75" width="30.140625" customWidth="1"/>
    <col min="76" max="79" width="9.140625" customWidth="1"/>
    <col min="80" max="80" width="9.140625" style="162" customWidth="1"/>
    <col min="81" max="93" width="9.140625" customWidth="1"/>
    <col min="94" max="94" width="9.140625" style="162" customWidth="1"/>
    <col min="95" max="96" width="9.140625" customWidth="1"/>
    <col min="102" max="102" width="9.140625" style="162"/>
    <col min="104" max="108" width="9.140625" customWidth="1"/>
    <col min="109" max="109" width="9.140625" style="162" customWidth="1"/>
    <col min="111" max="111" width="32.140625" customWidth="1"/>
    <col min="116" max="116" width="9.140625" style="162"/>
    <col min="118" max="128" width="9.140625" customWidth="1"/>
    <col min="129" max="129" width="9.140625" style="162" customWidth="1"/>
    <col min="130" max="131" width="9.140625" customWidth="1"/>
    <col min="137" max="137" width="9.140625" style="162"/>
    <col min="149" max="149" width="9.140625" style="162"/>
    <col min="162" max="162" width="9.140625" style="162"/>
    <col min="169" max="169" width="9.140625" style="162"/>
  </cols>
  <sheetData>
    <row r="1" spans="2:169">
      <c r="B1" s="157" t="s">
        <v>271</v>
      </c>
      <c r="C1" s="157"/>
      <c r="D1" s="157"/>
      <c r="E1" s="157"/>
      <c r="F1" s="157"/>
      <c r="G1" s="158"/>
      <c r="I1" t="s">
        <v>271</v>
      </c>
      <c r="Q1" t="s">
        <v>288</v>
      </c>
      <c r="Y1" t="s">
        <v>307</v>
      </c>
      <c r="AH1" t="s">
        <v>312</v>
      </c>
      <c r="AP1" t="s">
        <v>317</v>
      </c>
      <c r="BB1" t="s">
        <v>353</v>
      </c>
      <c r="BJ1" t="s">
        <v>353</v>
      </c>
      <c r="BW1" t="s">
        <v>371</v>
      </c>
      <c r="CK1" t="s">
        <v>385</v>
      </c>
      <c r="CS1" t="s">
        <v>386</v>
      </c>
      <c r="DG1" t="s">
        <v>398</v>
      </c>
      <c r="DT1" t="s">
        <v>401</v>
      </c>
      <c r="EB1" t="s">
        <v>402</v>
      </c>
      <c r="EN1" t="s">
        <v>464</v>
      </c>
      <c r="FA1" t="s">
        <v>471</v>
      </c>
    </row>
    <row r="2" spans="2:169">
      <c r="B2" s="157" t="s">
        <v>0</v>
      </c>
      <c r="C2" s="157" t="s">
        <v>1</v>
      </c>
      <c r="D2" s="157" t="s">
        <v>2</v>
      </c>
      <c r="E2" s="157" t="s">
        <v>3</v>
      </c>
      <c r="F2" s="157" t="s">
        <v>4</v>
      </c>
      <c r="G2" s="158" t="s">
        <v>5</v>
      </c>
      <c r="I2" s="157" t="s">
        <v>0</v>
      </c>
      <c r="J2" s="157" t="s">
        <v>1</v>
      </c>
      <c r="K2" s="157" t="s">
        <v>2</v>
      </c>
      <c r="L2" s="157" t="s">
        <v>3</v>
      </c>
      <c r="M2" s="157" t="s">
        <v>4</v>
      </c>
      <c r="N2" s="158" t="s">
        <v>5</v>
      </c>
      <c r="Q2" s="157" t="s">
        <v>0</v>
      </c>
      <c r="R2" s="157" t="s">
        <v>1</v>
      </c>
      <c r="S2" s="157" t="s">
        <v>2</v>
      </c>
      <c r="T2" s="157" t="s">
        <v>3</v>
      </c>
      <c r="U2" s="157" t="s">
        <v>4</v>
      </c>
      <c r="V2" s="158" t="s">
        <v>5</v>
      </c>
      <c r="Y2" s="157" t="s">
        <v>0</v>
      </c>
      <c r="Z2" s="157" t="s">
        <v>1</v>
      </c>
      <c r="AA2" s="157" t="s">
        <v>2</v>
      </c>
      <c r="AB2" s="157" t="s">
        <v>3</v>
      </c>
      <c r="AC2" s="157" t="s">
        <v>4</v>
      </c>
      <c r="AD2" s="158" t="s">
        <v>5</v>
      </c>
      <c r="AH2" s="157" t="s">
        <v>0</v>
      </c>
      <c r="AI2" s="157" t="s">
        <v>1</v>
      </c>
      <c r="AJ2" s="157" t="s">
        <v>2</v>
      </c>
      <c r="AK2" s="157" t="s">
        <v>3</v>
      </c>
      <c r="AL2" s="157" t="s">
        <v>4</v>
      </c>
      <c r="AM2" s="158" t="s">
        <v>5</v>
      </c>
      <c r="AP2" s="157" t="s">
        <v>0</v>
      </c>
      <c r="AQ2" s="157" t="s">
        <v>1</v>
      </c>
      <c r="AR2" s="157" t="s">
        <v>2</v>
      </c>
      <c r="AS2" s="157" t="s">
        <v>3</v>
      </c>
      <c r="AT2" s="157" t="s">
        <v>4</v>
      </c>
      <c r="AU2" s="158" t="s">
        <v>5</v>
      </c>
      <c r="BB2" s="157" t="s">
        <v>0</v>
      </c>
      <c r="BC2" s="157" t="s">
        <v>1</v>
      </c>
      <c r="BD2" s="157" t="s">
        <v>2</v>
      </c>
      <c r="BE2" s="157" t="s">
        <v>3</v>
      </c>
      <c r="BF2" s="157" t="s">
        <v>4</v>
      </c>
      <c r="BG2" s="158" t="s">
        <v>5</v>
      </c>
      <c r="BJ2" s="157" t="s">
        <v>0</v>
      </c>
      <c r="BK2" s="157" t="s">
        <v>1</v>
      </c>
      <c r="BL2" s="157" t="s">
        <v>2</v>
      </c>
      <c r="BM2" s="157" t="s">
        <v>3</v>
      </c>
      <c r="BN2" s="157" t="s">
        <v>4</v>
      </c>
      <c r="BO2" s="158" t="s">
        <v>5</v>
      </c>
      <c r="BW2" s="157" t="s">
        <v>0</v>
      </c>
      <c r="BX2" s="157" t="s">
        <v>1</v>
      </c>
      <c r="BY2" s="157" t="s">
        <v>2</v>
      </c>
      <c r="BZ2" s="157" t="s">
        <v>3</v>
      </c>
      <c r="CA2" s="157" t="s">
        <v>4</v>
      </c>
      <c r="CB2" s="158" t="s">
        <v>5</v>
      </c>
      <c r="CK2" s="157" t="s">
        <v>0</v>
      </c>
      <c r="CL2" s="157" t="s">
        <v>1</v>
      </c>
      <c r="CM2" s="157" t="s">
        <v>2</v>
      </c>
      <c r="CN2" s="157" t="s">
        <v>3</v>
      </c>
      <c r="CO2" s="157" t="s">
        <v>4</v>
      </c>
      <c r="CP2" s="158" t="s">
        <v>5</v>
      </c>
      <c r="CS2" s="157" t="s">
        <v>0</v>
      </c>
      <c r="CT2" s="157" t="s">
        <v>1</v>
      </c>
      <c r="CU2" s="157" t="s">
        <v>2</v>
      </c>
      <c r="CV2" s="157" t="s">
        <v>3</v>
      </c>
      <c r="CW2" s="157" t="s">
        <v>4</v>
      </c>
      <c r="CX2" s="158" t="s">
        <v>5</v>
      </c>
      <c r="DG2" s="157" t="s">
        <v>0</v>
      </c>
      <c r="DH2" s="157" t="s">
        <v>1</v>
      </c>
      <c r="DI2" s="157" t="s">
        <v>2</v>
      </c>
      <c r="DJ2" s="157" t="s">
        <v>3</v>
      </c>
      <c r="DK2" s="157" t="s">
        <v>4</v>
      </c>
      <c r="DL2" s="158" t="s">
        <v>5</v>
      </c>
      <c r="DT2" s="157" t="s">
        <v>0</v>
      </c>
      <c r="DU2" s="157" t="s">
        <v>1</v>
      </c>
      <c r="DV2" s="157" t="s">
        <v>2</v>
      </c>
      <c r="DW2" s="157" t="s">
        <v>3</v>
      </c>
      <c r="DX2" s="157" t="s">
        <v>4</v>
      </c>
      <c r="DY2" s="158" t="s">
        <v>5</v>
      </c>
      <c r="EB2" s="157" t="s">
        <v>0</v>
      </c>
      <c r="EC2" s="157" t="s">
        <v>1</v>
      </c>
      <c r="ED2" s="157" t="s">
        <v>2</v>
      </c>
      <c r="EE2" s="157" t="s">
        <v>3</v>
      </c>
      <c r="EF2" s="157" t="s">
        <v>4</v>
      </c>
      <c r="EG2" s="158" t="s">
        <v>5</v>
      </c>
      <c r="EN2" s="157" t="s">
        <v>0</v>
      </c>
      <c r="EO2" s="157" t="s">
        <v>1</v>
      </c>
      <c r="EP2" s="157" t="s">
        <v>2</v>
      </c>
      <c r="EQ2" s="157" t="s">
        <v>3</v>
      </c>
      <c r="ER2" s="157" t="s">
        <v>4</v>
      </c>
      <c r="ES2" s="158" t="s">
        <v>5</v>
      </c>
      <c r="FA2" s="157" t="s">
        <v>0</v>
      </c>
      <c r="FB2" s="157" t="s">
        <v>1</v>
      </c>
      <c r="FC2" s="157" t="s">
        <v>2</v>
      </c>
      <c r="FD2" s="157" t="s">
        <v>3</v>
      </c>
      <c r="FE2" s="157" t="s">
        <v>4</v>
      </c>
      <c r="FF2" s="158" t="s">
        <v>5</v>
      </c>
    </row>
    <row r="3" spans="2:169">
      <c r="B3" s="157" t="s">
        <v>17</v>
      </c>
      <c r="C3" s="157">
        <v>34</v>
      </c>
      <c r="D3" s="157">
        <v>34</v>
      </c>
      <c r="E3" s="157">
        <v>0</v>
      </c>
      <c r="F3" s="157">
        <v>0</v>
      </c>
      <c r="G3" s="158">
        <f>D3/C3</f>
        <v>1</v>
      </c>
      <c r="I3" s="157" t="s">
        <v>17</v>
      </c>
      <c r="J3" s="157">
        <v>34</v>
      </c>
      <c r="K3" s="157">
        <v>34</v>
      </c>
      <c r="L3" s="157">
        <v>0</v>
      </c>
      <c r="M3" s="157">
        <v>0</v>
      </c>
      <c r="N3" s="158">
        <f>K3/J3</f>
        <v>1</v>
      </c>
      <c r="O3" s="162">
        <f>N3-G3</f>
        <v>0</v>
      </c>
      <c r="Q3" s="157" t="s">
        <v>17</v>
      </c>
      <c r="R3" s="157">
        <v>34</v>
      </c>
      <c r="S3" s="157">
        <v>34</v>
      </c>
      <c r="T3" s="157">
        <v>0</v>
      </c>
      <c r="U3" s="157">
        <v>0</v>
      </c>
      <c r="V3" s="158">
        <f>S3/R3</f>
        <v>1</v>
      </c>
      <c r="W3" s="162">
        <f>V3-N3</f>
        <v>0</v>
      </c>
      <c r="Y3" s="157" t="s">
        <v>17</v>
      </c>
      <c r="Z3" s="157">
        <v>34</v>
      </c>
      <c r="AA3" s="157">
        <v>34</v>
      </c>
      <c r="AB3" s="157">
        <v>0</v>
      </c>
      <c r="AC3" s="157">
        <v>0</v>
      </c>
      <c r="AD3" s="158">
        <f>AA3/Z3</f>
        <v>1</v>
      </c>
      <c r="AE3" s="162">
        <f>AD3-V3</f>
        <v>0</v>
      </c>
      <c r="AH3" s="157" t="s">
        <v>17</v>
      </c>
      <c r="AI3" s="157">
        <v>34</v>
      </c>
      <c r="AJ3" s="157">
        <v>34</v>
      </c>
      <c r="AK3" s="157">
        <v>0</v>
      </c>
      <c r="AL3" s="157">
        <v>0</v>
      </c>
      <c r="AM3" s="158">
        <f>AJ3/AI3</f>
        <v>1</v>
      </c>
      <c r="AN3" s="162">
        <f>AM3-AD3</f>
        <v>0</v>
      </c>
      <c r="AP3" s="157" t="s">
        <v>17</v>
      </c>
      <c r="AQ3" s="157">
        <v>34</v>
      </c>
      <c r="AR3" s="157">
        <v>34</v>
      </c>
      <c r="AS3" s="157">
        <v>0</v>
      </c>
      <c r="AT3" s="157">
        <v>0</v>
      </c>
      <c r="AU3" s="158">
        <f>AR3/AQ3</f>
        <v>1</v>
      </c>
      <c r="AV3" s="162">
        <f>AU3-AM3</f>
        <v>0</v>
      </c>
      <c r="BB3" s="157" t="s">
        <v>17</v>
      </c>
      <c r="BC3" s="157">
        <v>34</v>
      </c>
      <c r="BD3" s="157">
        <v>34</v>
      </c>
      <c r="BE3" s="157">
        <v>0</v>
      </c>
      <c r="BF3" s="157">
        <v>0</v>
      </c>
      <c r="BG3" s="158">
        <f>BD3/BC3</f>
        <v>1</v>
      </c>
      <c r="BH3" s="162">
        <f>BG3-AU3</f>
        <v>0</v>
      </c>
      <c r="BJ3" s="157" t="s">
        <v>17</v>
      </c>
      <c r="BK3" s="157">
        <v>34</v>
      </c>
      <c r="BL3" s="157">
        <v>34</v>
      </c>
      <c r="BM3" s="157">
        <v>0</v>
      </c>
      <c r="BN3" s="157">
        <v>0</v>
      </c>
      <c r="BO3" s="158">
        <f>BL3/BK3</f>
        <v>1</v>
      </c>
      <c r="BP3" s="162">
        <f>BO3-BG3</f>
        <v>0</v>
      </c>
      <c r="BW3" s="157" t="s">
        <v>17</v>
      </c>
      <c r="BX3" s="157">
        <v>34</v>
      </c>
      <c r="BY3" s="157">
        <v>34</v>
      </c>
      <c r="BZ3" s="157">
        <v>0</v>
      </c>
      <c r="CA3" s="157">
        <v>0</v>
      </c>
      <c r="CB3" s="158">
        <f>BY3/BX3</f>
        <v>1</v>
      </c>
      <c r="CC3" s="162">
        <f>CB3-BO3</f>
        <v>0</v>
      </c>
      <c r="CK3" s="157" t="s">
        <v>17</v>
      </c>
      <c r="CL3" s="157">
        <v>34</v>
      </c>
      <c r="CM3" s="157">
        <v>34</v>
      </c>
      <c r="CN3" s="157">
        <v>0</v>
      </c>
      <c r="CO3" s="157">
        <v>0</v>
      </c>
      <c r="CP3" s="158">
        <f>CM3/CL3</f>
        <v>1</v>
      </c>
      <c r="CQ3" s="162">
        <f>CP3-CB3</f>
        <v>0</v>
      </c>
      <c r="CS3" s="157" t="s">
        <v>17</v>
      </c>
      <c r="CT3" s="157">
        <v>34</v>
      </c>
      <c r="CU3" s="157">
        <v>34</v>
      </c>
      <c r="CV3" s="157">
        <v>0</v>
      </c>
      <c r="CW3" s="157">
        <v>0</v>
      </c>
      <c r="CX3" s="158">
        <v>1</v>
      </c>
      <c r="CY3" s="162">
        <f t="shared" ref="CY3:CY34" si="0">CX3-CP3</f>
        <v>0</v>
      </c>
      <c r="DG3" s="157" t="s">
        <v>17</v>
      </c>
      <c r="DH3" s="157">
        <v>34</v>
      </c>
      <c r="DI3" s="157">
        <v>34</v>
      </c>
      <c r="DJ3" s="157">
        <v>0</v>
      </c>
      <c r="DK3" s="157">
        <v>0</v>
      </c>
      <c r="DL3" s="158">
        <f>DI3/DH3</f>
        <v>1</v>
      </c>
      <c r="DM3" s="162">
        <f t="shared" ref="DM3:DM34" si="1">DL3-CX3</f>
        <v>0</v>
      </c>
      <c r="DT3" s="157" t="s">
        <v>17</v>
      </c>
      <c r="DU3" s="157">
        <v>34</v>
      </c>
      <c r="DV3" s="157">
        <v>34</v>
      </c>
      <c r="DW3" s="157">
        <v>0</v>
      </c>
      <c r="DX3" s="157">
        <v>0</v>
      </c>
      <c r="DY3" s="158">
        <f>DV3/DU3</f>
        <v>1</v>
      </c>
      <c r="DZ3" s="162">
        <f>DY3-DL3</f>
        <v>0</v>
      </c>
      <c r="EB3" s="157" t="s">
        <v>17</v>
      </c>
      <c r="EC3" s="157">
        <v>34</v>
      </c>
      <c r="ED3" s="157">
        <v>34</v>
      </c>
      <c r="EE3" s="157">
        <v>0</v>
      </c>
      <c r="EF3" s="157">
        <v>0</v>
      </c>
      <c r="EG3" s="158">
        <f>ED3/EC3</f>
        <v>1</v>
      </c>
      <c r="EH3" s="162">
        <f>EG3-DL3</f>
        <v>0</v>
      </c>
      <c r="EN3" s="157" t="s">
        <v>17</v>
      </c>
      <c r="EO3" s="157">
        <v>34</v>
      </c>
      <c r="EP3" s="157">
        <v>34</v>
      </c>
      <c r="EQ3" s="157">
        <v>0</v>
      </c>
      <c r="ER3" s="157">
        <v>0</v>
      </c>
      <c r="ES3" s="158">
        <f>EP3/EO3</f>
        <v>1</v>
      </c>
      <c r="ET3" s="162">
        <f>ES3-EG3</f>
        <v>0</v>
      </c>
      <c r="FA3" s="157" t="s">
        <v>17</v>
      </c>
      <c r="FB3" s="157">
        <v>34</v>
      </c>
      <c r="FC3" s="157">
        <v>34</v>
      </c>
      <c r="FD3" s="157">
        <v>0</v>
      </c>
      <c r="FE3" s="157">
        <v>0</v>
      </c>
      <c r="FF3" s="158">
        <f>FC3/FB3</f>
        <v>1</v>
      </c>
      <c r="FG3" s="162">
        <f>FF3-ES3</f>
        <v>0</v>
      </c>
      <c r="FI3">
        <f>FD3-EQ3</f>
        <v>0</v>
      </c>
    </row>
    <row r="4" spans="2:169">
      <c r="B4" s="164" t="s">
        <v>18</v>
      </c>
      <c r="C4" s="157">
        <v>32</v>
      </c>
      <c r="D4" s="157">
        <v>32</v>
      </c>
      <c r="E4" s="157">
        <v>0</v>
      </c>
      <c r="F4" s="157">
        <v>0</v>
      </c>
      <c r="G4" s="158">
        <f>D4/C4</f>
        <v>1</v>
      </c>
      <c r="I4" s="164" t="s">
        <v>18</v>
      </c>
      <c r="J4" s="157">
        <v>32</v>
      </c>
      <c r="K4" s="157">
        <v>32</v>
      </c>
      <c r="L4" s="157">
        <v>0</v>
      </c>
      <c r="M4" s="157">
        <v>0</v>
      </c>
      <c r="N4" s="158">
        <f t="shared" ref="N4:N67" si="2">K4/J4</f>
        <v>1</v>
      </c>
      <c r="O4" s="162">
        <f t="shared" ref="O4:O67" si="3">N4-G4</f>
        <v>0</v>
      </c>
      <c r="Q4" s="164" t="s">
        <v>18</v>
      </c>
      <c r="R4" s="157">
        <v>32</v>
      </c>
      <c r="S4" s="157">
        <v>32</v>
      </c>
      <c r="T4" s="157">
        <v>0</v>
      </c>
      <c r="U4" s="157">
        <v>0</v>
      </c>
      <c r="V4" s="158">
        <f>S4/R4</f>
        <v>1</v>
      </c>
      <c r="W4" s="162">
        <f t="shared" ref="W4:W67" si="4">V4-N4</f>
        <v>0</v>
      </c>
      <c r="Y4" s="164" t="s">
        <v>18</v>
      </c>
      <c r="Z4" s="157">
        <v>32</v>
      </c>
      <c r="AA4" s="157">
        <v>32</v>
      </c>
      <c r="AB4" s="157">
        <v>0</v>
      </c>
      <c r="AC4" s="157">
        <v>0</v>
      </c>
      <c r="AD4" s="158">
        <f>AA4/Z4</f>
        <v>1</v>
      </c>
      <c r="AE4" s="162">
        <f t="shared" ref="AE4:AE67" si="5">AD4-V4</f>
        <v>0</v>
      </c>
      <c r="AH4" s="164" t="s">
        <v>18</v>
      </c>
      <c r="AI4" s="157">
        <v>32</v>
      </c>
      <c r="AJ4" s="157">
        <v>32</v>
      </c>
      <c r="AK4" s="157">
        <v>0</v>
      </c>
      <c r="AL4" s="157">
        <v>0</v>
      </c>
      <c r="AM4" s="158">
        <f>AJ4/AI4</f>
        <v>1</v>
      </c>
      <c r="AN4" s="162">
        <f t="shared" ref="AN4:AN67" si="6">AM4-AD4</f>
        <v>0</v>
      </c>
      <c r="AP4" s="164" t="s">
        <v>18</v>
      </c>
      <c r="AQ4" s="157">
        <v>32</v>
      </c>
      <c r="AR4" s="157">
        <v>32</v>
      </c>
      <c r="AS4" s="157">
        <v>0</v>
      </c>
      <c r="AT4" s="157">
        <v>0</v>
      </c>
      <c r="AU4" s="158">
        <f>AR4/AQ4</f>
        <v>1</v>
      </c>
      <c r="AV4" s="162">
        <f t="shared" ref="AV4:AV67" si="7">AU4-AM4</f>
        <v>0</v>
      </c>
      <c r="AW4" s="17" t="s">
        <v>18</v>
      </c>
      <c r="AX4" s="17">
        <v>44</v>
      </c>
      <c r="AY4" s="17">
        <v>32</v>
      </c>
      <c r="AZ4" s="17">
        <v>12</v>
      </c>
      <c r="BA4" s="17">
        <v>0</v>
      </c>
      <c r="BB4" s="164" t="s">
        <v>18</v>
      </c>
      <c r="BC4" s="157">
        <v>32</v>
      </c>
      <c r="BD4" s="157">
        <v>32</v>
      </c>
      <c r="BE4" s="157">
        <v>0</v>
      </c>
      <c r="BF4" s="157">
        <v>0</v>
      </c>
      <c r="BG4" s="158">
        <f t="shared" ref="BG4:BG67" si="8">BD4/BC4</f>
        <v>1</v>
      </c>
      <c r="BH4" s="162">
        <f t="shared" ref="BH4:BH67" si="9">BG4-AU4</f>
        <v>0</v>
      </c>
      <c r="BJ4" s="164" t="s">
        <v>18</v>
      </c>
      <c r="BK4" s="157">
        <v>32</v>
      </c>
      <c r="BL4" s="157">
        <v>32</v>
      </c>
      <c r="BM4" s="157">
        <v>0</v>
      </c>
      <c r="BN4" s="157">
        <v>0</v>
      </c>
      <c r="BO4" s="158">
        <f t="shared" ref="BO4:BO67" si="10">BL4/BK4</f>
        <v>1</v>
      </c>
      <c r="BP4" s="162">
        <f t="shared" ref="BP4:BP67" si="11">BO4-BG4</f>
        <v>0</v>
      </c>
      <c r="BQ4" s="17" t="s">
        <v>18</v>
      </c>
      <c r="BR4" s="17">
        <v>44</v>
      </c>
      <c r="BS4" s="17">
        <v>32</v>
      </c>
      <c r="BT4" s="17">
        <v>12</v>
      </c>
      <c r="BU4" s="17">
        <v>0</v>
      </c>
      <c r="BV4" s="162">
        <f>BS4/BR4</f>
        <v>0.72727272727272729</v>
      </c>
      <c r="BW4" s="164" t="s">
        <v>18</v>
      </c>
      <c r="BX4" s="157">
        <v>32</v>
      </c>
      <c r="BY4" s="157">
        <v>32</v>
      </c>
      <c r="BZ4" s="157">
        <v>0</v>
      </c>
      <c r="CA4" s="157">
        <v>0</v>
      </c>
      <c r="CB4" s="158">
        <f t="shared" ref="CB4:CB67" si="12">BY4/BX4</f>
        <v>1</v>
      </c>
      <c r="CC4" s="162">
        <f t="shared" ref="CC4:CC67" si="13">CB4-BO4</f>
        <v>0</v>
      </c>
      <c r="CD4" s="17" t="s">
        <v>18</v>
      </c>
      <c r="CE4" s="17">
        <v>44</v>
      </c>
      <c r="CF4" s="17">
        <v>32</v>
      </c>
      <c r="CG4" s="17">
        <v>12</v>
      </c>
      <c r="CH4" s="17">
        <v>0</v>
      </c>
      <c r="CI4" s="162">
        <f>CF4/CE4</f>
        <v>0.72727272727272729</v>
      </c>
      <c r="CK4" s="164" t="s">
        <v>18</v>
      </c>
      <c r="CL4" s="157">
        <v>32</v>
      </c>
      <c r="CM4" s="157">
        <v>32</v>
      </c>
      <c r="CN4" s="157">
        <v>0</v>
      </c>
      <c r="CO4" s="157">
        <v>0</v>
      </c>
      <c r="CP4" s="158">
        <f t="shared" ref="CP4:CP67" si="14">CM4/CL4</f>
        <v>1</v>
      </c>
      <c r="CQ4" s="162">
        <f t="shared" ref="CQ4:CQ67" si="15">CP4-CB4</f>
        <v>0</v>
      </c>
      <c r="CS4" s="164" t="s">
        <v>18</v>
      </c>
      <c r="CT4" s="157">
        <v>32</v>
      </c>
      <c r="CU4" s="157">
        <v>32</v>
      </c>
      <c r="CV4" s="157">
        <v>0</v>
      </c>
      <c r="CW4" s="157">
        <v>0</v>
      </c>
      <c r="CX4" s="158">
        <f>CU4/CT4</f>
        <v>1</v>
      </c>
      <c r="CY4" s="162">
        <f t="shared" si="0"/>
        <v>0</v>
      </c>
      <c r="CZ4" s="17" t="s">
        <v>18</v>
      </c>
      <c r="DA4" s="17">
        <v>44</v>
      </c>
      <c r="DB4" s="17">
        <v>32</v>
      </c>
      <c r="DC4" s="17">
        <v>12</v>
      </c>
      <c r="DD4" s="17">
        <v>0</v>
      </c>
      <c r="DE4" s="162">
        <f>DB4/DA4</f>
        <v>0.72727272727272729</v>
      </c>
      <c r="DG4" s="164" t="s">
        <v>18</v>
      </c>
      <c r="DH4" s="157">
        <v>32</v>
      </c>
      <c r="DI4" s="157">
        <v>32</v>
      </c>
      <c r="DJ4" s="157">
        <v>0</v>
      </c>
      <c r="DK4" s="157">
        <v>0</v>
      </c>
      <c r="DL4" s="158">
        <f t="shared" ref="DL4:DL67" si="16">DI4/DH4</f>
        <v>1</v>
      </c>
      <c r="DM4" s="162">
        <f t="shared" si="1"/>
        <v>0</v>
      </c>
      <c r="DN4" s="17" t="s">
        <v>18</v>
      </c>
      <c r="DO4" s="17">
        <v>44</v>
      </c>
      <c r="DP4" s="17">
        <v>32</v>
      </c>
      <c r="DQ4" s="17">
        <v>12</v>
      </c>
      <c r="DR4" s="17">
        <v>0</v>
      </c>
      <c r="DT4" s="164" t="s">
        <v>18</v>
      </c>
      <c r="DU4" s="157">
        <v>32</v>
      </c>
      <c r="DV4" s="157">
        <v>32</v>
      </c>
      <c r="DW4" s="157">
        <v>0</v>
      </c>
      <c r="DX4" s="157">
        <v>0</v>
      </c>
      <c r="DY4" s="158">
        <f t="shared" ref="DY4:DY67" si="17">DV4/DU4</f>
        <v>1</v>
      </c>
      <c r="DZ4" s="162">
        <f t="shared" ref="DZ4:DZ67" si="18">DY4-DL4</f>
        <v>0</v>
      </c>
      <c r="EB4" s="164" t="s">
        <v>18</v>
      </c>
      <c r="EC4" s="157">
        <v>32</v>
      </c>
      <c r="ED4" s="157">
        <v>32</v>
      </c>
      <c r="EE4" s="157">
        <v>0</v>
      </c>
      <c r="EF4" s="157">
        <v>0</v>
      </c>
      <c r="EG4" s="158">
        <f t="shared" ref="EG4:EG67" si="19">ED4/EC4</f>
        <v>1</v>
      </c>
      <c r="EH4" s="162">
        <f t="shared" ref="EH4:EH67" si="20">EG4-DL4</f>
        <v>0</v>
      </c>
      <c r="EI4" s="17" t="s">
        <v>18</v>
      </c>
      <c r="EJ4" s="17">
        <v>44</v>
      </c>
      <c r="EK4" s="17">
        <v>32</v>
      </c>
      <c r="EL4" s="17">
        <v>12</v>
      </c>
      <c r="EM4" s="17">
        <v>0</v>
      </c>
      <c r="EN4" s="164" t="s">
        <v>18</v>
      </c>
      <c r="EO4" s="157">
        <v>32</v>
      </c>
      <c r="EP4" s="157">
        <v>32</v>
      </c>
      <c r="EQ4" s="157">
        <v>0</v>
      </c>
      <c r="ER4" s="157">
        <v>0</v>
      </c>
      <c r="ES4" s="158">
        <f t="shared" ref="ES4:ES67" si="21">EP4/EO4</f>
        <v>1</v>
      </c>
      <c r="ET4" s="162">
        <f t="shared" ref="ET4:ET67" si="22">ES4-EG4</f>
        <v>0</v>
      </c>
      <c r="EV4" s="182" t="s">
        <v>18</v>
      </c>
      <c r="EW4" s="182">
        <v>44</v>
      </c>
      <c r="EX4" s="182">
        <v>32</v>
      </c>
      <c r="EY4" s="182">
        <v>12</v>
      </c>
      <c r="EZ4" s="182">
        <v>0</v>
      </c>
      <c r="FA4" s="164" t="s">
        <v>18</v>
      </c>
      <c r="FB4" s="157">
        <v>32</v>
      </c>
      <c r="FC4" s="157">
        <v>32</v>
      </c>
      <c r="FD4" s="157">
        <v>0</v>
      </c>
      <c r="FE4" s="157">
        <v>0</v>
      </c>
      <c r="FF4" s="158">
        <f t="shared" ref="FF4:FF67" si="23">FC4/FB4</f>
        <v>1</v>
      </c>
      <c r="FG4" s="162">
        <f t="shared" ref="FG4:FG67" si="24">FF4-ES4</f>
        <v>0</v>
      </c>
      <c r="FH4" s="182" t="s">
        <v>18</v>
      </c>
      <c r="FI4" s="182">
        <v>44</v>
      </c>
      <c r="FJ4" s="182">
        <v>32</v>
      </c>
      <c r="FK4" s="182">
        <v>12</v>
      </c>
      <c r="FL4" s="182">
        <v>0</v>
      </c>
      <c r="FM4" s="162">
        <f>FJ4/FI4</f>
        <v>0.72727272727272729</v>
      </c>
    </row>
    <row r="5" spans="2:169">
      <c r="B5" s="157" t="s">
        <v>19</v>
      </c>
      <c r="C5" s="157">
        <v>26</v>
      </c>
      <c r="D5" s="157">
        <v>26</v>
      </c>
      <c r="E5" s="157">
        <v>0</v>
      </c>
      <c r="F5" s="157">
        <v>0</v>
      </c>
      <c r="G5" s="158">
        <f t="shared" ref="G5:G68" si="25">D5/C5</f>
        <v>1</v>
      </c>
      <c r="I5" s="157" t="s">
        <v>19</v>
      </c>
      <c r="J5" s="157">
        <v>26</v>
      </c>
      <c r="K5" s="157">
        <v>26</v>
      </c>
      <c r="L5" s="157">
        <v>0</v>
      </c>
      <c r="M5" s="157">
        <v>0</v>
      </c>
      <c r="N5" s="158">
        <f t="shared" si="2"/>
        <v>1</v>
      </c>
      <c r="O5" s="162">
        <f t="shared" si="3"/>
        <v>0</v>
      </c>
      <c r="Q5" s="157" t="s">
        <v>19</v>
      </c>
      <c r="R5" s="157">
        <v>26</v>
      </c>
      <c r="S5" s="157">
        <v>26</v>
      </c>
      <c r="T5" s="157">
        <v>0</v>
      </c>
      <c r="U5" s="157">
        <v>0</v>
      </c>
      <c r="V5" s="158">
        <f t="shared" ref="V5:V67" si="26">S5/R5</f>
        <v>1</v>
      </c>
      <c r="W5" s="162">
        <f t="shared" si="4"/>
        <v>0</v>
      </c>
      <c r="Y5" s="157" t="s">
        <v>19</v>
      </c>
      <c r="Z5" s="157">
        <v>26</v>
      </c>
      <c r="AA5" s="157">
        <v>26</v>
      </c>
      <c r="AB5" s="157">
        <v>0</v>
      </c>
      <c r="AC5" s="157">
        <v>0</v>
      </c>
      <c r="AD5" s="158">
        <f t="shared" ref="AD5:AD67" si="27">AA5/Z5</f>
        <v>1</v>
      </c>
      <c r="AE5" s="162">
        <f t="shared" si="5"/>
        <v>0</v>
      </c>
      <c r="AH5" s="157" t="s">
        <v>19</v>
      </c>
      <c r="AI5" s="157">
        <v>26</v>
      </c>
      <c r="AJ5" s="157">
        <v>26</v>
      </c>
      <c r="AK5" s="157">
        <v>0</v>
      </c>
      <c r="AL5" s="157">
        <v>0</v>
      </c>
      <c r="AM5" s="158">
        <f t="shared" ref="AM5:AM67" si="28">AJ5/AI5</f>
        <v>1</v>
      </c>
      <c r="AN5" s="162">
        <f t="shared" si="6"/>
        <v>0</v>
      </c>
      <c r="AP5" s="157" t="s">
        <v>19</v>
      </c>
      <c r="AQ5" s="157">
        <v>26</v>
      </c>
      <c r="AR5" s="157">
        <v>26</v>
      </c>
      <c r="AS5" s="157">
        <v>0</v>
      </c>
      <c r="AT5" s="157">
        <v>0</v>
      </c>
      <c r="AU5" s="158">
        <f t="shared" ref="AU5:AU67" si="29">AR5/AQ5</f>
        <v>1</v>
      </c>
      <c r="AV5" s="162">
        <f t="shared" si="7"/>
        <v>0</v>
      </c>
      <c r="BB5" s="157" t="s">
        <v>19</v>
      </c>
      <c r="BC5" s="157">
        <v>26</v>
      </c>
      <c r="BD5" s="157">
        <v>26</v>
      </c>
      <c r="BE5" s="157">
        <v>0</v>
      </c>
      <c r="BF5" s="157">
        <v>0</v>
      </c>
      <c r="BG5" s="158">
        <f t="shared" si="8"/>
        <v>1</v>
      </c>
      <c r="BH5" s="162">
        <f t="shared" si="9"/>
        <v>0</v>
      </c>
      <c r="BJ5" s="157" t="s">
        <v>19</v>
      </c>
      <c r="BK5" s="157">
        <v>26</v>
      </c>
      <c r="BL5" s="157">
        <v>26</v>
      </c>
      <c r="BM5" s="157">
        <v>0</v>
      </c>
      <c r="BN5" s="157">
        <v>0</v>
      </c>
      <c r="BO5" s="158">
        <f t="shared" si="10"/>
        <v>1</v>
      </c>
      <c r="BP5" s="162">
        <f t="shared" si="11"/>
        <v>0</v>
      </c>
      <c r="BW5" s="157" t="s">
        <v>19</v>
      </c>
      <c r="BX5" s="157">
        <v>26</v>
      </c>
      <c r="BY5" s="157">
        <v>26</v>
      </c>
      <c r="BZ5" s="157">
        <v>0</v>
      </c>
      <c r="CA5" s="157">
        <v>0</v>
      </c>
      <c r="CB5" s="158">
        <f t="shared" si="12"/>
        <v>1</v>
      </c>
      <c r="CC5" s="162">
        <f t="shared" si="13"/>
        <v>0</v>
      </c>
      <c r="CI5" s="162"/>
      <c r="CK5" s="157" t="s">
        <v>19</v>
      </c>
      <c r="CL5" s="157">
        <v>26</v>
      </c>
      <c r="CM5" s="157">
        <v>26</v>
      </c>
      <c r="CN5" s="157">
        <v>0</v>
      </c>
      <c r="CO5" s="157">
        <v>0</v>
      </c>
      <c r="CP5" s="158">
        <f t="shared" si="14"/>
        <v>1</v>
      </c>
      <c r="CQ5" s="162">
        <f t="shared" si="15"/>
        <v>0</v>
      </c>
      <c r="CS5" s="157" t="s">
        <v>19</v>
      </c>
      <c r="CT5" s="157">
        <v>26</v>
      </c>
      <c r="CU5" s="157">
        <v>26</v>
      </c>
      <c r="CV5" s="157">
        <v>0</v>
      </c>
      <c r="CW5" s="157">
        <v>0</v>
      </c>
      <c r="CX5" s="158">
        <f t="shared" ref="CX5:CX68" si="30">CU5/CT5</f>
        <v>1</v>
      </c>
      <c r="CY5" s="162">
        <f t="shared" si="0"/>
        <v>0</v>
      </c>
      <c r="DG5" s="157" t="s">
        <v>19</v>
      </c>
      <c r="DH5" s="157">
        <v>26</v>
      </c>
      <c r="DI5" s="157">
        <v>26</v>
      </c>
      <c r="DJ5" s="157">
        <v>0</v>
      </c>
      <c r="DK5" s="157">
        <v>0</v>
      </c>
      <c r="DL5" s="158">
        <f t="shared" si="16"/>
        <v>1</v>
      </c>
      <c r="DM5" s="162">
        <f t="shared" si="1"/>
        <v>0</v>
      </c>
      <c r="DT5" s="157" t="s">
        <v>19</v>
      </c>
      <c r="DU5" s="157">
        <v>26</v>
      </c>
      <c r="DV5" s="157">
        <v>26</v>
      </c>
      <c r="DW5" s="157">
        <v>0</v>
      </c>
      <c r="DX5" s="157">
        <v>0</v>
      </c>
      <c r="DY5" s="158">
        <f t="shared" si="17"/>
        <v>1</v>
      </c>
      <c r="DZ5" s="162">
        <f t="shared" si="18"/>
        <v>0</v>
      </c>
      <c r="EB5" s="157" t="s">
        <v>19</v>
      </c>
      <c r="EC5" s="157">
        <v>26</v>
      </c>
      <c r="ED5" s="157">
        <v>26</v>
      </c>
      <c r="EE5" s="157">
        <v>0</v>
      </c>
      <c r="EF5" s="157">
        <v>0</v>
      </c>
      <c r="EG5" s="158">
        <f t="shared" si="19"/>
        <v>1</v>
      </c>
      <c r="EH5" s="162">
        <f t="shared" si="20"/>
        <v>0</v>
      </c>
      <c r="EN5" s="157" t="s">
        <v>19</v>
      </c>
      <c r="EO5" s="157">
        <v>26</v>
      </c>
      <c r="EP5" s="157">
        <v>26</v>
      </c>
      <c r="EQ5" s="157">
        <v>0</v>
      </c>
      <c r="ER5" s="157">
        <v>0</v>
      </c>
      <c r="ES5" s="158">
        <f t="shared" si="21"/>
        <v>1</v>
      </c>
      <c r="ET5" s="162">
        <f t="shared" si="22"/>
        <v>0</v>
      </c>
      <c r="EV5" s="156"/>
      <c r="EW5" s="156"/>
      <c r="EX5" s="156"/>
      <c r="EY5" s="156"/>
      <c r="EZ5" s="156"/>
      <c r="FA5" s="157" t="s">
        <v>19</v>
      </c>
      <c r="FB5" s="157">
        <v>26</v>
      </c>
      <c r="FC5" s="157">
        <v>26</v>
      </c>
      <c r="FD5" s="157">
        <v>0</v>
      </c>
      <c r="FE5" s="157">
        <v>0</v>
      </c>
      <c r="FF5" s="158">
        <f t="shared" si="23"/>
        <v>1</v>
      </c>
      <c r="FG5" s="162">
        <f t="shared" si="24"/>
        <v>0</v>
      </c>
      <c r="FI5" s="156">
        <f t="shared" ref="FI5:FI67" si="31">FD5-EQ5</f>
        <v>0</v>
      </c>
    </row>
    <row r="6" spans="2:169">
      <c r="B6" s="157" t="s">
        <v>20</v>
      </c>
      <c r="C6" s="157">
        <v>11</v>
      </c>
      <c r="D6" s="157">
        <v>11</v>
      </c>
      <c r="E6" s="157">
        <v>0</v>
      </c>
      <c r="F6" s="157">
        <v>0</v>
      </c>
      <c r="G6" s="158">
        <f t="shared" si="25"/>
        <v>1</v>
      </c>
      <c r="I6" s="157" t="s">
        <v>20</v>
      </c>
      <c r="J6" s="157">
        <v>11</v>
      </c>
      <c r="K6" s="157">
        <v>11</v>
      </c>
      <c r="L6" s="157">
        <v>0</v>
      </c>
      <c r="M6" s="157">
        <v>0</v>
      </c>
      <c r="N6" s="158">
        <f t="shared" si="2"/>
        <v>1</v>
      </c>
      <c r="O6" s="162">
        <f t="shared" si="3"/>
        <v>0</v>
      </c>
      <c r="Q6" s="157" t="s">
        <v>20</v>
      </c>
      <c r="R6" s="157">
        <v>11</v>
      </c>
      <c r="S6" s="157">
        <v>11</v>
      </c>
      <c r="T6" s="157">
        <v>0</v>
      </c>
      <c r="U6" s="157">
        <v>0</v>
      </c>
      <c r="V6" s="158">
        <f t="shared" si="26"/>
        <v>1</v>
      </c>
      <c r="W6" s="162">
        <f t="shared" si="4"/>
        <v>0</v>
      </c>
      <c r="Y6" s="157" t="s">
        <v>20</v>
      </c>
      <c r="Z6" s="157">
        <v>11</v>
      </c>
      <c r="AA6" s="157">
        <v>11</v>
      </c>
      <c r="AB6" s="157">
        <v>0</v>
      </c>
      <c r="AC6" s="157">
        <v>0</v>
      </c>
      <c r="AD6" s="158">
        <f t="shared" si="27"/>
        <v>1</v>
      </c>
      <c r="AE6" s="162">
        <f t="shared" si="5"/>
        <v>0</v>
      </c>
      <c r="AH6" s="157" t="s">
        <v>20</v>
      </c>
      <c r="AI6" s="157">
        <v>11</v>
      </c>
      <c r="AJ6" s="157">
        <v>11</v>
      </c>
      <c r="AK6" s="157">
        <v>0</v>
      </c>
      <c r="AL6" s="157">
        <v>0</v>
      </c>
      <c r="AM6" s="158">
        <f t="shared" si="28"/>
        <v>1</v>
      </c>
      <c r="AN6" s="162">
        <f t="shared" si="6"/>
        <v>0</v>
      </c>
      <c r="AP6" s="157" t="s">
        <v>20</v>
      </c>
      <c r="AQ6" s="157">
        <v>11</v>
      </c>
      <c r="AR6" s="157">
        <v>11</v>
      </c>
      <c r="AS6" s="157">
        <v>0</v>
      </c>
      <c r="AT6" s="157">
        <v>0</v>
      </c>
      <c r="AU6" s="158">
        <f t="shared" si="29"/>
        <v>1</v>
      </c>
      <c r="AV6" s="162">
        <f t="shared" si="7"/>
        <v>0</v>
      </c>
      <c r="BB6" s="157" t="s">
        <v>20</v>
      </c>
      <c r="BC6" s="157">
        <v>11</v>
      </c>
      <c r="BD6" s="157">
        <v>11</v>
      </c>
      <c r="BE6" s="157">
        <v>0</v>
      </c>
      <c r="BF6" s="157">
        <v>0</v>
      </c>
      <c r="BG6" s="158">
        <f t="shared" si="8"/>
        <v>1</v>
      </c>
      <c r="BH6" s="162">
        <f t="shared" si="9"/>
        <v>0</v>
      </c>
      <c r="BJ6" s="157" t="s">
        <v>20</v>
      </c>
      <c r="BK6" s="157">
        <v>11</v>
      </c>
      <c r="BL6" s="157">
        <v>11</v>
      </c>
      <c r="BM6" s="157">
        <v>0</v>
      </c>
      <c r="BN6" s="157">
        <v>0</v>
      </c>
      <c r="BO6" s="158">
        <f t="shared" si="10"/>
        <v>1</v>
      </c>
      <c r="BP6" s="162">
        <f t="shared" si="11"/>
        <v>0</v>
      </c>
      <c r="BW6" s="157" t="s">
        <v>20</v>
      </c>
      <c r="BX6" s="157">
        <v>11</v>
      </c>
      <c r="BY6" s="157">
        <v>11</v>
      </c>
      <c r="BZ6" s="157">
        <v>0</v>
      </c>
      <c r="CA6" s="157">
        <v>0</v>
      </c>
      <c r="CB6" s="158">
        <f t="shared" si="12"/>
        <v>1</v>
      </c>
      <c r="CC6" s="162">
        <f t="shared" si="13"/>
        <v>0</v>
      </c>
      <c r="CI6" s="162"/>
      <c r="CK6" s="157" t="s">
        <v>20</v>
      </c>
      <c r="CL6" s="157">
        <v>11</v>
      </c>
      <c r="CM6" s="157">
        <v>11</v>
      </c>
      <c r="CN6" s="157">
        <v>0</v>
      </c>
      <c r="CO6" s="157">
        <v>0</v>
      </c>
      <c r="CP6" s="158">
        <f t="shared" si="14"/>
        <v>1</v>
      </c>
      <c r="CQ6" s="162">
        <f t="shared" si="15"/>
        <v>0</v>
      </c>
      <c r="CS6" s="157" t="s">
        <v>20</v>
      </c>
      <c r="CT6" s="157">
        <v>11</v>
      </c>
      <c r="CU6" s="157">
        <v>11</v>
      </c>
      <c r="CV6" s="157">
        <v>0</v>
      </c>
      <c r="CW6" s="157">
        <v>0</v>
      </c>
      <c r="CX6" s="158">
        <f t="shared" si="30"/>
        <v>1</v>
      </c>
      <c r="CY6" s="162">
        <f t="shared" si="0"/>
        <v>0</v>
      </c>
      <c r="DG6" s="157" t="s">
        <v>20</v>
      </c>
      <c r="DH6" s="157">
        <v>11</v>
      </c>
      <c r="DI6" s="157">
        <v>11</v>
      </c>
      <c r="DJ6" s="157">
        <v>0</v>
      </c>
      <c r="DK6" s="157">
        <v>0</v>
      </c>
      <c r="DL6" s="158">
        <f t="shared" si="16"/>
        <v>1</v>
      </c>
      <c r="DM6" s="162">
        <f t="shared" si="1"/>
        <v>0</v>
      </c>
      <c r="DT6" s="157" t="s">
        <v>20</v>
      </c>
      <c r="DU6" s="157">
        <v>11</v>
      </c>
      <c r="DV6" s="157">
        <v>11</v>
      </c>
      <c r="DW6" s="157">
        <v>0</v>
      </c>
      <c r="DX6" s="157">
        <v>0</v>
      </c>
      <c r="DY6" s="158">
        <f t="shared" si="17"/>
        <v>1</v>
      </c>
      <c r="DZ6" s="162">
        <f t="shared" si="18"/>
        <v>0</v>
      </c>
      <c r="EB6" s="157" t="s">
        <v>20</v>
      </c>
      <c r="EC6" s="157">
        <v>11</v>
      </c>
      <c r="ED6" s="157">
        <v>11</v>
      </c>
      <c r="EE6" s="157">
        <v>0</v>
      </c>
      <c r="EF6" s="157">
        <v>0</v>
      </c>
      <c r="EG6" s="158">
        <f t="shared" si="19"/>
        <v>1</v>
      </c>
      <c r="EH6" s="162">
        <f t="shared" si="20"/>
        <v>0</v>
      </c>
      <c r="EN6" s="157" t="s">
        <v>20</v>
      </c>
      <c r="EO6" s="157">
        <v>11</v>
      </c>
      <c r="EP6" s="157">
        <v>11</v>
      </c>
      <c r="EQ6" s="157">
        <v>0</v>
      </c>
      <c r="ER6" s="157">
        <v>0</v>
      </c>
      <c r="ES6" s="158">
        <f t="shared" si="21"/>
        <v>1</v>
      </c>
      <c r="ET6" s="162">
        <f t="shared" si="22"/>
        <v>0</v>
      </c>
      <c r="EV6" s="156"/>
      <c r="EW6" s="156"/>
      <c r="EX6" s="156"/>
      <c r="EY6" s="156"/>
      <c r="EZ6" s="156"/>
      <c r="FA6" s="157" t="s">
        <v>20</v>
      </c>
      <c r="FB6" s="157">
        <v>11</v>
      </c>
      <c r="FC6" s="157">
        <v>11</v>
      </c>
      <c r="FD6" s="157">
        <v>0</v>
      </c>
      <c r="FE6" s="157">
        <v>0</v>
      </c>
      <c r="FF6" s="158">
        <f t="shared" si="23"/>
        <v>1</v>
      </c>
      <c r="FG6" s="162">
        <f t="shared" si="24"/>
        <v>0</v>
      </c>
      <c r="FI6" s="156">
        <f t="shared" si="31"/>
        <v>0</v>
      </c>
    </row>
    <row r="7" spans="2:169">
      <c r="B7" s="157" t="s">
        <v>21</v>
      </c>
      <c r="C7" s="157">
        <v>36</v>
      </c>
      <c r="D7" s="157">
        <v>36</v>
      </c>
      <c r="E7" s="157">
        <v>0</v>
      </c>
      <c r="F7" s="157">
        <v>0</v>
      </c>
      <c r="G7" s="158">
        <f t="shared" si="25"/>
        <v>1</v>
      </c>
      <c r="I7" s="157" t="s">
        <v>21</v>
      </c>
      <c r="J7" s="157">
        <v>36</v>
      </c>
      <c r="K7" s="157">
        <v>36</v>
      </c>
      <c r="L7" s="157">
        <v>0</v>
      </c>
      <c r="M7" s="157">
        <v>0</v>
      </c>
      <c r="N7" s="158">
        <f t="shared" si="2"/>
        <v>1</v>
      </c>
      <c r="O7" s="162">
        <f t="shared" si="3"/>
        <v>0</v>
      </c>
      <c r="Q7" s="157" t="s">
        <v>21</v>
      </c>
      <c r="R7" s="157">
        <v>36</v>
      </c>
      <c r="S7" s="157">
        <v>36</v>
      </c>
      <c r="T7" s="157">
        <v>0</v>
      </c>
      <c r="U7" s="157">
        <v>0</v>
      </c>
      <c r="V7" s="158">
        <f t="shared" si="26"/>
        <v>1</v>
      </c>
      <c r="W7" s="162">
        <f t="shared" si="4"/>
        <v>0</v>
      </c>
      <c r="Y7" s="157" t="s">
        <v>21</v>
      </c>
      <c r="Z7" s="157">
        <v>36</v>
      </c>
      <c r="AA7" s="157">
        <v>36</v>
      </c>
      <c r="AB7" s="157">
        <v>0</v>
      </c>
      <c r="AC7" s="157">
        <v>0</v>
      </c>
      <c r="AD7" s="158">
        <f t="shared" si="27"/>
        <v>1</v>
      </c>
      <c r="AE7" s="162">
        <f t="shared" si="5"/>
        <v>0</v>
      </c>
      <c r="AH7" s="157" t="s">
        <v>21</v>
      </c>
      <c r="AI7" s="157">
        <v>36</v>
      </c>
      <c r="AJ7" s="157">
        <v>36</v>
      </c>
      <c r="AK7" s="157">
        <v>0</v>
      </c>
      <c r="AL7" s="157">
        <v>0</v>
      </c>
      <c r="AM7" s="158">
        <f t="shared" si="28"/>
        <v>1</v>
      </c>
      <c r="AN7" s="162">
        <f t="shared" si="6"/>
        <v>0</v>
      </c>
      <c r="AP7" s="157" t="s">
        <v>21</v>
      </c>
      <c r="AQ7" s="157">
        <v>36</v>
      </c>
      <c r="AR7" s="157">
        <v>36</v>
      </c>
      <c r="AS7" s="157">
        <v>0</v>
      </c>
      <c r="AT7" s="157">
        <v>0</v>
      </c>
      <c r="AU7" s="158">
        <f t="shared" si="29"/>
        <v>1</v>
      </c>
      <c r="AV7" s="162">
        <f t="shared" si="7"/>
        <v>0</v>
      </c>
      <c r="BB7" s="157" t="s">
        <v>21</v>
      </c>
      <c r="BC7" s="157">
        <v>36</v>
      </c>
      <c r="BD7" s="157">
        <v>36</v>
      </c>
      <c r="BE7" s="157">
        <v>0</v>
      </c>
      <c r="BF7" s="157">
        <v>0</v>
      </c>
      <c r="BG7" s="158">
        <f t="shared" si="8"/>
        <v>1</v>
      </c>
      <c r="BH7" s="162">
        <f t="shared" si="9"/>
        <v>0</v>
      </c>
      <c r="BJ7" s="157" t="s">
        <v>21</v>
      </c>
      <c r="BK7" s="157">
        <v>36</v>
      </c>
      <c r="BL7" s="157">
        <v>36</v>
      </c>
      <c r="BM7" s="157">
        <v>0</v>
      </c>
      <c r="BN7" s="157">
        <v>0</v>
      </c>
      <c r="BO7" s="158">
        <f t="shared" si="10"/>
        <v>1</v>
      </c>
      <c r="BP7" s="162">
        <f t="shared" si="11"/>
        <v>0</v>
      </c>
      <c r="BW7" s="157" t="s">
        <v>21</v>
      </c>
      <c r="BX7" s="157">
        <v>36</v>
      </c>
      <c r="BY7" s="157">
        <v>36</v>
      </c>
      <c r="BZ7" s="157">
        <v>0</v>
      </c>
      <c r="CA7" s="157">
        <v>0</v>
      </c>
      <c r="CB7" s="158">
        <f t="shared" si="12"/>
        <v>1</v>
      </c>
      <c r="CC7" s="162">
        <f t="shared" si="13"/>
        <v>0</v>
      </c>
      <c r="CI7" s="162"/>
      <c r="CK7" s="157" t="s">
        <v>21</v>
      </c>
      <c r="CL7" s="157">
        <v>36</v>
      </c>
      <c r="CM7" s="157">
        <v>36</v>
      </c>
      <c r="CN7" s="157">
        <v>0</v>
      </c>
      <c r="CO7" s="157">
        <v>0</v>
      </c>
      <c r="CP7" s="158">
        <f t="shared" si="14"/>
        <v>1</v>
      </c>
      <c r="CQ7" s="162">
        <f t="shared" si="15"/>
        <v>0</v>
      </c>
      <c r="CS7" s="157" t="s">
        <v>21</v>
      </c>
      <c r="CT7" s="157">
        <v>36</v>
      </c>
      <c r="CU7" s="157">
        <v>36</v>
      </c>
      <c r="CV7" s="157">
        <v>0</v>
      </c>
      <c r="CW7" s="157">
        <v>0</v>
      </c>
      <c r="CX7" s="158">
        <f t="shared" si="30"/>
        <v>1</v>
      </c>
      <c r="CY7" s="162">
        <f t="shared" si="0"/>
        <v>0</v>
      </c>
      <c r="DG7" s="157" t="s">
        <v>21</v>
      </c>
      <c r="DH7" s="157">
        <v>36</v>
      </c>
      <c r="DI7" s="157">
        <v>36</v>
      </c>
      <c r="DJ7" s="157">
        <v>0</v>
      </c>
      <c r="DK7" s="157">
        <v>0</v>
      </c>
      <c r="DL7" s="158">
        <f t="shared" si="16"/>
        <v>1</v>
      </c>
      <c r="DM7" s="162">
        <f t="shared" si="1"/>
        <v>0</v>
      </c>
      <c r="DT7" s="157" t="s">
        <v>21</v>
      </c>
      <c r="DU7" s="157">
        <v>36</v>
      </c>
      <c r="DV7" s="157">
        <v>36</v>
      </c>
      <c r="DW7" s="157">
        <v>0</v>
      </c>
      <c r="DX7" s="157">
        <v>0</v>
      </c>
      <c r="DY7" s="158">
        <f t="shared" si="17"/>
        <v>1</v>
      </c>
      <c r="DZ7" s="162">
        <f t="shared" si="18"/>
        <v>0</v>
      </c>
      <c r="EB7" s="157" t="s">
        <v>21</v>
      </c>
      <c r="EC7" s="157">
        <v>36</v>
      </c>
      <c r="ED7" s="157">
        <v>36</v>
      </c>
      <c r="EE7" s="157">
        <v>0</v>
      </c>
      <c r="EF7" s="157">
        <v>0</v>
      </c>
      <c r="EG7" s="158">
        <f t="shared" si="19"/>
        <v>1</v>
      </c>
      <c r="EH7" s="162">
        <f t="shared" si="20"/>
        <v>0</v>
      </c>
      <c r="EN7" s="157" t="s">
        <v>21</v>
      </c>
      <c r="EO7" s="157">
        <v>36</v>
      </c>
      <c r="EP7" s="157">
        <v>36</v>
      </c>
      <c r="EQ7" s="157">
        <v>0</v>
      </c>
      <c r="ER7" s="157">
        <v>0</v>
      </c>
      <c r="ES7" s="158">
        <f t="shared" si="21"/>
        <v>1</v>
      </c>
      <c r="ET7" s="162">
        <f t="shared" si="22"/>
        <v>0</v>
      </c>
      <c r="EV7" s="156"/>
      <c r="EW7" s="156"/>
      <c r="EX7" s="156"/>
      <c r="EY7" s="156"/>
      <c r="EZ7" s="156"/>
      <c r="FA7" s="157" t="s">
        <v>21</v>
      </c>
      <c r="FB7" s="157">
        <v>36</v>
      </c>
      <c r="FC7" s="157">
        <v>36</v>
      </c>
      <c r="FD7" s="157">
        <v>0</v>
      </c>
      <c r="FE7" s="157">
        <v>0</v>
      </c>
      <c r="FF7" s="158">
        <f t="shared" si="23"/>
        <v>1</v>
      </c>
      <c r="FG7" s="162">
        <f t="shared" si="24"/>
        <v>0</v>
      </c>
      <c r="FI7" s="156">
        <f t="shared" si="31"/>
        <v>0</v>
      </c>
    </row>
    <row r="8" spans="2:169">
      <c r="B8" s="157" t="s">
        <v>22</v>
      </c>
      <c r="C8" s="157">
        <v>348</v>
      </c>
      <c r="D8" s="159">
        <v>260</v>
      </c>
      <c r="E8" s="159">
        <v>56</v>
      </c>
      <c r="F8" s="159">
        <v>32</v>
      </c>
      <c r="G8" s="158">
        <f t="shared" si="25"/>
        <v>0.74712643678160917</v>
      </c>
      <c r="I8" s="157" t="s">
        <v>22</v>
      </c>
      <c r="J8" s="157">
        <v>348</v>
      </c>
      <c r="K8" s="157">
        <v>260</v>
      </c>
      <c r="L8" s="157">
        <v>56</v>
      </c>
      <c r="M8" s="157">
        <v>32</v>
      </c>
      <c r="N8" s="158">
        <f t="shared" si="2"/>
        <v>0.74712643678160917</v>
      </c>
      <c r="O8" s="162">
        <f t="shared" si="3"/>
        <v>0</v>
      </c>
      <c r="Q8" s="157" t="s">
        <v>22</v>
      </c>
      <c r="R8" s="157">
        <v>348</v>
      </c>
      <c r="S8" s="157">
        <v>257</v>
      </c>
      <c r="T8" s="157">
        <v>58</v>
      </c>
      <c r="U8" s="157">
        <v>33</v>
      </c>
      <c r="V8" s="158">
        <f t="shared" si="26"/>
        <v>0.7385057471264368</v>
      </c>
      <c r="W8" s="162">
        <f t="shared" si="4"/>
        <v>-8.6206896551723755E-3</v>
      </c>
      <c r="Y8" s="161" t="s">
        <v>22</v>
      </c>
      <c r="Z8" s="157">
        <v>348</v>
      </c>
      <c r="AA8" s="157">
        <v>257</v>
      </c>
      <c r="AB8" s="157">
        <v>58</v>
      </c>
      <c r="AC8" s="157">
        <v>33</v>
      </c>
      <c r="AD8" s="158">
        <f t="shared" si="27"/>
        <v>0.7385057471264368</v>
      </c>
      <c r="AE8" s="162">
        <f t="shared" si="5"/>
        <v>0</v>
      </c>
      <c r="AH8" s="161" t="s">
        <v>22</v>
      </c>
      <c r="AI8" s="157">
        <v>348</v>
      </c>
      <c r="AJ8" s="157">
        <v>257</v>
      </c>
      <c r="AK8" s="157">
        <v>58</v>
      </c>
      <c r="AL8" s="157">
        <v>33</v>
      </c>
      <c r="AM8" s="158">
        <f t="shared" si="28"/>
        <v>0.7385057471264368</v>
      </c>
      <c r="AN8" s="162">
        <f t="shared" si="6"/>
        <v>0</v>
      </c>
      <c r="AP8" s="161" t="s">
        <v>22</v>
      </c>
      <c r="AQ8" s="157">
        <v>348</v>
      </c>
      <c r="AR8" s="157">
        <v>257</v>
      </c>
      <c r="AS8" s="157">
        <v>58</v>
      </c>
      <c r="AT8" s="157">
        <v>33</v>
      </c>
      <c r="AU8" s="158">
        <f t="shared" si="29"/>
        <v>0.7385057471264368</v>
      </c>
      <c r="AV8" s="162">
        <f t="shared" si="7"/>
        <v>0</v>
      </c>
      <c r="BB8" s="161" t="s">
        <v>22</v>
      </c>
      <c r="BC8" s="157">
        <v>348</v>
      </c>
      <c r="BD8" s="157">
        <v>257</v>
      </c>
      <c r="BE8" s="157">
        <v>58</v>
      </c>
      <c r="BF8" s="157">
        <v>33</v>
      </c>
      <c r="BG8" s="158">
        <f t="shared" si="8"/>
        <v>0.7385057471264368</v>
      </c>
      <c r="BH8" s="162">
        <f t="shared" si="9"/>
        <v>0</v>
      </c>
      <c r="BJ8" s="161" t="s">
        <v>22</v>
      </c>
      <c r="BK8" s="157">
        <v>346</v>
      </c>
      <c r="BL8" s="157">
        <v>259</v>
      </c>
      <c r="BM8" s="157">
        <v>56</v>
      </c>
      <c r="BN8" s="157">
        <v>31</v>
      </c>
      <c r="BO8" s="158">
        <f t="shared" si="10"/>
        <v>0.74855491329479773</v>
      </c>
      <c r="BP8" s="162">
        <f t="shared" si="11"/>
        <v>1.0049166168360935E-2</v>
      </c>
      <c r="BQ8" s="161" t="s">
        <v>22</v>
      </c>
      <c r="BR8" s="157">
        <v>348</v>
      </c>
      <c r="BS8" s="157">
        <v>261</v>
      </c>
      <c r="BT8" s="157">
        <v>56</v>
      </c>
      <c r="BU8" s="157">
        <v>31</v>
      </c>
      <c r="BV8" s="162">
        <f>BS8/BR8</f>
        <v>0.75</v>
      </c>
      <c r="BW8" s="161" t="s">
        <v>22</v>
      </c>
      <c r="BX8" s="157">
        <v>346</v>
      </c>
      <c r="BY8" s="157">
        <v>259</v>
      </c>
      <c r="BZ8" s="157">
        <v>56</v>
      </c>
      <c r="CA8" s="157">
        <v>31</v>
      </c>
      <c r="CB8" s="158">
        <f t="shared" si="12"/>
        <v>0.74855491329479773</v>
      </c>
      <c r="CC8" s="162">
        <f t="shared" si="13"/>
        <v>0</v>
      </c>
      <c r="CD8" s="161" t="s">
        <v>22</v>
      </c>
      <c r="CE8" s="157">
        <v>348</v>
      </c>
      <c r="CF8" s="157">
        <v>261</v>
      </c>
      <c r="CG8" s="157">
        <v>56</v>
      </c>
      <c r="CH8" s="157">
        <v>31</v>
      </c>
      <c r="CI8" s="162">
        <f>CF8/CE8</f>
        <v>0.75</v>
      </c>
      <c r="CK8" s="161" t="s">
        <v>22</v>
      </c>
      <c r="CL8" s="157">
        <v>346</v>
      </c>
      <c r="CM8" s="157">
        <v>259</v>
      </c>
      <c r="CN8" s="157">
        <v>56</v>
      </c>
      <c r="CO8" s="157">
        <v>31</v>
      </c>
      <c r="CP8" s="158">
        <f t="shared" si="14"/>
        <v>0.74855491329479773</v>
      </c>
      <c r="CQ8" s="162">
        <f t="shared" si="15"/>
        <v>0</v>
      </c>
      <c r="CS8" s="161" t="s">
        <v>22</v>
      </c>
      <c r="CT8" s="157">
        <v>346</v>
      </c>
      <c r="CU8" s="157">
        <v>259</v>
      </c>
      <c r="CV8" s="157">
        <v>56</v>
      </c>
      <c r="CW8" s="157">
        <v>31</v>
      </c>
      <c r="CX8" s="158">
        <f t="shared" si="30"/>
        <v>0.74855491329479773</v>
      </c>
      <c r="CY8" s="162">
        <f t="shared" si="0"/>
        <v>0</v>
      </c>
      <c r="CZ8" s="161" t="s">
        <v>22</v>
      </c>
      <c r="DA8" s="157">
        <v>348</v>
      </c>
      <c r="DB8" s="157">
        <v>261</v>
      </c>
      <c r="DC8" s="157">
        <v>56</v>
      </c>
      <c r="DD8" s="157">
        <v>31</v>
      </c>
      <c r="DE8" s="162">
        <f>DB8/DA8</f>
        <v>0.75</v>
      </c>
      <c r="DG8" s="161" t="s">
        <v>22</v>
      </c>
      <c r="DH8" s="157">
        <v>346</v>
      </c>
      <c r="DI8" s="157">
        <v>259</v>
      </c>
      <c r="DJ8" s="157">
        <v>56</v>
      </c>
      <c r="DK8" s="157">
        <v>31</v>
      </c>
      <c r="DL8" s="158">
        <f t="shared" si="16"/>
        <v>0.74855491329479773</v>
      </c>
      <c r="DM8" s="162">
        <f t="shared" si="1"/>
        <v>0</v>
      </c>
      <c r="DN8" s="161" t="s">
        <v>22</v>
      </c>
      <c r="DO8" s="157">
        <v>348</v>
      </c>
      <c r="DP8" s="157">
        <v>261</v>
      </c>
      <c r="DQ8" s="157">
        <v>56</v>
      </c>
      <c r="DR8" s="157">
        <v>31</v>
      </c>
      <c r="DT8" s="161" t="s">
        <v>22</v>
      </c>
      <c r="DU8" s="157">
        <v>346</v>
      </c>
      <c r="DV8" s="157">
        <v>259</v>
      </c>
      <c r="DW8" s="157">
        <v>56</v>
      </c>
      <c r="DX8" s="157">
        <v>31</v>
      </c>
      <c r="DY8" s="158">
        <f t="shared" si="17"/>
        <v>0.74855491329479773</v>
      </c>
      <c r="DZ8" s="162">
        <f t="shared" si="18"/>
        <v>0</v>
      </c>
      <c r="EB8" s="161" t="s">
        <v>22</v>
      </c>
      <c r="EC8" s="157">
        <v>346</v>
      </c>
      <c r="ED8" s="157">
        <v>259</v>
      </c>
      <c r="EE8" s="157">
        <v>56</v>
      </c>
      <c r="EF8" s="157">
        <v>31</v>
      </c>
      <c r="EG8" s="158">
        <f t="shared" si="19"/>
        <v>0.74855491329479773</v>
      </c>
      <c r="EH8" s="162">
        <f t="shared" si="20"/>
        <v>0</v>
      </c>
      <c r="EI8" s="161" t="s">
        <v>22</v>
      </c>
      <c r="EJ8" s="157">
        <v>348</v>
      </c>
      <c r="EK8" s="157">
        <v>262</v>
      </c>
      <c r="EL8" s="157">
        <v>56</v>
      </c>
      <c r="EM8" s="157">
        <v>30</v>
      </c>
      <c r="EN8" s="161" t="s">
        <v>22</v>
      </c>
      <c r="EO8" s="157">
        <v>346</v>
      </c>
      <c r="EP8" s="157">
        <v>261</v>
      </c>
      <c r="EQ8" s="157">
        <v>52</v>
      </c>
      <c r="ER8" s="159">
        <v>33</v>
      </c>
      <c r="ES8" s="158">
        <f t="shared" si="21"/>
        <v>0.75433526011560692</v>
      </c>
      <c r="ET8" s="162">
        <f t="shared" si="22"/>
        <v>5.7803468208091902E-3</v>
      </c>
      <c r="EV8" s="182" t="s">
        <v>460</v>
      </c>
      <c r="EW8" s="182">
        <v>348</v>
      </c>
      <c r="EX8" s="182">
        <v>263</v>
      </c>
      <c r="EY8" s="182">
        <v>52</v>
      </c>
      <c r="EZ8" s="182">
        <v>33</v>
      </c>
      <c r="FA8" s="161" t="s">
        <v>22</v>
      </c>
      <c r="FB8" s="157">
        <v>346</v>
      </c>
      <c r="FC8" s="157">
        <v>261</v>
      </c>
      <c r="FD8" s="157">
        <v>52</v>
      </c>
      <c r="FE8" s="157">
        <v>33</v>
      </c>
      <c r="FF8" s="158">
        <f t="shared" si="23"/>
        <v>0.75433526011560692</v>
      </c>
      <c r="FG8" s="162">
        <f t="shared" si="24"/>
        <v>0</v>
      </c>
      <c r="FH8" s="182" t="s">
        <v>460</v>
      </c>
      <c r="FI8" s="182">
        <v>348</v>
      </c>
      <c r="FJ8" s="182">
        <v>263</v>
      </c>
      <c r="FK8" s="182">
        <v>52</v>
      </c>
      <c r="FL8" s="182">
        <v>33</v>
      </c>
      <c r="FM8" s="162">
        <f t="shared" ref="FM8:FM55" si="32">FJ8/FI8</f>
        <v>0.75574712643678166</v>
      </c>
    </row>
    <row r="9" spans="2:169">
      <c r="B9" s="163" t="s">
        <v>23</v>
      </c>
      <c r="C9" s="157">
        <v>538</v>
      </c>
      <c r="D9" s="157">
        <v>538</v>
      </c>
      <c r="E9" s="157">
        <v>0</v>
      </c>
      <c r="F9" s="157">
        <v>0</v>
      </c>
      <c r="G9" s="158">
        <v>1</v>
      </c>
      <c r="I9" s="163" t="s">
        <v>23</v>
      </c>
      <c r="J9" s="157">
        <v>538</v>
      </c>
      <c r="K9" s="157">
        <v>538</v>
      </c>
      <c r="L9" s="157">
        <v>0</v>
      </c>
      <c r="M9" s="157">
        <v>0</v>
      </c>
      <c r="N9" s="158">
        <f t="shared" si="2"/>
        <v>1</v>
      </c>
      <c r="O9" s="162">
        <f t="shared" si="3"/>
        <v>0</v>
      </c>
      <c r="Q9" s="163" t="s">
        <v>23</v>
      </c>
      <c r="R9" s="157">
        <v>538</v>
      </c>
      <c r="S9" s="157">
        <v>538</v>
      </c>
      <c r="T9" s="157">
        <v>0</v>
      </c>
      <c r="U9" s="157">
        <v>0</v>
      </c>
      <c r="V9" s="158">
        <f t="shared" si="26"/>
        <v>1</v>
      </c>
      <c r="W9" s="162">
        <f t="shared" si="4"/>
        <v>0</v>
      </c>
      <c r="Y9" s="163" t="s">
        <v>23</v>
      </c>
      <c r="Z9" s="157">
        <v>538</v>
      </c>
      <c r="AA9" s="157">
        <v>538</v>
      </c>
      <c r="AB9" s="157">
        <v>0</v>
      </c>
      <c r="AC9" s="157">
        <v>0</v>
      </c>
      <c r="AD9" s="158">
        <f t="shared" si="27"/>
        <v>1</v>
      </c>
      <c r="AE9" s="162">
        <f t="shared" si="5"/>
        <v>0</v>
      </c>
      <c r="AH9" s="163" t="s">
        <v>23</v>
      </c>
      <c r="AI9" s="157">
        <v>538</v>
      </c>
      <c r="AJ9" s="157">
        <v>538</v>
      </c>
      <c r="AK9" s="157">
        <v>0</v>
      </c>
      <c r="AL9" s="157">
        <v>0</v>
      </c>
      <c r="AM9" s="158">
        <f t="shared" si="28"/>
        <v>1</v>
      </c>
      <c r="AN9" s="162">
        <f t="shared" si="6"/>
        <v>0</v>
      </c>
      <c r="AP9" s="163" t="s">
        <v>23</v>
      </c>
      <c r="AQ9" s="157">
        <v>538</v>
      </c>
      <c r="AR9" s="157">
        <v>538</v>
      </c>
      <c r="AS9" s="157">
        <v>0</v>
      </c>
      <c r="AT9" s="157">
        <v>0</v>
      </c>
      <c r="AU9" s="158">
        <f t="shared" si="29"/>
        <v>1</v>
      </c>
      <c r="AV9" s="162">
        <f t="shared" si="7"/>
        <v>0</v>
      </c>
      <c r="AW9" s="182" t="s">
        <v>23</v>
      </c>
      <c r="AX9" s="17">
        <v>594</v>
      </c>
      <c r="AY9" s="17">
        <v>555</v>
      </c>
      <c r="AZ9" s="17">
        <v>39</v>
      </c>
      <c r="BA9" s="17">
        <v>0</v>
      </c>
      <c r="BB9" s="163" t="s">
        <v>23</v>
      </c>
      <c r="BC9" s="157">
        <v>538</v>
      </c>
      <c r="BD9" s="157">
        <v>538</v>
      </c>
      <c r="BE9" s="157">
        <v>0</v>
      </c>
      <c r="BF9" s="157">
        <v>0</v>
      </c>
      <c r="BG9" s="158">
        <f t="shared" si="8"/>
        <v>1</v>
      </c>
      <c r="BH9" s="162">
        <f t="shared" si="9"/>
        <v>0</v>
      </c>
      <c r="BJ9" s="163" t="s">
        <v>23</v>
      </c>
      <c r="BK9" s="157">
        <v>538</v>
      </c>
      <c r="BL9" s="157">
        <v>538</v>
      </c>
      <c r="BM9" s="157">
        <v>0</v>
      </c>
      <c r="BN9" s="157">
        <v>0</v>
      </c>
      <c r="BO9" s="158">
        <f t="shared" si="10"/>
        <v>1</v>
      </c>
      <c r="BP9" s="162">
        <f t="shared" si="11"/>
        <v>0</v>
      </c>
      <c r="BQ9" s="182" t="s">
        <v>23</v>
      </c>
      <c r="BR9" s="17">
        <v>594</v>
      </c>
      <c r="BS9" s="17">
        <v>555</v>
      </c>
      <c r="BT9" s="17">
        <v>39</v>
      </c>
      <c r="BU9" s="17">
        <v>0</v>
      </c>
      <c r="BV9" s="162">
        <f>BS9/BR9</f>
        <v>0.93434343434343436</v>
      </c>
      <c r="BW9" s="163" t="s">
        <v>23</v>
      </c>
      <c r="BX9" s="157">
        <v>538</v>
      </c>
      <c r="BY9" s="157">
        <v>538</v>
      </c>
      <c r="BZ9" s="157">
        <v>0</v>
      </c>
      <c r="CA9" s="157">
        <v>0</v>
      </c>
      <c r="CB9" s="158">
        <f t="shared" si="12"/>
        <v>1</v>
      </c>
      <c r="CC9" s="162">
        <f t="shared" si="13"/>
        <v>0</v>
      </c>
      <c r="CD9" s="182" t="s">
        <v>23</v>
      </c>
      <c r="CE9" s="17">
        <v>594</v>
      </c>
      <c r="CF9" s="17">
        <v>555</v>
      </c>
      <c r="CG9" s="17">
        <v>39</v>
      </c>
      <c r="CH9" s="17">
        <v>0</v>
      </c>
      <c r="CI9" s="162">
        <f>CF9/CE9</f>
        <v>0.93434343434343436</v>
      </c>
      <c r="CK9" s="163" t="s">
        <v>23</v>
      </c>
      <c r="CL9" s="157">
        <v>538</v>
      </c>
      <c r="CM9" s="157">
        <v>538</v>
      </c>
      <c r="CN9" s="157">
        <v>0</v>
      </c>
      <c r="CO9" s="157">
        <v>0</v>
      </c>
      <c r="CP9" s="158">
        <f t="shared" si="14"/>
        <v>1</v>
      </c>
      <c r="CQ9" s="162">
        <f t="shared" si="15"/>
        <v>0</v>
      </c>
      <c r="CS9" s="163" t="s">
        <v>23</v>
      </c>
      <c r="CT9" s="157">
        <v>538</v>
      </c>
      <c r="CU9" s="157">
        <v>538</v>
      </c>
      <c r="CV9" s="157">
        <v>0</v>
      </c>
      <c r="CW9" s="157">
        <v>0</v>
      </c>
      <c r="CX9" s="158">
        <f t="shared" si="30"/>
        <v>1</v>
      </c>
      <c r="CY9" s="162">
        <f t="shared" si="0"/>
        <v>0</v>
      </c>
      <c r="CZ9" s="182" t="s">
        <v>23</v>
      </c>
      <c r="DA9" s="17">
        <v>594</v>
      </c>
      <c r="DB9" s="17">
        <v>555</v>
      </c>
      <c r="DC9" s="17">
        <v>39</v>
      </c>
      <c r="DD9" s="17">
        <v>0</v>
      </c>
      <c r="DE9" s="162">
        <f>DB9/DA9</f>
        <v>0.93434343434343436</v>
      </c>
      <c r="DG9" s="163" t="s">
        <v>23</v>
      </c>
      <c r="DH9" s="157">
        <v>538</v>
      </c>
      <c r="DI9" s="157">
        <v>538</v>
      </c>
      <c r="DJ9" s="157">
        <v>0</v>
      </c>
      <c r="DK9" s="157">
        <v>0</v>
      </c>
      <c r="DL9" s="158">
        <f t="shared" si="16"/>
        <v>1</v>
      </c>
      <c r="DM9" s="162">
        <f t="shared" si="1"/>
        <v>0</v>
      </c>
      <c r="DN9" s="182" t="s">
        <v>23</v>
      </c>
      <c r="DO9" s="17">
        <v>594</v>
      </c>
      <c r="DP9" s="17">
        <v>555</v>
      </c>
      <c r="DQ9" s="17">
        <v>39</v>
      </c>
      <c r="DR9" s="17">
        <v>0</v>
      </c>
      <c r="DT9" s="163" t="s">
        <v>23</v>
      </c>
      <c r="DU9" s="157">
        <v>538</v>
      </c>
      <c r="DV9" s="157">
        <v>538</v>
      </c>
      <c r="DW9" s="157">
        <v>0</v>
      </c>
      <c r="DX9" s="157">
        <v>0</v>
      </c>
      <c r="DY9" s="158">
        <f t="shared" si="17"/>
        <v>1</v>
      </c>
      <c r="DZ9" s="162">
        <f t="shared" si="18"/>
        <v>0</v>
      </c>
      <c r="EB9" s="163" t="s">
        <v>23</v>
      </c>
      <c r="EC9" s="157">
        <v>538</v>
      </c>
      <c r="ED9" s="157">
        <v>538</v>
      </c>
      <c r="EE9" s="157">
        <v>0</v>
      </c>
      <c r="EF9" s="157">
        <v>0</v>
      </c>
      <c r="EG9" s="158">
        <f t="shared" si="19"/>
        <v>1</v>
      </c>
      <c r="EH9" s="162">
        <f t="shared" si="20"/>
        <v>0</v>
      </c>
      <c r="EI9" s="182" t="s">
        <v>23</v>
      </c>
      <c r="EJ9" s="17">
        <v>594</v>
      </c>
      <c r="EK9" s="17">
        <v>555</v>
      </c>
      <c r="EL9" s="17">
        <v>39</v>
      </c>
      <c r="EM9" s="17">
        <v>0</v>
      </c>
      <c r="EN9" s="163" t="s">
        <v>23</v>
      </c>
      <c r="EO9" s="157">
        <v>538</v>
      </c>
      <c r="EP9" s="157">
        <v>538</v>
      </c>
      <c r="EQ9" s="157">
        <v>0</v>
      </c>
      <c r="ER9" s="157">
        <v>0</v>
      </c>
      <c r="ES9" s="158">
        <f t="shared" si="21"/>
        <v>1</v>
      </c>
      <c r="ET9" s="162">
        <f t="shared" si="22"/>
        <v>0</v>
      </c>
      <c r="EV9" s="182" t="s">
        <v>23</v>
      </c>
      <c r="EW9" s="17">
        <v>594</v>
      </c>
      <c r="EX9" s="17">
        <v>555</v>
      </c>
      <c r="EY9" s="17">
        <v>39</v>
      </c>
      <c r="EZ9" s="17">
        <v>0</v>
      </c>
      <c r="FA9" s="163" t="s">
        <v>23</v>
      </c>
      <c r="FB9" s="157">
        <v>538</v>
      </c>
      <c r="FC9" s="157">
        <v>538</v>
      </c>
      <c r="FD9" s="157">
        <v>0</v>
      </c>
      <c r="FE9" s="157">
        <v>0</v>
      </c>
      <c r="FF9" s="158">
        <f t="shared" si="23"/>
        <v>1</v>
      </c>
      <c r="FG9" s="162">
        <f t="shared" si="24"/>
        <v>0</v>
      </c>
      <c r="FH9" s="182" t="s">
        <v>23</v>
      </c>
      <c r="FI9" s="17">
        <v>594</v>
      </c>
      <c r="FJ9" s="17">
        <v>555</v>
      </c>
      <c r="FK9" s="17">
        <v>39</v>
      </c>
      <c r="FL9" s="17">
        <v>0</v>
      </c>
      <c r="FM9" s="162">
        <f t="shared" si="32"/>
        <v>0.93434343434343436</v>
      </c>
    </row>
    <row r="10" spans="2:169">
      <c r="B10" s="157" t="s">
        <v>24</v>
      </c>
      <c r="C10" s="157">
        <v>3</v>
      </c>
      <c r="D10" s="157">
        <v>3</v>
      </c>
      <c r="E10" s="157">
        <v>0</v>
      </c>
      <c r="F10" s="157">
        <v>0</v>
      </c>
      <c r="G10" s="158">
        <f t="shared" si="25"/>
        <v>1</v>
      </c>
      <c r="I10" s="157" t="s">
        <v>24</v>
      </c>
      <c r="J10" s="157">
        <v>3</v>
      </c>
      <c r="K10" s="157">
        <v>3</v>
      </c>
      <c r="L10" s="157">
        <v>0</v>
      </c>
      <c r="M10" s="157">
        <v>0</v>
      </c>
      <c r="N10" s="158">
        <f t="shared" si="2"/>
        <v>1</v>
      </c>
      <c r="O10" s="162">
        <f t="shared" si="3"/>
        <v>0</v>
      </c>
      <c r="Q10" s="157" t="s">
        <v>24</v>
      </c>
      <c r="R10" s="157">
        <v>3</v>
      </c>
      <c r="S10" s="157">
        <v>3</v>
      </c>
      <c r="T10" s="157">
        <v>0</v>
      </c>
      <c r="U10" s="157">
        <v>0</v>
      </c>
      <c r="V10" s="158">
        <f t="shared" si="26"/>
        <v>1</v>
      </c>
      <c r="W10" s="162">
        <f t="shared" si="4"/>
        <v>0</v>
      </c>
      <c r="Y10" s="157" t="s">
        <v>24</v>
      </c>
      <c r="Z10" s="157">
        <v>3</v>
      </c>
      <c r="AA10" s="157">
        <v>3</v>
      </c>
      <c r="AB10" s="157">
        <v>0</v>
      </c>
      <c r="AC10" s="157">
        <v>0</v>
      </c>
      <c r="AD10" s="158">
        <f t="shared" si="27"/>
        <v>1</v>
      </c>
      <c r="AE10" s="162">
        <f t="shared" si="5"/>
        <v>0</v>
      </c>
      <c r="AH10" s="157" t="s">
        <v>24</v>
      </c>
      <c r="AI10" s="157">
        <v>3</v>
      </c>
      <c r="AJ10" s="157">
        <v>3</v>
      </c>
      <c r="AK10" s="157">
        <v>0</v>
      </c>
      <c r="AL10" s="157">
        <v>0</v>
      </c>
      <c r="AM10" s="158">
        <f t="shared" si="28"/>
        <v>1</v>
      </c>
      <c r="AN10" s="162">
        <f t="shared" si="6"/>
        <v>0</v>
      </c>
      <c r="AP10" s="157" t="s">
        <v>24</v>
      </c>
      <c r="AQ10" s="157">
        <v>3</v>
      </c>
      <c r="AR10" s="157">
        <v>3</v>
      </c>
      <c r="AS10" s="157">
        <v>0</v>
      </c>
      <c r="AT10" s="157">
        <v>0</v>
      </c>
      <c r="AU10" s="158">
        <f t="shared" si="29"/>
        <v>1</v>
      </c>
      <c r="AV10" s="162">
        <f t="shared" si="7"/>
        <v>0</v>
      </c>
      <c r="BB10" s="157" t="s">
        <v>24</v>
      </c>
      <c r="BC10" s="157">
        <v>3</v>
      </c>
      <c r="BD10" s="157">
        <v>3</v>
      </c>
      <c r="BE10" s="157">
        <v>0</v>
      </c>
      <c r="BF10" s="157">
        <v>0</v>
      </c>
      <c r="BG10" s="158">
        <f t="shared" si="8"/>
        <v>1</v>
      </c>
      <c r="BH10" s="162">
        <f t="shared" si="9"/>
        <v>0</v>
      </c>
      <c r="BJ10" s="157" t="s">
        <v>24</v>
      </c>
      <c r="BK10" s="157">
        <v>3</v>
      </c>
      <c r="BL10" s="157">
        <v>3</v>
      </c>
      <c r="BM10" s="157">
        <v>0</v>
      </c>
      <c r="BN10" s="157">
        <v>0</v>
      </c>
      <c r="BO10" s="158">
        <f t="shared" si="10"/>
        <v>1</v>
      </c>
      <c r="BP10" s="162">
        <f t="shared" si="11"/>
        <v>0</v>
      </c>
      <c r="BW10" s="157" t="s">
        <v>24</v>
      </c>
      <c r="BX10" s="157">
        <v>3</v>
      </c>
      <c r="BY10" s="157">
        <v>3</v>
      </c>
      <c r="BZ10" s="157">
        <v>0</v>
      </c>
      <c r="CA10" s="157">
        <v>0</v>
      </c>
      <c r="CB10" s="158">
        <f t="shared" si="12"/>
        <v>1</v>
      </c>
      <c r="CC10" s="162">
        <f t="shared" si="13"/>
        <v>0</v>
      </c>
      <c r="CI10" s="162"/>
      <c r="CK10" s="157" t="s">
        <v>24</v>
      </c>
      <c r="CL10" s="157">
        <v>3</v>
      </c>
      <c r="CM10" s="157">
        <v>3</v>
      </c>
      <c r="CN10" s="157">
        <v>0</v>
      </c>
      <c r="CO10" s="157">
        <v>0</v>
      </c>
      <c r="CP10" s="158">
        <f t="shared" si="14"/>
        <v>1</v>
      </c>
      <c r="CQ10" s="162">
        <f t="shared" si="15"/>
        <v>0</v>
      </c>
      <c r="CS10" s="157" t="s">
        <v>24</v>
      </c>
      <c r="CT10" s="157">
        <v>3</v>
      </c>
      <c r="CU10" s="157">
        <v>3</v>
      </c>
      <c r="CV10" s="157">
        <v>0</v>
      </c>
      <c r="CW10" s="157">
        <v>0</v>
      </c>
      <c r="CX10" s="158">
        <f t="shared" si="30"/>
        <v>1</v>
      </c>
      <c r="CY10" s="162">
        <f t="shared" si="0"/>
        <v>0</v>
      </c>
      <c r="DG10" s="157" t="s">
        <v>24</v>
      </c>
      <c r="DH10" s="157">
        <v>3</v>
      </c>
      <c r="DI10" s="157">
        <v>3</v>
      </c>
      <c r="DJ10" s="157">
        <v>0</v>
      </c>
      <c r="DK10" s="157">
        <v>0</v>
      </c>
      <c r="DL10" s="158">
        <f t="shared" si="16"/>
        <v>1</v>
      </c>
      <c r="DM10" s="162">
        <f t="shared" si="1"/>
        <v>0</v>
      </c>
      <c r="DT10" s="157" t="s">
        <v>24</v>
      </c>
      <c r="DU10" s="157">
        <v>3</v>
      </c>
      <c r="DV10" s="157">
        <v>3</v>
      </c>
      <c r="DW10" s="157">
        <v>0</v>
      </c>
      <c r="DX10" s="157">
        <v>0</v>
      </c>
      <c r="DY10" s="158">
        <f t="shared" si="17"/>
        <v>1</v>
      </c>
      <c r="DZ10" s="162">
        <f t="shared" si="18"/>
        <v>0</v>
      </c>
      <c r="EB10" s="157" t="s">
        <v>24</v>
      </c>
      <c r="EC10" s="157">
        <v>3</v>
      </c>
      <c r="ED10" s="157">
        <v>3</v>
      </c>
      <c r="EE10" s="157">
        <v>0</v>
      </c>
      <c r="EF10" s="157">
        <v>0</v>
      </c>
      <c r="EG10" s="158">
        <f t="shared" si="19"/>
        <v>1</v>
      </c>
      <c r="EH10" s="162">
        <f t="shared" si="20"/>
        <v>0</v>
      </c>
      <c r="EN10" s="157" t="s">
        <v>24</v>
      </c>
      <c r="EO10" s="157">
        <v>3</v>
      </c>
      <c r="EP10" s="157">
        <v>3</v>
      </c>
      <c r="EQ10" s="157">
        <v>0</v>
      </c>
      <c r="ER10" s="157">
        <v>0</v>
      </c>
      <c r="ES10" s="158">
        <f t="shared" si="21"/>
        <v>1</v>
      </c>
      <c r="ET10" s="162">
        <f t="shared" si="22"/>
        <v>0</v>
      </c>
      <c r="EV10" s="156"/>
      <c r="EW10" s="156"/>
      <c r="EX10" s="156"/>
      <c r="EY10" s="156"/>
      <c r="EZ10" s="156"/>
      <c r="FA10" s="157" t="s">
        <v>24</v>
      </c>
      <c r="FB10" s="157">
        <v>3</v>
      </c>
      <c r="FC10" s="157">
        <v>3</v>
      </c>
      <c r="FD10" s="157">
        <v>0</v>
      </c>
      <c r="FE10" s="157">
        <v>0</v>
      </c>
      <c r="FF10" s="158">
        <f t="shared" si="23"/>
        <v>1</v>
      </c>
      <c r="FG10" s="162">
        <f t="shared" si="24"/>
        <v>0</v>
      </c>
      <c r="FI10" s="156">
        <f t="shared" si="31"/>
        <v>0</v>
      </c>
    </row>
    <row r="11" spans="2:169">
      <c r="B11" s="163" t="s">
        <v>25</v>
      </c>
      <c r="C11" s="157">
        <v>847</v>
      </c>
      <c r="D11" s="157">
        <v>836</v>
      </c>
      <c r="E11" s="159">
        <v>11</v>
      </c>
      <c r="F11" s="157">
        <v>0</v>
      </c>
      <c r="G11" s="158">
        <v>0.98701298701298701</v>
      </c>
      <c r="I11" s="163" t="s">
        <v>25</v>
      </c>
      <c r="J11" s="157">
        <v>847</v>
      </c>
      <c r="K11" s="157">
        <v>836</v>
      </c>
      <c r="L11" s="159">
        <v>11</v>
      </c>
      <c r="M11" s="157">
        <v>0</v>
      </c>
      <c r="N11" s="158">
        <f t="shared" si="2"/>
        <v>0.98701298701298701</v>
      </c>
      <c r="O11" s="162">
        <f t="shared" si="3"/>
        <v>0</v>
      </c>
      <c r="Q11" s="163" t="s">
        <v>25</v>
      </c>
      <c r="R11" s="157">
        <v>847</v>
      </c>
      <c r="S11" s="157">
        <v>836</v>
      </c>
      <c r="T11" s="159">
        <v>11</v>
      </c>
      <c r="U11" s="157">
        <v>0</v>
      </c>
      <c r="V11" s="158">
        <f t="shared" si="26"/>
        <v>0.98701298701298701</v>
      </c>
      <c r="W11" s="162">
        <f t="shared" si="4"/>
        <v>0</v>
      </c>
      <c r="Y11" s="163" t="s">
        <v>25</v>
      </c>
      <c r="Z11" s="157">
        <v>847</v>
      </c>
      <c r="AA11" s="157">
        <v>836</v>
      </c>
      <c r="AB11" s="11">
        <v>11</v>
      </c>
      <c r="AC11" s="157">
        <v>0</v>
      </c>
      <c r="AD11" s="158">
        <f t="shared" si="27"/>
        <v>0.98701298701298701</v>
      </c>
      <c r="AE11" s="162">
        <f t="shared" si="5"/>
        <v>0</v>
      </c>
      <c r="AH11" s="163" t="s">
        <v>25</v>
      </c>
      <c r="AI11" s="157">
        <v>847</v>
      </c>
      <c r="AJ11" s="157">
        <v>836</v>
      </c>
      <c r="AK11" s="11">
        <v>11</v>
      </c>
      <c r="AL11" s="157">
        <v>0</v>
      </c>
      <c r="AM11" s="158">
        <f t="shared" si="28"/>
        <v>0.98701298701298701</v>
      </c>
      <c r="AN11" s="162">
        <f t="shared" si="6"/>
        <v>0</v>
      </c>
      <c r="AP11" s="163" t="s">
        <v>25</v>
      </c>
      <c r="AQ11" s="157">
        <v>847</v>
      </c>
      <c r="AR11" s="157">
        <v>836</v>
      </c>
      <c r="AS11" s="11">
        <v>11</v>
      </c>
      <c r="AT11" s="157">
        <v>0</v>
      </c>
      <c r="AU11" s="158">
        <f t="shared" si="29"/>
        <v>0.98701298701298701</v>
      </c>
      <c r="AV11" s="162">
        <f t="shared" si="7"/>
        <v>0</v>
      </c>
      <c r="AW11" s="182" t="s">
        <v>25</v>
      </c>
      <c r="AX11" s="17">
        <v>853</v>
      </c>
      <c r="AY11" s="17">
        <v>837</v>
      </c>
      <c r="AZ11" s="185">
        <v>16</v>
      </c>
      <c r="BA11" s="17">
        <v>0</v>
      </c>
      <c r="BB11" s="163" t="s">
        <v>25</v>
      </c>
      <c r="BC11" s="157">
        <v>847</v>
      </c>
      <c r="BD11" s="157">
        <v>836</v>
      </c>
      <c r="BE11" s="11">
        <v>11</v>
      </c>
      <c r="BF11" s="157">
        <v>0</v>
      </c>
      <c r="BG11" s="158">
        <f t="shared" si="8"/>
        <v>0.98701298701298701</v>
      </c>
      <c r="BH11" s="162">
        <f t="shared" si="9"/>
        <v>0</v>
      </c>
      <c r="BJ11" s="163" t="s">
        <v>25</v>
      </c>
      <c r="BK11" s="157">
        <v>847</v>
      </c>
      <c r="BL11" s="157">
        <v>836</v>
      </c>
      <c r="BM11" s="11">
        <v>11</v>
      </c>
      <c r="BN11" s="157">
        <v>0</v>
      </c>
      <c r="BO11" s="158">
        <f t="shared" si="10"/>
        <v>0.98701298701298701</v>
      </c>
      <c r="BP11" s="162">
        <f t="shared" si="11"/>
        <v>0</v>
      </c>
      <c r="BQ11" s="163" t="s">
        <v>25</v>
      </c>
      <c r="BR11" s="157">
        <v>853</v>
      </c>
      <c r="BS11" s="157">
        <v>837</v>
      </c>
      <c r="BT11" s="11">
        <v>16</v>
      </c>
      <c r="BU11" s="157">
        <v>0</v>
      </c>
      <c r="BV11" s="162">
        <f>BS11/BR11</f>
        <v>0.98124267291910905</v>
      </c>
      <c r="BW11" s="163" t="s">
        <v>25</v>
      </c>
      <c r="BX11" s="157">
        <v>847</v>
      </c>
      <c r="BY11" s="157">
        <v>836</v>
      </c>
      <c r="BZ11" s="11">
        <v>11</v>
      </c>
      <c r="CA11" s="157">
        <v>0</v>
      </c>
      <c r="CB11" s="158">
        <f t="shared" si="12"/>
        <v>0.98701298701298701</v>
      </c>
      <c r="CC11" s="162">
        <f t="shared" si="13"/>
        <v>0</v>
      </c>
      <c r="CD11" s="163" t="s">
        <v>25</v>
      </c>
      <c r="CE11" s="157">
        <v>853</v>
      </c>
      <c r="CF11" s="157">
        <v>837</v>
      </c>
      <c r="CG11" s="11">
        <v>16</v>
      </c>
      <c r="CH11" s="157">
        <v>0</v>
      </c>
      <c r="CI11" s="162">
        <f>CF11/CE11</f>
        <v>0.98124267291910905</v>
      </c>
      <c r="CK11" s="163" t="s">
        <v>25</v>
      </c>
      <c r="CL11" s="157">
        <v>847</v>
      </c>
      <c r="CM11" s="157">
        <v>836</v>
      </c>
      <c r="CN11" s="11">
        <v>11</v>
      </c>
      <c r="CO11" s="157">
        <v>0</v>
      </c>
      <c r="CP11" s="158">
        <f t="shared" si="14"/>
        <v>0.98701298701298701</v>
      </c>
      <c r="CQ11" s="162">
        <f t="shared" si="15"/>
        <v>0</v>
      </c>
      <c r="CS11" s="163" t="s">
        <v>25</v>
      </c>
      <c r="CT11" s="157">
        <v>847</v>
      </c>
      <c r="CU11" s="157">
        <v>836</v>
      </c>
      <c r="CV11" s="11">
        <v>11</v>
      </c>
      <c r="CW11" s="157">
        <v>0</v>
      </c>
      <c r="CX11" s="158">
        <f t="shared" si="30"/>
        <v>0.98701298701298701</v>
      </c>
      <c r="CY11" s="162">
        <f t="shared" si="0"/>
        <v>0</v>
      </c>
      <c r="CZ11" s="163" t="s">
        <v>25</v>
      </c>
      <c r="DA11" s="157">
        <v>853</v>
      </c>
      <c r="DB11" s="157">
        <v>837</v>
      </c>
      <c r="DC11" s="11">
        <v>16</v>
      </c>
      <c r="DD11" s="157">
        <v>0</v>
      </c>
      <c r="DE11" s="162">
        <f>DB11/DA11</f>
        <v>0.98124267291910905</v>
      </c>
      <c r="DG11" s="163" t="s">
        <v>25</v>
      </c>
      <c r="DH11" s="157">
        <v>857</v>
      </c>
      <c r="DI11" s="157">
        <v>846</v>
      </c>
      <c r="DJ11" s="11">
        <v>11</v>
      </c>
      <c r="DK11" s="157">
        <v>0</v>
      </c>
      <c r="DL11" s="158">
        <f t="shared" si="16"/>
        <v>0.98716452742123684</v>
      </c>
      <c r="DM11" s="162">
        <f t="shared" si="1"/>
        <v>1.515404082498284E-4</v>
      </c>
      <c r="DN11" s="187" t="s">
        <v>25</v>
      </c>
      <c r="DO11" s="188">
        <v>863</v>
      </c>
      <c r="DP11" s="188">
        <v>847</v>
      </c>
      <c r="DQ11" s="189">
        <v>16</v>
      </c>
      <c r="DR11" s="188">
        <v>0</v>
      </c>
      <c r="DT11" s="157" t="s">
        <v>25</v>
      </c>
      <c r="DU11" s="157">
        <v>863</v>
      </c>
      <c r="DV11" s="157">
        <v>836</v>
      </c>
      <c r="DW11" s="157">
        <v>11</v>
      </c>
      <c r="DX11" s="157">
        <v>16</v>
      </c>
      <c r="DY11" s="158">
        <f t="shared" si="17"/>
        <v>0.96871378910776362</v>
      </c>
      <c r="DZ11" s="162">
        <f t="shared" si="18"/>
        <v>-1.8450738313473214E-2</v>
      </c>
      <c r="EB11" s="161" t="s">
        <v>25</v>
      </c>
      <c r="EC11" s="157">
        <v>857</v>
      </c>
      <c r="ED11" s="157">
        <v>758</v>
      </c>
      <c r="EE11" s="157">
        <v>99</v>
      </c>
      <c r="EF11" s="159">
        <v>0</v>
      </c>
      <c r="EG11" s="158">
        <f t="shared" si="19"/>
        <v>0.88448074679113187</v>
      </c>
      <c r="EH11" s="162">
        <f t="shared" si="20"/>
        <v>-0.10268378063010497</v>
      </c>
      <c r="EI11" s="187" t="s">
        <v>25</v>
      </c>
      <c r="EJ11" s="188">
        <v>863</v>
      </c>
      <c r="EK11" s="188">
        <v>758</v>
      </c>
      <c r="EL11" s="189">
        <v>105</v>
      </c>
      <c r="EM11" s="188">
        <v>0</v>
      </c>
      <c r="EN11" s="161" t="s">
        <v>25</v>
      </c>
      <c r="EO11" s="157">
        <v>857</v>
      </c>
      <c r="EP11" s="157">
        <v>847</v>
      </c>
      <c r="EQ11" s="157">
        <v>10</v>
      </c>
      <c r="ER11" s="157">
        <v>0</v>
      </c>
      <c r="ES11" s="158">
        <f t="shared" si="21"/>
        <v>0.98833138856476077</v>
      </c>
      <c r="ET11" s="162">
        <f t="shared" si="22"/>
        <v>0.1038506417736289</v>
      </c>
      <c r="EV11" s="182" t="s">
        <v>25</v>
      </c>
      <c r="EW11" s="182">
        <v>863</v>
      </c>
      <c r="EX11" s="182">
        <v>847</v>
      </c>
      <c r="EY11" s="182">
        <v>16</v>
      </c>
      <c r="EZ11" s="182">
        <v>0</v>
      </c>
      <c r="FA11" s="161" t="s">
        <v>25</v>
      </c>
      <c r="FB11" s="157">
        <v>857</v>
      </c>
      <c r="FC11" s="157">
        <v>847</v>
      </c>
      <c r="FD11" s="159">
        <v>10</v>
      </c>
      <c r="FE11" s="157">
        <v>0</v>
      </c>
      <c r="FF11" s="158">
        <f t="shared" si="23"/>
        <v>0.98833138856476077</v>
      </c>
      <c r="FG11" s="162">
        <f t="shared" si="24"/>
        <v>0</v>
      </c>
      <c r="FH11" s="182" t="s">
        <v>25</v>
      </c>
      <c r="FI11" s="182">
        <v>863</v>
      </c>
      <c r="FJ11" s="182">
        <v>847</v>
      </c>
      <c r="FK11" s="182">
        <v>16</v>
      </c>
      <c r="FL11" s="182">
        <v>0</v>
      </c>
      <c r="FM11" s="162">
        <f t="shared" si="32"/>
        <v>0.98146002317497105</v>
      </c>
    </row>
    <row r="12" spans="2:169">
      <c r="B12" s="163" t="s">
        <v>27</v>
      </c>
      <c r="C12" s="157">
        <v>46</v>
      </c>
      <c r="D12" s="157">
        <v>46</v>
      </c>
      <c r="E12" s="157">
        <v>0</v>
      </c>
      <c r="F12" s="157">
        <v>0</v>
      </c>
      <c r="G12" s="158">
        <v>1</v>
      </c>
      <c r="I12" s="163" t="s">
        <v>27</v>
      </c>
      <c r="J12" s="157">
        <v>46</v>
      </c>
      <c r="K12" s="157">
        <v>46</v>
      </c>
      <c r="L12" s="157">
        <v>0</v>
      </c>
      <c r="M12" s="157">
        <v>0</v>
      </c>
      <c r="N12" s="158">
        <f t="shared" si="2"/>
        <v>1</v>
      </c>
      <c r="O12" s="162">
        <f t="shared" si="3"/>
        <v>0</v>
      </c>
      <c r="Q12" s="163" t="s">
        <v>27</v>
      </c>
      <c r="R12" s="157">
        <v>46</v>
      </c>
      <c r="S12" s="157">
        <v>46</v>
      </c>
      <c r="T12" s="157">
        <v>0</v>
      </c>
      <c r="U12" s="157">
        <v>0</v>
      </c>
      <c r="V12" s="158">
        <f t="shared" si="26"/>
        <v>1</v>
      </c>
      <c r="W12" s="162">
        <f t="shared" si="4"/>
        <v>0</v>
      </c>
      <c r="Y12" s="163" t="s">
        <v>27</v>
      </c>
      <c r="Z12" s="157">
        <v>46</v>
      </c>
      <c r="AA12" s="157">
        <v>46</v>
      </c>
      <c r="AB12" s="157">
        <v>0</v>
      </c>
      <c r="AC12" s="157">
        <v>0</v>
      </c>
      <c r="AD12" s="158">
        <f t="shared" si="27"/>
        <v>1</v>
      </c>
      <c r="AE12" s="162">
        <f t="shared" si="5"/>
        <v>0</v>
      </c>
      <c r="AH12" s="163" t="s">
        <v>27</v>
      </c>
      <c r="AI12" s="157">
        <v>46</v>
      </c>
      <c r="AJ12" s="157">
        <v>46</v>
      </c>
      <c r="AK12" s="157">
        <v>0</v>
      </c>
      <c r="AL12" s="157">
        <v>0</v>
      </c>
      <c r="AM12" s="158">
        <f t="shared" si="28"/>
        <v>1</v>
      </c>
      <c r="AN12" s="162">
        <f t="shared" si="6"/>
        <v>0</v>
      </c>
      <c r="AP12" s="163" t="s">
        <v>27</v>
      </c>
      <c r="AQ12" s="157">
        <v>46</v>
      </c>
      <c r="AR12" s="157">
        <v>46</v>
      </c>
      <c r="AS12" s="157">
        <v>0</v>
      </c>
      <c r="AT12" s="157">
        <v>0</v>
      </c>
      <c r="AU12" s="158">
        <f t="shared" si="29"/>
        <v>1</v>
      </c>
      <c r="AV12" s="162">
        <f t="shared" si="7"/>
        <v>0</v>
      </c>
      <c r="AW12" s="163" t="s">
        <v>27</v>
      </c>
      <c r="AX12" s="157">
        <v>61</v>
      </c>
      <c r="AY12" s="157">
        <v>57</v>
      </c>
      <c r="AZ12" s="157">
        <v>4</v>
      </c>
      <c r="BA12" s="157">
        <v>0</v>
      </c>
      <c r="BB12" s="163" t="s">
        <v>27</v>
      </c>
      <c r="BC12" s="157">
        <v>46</v>
      </c>
      <c r="BD12" s="157">
        <v>46</v>
      </c>
      <c r="BE12" s="157">
        <v>0</v>
      </c>
      <c r="BF12" s="157">
        <v>0</v>
      </c>
      <c r="BG12" s="158">
        <f t="shared" si="8"/>
        <v>1</v>
      </c>
      <c r="BH12" s="162">
        <f t="shared" si="9"/>
        <v>0</v>
      </c>
      <c r="BJ12" s="163" t="s">
        <v>27</v>
      </c>
      <c r="BK12" s="157">
        <v>46</v>
      </c>
      <c r="BL12" s="157">
        <v>46</v>
      </c>
      <c r="BM12" s="157">
        <v>0</v>
      </c>
      <c r="BN12" s="157">
        <v>0</v>
      </c>
      <c r="BO12" s="158">
        <f t="shared" si="10"/>
        <v>1</v>
      </c>
      <c r="BP12" s="162">
        <f t="shared" si="11"/>
        <v>0</v>
      </c>
      <c r="BQ12" s="163" t="s">
        <v>27</v>
      </c>
      <c r="BR12" s="157">
        <v>61</v>
      </c>
      <c r="BS12" s="157">
        <v>57</v>
      </c>
      <c r="BT12" s="157">
        <v>4</v>
      </c>
      <c r="BU12" s="157">
        <v>0</v>
      </c>
      <c r="BV12" s="162">
        <f>BS12/BR12</f>
        <v>0.93442622950819676</v>
      </c>
      <c r="BW12" s="163" t="s">
        <v>27</v>
      </c>
      <c r="BX12" s="157">
        <v>46</v>
      </c>
      <c r="BY12" s="157">
        <v>46</v>
      </c>
      <c r="BZ12" s="157">
        <v>0</v>
      </c>
      <c r="CA12" s="157">
        <v>0</v>
      </c>
      <c r="CB12" s="158">
        <f t="shared" si="12"/>
        <v>1</v>
      </c>
      <c r="CC12" s="162">
        <f t="shared" si="13"/>
        <v>0</v>
      </c>
      <c r="CD12" s="163" t="s">
        <v>27</v>
      </c>
      <c r="CE12" s="157">
        <v>61</v>
      </c>
      <c r="CF12" s="157">
        <v>57</v>
      </c>
      <c r="CG12" s="157">
        <v>4</v>
      </c>
      <c r="CH12" s="157">
        <v>0</v>
      </c>
      <c r="CI12" s="162">
        <f>CF12/CE12</f>
        <v>0.93442622950819676</v>
      </c>
      <c r="CK12" s="163" t="s">
        <v>27</v>
      </c>
      <c r="CL12" s="157">
        <v>46</v>
      </c>
      <c r="CM12" s="157">
        <v>46</v>
      </c>
      <c r="CN12" s="157">
        <v>0</v>
      </c>
      <c r="CO12" s="157">
        <v>0</v>
      </c>
      <c r="CP12" s="158">
        <f t="shared" si="14"/>
        <v>1</v>
      </c>
      <c r="CQ12" s="162">
        <f t="shared" si="15"/>
        <v>0</v>
      </c>
      <c r="CS12" s="163" t="s">
        <v>27</v>
      </c>
      <c r="CT12" s="157">
        <v>46</v>
      </c>
      <c r="CU12" s="157">
        <v>46</v>
      </c>
      <c r="CV12" s="157">
        <v>0</v>
      </c>
      <c r="CW12" s="157">
        <v>0</v>
      </c>
      <c r="CX12" s="158">
        <f t="shared" si="30"/>
        <v>1</v>
      </c>
      <c r="CY12" s="162">
        <f t="shared" si="0"/>
        <v>0</v>
      </c>
      <c r="CZ12" s="163" t="s">
        <v>27</v>
      </c>
      <c r="DA12" s="157">
        <v>61</v>
      </c>
      <c r="DB12" s="157">
        <v>57</v>
      </c>
      <c r="DC12" s="157">
        <v>4</v>
      </c>
      <c r="DD12" s="157">
        <v>0</v>
      </c>
      <c r="DE12" s="162">
        <f>DB12/DA12</f>
        <v>0.93442622950819676</v>
      </c>
      <c r="DG12" s="163" t="s">
        <v>27</v>
      </c>
      <c r="DH12" s="157">
        <v>46</v>
      </c>
      <c r="DI12" s="157">
        <v>46</v>
      </c>
      <c r="DJ12" s="157">
        <v>0</v>
      </c>
      <c r="DK12" s="157">
        <v>0</v>
      </c>
      <c r="DL12" s="158">
        <f t="shared" si="16"/>
        <v>1</v>
      </c>
      <c r="DM12" s="162">
        <f t="shared" si="1"/>
        <v>0</v>
      </c>
      <c r="DN12" s="163" t="s">
        <v>27</v>
      </c>
      <c r="DO12" s="157">
        <v>61</v>
      </c>
      <c r="DP12" s="157">
        <v>57</v>
      </c>
      <c r="DQ12" s="157">
        <v>4</v>
      </c>
      <c r="DR12" s="157">
        <v>0</v>
      </c>
      <c r="DT12" s="157" t="s">
        <v>27</v>
      </c>
      <c r="DU12" s="157">
        <v>61</v>
      </c>
      <c r="DV12" s="157">
        <v>46</v>
      </c>
      <c r="DW12" s="157">
        <v>0</v>
      </c>
      <c r="DX12" s="157">
        <v>15</v>
      </c>
      <c r="DY12" s="158">
        <f t="shared" si="17"/>
        <v>0.75409836065573765</v>
      </c>
      <c r="DZ12" s="162">
        <f t="shared" si="18"/>
        <v>-0.24590163934426235</v>
      </c>
      <c r="EB12" s="163" t="s">
        <v>27</v>
      </c>
      <c r="EC12" s="157">
        <v>46</v>
      </c>
      <c r="ED12" s="157">
        <v>46</v>
      </c>
      <c r="EE12" s="157">
        <v>0</v>
      </c>
      <c r="EF12" s="157">
        <v>0</v>
      </c>
      <c r="EG12" s="158">
        <f t="shared" si="19"/>
        <v>1</v>
      </c>
      <c r="EH12" s="162">
        <f t="shared" si="20"/>
        <v>0</v>
      </c>
      <c r="EI12" s="163" t="s">
        <v>27</v>
      </c>
      <c r="EJ12" s="157">
        <v>61</v>
      </c>
      <c r="EK12" s="157">
        <v>57</v>
      </c>
      <c r="EL12" s="157">
        <v>4</v>
      </c>
      <c r="EM12" s="157">
        <v>0</v>
      </c>
      <c r="EN12" s="163" t="s">
        <v>27</v>
      </c>
      <c r="EO12" s="157">
        <v>46</v>
      </c>
      <c r="EP12" s="157">
        <v>46</v>
      </c>
      <c r="EQ12" s="157">
        <v>0</v>
      </c>
      <c r="ER12" s="157">
        <v>0</v>
      </c>
      <c r="ES12" s="158">
        <f t="shared" si="21"/>
        <v>1</v>
      </c>
      <c r="ET12" s="162">
        <f t="shared" si="22"/>
        <v>0</v>
      </c>
      <c r="EV12" s="182" t="s">
        <v>27</v>
      </c>
      <c r="EW12" s="182">
        <v>61</v>
      </c>
      <c r="EX12" s="182">
        <v>57</v>
      </c>
      <c r="EY12" s="182">
        <v>4</v>
      </c>
      <c r="EZ12" s="182">
        <v>0</v>
      </c>
      <c r="FA12" s="163" t="s">
        <v>27</v>
      </c>
      <c r="FB12" s="157">
        <v>46</v>
      </c>
      <c r="FC12" s="157">
        <v>46</v>
      </c>
      <c r="FD12" s="157">
        <v>0</v>
      </c>
      <c r="FE12" s="157">
        <v>0</v>
      </c>
      <c r="FF12" s="158">
        <f t="shared" si="23"/>
        <v>1</v>
      </c>
      <c r="FG12" s="162">
        <f t="shared" si="24"/>
        <v>0</v>
      </c>
      <c r="FH12" s="201" t="s">
        <v>27</v>
      </c>
      <c r="FI12" s="201">
        <v>71</v>
      </c>
      <c r="FJ12" s="201">
        <v>58</v>
      </c>
      <c r="FK12" s="201">
        <v>13</v>
      </c>
      <c r="FL12" s="201">
        <v>0</v>
      </c>
      <c r="FM12" s="162">
        <f t="shared" si="32"/>
        <v>0.81690140845070425</v>
      </c>
    </row>
    <row r="13" spans="2:169">
      <c r="B13" s="157" t="s">
        <v>28</v>
      </c>
      <c r="C13" s="157">
        <v>10</v>
      </c>
      <c r="D13" s="157">
        <v>10</v>
      </c>
      <c r="E13" s="157">
        <v>0</v>
      </c>
      <c r="F13" s="157">
        <v>0</v>
      </c>
      <c r="G13" s="158">
        <f t="shared" si="25"/>
        <v>1</v>
      </c>
      <c r="I13" s="157" t="s">
        <v>28</v>
      </c>
      <c r="J13" s="157">
        <v>10</v>
      </c>
      <c r="K13" s="157">
        <v>10</v>
      </c>
      <c r="L13" s="157">
        <v>0</v>
      </c>
      <c r="M13" s="157">
        <v>0</v>
      </c>
      <c r="N13" s="158">
        <f t="shared" si="2"/>
        <v>1</v>
      </c>
      <c r="O13" s="162">
        <f t="shared" si="3"/>
        <v>0</v>
      </c>
      <c r="Q13" s="157" t="s">
        <v>28</v>
      </c>
      <c r="R13" s="157">
        <v>10</v>
      </c>
      <c r="S13" s="157">
        <v>10</v>
      </c>
      <c r="T13" s="157">
        <v>0</v>
      </c>
      <c r="U13" s="157">
        <v>0</v>
      </c>
      <c r="V13" s="158">
        <f t="shared" si="26"/>
        <v>1</v>
      </c>
      <c r="W13" s="162">
        <f t="shared" si="4"/>
        <v>0</v>
      </c>
      <c r="Y13" s="157" t="s">
        <v>28</v>
      </c>
      <c r="Z13" s="157">
        <v>10</v>
      </c>
      <c r="AA13" s="157">
        <v>10</v>
      </c>
      <c r="AB13" s="157">
        <v>0</v>
      </c>
      <c r="AC13" s="157">
        <v>0</v>
      </c>
      <c r="AD13" s="158">
        <f t="shared" si="27"/>
        <v>1</v>
      </c>
      <c r="AE13" s="162">
        <f t="shared" si="5"/>
        <v>0</v>
      </c>
      <c r="AH13" s="157" t="s">
        <v>28</v>
      </c>
      <c r="AI13" s="157">
        <v>10</v>
      </c>
      <c r="AJ13" s="157">
        <v>10</v>
      </c>
      <c r="AK13" s="157">
        <v>0</v>
      </c>
      <c r="AL13" s="157">
        <v>0</v>
      </c>
      <c r="AM13" s="158">
        <f t="shared" si="28"/>
        <v>1</v>
      </c>
      <c r="AN13" s="162">
        <f t="shared" si="6"/>
        <v>0</v>
      </c>
      <c r="AP13" s="157" t="s">
        <v>28</v>
      </c>
      <c r="AQ13" s="157">
        <v>10</v>
      </c>
      <c r="AR13" s="157">
        <v>10</v>
      </c>
      <c r="AS13" s="157">
        <v>0</v>
      </c>
      <c r="AT13" s="157">
        <v>0</v>
      </c>
      <c r="AU13" s="158">
        <f t="shared" si="29"/>
        <v>1</v>
      </c>
      <c r="AV13" s="162">
        <f t="shared" si="7"/>
        <v>0</v>
      </c>
      <c r="BB13" s="157" t="s">
        <v>28</v>
      </c>
      <c r="BC13" s="157">
        <v>10</v>
      </c>
      <c r="BD13" s="157">
        <v>10</v>
      </c>
      <c r="BE13" s="157">
        <v>0</v>
      </c>
      <c r="BF13" s="157">
        <v>0</v>
      </c>
      <c r="BG13" s="158">
        <f t="shared" si="8"/>
        <v>1</v>
      </c>
      <c r="BH13" s="162">
        <f t="shared" si="9"/>
        <v>0</v>
      </c>
      <c r="BJ13" s="157" t="s">
        <v>28</v>
      </c>
      <c r="BK13" s="157">
        <v>10</v>
      </c>
      <c r="BL13" s="157">
        <v>10</v>
      </c>
      <c r="BM13" s="157">
        <v>0</v>
      </c>
      <c r="BN13" s="157">
        <v>0</v>
      </c>
      <c r="BO13" s="158">
        <f t="shared" si="10"/>
        <v>1</v>
      </c>
      <c r="BP13" s="162">
        <f t="shared" si="11"/>
        <v>0</v>
      </c>
      <c r="BW13" s="157" t="s">
        <v>28</v>
      </c>
      <c r="BX13" s="157">
        <v>10</v>
      </c>
      <c r="BY13" s="157">
        <v>10</v>
      </c>
      <c r="BZ13" s="157">
        <v>0</v>
      </c>
      <c r="CA13" s="157">
        <v>0</v>
      </c>
      <c r="CB13" s="158">
        <f t="shared" si="12"/>
        <v>1</v>
      </c>
      <c r="CC13" s="162">
        <f t="shared" si="13"/>
        <v>0</v>
      </c>
      <c r="CI13" s="162"/>
      <c r="CK13" s="157" t="s">
        <v>28</v>
      </c>
      <c r="CL13" s="157">
        <v>10</v>
      </c>
      <c r="CM13" s="157">
        <v>10</v>
      </c>
      <c r="CN13" s="157">
        <v>0</v>
      </c>
      <c r="CO13" s="157">
        <v>0</v>
      </c>
      <c r="CP13" s="158">
        <f t="shared" si="14"/>
        <v>1</v>
      </c>
      <c r="CQ13" s="162">
        <f t="shared" si="15"/>
        <v>0</v>
      </c>
      <c r="CS13" s="157" t="s">
        <v>28</v>
      </c>
      <c r="CT13" s="157">
        <v>10</v>
      </c>
      <c r="CU13" s="157">
        <v>10</v>
      </c>
      <c r="CV13" s="157">
        <v>0</v>
      </c>
      <c r="CW13" s="157">
        <v>0</v>
      </c>
      <c r="CX13" s="158">
        <f t="shared" si="30"/>
        <v>1</v>
      </c>
      <c r="CY13" s="162">
        <f t="shared" si="0"/>
        <v>0</v>
      </c>
      <c r="DG13" s="157" t="s">
        <v>28</v>
      </c>
      <c r="DH13" s="157">
        <v>10</v>
      </c>
      <c r="DI13" s="157">
        <v>10</v>
      </c>
      <c r="DJ13" s="157">
        <v>0</v>
      </c>
      <c r="DK13" s="157">
        <v>0</v>
      </c>
      <c r="DL13" s="158">
        <f t="shared" si="16"/>
        <v>1</v>
      </c>
      <c r="DM13" s="162">
        <f t="shared" si="1"/>
        <v>0</v>
      </c>
      <c r="DT13" s="157" t="s">
        <v>28</v>
      </c>
      <c r="DU13" s="157">
        <v>10</v>
      </c>
      <c r="DV13" s="157">
        <v>10</v>
      </c>
      <c r="DW13" s="157">
        <v>0</v>
      </c>
      <c r="DX13" s="157">
        <v>0</v>
      </c>
      <c r="DY13" s="158">
        <f t="shared" si="17"/>
        <v>1</v>
      </c>
      <c r="DZ13" s="162">
        <f t="shared" si="18"/>
        <v>0</v>
      </c>
      <c r="EB13" s="157" t="s">
        <v>28</v>
      </c>
      <c r="EC13" s="157">
        <v>10</v>
      </c>
      <c r="ED13" s="157">
        <v>10</v>
      </c>
      <c r="EE13" s="157">
        <v>0</v>
      </c>
      <c r="EF13" s="157">
        <v>0</v>
      </c>
      <c r="EG13" s="158">
        <f t="shared" si="19"/>
        <v>1</v>
      </c>
      <c r="EH13" s="162">
        <f t="shared" si="20"/>
        <v>0</v>
      </c>
      <c r="EN13" s="157" t="s">
        <v>28</v>
      </c>
      <c r="EO13" s="157">
        <v>10</v>
      </c>
      <c r="EP13" s="157">
        <v>10</v>
      </c>
      <c r="EQ13" s="157">
        <v>0</v>
      </c>
      <c r="ER13" s="157">
        <v>0</v>
      </c>
      <c r="ES13" s="158">
        <f t="shared" si="21"/>
        <v>1</v>
      </c>
      <c r="ET13" s="162">
        <f t="shared" si="22"/>
        <v>0</v>
      </c>
      <c r="EV13" s="156"/>
      <c r="EW13" s="156"/>
      <c r="EX13" s="156"/>
      <c r="EY13" s="156"/>
      <c r="EZ13" s="156"/>
      <c r="FA13" s="157" t="s">
        <v>28</v>
      </c>
      <c r="FB13" s="157">
        <v>10</v>
      </c>
      <c r="FC13" s="157">
        <v>10</v>
      </c>
      <c r="FD13" s="157">
        <v>0</v>
      </c>
      <c r="FE13" s="157">
        <v>0</v>
      </c>
      <c r="FF13" s="158">
        <f t="shared" si="23"/>
        <v>1</v>
      </c>
      <c r="FG13" s="162">
        <f t="shared" si="24"/>
        <v>0</v>
      </c>
      <c r="FI13" s="156">
        <f t="shared" si="31"/>
        <v>0</v>
      </c>
    </row>
    <row r="14" spans="2:169">
      <c r="B14" s="163" t="s">
        <v>29</v>
      </c>
      <c r="C14" s="157">
        <v>163</v>
      </c>
      <c r="D14" s="157">
        <v>128</v>
      </c>
      <c r="E14" s="157">
        <v>0</v>
      </c>
      <c r="F14" s="159">
        <v>35</v>
      </c>
      <c r="G14" s="158">
        <f>D14/C14</f>
        <v>0.78527607361963192</v>
      </c>
      <c r="I14" s="163" t="s">
        <v>29</v>
      </c>
      <c r="J14" s="157">
        <v>163</v>
      </c>
      <c r="K14" s="157">
        <v>128</v>
      </c>
      <c r="L14" s="157">
        <v>0</v>
      </c>
      <c r="M14" s="159">
        <v>35</v>
      </c>
      <c r="N14" s="158">
        <f t="shared" si="2"/>
        <v>0.78527607361963192</v>
      </c>
      <c r="O14" s="162">
        <f t="shared" si="3"/>
        <v>0</v>
      </c>
      <c r="Q14" s="161" t="s">
        <v>29</v>
      </c>
      <c r="R14" s="157">
        <v>163</v>
      </c>
      <c r="S14" s="157">
        <v>163</v>
      </c>
      <c r="T14" s="157">
        <v>0</v>
      </c>
      <c r="U14" s="157">
        <v>0</v>
      </c>
      <c r="V14" s="158">
        <f t="shared" si="26"/>
        <v>1</v>
      </c>
      <c r="W14" s="162">
        <f t="shared" si="4"/>
        <v>0.21472392638036808</v>
      </c>
      <c r="Y14" s="161" t="s">
        <v>29</v>
      </c>
      <c r="Z14" s="157">
        <v>163</v>
      </c>
      <c r="AA14" s="157">
        <v>163</v>
      </c>
      <c r="AB14" s="157">
        <v>0</v>
      </c>
      <c r="AC14" s="157">
        <v>0</v>
      </c>
      <c r="AD14" s="158">
        <f t="shared" si="27"/>
        <v>1</v>
      </c>
      <c r="AE14" s="162">
        <f t="shared" si="5"/>
        <v>0</v>
      </c>
      <c r="AH14" s="161" t="s">
        <v>29</v>
      </c>
      <c r="AI14" s="157">
        <v>163</v>
      </c>
      <c r="AJ14" s="157">
        <v>163</v>
      </c>
      <c r="AK14" s="157">
        <v>0</v>
      </c>
      <c r="AL14" s="157">
        <v>0</v>
      </c>
      <c r="AM14" s="158">
        <f t="shared" si="28"/>
        <v>1</v>
      </c>
      <c r="AN14" s="162">
        <f t="shared" si="6"/>
        <v>0</v>
      </c>
      <c r="AP14" s="161" t="s">
        <v>29</v>
      </c>
      <c r="AQ14" s="157">
        <v>163</v>
      </c>
      <c r="AR14" s="157">
        <v>163</v>
      </c>
      <c r="AS14" s="157">
        <v>0</v>
      </c>
      <c r="AT14" s="157">
        <v>0</v>
      </c>
      <c r="AU14" s="158">
        <f t="shared" si="29"/>
        <v>1</v>
      </c>
      <c r="AV14" s="162">
        <f t="shared" si="7"/>
        <v>0</v>
      </c>
      <c r="AW14" s="17" t="s">
        <v>29</v>
      </c>
      <c r="AX14" s="17">
        <v>267</v>
      </c>
      <c r="AY14" s="17">
        <v>233</v>
      </c>
      <c r="AZ14" s="17">
        <v>34</v>
      </c>
      <c r="BA14" s="17">
        <v>0</v>
      </c>
      <c r="BB14" s="161" t="s">
        <v>29</v>
      </c>
      <c r="BC14" s="157">
        <v>163</v>
      </c>
      <c r="BD14" s="157">
        <v>163</v>
      </c>
      <c r="BE14" s="157">
        <v>0</v>
      </c>
      <c r="BF14" s="157">
        <v>0</v>
      </c>
      <c r="BG14" s="158">
        <f t="shared" si="8"/>
        <v>1</v>
      </c>
      <c r="BH14" s="162">
        <f t="shared" si="9"/>
        <v>0</v>
      </c>
      <c r="BJ14" s="161" t="s">
        <v>29</v>
      </c>
      <c r="BK14" s="157">
        <v>163</v>
      </c>
      <c r="BL14" s="157">
        <v>163</v>
      </c>
      <c r="BM14" s="157">
        <v>0</v>
      </c>
      <c r="BN14" s="157">
        <v>0</v>
      </c>
      <c r="BO14" s="158">
        <f t="shared" si="10"/>
        <v>1</v>
      </c>
      <c r="BP14" s="162">
        <f t="shared" si="11"/>
        <v>0</v>
      </c>
      <c r="BQ14" s="17" t="s">
        <v>29</v>
      </c>
      <c r="BR14" s="17">
        <v>267</v>
      </c>
      <c r="BS14" s="17">
        <v>233</v>
      </c>
      <c r="BT14" s="17">
        <v>34</v>
      </c>
      <c r="BU14" s="17">
        <v>0</v>
      </c>
      <c r="BV14" s="162">
        <f>BS14/BR14</f>
        <v>0.87265917602996257</v>
      </c>
      <c r="BW14" s="161" t="s">
        <v>29</v>
      </c>
      <c r="BX14" s="157">
        <v>163</v>
      </c>
      <c r="BY14" s="157">
        <v>163</v>
      </c>
      <c r="BZ14" s="157">
        <v>0</v>
      </c>
      <c r="CA14" s="157">
        <v>0</v>
      </c>
      <c r="CB14" s="158">
        <f t="shared" si="12"/>
        <v>1</v>
      </c>
      <c r="CC14" s="162">
        <f t="shared" si="13"/>
        <v>0</v>
      </c>
      <c r="CD14" s="17" t="s">
        <v>29</v>
      </c>
      <c r="CE14" s="17">
        <v>267</v>
      </c>
      <c r="CF14" s="17">
        <v>233</v>
      </c>
      <c r="CG14" s="17">
        <v>34</v>
      </c>
      <c r="CH14" s="17">
        <v>0</v>
      </c>
      <c r="CI14" s="162">
        <f>CF14/CE14</f>
        <v>0.87265917602996257</v>
      </c>
      <c r="CK14" s="161" t="s">
        <v>29</v>
      </c>
      <c r="CL14" s="157">
        <v>163</v>
      </c>
      <c r="CM14" s="157">
        <v>163</v>
      </c>
      <c r="CN14" s="157">
        <v>0</v>
      </c>
      <c r="CO14" s="157">
        <v>0</v>
      </c>
      <c r="CP14" s="158">
        <f t="shared" si="14"/>
        <v>1</v>
      </c>
      <c r="CQ14" s="162">
        <f t="shared" si="15"/>
        <v>0</v>
      </c>
      <c r="CS14" s="161" t="s">
        <v>29</v>
      </c>
      <c r="CT14" s="157">
        <v>163</v>
      </c>
      <c r="CU14" s="157">
        <v>163</v>
      </c>
      <c r="CV14" s="157">
        <v>0</v>
      </c>
      <c r="CW14" s="157">
        <v>0</v>
      </c>
      <c r="CX14" s="158">
        <f t="shared" si="30"/>
        <v>1</v>
      </c>
      <c r="CY14" s="162">
        <f t="shared" si="0"/>
        <v>0</v>
      </c>
      <c r="CZ14" s="17" t="s">
        <v>29</v>
      </c>
      <c r="DA14" s="17">
        <v>267</v>
      </c>
      <c r="DB14" s="17">
        <v>233</v>
      </c>
      <c r="DC14" s="17">
        <v>34</v>
      </c>
      <c r="DD14" s="17">
        <v>0</v>
      </c>
      <c r="DE14" s="162">
        <f>DB14/DA14</f>
        <v>0.87265917602996257</v>
      </c>
      <c r="DG14" s="161" t="s">
        <v>29</v>
      </c>
      <c r="DH14" s="157">
        <v>163</v>
      </c>
      <c r="DI14" s="157">
        <v>163</v>
      </c>
      <c r="DJ14" s="157">
        <v>0</v>
      </c>
      <c r="DK14" s="157">
        <v>0</v>
      </c>
      <c r="DL14" s="158">
        <f t="shared" si="16"/>
        <v>1</v>
      </c>
      <c r="DM14" s="162">
        <f t="shared" si="1"/>
        <v>0</v>
      </c>
      <c r="DN14" s="17" t="s">
        <v>29</v>
      </c>
      <c r="DO14" s="17">
        <v>267</v>
      </c>
      <c r="DP14" s="17">
        <v>233</v>
      </c>
      <c r="DQ14" s="17">
        <v>34</v>
      </c>
      <c r="DR14" s="17">
        <v>0</v>
      </c>
      <c r="DT14" s="157" t="s">
        <v>29</v>
      </c>
      <c r="DU14" s="157">
        <v>267</v>
      </c>
      <c r="DV14" s="157">
        <v>163</v>
      </c>
      <c r="DW14" s="157">
        <v>0</v>
      </c>
      <c r="DX14" s="157">
        <v>104</v>
      </c>
      <c r="DY14" s="158">
        <f t="shared" si="17"/>
        <v>0.61048689138576784</v>
      </c>
      <c r="DZ14" s="162">
        <f t="shared" si="18"/>
        <v>-0.38951310861423216</v>
      </c>
      <c r="EB14" s="161" t="s">
        <v>29</v>
      </c>
      <c r="EC14" s="157">
        <v>163</v>
      </c>
      <c r="ED14" s="157">
        <v>163</v>
      </c>
      <c r="EE14" s="157">
        <v>0</v>
      </c>
      <c r="EF14" s="157">
        <v>0</v>
      </c>
      <c r="EG14" s="158">
        <f t="shared" si="19"/>
        <v>1</v>
      </c>
      <c r="EH14" s="162">
        <f t="shared" si="20"/>
        <v>0</v>
      </c>
      <c r="EI14" s="17" t="s">
        <v>29</v>
      </c>
      <c r="EJ14" s="17">
        <v>267</v>
      </c>
      <c r="EK14" s="17">
        <v>230</v>
      </c>
      <c r="EL14" s="17">
        <v>37</v>
      </c>
      <c r="EM14" s="17">
        <v>0</v>
      </c>
      <c r="EN14" s="161" t="s">
        <v>29</v>
      </c>
      <c r="EO14" s="157">
        <v>163</v>
      </c>
      <c r="EP14" s="157">
        <v>163</v>
      </c>
      <c r="EQ14" s="157">
        <v>0</v>
      </c>
      <c r="ER14" s="157">
        <v>0</v>
      </c>
      <c r="ES14" s="158">
        <f t="shared" si="21"/>
        <v>1</v>
      </c>
      <c r="ET14" s="162">
        <f t="shared" si="22"/>
        <v>0</v>
      </c>
      <c r="EV14" s="182" t="s">
        <v>29</v>
      </c>
      <c r="EW14" s="182">
        <v>267</v>
      </c>
      <c r="EX14" s="182">
        <v>233</v>
      </c>
      <c r="EY14" s="182">
        <v>34</v>
      </c>
      <c r="EZ14" s="182">
        <v>0</v>
      </c>
      <c r="FA14" s="161" t="s">
        <v>29</v>
      </c>
      <c r="FB14" s="157">
        <v>163</v>
      </c>
      <c r="FC14" s="157">
        <v>163</v>
      </c>
      <c r="FD14" s="157">
        <v>0</v>
      </c>
      <c r="FE14" s="157">
        <v>0</v>
      </c>
      <c r="FF14" s="158">
        <f t="shared" si="23"/>
        <v>1</v>
      </c>
      <c r="FG14" s="162">
        <f t="shared" si="24"/>
        <v>0</v>
      </c>
      <c r="FH14" s="201" t="s">
        <v>29</v>
      </c>
      <c r="FI14" s="201">
        <v>267</v>
      </c>
      <c r="FJ14" s="201">
        <v>234</v>
      </c>
      <c r="FK14" s="201">
        <v>33</v>
      </c>
      <c r="FL14" s="201">
        <v>0</v>
      </c>
      <c r="FM14" s="162">
        <f t="shared" si="32"/>
        <v>0.8764044943820225</v>
      </c>
    </row>
    <row r="15" spans="2:169">
      <c r="B15" s="157" t="s">
        <v>30</v>
      </c>
      <c r="C15" s="157">
        <v>36</v>
      </c>
      <c r="D15" s="157">
        <v>30</v>
      </c>
      <c r="E15" s="157">
        <v>6</v>
      </c>
      <c r="F15" s="157">
        <v>0</v>
      </c>
      <c r="G15" s="158">
        <f t="shared" si="25"/>
        <v>0.83333333333333337</v>
      </c>
      <c r="I15" s="157" t="s">
        <v>30</v>
      </c>
      <c r="J15" s="157">
        <v>36</v>
      </c>
      <c r="K15" s="157">
        <v>30</v>
      </c>
      <c r="L15" s="157">
        <v>6</v>
      </c>
      <c r="M15" s="157">
        <v>0</v>
      </c>
      <c r="N15" s="158">
        <f t="shared" si="2"/>
        <v>0.83333333333333337</v>
      </c>
      <c r="O15" s="162">
        <f t="shared" si="3"/>
        <v>0</v>
      </c>
      <c r="Q15" s="157" t="s">
        <v>30</v>
      </c>
      <c r="R15" s="157">
        <v>36</v>
      </c>
      <c r="S15" s="157">
        <v>30</v>
      </c>
      <c r="T15" s="157">
        <v>6</v>
      </c>
      <c r="U15" s="157">
        <v>0</v>
      </c>
      <c r="V15" s="158">
        <f t="shared" si="26"/>
        <v>0.83333333333333337</v>
      </c>
      <c r="W15" s="162">
        <f t="shared" si="4"/>
        <v>0</v>
      </c>
      <c r="Y15" s="157" t="s">
        <v>30</v>
      </c>
      <c r="Z15" s="157">
        <v>36</v>
      </c>
      <c r="AA15" s="157">
        <v>30</v>
      </c>
      <c r="AB15" s="157">
        <v>6</v>
      </c>
      <c r="AC15" s="157">
        <v>0</v>
      </c>
      <c r="AD15" s="158">
        <f t="shared" si="27"/>
        <v>0.83333333333333337</v>
      </c>
      <c r="AE15" s="162">
        <f t="shared" si="5"/>
        <v>0</v>
      </c>
      <c r="AH15" s="157" t="s">
        <v>30</v>
      </c>
      <c r="AI15" s="157">
        <v>36</v>
      </c>
      <c r="AJ15" s="157">
        <v>30</v>
      </c>
      <c r="AK15" s="157">
        <v>6</v>
      </c>
      <c r="AL15" s="157">
        <v>0</v>
      </c>
      <c r="AM15" s="158">
        <f t="shared" si="28"/>
        <v>0.83333333333333337</v>
      </c>
      <c r="AN15" s="162">
        <f t="shared" si="6"/>
        <v>0</v>
      </c>
      <c r="AP15" s="157" t="s">
        <v>30</v>
      </c>
      <c r="AQ15" s="157">
        <v>36</v>
      </c>
      <c r="AR15" s="157">
        <v>30</v>
      </c>
      <c r="AS15" s="157">
        <v>6</v>
      </c>
      <c r="AT15" s="157">
        <v>0</v>
      </c>
      <c r="AU15" s="158">
        <f t="shared" si="29"/>
        <v>0.83333333333333337</v>
      </c>
      <c r="AV15" s="162">
        <f t="shared" si="7"/>
        <v>0</v>
      </c>
      <c r="BB15" s="157" t="s">
        <v>30</v>
      </c>
      <c r="BC15" s="157">
        <v>36</v>
      </c>
      <c r="BD15" s="157">
        <v>30</v>
      </c>
      <c r="BE15" s="157">
        <v>6</v>
      </c>
      <c r="BF15" s="157">
        <v>0</v>
      </c>
      <c r="BG15" s="158">
        <f t="shared" si="8"/>
        <v>0.83333333333333337</v>
      </c>
      <c r="BH15" s="162">
        <f t="shared" si="9"/>
        <v>0</v>
      </c>
      <c r="BJ15" s="157" t="s">
        <v>30</v>
      </c>
      <c r="BK15" s="157">
        <v>36</v>
      </c>
      <c r="BL15" s="157">
        <v>30</v>
      </c>
      <c r="BM15" s="157">
        <v>6</v>
      </c>
      <c r="BN15" s="157">
        <v>0</v>
      </c>
      <c r="BO15" s="158">
        <f t="shared" si="10"/>
        <v>0.83333333333333337</v>
      </c>
      <c r="BP15" s="162">
        <f t="shared" si="11"/>
        <v>0</v>
      </c>
      <c r="BW15" s="157" t="s">
        <v>30</v>
      </c>
      <c r="BX15" s="157">
        <v>36</v>
      </c>
      <c r="BY15" s="157">
        <v>30</v>
      </c>
      <c r="BZ15" s="157">
        <v>6</v>
      </c>
      <c r="CA15" s="157">
        <v>0</v>
      </c>
      <c r="CB15" s="158">
        <f t="shared" si="12"/>
        <v>0.83333333333333337</v>
      </c>
      <c r="CC15" s="162">
        <f t="shared" si="13"/>
        <v>0</v>
      </c>
      <c r="CI15" s="162"/>
      <c r="CK15" s="157" t="s">
        <v>30</v>
      </c>
      <c r="CL15" s="157">
        <v>36</v>
      </c>
      <c r="CM15" s="157">
        <v>30</v>
      </c>
      <c r="CN15" s="157">
        <v>6</v>
      </c>
      <c r="CO15" s="157">
        <v>0</v>
      </c>
      <c r="CP15" s="158">
        <f t="shared" si="14"/>
        <v>0.83333333333333337</v>
      </c>
      <c r="CQ15" s="162">
        <f t="shared" si="15"/>
        <v>0</v>
      </c>
      <c r="CS15" s="157" t="s">
        <v>30</v>
      </c>
      <c r="CT15" s="157">
        <v>36</v>
      </c>
      <c r="CU15" s="157">
        <v>30</v>
      </c>
      <c r="CV15" s="157">
        <v>6</v>
      </c>
      <c r="CW15" s="157">
        <v>0</v>
      </c>
      <c r="CX15" s="158">
        <f t="shared" si="30"/>
        <v>0.83333333333333337</v>
      </c>
      <c r="CY15" s="162">
        <f t="shared" si="0"/>
        <v>0</v>
      </c>
      <c r="DG15" s="157" t="s">
        <v>30</v>
      </c>
      <c r="DH15" s="157">
        <v>36</v>
      </c>
      <c r="DI15" s="157">
        <v>30</v>
      </c>
      <c r="DJ15" s="157">
        <v>6</v>
      </c>
      <c r="DK15" s="157">
        <v>0</v>
      </c>
      <c r="DL15" s="158">
        <f t="shared" si="16"/>
        <v>0.83333333333333337</v>
      </c>
      <c r="DM15" s="162">
        <f t="shared" si="1"/>
        <v>0</v>
      </c>
      <c r="DT15" s="157" t="s">
        <v>30</v>
      </c>
      <c r="DU15" s="157">
        <v>36</v>
      </c>
      <c r="DV15" s="157">
        <v>30</v>
      </c>
      <c r="DW15" s="157">
        <v>6</v>
      </c>
      <c r="DX15" s="157">
        <v>0</v>
      </c>
      <c r="DY15" s="158">
        <f t="shared" si="17"/>
        <v>0.83333333333333337</v>
      </c>
      <c r="DZ15" s="162">
        <f t="shared" si="18"/>
        <v>0</v>
      </c>
      <c r="EB15" s="157" t="s">
        <v>30</v>
      </c>
      <c r="EC15" s="157">
        <v>36</v>
      </c>
      <c r="ED15" s="157">
        <v>30</v>
      </c>
      <c r="EE15" s="157">
        <v>6</v>
      </c>
      <c r="EF15" s="157">
        <v>0</v>
      </c>
      <c r="EG15" s="158">
        <f t="shared" si="19"/>
        <v>0.83333333333333337</v>
      </c>
      <c r="EH15" s="162">
        <f t="shared" si="20"/>
        <v>0</v>
      </c>
      <c r="EN15" s="157" t="s">
        <v>30</v>
      </c>
      <c r="EO15" s="157">
        <v>40</v>
      </c>
      <c r="EP15" s="157">
        <v>34</v>
      </c>
      <c r="EQ15" s="157">
        <v>6</v>
      </c>
      <c r="ER15" s="157">
        <v>0</v>
      </c>
      <c r="ES15" s="158">
        <f t="shared" si="21"/>
        <v>0.85</v>
      </c>
      <c r="ET15" s="162">
        <f t="shared" si="22"/>
        <v>1.6666666666666607E-2</v>
      </c>
      <c r="EV15" s="184"/>
      <c r="EW15" s="184"/>
      <c r="EX15" s="184"/>
      <c r="EY15" s="184"/>
      <c r="EZ15" s="184"/>
      <c r="FA15" s="157" t="s">
        <v>30</v>
      </c>
      <c r="FB15" s="157">
        <v>40</v>
      </c>
      <c r="FC15" s="157">
        <v>34</v>
      </c>
      <c r="FD15" s="157">
        <v>6</v>
      </c>
      <c r="FE15" s="157">
        <v>0</v>
      </c>
      <c r="FF15" s="158">
        <f t="shared" si="23"/>
        <v>0.85</v>
      </c>
      <c r="FG15" s="162">
        <f t="shared" si="24"/>
        <v>0</v>
      </c>
      <c r="FI15" s="156">
        <f t="shared" si="31"/>
        <v>0</v>
      </c>
    </row>
    <row r="16" spans="2:169">
      <c r="B16" s="157" t="s">
        <v>31</v>
      </c>
      <c r="C16" s="157">
        <v>6</v>
      </c>
      <c r="D16" s="157">
        <v>6</v>
      </c>
      <c r="E16" s="157">
        <v>0</v>
      </c>
      <c r="F16" s="157">
        <v>0</v>
      </c>
      <c r="G16" s="158">
        <f t="shared" si="25"/>
        <v>1</v>
      </c>
      <c r="I16" s="157" t="s">
        <v>31</v>
      </c>
      <c r="J16" s="157">
        <v>6</v>
      </c>
      <c r="K16" s="157">
        <v>6</v>
      </c>
      <c r="L16" s="157">
        <v>0</v>
      </c>
      <c r="M16" s="157">
        <v>0</v>
      </c>
      <c r="N16" s="158">
        <f t="shared" si="2"/>
        <v>1</v>
      </c>
      <c r="O16" s="162">
        <f t="shared" si="3"/>
        <v>0</v>
      </c>
      <c r="Q16" s="157" t="s">
        <v>31</v>
      </c>
      <c r="R16" s="157">
        <v>6</v>
      </c>
      <c r="S16" s="157">
        <v>6</v>
      </c>
      <c r="T16" s="157">
        <v>0</v>
      </c>
      <c r="U16" s="157">
        <v>0</v>
      </c>
      <c r="V16" s="158">
        <f t="shared" si="26"/>
        <v>1</v>
      </c>
      <c r="W16" s="162">
        <f t="shared" si="4"/>
        <v>0</v>
      </c>
      <c r="Y16" s="157" t="s">
        <v>31</v>
      </c>
      <c r="Z16" s="157">
        <v>6</v>
      </c>
      <c r="AA16" s="157">
        <v>6</v>
      </c>
      <c r="AB16" s="157">
        <v>0</v>
      </c>
      <c r="AC16" s="157">
        <v>0</v>
      </c>
      <c r="AD16" s="158">
        <f t="shared" si="27"/>
        <v>1</v>
      </c>
      <c r="AE16" s="162">
        <f t="shared" si="5"/>
        <v>0</v>
      </c>
      <c r="AH16" s="157" t="s">
        <v>31</v>
      </c>
      <c r="AI16" s="157">
        <v>6</v>
      </c>
      <c r="AJ16" s="157">
        <v>6</v>
      </c>
      <c r="AK16" s="157">
        <v>0</v>
      </c>
      <c r="AL16" s="157">
        <v>0</v>
      </c>
      <c r="AM16" s="158">
        <f t="shared" si="28"/>
        <v>1</v>
      </c>
      <c r="AN16" s="162">
        <f t="shared" si="6"/>
        <v>0</v>
      </c>
      <c r="AP16" s="157" t="s">
        <v>31</v>
      </c>
      <c r="AQ16" s="157">
        <v>6</v>
      </c>
      <c r="AR16" s="157">
        <v>6</v>
      </c>
      <c r="AS16" s="157">
        <v>0</v>
      </c>
      <c r="AT16" s="157">
        <v>0</v>
      </c>
      <c r="AU16" s="158">
        <f t="shared" si="29"/>
        <v>1</v>
      </c>
      <c r="AV16" s="162">
        <f t="shared" si="7"/>
        <v>0</v>
      </c>
      <c r="BB16" s="157" t="s">
        <v>31</v>
      </c>
      <c r="BC16" s="157">
        <v>6</v>
      </c>
      <c r="BD16" s="157">
        <v>6</v>
      </c>
      <c r="BE16" s="157">
        <v>0</v>
      </c>
      <c r="BF16" s="157">
        <v>0</v>
      </c>
      <c r="BG16" s="158">
        <f t="shared" si="8"/>
        <v>1</v>
      </c>
      <c r="BH16" s="162">
        <f t="shared" si="9"/>
        <v>0</v>
      </c>
      <c r="BJ16" s="157" t="s">
        <v>31</v>
      </c>
      <c r="BK16" s="157">
        <v>6</v>
      </c>
      <c r="BL16" s="157">
        <v>6</v>
      </c>
      <c r="BM16" s="157">
        <v>0</v>
      </c>
      <c r="BN16" s="157">
        <v>0</v>
      </c>
      <c r="BO16" s="158">
        <f t="shared" si="10"/>
        <v>1</v>
      </c>
      <c r="BP16" s="162">
        <f t="shared" si="11"/>
        <v>0</v>
      </c>
      <c r="BW16" s="157" t="s">
        <v>31</v>
      </c>
      <c r="BX16" s="157">
        <v>6</v>
      </c>
      <c r="BY16" s="157">
        <v>6</v>
      </c>
      <c r="BZ16" s="157">
        <v>0</v>
      </c>
      <c r="CA16" s="157">
        <v>0</v>
      </c>
      <c r="CB16" s="158">
        <f t="shared" si="12"/>
        <v>1</v>
      </c>
      <c r="CC16" s="162">
        <f t="shared" si="13"/>
        <v>0</v>
      </c>
      <c r="CI16" s="162"/>
      <c r="CK16" s="157" t="s">
        <v>31</v>
      </c>
      <c r="CL16" s="157">
        <v>6</v>
      </c>
      <c r="CM16" s="157">
        <v>6</v>
      </c>
      <c r="CN16" s="157">
        <v>0</v>
      </c>
      <c r="CO16" s="157">
        <v>0</v>
      </c>
      <c r="CP16" s="158">
        <f t="shared" si="14"/>
        <v>1</v>
      </c>
      <c r="CQ16" s="162">
        <f t="shared" si="15"/>
        <v>0</v>
      </c>
      <c r="CS16" s="157" t="s">
        <v>31</v>
      </c>
      <c r="CT16" s="157">
        <v>6</v>
      </c>
      <c r="CU16" s="157">
        <v>6</v>
      </c>
      <c r="CV16" s="157">
        <v>0</v>
      </c>
      <c r="CW16" s="157">
        <v>0</v>
      </c>
      <c r="CX16" s="158">
        <f t="shared" si="30"/>
        <v>1</v>
      </c>
      <c r="CY16" s="162">
        <f t="shared" si="0"/>
        <v>0</v>
      </c>
      <c r="DG16" s="157" t="s">
        <v>31</v>
      </c>
      <c r="DH16" s="157">
        <v>6</v>
      </c>
      <c r="DI16" s="157">
        <v>6</v>
      </c>
      <c r="DJ16" s="157">
        <v>0</v>
      </c>
      <c r="DK16" s="157">
        <v>0</v>
      </c>
      <c r="DL16" s="158">
        <f t="shared" si="16"/>
        <v>1</v>
      </c>
      <c r="DM16" s="162">
        <f t="shared" si="1"/>
        <v>0</v>
      </c>
      <c r="DT16" s="157" t="s">
        <v>31</v>
      </c>
      <c r="DU16" s="157">
        <v>6</v>
      </c>
      <c r="DV16" s="157">
        <v>6</v>
      </c>
      <c r="DW16" s="157">
        <v>0</v>
      </c>
      <c r="DX16" s="157">
        <v>0</v>
      </c>
      <c r="DY16" s="158">
        <f t="shared" si="17"/>
        <v>1</v>
      </c>
      <c r="DZ16" s="162">
        <f t="shared" si="18"/>
        <v>0</v>
      </c>
      <c r="EB16" s="157" t="s">
        <v>31</v>
      </c>
      <c r="EC16" s="157">
        <v>6</v>
      </c>
      <c r="ED16" s="157">
        <v>6</v>
      </c>
      <c r="EE16" s="157">
        <v>0</v>
      </c>
      <c r="EF16" s="157">
        <v>0</v>
      </c>
      <c r="EG16" s="158">
        <f t="shared" si="19"/>
        <v>1</v>
      </c>
      <c r="EH16" s="162">
        <f t="shared" si="20"/>
        <v>0</v>
      </c>
      <c r="EN16" s="157" t="s">
        <v>31</v>
      </c>
      <c r="EO16" s="157">
        <v>6</v>
      </c>
      <c r="EP16" s="157">
        <v>6</v>
      </c>
      <c r="EQ16" s="157">
        <v>0</v>
      </c>
      <c r="ER16" s="157">
        <v>0</v>
      </c>
      <c r="ES16" s="158">
        <f t="shared" si="21"/>
        <v>1</v>
      </c>
      <c r="ET16" s="162">
        <f t="shared" si="22"/>
        <v>0</v>
      </c>
      <c r="EV16" s="156"/>
      <c r="EW16" s="156"/>
      <c r="EX16" s="156"/>
      <c r="EY16" s="156"/>
      <c r="EZ16" s="156"/>
      <c r="FA16" s="157" t="s">
        <v>31</v>
      </c>
      <c r="FB16" s="157">
        <v>6</v>
      </c>
      <c r="FC16" s="157">
        <v>6</v>
      </c>
      <c r="FD16" s="157">
        <v>0</v>
      </c>
      <c r="FE16" s="157">
        <v>0</v>
      </c>
      <c r="FF16" s="158">
        <f t="shared" si="23"/>
        <v>1</v>
      </c>
      <c r="FG16" s="162">
        <f t="shared" si="24"/>
        <v>0</v>
      </c>
      <c r="FI16" s="156">
        <f t="shared" si="31"/>
        <v>0</v>
      </c>
    </row>
    <row r="17" spans="2:169">
      <c r="B17" s="163" t="s">
        <v>32</v>
      </c>
      <c r="C17" s="157">
        <v>628</v>
      </c>
      <c r="D17" s="157">
        <v>618</v>
      </c>
      <c r="E17" s="157">
        <v>10</v>
      </c>
      <c r="F17" s="157">
        <v>0</v>
      </c>
      <c r="G17" s="158">
        <v>0.98</v>
      </c>
      <c r="I17" s="163" t="s">
        <v>32</v>
      </c>
      <c r="J17" s="157">
        <v>628</v>
      </c>
      <c r="K17" s="157">
        <v>618</v>
      </c>
      <c r="L17" s="157">
        <v>10</v>
      </c>
      <c r="M17" s="157">
        <v>0</v>
      </c>
      <c r="N17" s="158">
        <v>0.98</v>
      </c>
      <c r="O17" s="162">
        <f t="shared" si="3"/>
        <v>0</v>
      </c>
      <c r="Q17" s="163" t="s">
        <v>32</v>
      </c>
      <c r="R17" s="157">
        <v>628</v>
      </c>
      <c r="S17" s="157">
        <v>618</v>
      </c>
      <c r="T17" s="157">
        <v>10</v>
      </c>
      <c r="U17" s="157">
        <v>0</v>
      </c>
      <c r="V17" s="158">
        <v>0.98</v>
      </c>
      <c r="W17" s="162">
        <f t="shared" si="4"/>
        <v>0</v>
      </c>
      <c r="Y17" s="163" t="s">
        <v>32</v>
      </c>
      <c r="Z17" s="157">
        <v>628</v>
      </c>
      <c r="AA17" s="157">
        <v>618</v>
      </c>
      <c r="AB17" s="157">
        <v>10</v>
      </c>
      <c r="AC17" s="157">
        <v>0</v>
      </c>
      <c r="AD17" s="158">
        <v>0.98</v>
      </c>
      <c r="AE17" s="162">
        <f t="shared" si="5"/>
        <v>0</v>
      </c>
      <c r="AH17" s="163" t="s">
        <v>32</v>
      </c>
      <c r="AI17" s="157">
        <v>628</v>
      </c>
      <c r="AJ17" s="157">
        <v>618</v>
      </c>
      <c r="AK17" s="157">
        <v>10</v>
      </c>
      <c r="AL17" s="157">
        <v>0</v>
      </c>
      <c r="AM17" s="158">
        <v>0.98</v>
      </c>
      <c r="AN17" s="162">
        <f t="shared" si="6"/>
        <v>0</v>
      </c>
      <c r="AP17" s="163" t="s">
        <v>32</v>
      </c>
      <c r="AQ17" s="157">
        <v>628</v>
      </c>
      <c r="AR17" s="157">
        <v>618</v>
      </c>
      <c r="AS17" s="157">
        <v>10</v>
      </c>
      <c r="AT17" s="157">
        <v>0</v>
      </c>
      <c r="AU17" s="158">
        <v>0.98</v>
      </c>
      <c r="AV17" s="162">
        <f t="shared" si="7"/>
        <v>0</v>
      </c>
      <c r="AW17" s="182" t="s">
        <v>32</v>
      </c>
      <c r="AX17" s="17">
        <v>634</v>
      </c>
      <c r="AY17" s="17">
        <v>623</v>
      </c>
      <c r="AZ17" s="17">
        <v>10</v>
      </c>
      <c r="BA17" s="17">
        <v>1</v>
      </c>
      <c r="BB17" s="163" t="s">
        <v>32</v>
      </c>
      <c r="BC17" s="157">
        <v>628</v>
      </c>
      <c r="BD17" s="157">
        <v>618</v>
      </c>
      <c r="BE17" s="157">
        <v>10</v>
      </c>
      <c r="BF17" s="157">
        <v>0</v>
      </c>
      <c r="BG17" s="158">
        <f t="shared" si="8"/>
        <v>0.98407643312101911</v>
      </c>
      <c r="BH17" s="162">
        <f t="shared" si="9"/>
        <v>4.0764331210191296E-3</v>
      </c>
      <c r="BJ17" s="163" t="s">
        <v>32</v>
      </c>
      <c r="BK17" s="157">
        <v>628</v>
      </c>
      <c r="BL17" s="157">
        <v>618</v>
      </c>
      <c r="BM17" s="157">
        <v>10</v>
      </c>
      <c r="BN17" s="157">
        <v>0</v>
      </c>
      <c r="BO17" s="158">
        <f t="shared" si="10"/>
        <v>0.98407643312101911</v>
      </c>
      <c r="BP17" s="162">
        <f t="shared" si="11"/>
        <v>0</v>
      </c>
      <c r="BQ17" s="182" t="s">
        <v>32</v>
      </c>
      <c r="BR17" s="17">
        <v>634</v>
      </c>
      <c r="BS17" s="17">
        <v>623</v>
      </c>
      <c r="BT17" s="17">
        <v>11</v>
      </c>
      <c r="BU17" s="17">
        <v>0</v>
      </c>
      <c r="BV17" s="162">
        <f>BS17/BR17</f>
        <v>0.98264984227129337</v>
      </c>
      <c r="BW17" s="163" t="s">
        <v>32</v>
      </c>
      <c r="BX17" s="157">
        <v>628</v>
      </c>
      <c r="BY17" s="157">
        <v>618</v>
      </c>
      <c r="BZ17" s="157">
        <v>10</v>
      </c>
      <c r="CA17" s="157">
        <v>0</v>
      </c>
      <c r="CB17" s="158">
        <f t="shared" si="12"/>
        <v>0.98407643312101911</v>
      </c>
      <c r="CC17" s="162">
        <f t="shared" si="13"/>
        <v>0</v>
      </c>
      <c r="CD17" s="182" t="s">
        <v>32</v>
      </c>
      <c r="CE17" s="17">
        <v>634</v>
      </c>
      <c r="CF17" s="17">
        <v>623</v>
      </c>
      <c r="CG17" s="17">
        <v>11</v>
      </c>
      <c r="CH17" s="17">
        <v>0</v>
      </c>
      <c r="CI17" s="162">
        <f>CF17/CE17</f>
        <v>0.98264984227129337</v>
      </c>
      <c r="CK17" s="163" t="s">
        <v>32</v>
      </c>
      <c r="CL17" s="157">
        <v>628</v>
      </c>
      <c r="CM17" s="157">
        <v>618</v>
      </c>
      <c r="CN17" s="157">
        <v>10</v>
      </c>
      <c r="CO17" s="157">
        <v>0</v>
      </c>
      <c r="CP17" s="158">
        <f t="shared" si="14"/>
        <v>0.98407643312101911</v>
      </c>
      <c r="CQ17" s="162">
        <f t="shared" si="15"/>
        <v>0</v>
      </c>
      <c r="CS17" s="163" t="s">
        <v>32</v>
      </c>
      <c r="CT17" s="157">
        <v>628</v>
      </c>
      <c r="CU17" s="157">
        <v>618</v>
      </c>
      <c r="CV17" s="157">
        <v>10</v>
      </c>
      <c r="CW17" s="157">
        <v>0</v>
      </c>
      <c r="CX17" s="158">
        <f t="shared" si="30"/>
        <v>0.98407643312101911</v>
      </c>
      <c r="CY17" s="162">
        <f t="shared" si="0"/>
        <v>0</v>
      </c>
      <c r="CZ17" s="182" t="s">
        <v>32</v>
      </c>
      <c r="DA17" s="17">
        <v>634</v>
      </c>
      <c r="DB17" s="17">
        <v>623</v>
      </c>
      <c r="DC17" s="17">
        <v>11</v>
      </c>
      <c r="DD17" s="17">
        <v>0</v>
      </c>
      <c r="DE17" s="162">
        <f>DB17/DA17</f>
        <v>0.98264984227129337</v>
      </c>
      <c r="DG17" s="163" t="s">
        <v>32</v>
      </c>
      <c r="DH17" s="157">
        <v>628</v>
      </c>
      <c r="DI17" s="157">
        <v>619</v>
      </c>
      <c r="DJ17" s="157">
        <v>9</v>
      </c>
      <c r="DK17" s="157">
        <v>0</v>
      </c>
      <c r="DL17" s="158">
        <f t="shared" si="16"/>
        <v>0.98566878980891715</v>
      </c>
      <c r="DM17" s="162">
        <f t="shared" si="1"/>
        <v>1.5923566878980333E-3</v>
      </c>
      <c r="DN17" s="182" t="s">
        <v>32</v>
      </c>
      <c r="DO17" s="17">
        <v>634</v>
      </c>
      <c r="DP17" s="17">
        <v>623</v>
      </c>
      <c r="DQ17" s="17">
        <v>11</v>
      </c>
      <c r="DR17" s="17">
        <v>0</v>
      </c>
      <c r="DT17" s="157" t="s">
        <v>32</v>
      </c>
      <c r="DU17" s="157">
        <v>636</v>
      </c>
      <c r="DV17" s="157">
        <v>618</v>
      </c>
      <c r="DW17" s="157">
        <v>10</v>
      </c>
      <c r="DX17" s="157">
        <v>8</v>
      </c>
      <c r="DY17" s="158">
        <f t="shared" si="17"/>
        <v>0.97169811320754718</v>
      </c>
      <c r="DZ17" s="162">
        <f t="shared" si="18"/>
        <v>-1.3970676601369969E-2</v>
      </c>
      <c r="EB17" s="163" t="s">
        <v>32</v>
      </c>
      <c r="EC17" s="157">
        <v>628</v>
      </c>
      <c r="ED17" s="157">
        <v>618</v>
      </c>
      <c r="EE17" s="157">
        <v>10</v>
      </c>
      <c r="EF17" s="157">
        <v>0</v>
      </c>
      <c r="EG17" s="158">
        <f t="shared" si="19"/>
        <v>0.98407643312101911</v>
      </c>
      <c r="EH17" s="162">
        <f t="shared" si="20"/>
        <v>-1.5923566878980333E-3</v>
      </c>
      <c r="EI17" s="187" t="s">
        <v>32</v>
      </c>
      <c r="EJ17" s="188">
        <v>636</v>
      </c>
      <c r="EK17" s="188">
        <v>624</v>
      </c>
      <c r="EL17" s="188">
        <v>12</v>
      </c>
      <c r="EM17" s="188">
        <v>0</v>
      </c>
      <c r="EN17" s="163" t="s">
        <v>32</v>
      </c>
      <c r="EO17" s="157">
        <v>628</v>
      </c>
      <c r="EP17" s="157">
        <v>619</v>
      </c>
      <c r="EQ17" s="157">
        <v>9</v>
      </c>
      <c r="ER17" s="157">
        <v>0</v>
      </c>
      <c r="ES17" s="158">
        <f t="shared" si="21"/>
        <v>0.98566878980891715</v>
      </c>
      <c r="ET17" s="162">
        <f t="shared" si="22"/>
        <v>1.5923566878980333E-3</v>
      </c>
      <c r="EV17" s="182" t="s">
        <v>32</v>
      </c>
      <c r="EW17" s="182">
        <v>636</v>
      </c>
      <c r="EX17" s="182">
        <v>626</v>
      </c>
      <c r="EY17" s="182">
        <v>10</v>
      </c>
      <c r="EZ17" s="182">
        <v>0</v>
      </c>
      <c r="FA17" s="161" t="s">
        <v>32</v>
      </c>
      <c r="FB17" s="157">
        <v>628</v>
      </c>
      <c r="FC17" s="157">
        <v>619</v>
      </c>
      <c r="FD17" s="159">
        <v>9</v>
      </c>
      <c r="FE17" s="157">
        <v>0</v>
      </c>
      <c r="FF17" s="158">
        <f t="shared" si="23"/>
        <v>0.98566878980891715</v>
      </c>
      <c r="FG17" s="162">
        <f t="shared" si="24"/>
        <v>0</v>
      </c>
      <c r="FH17" s="182" t="s">
        <v>32</v>
      </c>
      <c r="FI17" s="182">
        <v>636</v>
      </c>
      <c r="FJ17" s="182">
        <v>626</v>
      </c>
      <c r="FK17" s="182">
        <v>10</v>
      </c>
      <c r="FL17" s="182">
        <v>0</v>
      </c>
      <c r="FM17" s="162">
        <f t="shared" si="32"/>
        <v>0.98427672955974843</v>
      </c>
    </row>
    <row r="18" spans="2:169">
      <c r="B18" s="157" t="s">
        <v>33</v>
      </c>
      <c r="C18" s="157">
        <v>109</v>
      </c>
      <c r="D18" s="157">
        <v>109</v>
      </c>
      <c r="E18" s="157">
        <v>0</v>
      </c>
      <c r="F18" s="157">
        <v>0</v>
      </c>
      <c r="G18" s="158">
        <f t="shared" si="25"/>
        <v>1</v>
      </c>
      <c r="I18" s="157" t="s">
        <v>33</v>
      </c>
      <c r="J18" s="157">
        <v>109</v>
      </c>
      <c r="K18" s="157">
        <v>109</v>
      </c>
      <c r="L18" s="157">
        <v>0</v>
      </c>
      <c r="M18" s="157">
        <v>0</v>
      </c>
      <c r="N18" s="158">
        <f t="shared" si="2"/>
        <v>1</v>
      </c>
      <c r="O18" s="162">
        <f t="shared" si="3"/>
        <v>0</v>
      </c>
      <c r="Q18" s="157" t="s">
        <v>33</v>
      </c>
      <c r="R18" s="157">
        <v>109</v>
      </c>
      <c r="S18" s="157">
        <v>109</v>
      </c>
      <c r="T18" s="157">
        <v>0</v>
      </c>
      <c r="U18" s="157">
        <v>0</v>
      </c>
      <c r="V18" s="158">
        <f t="shared" si="26"/>
        <v>1</v>
      </c>
      <c r="W18" s="162">
        <f t="shared" si="4"/>
        <v>0</v>
      </c>
      <c r="Y18" s="157" t="s">
        <v>33</v>
      </c>
      <c r="Z18" s="157">
        <v>109</v>
      </c>
      <c r="AA18" s="157">
        <v>109</v>
      </c>
      <c r="AB18" s="157">
        <v>0</v>
      </c>
      <c r="AC18" s="157">
        <v>0</v>
      </c>
      <c r="AD18" s="158">
        <f t="shared" si="27"/>
        <v>1</v>
      </c>
      <c r="AE18" s="162">
        <f t="shared" si="5"/>
        <v>0</v>
      </c>
      <c r="AH18" s="157" t="s">
        <v>33</v>
      </c>
      <c r="AI18" s="157">
        <v>109</v>
      </c>
      <c r="AJ18" s="157">
        <v>109</v>
      </c>
      <c r="AK18" s="157">
        <v>0</v>
      </c>
      <c r="AL18" s="157">
        <v>0</v>
      </c>
      <c r="AM18" s="158">
        <f t="shared" si="28"/>
        <v>1</v>
      </c>
      <c r="AN18" s="162">
        <f t="shared" si="6"/>
        <v>0</v>
      </c>
      <c r="AP18" s="157" t="s">
        <v>33</v>
      </c>
      <c r="AQ18" s="157">
        <v>109</v>
      </c>
      <c r="AR18" s="157">
        <v>109</v>
      </c>
      <c r="AS18" s="157">
        <v>0</v>
      </c>
      <c r="AT18" s="157">
        <v>0</v>
      </c>
      <c r="AU18" s="158">
        <f t="shared" si="29"/>
        <v>1</v>
      </c>
      <c r="AV18" s="162">
        <f t="shared" si="7"/>
        <v>0</v>
      </c>
      <c r="BB18" s="157" t="s">
        <v>33</v>
      </c>
      <c r="BC18" s="157">
        <v>109</v>
      </c>
      <c r="BD18" s="157">
        <v>109</v>
      </c>
      <c r="BE18" s="157">
        <v>0</v>
      </c>
      <c r="BF18" s="157">
        <v>0</v>
      </c>
      <c r="BG18" s="158">
        <f t="shared" si="8"/>
        <v>1</v>
      </c>
      <c r="BH18" s="162">
        <f t="shared" si="9"/>
        <v>0</v>
      </c>
      <c r="BJ18" s="157" t="s">
        <v>33</v>
      </c>
      <c r="BK18" s="157">
        <v>109</v>
      </c>
      <c r="BL18" s="157">
        <v>109</v>
      </c>
      <c r="BM18" s="157">
        <v>0</v>
      </c>
      <c r="BN18" s="157">
        <v>0</v>
      </c>
      <c r="BO18" s="158">
        <f t="shared" si="10"/>
        <v>1</v>
      </c>
      <c r="BP18" s="162">
        <f t="shared" si="11"/>
        <v>0</v>
      </c>
      <c r="BW18" s="157" t="s">
        <v>33</v>
      </c>
      <c r="BX18" s="157">
        <v>109</v>
      </c>
      <c r="BY18" s="157">
        <v>109</v>
      </c>
      <c r="BZ18" s="157">
        <v>0</v>
      </c>
      <c r="CA18" s="157">
        <v>0</v>
      </c>
      <c r="CB18" s="158">
        <f t="shared" si="12"/>
        <v>1</v>
      </c>
      <c r="CC18" s="162">
        <f t="shared" si="13"/>
        <v>0</v>
      </c>
      <c r="CI18" s="162"/>
      <c r="CK18" s="157" t="s">
        <v>33</v>
      </c>
      <c r="CL18" s="157">
        <v>109</v>
      </c>
      <c r="CM18" s="157">
        <v>109</v>
      </c>
      <c r="CN18" s="157">
        <v>0</v>
      </c>
      <c r="CO18" s="157">
        <v>0</v>
      </c>
      <c r="CP18" s="158">
        <f t="shared" si="14"/>
        <v>1</v>
      </c>
      <c r="CQ18" s="162">
        <f t="shared" si="15"/>
        <v>0</v>
      </c>
      <c r="CS18" s="157" t="s">
        <v>33</v>
      </c>
      <c r="CT18" s="157">
        <v>109</v>
      </c>
      <c r="CU18" s="157">
        <v>109</v>
      </c>
      <c r="CV18" s="157">
        <v>0</v>
      </c>
      <c r="CW18" s="157">
        <v>0</v>
      </c>
      <c r="CX18" s="158">
        <f t="shared" si="30"/>
        <v>1</v>
      </c>
      <c r="CY18" s="162">
        <f t="shared" si="0"/>
        <v>0</v>
      </c>
      <c r="DG18" s="157" t="s">
        <v>33</v>
      </c>
      <c r="DH18" s="157">
        <v>109</v>
      </c>
      <c r="DI18" s="157">
        <v>109</v>
      </c>
      <c r="DJ18" s="157">
        <v>0</v>
      </c>
      <c r="DK18" s="157">
        <v>0</v>
      </c>
      <c r="DL18" s="158">
        <f t="shared" si="16"/>
        <v>1</v>
      </c>
      <c r="DM18" s="162">
        <f t="shared" si="1"/>
        <v>0</v>
      </c>
      <c r="DN18" s="187" t="s">
        <v>32</v>
      </c>
      <c r="DO18" s="188">
        <v>636</v>
      </c>
      <c r="DP18" s="188">
        <v>624</v>
      </c>
      <c r="DQ18" s="188">
        <v>12</v>
      </c>
      <c r="DR18" s="188">
        <v>0</v>
      </c>
      <c r="DT18" s="157" t="s">
        <v>33</v>
      </c>
      <c r="DU18" s="157">
        <v>109</v>
      </c>
      <c r="DV18" s="157">
        <v>109</v>
      </c>
      <c r="DW18" s="157">
        <v>0</v>
      </c>
      <c r="DX18" s="157">
        <v>0</v>
      </c>
      <c r="DY18" s="158">
        <f t="shared" si="17"/>
        <v>1</v>
      </c>
      <c r="DZ18" s="162">
        <f t="shared" si="18"/>
        <v>0</v>
      </c>
      <c r="EB18" s="157" t="s">
        <v>33</v>
      </c>
      <c r="EC18" s="157">
        <v>109</v>
      </c>
      <c r="ED18" s="157">
        <v>109</v>
      </c>
      <c r="EE18" s="157">
        <v>0</v>
      </c>
      <c r="EF18" s="157">
        <v>0</v>
      </c>
      <c r="EG18" s="158">
        <f t="shared" si="19"/>
        <v>1</v>
      </c>
      <c r="EH18" s="162">
        <f t="shared" si="20"/>
        <v>0</v>
      </c>
      <c r="EN18" s="157" t="s">
        <v>33</v>
      </c>
      <c r="EO18" s="157">
        <v>109</v>
      </c>
      <c r="EP18" s="157">
        <v>109</v>
      </c>
      <c r="EQ18" s="157">
        <v>0</v>
      </c>
      <c r="ER18" s="157">
        <v>0</v>
      </c>
      <c r="ES18" s="158">
        <f t="shared" si="21"/>
        <v>1</v>
      </c>
      <c r="ET18" s="162">
        <f t="shared" si="22"/>
        <v>0</v>
      </c>
      <c r="EV18" s="156"/>
      <c r="EW18" s="156"/>
      <c r="EX18" s="156"/>
      <c r="EY18" s="156"/>
      <c r="EZ18" s="156"/>
      <c r="FA18" s="157" t="s">
        <v>33</v>
      </c>
      <c r="FB18" s="157">
        <v>109</v>
      </c>
      <c r="FC18" s="157">
        <v>109</v>
      </c>
      <c r="FD18" s="157">
        <v>0</v>
      </c>
      <c r="FE18" s="157">
        <v>0</v>
      </c>
      <c r="FF18" s="158">
        <f t="shared" si="23"/>
        <v>1</v>
      </c>
      <c r="FG18" s="162">
        <f t="shared" si="24"/>
        <v>0</v>
      </c>
      <c r="FI18" s="156">
        <f t="shared" si="31"/>
        <v>0</v>
      </c>
    </row>
    <row r="19" spans="2:169">
      <c r="B19" s="157" t="s">
        <v>34</v>
      </c>
      <c r="C19" s="157">
        <v>203</v>
      </c>
      <c r="D19" s="159">
        <v>8</v>
      </c>
      <c r="E19" s="159">
        <v>191</v>
      </c>
      <c r="F19" s="159">
        <v>4</v>
      </c>
      <c r="G19" s="158">
        <f t="shared" si="25"/>
        <v>3.9408866995073892E-2</v>
      </c>
      <c r="I19" s="157" t="s">
        <v>34</v>
      </c>
      <c r="J19" s="157">
        <v>203</v>
      </c>
      <c r="K19" s="157">
        <v>8</v>
      </c>
      <c r="L19" s="157">
        <v>191</v>
      </c>
      <c r="M19" s="157">
        <v>4</v>
      </c>
      <c r="N19" s="158">
        <f t="shared" si="2"/>
        <v>3.9408866995073892E-2</v>
      </c>
      <c r="O19" s="162">
        <f t="shared" si="3"/>
        <v>0</v>
      </c>
      <c r="Q19" s="157" t="s">
        <v>34</v>
      </c>
      <c r="R19" s="157">
        <v>203</v>
      </c>
      <c r="S19" s="157">
        <v>8</v>
      </c>
      <c r="T19" s="157">
        <v>191</v>
      </c>
      <c r="U19" s="157">
        <v>4</v>
      </c>
      <c r="V19" s="158">
        <f t="shared" si="26"/>
        <v>3.9408866995073892E-2</v>
      </c>
      <c r="W19" s="162">
        <f t="shared" si="4"/>
        <v>0</v>
      </c>
      <c r="Y19" s="157" t="s">
        <v>34</v>
      </c>
      <c r="Z19" s="157">
        <v>203</v>
      </c>
      <c r="AA19" s="157">
        <v>8</v>
      </c>
      <c r="AB19" s="157">
        <v>191</v>
      </c>
      <c r="AC19" s="157">
        <v>4</v>
      </c>
      <c r="AD19" s="158">
        <f t="shared" si="27"/>
        <v>3.9408866995073892E-2</v>
      </c>
      <c r="AE19" s="162">
        <f t="shared" si="5"/>
        <v>0</v>
      </c>
      <c r="AH19" s="157" t="s">
        <v>34</v>
      </c>
      <c r="AI19" s="157">
        <v>203</v>
      </c>
      <c r="AJ19" s="157">
        <v>8</v>
      </c>
      <c r="AK19" s="157">
        <v>191</v>
      </c>
      <c r="AL19" s="157">
        <v>4</v>
      </c>
      <c r="AM19" s="158">
        <f t="shared" si="28"/>
        <v>3.9408866995073892E-2</v>
      </c>
      <c r="AN19" s="162">
        <f t="shared" si="6"/>
        <v>0</v>
      </c>
      <c r="AP19" s="157" t="s">
        <v>34</v>
      </c>
      <c r="AQ19" s="157">
        <v>203</v>
      </c>
      <c r="AR19" s="157">
        <v>8</v>
      </c>
      <c r="AS19" s="157">
        <v>191</v>
      </c>
      <c r="AT19" s="157">
        <v>4</v>
      </c>
      <c r="AU19" s="158">
        <f t="shared" si="29"/>
        <v>3.9408866995073892E-2</v>
      </c>
      <c r="AV19" s="162">
        <f t="shared" si="7"/>
        <v>0</v>
      </c>
      <c r="BB19" s="157" t="s">
        <v>34</v>
      </c>
      <c r="BC19" s="157">
        <v>203</v>
      </c>
      <c r="BD19" s="157">
        <v>8</v>
      </c>
      <c r="BE19" s="157">
        <v>191</v>
      </c>
      <c r="BF19" s="157">
        <v>4</v>
      </c>
      <c r="BG19" s="158">
        <f t="shared" si="8"/>
        <v>3.9408866995073892E-2</v>
      </c>
      <c r="BH19" s="162">
        <f t="shared" si="9"/>
        <v>0</v>
      </c>
      <c r="BJ19" s="157" t="s">
        <v>34</v>
      </c>
      <c r="BK19" s="157">
        <v>203</v>
      </c>
      <c r="BL19" s="157">
        <v>8</v>
      </c>
      <c r="BM19" s="157">
        <v>191</v>
      </c>
      <c r="BN19" s="157">
        <v>4</v>
      </c>
      <c r="BO19" s="158">
        <f t="shared" si="10"/>
        <v>3.9408866995073892E-2</v>
      </c>
      <c r="BP19" s="162">
        <f t="shared" si="11"/>
        <v>0</v>
      </c>
      <c r="BW19" s="157" t="s">
        <v>34</v>
      </c>
      <c r="BX19" s="157">
        <v>203</v>
      </c>
      <c r="BY19" s="157">
        <v>8</v>
      </c>
      <c r="BZ19" s="157">
        <v>191</v>
      </c>
      <c r="CA19" s="157">
        <v>4</v>
      </c>
      <c r="CB19" s="158">
        <f t="shared" si="12"/>
        <v>3.9408866995073892E-2</v>
      </c>
      <c r="CC19" s="162">
        <f t="shared" si="13"/>
        <v>0</v>
      </c>
      <c r="CI19" s="162"/>
      <c r="CK19" s="157" t="s">
        <v>34</v>
      </c>
      <c r="CL19" s="157">
        <v>203</v>
      </c>
      <c r="CM19" s="157">
        <v>8</v>
      </c>
      <c r="CN19" s="157">
        <v>191</v>
      </c>
      <c r="CO19" s="157">
        <v>4</v>
      </c>
      <c r="CP19" s="158">
        <f t="shared" si="14"/>
        <v>3.9408866995073892E-2</v>
      </c>
      <c r="CQ19" s="162">
        <f t="shared" si="15"/>
        <v>0</v>
      </c>
      <c r="CS19" s="157" t="s">
        <v>34</v>
      </c>
      <c r="CT19" s="157">
        <v>203</v>
      </c>
      <c r="CU19" s="157">
        <v>8</v>
      </c>
      <c r="CV19" s="157">
        <v>191</v>
      </c>
      <c r="CW19" s="157">
        <v>4</v>
      </c>
      <c r="CX19" s="158">
        <f t="shared" si="30"/>
        <v>3.9408866995073892E-2</v>
      </c>
      <c r="CY19" s="162">
        <f t="shared" si="0"/>
        <v>0</v>
      </c>
      <c r="DG19" s="157" t="s">
        <v>34</v>
      </c>
      <c r="DH19" s="157">
        <v>203</v>
      </c>
      <c r="DI19" s="157">
        <v>8</v>
      </c>
      <c r="DJ19" s="157">
        <v>191</v>
      </c>
      <c r="DK19" s="157">
        <v>4</v>
      </c>
      <c r="DL19" s="158">
        <f t="shared" si="16"/>
        <v>3.9408866995073892E-2</v>
      </c>
      <c r="DM19" s="162">
        <f t="shared" si="1"/>
        <v>0</v>
      </c>
      <c r="DT19" s="157" t="s">
        <v>34</v>
      </c>
      <c r="DU19" s="157">
        <v>203</v>
      </c>
      <c r="DV19" s="157">
        <v>8</v>
      </c>
      <c r="DW19" s="157">
        <v>191</v>
      </c>
      <c r="DX19" s="157">
        <v>4</v>
      </c>
      <c r="DY19" s="158">
        <f t="shared" si="17"/>
        <v>3.9408866995073892E-2</v>
      </c>
      <c r="DZ19" s="162">
        <f t="shared" si="18"/>
        <v>0</v>
      </c>
      <c r="EB19" s="157" t="s">
        <v>34</v>
      </c>
      <c r="EC19" s="157">
        <v>203</v>
      </c>
      <c r="ED19" s="157">
        <v>8</v>
      </c>
      <c r="EE19" s="157">
        <v>191</v>
      </c>
      <c r="EF19" s="157">
        <v>4</v>
      </c>
      <c r="EG19" s="158">
        <f t="shared" si="19"/>
        <v>3.9408866995073892E-2</v>
      </c>
      <c r="EH19" s="162">
        <f t="shared" si="20"/>
        <v>0</v>
      </c>
      <c r="EN19" s="157" t="s">
        <v>34</v>
      </c>
      <c r="EO19" s="157">
        <v>203</v>
      </c>
      <c r="EP19" s="157">
        <v>8</v>
      </c>
      <c r="EQ19" s="157">
        <v>191</v>
      </c>
      <c r="ER19" s="157">
        <v>4</v>
      </c>
      <c r="ES19" s="158">
        <f t="shared" si="21"/>
        <v>3.9408866995073892E-2</v>
      </c>
      <c r="ET19" s="162">
        <f t="shared" si="22"/>
        <v>0</v>
      </c>
      <c r="EV19" s="156"/>
      <c r="EW19" s="156"/>
      <c r="EX19" s="156"/>
      <c r="EY19" s="156"/>
      <c r="EZ19" s="156"/>
      <c r="FA19" s="157" t="s">
        <v>34</v>
      </c>
      <c r="FB19" s="157">
        <v>203</v>
      </c>
      <c r="FC19" s="157">
        <v>8</v>
      </c>
      <c r="FD19" s="157">
        <v>191</v>
      </c>
      <c r="FE19" s="157">
        <v>4</v>
      </c>
      <c r="FF19" s="158">
        <f t="shared" si="23"/>
        <v>3.9408866995073892E-2</v>
      </c>
      <c r="FG19" s="162">
        <f t="shared" si="24"/>
        <v>0</v>
      </c>
      <c r="FI19" s="156">
        <f t="shared" si="31"/>
        <v>0</v>
      </c>
    </row>
    <row r="20" spans="2:169" s="170" customFormat="1">
      <c r="B20" s="159" t="s">
        <v>35</v>
      </c>
      <c r="C20" s="159">
        <v>48</v>
      </c>
      <c r="D20" s="159">
        <v>21</v>
      </c>
      <c r="E20" s="159">
        <v>21</v>
      </c>
      <c r="F20" s="159">
        <v>6</v>
      </c>
      <c r="G20" s="28">
        <f t="shared" si="25"/>
        <v>0.4375</v>
      </c>
      <c r="I20" s="159" t="s">
        <v>35</v>
      </c>
      <c r="J20" s="159">
        <v>48</v>
      </c>
      <c r="K20" s="159">
        <v>21</v>
      </c>
      <c r="L20" s="159">
        <v>21</v>
      </c>
      <c r="M20" s="159">
        <v>6</v>
      </c>
      <c r="N20" s="28">
        <f t="shared" si="2"/>
        <v>0.4375</v>
      </c>
      <c r="O20" s="178">
        <f t="shared" si="3"/>
        <v>0</v>
      </c>
      <c r="Q20" s="159" t="s">
        <v>35</v>
      </c>
      <c r="R20" s="159">
        <v>48</v>
      </c>
      <c r="S20" s="159">
        <v>21</v>
      </c>
      <c r="T20" s="159">
        <v>21</v>
      </c>
      <c r="U20" s="159">
        <v>6</v>
      </c>
      <c r="V20" s="28">
        <f t="shared" si="26"/>
        <v>0.4375</v>
      </c>
      <c r="W20" s="178">
        <f t="shared" si="4"/>
        <v>0</v>
      </c>
      <c r="Y20" s="159" t="s">
        <v>35</v>
      </c>
      <c r="Z20" s="159">
        <v>48</v>
      </c>
      <c r="AA20" s="159">
        <v>21</v>
      </c>
      <c r="AB20" s="159">
        <v>21</v>
      </c>
      <c r="AC20" s="159">
        <v>6</v>
      </c>
      <c r="AD20" s="28">
        <f t="shared" si="27"/>
        <v>0.4375</v>
      </c>
      <c r="AE20" s="178">
        <f t="shared" si="5"/>
        <v>0</v>
      </c>
      <c r="AH20" s="159" t="s">
        <v>35</v>
      </c>
      <c r="AI20" s="159">
        <v>48</v>
      </c>
      <c r="AJ20" s="159">
        <v>21</v>
      </c>
      <c r="AK20" s="159">
        <v>21</v>
      </c>
      <c r="AL20" s="159">
        <v>6</v>
      </c>
      <c r="AM20" s="28">
        <f t="shared" si="28"/>
        <v>0.4375</v>
      </c>
      <c r="AN20" s="178">
        <f t="shared" si="6"/>
        <v>0</v>
      </c>
      <c r="AP20" s="159" t="s">
        <v>35</v>
      </c>
      <c r="AQ20" s="159">
        <v>48</v>
      </c>
      <c r="AR20" s="159">
        <v>21</v>
      </c>
      <c r="AS20" s="159">
        <v>22</v>
      </c>
      <c r="AT20" s="159">
        <v>5</v>
      </c>
      <c r="AU20" s="28">
        <f t="shared" si="29"/>
        <v>0.4375</v>
      </c>
      <c r="AV20" s="178">
        <f t="shared" si="7"/>
        <v>0</v>
      </c>
      <c r="AW20" s="170" t="s">
        <v>119</v>
      </c>
      <c r="BB20" s="157" t="s">
        <v>35</v>
      </c>
      <c r="BC20" s="157">
        <v>48</v>
      </c>
      <c r="BD20" s="157">
        <v>21</v>
      </c>
      <c r="BE20" s="157">
        <v>22</v>
      </c>
      <c r="BF20" s="159">
        <v>5</v>
      </c>
      <c r="BG20" s="158">
        <f t="shared" si="8"/>
        <v>0.4375</v>
      </c>
      <c r="BH20" s="162">
        <f t="shared" si="9"/>
        <v>0</v>
      </c>
      <c r="BI20" s="170" t="s">
        <v>119</v>
      </c>
      <c r="BJ20" s="27" t="s">
        <v>35</v>
      </c>
      <c r="BK20" s="157">
        <v>48</v>
      </c>
      <c r="BL20" s="157">
        <v>21</v>
      </c>
      <c r="BM20" s="157">
        <v>22</v>
      </c>
      <c r="BN20" s="159">
        <v>5</v>
      </c>
      <c r="BO20" s="158">
        <f t="shared" si="10"/>
        <v>0.4375</v>
      </c>
      <c r="BP20" s="162">
        <f t="shared" si="11"/>
        <v>0</v>
      </c>
      <c r="BQ20" s="170" t="s">
        <v>119</v>
      </c>
      <c r="BV20" s="162"/>
      <c r="BW20" s="157" t="s">
        <v>35</v>
      </c>
      <c r="BX20" s="157">
        <v>48</v>
      </c>
      <c r="BY20" s="157">
        <v>21</v>
      </c>
      <c r="BZ20" s="157">
        <v>22</v>
      </c>
      <c r="CA20" s="157">
        <v>5</v>
      </c>
      <c r="CB20" s="158">
        <f t="shared" si="12"/>
        <v>0.4375</v>
      </c>
      <c r="CC20" s="162">
        <f t="shared" si="13"/>
        <v>0</v>
      </c>
      <c r="CD20" s="170" t="s">
        <v>119</v>
      </c>
      <c r="CI20" s="162"/>
      <c r="CK20" s="157" t="s">
        <v>35</v>
      </c>
      <c r="CL20" s="157">
        <v>48</v>
      </c>
      <c r="CM20" s="157">
        <v>21</v>
      </c>
      <c r="CN20" s="157">
        <v>22</v>
      </c>
      <c r="CO20" s="157">
        <v>5</v>
      </c>
      <c r="CP20" s="158">
        <f t="shared" si="14"/>
        <v>0.4375</v>
      </c>
      <c r="CQ20" s="162">
        <f t="shared" si="15"/>
        <v>0</v>
      </c>
      <c r="CR20" s="170" t="s">
        <v>119</v>
      </c>
      <c r="CS20" s="157" t="s">
        <v>35</v>
      </c>
      <c r="CT20" s="157">
        <v>48</v>
      </c>
      <c r="CU20" s="157">
        <v>21</v>
      </c>
      <c r="CV20" s="157">
        <v>22</v>
      </c>
      <c r="CW20" s="159">
        <v>5</v>
      </c>
      <c r="CX20" s="158">
        <f t="shared" si="30"/>
        <v>0.4375</v>
      </c>
      <c r="CY20" s="162">
        <f t="shared" si="0"/>
        <v>0</v>
      </c>
      <c r="CZ20" s="170" t="s">
        <v>119</v>
      </c>
      <c r="DE20" s="162"/>
      <c r="DG20" s="157" t="s">
        <v>35</v>
      </c>
      <c r="DH20" s="157">
        <v>48</v>
      </c>
      <c r="DI20" s="157">
        <v>21</v>
      </c>
      <c r="DJ20" s="157">
        <v>22</v>
      </c>
      <c r="DK20" s="157">
        <v>5</v>
      </c>
      <c r="DL20" s="158">
        <f t="shared" si="16"/>
        <v>0.4375</v>
      </c>
      <c r="DM20" s="162">
        <f t="shared" si="1"/>
        <v>0</v>
      </c>
      <c r="DT20" s="157" t="s">
        <v>35</v>
      </c>
      <c r="DU20" s="157">
        <v>48</v>
      </c>
      <c r="DV20" s="157">
        <v>21</v>
      </c>
      <c r="DW20" s="157">
        <v>21</v>
      </c>
      <c r="DX20" s="157">
        <v>6</v>
      </c>
      <c r="DY20" s="158">
        <f t="shared" si="17"/>
        <v>0.4375</v>
      </c>
      <c r="DZ20" s="162">
        <f t="shared" si="18"/>
        <v>0</v>
      </c>
      <c r="EB20" s="157" t="s">
        <v>35</v>
      </c>
      <c r="EC20" s="157">
        <v>48</v>
      </c>
      <c r="ED20" s="157">
        <v>21</v>
      </c>
      <c r="EE20" s="157">
        <v>22</v>
      </c>
      <c r="EF20" s="159">
        <v>5</v>
      </c>
      <c r="EG20" s="158">
        <f t="shared" si="19"/>
        <v>0.4375</v>
      </c>
      <c r="EH20" s="162">
        <f t="shared" si="20"/>
        <v>0</v>
      </c>
      <c r="EI20" s="170" t="s">
        <v>119</v>
      </c>
      <c r="EN20" s="157" t="s">
        <v>35</v>
      </c>
      <c r="EO20" s="157">
        <v>48</v>
      </c>
      <c r="EP20" s="157">
        <v>21</v>
      </c>
      <c r="EQ20" s="157">
        <v>22</v>
      </c>
      <c r="ER20" s="157">
        <v>5</v>
      </c>
      <c r="ES20" s="158">
        <f t="shared" si="21"/>
        <v>0.4375</v>
      </c>
      <c r="ET20" s="162">
        <f t="shared" si="22"/>
        <v>0</v>
      </c>
      <c r="FA20" s="157" t="s">
        <v>35</v>
      </c>
      <c r="FB20" s="157">
        <v>48</v>
      </c>
      <c r="FC20" s="157">
        <v>21</v>
      </c>
      <c r="FD20" s="157">
        <v>22</v>
      </c>
      <c r="FE20" s="157">
        <v>5</v>
      </c>
      <c r="FF20" s="158">
        <f t="shared" si="23"/>
        <v>0.4375</v>
      </c>
      <c r="FG20" s="162">
        <f t="shared" si="24"/>
        <v>0</v>
      </c>
      <c r="FH20" s="170" t="s">
        <v>119</v>
      </c>
      <c r="FI20" s="156">
        <f t="shared" si="31"/>
        <v>0</v>
      </c>
      <c r="FM20" s="162"/>
    </row>
    <row r="21" spans="2:169">
      <c r="B21" s="161" t="s">
        <v>36</v>
      </c>
      <c r="C21" s="157">
        <v>25</v>
      </c>
      <c r="D21" s="157">
        <v>23</v>
      </c>
      <c r="E21" s="157">
        <v>2</v>
      </c>
      <c r="F21" s="157">
        <v>0</v>
      </c>
      <c r="G21" s="158">
        <f t="shared" si="25"/>
        <v>0.92</v>
      </c>
      <c r="I21" s="161" t="s">
        <v>36</v>
      </c>
      <c r="J21" s="157">
        <v>25</v>
      </c>
      <c r="K21" s="157">
        <v>23</v>
      </c>
      <c r="L21" s="157">
        <v>2</v>
      </c>
      <c r="M21" s="157">
        <v>0</v>
      </c>
      <c r="N21" s="158">
        <f t="shared" si="2"/>
        <v>0.92</v>
      </c>
      <c r="O21" s="162">
        <f t="shared" si="3"/>
        <v>0</v>
      </c>
      <c r="Q21" s="161" t="s">
        <v>36</v>
      </c>
      <c r="R21" s="157">
        <v>25</v>
      </c>
      <c r="S21" s="157">
        <v>23</v>
      </c>
      <c r="T21" s="157">
        <v>2</v>
      </c>
      <c r="U21" s="157">
        <v>0</v>
      </c>
      <c r="V21" s="158">
        <f t="shared" si="26"/>
        <v>0.92</v>
      </c>
      <c r="W21" s="162">
        <f t="shared" si="4"/>
        <v>0</v>
      </c>
      <c r="Y21" s="161" t="s">
        <v>36</v>
      </c>
      <c r="Z21" s="157">
        <v>25</v>
      </c>
      <c r="AA21" s="157">
        <v>22</v>
      </c>
      <c r="AB21" s="157">
        <v>3</v>
      </c>
      <c r="AC21" s="157">
        <v>0</v>
      </c>
      <c r="AD21" s="158">
        <f>AA21/Z21</f>
        <v>0.88</v>
      </c>
      <c r="AE21" s="162">
        <f t="shared" si="5"/>
        <v>-4.0000000000000036E-2</v>
      </c>
      <c r="AH21" s="161" t="s">
        <v>36</v>
      </c>
      <c r="AI21" s="157">
        <v>25</v>
      </c>
      <c r="AJ21" s="157">
        <v>22</v>
      </c>
      <c r="AK21" s="157">
        <v>3</v>
      </c>
      <c r="AL21" s="157">
        <v>0</v>
      </c>
      <c r="AM21" s="158">
        <f>AJ21/AI21</f>
        <v>0.88</v>
      </c>
      <c r="AN21" s="162">
        <f t="shared" si="6"/>
        <v>0</v>
      </c>
      <c r="AP21" s="161" t="s">
        <v>36</v>
      </c>
      <c r="AQ21" s="157">
        <v>25</v>
      </c>
      <c r="AR21" s="157">
        <v>22</v>
      </c>
      <c r="AS21" s="157">
        <v>3</v>
      </c>
      <c r="AT21" s="157">
        <v>0</v>
      </c>
      <c r="AU21" s="158">
        <f>AR21/AQ21</f>
        <v>0.88</v>
      </c>
      <c r="AV21" s="162">
        <f t="shared" si="7"/>
        <v>0</v>
      </c>
      <c r="AW21" s="17" t="s">
        <v>36</v>
      </c>
      <c r="AX21" s="17">
        <v>65</v>
      </c>
      <c r="AY21" s="17">
        <v>20</v>
      </c>
      <c r="AZ21" s="17">
        <v>34</v>
      </c>
      <c r="BA21" s="17">
        <v>11</v>
      </c>
      <c r="BB21" s="161" t="s">
        <v>36</v>
      </c>
      <c r="BC21" s="157">
        <v>25</v>
      </c>
      <c r="BD21" s="157">
        <v>22</v>
      </c>
      <c r="BE21" s="157">
        <v>3</v>
      </c>
      <c r="BF21" s="157">
        <v>0</v>
      </c>
      <c r="BG21" s="158">
        <f t="shared" si="8"/>
        <v>0.88</v>
      </c>
      <c r="BH21" s="162">
        <f t="shared" si="9"/>
        <v>0</v>
      </c>
      <c r="BJ21" s="161" t="s">
        <v>36</v>
      </c>
      <c r="BK21" s="157">
        <v>25</v>
      </c>
      <c r="BL21" s="157">
        <v>22</v>
      </c>
      <c r="BM21" s="157">
        <v>3</v>
      </c>
      <c r="BN21" s="157">
        <v>0</v>
      </c>
      <c r="BO21" s="158">
        <f t="shared" si="10"/>
        <v>0.88</v>
      </c>
      <c r="BP21" s="162">
        <f t="shared" si="11"/>
        <v>0</v>
      </c>
      <c r="BQ21" s="17" t="s">
        <v>36</v>
      </c>
      <c r="BR21" s="17">
        <v>65</v>
      </c>
      <c r="BS21" s="17">
        <v>20</v>
      </c>
      <c r="BT21" s="17">
        <v>34</v>
      </c>
      <c r="BU21" s="17">
        <v>11</v>
      </c>
      <c r="BV21" s="162">
        <f>BS21/BR21</f>
        <v>0.30769230769230771</v>
      </c>
      <c r="BW21" s="161" t="s">
        <v>36</v>
      </c>
      <c r="BX21" s="157">
        <v>25</v>
      </c>
      <c r="BY21" s="157">
        <v>22</v>
      </c>
      <c r="BZ21" s="157">
        <v>3</v>
      </c>
      <c r="CA21" s="157">
        <v>0</v>
      </c>
      <c r="CB21" s="158">
        <f t="shared" si="12"/>
        <v>0.88</v>
      </c>
      <c r="CC21" s="162">
        <f t="shared" si="13"/>
        <v>0</v>
      </c>
      <c r="CD21" s="17" t="s">
        <v>36</v>
      </c>
      <c r="CE21" s="17">
        <v>65</v>
      </c>
      <c r="CF21" s="17">
        <v>20</v>
      </c>
      <c r="CG21" s="17">
        <v>34</v>
      </c>
      <c r="CH21" s="17">
        <v>11</v>
      </c>
      <c r="CI21" s="162">
        <f>CF21/CE21</f>
        <v>0.30769230769230771</v>
      </c>
      <c r="CK21" s="161" t="s">
        <v>36</v>
      </c>
      <c r="CL21" s="157">
        <v>25</v>
      </c>
      <c r="CM21" s="157">
        <v>22</v>
      </c>
      <c r="CN21" s="157">
        <v>3</v>
      </c>
      <c r="CO21" s="157">
        <v>0</v>
      </c>
      <c r="CP21" s="158">
        <f t="shared" si="14"/>
        <v>0.88</v>
      </c>
      <c r="CQ21" s="162">
        <f t="shared" si="15"/>
        <v>0</v>
      </c>
      <c r="CS21" s="161" t="s">
        <v>36</v>
      </c>
      <c r="CT21" s="157">
        <v>25</v>
      </c>
      <c r="CU21" s="157">
        <v>22</v>
      </c>
      <c r="CV21" s="157">
        <v>3</v>
      </c>
      <c r="CW21" s="157">
        <v>0</v>
      </c>
      <c r="CX21" s="158">
        <f t="shared" si="30"/>
        <v>0.88</v>
      </c>
      <c r="CY21" s="162">
        <f t="shared" si="0"/>
        <v>0</v>
      </c>
      <c r="CZ21" s="17" t="s">
        <v>36</v>
      </c>
      <c r="DA21" s="17">
        <v>65</v>
      </c>
      <c r="DB21" s="17">
        <v>20</v>
      </c>
      <c r="DC21" s="17">
        <v>34</v>
      </c>
      <c r="DD21" s="17">
        <v>11</v>
      </c>
      <c r="DE21" s="162">
        <f>DB21/DA21</f>
        <v>0.30769230769230771</v>
      </c>
      <c r="DG21" s="161" t="s">
        <v>36</v>
      </c>
      <c r="DH21" s="157">
        <v>25</v>
      </c>
      <c r="DI21" s="157">
        <v>22</v>
      </c>
      <c r="DJ21" s="157">
        <v>3</v>
      </c>
      <c r="DK21" s="157">
        <v>0</v>
      </c>
      <c r="DL21" s="158">
        <f t="shared" si="16"/>
        <v>0.88</v>
      </c>
      <c r="DM21" s="162">
        <f t="shared" si="1"/>
        <v>0</v>
      </c>
      <c r="DN21" s="17" t="s">
        <v>36</v>
      </c>
      <c r="DO21" s="17">
        <v>65</v>
      </c>
      <c r="DP21" s="17">
        <v>28</v>
      </c>
      <c r="DQ21" s="17">
        <v>37</v>
      </c>
      <c r="DR21" s="17">
        <v>0</v>
      </c>
      <c r="DT21" s="157" t="s">
        <v>36</v>
      </c>
      <c r="DU21" s="157">
        <v>65</v>
      </c>
      <c r="DV21" s="157">
        <v>22</v>
      </c>
      <c r="DW21" s="157">
        <v>3</v>
      </c>
      <c r="DX21" s="157">
        <v>40</v>
      </c>
      <c r="DY21" s="158">
        <f t="shared" si="17"/>
        <v>0.33846153846153848</v>
      </c>
      <c r="DZ21" s="162">
        <f t="shared" si="18"/>
        <v>-0.54153846153846152</v>
      </c>
      <c r="EB21" s="161" t="s">
        <v>36</v>
      </c>
      <c r="EC21" s="157">
        <v>25</v>
      </c>
      <c r="ED21" s="157">
        <v>22</v>
      </c>
      <c r="EE21" s="157">
        <v>3</v>
      </c>
      <c r="EF21" s="157">
        <v>0</v>
      </c>
      <c r="EG21" s="158">
        <f t="shared" si="19"/>
        <v>0.88</v>
      </c>
      <c r="EH21" s="162">
        <f t="shared" si="20"/>
        <v>0</v>
      </c>
      <c r="EI21" s="17" t="s">
        <v>36</v>
      </c>
      <c r="EJ21" s="17">
        <v>65</v>
      </c>
      <c r="EK21" s="17">
        <v>28</v>
      </c>
      <c r="EL21" s="17">
        <v>37</v>
      </c>
      <c r="EM21" s="17">
        <v>0</v>
      </c>
      <c r="EN21" s="161" t="s">
        <v>36</v>
      </c>
      <c r="EO21" s="157">
        <v>25</v>
      </c>
      <c r="EP21" s="157">
        <v>22</v>
      </c>
      <c r="EQ21" s="157">
        <v>3</v>
      </c>
      <c r="ER21" s="157">
        <v>0</v>
      </c>
      <c r="ES21" s="158">
        <f t="shared" si="21"/>
        <v>0.88</v>
      </c>
      <c r="ET21" s="162">
        <f t="shared" si="22"/>
        <v>0</v>
      </c>
      <c r="EV21" s="182" t="s">
        <v>36</v>
      </c>
      <c r="EW21" s="182">
        <v>67</v>
      </c>
      <c r="EX21" s="182">
        <v>28</v>
      </c>
      <c r="EY21" s="182">
        <v>39</v>
      </c>
      <c r="EZ21" s="182">
        <v>0</v>
      </c>
      <c r="FA21" s="161" t="s">
        <v>36</v>
      </c>
      <c r="FB21" s="157">
        <v>25</v>
      </c>
      <c r="FC21" s="157">
        <v>22</v>
      </c>
      <c r="FD21" s="157">
        <v>3</v>
      </c>
      <c r="FE21" s="157">
        <v>0</v>
      </c>
      <c r="FF21" s="158">
        <f t="shared" si="23"/>
        <v>0.88</v>
      </c>
      <c r="FG21" s="162">
        <f t="shared" si="24"/>
        <v>0</v>
      </c>
      <c r="FH21" s="182" t="s">
        <v>36</v>
      </c>
      <c r="FI21" s="182">
        <v>67</v>
      </c>
      <c r="FJ21" s="182">
        <v>28</v>
      </c>
      <c r="FK21" s="182">
        <v>39</v>
      </c>
      <c r="FL21" s="182">
        <v>0</v>
      </c>
      <c r="FM21" s="162">
        <f t="shared" si="32"/>
        <v>0.41791044776119401</v>
      </c>
    </row>
    <row r="22" spans="2:169">
      <c r="B22" s="163" t="s">
        <v>37</v>
      </c>
      <c r="C22" s="27">
        <v>11</v>
      </c>
      <c r="D22" s="27">
        <v>11</v>
      </c>
      <c r="E22" s="27">
        <v>0</v>
      </c>
      <c r="F22" s="85">
        <v>0</v>
      </c>
      <c r="G22" s="158">
        <v>1</v>
      </c>
      <c r="I22" s="163" t="s">
        <v>37</v>
      </c>
      <c r="J22" s="27">
        <v>11</v>
      </c>
      <c r="K22" s="27">
        <v>11</v>
      </c>
      <c r="L22" s="27">
        <v>0</v>
      </c>
      <c r="M22" s="85">
        <v>0</v>
      </c>
      <c r="N22" s="158">
        <f t="shared" si="2"/>
        <v>1</v>
      </c>
      <c r="O22" s="162">
        <f t="shared" si="3"/>
        <v>0</v>
      </c>
      <c r="Q22" s="163" t="s">
        <v>37</v>
      </c>
      <c r="R22" s="27">
        <v>11</v>
      </c>
      <c r="S22" s="27">
        <v>11</v>
      </c>
      <c r="T22" s="27">
        <v>0</v>
      </c>
      <c r="U22" s="85">
        <v>0</v>
      </c>
      <c r="V22" s="158">
        <f t="shared" si="26"/>
        <v>1</v>
      </c>
      <c r="W22" s="162">
        <f t="shared" si="4"/>
        <v>0</v>
      </c>
      <c r="Y22" s="163" t="s">
        <v>37</v>
      </c>
      <c r="Z22" s="27">
        <v>11</v>
      </c>
      <c r="AA22" s="27">
        <v>11</v>
      </c>
      <c r="AB22" s="27">
        <v>0</v>
      </c>
      <c r="AC22" s="85">
        <v>0</v>
      </c>
      <c r="AD22" s="158">
        <f>AA22/Z22</f>
        <v>1</v>
      </c>
      <c r="AE22" s="162">
        <f t="shared" si="5"/>
        <v>0</v>
      </c>
      <c r="AH22" s="163" t="s">
        <v>37</v>
      </c>
      <c r="AI22" s="27">
        <v>11</v>
      </c>
      <c r="AJ22" s="27">
        <v>11</v>
      </c>
      <c r="AK22" s="27">
        <v>0</v>
      </c>
      <c r="AL22" s="85">
        <v>0</v>
      </c>
      <c r="AM22" s="158">
        <f>AJ22/AI22</f>
        <v>1</v>
      </c>
      <c r="AN22" s="162">
        <f t="shared" si="6"/>
        <v>0</v>
      </c>
      <c r="AP22" s="163" t="s">
        <v>37</v>
      </c>
      <c r="AQ22" s="27">
        <v>11</v>
      </c>
      <c r="AR22" s="27">
        <v>11</v>
      </c>
      <c r="AS22" s="27">
        <v>0</v>
      </c>
      <c r="AT22" s="85">
        <v>0</v>
      </c>
      <c r="AU22" s="158">
        <f>AR22/AQ22</f>
        <v>1</v>
      </c>
      <c r="AV22" s="162">
        <f t="shared" si="7"/>
        <v>0</v>
      </c>
      <c r="AW22" s="182" t="s">
        <v>37</v>
      </c>
      <c r="AX22" s="17">
        <v>81</v>
      </c>
      <c r="AY22" s="17">
        <v>65</v>
      </c>
      <c r="AZ22" s="17">
        <v>11</v>
      </c>
      <c r="BA22" s="109">
        <v>5</v>
      </c>
      <c r="BB22" s="163" t="s">
        <v>37</v>
      </c>
      <c r="BC22" s="27">
        <v>11</v>
      </c>
      <c r="BD22" s="27">
        <v>11</v>
      </c>
      <c r="BE22" s="27">
        <v>0</v>
      </c>
      <c r="BF22" s="85">
        <v>0</v>
      </c>
      <c r="BG22" s="158">
        <f t="shared" si="8"/>
        <v>1</v>
      </c>
      <c r="BH22" s="162">
        <f t="shared" si="9"/>
        <v>0</v>
      </c>
      <c r="BJ22" s="161" t="s">
        <v>37</v>
      </c>
      <c r="BK22" s="157">
        <v>11</v>
      </c>
      <c r="BL22" s="157">
        <v>11</v>
      </c>
      <c r="BM22" s="157">
        <v>0</v>
      </c>
      <c r="BN22" s="157">
        <v>0</v>
      </c>
      <c r="BO22" s="158">
        <f t="shared" si="10"/>
        <v>1</v>
      </c>
      <c r="BP22" s="162">
        <f t="shared" si="11"/>
        <v>0</v>
      </c>
      <c r="BQ22" s="182" t="s">
        <v>37</v>
      </c>
      <c r="BR22" s="17">
        <v>81</v>
      </c>
      <c r="BS22" s="17">
        <v>65</v>
      </c>
      <c r="BT22" s="17">
        <v>11</v>
      </c>
      <c r="BU22" s="109">
        <v>5</v>
      </c>
      <c r="BV22" s="162">
        <f>BS22/BR22</f>
        <v>0.80246913580246915</v>
      </c>
      <c r="BW22" s="161" t="s">
        <v>37</v>
      </c>
      <c r="BX22" s="157">
        <v>11</v>
      </c>
      <c r="BY22" s="157">
        <v>11</v>
      </c>
      <c r="BZ22" s="157">
        <v>0</v>
      </c>
      <c r="CA22" s="157">
        <v>0</v>
      </c>
      <c r="CB22" s="158">
        <f t="shared" si="12"/>
        <v>1</v>
      </c>
      <c r="CC22" s="162">
        <f t="shared" si="13"/>
        <v>0</v>
      </c>
      <c r="CD22" s="182" t="s">
        <v>37</v>
      </c>
      <c r="CE22" s="17">
        <v>81</v>
      </c>
      <c r="CF22" s="17">
        <v>65</v>
      </c>
      <c r="CG22" s="17">
        <v>11</v>
      </c>
      <c r="CH22" s="109">
        <v>5</v>
      </c>
      <c r="CI22" s="162">
        <f>CF22/CE22</f>
        <v>0.80246913580246915</v>
      </c>
      <c r="CK22" s="161" t="s">
        <v>37</v>
      </c>
      <c r="CL22" s="157">
        <v>11</v>
      </c>
      <c r="CM22" s="157">
        <v>11</v>
      </c>
      <c r="CN22" s="157">
        <v>0</v>
      </c>
      <c r="CO22" s="157">
        <v>0</v>
      </c>
      <c r="CP22" s="158">
        <f t="shared" si="14"/>
        <v>1</v>
      </c>
      <c r="CQ22" s="162">
        <f t="shared" si="15"/>
        <v>0</v>
      </c>
      <c r="CS22" s="161" t="s">
        <v>37</v>
      </c>
      <c r="CT22" s="157">
        <v>11</v>
      </c>
      <c r="CU22" s="157">
        <v>11</v>
      </c>
      <c r="CV22" s="157">
        <v>0</v>
      </c>
      <c r="CW22" s="157">
        <v>0</v>
      </c>
      <c r="CX22" s="158">
        <f t="shared" si="30"/>
        <v>1</v>
      </c>
      <c r="CY22" s="162">
        <f t="shared" si="0"/>
        <v>0</v>
      </c>
      <c r="CZ22" s="182" t="s">
        <v>37</v>
      </c>
      <c r="DA22" s="17">
        <v>81</v>
      </c>
      <c r="DB22" s="17">
        <v>65</v>
      </c>
      <c r="DC22" s="17">
        <v>11</v>
      </c>
      <c r="DD22" s="109">
        <v>5</v>
      </c>
      <c r="DE22" s="162">
        <f>DB22/DA22</f>
        <v>0.80246913580246915</v>
      </c>
      <c r="DG22" s="161" t="s">
        <v>37</v>
      </c>
      <c r="DH22" s="157">
        <v>11</v>
      </c>
      <c r="DI22" s="157">
        <v>11</v>
      </c>
      <c r="DJ22" s="157">
        <v>0</v>
      </c>
      <c r="DK22" s="157">
        <v>0</v>
      </c>
      <c r="DL22" s="158">
        <f t="shared" si="16"/>
        <v>1</v>
      </c>
      <c r="DM22" s="162">
        <f t="shared" si="1"/>
        <v>0</v>
      </c>
      <c r="DN22" s="182" t="s">
        <v>37</v>
      </c>
      <c r="DO22" s="17">
        <v>81</v>
      </c>
      <c r="DP22" s="17">
        <v>70</v>
      </c>
      <c r="DQ22" s="17">
        <v>11</v>
      </c>
      <c r="DR22" s="109">
        <v>0</v>
      </c>
      <c r="DT22" s="157" t="s">
        <v>37</v>
      </c>
      <c r="DU22" s="157">
        <v>81</v>
      </c>
      <c r="DV22" s="157">
        <v>11</v>
      </c>
      <c r="DW22" s="157">
        <v>0</v>
      </c>
      <c r="DX22" s="157">
        <v>70</v>
      </c>
      <c r="DY22" s="158">
        <f t="shared" si="17"/>
        <v>0.13580246913580246</v>
      </c>
      <c r="DZ22" s="162">
        <f t="shared" si="18"/>
        <v>-0.86419753086419759</v>
      </c>
      <c r="EB22" s="161" t="s">
        <v>37</v>
      </c>
      <c r="EC22" s="157">
        <v>11</v>
      </c>
      <c r="ED22" s="157">
        <v>11</v>
      </c>
      <c r="EE22" s="157">
        <v>0</v>
      </c>
      <c r="EF22" s="157">
        <v>0</v>
      </c>
      <c r="EG22" s="158">
        <f t="shared" si="19"/>
        <v>1</v>
      </c>
      <c r="EH22" s="162">
        <f t="shared" si="20"/>
        <v>0</v>
      </c>
      <c r="EI22" s="182" t="s">
        <v>37</v>
      </c>
      <c r="EJ22" s="17">
        <v>81</v>
      </c>
      <c r="EK22" s="17">
        <v>70</v>
      </c>
      <c r="EL22" s="17">
        <v>11</v>
      </c>
      <c r="EM22" s="109">
        <v>0</v>
      </c>
      <c r="EN22" s="161" t="s">
        <v>37</v>
      </c>
      <c r="EO22" s="157">
        <v>11</v>
      </c>
      <c r="EP22" s="157">
        <v>11</v>
      </c>
      <c r="EQ22" s="157">
        <v>0</v>
      </c>
      <c r="ER22" s="157">
        <v>0</v>
      </c>
      <c r="ES22" s="158">
        <f t="shared" si="21"/>
        <v>1</v>
      </c>
      <c r="ET22" s="162">
        <f t="shared" si="22"/>
        <v>0</v>
      </c>
      <c r="EV22" s="182" t="s">
        <v>37</v>
      </c>
      <c r="EW22" s="182">
        <v>81</v>
      </c>
      <c r="EX22" s="182">
        <v>70</v>
      </c>
      <c r="EY22" s="182">
        <v>11</v>
      </c>
      <c r="EZ22" s="182">
        <v>0</v>
      </c>
      <c r="FA22" s="161" t="s">
        <v>37</v>
      </c>
      <c r="FB22" s="157">
        <v>11</v>
      </c>
      <c r="FC22" s="157">
        <v>11</v>
      </c>
      <c r="FD22" s="157">
        <v>0</v>
      </c>
      <c r="FE22" s="157">
        <v>0</v>
      </c>
      <c r="FF22" s="158">
        <f t="shared" si="23"/>
        <v>1</v>
      </c>
      <c r="FG22" s="162">
        <f t="shared" si="24"/>
        <v>0</v>
      </c>
      <c r="FH22" s="182" t="s">
        <v>37</v>
      </c>
      <c r="FI22" s="182">
        <v>81</v>
      </c>
      <c r="FJ22" s="182">
        <v>70</v>
      </c>
      <c r="FK22" s="182">
        <v>11</v>
      </c>
      <c r="FL22" s="182">
        <v>0</v>
      </c>
      <c r="FM22" s="162">
        <f t="shared" si="32"/>
        <v>0.86419753086419748</v>
      </c>
    </row>
    <row r="23" spans="2:169">
      <c r="B23" s="157" t="s">
        <v>38</v>
      </c>
      <c r="C23" s="157">
        <v>147</v>
      </c>
      <c r="D23" s="157">
        <v>146</v>
      </c>
      <c r="E23" s="157">
        <v>1</v>
      </c>
      <c r="F23" s="157">
        <v>0</v>
      </c>
      <c r="G23" s="158">
        <f t="shared" si="25"/>
        <v>0.99319727891156462</v>
      </c>
      <c r="I23" s="157" t="s">
        <v>38</v>
      </c>
      <c r="J23" s="157">
        <v>147</v>
      </c>
      <c r="K23" s="157">
        <v>146</v>
      </c>
      <c r="L23" s="157">
        <v>1</v>
      </c>
      <c r="M23" s="157">
        <v>0</v>
      </c>
      <c r="N23" s="158">
        <f t="shared" si="2"/>
        <v>0.99319727891156462</v>
      </c>
      <c r="O23" s="162">
        <f t="shared" si="3"/>
        <v>0</v>
      </c>
      <c r="Q23" s="157" t="s">
        <v>38</v>
      </c>
      <c r="R23" s="157">
        <v>147</v>
      </c>
      <c r="S23" s="157">
        <v>146</v>
      </c>
      <c r="T23" s="157">
        <v>1</v>
      </c>
      <c r="U23" s="157">
        <v>0</v>
      </c>
      <c r="V23" s="158">
        <f t="shared" si="26"/>
        <v>0.99319727891156462</v>
      </c>
      <c r="W23" s="162">
        <f t="shared" si="4"/>
        <v>0</v>
      </c>
      <c r="Y23" s="157" t="s">
        <v>38</v>
      </c>
      <c r="Z23" s="157">
        <v>147</v>
      </c>
      <c r="AA23" s="157">
        <v>146</v>
      </c>
      <c r="AB23" s="157">
        <v>1</v>
      </c>
      <c r="AC23" s="157">
        <v>0</v>
      </c>
      <c r="AD23" s="158">
        <f t="shared" si="27"/>
        <v>0.99319727891156462</v>
      </c>
      <c r="AE23" s="162">
        <f t="shared" si="5"/>
        <v>0</v>
      </c>
      <c r="AH23" s="157" t="s">
        <v>38</v>
      </c>
      <c r="AI23" s="157">
        <v>147</v>
      </c>
      <c r="AJ23" s="157">
        <v>146</v>
      </c>
      <c r="AK23" s="157">
        <v>1</v>
      </c>
      <c r="AL23" s="157">
        <v>0</v>
      </c>
      <c r="AM23" s="158">
        <f t="shared" si="28"/>
        <v>0.99319727891156462</v>
      </c>
      <c r="AN23" s="162">
        <f t="shared" si="6"/>
        <v>0</v>
      </c>
      <c r="AP23" s="157" t="s">
        <v>38</v>
      </c>
      <c r="AQ23" s="157">
        <v>147</v>
      </c>
      <c r="AR23" s="157">
        <v>146</v>
      </c>
      <c r="AS23" s="157">
        <v>1</v>
      </c>
      <c r="AT23" s="157">
        <v>0</v>
      </c>
      <c r="AU23" s="158">
        <f t="shared" si="29"/>
        <v>0.99319727891156462</v>
      </c>
      <c r="AV23" s="162">
        <f t="shared" si="7"/>
        <v>0</v>
      </c>
      <c r="BB23" s="157" t="s">
        <v>38</v>
      </c>
      <c r="BC23" s="157">
        <v>147</v>
      </c>
      <c r="BD23" s="157">
        <v>146</v>
      </c>
      <c r="BE23" s="157">
        <v>1</v>
      </c>
      <c r="BF23" s="157">
        <v>0</v>
      </c>
      <c r="BG23" s="158">
        <f t="shared" si="8"/>
        <v>0.99319727891156462</v>
      </c>
      <c r="BH23" s="162">
        <f t="shared" si="9"/>
        <v>0</v>
      </c>
      <c r="BJ23" s="157" t="s">
        <v>38</v>
      </c>
      <c r="BK23" s="157">
        <v>147</v>
      </c>
      <c r="BL23" s="157">
        <v>146</v>
      </c>
      <c r="BM23" s="157">
        <v>1</v>
      </c>
      <c r="BN23" s="157">
        <v>0</v>
      </c>
      <c r="BO23" s="158">
        <f t="shared" si="10"/>
        <v>0.99319727891156462</v>
      </c>
      <c r="BP23" s="162">
        <f t="shared" si="11"/>
        <v>0</v>
      </c>
      <c r="BW23" s="157" t="s">
        <v>38</v>
      </c>
      <c r="BX23" s="157">
        <v>147</v>
      </c>
      <c r="BY23" s="157">
        <v>146</v>
      </c>
      <c r="BZ23" s="157">
        <v>1</v>
      </c>
      <c r="CA23" s="157">
        <v>0</v>
      </c>
      <c r="CB23" s="158">
        <f t="shared" si="12"/>
        <v>0.99319727891156462</v>
      </c>
      <c r="CC23" s="162">
        <f t="shared" si="13"/>
        <v>0</v>
      </c>
      <c r="CI23" s="162"/>
      <c r="CK23" s="157" t="s">
        <v>38</v>
      </c>
      <c r="CL23" s="157">
        <v>147</v>
      </c>
      <c r="CM23" s="157">
        <v>146</v>
      </c>
      <c r="CN23" s="157">
        <v>1</v>
      </c>
      <c r="CO23" s="157">
        <v>0</v>
      </c>
      <c r="CP23" s="158">
        <f t="shared" si="14"/>
        <v>0.99319727891156462</v>
      </c>
      <c r="CQ23" s="162">
        <f t="shared" si="15"/>
        <v>0</v>
      </c>
      <c r="CS23" s="157" t="s">
        <v>38</v>
      </c>
      <c r="CT23" s="157">
        <v>147</v>
      </c>
      <c r="CU23" s="157">
        <v>146</v>
      </c>
      <c r="CV23" s="157">
        <v>1</v>
      </c>
      <c r="CW23" s="157">
        <v>0</v>
      </c>
      <c r="CX23" s="158">
        <f t="shared" si="30"/>
        <v>0.99319727891156462</v>
      </c>
      <c r="CY23" s="162">
        <f t="shared" si="0"/>
        <v>0</v>
      </c>
      <c r="DG23" s="157" t="s">
        <v>38</v>
      </c>
      <c r="DH23" s="157">
        <v>147</v>
      </c>
      <c r="DI23" s="157">
        <v>146</v>
      </c>
      <c r="DJ23" s="157">
        <v>1</v>
      </c>
      <c r="DK23" s="157">
        <v>0</v>
      </c>
      <c r="DL23" s="158">
        <f t="shared" si="16"/>
        <v>0.99319727891156462</v>
      </c>
      <c r="DM23" s="162">
        <f t="shared" si="1"/>
        <v>0</v>
      </c>
      <c r="DT23" s="157" t="s">
        <v>38</v>
      </c>
      <c r="DU23" s="157">
        <v>147</v>
      </c>
      <c r="DV23" s="157">
        <v>146</v>
      </c>
      <c r="DW23" s="157">
        <v>1</v>
      </c>
      <c r="DX23" s="157">
        <v>0</v>
      </c>
      <c r="DY23" s="158">
        <f t="shared" si="17"/>
        <v>0.99319727891156462</v>
      </c>
      <c r="DZ23" s="162">
        <f t="shared" si="18"/>
        <v>0</v>
      </c>
      <c r="EB23" s="157" t="s">
        <v>38</v>
      </c>
      <c r="EC23" s="157">
        <v>147</v>
      </c>
      <c r="ED23" s="157">
        <v>146</v>
      </c>
      <c r="EE23" s="157">
        <v>1</v>
      </c>
      <c r="EF23" s="157">
        <v>0</v>
      </c>
      <c r="EG23" s="158">
        <f t="shared" si="19"/>
        <v>0.99319727891156462</v>
      </c>
      <c r="EH23" s="162">
        <f t="shared" si="20"/>
        <v>0</v>
      </c>
      <c r="EN23" s="157" t="s">
        <v>38</v>
      </c>
      <c r="EO23" s="157">
        <v>147</v>
      </c>
      <c r="EP23" s="157">
        <v>146</v>
      </c>
      <c r="EQ23" s="157">
        <v>1</v>
      </c>
      <c r="ER23" s="157">
        <v>0</v>
      </c>
      <c r="ES23" s="158">
        <f t="shared" si="21"/>
        <v>0.99319727891156462</v>
      </c>
      <c r="ET23" s="162">
        <f t="shared" si="22"/>
        <v>0</v>
      </c>
      <c r="EV23" s="156"/>
      <c r="EW23" s="156"/>
      <c r="EX23" s="156"/>
      <c r="EY23" s="156"/>
      <c r="EZ23" s="156"/>
      <c r="FA23" s="157" t="s">
        <v>38</v>
      </c>
      <c r="FB23" s="157">
        <v>147</v>
      </c>
      <c r="FC23" s="157">
        <v>146</v>
      </c>
      <c r="FD23" s="157">
        <v>1</v>
      </c>
      <c r="FE23" s="157">
        <v>0</v>
      </c>
      <c r="FF23" s="158">
        <f t="shared" si="23"/>
        <v>0.99319727891156462</v>
      </c>
      <c r="FG23" s="162">
        <f t="shared" si="24"/>
        <v>0</v>
      </c>
      <c r="FI23" s="156">
        <f t="shared" si="31"/>
        <v>0</v>
      </c>
    </row>
    <row r="24" spans="2:169">
      <c r="B24" s="157" t="s">
        <v>39</v>
      </c>
      <c r="C24" s="157">
        <v>12</v>
      </c>
      <c r="D24" s="157">
        <v>12</v>
      </c>
      <c r="E24" s="157">
        <v>0</v>
      </c>
      <c r="F24" s="157">
        <v>0</v>
      </c>
      <c r="G24" s="158">
        <f t="shared" si="25"/>
        <v>1</v>
      </c>
      <c r="I24" s="157" t="s">
        <v>39</v>
      </c>
      <c r="J24" s="157">
        <v>12</v>
      </c>
      <c r="K24" s="157">
        <v>12</v>
      </c>
      <c r="L24" s="157">
        <v>0</v>
      </c>
      <c r="M24" s="157">
        <v>0</v>
      </c>
      <c r="N24" s="158">
        <f t="shared" si="2"/>
        <v>1</v>
      </c>
      <c r="O24" s="162">
        <f t="shared" si="3"/>
        <v>0</v>
      </c>
      <c r="Q24" s="157" t="s">
        <v>39</v>
      </c>
      <c r="R24" s="157">
        <v>12</v>
      </c>
      <c r="S24" s="157">
        <v>12</v>
      </c>
      <c r="T24" s="157">
        <v>0</v>
      </c>
      <c r="U24" s="157">
        <v>0</v>
      </c>
      <c r="V24" s="158">
        <f t="shared" si="26"/>
        <v>1</v>
      </c>
      <c r="W24" s="162">
        <f t="shared" si="4"/>
        <v>0</v>
      </c>
      <c r="Y24" s="157" t="s">
        <v>39</v>
      </c>
      <c r="Z24" s="157">
        <v>12</v>
      </c>
      <c r="AA24" s="157">
        <v>12</v>
      </c>
      <c r="AB24" s="157">
        <v>0</v>
      </c>
      <c r="AC24" s="157">
        <v>0</v>
      </c>
      <c r="AD24" s="158">
        <f t="shared" si="27"/>
        <v>1</v>
      </c>
      <c r="AE24" s="162">
        <f t="shared" si="5"/>
        <v>0</v>
      </c>
      <c r="AH24" s="157" t="s">
        <v>39</v>
      </c>
      <c r="AI24" s="157">
        <v>12</v>
      </c>
      <c r="AJ24" s="157">
        <v>12</v>
      </c>
      <c r="AK24" s="157">
        <v>0</v>
      </c>
      <c r="AL24" s="157">
        <v>0</v>
      </c>
      <c r="AM24" s="158">
        <f t="shared" si="28"/>
        <v>1</v>
      </c>
      <c r="AN24" s="162">
        <f t="shared" si="6"/>
        <v>0</v>
      </c>
      <c r="AP24" s="157" t="s">
        <v>39</v>
      </c>
      <c r="AQ24" s="157">
        <v>12</v>
      </c>
      <c r="AR24" s="157">
        <v>12</v>
      </c>
      <c r="AS24" s="157">
        <v>0</v>
      </c>
      <c r="AT24" s="157">
        <v>0</v>
      </c>
      <c r="AU24" s="158">
        <f t="shared" si="29"/>
        <v>1</v>
      </c>
      <c r="AV24" s="162">
        <f t="shared" si="7"/>
        <v>0</v>
      </c>
      <c r="BB24" s="157" t="s">
        <v>39</v>
      </c>
      <c r="BC24" s="157">
        <v>12</v>
      </c>
      <c r="BD24" s="157">
        <v>12</v>
      </c>
      <c r="BE24" s="157">
        <v>0</v>
      </c>
      <c r="BF24" s="157">
        <v>0</v>
      </c>
      <c r="BG24" s="158">
        <f t="shared" si="8"/>
        <v>1</v>
      </c>
      <c r="BH24" s="162">
        <f t="shared" si="9"/>
        <v>0</v>
      </c>
      <c r="BJ24" s="157" t="s">
        <v>39</v>
      </c>
      <c r="BK24" s="157">
        <v>12</v>
      </c>
      <c r="BL24" s="157">
        <v>12</v>
      </c>
      <c r="BM24" s="157">
        <v>0</v>
      </c>
      <c r="BN24" s="157">
        <v>0</v>
      </c>
      <c r="BO24" s="158">
        <f t="shared" si="10"/>
        <v>1</v>
      </c>
      <c r="BP24" s="162">
        <f t="shared" si="11"/>
        <v>0</v>
      </c>
      <c r="BW24" s="157" t="s">
        <v>39</v>
      </c>
      <c r="BX24" s="157">
        <v>12</v>
      </c>
      <c r="BY24" s="157">
        <v>12</v>
      </c>
      <c r="BZ24" s="157">
        <v>0</v>
      </c>
      <c r="CA24" s="157">
        <v>0</v>
      </c>
      <c r="CB24" s="158">
        <f t="shared" si="12"/>
        <v>1</v>
      </c>
      <c r="CC24" s="162">
        <f t="shared" si="13"/>
        <v>0</v>
      </c>
      <c r="CI24" s="162"/>
      <c r="CK24" s="157" t="s">
        <v>39</v>
      </c>
      <c r="CL24" s="157">
        <v>12</v>
      </c>
      <c r="CM24" s="157">
        <v>12</v>
      </c>
      <c r="CN24" s="157">
        <v>0</v>
      </c>
      <c r="CO24" s="157">
        <v>0</v>
      </c>
      <c r="CP24" s="158">
        <f t="shared" si="14"/>
        <v>1</v>
      </c>
      <c r="CQ24" s="162">
        <f t="shared" si="15"/>
        <v>0</v>
      </c>
      <c r="CS24" s="157" t="s">
        <v>39</v>
      </c>
      <c r="CT24" s="157">
        <v>12</v>
      </c>
      <c r="CU24" s="157">
        <v>12</v>
      </c>
      <c r="CV24" s="157">
        <v>0</v>
      </c>
      <c r="CW24" s="157">
        <v>0</v>
      </c>
      <c r="CX24" s="158">
        <f t="shared" si="30"/>
        <v>1</v>
      </c>
      <c r="CY24" s="162">
        <f t="shared" si="0"/>
        <v>0</v>
      </c>
      <c r="DG24" s="157" t="s">
        <v>39</v>
      </c>
      <c r="DH24" s="157">
        <v>12</v>
      </c>
      <c r="DI24" s="157">
        <v>12</v>
      </c>
      <c r="DJ24" s="157">
        <v>0</v>
      </c>
      <c r="DK24" s="157">
        <v>0</v>
      </c>
      <c r="DL24" s="158">
        <f t="shared" si="16"/>
        <v>1</v>
      </c>
      <c r="DM24" s="162">
        <f t="shared" si="1"/>
        <v>0</v>
      </c>
      <c r="DT24" s="157" t="s">
        <v>39</v>
      </c>
      <c r="DU24" s="157">
        <v>12</v>
      </c>
      <c r="DV24" s="157">
        <v>12</v>
      </c>
      <c r="DW24" s="157">
        <v>0</v>
      </c>
      <c r="DX24" s="157">
        <v>0</v>
      </c>
      <c r="DY24" s="158">
        <f t="shared" si="17"/>
        <v>1</v>
      </c>
      <c r="DZ24" s="162">
        <f t="shared" si="18"/>
        <v>0</v>
      </c>
      <c r="EB24" s="157" t="s">
        <v>39</v>
      </c>
      <c r="EC24" s="157">
        <v>12</v>
      </c>
      <c r="ED24" s="157">
        <v>12</v>
      </c>
      <c r="EE24" s="157">
        <v>0</v>
      </c>
      <c r="EF24" s="157">
        <v>0</v>
      </c>
      <c r="EG24" s="158">
        <f t="shared" si="19"/>
        <v>1</v>
      </c>
      <c r="EH24" s="162">
        <f t="shared" si="20"/>
        <v>0</v>
      </c>
      <c r="EN24" s="157" t="s">
        <v>39</v>
      </c>
      <c r="EO24" s="157">
        <v>12</v>
      </c>
      <c r="EP24" s="157">
        <v>9</v>
      </c>
      <c r="EQ24" s="159">
        <v>3</v>
      </c>
      <c r="ER24" s="157">
        <v>0</v>
      </c>
      <c r="ES24" s="158">
        <f t="shared" si="21"/>
        <v>0.75</v>
      </c>
      <c r="ET24" s="162">
        <f t="shared" si="22"/>
        <v>-0.25</v>
      </c>
      <c r="EU24" t="s">
        <v>119</v>
      </c>
      <c r="EV24" s="156"/>
      <c r="EW24" s="156"/>
      <c r="EX24" s="156"/>
      <c r="EY24" s="156"/>
      <c r="EZ24" s="156"/>
      <c r="FA24" s="157" t="s">
        <v>39</v>
      </c>
      <c r="FB24" s="157">
        <v>12</v>
      </c>
      <c r="FC24" s="157">
        <v>9</v>
      </c>
      <c r="FD24" s="157">
        <v>3</v>
      </c>
      <c r="FE24" s="157">
        <v>0</v>
      </c>
      <c r="FF24" s="158">
        <f t="shared" si="23"/>
        <v>0.75</v>
      </c>
      <c r="FG24" s="162">
        <f t="shared" si="24"/>
        <v>0</v>
      </c>
      <c r="FI24" s="156">
        <f t="shared" si="31"/>
        <v>0</v>
      </c>
    </row>
    <row r="25" spans="2:169">
      <c r="B25" s="157" t="s">
        <v>40</v>
      </c>
      <c r="C25" s="157">
        <v>211</v>
      </c>
      <c r="D25" s="157">
        <v>104</v>
      </c>
      <c r="E25" s="157">
        <v>0</v>
      </c>
      <c r="F25" s="157">
        <v>107</v>
      </c>
      <c r="G25" s="158">
        <f t="shared" si="25"/>
        <v>0.49289099526066349</v>
      </c>
      <c r="I25" s="157" t="s">
        <v>40</v>
      </c>
      <c r="J25" s="157">
        <v>211</v>
      </c>
      <c r="K25" s="157">
        <v>104</v>
      </c>
      <c r="L25" s="157">
        <v>0</v>
      </c>
      <c r="M25" s="157">
        <v>107</v>
      </c>
      <c r="N25" s="158">
        <f t="shared" si="2"/>
        <v>0.49289099526066349</v>
      </c>
      <c r="O25" s="162">
        <f t="shared" si="3"/>
        <v>0</v>
      </c>
      <c r="Q25" s="157" t="s">
        <v>40</v>
      </c>
      <c r="R25" s="157">
        <v>211</v>
      </c>
      <c r="S25" s="157">
        <v>104</v>
      </c>
      <c r="T25" s="157">
        <v>0</v>
      </c>
      <c r="U25" s="157">
        <v>107</v>
      </c>
      <c r="V25" s="158">
        <f t="shared" si="26"/>
        <v>0.49289099526066349</v>
      </c>
      <c r="W25" s="162">
        <f t="shared" si="4"/>
        <v>0</v>
      </c>
      <c r="Y25" s="157" t="s">
        <v>40</v>
      </c>
      <c r="Z25" s="157">
        <v>211</v>
      </c>
      <c r="AA25" s="157">
        <v>104</v>
      </c>
      <c r="AB25" s="157">
        <v>0</v>
      </c>
      <c r="AC25" s="157">
        <v>107</v>
      </c>
      <c r="AD25" s="158">
        <f t="shared" si="27"/>
        <v>0.49289099526066349</v>
      </c>
      <c r="AE25" s="162">
        <f t="shared" si="5"/>
        <v>0</v>
      </c>
      <c r="AH25" s="157" t="s">
        <v>40</v>
      </c>
      <c r="AI25" s="157">
        <v>211</v>
      </c>
      <c r="AJ25" s="157">
        <v>104</v>
      </c>
      <c r="AK25" s="157">
        <v>0</v>
      </c>
      <c r="AL25" s="157">
        <v>107</v>
      </c>
      <c r="AM25" s="158">
        <f t="shared" si="28"/>
        <v>0.49289099526066349</v>
      </c>
      <c r="AN25" s="162">
        <f t="shared" si="6"/>
        <v>0</v>
      </c>
      <c r="AP25" s="157" t="s">
        <v>40</v>
      </c>
      <c r="AQ25" s="157">
        <v>211</v>
      </c>
      <c r="AR25" s="157">
        <v>104</v>
      </c>
      <c r="AS25" s="157">
        <v>0</v>
      </c>
      <c r="AT25" s="157">
        <v>107</v>
      </c>
      <c r="AU25" s="158">
        <f t="shared" si="29"/>
        <v>0.49289099526066349</v>
      </c>
      <c r="AV25" s="162">
        <f t="shared" si="7"/>
        <v>0</v>
      </c>
      <c r="BB25" s="157" t="s">
        <v>40</v>
      </c>
      <c r="BC25" s="157">
        <v>211</v>
      </c>
      <c r="BD25" s="157">
        <v>104</v>
      </c>
      <c r="BE25" s="157">
        <v>0</v>
      </c>
      <c r="BF25" s="157">
        <v>107</v>
      </c>
      <c r="BG25" s="158">
        <f t="shared" si="8"/>
        <v>0.49289099526066349</v>
      </c>
      <c r="BH25" s="162">
        <f t="shared" si="9"/>
        <v>0</v>
      </c>
      <c r="BJ25" s="157" t="s">
        <v>40</v>
      </c>
      <c r="BK25" s="157">
        <v>211</v>
      </c>
      <c r="BL25" s="157">
        <v>104</v>
      </c>
      <c r="BM25" s="157">
        <v>0</v>
      </c>
      <c r="BN25" s="157">
        <v>107</v>
      </c>
      <c r="BO25" s="158">
        <f t="shared" si="10"/>
        <v>0.49289099526066349</v>
      </c>
      <c r="BP25" s="162">
        <f t="shared" si="11"/>
        <v>0</v>
      </c>
      <c r="BW25" s="157" t="s">
        <v>40</v>
      </c>
      <c r="BX25" s="157">
        <v>211</v>
      </c>
      <c r="BY25" s="157">
        <v>104</v>
      </c>
      <c r="BZ25" s="157">
        <v>0</v>
      </c>
      <c r="CA25" s="157">
        <v>107</v>
      </c>
      <c r="CB25" s="158">
        <f t="shared" si="12"/>
        <v>0.49289099526066349</v>
      </c>
      <c r="CC25" s="162">
        <f t="shared" si="13"/>
        <v>0</v>
      </c>
      <c r="CI25" s="162"/>
      <c r="CK25" s="159" t="s">
        <v>40</v>
      </c>
      <c r="CL25" s="157">
        <v>211</v>
      </c>
      <c r="CM25" s="157">
        <v>104</v>
      </c>
      <c r="CN25" s="157">
        <v>0</v>
      </c>
      <c r="CO25" s="157">
        <v>107</v>
      </c>
      <c r="CP25" s="28">
        <f t="shared" si="14"/>
        <v>0.49289099526066349</v>
      </c>
      <c r="CQ25" s="162">
        <f t="shared" si="15"/>
        <v>0</v>
      </c>
      <c r="CS25" s="157" t="s">
        <v>40</v>
      </c>
      <c r="CT25" s="157">
        <v>211</v>
      </c>
      <c r="CU25" s="157">
        <v>104</v>
      </c>
      <c r="CV25" s="157">
        <v>0</v>
      </c>
      <c r="CW25" s="157">
        <v>107</v>
      </c>
      <c r="CX25" s="158">
        <f t="shared" si="30"/>
        <v>0.49289099526066349</v>
      </c>
      <c r="CY25" s="162">
        <f t="shared" si="0"/>
        <v>0</v>
      </c>
      <c r="DG25" s="157" t="s">
        <v>40</v>
      </c>
      <c r="DH25" s="157">
        <v>211</v>
      </c>
      <c r="DI25" s="157">
        <v>104</v>
      </c>
      <c r="DJ25" s="157">
        <v>0</v>
      </c>
      <c r="DK25" s="157">
        <v>107</v>
      </c>
      <c r="DL25" s="158">
        <f t="shared" si="16"/>
        <v>0.49289099526066349</v>
      </c>
      <c r="DM25" s="162">
        <f t="shared" si="1"/>
        <v>0</v>
      </c>
      <c r="DT25" s="157" t="s">
        <v>40</v>
      </c>
      <c r="DU25" s="157">
        <v>211</v>
      </c>
      <c r="DV25" s="157">
        <v>104</v>
      </c>
      <c r="DW25" s="157">
        <v>0</v>
      </c>
      <c r="DX25" s="157">
        <v>107</v>
      </c>
      <c r="DY25" s="158">
        <f t="shared" si="17"/>
        <v>0.49289099526066349</v>
      </c>
      <c r="DZ25" s="162">
        <f t="shared" si="18"/>
        <v>0</v>
      </c>
      <c r="EB25" s="157" t="s">
        <v>40</v>
      </c>
      <c r="EC25" s="157">
        <v>211</v>
      </c>
      <c r="ED25" s="157">
        <v>104</v>
      </c>
      <c r="EE25" s="157">
        <v>0</v>
      </c>
      <c r="EF25" s="157">
        <v>107</v>
      </c>
      <c r="EG25" s="158">
        <f t="shared" si="19"/>
        <v>0.49289099526066349</v>
      </c>
      <c r="EH25" s="162">
        <f t="shared" si="20"/>
        <v>0</v>
      </c>
      <c r="EN25" s="157" t="s">
        <v>40</v>
      </c>
      <c r="EO25" s="157">
        <v>211</v>
      </c>
      <c r="EP25" s="157">
        <v>104</v>
      </c>
      <c r="EQ25" s="157">
        <v>0</v>
      </c>
      <c r="ER25" s="157">
        <v>107</v>
      </c>
      <c r="ES25" s="158">
        <f t="shared" si="21"/>
        <v>0.49289099526066349</v>
      </c>
      <c r="ET25" s="162">
        <f t="shared" si="22"/>
        <v>0</v>
      </c>
      <c r="EV25" s="156"/>
      <c r="EW25" s="156"/>
      <c r="EX25" s="156"/>
      <c r="EY25" s="156"/>
      <c r="EZ25" s="156"/>
      <c r="FA25" s="157" t="s">
        <v>40</v>
      </c>
      <c r="FB25" s="157">
        <v>211</v>
      </c>
      <c r="FC25" s="157">
        <v>104</v>
      </c>
      <c r="FD25" s="157">
        <v>0</v>
      </c>
      <c r="FE25" s="157">
        <v>107</v>
      </c>
      <c r="FF25" s="158">
        <f t="shared" si="23"/>
        <v>0.49289099526066349</v>
      </c>
      <c r="FG25" s="162">
        <f t="shared" si="24"/>
        <v>0</v>
      </c>
      <c r="FI25" s="156">
        <f t="shared" si="31"/>
        <v>0</v>
      </c>
    </row>
    <row r="26" spans="2:169">
      <c r="B26" s="157" t="s">
        <v>41</v>
      </c>
      <c r="C26" s="157">
        <v>12</v>
      </c>
      <c r="D26" s="157">
        <v>8</v>
      </c>
      <c r="E26" s="157">
        <v>4</v>
      </c>
      <c r="F26" s="157">
        <v>0</v>
      </c>
      <c r="G26" s="158">
        <f t="shared" si="25"/>
        <v>0.66666666666666663</v>
      </c>
      <c r="I26" s="157" t="s">
        <v>41</v>
      </c>
      <c r="J26" s="157">
        <v>12</v>
      </c>
      <c r="K26" s="157">
        <v>8</v>
      </c>
      <c r="L26" s="157">
        <v>4</v>
      </c>
      <c r="M26" s="157">
        <v>0</v>
      </c>
      <c r="N26" s="158">
        <f t="shared" si="2"/>
        <v>0.66666666666666663</v>
      </c>
      <c r="O26" s="162">
        <f t="shared" si="3"/>
        <v>0</v>
      </c>
      <c r="Q26" s="157" t="s">
        <v>41</v>
      </c>
      <c r="R26" s="157">
        <v>12</v>
      </c>
      <c r="S26" s="157">
        <v>8</v>
      </c>
      <c r="T26" s="157">
        <v>4</v>
      </c>
      <c r="U26" s="157">
        <v>0</v>
      </c>
      <c r="V26" s="158">
        <f t="shared" si="26"/>
        <v>0.66666666666666663</v>
      </c>
      <c r="W26" s="162">
        <f t="shared" si="4"/>
        <v>0</v>
      </c>
      <c r="Y26" s="157" t="s">
        <v>41</v>
      </c>
      <c r="Z26" s="157">
        <v>12</v>
      </c>
      <c r="AA26" s="157">
        <v>8</v>
      </c>
      <c r="AB26" s="157">
        <v>4</v>
      </c>
      <c r="AC26" s="157">
        <v>0</v>
      </c>
      <c r="AD26" s="158">
        <f t="shared" si="27"/>
        <v>0.66666666666666663</v>
      </c>
      <c r="AE26" s="162">
        <f t="shared" si="5"/>
        <v>0</v>
      </c>
      <c r="AH26" s="157" t="s">
        <v>41</v>
      </c>
      <c r="AI26" s="157">
        <v>12</v>
      </c>
      <c r="AJ26" s="157">
        <v>8</v>
      </c>
      <c r="AK26" s="157">
        <v>4</v>
      </c>
      <c r="AL26" s="157">
        <v>0</v>
      </c>
      <c r="AM26" s="158">
        <f t="shared" si="28"/>
        <v>0.66666666666666663</v>
      </c>
      <c r="AN26" s="162">
        <f t="shared" si="6"/>
        <v>0</v>
      </c>
      <c r="AP26" s="157" t="s">
        <v>41</v>
      </c>
      <c r="AQ26" s="157">
        <v>12</v>
      </c>
      <c r="AR26" s="157">
        <v>8</v>
      </c>
      <c r="AS26" s="157">
        <v>4</v>
      </c>
      <c r="AT26" s="157">
        <v>0</v>
      </c>
      <c r="AU26" s="158">
        <f t="shared" si="29"/>
        <v>0.66666666666666663</v>
      </c>
      <c r="AV26" s="162">
        <f t="shared" si="7"/>
        <v>0</v>
      </c>
      <c r="BB26" s="157" t="s">
        <v>41</v>
      </c>
      <c r="BC26" s="157">
        <v>12</v>
      </c>
      <c r="BD26" s="157">
        <v>8</v>
      </c>
      <c r="BE26" s="157">
        <v>4</v>
      </c>
      <c r="BF26" s="157">
        <v>0</v>
      </c>
      <c r="BG26" s="158">
        <f t="shared" si="8"/>
        <v>0.66666666666666663</v>
      </c>
      <c r="BH26" s="162">
        <f t="shared" si="9"/>
        <v>0</v>
      </c>
      <c r="BJ26" s="157" t="s">
        <v>41</v>
      </c>
      <c r="BK26" s="157">
        <v>12</v>
      </c>
      <c r="BL26" s="157">
        <v>6</v>
      </c>
      <c r="BM26" s="157">
        <v>6</v>
      </c>
      <c r="BN26" s="157">
        <v>0</v>
      </c>
      <c r="BO26" s="158">
        <f t="shared" si="10"/>
        <v>0.5</v>
      </c>
      <c r="BP26" s="162">
        <f t="shared" si="11"/>
        <v>-0.16666666666666663</v>
      </c>
      <c r="BW26" s="157" t="s">
        <v>41</v>
      </c>
      <c r="BX26" s="157">
        <v>12</v>
      </c>
      <c r="BY26" s="157">
        <v>6</v>
      </c>
      <c r="BZ26" s="157">
        <v>6</v>
      </c>
      <c r="CA26" s="157">
        <v>0</v>
      </c>
      <c r="CB26" s="158">
        <f t="shared" si="12"/>
        <v>0.5</v>
      </c>
      <c r="CC26" s="162">
        <f t="shared" si="13"/>
        <v>0</v>
      </c>
      <c r="CI26" s="162"/>
      <c r="CK26" s="157" t="s">
        <v>41</v>
      </c>
      <c r="CL26" s="157">
        <v>12</v>
      </c>
      <c r="CM26" s="157">
        <v>6</v>
      </c>
      <c r="CN26" s="157">
        <v>6</v>
      </c>
      <c r="CO26" s="157">
        <v>0</v>
      </c>
      <c r="CP26" s="158">
        <f t="shared" si="14"/>
        <v>0.5</v>
      </c>
      <c r="CQ26" s="162">
        <f t="shared" si="15"/>
        <v>0</v>
      </c>
      <c r="CS26" s="157" t="s">
        <v>41</v>
      </c>
      <c r="CT26" s="157">
        <v>12</v>
      </c>
      <c r="CU26" s="157">
        <v>9</v>
      </c>
      <c r="CV26" s="157">
        <v>3</v>
      </c>
      <c r="CW26" s="157">
        <v>0</v>
      </c>
      <c r="CX26" s="158">
        <f t="shared" si="30"/>
        <v>0.75</v>
      </c>
      <c r="CY26" s="162">
        <f t="shared" si="0"/>
        <v>0.25</v>
      </c>
      <c r="DG26" s="157" t="s">
        <v>41</v>
      </c>
      <c r="DH26" s="157">
        <v>12</v>
      </c>
      <c r="DI26" s="157">
        <v>9</v>
      </c>
      <c r="DJ26" s="157">
        <v>3</v>
      </c>
      <c r="DK26" s="157">
        <v>0</v>
      </c>
      <c r="DL26" s="158">
        <f t="shared" si="16"/>
        <v>0.75</v>
      </c>
      <c r="DM26" s="162">
        <f t="shared" si="1"/>
        <v>0</v>
      </c>
      <c r="DT26" s="157" t="s">
        <v>41</v>
      </c>
      <c r="DU26" s="157">
        <v>12</v>
      </c>
      <c r="DV26" s="157">
        <v>9</v>
      </c>
      <c r="DW26" s="157">
        <v>3</v>
      </c>
      <c r="DX26" s="157">
        <v>0</v>
      </c>
      <c r="DY26" s="158">
        <f t="shared" si="17"/>
        <v>0.75</v>
      </c>
      <c r="DZ26" s="162">
        <f t="shared" si="18"/>
        <v>0</v>
      </c>
      <c r="EB26" s="157" t="s">
        <v>41</v>
      </c>
      <c r="EC26" s="157">
        <v>12</v>
      </c>
      <c r="ED26" s="157">
        <v>9</v>
      </c>
      <c r="EE26" s="157">
        <v>3</v>
      </c>
      <c r="EF26" s="157">
        <v>0</v>
      </c>
      <c r="EG26" s="158">
        <f t="shared" si="19"/>
        <v>0.75</v>
      </c>
      <c r="EH26" s="162">
        <f t="shared" si="20"/>
        <v>0</v>
      </c>
      <c r="EN26" s="157" t="s">
        <v>41</v>
      </c>
      <c r="EO26" s="157">
        <v>12</v>
      </c>
      <c r="EP26" s="157">
        <v>9</v>
      </c>
      <c r="EQ26" s="157">
        <v>3</v>
      </c>
      <c r="ER26" s="157">
        <v>0</v>
      </c>
      <c r="ES26" s="158">
        <f t="shared" si="21"/>
        <v>0.75</v>
      </c>
      <c r="ET26" s="162">
        <f t="shared" si="22"/>
        <v>0</v>
      </c>
      <c r="EV26" s="156"/>
      <c r="EW26" s="156"/>
      <c r="EX26" s="156"/>
      <c r="EY26" s="156"/>
      <c r="EZ26" s="156"/>
      <c r="FA26" s="157" t="s">
        <v>41</v>
      </c>
      <c r="FB26" s="157">
        <v>12</v>
      </c>
      <c r="FC26" s="157">
        <v>9</v>
      </c>
      <c r="FD26" s="157">
        <v>3</v>
      </c>
      <c r="FE26" s="157">
        <v>0</v>
      </c>
      <c r="FF26" s="158">
        <f t="shared" si="23"/>
        <v>0.75</v>
      </c>
      <c r="FG26" s="162">
        <f t="shared" si="24"/>
        <v>0</v>
      </c>
      <c r="FI26" s="156">
        <f t="shared" si="31"/>
        <v>0</v>
      </c>
    </row>
    <row r="27" spans="2:169">
      <c r="B27" s="157" t="s">
        <v>42</v>
      </c>
      <c r="C27" s="157">
        <v>392</v>
      </c>
      <c r="D27" s="157">
        <v>391</v>
      </c>
      <c r="E27" s="157">
        <v>1</v>
      </c>
      <c r="F27" s="157">
        <v>0</v>
      </c>
      <c r="G27" s="158">
        <f t="shared" si="25"/>
        <v>0.99744897959183676</v>
      </c>
      <c r="I27" s="157" t="s">
        <v>42</v>
      </c>
      <c r="J27" s="157">
        <v>392</v>
      </c>
      <c r="K27" s="157">
        <v>391</v>
      </c>
      <c r="L27" s="157">
        <v>1</v>
      </c>
      <c r="M27" s="157">
        <v>0</v>
      </c>
      <c r="N27" s="158">
        <f t="shared" si="2"/>
        <v>0.99744897959183676</v>
      </c>
      <c r="O27" s="162">
        <f t="shared" si="3"/>
        <v>0</v>
      </c>
      <c r="Q27" s="157" t="s">
        <v>42</v>
      </c>
      <c r="R27" s="157">
        <v>392</v>
      </c>
      <c r="S27" s="157">
        <v>391</v>
      </c>
      <c r="T27" s="157">
        <v>1</v>
      </c>
      <c r="U27" s="157">
        <v>0</v>
      </c>
      <c r="V27" s="158">
        <f t="shared" si="26"/>
        <v>0.99744897959183676</v>
      </c>
      <c r="W27" s="162">
        <f t="shared" si="4"/>
        <v>0</v>
      </c>
      <c r="Y27" s="157" t="s">
        <v>42</v>
      </c>
      <c r="Z27" s="157">
        <v>392</v>
      </c>
      <c r="AA27" s="157">
        <v>391</v>
      </c>
      <c r="AB27" s="157">
        <v>1</v>
      </c>
      <c r="AC27" s="157">
        <v>0</v>
      </c>
      <c r="AD27" s="158">
        <f t="shared" si="27"/>
        <v>0.99744897959183676</v>
      </c>
      <c r="AE27" s="162">
        <f t="shared" si="5"/>
        <v>0</v>
      </c>
      <c r="AH27" s="157" t="s">
        <v>42</v>
      </c>
      <c r="AI27" s="157">
        <v>392</v>
      </c>
      <c r="AJ27" s="157">
        <v>391</v>
      </c>
      <c r="AK27" s="157">
        <v>1</v>
      </c>
      <c r="AL27" s="157">
        <v>0</v>
      </c>
      <c r="AM27" s="158">
        <f t="shared" si="28"/>
        <v>0.99744897959183676</v>
      </c>
      <c r="AN27" s="162">
        <f t="shared" si="6"/>
        <v>0</v>
      </c>
      <c r="AP27" s="157" t="s">
        <v>42</v>
      </c>
      <c r="AQ27" s="157">
        <v>392</v>
      </c>
      <c r="AR27" s="157">
        <v>391</v>
      </c>
      <c r="AS27" s="157">
        <v>1</v>
      </c>
      <c r="AT27" s="157">
        <v>0</v>
      </c>
      <c r="AU27" s="158">
        <f t="shared" si="29"/>
        <v>0.99744897959183676</v>
      </c>
      <c r="AV27" s="162">
        <f t="shared" si="7"/>
        <v>0</v>
      </c>
      <c r="BB27" s="157" t="s">
        <v>42</v>
      </c>
      <c r="BC27" s="157">
        <v>392</v>
      </c>
      <c r="BD27" s="157">
        <v>391</v>
      </c>
      <c r="BE27" s="157">
        <v>1</v>
      </c>
      <c r="BF27" s="157">
        <v>0</v>
      </c>
      <c r="BG27" s="158">
        <f t="shared" si="8"/>
        <v>0.99744897959183676</v>
      </c>
      <c r="BH27" s="162">
        <f t="shared" si="9"/>
        <v>0</v>
      </c>
      <c r="BJ27" s="157" t="s">
        <v>42</v>
      </c>
      <c r="BK27" s="157">
        <v>392</v>
      </c>
      <c r="BL27" s="157">
        <v>391</v>
      </c>
      <c r="BM27" s="157">
        <v>1</v>
      </c>
      <c r="BN27" s="157">
        <v>0</v>
      </c>
      <c r="BO27" s="158">
        <f t="shared" si="10"/>
        <v>0.99744897959183676</v>
      </c>
      <c r="BP27" s="162">
        <f t="shared" si="11"/>
        <v>0</v>
      </c>
      <c r="BW27" s="157" t="s">
        <v>42</v>
      </c>
      <c r="BX27" s="157">
        <v>392</v>
      </c>
      <c r="BY27" s="157">
        <v>391</v>
      </c>
      <c r="BZ27" s="157">
        <v>1</v>
      </c>
      <c r="CA27" s="157">
        <v>0</v>
      </c>
      <c r="CB27" s="158">
        <f t="shared" si="12"/>
        <v>0.99744897959183676</v>
      </c>
      <c r="CC27" s="162">
        <f t="shared" si="13"/>
        <v>0</v>
      </c>
      <c r="CI27" s="162"/>
      <c r="CK27" s="157" t="s">
        <v>42</v>
      </c>
      <c r="CL27" s="157">
        <v>392</v>
      </c>
      <c r="CM27" s="157">
        <v>391</v>
      </c>
      <c r="CN27" s="157">
        <v>1</v>
      </c>
      <c r="CO27" s="157">
        <v>0</v>
      </c>
      <c r="CP27" s="158">
        <f t="shared" si="14"/>
        <v>0.99744897959183676</v>
      </c>
      <c r="CQ27" s="162">
        <f t="shared" si="15"/>
        <v>0</v>
      </c>
      <c r="CS27" s="157" t="s">
        <v>42</v>
      </c>
      <c r="CT27" s="157">
        <v>392</v>
      </c>
      <c r="CU27" s="157">
        <v>391</v>
      </c>
      <c r="CV27" s="157">
        <v>1</v>
      </c>
      <c r="CW27" s="157">
        <v>0</v>
      </c>
      <c r="CX27" s="158">
        <f t="shared" si="30"/>
        <v>0.99744897959183676</v>
      </c>
      <c r="CY27" s="162">
        <f t="shared" si="0"/>
        <v>0</v>
      </c>
      <c r="DG27" s="157" t="s">
        <v>42</v>
      </c>
      <c r="DH27" s="157">
        <v>392</v>
      </c>
      <c r="DI27" s="157">
        <v>391</v>
      </c>
      <c r="DJ27" s="157">
        <v>1</v>
      </c>
      <c r="DK27" s="157">
        <v>0</v>
      </c>
      <c r="DL27" s="158">
        <f t="shared" si="16"/>
        <v>0.99744897959183676</v>
      </c>
      <c r="DM27" s="162">
        <f t="shared" si="1"/>
        <v>0</v>
      </c>
      <c r="DT27" s="157" t="s">
        <v>42</v>
      </c>
      <c r="DU27" s="157">
        <v>392</v>
      </c>
      <c r="DV27" s="157">
        <v>391</v>
      </c>
      <c r="DW27" s="157">
        <v>1</v>
      </c>
      <c r="DX27" s="157">
        <v>0</v>
      </c>
      <c r="DY27" s="158">
        <f t="shared" si="17"/>
        <v>0.99744897959183676</v>
      </c>
      <c r="DZ27" s="162">
        <f t="shared" si="18"/>
        <v>0</v>
      </c>
      <c r="EB27" s="157" t="s">
        <v>42</v>
      </c>
      <c r="EC27" s="157">
        <v>392</v>
      </c>
      <c r="ED27" s="157">
        <v>391</v>
      </c>
      <c r="EE27" s="157">
        <v>1</v>
      </c>
      <c r="EF27" s="157">
        <v>0</v>
      </c>
      <c r="EG27" s="158">
        <f t="shared" si="19"/>
        <v>0.99744897959183676</v>
      </c>
      <c r="EH27" s="162">
        <f t="shared" si="20"/>
        <v>0</v>
      </c>
      <c r="EN27" s="157" t="s">
        <v>42</v>
      </c>
      <c r="EO27" s="157">
        <v>392</v>
      </c>
      <c r="EP27" s="157">
        <v>391</v>
      </c>
      <c r="EQ27" s="157">
        <v>1</v>
      </c>
      <c r="ER27" s="157">
        <v>0</v>
      </c>
      <c r="ES27" s="158">
        <f t="shared" si="21"/>
        <v>0.99744897959183676</v>
      </c>
      <c r="ET27" s="162">
        <f t="shared" si="22"/>
        <v>0</v>
      </c>
      <c r="EV27" s="156"/>
      <c r="EW27" s="156"/>
      <c r="EX27" s="156"/>
      <c r="EY27" s="156"/>
      <c r="EZ27" s="156"/>
      <c r="FA27" s="157" t="s">
        <v>42</v>
      </c>
      <c r="FB27" s="157">
        <v>392</v>
      </c>
      <c r="FC27" s="157">
        <v>391</v>
      </c>
      <c r="FD27" s="157">
        <v>1</v>
      </c>
      <c r="FE27" s="157">
        <v>0</v>
      </c>
      <c r="FF27" s="158">
        <f t="shared" si="23"/>
        <v>0.99744897959183676</v>
      </c>
      <c r="FG27" s="162">
        <f t="shared" si="24"/>
        <v>0</v>
      </c>
      <c r="FI27" s="156">
        <f t="shared" si="31"/>
        <v>0</v>
      </c>
    </row>
    <row r="28" spans="2:169">
      <c r="B28" s="157" t="s">
        <v>43</v>
      </c>
      <c r="C28" s="157">
        <v>49</v>
      </c>
      <c r="D28" s="157">
        <v>49</v>
      </c>
      <c r="E28" s="157">
        <v>0</v>
      </c>
      <c r="F28" s="157">
        <v>0</v>
      </c>
      <c r="G28" s="158">
        <f t="shared" si="25"/>
        <v>1</v>
      </c>
      <c r="I28" s="157" t="s">
        <v>43</v>
      </c>
      <c r="J28" s="157">
        <v>49</v>
      </c>
      <c r="K28" s="157">
        <v>49</v>
      </c>
      <c r="L28" s="157">
        <v>0</v>
      </c>
      <c r="M28" s="157">
        <v>0</v>
      </c>
      <c r="N28" s="158">
        <f t="shared" si="2"/>
        <v>1</v>
      </c>
      <c r="O28" s="162">
        <f t="shared" si="3"/>
        <v>0</v>
      </c>
      <c r="Q28" s="157" t="s">
        <v>43</v>
      </c>
      <c r="R28" s="157">
        <v>49</v>
      </c>
      <c r="S28" s="157">
        <v>49</v>
      </c>
      <c r="T28" s="157">
        <v>0</v>
      </c>
      <c r="U28" s="157">
        <v>0</v>
      </c>
      <c r="V28" s="158">
        <f t="shared" si="26"/>
        <v>1</v>
      </c>
      <c r="W28" s="162">
        <f t="shared" si="4"/>
        <v>0</v>
      </c>
      <c r="Y28" s="157" t="s">
        <v>43</v>
      </c>
      <c r="Z28" s="157">
        <v>49</v>
      </c>
      <c r="AA28" s="157">
        <v>49</v>
      </c>
      <c r="AB28" s="157">
        <v>0</v>
      </c>
      <c r="AC28" s="157">
        <v>0</v>
      </c>
      <c r="AD28" s="158">
        <f t="shared" si="27"/>
        <v>1</v>
      </c>
      <c r="AE28" s="162">
        <f t="shared" si="5"/>
        <v>0</v>
      </c>
      <c r="AH28" s="157" t="s">
        <v>43</v>
      </c>
      <c r="AI28" s="157">
        <v>49</v>
      </c>
      <c r="AJ28" s="157">
        <v>49</v>
      </c>
      <c r="AK28" s="157">
        <v>0</v>
      </c>
      <c r="AL28" s="157">
        <v>0</v>
      </c>
      <c r="AM28" s="158">
        <f t="shared" si="28"/>
        <v>1</v>
      </c>
      <c r="AN28" s="162">
        <f t="shared" si="6"/>
        <v>0</v>
      </c>
      <c r="AP28" s="157" t="s">
        <v>43</v>
      </c>
      <c r="AQ28" s="157">
        <v>49</v>
      </c>
      <c r="AR28" s="157">
        <v>49</v>
      </c>
      <c r="AS28" s="157">
        <v>0</v>
      </c>
      <c r="AT28" s="157">
        <v>0</v>
      </c>
      <c r="AU28" s="158">
        <f t="shared" si="29"/>
        <v>1</v>
      </c>
      <c r="AV28" s="162">
        <f t="shared" si="7"/>
        <v>0</v>
      </c>
      <c r="BB28" s="157" t="s">
        <v>43</v>
      </c>
      <c r="BC28" s="157">
        <v>49</v>
      </c>
      <c r="BD28" s="157">
        <v>49</v>
      </c>
      <c r="BE28" s="157">
        <v>0</v>
      </c>
      <c r="BF28" s="157">
        <v>0</v>
      </c>
      <c r="BG28" s="158">
        <f t="shared" si="8"/>
        <v>1</v>
      </c>
      <c r="BH28" s="162">
        <f t="shared" si="9"/>
        <v>0</v>
      </c>
      <c r="BJ28" s="157" t="s">
        <v>43</v>
      </c>
      <c r="BK28" s="157">
        <v>49</v>
      </c>
      <c r="BL28" s="157">
        <v>49</v>
      </c>
      <c r="BM28" s="157">
        <v>0</v>
      </c>
      <c r="BN28" s="157">
        <v>0</v>
      </c>
      <c r="BO28" s="158">
        <f t="shared" si="10"/>
        <v>1</v>
      </c>
      <c r="BP28" s="162">
        <f t="shared" si="11"/>
        <v>0</v>
      </c>
      <c r="BW28" s="157" t="s">
        <v>43</v>
      </c>
      <c r="BX28" s="157">
        <v>49</v>
      </c>
      <c r="BY28" s="157">
        <v>49</v>
      </c>
      <c r="BZ28" s="157">
        <v>0</v>
      </c>
      <c r="CA28" s="157">
        <v>0</v>
      </c>
      <c r="CB28" s="158">
        <f t="shared" si="12"/>
        <v>1</v>
      </c>
      <c r="CC28" s="162">
        <f t="shared" si="13"/>
        <v>0</v>
      </c>
      <c r="CI28" s="162"/>
      <c r="CK28" s="157" t="s">
        <v>43</v>
      </c>
      <c r="CL28" s="157">
        <v>49</v>
      </c>
      <c r="CM28" s="157">
        <v>49</v>
      </c>
      <c r="CN28" s="157">
        <v>0</v>
      </c>
      <c r="CO28" s="157">
        <v>0</v>
      </c>
      <c r="CP28" s="158">
        <f t="shared" si="14"/>
        <v>1</v>
      </c>
      <c r="CQ28" s="162">
        <f t="shared" si="15"/>
        <v>0</v>
      </c>
      <c r="CS28" s="157" t="s">
        <v>43</v>
      </c>
      <c r="CT28" s="157">
        <v>49</v>
      </c>
      <c r="CU28" s="157">
        <v>49</v>
      </c>
      <c r="CV28" s="157">
        <v>0</v>
      </c>
      <c r="CW28" s="157">
        <v>0</v>
      </c>
      <c r="CX28" s="158">
        <f t="shared" si="30"/>
        <v>1</v>
      </c>
      <c r="CY28" s="162">
        <f t="shared" si="0"/>
        <v>0</v>
      </c>
      <c r="DG28" s="157" t="s">
        <v>43</v>
      </c>
      <c r="DH28" s="157">
        <v>49</v>
      </c>
      <c r="DI28" s="157">
        <v>49</v>
      </c>
      <c r="DJ28" s="157">
        <v>0</v>
      </c>
      <c r="DK28" s="157">
        <v>0</v>
      </c>
      <c r="DL28" s="158">
        <f t="shared" si="16"/>
        <v>1</v>
      </c>
      <c r="DM28" s="162">
        <f t="shared" si="1"/>
        <v>0</v>
      </c>
      <c r="DT28" s="157" t="s">
        <v>43</v>
      </c>
      <c r="DU28" s="157">
        <v>49</v>
      </c>
      <c r="DV28" s="157">
        <v>49</v>
      </c>
      <c r="DW28" s="157">
        <v>0</v>
      </c>
      <c r="DX28" s="157">
        <v>0</v>
      </c>
      <c r="DY28" s="158">
        <f t="shared" si="17"/>
        <v>1</v>
      </c>
      <c r="DZ28" s="162">
        <f t="shared" si="18"/>
        <v>0</v>
      </c>
      <c r="EB28" s="157" t="s">
        <v>43</v>
      </c>
      <c r="EC28" s="157">
        <v>49</v>
      </c>
      <c r="ED28" s="157">
        <v>49</v>
      </c>
      <c r="EE28" s="157">
        <v>0</v>
      </c>
      <c r="EF28" s="157">
        <v>0</v>
      </c>
      <c r="EG28" s="158">
        <f t="shared" si="19"/>
        <v>1</v>
      </c>
      <c r="EH28" s="162">
        <f t="shared" si="20"/>
        <v>0</v>
      </c>
      <c r="EN28" s="157" t="s">
        <v>43</v>
      </c>
      <c r="EO28" s="157">
        <v>49</v>
      </c>
      <c r="EP28" s="157">
        <v>49</v>
      </c>
      <c r="EQ28" s="157">
        <v>0</v>
      </c>
      <c r="ER28" s="157">
        <v>0</v>
      </c>
      <c r="ES28" s="158">
        <f t="shared" si="21"/>
        <v>1</v>
      </c>
      <c r="ET28" s="162">
        <f t="shared" si="22"/>
        <v>0</v>
      </c>
      <c r="EV28" s="156"/>
      <c r="EW28" s="156"/>
      <c r="EX28" s="156"/>
      <c r="EY28" s="156"/>
      <c r="EZ28" s="156"/>
      <c r="FA28" s="157" t="s">
        <v>43</v>
      </c>
      <c r="FB28" s="157">
        <v>49</v>
      </c>
      <c r="FC28" s="157">
        <v>49</v>
      </c>
      <c r="FD28" s="157">
        <v>0</v>
      </c>
      <c r="FE28" s="157">
        <v>0</v>
      </c>
      <c r="FF28" s="158">
        <f t="shared" si="23"/>
        <v>1</v>
      </c>
      <c r="FG28" s="162">
        <f t="shared" si="24"/>
        <v>0</v>
      </c>
      <c r="FI28" s="156">
        <f t="shared" si="31"/>
        <v>0</v>
      </c>
    </row>
    <row r="29" spans="2:169">
      <c r="B29" s="157" t="s">
        <v>44</v>
      </c>
      <c r="C29" s="157">
        <v>4</v>
      </c>
      <c r="D29" s="157">
        <v>4</v>
      </c>
      <c r="E29" s="157">
        <v>0</v>
      </c>
      <c r="F29" s="157">
        <v>0</v>
      </c>
      <c r="G29" s="158">
        <f t="shared" si="25"/>
        <v>1</v>
      </c>
      <c r="I29" s="157" t="s">
        <v>44</v>
      </c>
      <c r="J29" s="157">
        <v>4</v>
      </c>
      <c r="K29" s="157">
        <v>4</v>
      </c>
      <c r="L29" s="157">
        <v>0</v>
      </c>
      <c r="M29" s="157">
        <v>0</v>
      </c>
      <c r="N29" s="158">
        <f t="shared" si="2"/>
        <v>1</v>
      </c>
      <c r="O29" s="162">
        <f t="shared" si="3"/>
        <v>0</v>
      </c>
      <c r="Q29" s="157" t="s">
        <v>44</v>
      </c>
      <c r="R29" s="157">
        <v>4</v>
      </c>
      <c r="S29" s="157">
        <v>4</v>
      </c>
      <c r="T29" s="157">
        <v>0</v>
      </c>
      <c r="U29" s="157">
        <v>0</v>
      </c>
      <c r="V29" s="158">
        <f t="shared" si="26"/>
        <v>1</v>
      </c>
      <c r="W29" s="162">
        <f t="shared" si="4"/>
        <v>0</v>
      </c>
      <c r="Y29" s="157" t="s">
        <v>44</v>
      </c>
      <c r="Z29" s="157">
        <v>4</v>
      </c>
      <c r="AA29" s="157">
        <v>4</v>
      </c>
      <c r="AB29" s="157">
        <v>0</v>
      </c>
      <c r="AC29" s="157">
        <v>0</v>
      </c>
      <c r="AD29" s="158">
        <f t="shared" si="27"/>
        <v>1</v>
      </c>
      <c r="AE29" s="162">
        <f t="shared" si="5"/>
        <v>0</v>
      </c>
      <c r="AH29" s="157" t="s">
        <v>44</v>
      </c>
      <c r="AI29" s="157">
        <v>4</v>
      </c>
      <c r="AJ29" s="157">
        <v>4</v>
      </c>
      <c r="AK29" s="157">
        <v>0</v>
      </c>
      <c r="AL29" s="157">
        <v>0</v>
      </c>
      <c r="AM29" s="158">
        <f t="shared" si="28"/>
        <v>1</v>
      </c>
      <c r="AN29" s="162">
        <f t="shared" si="6"/>
        <v>0</v>
      </c>
      <c r="AP29" s="157" t="s">
        <v>44</v>
      </c>
      <c r="AQ29" s="157">
        <v>4</v>
      </c>
      <c r="AR29" s="157">
        <v>4</v>
      </c>
      <c r="AS29" s="157">
        <v>0</v>
      </c>
      <c r="AT29" s="157">
        <v>0</v>
      </c>
      <c r="AU29" s="158">
        <f t="shared" si="29"/>
        <v>1</v>
      </c>
      <c r="AV29" s="162">
        <f t="shared" si="7"/>
        <v>0</v>
      </c>
      <c r="BB29" s="157" t="s">
        <v>44</v>
      </c>
      <c r="BC29" s="157">
        <v>4</v>
      </c>
      <c r="BD29" s="157">
        <v>4</v>
      </c>
      <c r="BE29" s="157">
        <v>0</v>
      </c>
      <c r="BF29" s="157">
        <v>0</v>
      </c>
      <c r="BG29" s="158">
        <f t="shared" si="8"/>
        <v>1</v>
      </c>
      <c r="BH29" s="162">
        <f t="shared" si="9"/>
        <v>0</v>
      </c>
      <c r="BJ29" s="157" t="s">
        <v>44</v>
      </c>
      <c r="BK29" s="157">
        <v>4</v>
      </c>
      <c r="BL29" s="157">
        <v>4</v>
      </c>
      <c r="BM29" s="157">
        <v>0</v>
      </c>
      <c r="BN29" s="157">
        <v>0</v>
      </c>
      <c r="BO29" s="158">
        <f t="shared" si="10"/>
        <v>1</v>
      </c>
      <c r="BP29" s="162">
        <f t="shared" si="11"/>
        <v>0</v>
      </c>
      <c r="BW29" s="157" t="s">
        <v>44</v>
      </c>
      <c r="BX29" s="157">
        <v>4</v>
      </c>
      <c r="BY29" s="157">
        <v>4</v>
      </c>
      <c r="BZ29" s="157">
        <v>0</v>
      </c>
      <c r="CA29" s="157">
        <v>0</v>
      </c>
      <c r="CB29" s="158">
        <f t="shared" si="12"/>
        <v>1</v>
      </c>
      <c r="CC29" s="162">
        <f t="shared" si="13"/>
        <v>0</v>
      </c>
      <c r="CI29" s="162"/>
      <c r="CK29" s="157" t="s">
        <v>44</v>
      </c>
      <c r="CL29" s="157">
        <v>4</v>
      </c>
      <c r="CM29" s="157">
        <v>4</v>
      </c>
      <c r="CN29" s="157">
        <v>0</v>
      </c>
      <c r="CO29" s="157">
        <v>0</v>
      </c>
      <c r="CP29" s="158">
        <f t="shared" si="14"/>
        <v>1</v>
      </c>
      <c r="CQ29" s="162">
        <f t="shared" si="15"/>
        <v>0</v>
      </c>
      <c r="CS29" s="157" t="s">
        <v>44</v>
      </c>
      <c r="CT29" s="157">
        <v>4</v>
      </c>
      <c r="CU29" s="157">
        <v>4</v>
      </c>
      <c r="CV29" s="157">
        <v>0</v>
      </c>
      <c r="CW29" s="157">
        <v>0</v>
      </c>
      <c r="CX29" s="158">
        <f t="shared" si="30"/>
        <v>1</v>
      </c>
      <c r="CY29" s="162">
        <f t="shared" si="0"/>
        <v>0</v>
      </c>
      <c r="DG29" s="157" t="s">
        <v>44</v>
      </c>
      <c r="DH29" s="157">
        <v>4</v>
      </c>
      <c r="DI29" s="157">
        <v>4</v>
      </c>
      <c r="DJ29" s="157">
        <v>0</v>
      </c>
      <c r="DK29" s="157">
        <v>0</v>
      </c>
      <c r="DL29" s="158">
        <f t="shared" si="16"/>
        <v>1</v>
      </c>
      <c r="DM29" s="162">
        <f t="shared" si="1"/>
        <v>0</v>
      </c>
      <c r="DT29" s="157" t="s">
        <v>44</v>
      </c>
      <c r="DU29" s="157">
        <v>4</v>
      </c>
      <c r="DV29" s="157">
        <v>4</v>
      </c>
      <c r="DW29" s="157">
        <v>0</v>
      </c>
      <c r="DX29" s="157">
        <v>0</v>
      </c>
      <c r="DY29" s="158">
        <f t="shared" si="17"/>
        <v>1</v>
      </c>
      <c r="DZ29" s="162">
        <f t="shared" si="18"/>
        <v>0</v>
      </c>
      <c r="EB29" s="157" t="s">
        <v>44</v>
      </c>
      <c r="EC29" s="157">
        <v>4</v>
      </c>
      <c r="ED29" s="157">
        <v>4</v>
      </c>
      <c r="EE29" s="157">
        <v>0</v>
      </c>
      <c r="EF29" s="157">
        <v>0</v>
      </c>
      <c r="EG29" s="158">
        <f t="shared" si="19"/>
        <v>1</v>
      </c>
      <c r="EH29" s="162">
        <f t="shared" si="20"/>
        <v>0</v>
      </c>
      <c r="EN29" s="157" t="s">
        <v>44</v>
      </c>
      <c r="EO29" s="157">
        <v>4</v>
      </c>
      <c r="EP29" s="157">
        <v>4</v>
      </c>
      <c r="EQ29" s="157">
        <v>0</v>
      </c>
      <c r="ER29" s="157">
        <v>0</v>
      </c>
      <c r="ES29" s="158">
        <f t="shared" si="21"/>
        <v>1</v>
      </c>
      <c r="ET29" s="162">
        <f t="shared" si="22"/>
        <v>0</v>
      </c>
      <c r="EV29" s="156"/>
      <c r="EW29" s="156"/>
      <c r="EX29" s="156"/>
      <c r="EY29" s="156"/>
      <c r="EZ29" s="156"/>
      <c r="FA29" s="157" t="s">
        <v>44</v>
      </c>
      <c r="FB29" s="157">
        <v>4</v>
      </c>
      <c r="FC29" s="157">
        <v>4</v>
      </c>
      <c r="FD29" s="157">
        <v>0</v>
      </c>
      <c r="FE29" s="157">
        <v>0</v>
      </c>
      <c r="FF29" s="158">
        <f t="shared" si="23"/>
        <v>1</v>
      </c>
      <c r="FG29" s="162">
        <f t="shared" si="24"/>
        <v>0</v>
      </c>
      <c r="FI29" s="156">
        <f t="shared" si="31"/>
        <v>0</v>
      </c>
    </row>
    <row r="30" spans="2:169">
      <c r="B30" s="157" t="s">
        <v>45</v>
      </c>
      <c r="C30" s="157">
        <v>52</v>
      </c>
      <c r="D30" s="157">
        <v>52</v>
      </c>
      <c r="E30" s="157">
        <v>0</v>
      </c>
      <c r="F30" s="157">
        <v>0</v>
      </c>
      <c r="G30" s="158">
        <f t="shared" si="25"/>
        <v>1</v>
      </c>
      <c r="I30" s="157" t="s">
        <v>45</v>
      </c>
      <c r="J30" s="157">
        <v>52</v>
      </c>
      <c r="K30" s="157">
        <v>52</v>
      </c>
      <c r="L30" s="157">
        <v>0</v>
      </c>
      <c r="M30" s="157">
        <v>0</v>
      </c>
      <c r="N30" s="158">
        <f t="shared" si="2"/>
        <v>1</v>
      </c>
      <c r="O30" s="162">
        <f t="shared" si="3"/>
        <v>0</v>
      </c>
      <c r="Q30" s="157" t="s">
        <v>45</v>
      </c>
      <c r="R30" s="157">
        <v>52</v>
      </c>
      <c r="S30" s="157">
        <v>52</v>
      </c>
      <c r="T30" s="157">
        <v>0</v>
      </c>
      <c r="U30" s="157">
        <v>0</v>
      </c>
      <c r="V30" s="158">
        <f t="shared" si="26"/>
        <v>1</v>
      </c>
      <c r="W30" s="162">
        <f t="shared" si="4"/>
        <v>0</v>
      </c>
      <c r="Y30" s="157" t="s">
        <v>45</v>
      </c>
      <c r="Z30" s="157">
        <v>52</v>
      </c>
      <c r="AA30" s="157">
        <v>52</v>
      </c>
      <c r="AB30" s="157">
        <v>0</v>
      </c>
      <c r="AC30" s="157">
        <v>0</v>
      </c>
      <c r="AD30" s="158">
        <f t="shared" si="27"/>
        <v>1</v>
      </c>
      <c r="AE30" s="162">
        <f t="shared" si="5"/>
        <v>0</v>
      </c>
      <c r="AH30" s="157" t="s">
        <v>45</v>
      </c>
      <c r="AI30" s="157">
        <v>52</v>
      </c>
      <c r="AJ30" s="157">
        <v>52</v>
      </c>
      <c r="AK30" s="157">
        <v>0</v>
      </c>
      <c r="AL30" s="157">
        <v>0</v>
      </c>
      <c r="AM30" s="158">
        <f t="shared" si="28"/>
        <v>1</v>
      </c>
      <c r="AN30" s="162">
        <f t="shared" si="6"/>
        <v>0</v>
      </c>
      <c r="AP30" s="157" t="s">
        <v>45</v>
      </c>
      <c r="AQ30" s="157">
        <v>52</v>
      </c>
      <c r="AR30" s="157">
        <v>52</v>
      </c>
      <c r="AS30" s="157">
        <v>0</v>
      </c>
      <c r="AT30" s="157">
        <v>0</v>
      </c>
      <c r="AU30" s="158">
        <f t="shared" si="29"/>
        <v>1</v>
      </c>
      <c r="AV30" s="162">
        <f t="shared" si="7"/>
        <v>0</v>
      </c>
      <c r="BB30" s="157" t="s">
        <v>45</v>
      </c>
      <c r="BC30" s="157">
        <v>52</v>
      </c>
      <c r="BD30" s="157">
        <v>52</v>
      </c>
      <c r="BE30" s="157">
        <v>0</v>
      </c>
      <c r="BF30" s="157">
        <v>0</v>
      </c>
      <c r="BG30" s="158">
        <f t="shared" si="8"/>
        <v>1</v>
      </c>
      <c r="BH30" s="162">
        <f t="shared" si="9"/>
        <v>0</v>
      </c>
      <c r="BJ30" s="157" t="s">
        <v>45</v>
      </c>
      <c r="BK30" s="157">
        <v>52</v>
      </c>
      <c r="BL30" s="157">
        <v>52</v>
      </c>
      <c r="BM30" s="157">
        <v>0</v>
      </c>
      <c r="BN30" s="157">
        <v>0</v>
      </c>
      <c r="BO30" s="158">
        <f t="shared" si="10"/>
        <v>1</v>
      </c>
      <c r="BP30" s="162">
        <f t="shared" si="11"/>
        <v>0</v>
      </c>
      <c r="BW30" s="157" t="s">
        <v>45</v>
      </c>
      <c r="BX30" s="157">
        <v>52</v>
      </c>
      <c r="BY30" s="157">
        <v>52</v>
      </c>
      <c r="BZ30" s="157">
        <v>0</v>
      </c>
      <c r="CA30" s="157">
        <v>0</v>
      </c>
      <c r="CB30" s="158">
        <f t="shared" si="12"/>
        <v>1</v>
      </c>
      <c r="CC30" s="162">
        <f t="shared" si="13"/>
        <v>0</v>
      </c>
      <c r="CD30" s="182" t="s">
        <v>46</v>
      </c>
      <c r="CE30" s="17">
        <v>145</v>
      </c>
      <c r="CF30" s="17">
        <v>141</v>
      </c>
      <c r="CG30" s="17">
        <v>4</v>
      </c>
      <c r="CH30" s="17">
        <v>0</v>
      </c>
      <c r="CI30" s="162">
        <f>CF30/CE30</f>
        <v>0.97241379310344822</v>
      </c>
      <c r="CK30" s="157" t="s">
        <v>45</v>
      </c>
      <c r="CL30" s="157">
        <v>52</v>
      </c>
      <c r="CM30" s="157">
        <v>52</v>
      </c>
      <c r="CN30" s="157">
        <v>0</v>
      </c>
      <c r="CO30" s="157">
        <v>0</v>
      </c>
      <c r="CP30" s="158">
        <f t="shared" si="14"/>
        <v>1</v>
      </c>
      <c r="CQ30" s="162">
        <f t="shared" si="15"/>
        <v>0</v>
      </c>
      <c r="CS30" s="157" t="s">
        <v>45</v>
      </c>
      <c r="CT30" s="157">
        <v>52</v>
      </c>
      <c r="CU30" s="157">
        <v>52</v>
      </c>
      <c r="CV30" s="157">
        <v>0</v>
      </c>
      <c r="CW30" s="157">
        <v>0</v>
      </c>
      <c r="CX30" s="158">
        <f t="shared" si="30"/>
        <v>1</v>
      </c>
      <c r="CY30" s="162">
        <f t="shared" si="0"/>
        <v>0</v>
      </c>
      <c r="DG30" s="157" t="s">
        <v>45</v>
      </c>
      <c r="DH30" s="157">
        <v>52</v>
      </c>
      <c r="DI30" s="157">
        <v>52</v>
      </c>
      <c r="DJ30" s="157">
        <v>0</v>
      </c>
      <c r="DK30" s="157">
        <v>0</v>
      </c>
      <c r="DL30" s="158">
        <f t="shared" si="16"/>
        <v>1</v>
      </c>
      <c r="DM30" s="162">
        <f t="shared" si="1"/>
        <v>0</v>
      </c>
      <c r="DT30" s="157" t="s">
        <v>45</v>
      </c>
      <c r="DU30" s="157">
        <v>52</v>
      </c>
      <c r="DV30" s="157">
        <v>52</v>
      </c>
      <c r="DW30" s="157">
        <v>0</v>
      </c>
      <c r="DX30" s="157">
        <v>0</v>
      </c>
      <c r="DY30" s="158">
        <f t="shared" si="17"/>
        <v>1</v>
      </c>
      <c r="DZ30" s="162">
        <f t="shared" si="18"/>
        <v>0</v>
      </c>
      <c r="EB30" s="157" t="s">
        <v>45</v>
      </c>
      <c r="EC30" s="157">
        <v>52</v>
      </c>
      <c r="ED30" s="157">
        <v>52</v>
      </c>
      <c r="EE30" s="157">
        <v>0</v>
      </c>
      <c r="EF30" s="157">
        <v>0</v>
      </c>
      <c r="EG30" s="158">
        <f t="shared" si="19"/>
        <v>1</v>
      </c>
      <c r="EH30" s="162">
        <f t="shared" si="20"/>
        <v>0</v>
      </c>
      <c r="EN30" s="157" t="s">
        <v>45</v>
      </c>
      <c r="EO30" s="157">
        <v>52</v>
      </c>
      <c r="EP30" s="157">
        <v>52</v>
      </c>
      <c r="EQ30" s="157">
        <v>0</v>
      </c>
      <c r="ER30" s="157">
        <v>0</v>
      </c>
      <c r="ES30" s="158">
        <f t="shared" si="21"/>
        <v>1</v>
      </c>
      <c r="ET30" s="162">
        <f t="shared" si="22"/>
        <v>0</v>
      </c>
      <c r="EV30" s="156"/>
      <c r="EW30" s="156"/>
      <c r="EX30" s="156"/>
      <c r="EY30" s="156"/>
      <c r="EZ30" s="156"/>
      <c r="FA30" s="157" t="s">
        <v>45</v>
      </c>
      <c r="FB30" s="157">
        <v>52</v>
      </c>
      <c r="FC30" s="157">
        <v>52</v>
      </c>
      <c r="FD30" s="157">
        <v>0</v>
      </c>
      <c r="FE30" s="157">
        <v>0</v>
      </c>
      <c r="FF30" s="158">
        <f t="shared" si="23"/>
        <v>1</v>
      </c>
      <c r="FG30" s="162">
        <f t="shared" si="24"/>
        <v>0</v>
      </c>
      <c r="FI30" s="156">
        <f t="shared" si="31"/>
        <v>0</v>
      </c>
    </row>
    <row r="31" spans="2:169">
      <c r="B31" s="163" t="s">
        <v>46</v>
      </c>
      <c r="C31" s="157">
        <v>141</v>
      </c>
      <c r="D31" s="157">
        <v>141</v>
      </c>
      <c r="E31" s="157">
        <v>0</v>
      </c>
      <c r="F31" s="157">
        <v>0</v>
      </c>
      <c r="G31" s="158">
        <v>1</v>
      </c>
      <c r="I31" s="163" t="s">
        <v>46</v>
      </c>
      <c r="J31" s="157">
        <v>141</v>
      </c>
      <c r="K31" s="157">
        <v>141</v>
      </c>
      <c r="L31" s="157">
        <v>0</v>
      </c>
      <c r="M31" s="157">
        <v>0</v>
      </c>
      <c r="N31" s="158">
        <f t="shared" si="2"/>
        <v>1</v>
      </c>
      <c r="O31" s="162">
        <f t="shared" si="3"/>
        <v>0</v>
      </c>
      <c r="Q31" s="163" t="s">
        <v>46</v>
      </c>
      <c r="R31" s="157">
        <v>141</v>
      </c>
      <c r="S31" s="157">
        <v>141</v>
      </c>
      <c r="T31" s="157">
        <v>0</v>
      </c>
      <c r="U31" s="157">
        <v>0</v>
      </c>
      <c r="V31" s="158">
        <f t="shared" si="26"/>
        <v>1</v>
      </c>
      <c r="W31" s="162">
        <f t="shared" si="4"/>
        <v>0</v>
      </c>
      <c r="Y31" s="163" t="s">
        <v>46</v>
      </c>
      <c r="Z31" s="157">
        <v>141</v>
      </c>
      <c r="AA31" s="157">
        <v>141</v>
      </c>
      <c r="AB31" s="157">
        <v>0</v>
      </c>
      <c r="AC31" s="157">
        <v>0</v>
      </c>
      <c r="AD31" s="158">
        <f t="shared" si="27"/>
        <v>1</v>
      </c>
      <c r="AE31" s="162">
        <f t="shared" si="5"/>
        <v>0</v>
      </c>
      <c r="AH31" s="163" t="s">
        <v>46</v>
      </c>
      <c r="AI31" s="157">
        <v>141</v>
      </c>
      <c r="AJ31" s="157">
        <v>141</v>
      </c>
      <c r="AK31" s="157">
        <v>0</v>
      </c>
      <c r="AL31" s="157">
        <v>0</v>
      </c>
      <c r="AM31" s="158">
        <f t="shared" si="28"/>
        <v>1</v>
      </c>
      <c r="AN31" s="162">
        <f t="shared" si="6"/>
        <v>0</v>
      </c>
      <c r="AP31" s="163" t="s">
        <v>46</v>
      </c>
      <c r="AQ31" s="157">
        <v>141</v>
      </c>
      <c r="AR31" s="157">
        <v>141</v>
      </c>
      <c r="AS31" s="157">
        <v>0</v>
      </c>
      <c r="AT31" s="157">
        <v>0</v>
      </c>
      <c r="AU31" s="158">
        <f t="shared" si="29"/>
        <v>1</v>
      </c>
      <c r="AV31" s="162">
        <f t="shared" si="7"/>
        <v>0</v>
      </c>
      <c r="AW31" s="182" t="s">
        <v>46</v>
      </c>
      <c r="AX31" s="17">
        <v>145</v>
      </c>
      <c r="AY31" s="17">
        <v>141</v>
      </c>
      <c r="AZ31" s="17">
        <v>4</v>
      </c>
      <c r="BA31" s="17">
        <v>0</v>
      </c>
      <c r="BB31" s="163" t="s">
        <v>46</v>
      </c>
      <c r="BC31" s="157">
        <v>141</v>
      </c>
      <c r="BD31" s="157">
        <v>141</v>
      </c>
      <c r="BE31" s="157">
        <v>0</v>
      </c>
      <c r="BF31" s="157">
        <v>0</v>
      </c>
      <c r="BG31" s="158">
        <f t="shared" si="8"/>
        <v>1</v>
      </c>
      <c r="BH31" s="162">
        <f t="shared" si="9"/>
        <v>0</v>
      </c>
      <c r="BJ31" s="163" t="s">
        <v>46</v>
      </c>
      <c r="BK31" s="157">
        <v>141</v>
      </c>
      <c r="BL31" s="157">
        <v>141</v>
      </c>
      <c r="BM31" s="157">
        <v>0</v>
      </c>
      <c r="BN31" s="157">
        <v>0</v>
      </c>
      <c r="BO31" s="158">
        <f t="shared" si="10"/>
        <v>1</v>
      </c>
      <c r="BP31" s="162">
        <f t="shared" si="11"/>
        <v>0</v>
      </c>
      <c r="BQ31" s="182" t="s">
        <v>46</v>
      </c>
      <c r="BR31" s="17">
        <v>145</v>
      </c>
      <c r="BS31" s="17">
        <v>141</v>
      </c>
      <c r="BT31" s="17">
        <v>4</v>
      </c>
      <c r="BU31" s="17">
        <v>0</v>
      </c>
      <c r="BV31" s="162">
        <f>BS31/BR31</f>
        <v>0.97241379310344822</v>
      </c>
      <c r="BW31" s="163" t="s">
        <v>46</v>
      </c>
      <c r="BX31" s="157">
        <v>141</v>
      </c>
      <c r="BY31" s="157">
        <v>141</v>
      </c>
      <c r="BZ31" s="157">
        <v>0</v>
      </c>
      <c r="CA31" s="157">
        <v>0</v>
      </c>
      <c r="CB31" s="158">
        <f t="shared" si="12"/>
        <v>1</v>
      </c>
      <c r="CC31" s="162">
        <f t="shared" si="13"/>
        <v>0</v>
      </c>
      <c r="CI31" s="162"/>
      <c r="CK31" s="163" t="s">
        <v>46</v>
      </c>
      <c r="CL31" s="157">
        <v>141</v>
      </c>
      <c r="CM31" s="157">
        <v>141</v>
      </c>
      <c r="CN31" s="157">
        <v>0</v>
      </c>
      <c r="CO31" s="157">
        <v>0</v>
      </c>
      <c r="CP31" s="158">
        <f t="shared" si="14"/>
        <v>1</v>
      </c>
      <c r="CQ31" s="162">
        <f t="shared" si="15"/>
        <v>0</v>
      </c>
      <c r="CS31" s="163" t="s">
        <v>46</v>
      </c>
      <c r="CT31" s="157">
        <v>141</v>
      </c>
      <c r="CU31" s="157">
        <v>141</v>
      </c>
      <c r="CV31" s="157">
        <v>0</v>
      </c>
      <c r="CW31" s="157">
        <v>0</v>
      </c>
      <c r="CX31" s="158">
        <f t="shared" si="30"/>
        <v>1</v>
      </c>
      <c r="CY31" s="162">
        <f t="shared" si="0"/>
        <v>0</v>
      </c>
      <c r="CZ31" s="182" t="s">
        <v>46</v>
      </c>
      <c r="DA31" s="17">
        <v>145</v>
      </c>
      <c r="DB31" s="17">
        <v>141</v>
      </c>
      <c r="DC31" s="17">
        <v>4</v>
      </c>
      <c r="DD31" s="17">
        <v>0</v>
      </c>
      <c r="DE31" s="162">
        <f>DB31/DA31</f>
        <v>0.97241379310344822</v>
      </c>
      <c r="DG31" s="163" t="s">
        <v>46</v>
      </c>
      <c r="DH31" s="157">
        <v>141</v>
      </c>
      <c r="DI31" s="157">
        <v>141</v>
      </c>
      <c r="DJ31" s="157">
        <v>0</v>
      </c>
      <c r="DK31" s="157">
        <v>0</v>
      </c>
      <c r="DL31" s="158">
        <f t="shared" si="16"/>
        <v>1</v>
      </c>
      <c r="DM31" s="162">
        <f t="shared" si="1"/>
        <v>0</v>
      </c>
      <c r="DN31" s="182" t="s">
        <v>46</v>
      </c>
      <c r="DO31" s="17">
        <v>145</v>
      </c>
      <c r="DP31" s="17">
        <v>141</v>
      </c>
      <c r="DQ31" s="17">
        <v>4</v>
      </c>
      <c r="DR31" s="17">
        <v>0</v>
      </c>
      <c r="DT31" s="157" t="s">
        <v>46</v>
      </c>
      <c r="DU31" s="157">
        <v>145</v>
      </c>
      <c r="DV31" s="157">
        <v>141</v>
      </c>
      <c r="DW31" s="157">
        <v>0</v>
      </c>
      <c r="DX31" s="157">
        <v>4</v>
      </c>
      <c r="DY31" s="158">
        <f t="shared" si="17"/>
        <v>0.97241379310344822</v>
      </c>
      <c r="DZ31" s="162">
        <f t="shared" si="18"/>
        <v>-2.7586206896551779E-2</v>
      </c>
      <c r="EB31" s="163" t="s">
        <v>46</v>
      </c>
      <c r="EC31" s="157">
        <v>141</v>
      </c>
      <c r="ED31" s="157">
        <v>141</v>
      </c>
      <c r="EE31" s="157">
        <v>0</v>
      </c>
      <c r="EF31" s="157">
        <v>0</v>
      </c>
      <c r="EG31" s="158">
        <f t="shared" si="19"/>
        <v>1</v>
      </c>
      <c r="EH31" s="162">
        <f t="shared" si="20"/>
        <v>0</v>
      </c>
      <c r="EI31" s="182" t="s">
        <v>46</v>
      </c>
      <c r="EJ31" s="17">
        <v>145</v>
      </c>
      <c r="EK31" s="17">
        <v>141</v>
      </c>
      <c r="EL31" s="17">
        <v>4</v>
      </c>
      <c r="EM31" s="17">
        <v>0</v>
      </c>
      <c r="EN31" s="163" t="s">
        <v>46</v>
      </c>
      <c r="EO31" s="157">
        <v>141</v>
      </c>
      <c r="EP31" s="157">
        <v>141</v>
      </c>
      <c r="EQ31" s="157">
        <v>0</v>
      </c>
      <c r="ER31" s="157">
        <v>0</v>
      </c>
      <c r="ES31" s="158">
        <f t="shared" si="21"/>
        <v>1</v>
      </c>
      <c r="ET31" s="162">
        <f t="shared" si="22"/>
        <v>0</v>
      </c>
      <c r="EV31" s="182" t="s">
        <v>46</v>
      </c>
      <c r="EW31" s="17">
        <v>145</v>
      </c>
      <c r="EX31" s="17">
        <v>141</v>
      </c>
      <c r="EY31" s="17">
        <v>4</v>
      </c>
      <c r="EZ31" s="17">
        <v>0</v>
      </c>
      <c r="FA31" s="163" t="s">
        <v>46</v>
      </c>
      <c r="FB31" s="157">
        <v>141</v>
      </c>
      <c r="FC31" s="157">
        <v>141</v>
      </c>
      <c r="FD31" s="157">
        <v>0</v>
      </c>
      <c r="FE31" s="157">
        <v>0</v>
      </c>
      <c r="FF31" s="158">
        <f t="shared" si="23"/>
        <v>1</v>
      </c>
      <c r="FG31" s="162">
        <f t="shared" si="24"/>
        <v>0</v>
      </c>
      <c r="FH31" s="182" t="s">
        <v>46</v>
      </c>
      <c r="FI31" s="17">
        <v>145</v>
      </c>
      <c r="FJ31" s="17">
        <v>141</v>
      </c>
      <c r="FK31" s="17">
        <v>4</v>
      </c>
      <c r="FL31" s="17">
        <v>0</v>
      </c>
      <c r="FM31" s="162">
        <f t="shared" si="32"/>
        <v>0.97241379310344822</v>
      </c>
    </row>
    <row r="32" spans="2:169">
      <c r="B32" s="157" t="s">
        <v>47</v>
      </c>
      <c r="C32" s="157">
        <v>45</v>
      </c>
      <c r="D32" s="157">
        <v>45</v>
      </c>
      <c r="E32" s="157">
        <v>0</v>
      </c>
      <c r="F32" s="157">
        <v>0</v>
      </c>
      <c r="G32" s="158">
        <f t="shared" si="25"/>
        <v>1</v>
      </c>
      <c r="I32" s="157" t="s">
        <v>47</v>
      </c>
      <c r="J32" s="157">
        <v>45</v>
      </c>
      <c r="K32" s="157">
        <v>45</v>
      </c>
      <c r="L32" s="157">
        <v>0</v>
      </c>
      <c r="M32" s="157">
        <v>0</v>
      </c>
      <c r="N32" s="158">
        <f t="shared" si="2"/>
        <v>1</v>
      </c>
      <c r="O32" s="162">
        <f t="shared" si="3"/>
        <v>0</v>
      </c>
      <c r="Q32" s="157" t="s">
        <v>47</v>
      </c>
      <c r="R32" s="157">
        <v>45</v>
      </c>
      <c r="S32" s="157">
        <v>45</v>
      </c>
      <c r="T32" s="157">
        <v>0</v>
      </c>
      <c r="U32" s="157">
        <v>0</v>
      </c>
      <c r="V32" s="158">
        <f t="shared" si="26"/>
        <v>1</v>
      </c>
      <c r="W32" s="162">
        <f t="shared" si="4"/>
        <v>0</v>
      </c>
      <c r="Y32" s="157" t="s">
        <v>47</v>
      </c>
      <c r="Z32" s="157">
        <v>45</v>
      </c>
      <c r="AA32" s="157">
        <v>45</v>
      </c>
      <c r="AB32" s="157">
        <v>0</v>
      </c>
      <c r="AC32" s="157">
        <v>0</v>
      </c>
      <c r="AD32" s="158">
        <f t="shared" si="27"/>
        <v>1</v>
      </c>
      <c r="AE32" s="162">
        <f t="shared" si="5"/>
        <v>0</v>
      </c>
      <c r="AH32" s="157" t="s">
        <v>47</v>
      </c>
      <c r="AI32" s="157">
        <v>45</v>
      </c>
      <c r="AJ32" s="157">
        <v>45</v>
      </c>
      <c r="AK32" s="157">
        <v>0</v>
      </c>
      <c r="AL32" s="157">
        <v>0</v>
      </c>
      <c r="AM32" s="158">
        <f t="shared" si="28"/>
        <v>1</v>
      </c>
      <c r="AN32" s="162">
        <f t="shared" si="6"/>
        <v>0</v>
      </c>
      <c r="AP32" s="157" t="s">
        <v>47</v>
      </c>
      <c r="AQ32" s="157">
        <v>45</v>
      </c>
      <c r="AR32" s="157">
        <v>45</v>
      </c>
      <c r="AS32" s="157">
        <v>0</v>
      </c>
      <c r="AT32" s="157">
        <v>0</v>
      </c>
      <c r="AU32" s="158">
        <f t="shared" si="29"/>
        <v>1</v>
      </c>
      <c r="AV32" s="162">
        <f t="shared" si="7"/>
        <v>0</v>
      </c>
      <c r="BB32" s="157" t="s">
        <v>47</v>
      </c>
      <c r="BC32" s="157">
        <v>45</v>
      </c>
      <c r="BD32" s="157">
        <v>45</v>
      </c>
      <c r="BE32" s="157">
        <v>0</v>
      </c>
      <c r="BF32" s="157">
        <v>0</v>
      </c>
      <c r="BG32" s="158">
        <f t="shared" si="8"/>
        <v>1</v>
      </c>
      <c r="BH32" s="162">
        <f t="shared" si="9"/>
        <v>0</v>
      </c>
      <c r="BJ32" s="157" t="s">
        <v>47</v>
      </c>
      <c r="BK32" s="157">
        <v>45</v>
      </c>
      <c r="BL32" s="157">
        <v>45</v>
      </c>
      <c r="BM32" s="157">
        <v>0</v>
      </c>
      <c r="BN32" s="157">
        <v>0</v>
      </c>
      <c r="BO32" s="158">
        <f t="shared" si="10"/>
        <v>1</v>
      </c>
      <c r="BP32" s="162">
        <f t="shared" si="11"/>
        <v>0</v>
      </c>
      <c r="BW32" s="157" t="s">
        <v>47</v>
      </c>
      <c r="BX32" s="157">
        <v>45</v>
      </c>
      <c r="BY32" s="157">
        <v>45</v>
      </c>
      <c r="BZ32" s="157">
        <v>0</v>
      </c>
      <c r="CA32" s="157">
        <v>0</v>
      </c>
      <c r="CB32" s="158">
        <f t="shared" si="12"/>
        <v>1</v>
      </c>
      <c r="CC32" s="162">
        <f t="shared" si="13"/>
        <v>0</v>
      </c>
      <c r="CI32" s="162"/>
      <c r="CK32" s="157" t="s">
        <v>47</v>
      </c>
      <c r="CL32" s="157">
        <v>45</v>
      </c>
      <c r="CM32" s="157">
        <v>45</v>
      </c>
      <c r="CN32" s="157">
        <v>0</v>
      </c>
      <c r="CO32" s="157">
        <v>0</v>
      </c>
      <c r="CP32" s="158">
        <f t="shared" si="14"/>
        <v>1</v>
      </c>
      <c r="CQ32" s="162">
        <f t="shared" si="15"/>
        <v>0</v>
      </c>
      <c r="CS32" s="157" t="s">
        <v>47</v>
      </c>
      <c r="CT32" s="157">
        <v>45</v>
      </c>
      <c r="CU32" s="157">
        <v>45</v>
      </c>
      <c r="CV32" s="157">
        <v>0</v>
      </c>
      <c r="CW32" s="157">
        <v>0</v>
      </c>
      <c r="CX32" s="158">
        <f t="shared" si="30"/>
        <v>1</v>
      </c>
      <c r="CY32" s="162">
        <f t="shared" si="0"/>
        <v>0</v>
      </c>
      <c r="DG32" s="157" t="s">
        <v>47</v>
      </c>
      <c r="DH32" s="157">
        <v>45</v>
      </c>
      <c r="DI32" s="157">
        <v>45</v>
      </c>
      <c r="DJ32" s="157">
        <v>0</v>
      </c>
      <c r="DK32" s="157">
        <v>0</v>
      </c>
      <c r="DL32" s="158">
        <f t="shared" si="16"/>
        <v>1</v>
      </c>
      <c r="DM32" s="162">
        <f t="shared" si="1"/>
        <v>0</v>
      </c>
      <c r="DT32" s="157" t="s">
        <v>47</v>
      </c>
      <c r="DU32" s="157">
        <v>45</v>
      </c>
      <c r="DV32" s="157">
        <v>45</v>
      </c>
      <c r="DW32" s="157">
        <v>0</v>
      </c>
      <c r="DX32" s="157">
        <v>0</v>
      </c>
      <c r="DY32" s="158">
        <f t="shared" si="17"/>
        <v>1</v>
      </c>
      <c r="DZ32" s="162">
        <f t="shared" si="18"/>
        <v>0</v>
      </c>
      <c r="EB32" s="157" t="s">
        <v>47</v>
      </c>
      <c r="EC32" s="157">
        <v>45</v>
      </c>
      <c r="ED32" s="157">
        <v>45</v>
      </c>
      <c r="EE32" s="157">
        <v>0</v>
      </c>
      <c r="EF32" s="157">
        <v>0</v>
      </c>
      <c r="EG32" s="158">
        <f t="shared" si="19"/>
        <v>1</v>
      </c>
      <c r="EH32" s="162">
        <f t="shared" si="20"/>
        <v>0</v>
      </c>
      <c r="EN32" s="157" t="s">
        <v>47</v>
      </c>
      <c r="EO32" s="157">
        <v>45</v>
      </c>
      <c r="EP32" s="157">
        <v>45</v>
      </c>
      <c r="EQ32" s="157">
        <v>0</v>
      </c>
      <c r="ER32" s="157">
        <v>0</v>
      </c>
      <c r="ES32" s="158">
        <f t="shared" si="21"/>
        <v>1</v>
      </c>
      <c r="ET32" s="162">
        <f t="shared" si="22"/>
        <v>0</v>
      </c>
      <c r="EV32" s="156"/>
      <c r="EW32" s="156"/>
      <c r="EX32" s="156"/>
      <c r="EY32" s="156"/>
      <c r="EZ32" s="156"/>
      <c r="FA32" s="157" t="s">
        <v>47</v>
      </c>
      <c r="FB32" s="157">
        <v>45</v>
      </c>
      <c r="FC32" s="157">
        <v>45</v>
      </c>
      <c r="FD32" s="157">
        <v>0</v>
      </c>
      <c r="FE32" s="157">
        <v>0</v>
      </c>
      <c r="FF32" s="158">
        <f t="shared" si="23"/>
        <v>1</v>
      </c>
      <c r="FG32" s="162">
        <f t="shared" si="24"/>
        <v>0</v>
      </c>
      <c r="FI32" s="156">
        <f t="shared" si="31"/>
        <v>0</v>
      </c>
    </row>
    <row r="33" spans="2:169">
      <c r="B33" s="157" t="s">
        <v>48</v>
      </c>
      <c r="C33" s="157">
        <v>4</v>
      </c>
      <c r="D33" s="157">
        <v>2</v>
      </c>
      <c r="E33" s="157">
        <v>2</v>
      </c>
      <c r="F33" s="157">
        <v>0</v>
      </c>
      <c r="G33" s="158">
        <f t="shared" si="25"/>
        <v>0.5</v>
      </c>
      <c r="I33" s="157" t="s">
        <v>48</v>
      </c>
      <c r="J33" s="157">
        <v>4</v>
      </c>
      <c r="K33" s="157">
        <v>2</v>
      </c>
      <c r="L33" s="157">
        <v>2</v>
      </c>
      <c r="M33" s="157">
        <v>0</v>
      </c>
      <c r="N33" s="158">
        <f t="shared" si="2"/>
        <v>0.5</v>
      </c>
      <c r="O33" s="162">
        <f t="shared" si="3"/>
        <v>0</v>
      </c>
      <c r="Q33" s="157" t="s">
        <v>48</v>
      </c>
      <c r="R33" s="157">
        <v>4</v>
      </c>
      <c r="S33" s="157">
        <v>2</v>
      </c>
      <c r="T33" s="157">
        <v>2</v>
      </c>
      <c r="U33" s="157">
        <v>0</v>
      </c>
      <c r="V33" s="158">
        <f t="shared" si="26"/>
        <v>0.5</v>
      </c>
      <c r="W33" s="162">
        <f t="shared" si="4"/>
        <v>0</v>
      </c>
      <c r="Y33" s="157" t="s">
        <v>48</v>
      </c>
      <c r="Z33" s="157">
        <v>4</v>
      </c>
      <c r="AA33" s="157">
        <v>2</v>
      </c>
      <c r="AB33" s="157">
        <v>2</v>
      </c>
      <c r="AC33" s="157">
        <v>0</v>
      </c>
      <c r="AD33" s="158">
        <f t="shared" si="27"/>
        <v>0.5</v>
      </c>
      <c r="AE33" s="162">
        <f t="shared" si="5"/>
        <v>0</v>
      </c>
      <c r="AH33" s="157" t="s">
        <v>48</v>
      </c>
      <c r="AI33" s="157">
        <v>4</v>
      </c>
      <c r="AJ33" s="157">
        <v>2</v>
      </c>
      <c r="AK33" s="157">
        <v>2</v>
      </c>
      <c r="AL33" s="157">
        <v>0</v>
      </c>
      <c r="AM33" s="158">
        <f t="shared" si="28"/>
        <v>0.5</v>
      </c>
      <c r="AN33" s="162">
        <f t="shared" si="6"/>
        <v>0</v>
      </c>
      <c r="AP33" s="157" t="s">
        <v>48</v>
      </c>
      <c r="AQ33" s="157">
        <v>4</v>
      </c>
      <c r="AR33" s="157">
        <v>2</v>
      </c>
      <c r="AS33" s="157">
        <v>2</v>
      </c>
      <c r="AT33" s="157">
        <v>0</v>
      </c>
      <c r="AU33" s="158">
        <f t="shared" si="29"/>
        <v>0.5</v>
      </c>
      <c r="AV33" s="162">
        <f t="shared" si="7"/>
        <v>0</v>
      </c>
      <c r="BB33" s="157" t="s">
        <v>48</v>
      </c>
      <c r="BC33" s="157">
        <v>4</v>
      </c>
      <c r="BD33" s="157">
        <v>2</v>
      </c>
      <c r="BE33" s="157">
        <v>2</v>
      </c>
      <c r="BF33" s="157">
        <v>0</v>
      </c>
      <c r="BG33" s="158">
        <f t="shared" si="8"/>
        <v>0.5</v>
      </c>
      <c r="BH33" s="162">
        <f t="shared" si="9"/>
        <v>0</v>
      </c>
      <c r="BJ33" s="157" t="s">
        <v>48</v>
      </c>
      <c r="BK33" s="157">
        <v>4</v>
      </c>
      <c r="BL33" s="157">
        <v>2</v>
      </c>
      <c r="BM33" s="157">
        <v>2</v>
      </c>
      <c r="BN33" s="157">
        <v>0</v>
      </c>
      <c r="BO33" s="158">
        <f t="shared" si="10"/>
        <v>0.5</v>
      </c>
      <c r="BP33" s="162">
        <f t="shared" si="11"/>
        <v>0</v>
      </c>
      <c r="BW33" s="157" t="s">
        <v>48</v>
      </c>
      <c r="BX33" s="157">
        <v>4</v>
      </c>
      <c r="BY33" s="157">
        <v>2</v>
      </c>
      <c r="BZ33" s="157">
        <v>2</v>
      </c>
      <c r="CA33" s="157">
        <v>0</v>
      </c>
      <c r="CB33" s="158">
        <f t="shared" si="12"/>
        <v>0.5</v>
      </c>
      <c r="CC33" s="162">
        <f t="shared" si="13"/>
        <v>0</v>
      </c>
      <c r="CI33" s="162"/>
      <c r="CK33" s="157" t="s">
        <v>48</v>
      </c>
      <c r="CL33" s="157">
        <v>4</v>
      </c>
      <c r="CM33" s="157">
        <v>2</v>
      </c>
      <c r="CN33" s="157">
        <v>2</v>
      </c>
      <c r="CO33" s="157">
        <v>0</v>
      </c>
      <c r="CP33" s="158">
        <f t="shared" si="14"/>
        <v>0.5</v>
      </c>
      <c r="CQ33" s="162">
        <f t="shared" si="15"/>
        <v>0</v>
      </c>
      <c r="CS33" s="157" t="s">
        <v>48</v>
      </c>
      <c r="CT33" s="157">
        <v>4</v>
      </c>
      <c r="CU33" s="157">
        <v>2</v>
      </c>
      <c r="CV33" s="157">
        <v>2</v>
      </c>
      <c r="CW33" s="157">
        <v>0</v>
      </c>
      <c r="CX33" s="158">
        <f t="shared" si="30"/>
        <v>0.5</v>
      </c>
      <c r="CY33" s="162">
        <f t="shared" si="0"/>
        <v>0</v>
      </c>
      <c r="DG33" s="157" t="s">
        <v>48</v>
      </c>
      <c r="DH33" s="157">
        <v>4</v>
      </c>
      <c r="DI33" s="157">
        <v>2</v>
      </c>
      <c r="DJ33" s="157">
        <v>2</v>
      </c>
      <c r="DK33" s="157">
        <v>0</v>
      </c>
      <c r="DL33" s="158">
        <f t="shared" si="16"/>
        <v>0.5</v>
      </c>
      <c r="DM33" s="162">
        <f t="shared" si="1"/>
        <v>0</v>
      </c>
      <c r="DT33" s="157" t="s">
        <v>48</v>
      </c>
      <c r="DU33" s="157">
        <v>4</v>
      </c>
      <c r="DV33" s="157">
        <v>2</v>
      </c>
      <c r="DW33" s="157">
        <v>2</v>
      </c>
      <c r="DX33" s="157">
        <v>0</v>
      </c>
      <c r="DY33" s="158">
        <f t="shared" si="17"/>
        <v>0.5</v>
      </c>
      <c r="DZ33" s="162">
        <f t="shared" si="18"/>
        <v>0</v>
      </c>
      <c r="EB33" s="157" t="s">
        <v>48</v>
      </c>
      <c r="EC33" s="157">
        <v>4</v>
      </c>
      <c r="ED33" s="157">
        <v>2</v>
      </c>
      <c r="EE33" s="157">
        <v>2</v>
      </c>
      <c r="EF33" s="157">
        <v>0</v>
      </c>
      <c r="EG33" s="158">
        <f t="shared" si="19"/>
        <v>0.5</v>
      </c>
      <c r="EH33" s="162">
        <f t="shared" si="20"/>
        <v>0</v>
      </c>
      <c r="EN33" s="157" t="s">
        <v>48</v>
      </c>
      <c r="EO33" s="157">
        <v>4</v>
      </c>
      <c r="EP33" s="157">
        <v>2</v>
      </c>
      <c r="EQ33" s="157">
        <v>2</v>
      </c>
      <c r="ER33" s="157">
        <v>0</v>
      </c>
      <c r="ES33" s="158">
        <f t="shared" si="21"/>
        <v>0.5</v>
      </c>
      <c r="ET33" s="162">
        <f t="shared" si="22"/>
        <v>0</v>
      </c>
      <c r="EV33" s="156"/>
      <c r="EW33" s="156"/>
      <c r="EX33" s="156"/>
      <c r="EY33" s="156"/>
      <c r="EZ33" s="156"/>
      <c r="FA33" s="157" t="s">
        <v>48</v>
      </c>
      <c r="FB33" s="157">
        <v>4</v>
      </c>
      <c r="FC33" s="157">
        <v>2</v>
      </c>
      <c r="FD33" s="157">
        <v>2</v>
      </c>
      <c r="FE33" s="157">
        <v>0</v>
      </c>
      <c r="FF33" s="158">
        <f t="shared" si="23"/>
        <v>0.5</v>
      </c>
      <c r="FG33" s="162">
        <f t="shared" si="24"/>
        <v>0</v>
      </c>
      <c r="FI33" s="156">
        <f t="shared" si="31"/>
        <v>0</v>
      </c>
    </row>
    <row r="34" spans="2:169">
      <c r="B34" s="157" t="s">
        <v>49</v>
      </c>
      <c r="C34" s="157">
        <v>15</v>
      </c>
      <c r="D34" s="157">
        <v>15</v>
      </c>
      <c r="E34" s="157">
        <v>0</v>
      </c>
      <c r="F34" s="157">
        <v>0</v>
      </c>
      <c r="G34" s="158">
        <f t="shared" si="25"/>
        <v>1</v>
      </c>
      <c r="I34" s="157" t="s">
        <v>49</v>
      </c>
      <c r="J34" s="157">
        <v>15</v>
      </c>
      <c r="K34" s="157">
        <v>14</v>
      </c>
      <c r="L34" s="157">
        <v>1</v>
      </c>
      <c r="M34" s="157">
        <v>0</v>
      </c>
      <c r="N34" s="158">
        <f t="shared" si="2"/>
        <v>0.93333333333333335</v>
      </c>
      <c r="O34" s="162">
        <f t="shared" si="3"/>
        <v>-6.6666666666666652E-2</v>
      </c>
      <c r="Q34" s="157" t="s">
        <v>49</v>
      </c>
      <c r="R34" s="157">
        <v>15</v>
      </c>
      <c r="S34" s="157">
        <v>14</v>
      </c>
      <c r="T34" s="157">
        <v>1</v>
      </c>
      <c r="U34" s="157">
        <v>0</v>
      </c>
      <c r="V34" s="158">
        <f t="shared" si="26"/>
        <v>0.93333333333333335</v>
      </c>
      <c r="W34" s="162">
        <f t="shared" si="4"/>
        <v>0</v>
      </c>
      <c r="Y34" s="159" t="s">
        <v>49</v>
      </c>
      <c r="Z34" s="159">
        <v>15</v>
      </c>
      <c r="AA34" s="159">
        <v>13</v>
      </c>
      <c r="AB34" s="159">
        <v>0</v>
      </c>
      <c r="AC34" s="159">
        <v>2</v>
      </c>
      <c r="AD34" s="28">
        <f t="shared" si="27"/>
        <v>0.8666666666666667</v>
      </c>
      <c r="AE34" s="162">
        <f t="shared" si="5"/>
        <v>-6.6666666666666652E-2</v>
      </c>
      <c r="AH34" s="157" t="s">
        <v>49</v>
      </c>
      <c r="AI34" s="157">
        <v>15</v>
      </c>
      <c r="AJ34" s="157">
        <v>13</v>
      </c>
      <c r="AK34" s="157">
        <v>0</v>
      </c>
      <c r="AL34" s="157">
        <v>2</v>
      </c>
      <c r="AM34" s="158">
        <f t="shared" si="28"/>
        <v>0.8666666666666667</v>
      </c>
      <c r="AN34" s="162">
        <f t="shared" si="6"/>
        <v>0</v>
      </c>
      <c r="AP34" s="157" t="s">
        <v>49</v>
      </c>
      <c r="AQ34" s="157">
        <v>15</v>
      </c>
      <c r="AR34" s="157">
        <v>13</v>
      </c>
      <c r="AS34" s="157">
        <v>0</v>
      </c>
      <c r="AT34" s="157">
        <v>2</v>
      </c>
      <c r="AU34" s="158">
        <f t="shared" si="29"/>
        <v>0.8666666666666667</v>
      </c>
      <c r="AV34" s="162">
        <f t="shared" si="7"/>
        <v>0</v>
      </c>
      <c r="BB34" s="157" t="s">
        <v>49</v>
      </c>
      <c r="BC34" s="157">
        <v>15</v>
      </c>
      <c r="BD34" s="157">
        <v>15</v>
      </c>
      <c r="BE34" s="159">
        <v>0</v>
      </c>
      <c r="BF34" s="157">
        <v>0</v>
      </c>
      <c r="BG34" s="158">
        <f t="shared" si="8"/>
        <v>1</v>
      </c>
      <c r="BH34" s="162">
        <f t="shared" si="9"/>
        <v>0.1333333333333333</v>
      </c>
      <c r="BI34" t="s">
        <v>119</v>
      </c>
      <c r="BJ34" s="157" t="s">
        <v>49</v>
      </c>
      <c r="BK34" s="157">
        <v>15</v>
      </c>
      <c r="BL34" s="157">
        <v>15</v>
      </c>
      <c r="BM34" s="159">
        <v>0</v>
      </c>
      <c r="BN34" s="157">
        <v>0</v>
      </c>
      <c r="BO34" s="158">
        <f t="shared" si="10"/>
        <v>1</v>
      </c>
      <c r="BP34" s="162">
        <f t="shared" si="11"/>
        <v>0</v>
      </c>
      <c r="BQ34" t="s">
        <v>119</v>
      </c>
      <c r="BW34" s="157" t="s">
        <v>49</v>
      </c>
      <c r="BX34" s="157">
        <v>15</v>
      </c>
      <c r="BY34" s="157">
        <v>15</v>
      </c>
      <c r="BZ34" s="157">
        <v>0</v>
      </c>
      <c r="CA34" s="157">
        <v>0</v>
      </c>
      <c r="CB34" s="158">
        <f t="shared" si="12"/>
        <v>1</v>
      </c>
      <c r="CC34" s="162">
        <f t="shared" si="13"/>
        <v>0</v>
      </c>
      <c r="CD34" t="s">
        <v>119</v>
      </c>
      <c r="CI34" s="162"/>
      <c r="CK34" s="157" t="s">
        <v>49</v>
      </c>
      <c r="CL34" s="157">
        <v>15</v>
      </c>
      <c r="CM34" s="157">
        <v>15</v>
      </c>
      <c r="CN34" s="157">
        <v>0</v>
      </c>
      <c r="CO34" s="157">
        <v>0</v>
      </c>
      <c r="CP34" s="158">
        <f t="shared" si="14"/>
        <v>1</v>
      </c>
      <c r="CQ34" s="162">
        <f t="shared" si="15"/>
        <v>0</v>
      </c>
      <c r="CR34" t="s">
        <v>119</v>
      </c>
      <c r="CS34" s="157" t="s">
        <v>49</v>
      </c>
      <c r="CT34" s="157">
        <v>15</v>
      </c>
      <c r="CU34" s="157">
        <v>15</v>
      </c>
      <c r="CV34" s="159">
        <v>0</v>
      </c>
      <c r="CW34" s="157">
        <v>0</v>
      </c>
      <c r="CX34" s="158">
        <f t="shared" si="30"/>
        <v>1</v>
      </c>
      <c r="CY34" s="162">
        <f t="shared" si="0"/>
        <v>0</v>
      </c>
      <c r="CZ34" t="s">
        <v>119</v>
      </c>
      <c r="DG34" s="157" t="s">
        <v>49</v>
      </c>
      <c r="DH34" s="157">
        <v>15</v>
      </c>
      <c r="DI34" s="157">
        <v>15</v>
      </c>
      <c r="DJ34" s="159">
        <v>0</v>
      </c>
      <c r="DK34" s="157">
        <v>0</v>
      </c>
      <c r="DL34" s="158">
        <f t="shared" si="16"/>
        <v>1</v>
      </c>
      <c r="DM34" s="162">
        <f t="shared" si="1"/>
        <v>0</v>
      </c>
      <c r="DN34" t="s">
        <v>119</v>
      </c>
      <c r="DT34" s="157" t="s">
        <v>49</v>
      </c>
      <c r="DU34" s="157">
        <v>15</v>
      </c>
      <c r="DV34" s="157">
        <v>14</v>
      </c>
      <c r="DW34" s="157">
        <v>1</v>
      </c>
      <c r="DX34" s="157">
        <v>0</v>
      </c>
      <c r="DY34" s="158">
        <f t="shared" si="17"/>
        <v>0.93333333333333335</v>
      </c>
      <c r="DZ34" s="162">
        <f t="shared" si="18"/>
        <v>-6.6666666666666652E-2</v>
      </c>
      <c r="EB34" s="157" t="s">
        <v>49</v>
      </c>
      <c r="EC34" s="157">
        <v>15</v>
      </c>
      <c r="ED34" s="157">
        <v>15</v>
      </c>
      <c r="EE34" s="159">
        <v>0</v>
      </c>
      <c r="EF34" s="157">
        <v>0</v>
      </c>
      <c r="EG34" s="158">
        <f t="shared" si="19"/>
        <v>1</v>
      </c>
      <c r="EH34" s="162">
        <f t="shared" si="20"/>
        <v>0</v>
      </c>
      <c r="EI34" t="s">
        <v>119</v>
      </c>
      <c r="EN34" s="157" t="s">
        <v>49</v>
      </c>
      <c r="EO34" s="157">
        <v>15</v>
      </c>
      <c r="EP34" s="157">
        <v>15</v>
      </c>
      <c r="EQ34" s="159">
        <v>0</v>
      </c>
      <c r="ER34" s="157">
        <v>0</v>
      </c>
      <c r="ES34" s="158">
        <f t="shared" si="21"/>
        <v>1</v>
      </c>
      <c r="ET34" s="162">
        <f t="shared" si="22"/>
        <v>0</v>
      </c>
      <c r="EU34" t="s">
        <v>119</v>
      </c>
      <c r="EV34" s="156"/>
      <c r="EW34" s="156"/>
      <c r="EX34" s="156"/>
      <c r="EY34" s="156"/>
      <c r="EZ34" s="156"/>
      <c r="FA34" s="157" t="s">
        <v>49</v>
      </c>
      <c r="FB34" s="157">
        <v>15</v>
      </c>
      <c r="FC34" s="157">
        <v>15</v>
      </c>
      <c r="FD34" s="159">
        <v>0</v>
      </c>
      <c r="FE34" s="157">
        <v>0</v>
      </c>
      <c r="FF34" s="158">
        <f t="shared" si="23"/>
        <v>1</v>
      </c>
      <c r="FG34" s="162">
        <f t="shared" si="24"/>
        <v>0</v>
      </c>
      <c r="FH34" t="s">
        <v>119</v>
      </c>
      <c r="FI34" s="156">
        <f t="shared" si="31"/>
        <v>0</v>
      </c>
    </row>
    <row r="35" spans="2:169">
      <c r="B35" s="157" t="s">
        <v>50</v>
      </c>
      <c r="C35" s="157">
        <v>18</v>
      </c>
      <c r="D35" s="157">
        <v>18</v>
      </c>
      <c r="E35" s="157">
        <v>0</v>
      </c>
      <c r="F35" s="157">
        <v>0</v>
      </c>
      <c r="G35" s="158">
        <f t="shared" si="25"/>
        <v>1</v>
      </c>
      <c r="I35" s="157" t="s">
        <v>50</v>
      </c>
      <c r="J35" s="157">
        <v>18</v>
      </c>
      <c r="K35" s="157">
        <v>18</v>
      </c>
      <c r="L35" s="157">
        <v>0</v>
      </c>
      <c r="M35" s="157">
        <v>0</v>
      </c>
      <c r="N35" s="158">
        <f t="shared" si="2"/>
        <v>1</v>
      </c>
      <c r="O35" s="162">
        <f t="shared" si="3"/>
        <v>0</v>
      </c>
      <c r="Q35" s="157" t="s">
        <v>50</v>
      </c>
      <c r="R35" s="157">
        <v>18</v>
      </c>
      <c r="S35" s="157">
        <v>18</v>
      </c>
      <c r="T35" s="157">
        <v>0</v>
      </c>
      <c r="U35" s="157">
        <v>0</v>
      </c>
      <c r="V35" s="158">
        <f t="shared" si="26"/>
        <v>1</v>
      </c>
      <c r="W35" s="162">
        <f t="shared" si="4"/>
        <v>0</v>
      </c>
      <c r="Y35" s="157" t="s">
        <v>50</v>
      </c>
      <c r="Z35" s="157">
        <v>18</v>
      </c>
      <c r="AA35" s="157">
        <v>18</v>
      </c>
      <c r="AB35" s="157">
        <v>0</v>
      </c>
      <c r="AC35" s="157">
        <v>0</v>
      </c>
      <c r="AD35" s="158">
        <f t="shared" si="27"/>
        <v>1</v>
      </c>
      <c r="AE35" s="162">
        <f t="shared" si="5"/>
        <v>0</v>
      </c>
      <c r="AH35" s="157" t="s">
        <v>50</v>
      </c>
      <c r="AI35" s="157">
        <v>18</v>
      </c>
      <c r="AJ35" s="157">
        <v>18</v>
      </c>
      <c r="AK35" s="157">
        <v>0</v>
      </c>
      <c r="AL35" s="157">
        <v>0</v>
      </c>
      <c r="AM35" s="158">
        <f t="shared" si="28"/>
        <v>1</v>
      </c>
      <c r="AN35" s="162">
        <f t="shared" si="6"/>
        <v>0</v>
      </c>
      <c r="AP35" s="157" t="s">
        <v>50</v>
      </c>
      <c r="AQ35" s="157">
        <v>18</v>
      </c>
      <c r="AR35" s="157">
        <v>18</v>
      </c>
      <c r="AS35" s="157">
        <v>0</v>
      </c>
      <c r="AT35" s="157">
        <v>0</v>
      </c>
      <c r="AU35" s="158">
        <f t="shared" si="29"/>
        <v>1</v>
      </c>
      <c r="AV35" s="162">
        <f t="shared" si="7"/>
        <v>0</v>
      </c>
      <c r="BB35" s="157" t="s">
        <v>50</v>
      </c>
      <c r="BC35" s="157">
        <v>18</v>
      </c>
      <c r="BD35" s="157">
        <v>18</v>
      </c>
      <c r="BE35" s="157">
        <v>0</v>
      </c>
      <c r="BF35" s="157">
        <v>0</v>
      </c>
      <c r="BG35" s="158">
        <f t="shared" si="8"/>
        <v>1</v>
      </c>
      <c r="BH35" s="162">
        <f t="shared" si="9"/>
        <v>0</v>
      </c>
      <c r="BJ35" s="157" t="s">
        <v>50</v>
      </c>
      <c r="BK35" s="157">
        <v>18</v>
      </c>
      <c r="BL35" s="157">
        <v>18</v>
      </c>
      <c r="BM35" s="157">
        <v>0</v>
      </c>
      <c r="BN35" s="157">
        <v>0</v>
      </c>
      <c r="BO35" s="158">
        <f t="shared" si="10"/>
        <v>1</v>
      </c>
      <c r="BP35" s="162">
        <f t="shared" si="11"/>
        <v>0</v>
      </c>
      <c r="BW35" s="157" t="s">
        <v>50</v>
      </c>
      <c r="BX35" s="157">
        <v>18</v>
      </c>
      <c r="BY35" s="157">
        <v>18</v>
      </c>
      <c r="BZ35" s="157">
        <v>0</v>
      </c>
      <c r="CA35" s="157">
        <v>0</v>
      </c>
      <c r="CB35" s="158">
        <f t="shared" si="12"/>
        <v>1</v>
      </c>
      <c r="CC35" s="162">
        <f t="shared" si="13"/>
        <v>0</v>
      </c>
      <c r="CI35" s="162"/>
      <c r="CK35" s="157" t="s">
        <v>50</v>
      </c>
      <c r="CL35" s="157">
        <v>18</v>
      </c>
      <c r="CM35" s="157">
        <v>18</v>
      </c>
      <c r="CN35" s="157">
        <v>0</v>
      </c>
      <c r="CO35" s="157">
        <v>0</v>
      </c>
      <c r="CP35" s="158">
        <f t="shared" si="14"/>
        <v>1</v>
      </c>
      <c r="CQ35" s="162">
        <f t="shared" si="15"/>
        <v>0</v>
      </c>
      <c r="CS35" s="157" t="s">
        <v>50</v>
      </c>
      <c r="CT35" s="157">
        <v>18</v>
      </c>
      <c r="CU35" s="157">
        <v>18</v>
      </c>
      <c r="CV35" s="157">
        <v>0</v>
      </c>
      <c r="CW35" s="157">
        <v>0</v>
      </c>
      <c r="CX35" s="158">
        <f t="shared" si="30"/>
        <v>1</v>
      </c>
      <c r="CY35" s="162">
        <f t="shared" ref="CY35:CY66" si="33">CX35-CP35</f>
        <v>0</v>
      </c>
      <c r="DG35" s="157" t="s">
        <v>50</v>
      </c>
      <c r="DH35" s="157">
        <v>18</v>
      </c>
      <c r="DI35" s="157">
        <v>18</v>
      </c>
      <c r="DJ35" s="157">
        <v>0</v>
      </c>
      <c r="DK35" s="157">
        <v>0</v>
      </c>
      <c r="DL35" s="158">
        <f t="shared" si="16"/>
        <v>1</v>
      </c>
      <c r="DM35" s="162">
        <f t="shared" ref="DM35:DM66" si="34">DL35-CX35</f>
        <v>0</v>
      </c>
      <c r="DT35" s="157" t="s">
        <v>50</v>
      </c>
      <c r="DU35" s="157">
        <v>18</v>
      </c>
      <c r="DV35" s="157">
        <v>18</v>
      </c>
      <c r="DW35" s="157">
        <v>0</v>
      </c>
      <c r="DX35" s="157">
        <v>0</v>
      </c>
      <c r="DY35" s="158">
        <f t="shared" si="17"/>
        <v>1</v>
      </c>
      <c r="DZ35" s="162">
        <f t="shared" si="18"/>
        <v>0</v>
      </c>
      <c r="EB35" s="157" t="s">
        <v>50</v>
      </c>
      <c r="EC35" s="157">
        <v>18</v>
      </c>
      <c r="ED35" s="157">
        <v>18</v>
      </c>
      <c r="EE35" s="157">
        <v>0</v>
      </c>
      <c r="EF35" s="157">
        <v>0</v>
      </c>
      <c r="EG35" s="158">
        <f t="shared" si="19"/>
        <v>1</v>
      </c>
      <c r="EH35" s="162">
        <f t="shared" si="20"/>
        <v>0</v>
      </c>
      <c r="EN35" s="157" t="s">
        <v>50</v>
      </c>
      <c r="EO35" s="157">
        <v>18</v>
      </c>
      <c r="EP35" s="157">
        <v>18</v>
      </c>
      <c r="EQ35" s="157">
        <v>0</v>
      </c>
      <c r="ER35" s="157">
        <v>0</v>
      </c>
      <c r="ES35" s="158">
        <f t="shared" si="21"/>
        <v>1</v>
      </c>
      <c r="ET35" s="162">
        <f t="shared" si="22"/>
        <v>0</v>
      </c>
      <c r="EV35" s="156"/>
      <c r="EW35" s="156"/>
      <c r="EX35" s="156"/>
      <c r="EY35" s="156"/>
      <c r="EZ35" s="156"/>
      <c r="FA35" s="157" t="s">
        <v>50</v>
      </c>
      <c r="FB35" s="157">
        <v>18</v>
      </c>
      <c r="FC35" s="157">
        <v>18</v>
      </c>
      <c r="FD35" s="157">
        <v>0</v>
      </c>
      <c r="FE35" s="157">
        <v>0</v>
      </c>
      <c r="FF35" s="158">
        <f t="shared" si="23"/>
        <v>1</v>
      </c>
      <c r="FG35" s="162">
        <f t="shared" si="24"/>
        <v>0</v>
      </c>
      <c r="FI35" s="156">
        <f t="shared" si="31"/>
        <v>0</v>
      </c>
    </row>
    <row r="36" spans="2:169">
      <c r="B36" s="157" t="s">
        <v>51</v>
      </c>
      <c r="C36" s="157">
        <v>59</v>
      </c>
      <c r="D36" s="157">
        <v>59</v>
      </c>
      <c r="E36" s="157">
        <v>0</v>
      </c>
      <c r="F36" s="157">
        <v>0</v>
      </c>
      <c r="G36" s="158">
        <f t="shared" si="25"/>
        <v>1</v>
      </c>
      <c r="I36" s="157" t="s">
        <v>51</v>
      </c>
      <c r="J36" s="157">
        <v>59</v>
      </c>
      <c r="K36" s="157">
        <v>59</v>
      </c>
      <c r="L36" s="157">
        <v>0</v>
      </c>
      <c r="M36" s="157">
        <v>0</v>
      </c>
      <c r="N36" s="158">
        <f t="shared" si="2"/>
        <v>1</v>
      </c>
      <c r="O36" s="162">
        <f t="shared" si="3"/>
        <v>0</v>
      </c>
      <c r="Q36" s="157" t="s">
        <v>51</v>
      </c>
      <c r="R36" s="157">
        <v>59</v>
      </c>
      <c r="S36" s="157">
        <v>59</v>
      </c>
      <c r="T36" s="157">
        <v>0</v>
      </c>
      <c r="U36" s="157">
        <v>0</v>
      </c>
      <c r="V36" s="158">
        <f t="shared" si="26"/>
        <v>1</v>
      </c>
      <c r="W36" s="162">
        <f t="shared" si="4"/>
        <v>0</v>
      </c>
      <c r="Y36" s="157" t="s">
        <v>51</v>
      </c>
      <c r="Z36" s="157">
        <v>59</v>
      </c>
      <c r="AA36" s="157">
        <v>59</v>
      </c>
      <c r="AB36" s="157">
        <v>0</v>
      </c>
      <c r="AC36" s="157">
        <v>0</v>
      </c>
      <c r="AD36" s="158">
        <f t="shared" si="27"/>
        <v>1</v>
      </c>
      <c r="AE36" s="162">
        <f t="shared" si="5"/>
        <v>0</v>
      </c>
      <c r="AH36" s="157" t="s">
        <v>51</v>
      </c>
      <c r="AI36" s="157">
        <v>59</v>
      </c>
      <c r="AJ36" s="157">
        <v>59</v>
      </c>
      <c r="AK36" s="157">
        <v>0</v>
      </c>
      <c r="AL36" s="157">
        <v>0</v>
      </c>
      <c r="AM36" s="158">
        <f t="shared" si="28"/>
        <v>1</v>
      </c>
      <c r="AN36" s="162">
        <f t="shared" si="6"/>
        <v>0</v>
      </c>
      <c r="AP36" s="157" t="s">
        <v>51</v>
      </c>
      <c r="AQ36" s="157">
        <v>59</v>
      </c>
      <c r="AR36" s="157">
        <v>59</v>
      </c>
      <c r="AS36" s="157">
        <v>0</v>
      </c>
      <c r="AT36" s="157">
        <v>0</v>
      </c>
      <c r="AU36" s="158">
        <f t="shared" si="29"/>
        <v>1</v>
      </c>
      <c r="AV36" s="162">
        <f t="shared" si="7"/>
        <v>0</v>
      </c>
      <c r="BB36" s="157" t="s">
        <v>51</v>
      </c>
      <c r="BC36" s="157">
        <v>59</v>
      </c>
      <c r="BD36" s="157">
        <v>59</v>
      </c>
      <c r="BE36" s="157">
        <v>0</v>
      </c>
      <c r="BF36" s="157">
        <v>0</v>
      </c>
      <c r="BG36" s="158">
        <f t="shared" si="8"/>
        <v>1</v>
      </c>
      <c r="BH36" s="162">
        <f t="shared" si="9"/>
        <v>0</v>
      </c>
      <c r="BJ36" s="157" t="s">
        <v>51</v>
      </c>
      <c r="BK36" s="157">
        <v>59</v>
      </c>
      <c r="BL36" s="157">
        <v>59</v>
      </c>
      <c r="BM36" s="157">
        <v>0</v>
      </c>
      <c r="BN36" s="157">
        <v>0</v>
      </c>
      <c r="BO36" s="158">
        <f t="shared" si="10"/>
        <v>1</v>
      </c>
      <c r="BP36" s="162">
        <f t="shared" si="11"/>
        <v>0</v>
      </c>
      <c r="BW36" s="157" t="s">
        <v>51</v>
      </c>
      <c r="BX36" s="157">
        <v>59</v>
      </c>
      <c r="BY36" s="157">
        <v>59</v>
      </c>
      <c r="BZ36" s="157">
        <v>0</v>
      </c>
      <c r="CA36" s="157">
        <v>0</v>
      </c>
      <c r="CB36" s="158">
        <f t="shared" si="12"/>
        <v>1</v>
      </c>
      <c r="CC36" s="162">
        <f t="shared" si="13"/>
        <v>0</v>
      </c>
      <c r="CI36" s="162"/>
      <c r="CK36" s="157" t="s">
        <v>51</v>
      </c>
      <c r="CL36" s="157">
        <v>59</v>
      </c>
      <c r="CM36" s="157">
        <v>59</v>
      </c>
      <c r="CN36" s="157">
        <v>0</v>
      </c>
      <c r="CO36" s="157">
        <v>0</v>
      </c>
      <c r="CP36" s="158">
        <f t="shared" si="14"/>
        <v>1</v>
      </c>
      <c r="CQ36" s="162">
        <f t="shared" si="15"/>
        <v>0</v>
      </c>
      <c r="CS36" s="157" t="s">
        <v>51</v>
      </c>
      <c r="CT36" s="157">
        <v>59</v>
      </c>
      <c r="CU36" s="157">
        <v>59</v>
      </c>
      <c r="CV36" s="157">
        <v>0</v>
      </c>
      <c r="CW36" s="157">
        <v>0</v>
      </c>
      <c r="CX36" s="158">
        <f t="shared" si="30"/>
        <v>1</v>
      </c>
      <c r="CY36" s="162">
        <f t="shared" si="33"/>
        <v>0</v>
      </c>
      <c r="DG36" s="157" t="s">
        <v>51</v>
      </c>
      <c r="DH36" s="157">
        <v>59</v>
      </c>
      <c r="DI36" s="157">
        <v>59</v>
      </c>
      <c r="DJ36" s="157">
        <v>0</v>
      </c>
      <c r="DK36" s="157">
        <v>0</v>
      </c>
      <c r="DL36" s="158">
        <f t="shared" si="16"/>
        <v>1</v>
      </c>
      <c r="DM36" s="162">
        <f t="shared" si="34"/>
        <v>0</v>
      </c>
      <c r="DT36" s="157" t="s">
        <v>51</v>
      </c>
      <c r="DU36" s="157">
        <v>59</v>
      </c>
      <c r="DV36" s="157">
        <v>59</v>
      </c>
      <c r="DW36" s="157">
        <v>0</v>
      </c>
      <c r="DX36" s="157">
        <v>0</v>
      </c>
      <c r="DY36" s="158">
        <f t="shared" si="17"/>
        <v>1</v>
      </c>
      <c r="DZ36" s="162">
        <f t="shared" si="18"/>
        <v>0</v>
      </c>
      <c r="EB36" s="157" t="s">
        <v>51</v>
      </c>
      <c r="EC36" s="157">
        <v>59</v>
      </c>
      <c r="ED36" s="157">
        <v>59</v>
      </c>
      <c r="EE36" s="157">
        <v>0</v>
      </c>
      <c r="EF36" s="157">
        <v>0</v>
      </c>
      <c r="EG36" s="158">
        <f t="shared" si="19"/>
        <v>1</v>
      </c>
      <c r="EH36" s="162">
        <f t="shared" si="20"/>
        <v>0</v>
      </c>
      <c r="EN36" s="157" t="s">
        <v>51</v>
      </c>
      <c r="EO36" s="157">
        <v>58</v>
      </c>
      <c r="EP36" s="157">
        <v>58</v>
      </c>
      <c r="EQ36" s="157">
        <v>0</v>
      </c>
      <c r="ER36" s="157">
        <v>0</v>
      </c>
      <c r="ES36" s="158">
        <f t="shared" si="21"/>
        <v>1</v>
      </c>
      <c r="ET36" s="162">
        <f t="shared" si="22"/>
        <v>0</v>
      </c>
      <c r="EV36" s="156"/>
      <c r="EW36" s="156"/>
      <c r="EX36" s="156"/>
      <c r="EY36" s="156"/>
      <c r="EZ36" s="156"/>
      <c r="FA36" s="157" t="s">
        <v>51</v>
      </c>
      <c r="FB36" s="157">
        <v>58</v>
      </c>
      <c r="FC36" s="157">
        <v>58</v>
      </c>
      <c r="FD36" s="157">
        <v>0</v>
      </c>
      <c r="FE36" s="157">
        <v>0</v>
      </c>
      <c r="FF36" s="158">
        <f t="shared" si="23"/>
        <v>1</v>
      </c>
      <c r="FG36" s="162">
        <f t="shared" si="24"/>
        <v>0</v>
      </c>
      <c r="FI36" s="156">
        <f t="shared" si="31"/>
        <v>0</v>
      </c>
    </row>
    <row r="37" spans="2:169">
      <c r="B37" s="157" t="s">
        <v>52</v>
      </c>
      <c r="C37" s="157">
        <v>14</v>
      </c>
      <c r="D37" s="157">
        <v>12</v>
      </c>
      <c r="E37" s="157">
        <v>0</v>
      </c>
      <c r="F37" s="157">
        <v>2</v>
      </c>
      <c r="G37" s="158">
        <f t="shared" si="25"/>
        <v>0.8571428571428571</v>
      </c>
      <c r="I37" s="157" t="s">
        <v>52</v>
      </c>
      <c r="J37" s="157">
        <v>14</v>
      </c>
      <c r="K37" s="157">
        <v>12</v>
      </c>
      <c r="L37" s="157">
        <v>0</v>
      </c>
      <c r="M37" s="157">
        <v>2</v>
      </c>
      <c r="N37" s="158">
        <f t="shared" si="2"/>
        <v>0.8571428571428571</v>
      </c>
      <c r="O37" s="162">
        <f t="shared" si="3"/>
        <v>0</v>
      </c>
      <c r="Q37" s="157" t="s">
        <v>52</v>
      </c>
      <c r="R37" s="157">
        <v>14</v>
      </c>
      <c r="S37" s="157">
        <v>12</v>
      </c>
      <c r="T37" s="157">
        <v>0</v>
      </c>
      <c r="U37" s="157">
        <v>2</v>
      </c>
      <c r="V37" s="158">
        <f t="shared" si="26"/>
        <v>0.8571428571428571</v>
      </c>
      <c r="W37" s="162">
        <f t="shared" si="4"/>
        <v>0</v>
      </c>
      <c r="Y37" s="157" t="s">
        <v>52</v>
      </c>
      <c r="Z37" s="157">
        <v>14</v>
      </c>
      <c r="AA37" s="157">
        <v>12</v>
      </c>
      <c r="AB37" s="157">
        <v>0</v>
      </c>
      <c r="AC37" s="157">
        <v>2</v>
      </c>
      <c r="AD37" s="158">
        <f t="shared" si="27"/>
        <v>0.8571428571428571</v>
      </c>
      <c r="AE37" s="162">
        <f t="shared" si="5"/>
        <v>0</v>
      </c>
      <c r="AH37" s="157" t="s">
        <v>52</v>
      </c>
      <c r="AI37" s="157">
        <v>14</v>
      </c>
      <c r="AJ37" s="157">
        <v>12</v>
      </c>
      <c r="AK37" s="157">
        <v>0</v>
      </c>
      <c r="AL37" s="157">
        <v>2</v>
      </c>
      <c r="AM37" s="158">
        <f t="shared" si="28"/>
        <v>0.8571428571428571</v>
      </c>
      <c r="AN37" s="162">
        <f t="shared" si="6"/>
        <v>0</v>
      </c>
      <c r="AP37" s="157" t="s">
        <v>52</v>
      </c>
      <c r="AQ37" s="157">
        <v>14</v>
      </c>
      <c r="AR37" s="157">
        <v>12</v>
      </c>
      <c r="AS37" s="157">
        <v>0</v>
      </c>
      <c r="AT37" s="157">
        <v>2</v>
      </c>
      <c r="AU37" s="158">
        <f t="shared" si="29"/>
        <v>0.8571428571428571</v>
      </c>
      <c r="AV37" s="162">
        <f t="shared" si="7"/>
        <v>0</v>
      </c>
      <c r="BB37" s="157" t="s">
        <v>52</v>
      </c>
      <c r="BC37" s="157">
        <v>14</v>
      </c>
      <c r="BD37" s="157">
        <v>12</v>
      </c>
      <c r="BE37" s="157">
        <v>0</v>
      </c>
      <c r="BF37" s="157">
        <v>2</v>
      </c>
      <c r="BG37" s="158">
        <f t="shared" si="8"/>
        <v>0.8571428571428571</v>
      </c>
      <c r="BH37" s="162">
        <f t="shared" si="9"/>
        <v>0</v>
      </c>
      <c r="BJ37" s="157" t="s">
        <v>52</v>
      </c>
      <c r="BK37" s="157">
        <v>14</v>
      </c>
      <c r="BL37" s="157">
        <v>12</v>
      </c>
      <c r="BM37" s="157">
        <v>0</v>
      </c>
      <c r="BN37" s="157">
        <v>2</v>
      </c>
      <c r="BO37" s="158">
        <f t="shared" si="10"/>
        <v>0.8571428571428571</v>
      </c>
      <c r="BP37" s="162">
        <f t="shared" si="11"/>
        <v>0</v>
      </c>
      <c r="BW37" s="157" t="s">
        <v>52</v>
      </c>
      <c r="BX37" s="157">
        <v>14</v>
      </c>
      <c r="BY37" s="157">
        <v>12</v>
      </c>
      <c r="BZ37" s="157">
        <v>0</v>
      </c>
      <c r="CA37" s="157">
        <v>2</v>
      </c>
      <c r="CB37" s="158">
        <f t="shared" si="12"/>
        <v>0.8571428571428571</v>
      </c>
      <c r="CC37" s="162">
        <f t="shared" si="13"/>
        <v>0</v>
      </c>
      <c r="CI37" s="162"/>
      <c r="CK37" s="157" t="s">
        <v>52</v>
      </c>
      <c r="CL37" s="157">
        <v>14</v>
      </c>
      <c r="CM37" s="157">
        <v>12</v>
      </c>
      <c r="CN37" s="157">
        <v>0</v>
      </c>
      <c r="CO37" s="157">
        <v>2</v>
      </c>
      <c r="CP37" s="158">
        <f t="shared" si="14"/>
        <v>0.8571428571428571</v>
      </c>
      <c r="CQ37" s="162">
        <f t="shared" si="15"/>
        <v>0</v>
      </c>
      <c r="CS37" s="157" t="s">
        <v>52</v>
      </c>
      <c r="CT37" s="157">
        <v>14</v>
      </c>
      <c r="CU37" s="157">
        <v>12</v>
      </c>
      <c r="CV37" s="157">
        <v>0</v>
      </c>
      <c r="CW37" s="157">
        <v>2</v>
      </c>
      <c r="CX37" s="158">
        <f t="shared" si="30"/>
        <v>0.8571428571428571</v>
      </c>
      <c r="CY37" s="162">
        <f t="shared" si="33"/>
        <v>0</v>
      </c>
      <c r="DG37" s="157" t="s">
        <v>52</v>
      </c>
      <c r="DH37" s="157">
        <v>14</v>
      </c>
      <c r="DI37" s="157">
        <v>12</v>
      </c>
      <c r="DJ37" s="157">
        <v>0</v>
      </c>
      <c r="DK37" s="157">
        <v>2</v>
      </c>
      <c r="DL37" s="158">
        <f t="shared" si="16"/>
        <v>0.8571428571428571</v>
      </c>
      <c r="DM37" s="162">
        <f t="shared" si="34"/>
        <v>0</v>
      </c>
      <c r="DT37" s="157" t="s">
        <v>52</v>
      </c>
      <c r="DU37" s="157">
        <v>14</v>
      </c>
      <c r="DV37" s="157">
        <v>12</v>
      </c>
      <c r="DW37" s="157">
        <v>0</v>
      </c>
      <c r="DX37" s="157">
        <v>2</v>
      </c>
      <c r="DY37" s="158">
        <f t="shared" si="17"/>
        <v>0.8571428571428571</v>
      </c>
      <c r="DZ37" s="162">
        <f t="shared" si="18"/>
        <v>0</v>
      </c>
      <c r="EB37" s="157" t="s">
        <v>52</v>
      </c>
      <c r="EC37" s="157">
        <v>14</v>
      </c>
      <c r="ED37" s="157">
        <v>12</v>
      </c>
      <c r="EE37" s="157">
        <v>0</v>
      </c>
      <c r="EF37" s="157">
        <v>2</v>
      </c>
      <c r="EG37" s="158">
        <f t="shared" si="19"/>
        <v>0.8571428571428571</v>
      </c>
      <c r="EH37" s="162">
        <f t="shared" si="20"/>
        <v>0</v>
      </c>
      <c r="EN37" s="157" t="s">
        <v>52</v>
      </c>
      <c r="EO37" s="157">
        <v>14</v>
      </c>
      <c r="EP37" s="157">
        <v>12</v>
      </c>
      <c r="EQ37" s="157">
        <v>0</v>
      </c>
      <c r="ER37" s="157">
        <v>2</v>
      </c>
      <c r="ES37" s="158">
        <f t="shared" si="21"/>
        <v>0.8571428571428571</v>
      </c>
      <c r="ET37" s="162">
        <f t="shared" si="22"/>
        <v>0</v>
      </c>
      <c r="EV37" s="156"/>
      <c r="EW37" s="156"/>
      <c r="EX37" s="156"/>
      <c r="EY37" s="156"/>
      <c r="EZ37" s="156"/>
      <c r="FA37" s="157" t="s">
        <v>52</v>
      </c>
      <c r="FB37" s="157">
        <v>14</v>
      </c>
      <c r="FC37" s="157">
        <v>12</v>
      </c>
      <c r="FD37" s="157">
        <v>0</v>
      </c>
      <c r="FE37" s="157">
        <v>2</v>
      </c>
      <c r="FF37" s="158">
        <f t="shared" si="23"/>
        <v>0.8571428571428571</v>
      </c>
      <c r="FG37" s="162">
        <f t="shared" si="24"/>
        <v>0</v>
      </c>
      <c r="FI37" s="156">
        <f t="shared" si="31"/>
        <v>0</v>
      </c>
    </row>
    <row r="38" spans="2:169">
      <c r="B38" s="157" t="s">
        <v>54</v>
      </c>
      <c r="C38" s="157">
        <v>72</v>
      </c>
      <c r="D38" s="157">
        <v>72</v>
      </c>
      <c r="E38" s="157">
        <v>0</v>
      </c>
      <c r="F38" s="157">
        <v>0</v>
      </c>
      <c r="G38" s="158">
        <f t="shared" si="25"/>
        <v>1</v>
      </c>
      <c r="I38" s="157" t="s">
        <v>54</v>
      </c>
      <c r="J38" s="157">
        <v>72</v>
      </c>
      <c r="K38" s="157">
        <v>72</v>
      </c>
      <c r="L38" s="157">
        <v>0</v>
      </c>
      <c r="M38" s="157">
        <v>0</v>
      </c>
      <c r="N38" s="158">
        <f t="shared" si="2"/>
        <v>1</v>
      </c>
      <c r="O38" s="162">
        <f t="shared" si="3"/>
        <v>0</v>
      </c>
      <c r="Q38" s="157" t="s">
        <v>54</v>
      </c>
      <c r="R38" s="157">
        <v>72</v>
      </c>
      <c r="S38" s="157">
        <v>72</v>
      </c>
      <c r="T38" s="157">
        <v>0</v>
      </c>
      <c r="U38" s="157">
        <v>0</v>
      </c>
      <c r="V38" s="158">
        <f t="shared" si="26"/>
        <v>1</v>
      </c>
      <c r="W38" s="162">
        <f t="shared" si="4"/>
        <v>0</v>
      </c>
      <c r="Y38" s="157" t="s">
        <v>54</v>
      </c>
      <c r="Z38" s="157">
        <v>72</v>
      </c>
      <c r="AA38" s="157">
        <v>72</v>
      </c>
      <c r="AB38" s="157">
        <v>0</v>
      </c>
      <c r="AC38" s="157">
        <v>0</v>
      </c>
      <c r="AD38" s="158">
        <f t="shared" si="27"/>
        <v>1</v>
      </c>
      <c r="AE38" s="162">
        <f t="shared" si="5"/>
        <v>0</v>
      </c>
      <c r="AH38" s="157" t="s">
        <v>54</v>
      </c>
      <c r="AI38" s="157">
        <v>72</v>
      </c>
      <c r="AJ38" s="157">
        <v>72</v>
      </c>
      <c r="AK38" s="157">
        <v>0</v>
      </c>
      <c r="AL38" s="157">
        <v>0</v>
      </c>
      <c r="AM38" s="158">
        <f t="shared" si="28"/>
        <v>1</v>
      </c>
      <c r="AN38" s="162">
        <f t="shared" si="6"/>
        <v>0</v>
      </c>
      <c r="AP38" s="157" t="s">
        <v>54</v>
      </c>
      <c r="AQ38" s="157">
        <v>72</v>
      </c>
      <c r="AR38" s="157">
        <v>72</v>
      </c>
      <c r="AS38" s="157">
        <v>0</v>
      </c>
      <c r="AT38" s="157">
        <v>0</v>
      </c>
      <c r="AU38" s="158">
        <f t="shared" si="29"/>
        <v>1</v>
      </c>
      <c r="AV38" s="162">
        <f t="shared" si="7"/>
        <v>0</v>
      </c>
      <c r="BB38" s="157" t="s">
        <v>54</v>
      </c>
      <c r="BC38" s="157">
        <v>72</v>
      </c>
      <c r="BD38" s="157">
        <v>72</v>
      </c>
      <c r="BE38" s="157">
        <v>0</v>
      </c>
      <c r="BF38" s="157">
        <v>0</v>
      </c>
      <c r="BG38" s="158">
        <f t="shared" si="8"/>
        <v>1</v>
      </c>
      <c r="BH38" s="162">
        <f t="shared" si="9"/>
        <v>0</v>
      </c>
      <c r="BJ38" s="157" t="s">
        <v>54</v>
      </c>
      <c r="BK38" s="157">
        <v>72</v>
      </c>
      <c r="BL38" s="157">
        <v>72</v>
      </c>
      <c r="BM38" s="157">
        <v>0</v>
      </c>
      <c r="BN38" s="157">
        <v>0</v>
      </c>
      <c r="BO38" s="158">
        <f t="shared" si="10"/>
        <v>1</v>
      </c>
      <c r="BP38" s="162">
        <f t="shared" si="11"/>
        <v>0</v>
      </c>
      <c r="BW38" s="157" t="s">
        <v>54</v>
      </c>
      <c r="BX38" s="157">
        <v>72</v>
      </c>
      <c r="BY38" s="157">
        <v>72</v>
      </c>
      <c r="BZ38" s="157">
        <v>0</v>
      </c>
      <c r="CA38" s="157">
        <v>0</v>
      </c>
      <c r="CB38" s="158">
        <f t="shared" si="12"/>
        <v>1</v>
      </c>
      <c r="CC38" s="162">
        <f t="shared" si="13"/>
        <v>0</v>
      </c>
      <c r="CI38" s="162"/>
      <c r="CK38" s="157" t="s">
        <v>54</v>
      </c>
      <c r="CL38" s="157">
        <v>72</v>
      </c>
      <c r="CM38" s="157">
        <v>72</v>
      </c>
      <c r="CN38" s="157">
        <v>0</v>
      </c>
      <c r="CO38" s="157">
        <v>0</v>
      </c>
      <c r="CP38" s="158">
        <f t="shared" si="14"/>
        <v>1</v>
      </c>
      <c r="CQ38" s="162">
        <f t="shared" si="15"/>
        <v>0</v>
      </c>
      <c r="CS38" s="157" t="s">
        <v>54</v>
      </c>
      <c r="CT38" s="157">
        <v>72</v>
      </c>
      <c r="CU38" s="157">
        <v>72</v>
      </c>
      <c r="CV38" s="157">
        <v>0</v>
      </c>
      <c r="CW38" s="157">
        <v>0</v>
      </c>
      <c r="CX38" s="158">
        <f t="shared" si="30"/>
        <v>1</v>
      </c>
      <c r="CY38" s="162">
        <f t="shared" si="33"/>
        <v>0</v>
      </c>
      <c r="DG38" s="157" t="s">
        <v>54</v>
      </c>
      <c r="DH38" s="157">
        <v>72</v>
      </c>
      <c r="DI38" s="157">
        <v>72</v>
      </c>
      <c r="DJ38" s="157">
        <v>0</v>
      </c>
      <c r="DK38" s="157">
        <v>0</v>
      </c>
      <c r="DL38" s="158">
        <f t="shared" si="16"/>
        <v>1</v>
      </c>
      <c r="DM38" s="162">
        <f t="shared" si="34"/>
        <v>0</v>
      </c>
      <c r="DT38" s="157" t="s">
        <v>54</v>
      </c>
      <c r="DU38" s="157">
        <v>72</v>
      </c>
      <c r="DV38" s="157">
        <v>72</v>
      </c>
      <c r="DW38" s="157">
        <v>0</v>
      </c>
      <c r="DX38" s="157">
        <v>0</v>
      </c>
      <c r="DY38" s="158">
        <f t="shared" si="17"/>
        <v>1</v>
      </c>
      <c r="DZ38" s="162">
        <f t="shared" si="18"/>
        <v>0</v>
      </c>
      <c r="EB38" s="157" t="s">
        <v>54</v>
      </c>
      <c r="EC38" s="157">
        <v>72</v>
      </c>
      <c r="ED38" s="157">
        <v>72</v>
      </c>
      <c r="EE38" s="157">
        <v>0</v>
      </c>
      <c r="EF38" s="157">
        <v>0</v>
      </c>
      <c r="EG38" s="158">
        <f t="shared" si="19"/>
        <v>1</v>
      </c>
      <c r="EH38" s="162">
        <f t="shared" si="20"/>
        <v>0</v>
      </c>
      <c r="EN38" s="157" t="s">
        <v>54</v>
      </c>
      <c r="EO38" s="157">
        <v>72</v>
      </c>
      <c r="EP38" s="157">
        <v>72</v>
      </c>
      <c r="EQ38" s="157">
        <v>0</v>
      </c>
      <c r="ER38" s="157">
        <v>0</v>
      </c>
      <c r="ES38" s="158">
        <f t="shared" si="21"/>
        <v>1</v>
      </c>
      <c r="ET38" s="162">
        <f t="shared" si="22"/>
        <v>0</v>
      </c>
      <c r="EV38" s="156"/>
      <c r="EW38" s="156"/>
      <c r="EX38" s="156"/>
      <c r="EY38" s="156"/>
      <c r="EZ38" s="156"/>
      <c r="FA38" s="157" t="s">
        <v>54</v>
      </c>
      <c r="FB38" s="157">
        <v>72</v>
      </c>
      <c r="FC38" s="157">
        <v>72</v>
      </c>
      <c r="FD38" s="157">
        <v>0</v>
      </c>
      <c r="FE38" s="157">
        <v>0</v>
      </c>
      <c r="FF38" s="158">
        <f t="shared" si="23"/>
        <v>1</v>
      </c>
      <c r="FG38" s="162">
        <f t="shared" si="24"/>
        <v>0</v>
      </c>
      <c r="FI38" s="156">
        <f t="shared" si="31"/>
        <v>0</v>
      </c>
    </row>
    <row r="39" spans="2:169">
      <c r="B39" s="157" t="s">
        <v>55</v>
      </c>
      <c r="C39" s="157">
        <v>85</v>
      </c>
      <c r="D39" s="157">
        <v>35</v>
      </c>
      <c r="E39" s="157">
        <v>50</v>
      </c>
      <c r="F39" s="157">
        <v>0</v>
      </c>
      <c r="G39" s="158">
        <f t="shared" si="25"/>
        <v>0.41176470588235292</v>
      </c>
      <c r="I39" s="157" t="s">
        <v>55</v>
      </c>
      <c r="J39" s="157">
        <v>85</v>
      </c>
      <c r="K39" s="157">
        <v>35</v>
      </c>
      <c r="L39" s="157">
        <v>50</v>
      </c>
      <c r="M39" s="157">
        <v>0</v>
      </c>
      <c r="N39" s="158">
        <f t="shared" si="2"/>
        <v>0.41176470588235292</v>
      </c>
      <c r="O39" s="162">
        <f t="shared" si="3"/>
        <v>0</v>
      </c>
      <c r="Q39" s="157" t="s">
        <v>55</v>
      </c>
      <c r="R39" s="157">
        <v>85</v>
      </c>
      <c r="S39" s="157">
        <v>35</v>
      </c>
      <c r="T39" s="157">
        <v>50</v>
      </c>
      <c r="U39" s="157">
        <v>0</v>
      </c>
      <c r="V39" s="158">
        <f t="shared" si="26"/>
        <v>0.41176470588235292</v>
      </c>
      <c r="W39" s="162">
        <f t="shared" si="4"/>
        <v>0</v>
      </c>
      <c r="Y39" s="157" t="s">
        <v>55</v>
      </c>
      <c r="Z39" s="157">
        <v>85</v>
      </c>
      <c r="AA39" s="157">
        <v>35</v>
      </c>
      <c r="AB39" s="157">
        <v>50</v>
      </c>
      <c r="AC39" s="157">
        <v>0</v>
      </c>
      <c r="AD39" s="158">
        <f t="shared" si="27"/>
        <v>0.41176470588235292</v>
      </c>
      <c r="AE39" s="162">
        <f t="shared" si="5"/>
        <v>0</v>
      </c>
      <c r="AH39" s="157" t="s">
        <v>55</v>
      </c>
      <c r="AI39" s="157">
        <v>85</v>
      </c>
      <c r="AJ39" s="157">
        <v>35</v>
      </c>
      <c r="AK39" s="157">
        <v>50</v>
      </c>
      <c r="AL39" s="157">
        <v>0</v>
      </c>
      <c r="AM39" s="158">
        <f t="shared" si="28"/>
        <v>0.41176470588235292</v>
      </c>
      <c r="AN39" s="162">
        <f t="shared" si="6"/>
        <v>0</v>
      </c>
      <c r="AP39" s="157" t="s">
        <v>55</v>
      </c>
      <c r="AQ39" s="157">
        <v>85</v>
      </c>
      <c r="AR39" s="157">
        <v>35</v>
      </c>
      <c r="AS39" s="157">
        <v>50</v>
      </c>
      <c r="AT39" s="157">
        <v>0</v>
      </c>
      <c r="AU39" s="158">
        <f t="shared" si="29"/>
        <v>0.41176470588235292</v>
      </c>
      <c r="AV39" s="162">
        <f t="shared" si="7"/>
        <v>0</v>
      </c>
      <c r="BB39" s="157" t="s">
        <v>55</v>
      </c>
      <c r="BC39" s="157">
        <v>85</v>
      </c>
      <c r="BD39" s="157">
        <v>35</v>
      </c>
      <c r="BE39" s="157">
        <v>50</v>
      </c>
      <c r="BF39" s="157">
        <v>0</v>
      </c>
      <c r="BG39" s="158">
        <f t="shared" si="8"/>
        <v>0.41176470588235292</v>
      </c>
      <c r="BH39" s="162">
        <f t="shared" si="9"/>
        <v>0</v>
      </c>
      <c r="BJ39" s="157" t="s">
        <v>55</v>
      </c>
      <c r="BK39" s="157">
        <v>85</v>
      </c>
      <c r="BL39" s="157">
        <v>35</v>
      </c>
      <c r="BM39" s="157">
        <v>50</v>
      </c>
      <c r="BN39" s="157">
        <v>0</v>
      </c>
      <c r="BO39" s="158">
        <f t="shared" si="10"/>
        <v>0.41176470588235292</v>
      </c>
      <c r="BP39" s="162">
        <f t="shared" si="11"/>
        <v>0</v>
      </c>
      <c r="BW39" s="157" t="s">
        <v>55</v>
      </c>
      <c r="BX39" s="157">
        <v>85</v>
      </c>
      <c r="BY39" s="157">
        <v>35</v>
      </c>
      <c r="BZ39" s="157">
        <v>50</v>
      </c>
      <c r="CA39" s="157">
        <v>0</v>
      </c>
      <c r="CB39" s="158">
        <f t="shared" si="12"/>
        <v>0.41176470588235292</v>
      </c>
      <c r="CC39" s="162">
        <f t="shared" si="13"/>
        <v>0</v>
      </c>
      <c r="CI39" s="162"/>
      <c r="CK39" s="157" t="s">
        <v>55</v>
      </c>
      <c r="CL39" s="157">
        <v>85</v>
      </c>
      <c r="CM39" s="157">
        <v>35</v>
      </c>
      <c r="CN39" s="157">
        <v>50</v>
      </c>
      <c r="CO39" s="157">
        <v>0</v>
      </c>
      <c r="CP39" s="158">
        <f t="shared" si="14"/>
        <v>0.41176470588235292</v>
      </c>
      <c r="CQ39" s="162">
        <f t="shared" si="15"/>
        <v>0</v>
      </c>
      <c r="CS39" s="157" t="s">
        <v>55</v>
      </c>
      <c r="CT39" s="157">
        <v>85</v>
      </c>
      <c r="CU39" s="157">
        <v>35</v>
      </c>
      <c r="CV39" s="157">
        <v>50</v>
      </c>
      <c r="CW39" s="157">
        <v>0</v>
      </c>
      <c r="CX39" s="158">
        <f t="shared" si="30"/>
        <v>0.41176470588235292</v>
      </c>
      <c r="CY39" s="162">
        <f t="shared" si="33"/>
        <v>0</v>
      </c>
      <c r="DG39" s="157" t="s">
        <v>55</v>
      </c>
      <c r="DH39" s="157">
        <v>85</v>
      </c>
      <c r="DI39" s="157">
        <v>35</v>
      </c>
      <c r="DJ39" s="157">
        <v>50</v>
      </c>
      <c r="DK39" s="157">
        <v>0</v>
      </c>
      <c r="DL39" s="158">
        <f t="shared" si="16"/>
        <v>0.41176470588235292</v>
      </c>
      <c r="DM39" s="162">
        <f t="shared" si="34"/>
        <v>0</v>
      </c>
      <c r="DT39" s="157" t="s">
        <v>55</v>
      </c>
      <c r="DU39" s="157">
        <v>85</v>
      </c>
      <c r="DV39" s="157">
        <v>35</v>
      </c>
      <c r="DW39" s="157">
        <v>50</v>
      </c>
      <c r="DX39" s="157">
        <v>0</v>
      </c>
      <c r="DY39" s="158">
        <f t="shared" si="17"/>
        <v>0.41176470588235292</v>
      </c>
      <c r="DZ39" s="162">
        <f t="shared" si="18"/>
        <v>0</v>
      </c>
      <c r="EB39" s="157" t="s">
        <v>55</v>
      </c>
      <c r="EC39" s="157">
        <v>85</v>
      </c>
      <c r="ED39" s="157">
        <v>35</v>
      </c>
      <c r="EE39" s="157">
        <v>50</v>
      </c>
      <c r="EF39" s="157">
        <v>0</v>
      </c>
      <c r="EG39" s="158">
        <f t="shared" si="19"/>
        <v>0.41176470588235292</v>
      </c>
      <c r="EH39" s="162">
        <f t="shared" si="20"/>
        <v>0</v>
      </c>
      <c r="EN39" s="157" t="s">
        <v>55</v>
      </c>
      <c r="EO39" s="157">
        <v>85</v>
      </c>
      <c r="EP39" s="157">
        <v>35</v>
      </c>
      <c r="EQ39" s="157">
        <v>50</v>
      </c>
      <c r="ER39" s="157">
        <v>0</v>
      </c>
      <c r="ES39" s="158">
        <f t="shared" si="21"/>
        <v>0.41176470588235292</v>
      </c>
      <c r="ET39" s="162">
        <f t="shared" si="22"/>
        <v>0</v>
      </c>
      <c r="EV39" s="156"/>
      <c r="EW39" s="156"/>
      <c r="EX39" s="156"/>
      <c r="EY39" s="156"/>
      <c r="EZ39" s="156"/>
      <c r="FA39" s="157" t="s">
        <v>55</v>
      </c>
      <c r="FB39" s="157">
        <v>85</v>
      </c>
      <c r="FC39" s="157">
        <v>35</v>
      </c>
      <c r="FD39" s="157">
        <v>50</v>
      </c>
      <c r="FE39" s="157">
        <v>0</v>
      </c>
      <c r="FF39" s="158">
        <f t="shared" si="23"/>
        <v>0.41176470588235292</v>
      </c>
      <c r="FG39" s="162">
        <f t="shared" si="24"/>
        <v>0</v>
      </c>
      <c r="FI39" s="156">
        <f t="shared" si="31"/>
        <v>0</v>
      </c>
    </row>
    <row r="40" spans="2:169">
      <c r="B40" s="157" t="s">
        <v>56</v>
      </c>
      <c r="C40" s="157">
        <v>152</v>
      </c>
      <c r="D40" s="157">
        <v>151</v>
      </c>
      <c r="E40" s="157">
        <v>1</v>
      </c>
      <c r="F40" s="157">
        <v>0</v>
      </c>
      <c r="G40" s="158">
        <f t="shared" si="25"/>
        <v>0.99342105263157898</v>
      </c>
      <c r="I40" s="157" t="s">
        <v>56</v>
      </c>
      <c r="J40" s="157">
        <v>152</v>
      </c>
      <c r="K40" s="157">
        <v>151</v>
      </c>
      <c r="L40" s="157">
        <v>1</v>
      </c>
      <c r="M40" s="157">
        <v>0</v>
      </c>
      <c r="N40" s="158">
        <f t="shared" si="2"/>
        <v>0.99342105263157898</v>
      </c>
      <c r="O40" s="162">
        <f t="shared" si="3"/>
        <v>0</v>
      </c>
      <c r="Q40" s="157" t="s">
        <v>56</v>
      </c>
      <c r="R40" s="157">
        <v>153</v>
      </c>
      <c r="S40" s="157">
        <v>152</v>
      </c>
      <c r="T40" s="157">
        <v>1</v>
      </c>
      <c r="U40" s="157">
        <v>0</v>
      </c>
      <c r="V40" s="158">
        <f t="shared" si="26"/>
        <v>0.99346405228758172</v>
      </c>
      <c r="W40" s="162">
        <f t="shared" si="4"/>
        <v>4.2999656002740139E-5</v>
      </c>
      <c r="Y40" s="157" t="s">
        <v>56</v>
      </c>
      <c r="Z40" s="157">
        <v>153</v>
      </c>
      <c r="AA40" s="157">
        <v>152</v>
      </c>
      <c r="AB40" s="157">
        <v>1</v>
      </c>
      <c r="AC40" s="157">
        <v>0</v>
      </c>
      <c r="AD40" s="158">
        <f t="shared" si="27"/>
        <v>0.99346405228758172</v>
      </c>
      <c r="AE40" s="162">
        <f t="shared" si="5"/>
        <v>0</v>
      </c>
      <c r="AH40" s="157" t="s">
        <v>56</v>
      </c>
      <c r="AI40" s="157">
        <v>153</v>
      </c>
      <c r="AJ40" s="157">
        <v>152</v>
      </c>
      <c r="AK40" s="157">
        <v>1</v>
      </c>
      <c r="AL40" s="157">
        <v>0</v>
      </c>
      <c r="AM40" s="158">
        <f t="shared" si="28"/>
        <v>0.99346405228758172</v>
      </c>
      <c r="AN40" s="162">
        <f t="shared" si="6"/>
        <v>0</v>
      </c>
      <c r="AP40" s="157" t="s">
        <v>56</v>
      </c>
      <c r="AQ40" s="157">
        <v>153</v>
      </c>
      <c r="AR40" s="157">
        <v>152</v>
      </c>
      <c r="AS40" s="157">
        <v>1</v>
      </c>
      <c r="AT40" s="157">
        <v>0</v>
      </c>
      <c r="AU40" s="158">
        <f t="shared" si="29"/>
        <v>0.99346405228758172</v>
      </c>
      <c r="AV40" s="162">
        <f t="shared" si="7"/>
        <v>0</v>
      </c>
      <c r="BB40" s="157" t="s">
        <v>56</v>
      </c>
      <c r="BC40" s="157">
        <v>153</v>
      </c>
      <c r="BD40" s="157">
        <v>152</v>
      </c>
      <c r="BE40" s="157">
        <v>1</v>
      </c>
      <c r="BF40" s="157">
        <v>0</v>
      </c>
      <c r="BG40" s="158">
        <f t="shared" si="8"/>
        <v>0.99346405228758172</v>
      </c>
      <c r="BH40" s="162">
        <f t="shared" si="9"/>
        <v>0</v>
      </c>
      <c r="BJ40" s="157" t="s">
        <v>56</v>
      </c>
      <c r="BK40" s="157">
        <v>153</v>
      </c>
      <c r="BL40" s="157">
        <v>152</v>
      </c>
      <c r="BM40" s="157">
        <v>1</v>
      </c>
      <c r="BN40" s="157">
        <v>0</v>
      </c>
      <c r="BO40" s="158">
        <f t="shared" si="10"/>
        <v>0.99346405228758172</v>
      </c>
      <c r="BP40" s="162">
        <f t="shared" si="11"/>
        <v>0</v>
      </c>
      <c r="BW40" s="157" t="s">
        <v>56</v>
      </c>
      <c r="BX40" s="157">
        <v>153</v>
      </c>
      <c r="BY40" s="157">
        <v>152</v>
      </c>
      <c r="BZ40" s="157">
        <v>1</v>
      </c>
      <c r="CA40" s="157">
        <v>0</v>
      </c>
      <c r="CB40" s="158">
        <f t="shared" si="12"/>
        <v>0.99346405228758172</v>
      </c>
      <c r="CC40" s="162">
        <f t="shared" si="13"/>
        <v>0</v>
      </c>
      <c r="CI40" s="162"/>
      <c r="CK40" s="157" t="s">
        <v>56</v>
      </c>
      <c r="CL40" s="157">
        <v>153</v>
      </c>
      <c r="CM40" s="157">
        <v>152</v>
      </c>
      <c r="CN40" s="157">
        <v>1</v>
      </c>
      <c r="CO40" s="157">
        <v>0</v>
      </c>
      <c r="CP40" s="158">
        <f t="shared" si="14"/>
        <v>0.99346405228758172</v>
      </c>
      <c r="CQ40" s="162">
        <f t="shared" si="15"/>
        <v>0</v>
      </c>
      <c r="CS40" s="157" t="s">
        <v>56</v>
      </c>
      <c r="CT40" s="157">
        <v>153</v>
      </c>
      <c r="CU40" s="157">
        <v>152</v>
      </c>
      <c r="CV40" s="157">
        <v>1</v>
      </c>
      <c r="CW40" s="157">
        <v>0</v>
      </c>
      <c r="CX40" s="158">
        <f t="shared" si="30"/>
        <v>0.99346405228758172</v>
      </c>
      <c r="CY40" s="162">
        <f t="shared" si="33"/>
        <v>0</v>
      </c>
      <c r="DG40" s="157" t="s">
        <v>56</v>
      </c>
      <c r="DH40" s="157">
        <v>153</v>
      </c>
      <c r="DI40" s="157">
        <v>152</v>
      </c>
      <c r="DJ40" s="157">
        <v>1</v>
      </c>
      <c r="DK40" s="157">
        <v>0</v>
      </c>
      <c r="DL40" s="158">
        <f t="shared" si="16"/>
        <v>0.99346405228758172</v>
      </c>
      <c r="DM40" s="162">
        <f t="shared" si="34"/>
        <v>0</v>
      </c>
      <c r="DT40" s="157" t="s">
        <v>56</v>
      </c>
      <c r="DU40" s="157">
        <v>153</v>
      </c>
      <c r="DV40" s="157">
        <v>152</v>
      </c>
      <c r="DW40" s="157">
        <v>1</v>
      </c>
      <c r="DX40" s="157">
        <v>0</v>
      </c>
      <c r="DY40" s="158">
        <f t="shared" si="17"/>
        <v>0.99346405228758172</v>
      </c>
      <c r="DZ40" s="162">
        <f t="shared" si="18"/>
        <v>0</v>
      </c>
      <c r="EB40" s="157" t="s">
        <v>56</v>
      </c>
      <c r="EC40" s="157">
        <v>153</v>
      </c>
      <c r="ED40" s="157">
        <v>152</v>
      </c>
      <c r="EE40" s="157">
        <v>1</v>
      </c>
      <c r="EF40" s="157">
        <v>0</v>
      </c>
      <c r="EG40" s="158">
        <f t="shared" si="19"/>
        <v>0.99346405228758172</v>
      </c>
      <c r="EH40" s="162">
        <f t="shared" si="20"/>
        <v>0</v>
      </c>
      <c r="EN40" s="157" t="s">
        <v>56</v>
      </c>
      <c r="EO40" s="157">
        <v>153</v>
      </c>
      <c r="EP40" s="157">
        <v>152</v>
      </c>
      <c r="EQ40" s="157">
        <v>1</v>
      </c>
      <c r="ER40" s="157">
        <v>0</v>
      </c>
      <c r="ES40" s="158">
        <f t="shared" si="21"/>
        <v>0.99346405228758172</v>
      </c>
      <c r="ET40" s="162">
        <f t="shared" si="22"/>
        <v>0</v>
      </c>
      <c r="EV40" s="156"/>
      <c r="EW40" s="156"/>
      <c r="EX40" s="156"/>
      <c r="EY40" s="156"/>
      <c r="EZ40" s="156"/>
      <c r="FA40" s="157" t="s">
        <v>56</v>
      </c>
      <c r="FB40" s="157">
        <v>153</v>
      </c>
      <c r="FC40" s="157">
        <v>152</v>
      </c>
      <c r="FD40" s="157">
        <v>1</v>
      </c>
      <c r="FE40" s="157">
        <v>0</v>
      </c>
      <c r="FF40" s="158">
        <f t="shared" si="23"/>
        <v>0.99346405228758172</v>
      </c>
      <c r="FG40" s="162">
        <f t="shared" si="24"/>
        <v>0</v>
      </c>
      <c r="FI40" s="156">
        <f t="shared" si="31"/>
        <v>0</v>
      </c>
    </row>
    <row r="41" spans="2:169">
      <c r="B41" s="157" t="s">
        <v>57</v>
      </c>
      <c r="C41" s="157">
        <v>67</v>
      </c>
      <c r="D41" s="157">
        <v>55</v>
      </c>
      <c r="E41" s="157">
        <v>11</v>
      </c>
      <c r="F41" s="157">
        <v>1</v>
      </c>
      <c r="G41" s="158">
        <f t="shared" si="25"/>
        <v>0.82089552238805974</v>
      </c>
      <c r="I41" s="157" t="s">
        <v>57</v>
      </c>
      <c r="J41" s="157">
        <v>67</v>
      </c>
      <c r="K41" s="157">
        <v>55</v>
      </c>
      <c r="L41" s="157">
        <v>11</v>
      </c>
      <c r="M41" s="157">
        <v>1</v>
      </c>
      <c r="N41" s="158">
        <f t="shared" si="2"/>
        <v>0.82089552238805974</v>
      </c>
      <c r="O41" s="162">
        <f t="shared" si="3"/>
        <v>0</v>
      </c>
      <c r="Q41" s="157" t="s">
        <v>57</v>
      </c>
      <c r="R41" s="157">
        <v>67</v>
      </c>
      <c r="S41" s="157">
        <v>55</v>
      </c>
      <c r="T41" s="157">
        <v>11</v>
      </c>
      <c r="U41" s="157">
        <v>1</v>
      </c>
      <c r="V41" s="158">
        <f t="shared" si="26"/>
        <v>0.82089552238805974</v>
      </c>
      <c r="W41" s="162">
        <f t="shared" si="4"/>
        <v>0</v>
      </c>
      <c r="Y41" s="157" t="s">
        <v>57</v>
      </c>
      <c r="Z41" s="157">
        <v>67</v>
      </c>
      <c r="AA41" s="157">
        <v>55</v>
      </c>
      <c r="AB41" s="157">
        <v>11</v>
      </c>
      <c r="AC41" s="157">
        <v>1</v>
      </c>
      <c r="AD41" s="158">
        <f t="shared" si="27"/>
        <v>0.82089552238805974</v>
      </c>
      <c r="AE41" s="162">
        <f t="shared" si="5"/>
        <v>0</v>
      </c>
      <c r="AH41" s="157" t="s">
        <v>57</v>
      </c>
      <c r="AI41" s="157">
        <v>67</v>
      </c>
      <c r="AJ41" s="157">
        <v>55</v>
      </c>
      <c r="AK41" s="157">
        <v>11</v>
      </c>
      <c r="AL41" s="157">
        <v>1</v>
      </c>
      <c r="AM41" s="158">
        <f t="shared" si="28"/>
        <v>0.82089552238805974</v>
      </c>
      <c r="AN41" s="162">
        <f t="shared" si="6"/>
        <v>0</v>
      </c>
      <c r="AP41" s="157" t="s">
        <v>57</v>
      </c>
      <c r="AQ41" s="157">
        <v>67</v>
      </c>
      <c r="AR41" s="157">
        <v>55</v>
      </c>
      <c r="AS41" s="157">
        <v>11</v>
      </c>
      <c r="AT41" s="157">
        <v>1</v>
      </c>
      <c r="AU41" s="158">
        <f t="shared" si="29"/>
        <v>0.82089552238805974</v>
      </c>
      <c r="AV41" s="162">
        <f t="shared" si="7"/>
        <v>0</v>
      </c>
      <c r="BB41" s="157" t="s">
        <v>57</v>
      </c>
      <c r="BC41" s="157">
        <v>67</v>
      </c>
      <c r="BD41" s="157">
        <v>55</v>
      </c>
      <c r="BE41" s="157">
        <v>11</v>
      </c>
      <c r="BF41" s="157">
        <v>1</v>
      </c>
      <c r="BG41" s="158">
        <f t="shared" si="8"/>
        <v>0.82089552238805974</v>
      </c>
      <c r="BH41" s="162">
        <f t="shared" si="9"/>
        <v>0</v>
      </c>
      <c r="BJ41" s="157" t="s">
        <v>57</v>
      </c>
      <c r="BK41" s="157">
        <v>67</v>
      </c>
      <c r="BL41" s="157">
        <v>55</v>
      </c>
      <c r="BM41" s="157">
        <v>11</v>
      </c>
      <c r="BN41" s="157">
        <v>1</v>
      </c>
      <c r="BO41" s="158">
        <f t="shared" si="10"/>
        <v>0.82089552238805974</v>
      </c>
      <c r="BP41" s="162">
        <f t="shared" si="11"/>
        <v>0</v>
      </c>
      <c r="BW41" s="157" t="s">
        <v>57</v>
      </c>
      <c r="BX41" s="157">
        <v>67</v>
      </c>
      <c r="BY41" s="157">
        <v>55</v>
      </c>
      <c r="BZ41" s="157">
        <v>11</v>
      </c>
      <c r="CA41" s="157">
        <v>1</v>
      </c>
      <c r="CB41" s="158">
        <f t="shared" si="12"/>
        <v>0.82089552238805974</v>
      </c>
      <c r="CC41" s="162">
        <f t="shared" si="13"/>
        <v>0</v>
      </c>
      <c r="CI41" s="162"/>
      <c r="CK41" s="157" t="s">
        <v>57</v>
      </c>
      <c r="CL41" s="157">
        <v>67</v>
      </c>
      <c r="CM41" s="157">
        <v>55</v>
      </c>
      <c r="CN41" s="157">
        <v>11</v>
      </c>
      <c r="CO41" s="157">
        <v>1</v>
      </c>
      <c r="CP41" s="158">
        <f t="shared" si="14"/>
        <v>0.82089552238805974</v>
      </c>
      <c r="CQ41" s="162">
        <f t="shared" si="15"/>
        <v>0</v>
      </c>
      <c r="CS41" s="157" t="s">
        <v>57</v>
      </c>
      <c r="CT41" s="157">
        <v>67</v>
      </c>
      <c r="CU41" s="157">
        <v>55</v>
      </c>
      <c r="CV41" s="157">
        <v>11</v>
      </c>
      <c r="CW41" s="157">
        <v>1</v>
      </c>
      <c r="CX41" s="158">
        <f t="shared" si="30"/>
        <v>0.82089552238805974</v>
      </c>
      <c r="CY41" s="162">
        <f t="shared" si="33"/>
        <v>0</v>
      </c>
      <c r="DG41" s="157" t="s">
        <v>57</v>
      </c>
      <c r="DH41" s="157">
        <v>67</v>
      </c>
      <c r="DI41" s="157">
        <v>55</v>
      </c>
      <c r="DJ41" s="157">
        <v>11</v>
      </c>
      <c r="DK41" s="157">
        <v>1</v>
      </c>
      <c r="DL41" s="158">
        <f t="shared" si="16"/>
        <v>0.82089552238805974</v>
      </c>
      <c r="DM41" s="162">
        <f t="shared" si="34"/>
        <v>0</v>
      </c>
      <c r="DT41" s="157" t="s">
        <v>57</v>
      </c>
      <c r="DU41" s="157">
        <v>67</v>
      </c>
      <c r="DV41" s="157">
        <v>55</v>
      </c>
      <c r="DW41" s="157">
        <v>11</v>
      </c>
      <c r="DX41" s="157">
        <v>1</v>
      </c>
      <c r="DY41" s="158">
        <f t="shared" si="17"/>
        <v>0.82089552238805974</v>
      </c>
      <c r="DZ41" s="162">
        <f t="shared" si="18"/>
        <v>0</v>
      </c>
      <c r="EB41" s="157" t="s">
        <v>57</v>
      </c>
      <c r="EC41" s="157">
        <v>67</v>
      </c>
      <c r="ED41" s="157">
        <v>55</v>
      </c>
      <c r="EE41" s="157">
        <v>11</v>
      </c>
      <c r="EF41" s="157">
        <v>1</v>
      </c>
      <c r="EG41" s="158">
        <f t="shared" si="19"/>
        <v>0.82089552238805974</v>
      </c>
      <c r="EH41" s="162">
        <f t="shared" si="20"/>
        <v>0</v>
      </c>
      <c r="EN41" s="157" t="s">
        <v>57</v>
      </c>
      <c r="EO41" s="157">
        <v>67</v>
      </c>
      <c r="EP41" s="157">
        <v>55</v>
      </c>
      <c r="EQ41" s="157">
        <v>11</v>
      </c>
      <c r="ER41" s="157">
        <v>1</v>
      </c>
      <c r="ES41" s="158">
        <f t="shared" si="21"/>
        <v>0.82089552238805974</v>
      </c>
      <c r="ET41" s="162">
        <f t="shared" si="22"/>
        <v>0</v>
      </c>
      <c r="EV41" s="156"/>
      <c r="EW41" s="156"/>
      <c r="EX41" s="156"/>
      <c r="EY41" s="156"/>
      <c r="EZ41" s="156"/>
      <c r="FA41" s="157" t="s">
        <v>57</v>
      </c>
      <c r="FB41" s="157">
        <v>67</v>
      </c>
      <c r="FC41" s="157">
        <v>55</v>
      </c>
      <c r="FD41" s="157">
        <v>11</v>
      </c>
      <c r="FE41" s="157">
        <v>1</v>
      </c>
      <c r="FF41" s="158">
        <f t="shared" si="23"/>
        <v>0.82089552238805974</v>
      </c>
      <c r="FG41" s="162">
        <f t="shared" si="24"/>
        <v>0</v>
      </c>
      <c r="FI41" s="156">
        <f t="shared" si="31"/>
        <v>0</v>
      </c>
    </row>
    <row r="42" spans="2:169">
      <c r="B42" s="163" t="s">
        <v>58</v>
      </c>
      <c r="C42" s="157">
        <v>3</v>
      </c>
      <c r="D42" s="157">
        <v>3</v>
      </c>
      <c r="E42" s="157">
        <v>0</v>
      </c>
      <c r="F42" s="157">
        <v>0</v>
      </c>
      <c r="G42" s="158">
        <v>1</v>
      </c>
      <c r="I42" s="163" t="s">
        <v>58</v>
      </c>
      <c r="J42" s="157">
        <v>3</v>
      </c>
      <c r="K42" s="157">
        <v>3</v>
      </c>
      <c r="L42" s="157">
        <v>0</v>
      </c>
      <c r="M42" s="157">
        <v>0</v>
      </c>
      <c r="N42" s="158">
        <f t="shared" si="2"/>
        <v>1</v>
      </c>
      <c r="O42" s="162">
        <f t="shared" si="3"/>
        <v>0</v>
      </c>
      <c r="Q42" s="163" t="s">
        <v>58</v>
      </c>
      <c r="R42" s="157">
        <v>3</v>
      </c>
      <c r="S42" s="157">
        <v>3</v>
      </c>
      <c r="T42" s="157">
        <v>0</v>
      </c>
      <c r="U42" s="157">
        <v>0</v>
      </c>
      <c r="V42" s="158">
        <f t="shared" si="26"/>
        <v>1</v>
      </c>
      <c r="W42" s="162">
        <f t="shared" si="4"/>
        <v>0</v>
      </c>
      <c r="Y42" s="163" t="s">
        <v>58</v>
      </c>
      <c r="Z42" s="157">
        <v>3</v>
      </c>
      <c r="AA42" s="157">
        <v>3</v>
      </c>
      <c r="AB42" s="157">
        <v>0</v>
      </c>
      <c r="AC42" s="157">
        <v>0</v>
      </c>
      <c r="AD42" s="158">
        <f t="shared" si="27"/>
        <v>1</v>
      </c>
      <c r="AE42" s="162">
        <f t="shared" si="5"/>
        <v>0</v>
      </c>
      <c r="AH42" s="163" t="s">
        <v>58</v>
      </c>
      <c r="AI42" s="157">
        <v>3</v>
      </c>
      <c r="AJ42" s="157">
        <v>3</v>
      </c>
      <c r="AK42" s="157">
        <v>0</v>
      </c>
      <c r="AL42" s="157">
        <v>0</v>
      </c>
      <c r="AM42" s="158">
        <f t="shared" si="28"/>
        <v>1</v>
      </c>
      <c r="AN42" s="162">
        <f t="shared" si="6"/>
        <v>0</v>
      </c>
      <c r="AP42" s="163" t="s">
        <v>58</v>
      </c>
      <c r="AQ42" s="157">
        <v>3</v>
      </c>
      <c r="AR42" s="157">
        <v>3</v>
      </c>
      <c r="AS42" s="157">
        <v>0</v>
      </c>
      <c r="AT42" s="157">
        <v>0</v>
      </c>
      <c r="AU42" s="158">
        <f t="shared" si="29"/>
        <v>1</v>
      </c>
      <c r="AV42" s="162">
        <f t="shared" si="7"/>
        <v>0</v>
      </c>
      <c r="AW42" s="163" t="s">
        <v>58</v>
      </c>
      <c r="AX42" s="157">
        <v>9</v>
      </c>
      <c r="AY42" s="157">
        <v>3</v>
      </c>
      <c r="AZ42" s="157">
        <v>6</v>
      </c>
      <c r="BA42" s="157">
        <v>0</v>
      </c>
      <c r="BB42" s="163" t="s">
        <v>58</v>
      </c>
      <c r="BC42" s="157">
        <v>3</v>
      </c>
      <c r="BD42" s="157">
        <v>3</v>
      </c>
      <c r="BE42" s="157">
        <v>0</v>
      </c>
      <c r="BF42" s="157">
        <v>0</v>
      </c>
      <c r="BG42" s="158">
        <f t="shared" si="8"/>
        <v>1</v>
      </c>
      <c r="BH42" s="162">
        <f t="shared" si="9"/>
        <v>0</v>
      </c>
      <c r="BJ42" s="163" t="s">
        <v>58</v>
      </c>
      <c r="BK42" s="157">
        <v>3</v>
      </c>
      <c r="BL42" s="157">
        <v>3</v>
      </c>
      <c r="BM42" s="157">
        <v>0</v>
      </c>
      <c r="BN42" s="157">
        <v>0</v>
      </c>
      <c r="BO42" s="158">
        <f t="shared" si="10"/>
        <v>1</v>
      </c>
      <c r="BP42" s="162">
        <f t="shared" si="11"/>
        <v>0</v>
      </c>
      <c r="BQ42" s="163" t="s">
        <v>58</v>
      </c>
      <c r="BR42" s="157">
        <v>9</v>
      </c>
      <c r="BS42" s="157">
        <v>3</v>
      </c>
      <c r="BT42" s="157">
        <v>6</v>
      </c>
      <c r="BU42" s="157">
        <v>0</v>
      </c>
      <c r="BV42" s="162">
        <f>BS42/BR42</f>
        <v>0.33333333333333331</v>
      </c>
      <c r="BW42" s="163" t="s">
        <v>58</v>
      </c>
      <c r="BX42" s="157">
        <v>3</v>
      </c>
      <c r="BY42" s="157">
        <v>3</v>
      </c>
      <c r="BZ42" s="157">
        <v>0</v>
      </c>
      <c r="CA42" s="157">
        <v>0</v>
      </c>
      <c r="CB42" s="158">
        <f t="shared" si="12"/>
        <v>1</v>
      </c>
      <c r="CC42" s="162">
        <f t="shared" si="13"/>
        <v>0</v>
      </c>
      <c r="CD42" s="163" t="s">
        <v>58</v>
      </c>
      <c r="CE42" s="157">
        <v>9</v>
      </c>
      <c r="CF42" s="157">
        <v>3</v>
      </c>
      <c r="CG42" s="157">
        <v>6</v>
      </c>
      <c r="CH42" s="157">
        <v>0</v>
      </c>
      <c r="CI42" s="162">
        <f>CF42/CE42</f>
        <v>0.33333333333333331</v>
      </c>
      <c r="CK42" s="161" t="s">
        <v>58</v>
      </c>
      <c r="CL42" s="157">
        <v>3</v>
      </c>
      <c r="CM42" s="157">
        <v>3</v>
      </c>
      <c r="CN42" s="157">
        <v>0</v>
      </c>
      <c r="CO42" s="157">
        <v>0</v>
      </c>
      <c r="CP42" s="28">
        <f t="shared" si="14"/>
        <v>1</v>
      </c>
      <c r="CQ42" s="162">
        <f t="shared" si="15"/>
        <v>0</v>
      </c>
      <c r="CS42" s="161" t="s">
        <v>58</v>
      </c>
      <c r="CT42" s="157">
        <v>3</v>
      </c>
      <c r="CU42" s="157">
        <v>3</v>
      </c>
      <c r="CV42" s="157">
        <v>0</v>
      </c>
      <c r="CW42" s="157">
        <v>0</v>
      </c>
      <c r="CX42" s="158">
        <f t="shared" si="30"/>
        <v>1</v>
      </c>
      <c r="CY42" s="162">
        <f t="shared" si="33"/>
        <v>0</v>
      </c>
      <c r="CZ42" s="163" t="s">
        <v>58</v>
      </c>
      <c r="DA42" s="157">
        <v>9</v>
      </c>
      <c r="DB42" s="157">
        <v>3</v>
      </c>
      <c r="DC42" s="157">
        <v>6</v>
      </c>
      <c r="DD42" s="157">
        <v>0</v>
      </c>
      <c r="DE42" s="162">
        <f>DB42/DA42</f>
        <v>0.33333333333333331</v>
      </c>
      <c r="DG42" s="161" t="s">
        <v>58</v>
      </c>
      <c r="DH42" s="157">
        <v>3</v>
      </c>
      <c r="DI42" s="157">
        <v>3</v>
      </c>
      <c r="DJ42" s="157">
        <v>0</v>
      </c>
      <c r="DK42" s="157">
        <v>0</v>
      </c>
      <c r="DL42" s="158">
        <f t="shared" si="16"/>
        <v>1</v>
      </c>
      <c r="DM42" s="162">
        <f t="shared" si="34"/>
        <v>0</v>
      </c>
      <c r="DN42" s="163" t="s">
        <v>58</v>
      </c>
      <c r="DO42" s="157">
        <v>9</v>
      </c>
      <c r="DP42" s="157">
        <v>3</v>
      </c>
      <c r="DQ42" s="157">
        <v>6</v>
      </c>
      <c r="DR42" s="157">
        <v>0</v>
      </c>
      <c r="DT42" s="157" t="s">
        <v>58</v>
      </c>
      <c r="DU42" s="157">
        <v>9</v>
      </c>
      <c r="DV42" s="157">
        <v>3</v>
      </c>
      <c r="DW42" s="157">
        <v>0</v>
      </c>
      <c r="DX42" s="157">
        <v>6</v>
      </c>
      <c r="DY42" s="158">
        <f t="shared" si="17"/>
        <v>0.33333333333333331</v>
      </c>
      <c r="DZ42" s="162">
        <f t="shared" si="18"/>
        <v>-0.66666666666666674</v>
      </c>
      <c r="EB42" s="161" t="s">
        <v>58</v>
      </c>
      <c r="EC42" s="157">
        <v>3</v>
      </c>
      <c r="ED42" s="157">
        <v>3</v>
      </c>
      <c r="EE42" s="157">
        <v>0</v>
      </c>
      <c r="EF42" s="157">
        <v>0</v>
      </c>
      <c r="EG42" s="158">
        <f t="shared" si="19"/>
        <v>1</v>
      </c>
      <c r="EH42" s="162">
        <f t="shared" si="20"/>
        <v>0</v>
      </c>
      <c r="EI42" s="163" t="s">
        <v>58</v>
      </c>
      <c r="EJ42" s="157">
        <v>9</v>
      </c>
      <c r="EK42" s="157">
        <v>3</v>
      </c>
      <c r="EL42" s="157">
        <v>6</v>
      </c>
      <c r="EM42" s="157">
        <v>0</v>
      </c>
      <c r="EN42" s="161" t="s">
        <v>58</v>
      </c>
      <c r="EO42" s="157">
        <v>3</v>
      </c>
      <c r="EP42" s="157">
        <v>3</v>
      </c>
      <c r="EQ42" s="157">
        <v>0</v>
      </c>
      <c r="ER42" s="157">
        <v>0</v>
      </c>
      <c r="ES42" s="158">
        <f t="shared" si="21"/>
        <v>1</v>
      </c>
      <c r="ET42" s="162">
        <f t="shared" si="22"/>
        <v>0</v>
      </c>
      <c r="EV42" s="182" t="s">
        <v>58</v>
      </c>
      <c r="EW42" s="182">
        <v>9</v>
      </c>
      <c r="EX42" s="182">
        <v>3</v>
      </c>
      <c r="EY42" s="182">
        <v>6</v>
      </c>
      <c r="EZ42" s="182">
        <v>0</v>
      </c>
      <c r="FA42" s="161" t="s">
        <v>58</v>
      </c>
      <c r="FB42" s="157">
        <v>3</v>
      </c>
      <c r="FC42" s="157">
        <v>3</v>
      </c>
      <c r="FD42" s="157">
        <v>0</v>
      </c>
      <c r="FE42" s="157">
        <v>0</v>
      </c>
      <c r="FF42" s="158">
        <f t="shared" si="23"/>
        <v>1</v>
      </c>
      <c r="FG42" s="162">
        <f t="shared" si="24"/>
        <v>0</v>
      </c>
      <c r="FH42" s="182" t="s">
        <v>58</v>
      </c>
      <c r="FI42" s="182">
        <v>9</v>
      </c>
      <c r="FJ42" s="182">
        <v>3</v>
      </c>
      <c r="FK42" s="182">
        <v>6</v>
      </c>
      <c r="FL42" s="182">
        <v>0</v>
      </c>
      <c r="FM42" s="162">
        <f t="shared" si="32"/>
        <v>0.33333333333333331</v>
      </c>
    </row>
    <row r="43" spans="2:169">
      <c r="B43" s="163" t="s">
        <v>59</v>
      </c>
      <c r="C43" s="157">
        <v>27</v>
      </c>
      <c r="D43" s="157">
        <v>26</v>
      </c>
      <c r="E43" s="157">
        <v>1</v>
      </c>
      <c r="F43" s="157">
        <v>0</v>
      </c>
      <c r="G43" s="158">
        <v>0.96296296296296291</v>
      </c>
      <c r="I43" s="163" t="s">
        <v>59</v>
      </c>
      <c r="J43" s="157">
        <v>27</v>
      </c>
      <c r="K43" s="157">
        <v>26</v>
      </c>
      <c r="L43" s="157">
        <v>1</v>
      </c>
      <c r="M43" s="157">
        <v>0</v>
      </c>
      <c r="N43" s="158">
        <f t="shared" si="2"/>
        <v>0.96296296296296291</v>
      </c>
      <c r="O43" s="162">
        <f t="shared" si="3"/>
        <v>0</v>
      </c>
      <c r="Q43" s="163" t="s">
        <v>59</v>
      </c>
      <c r="R43" s="157">
        <v>27</v>
      </c>
      <c r="S43" s="157">
        <v>26</v>
      </c>
      <c r="T43" s="157">
        <v>1</v>
      </c>
      <c r="U43" s="157">
        <v>0</v>
      </c>
      <c r="V43" s="158">
        <f t="shared" si="26"/>
        <v>0.96296296296296291</v>
      </c>
      <c r="W43" s="162">
        <f t="shared" si="4"/>
        <v>0</v>
      </c>
      <c r="Y43" s="163" t="s">
        <v>59</v>
      </c>
      <c r="Z43" s="157">
        <v>27</v>
      </c>
      <c r="AA43" s="157">
        <v>26</v>
      </c>
      <c r="AB43" s="157">
        <v>1</v>
      </c>
      <c r="AC43" s="157">
        <v>0</v>
      </c>
      <c r="AD43" s="158">
        <f t="shared" si="27"/>
        <v>0.96296296296296291</v>
      </c>
      <c r="AE43" s="162">
        <f t="shared" si="5"/>
        <v>0</v>
      </c>
      <c r="AH43" s="163" t="s">
        <v>59</v>
      </c>
      <c r="AI43" s="157">
        <v>27</v>
      </c>
      <c r="AJ43" s="157">
        <v>26</v>
      </c>
      <c r="AK43" s="157">
        <v>1</v>
      </c>
      <c r="AL43" s="157">
        <v>0</v>
      </c>
      <c r="AM43" s="158">
        <f t="shared" si="28"/>
        <v>0.96296296296296291</v>
      </c>
      <c r="AN43" s="162">
        <f t="shared" si="6"/>
        <v>0</v>
      </c>
      <c r="AP43" s="163" t="s">
        <v>59</v>
      </c>
      <c r="AQ43" s="157">
        <v>27</v>
      </c>
      <c r="AR43" s="157">
        <v>26</v>
      </c>
      <c r="AS43" s="157">
        <v>1</v>
      </c>
      <c r="AT43" s="157">
        <v>0</v>
      </c>
      <c r="AU43" s="158">
        <f t="shared" si="29"/>
        <v>0.96296296296296291</v>
      </c>
      <c r="AV43" s="162">
        <f t="shared" si="7"/>
        <v>0</v>
      </c>
      <c r="AW43" s="182" t="s">
        <v>59</v>
      </c>
      <c r="AX43" s="17">
        <v>29</v>
      </c>
      <c r="AY43" s="17">
        <v>28</v>
      </c>
      <c r="AZ43" s="17">
        <v>1</v>
      </c>
      <c r="BA43" s="17">
        <v>0</v>
      </c>
      <c r="BB43" s="182" t="s">
        <v>59</v>
      </c>
      <c r="BC43" s="157">
        <v>27</v>
      </c>
      <c r="BD43" s="157">
        <v>26</v>
      </c>
      <c r="BE43" s="157">
        <v>1</v>
      </c>
      <c r="BF43" s="157">
        <v>0</v>
      </c>
      <c r="BG43" s="158">
        <f t="shared" si="8"/>
        <v>0.96296296296296291</v>
      </c>
      <c r="BH43" s="162">
        <f t="shared" si="9"/>
        <v>0</v>
      </c>
      <c r="BJ43" s="161" t="s">
        <v>59</v>
      </c>
      <c r="BK43" s="157">
        <v>27</v>
      </c>
      <c r="BL43" s="157">
        <v>26</v>
      </c>
      <c r="BM43" s="157">
        <v>1</v>
      </c>
      <c r="BN43" s="157">
        <v>0</v>
      </c>
      <c r="BO43" s="158">
        <f t="shared" si="10"/>
        <v>0.96296296296296291</v>
      </c>
      <c r="BP43" s="162">
        <f t="shared" si="11"/>
        <v>0</v>
      </c>
      <c r="BQ43" s="182" t="s">
        <v>59</v>
      </c>
      <c r="BR43" s="17">
        <v>29</v>
      </c>
      <c r="BS43" s="17">
        <v>28</v>
      </c>
      <c r="BT43" s="17">
        <v>1</v>
      </c>
      <c r="BU43" s="17">
        <v>0</v>
      </c>
      <c r="BV43" s="162">
        <f>BS43/BR43</f>
        <v>0.96551724137931039</v>
      </c>
      <c r="BW43" s="161" t="s">
        <v>59</v>
      </c>
      <c r="BX43" s="157">
        <v>27</v>
      </c>
      <c r="BY43" s="157">
        <v>26</v>
      </c>
      <c r="BZ43" s="157">
        <v>1</v>
      </c>
      <c r="CA43" s="157">
        <v>0</v>
      </c>
      <c r="CB43" s="158">
        <f t="shared" si="12"/>
        <v>0.96296296296296291</v>
      </c>
      <c r="CC43" s="162">
        <f t="shared" si="13"/>
        <v>0</v>
      </c>
      <c r="CD43" s="161" t="s">
        <v>59</v>
      </c>
      <c r="CE43" s="157">
        <v>29</v>
      </c>
      <c r="CF43" s="157">
        <v>28</v>
      </c>
      <c r="CG43" s="157">
        <v>1</v>
      </c>
      <c r="CH43" s="157">
        <v>0</v>
      </c>
      <c r="CI43" s="162">
        <f>CF43/CE43</f>
        <v>0.96551724137931039</v>
      </c>
      <c r="CK43" s="161" t="s">
        <v>59</v>
      </c>
      <c r="CL43" s="157">
        <v>27</v>
      </c>
      <c r="CM43" s="157">
        <v>26</v>
      </c>
      <c r="CN43" s="157">
        <v>1</v>
      </c>
      <c r="CO43" s="157">
        <v>0</v>
      </c>
      <c r="CP43" s="158">
        <f t="shared" si="14"/>
        <v>0.96296296296296291</v>
      </c>
      <c r="CQ43" s="162">
        <f t="shared" si="15"/>
        <v>0</v>
      </c>
      <c r="CS43" s="161" t="s">
        <v>59</v>
      </c>
      <c r="CT43" s="157">
        <v>27</v>
      </c>
      <c r="CU43" s="157">
        <v>26</v>
      </c>
      <c r="CV43" s="157">
        <v>1</v>
      </c>
      <c r="CW43" s="157">
        <v>0</v>
      </c>
      <c r="CX43" s="158">
        <f t="shared" si="30"/>
        <v>0.96296296296296291</v>
      </c>
      <c r="CY43" s="162">
        <f t="shared" si="33"/>
        <v>0</v>
      </c>
      <c r="CZ43" s="182" t="s">
        <v>59</v>
      </c>
      <c r="DA43" s="17">
        <v>29</v>
      </c>
      <c r="DB43" s="17">
        <v>28</v>
      </c>
      <c r="DC43" s="17">
        <v>1</v>
      </c>
      <c r="DD43" s="17">
        <v>0</v>
      </c>
      <c r="DE43" s="162">
        <f>DB43/DA43</f>
        <v>0.96551724137931039</v>
      </c>
      <c r="DG43" s="161" t="s">
        <v>59</v>
      </c>
      <c r="DH43" s="157">
        <v>27</v>
      </c>
      <c r="DI43" s="157">
        <v>26</v>
      </c>
      <c r="DJ43" s="157">
        <v>1</v>
      </c>
      <c r="DK43" s="157">
        <v>0</v>
      </c>
      <c r="DL43" s="158">
        <f t="shared" si="16"/>
        <v>0.96296296296296291</v>
      </c>
      <c r="DM43" s="162">
        <f t="shared" si="34"/>
        <v>0</v>
      </c>
      <c r="DN43" s="182" t="s">
        <v>59</v>
      </c>
      <c r="DO43" s="17">
        <v>29</v>
      </c>
      <c r="DP43" s="17">
        <v>28</v>
      </c>
      <c r="DQ43" s="17">
        <v>1</v>
      </c>
      <c r="DR43" s="17">
        <v>0</v>
      </c>
      <c r="DT43" s="157" t="s">
        <v>59</v>
      </c>
      <c r="DU43" s="157">
        <v>29</v>
      </c>
      <c r="DV43" s="157">
        <v>26</v>
      </c>
      <c r="DW43" s="157">
        <v>1</v>
      </c>
      <c r="DX43" s="157">
        <v>2</v>
      </c>
      <c r="DY43" s="158">
        <f t="shared" si="17"/>
        <v>0.89655172413793105</v>
      </c>
      <c r="DZ43" s="162">
        <f t="shared" si="18"/>
        <v>-6.641123882503186E-2</v>
      </c>
      <c r="EB43" s="161" t="s">
        <v>59</v>
      </c>
      <c r="EC43" s="157">
        <v>27</v>
      </c>
      <c r="ED43" s="157">
        <v>26</v>
      </c>
      <c r="EE43" s="157">
        <v>1</v>
      </c>
      <c r="EF43" s="157">
        <v>0</v>
      </c>
      <c r="EG43" s="158">
        <f t="shared" si="19"/>
        <v>0.96296296296296291</v>
      </c>
      <c r="EH43" s="162">
        <f t="shared" si="20"/>
        <v>0</v>
      </c>
      <c r="EI43" s="182" t="s">
        <v>59</v>
      </c>
      <c r="EJ43" s="17">
        <v>32</v>
      </c>
      <c r="EK43" s="17">
        <v>31</v>
      </c>
      <c r="EL43" s="17">
        <v>1</v>
      </c>
      <c r="EM43" s="17">
        <v>0</v>
      </c>
      <c r="EN43" s="161" t="s">
        <v>59</v>
      </c>
      <c r="EO43" s="157">
        <v>27</v>
      </c>
      <c r="EP43" s="157">
        <v>26</v>
      </c>
      <c r="EQ43" s="157">
        <v>1</v>
      </c>
      <c r="ER43" s="157">
        <v>0</v>
      </c>
      <c r="ES43" s="158">
        <f t="shared" si="21"/>
        <v>0.96296296296296291</v>
      </c>
      <c r="ET43" s="162">
        <f t="shared" si="22"/>
        <v>0</v>
      </c>
      <c r="EV43" s="182" t="s">
        <v>59</v>
      </c>
      <c r="EW43" s="17">
        <v>32</v>
      </c>
      <c r="EX43" s="17">
        <v>31</v>
      </c>
      <c r="EY43" s="17">
        <v>1</v>
      </c>
      <c r="EZ43" s="17">
        <v>0</v>
      </c>
      <c r="FA43" s="161" t="s">
        <v>59</v>
      </c>
      <c r="FB43" s="157">
        <v>27</v>
      </c>
      <c r="FC43" s="157">
        <v>26</v>
      </c>
      <c r="FD43" s="157">
        <v>1</v>
      </c>
      <c r="FE43" s="157">
        <v>0</v>
      </c>
      <c r="FF43" s="158">
        <f t="shared" si="23"/>
        <v>0.96296296296296291</v>
      </c>
      <c r="FG43" s="162">
        <f t="shared" si="24"/>
        <v>0</v>
      </c>
      <c r="FH43" s="182" t="s">
        <v>59</v>
      </c>
      <c r="FI43" s="17">
        <v>32</v>
      </c>
      <c r="FJ43" s="17">
        <v>31</v>
      </c>
      <c r="FK43" s="17">
        <v>1</v>
      </c>
      <c r="FL43" s="17">
        <v>0</v>
      </c>
      <c r="FM43" s="162">
        <f t="shared" si="32"/>
        <v>0.96875</v>
      </c>
    </row>
    <row r="44" spans="2:169">
      <c r="B44" s="157" t="s">
        <v>60</v>
      </c>
      <c r="C44" s="157">
        <v>16</v>
      </c>
      <c r="D44" s="157">
        <v>16</v>
      </c>
      <c r="E44" s="157">
        <v>0</v>
      </c>
      <c r="F44" s="157">
        <v>0</v>
      </c>
      <c r="G44" s="158">
        <f t="shared" si="25"/>
        <v>1</v>
      </c>
      <c r="I44" s="157" t="s">
        <v>60</v>
      </c>
      <c r="J44" s="157">
        <v>16</v>
      </c>
      <c r="K44" s="157">
        <v>16</v>
      </c>
      <c r="L44" s="157">
        <v>0</v>
      </c>
      <c r="M44" s="157">
        <v>0</v>
      </c>
      <c r="N44" s="158">
        <f t="shared" si="2"/>
        <v>1</v>
      </c>
      <c r="O44" s="162">
        <f t="shared" si="3"/>
        <v>0</v>
      </c>
      <c r="Q44" s="157" t="s">
        <v>60</v>
      </c>
      <c r="R44" s="157">
        <v>16</v>
      </c>
      <c r="S44" s="157">
        <v>16</v>
      </c>
      <c r="T44" s="157">
        <v>0</v>
      </c>
      <c r="U44" s="157">
        <v>0</v>
      </c>
      <c r="V44" s="158">
        <f t="shared" si="26"/>
        <v>1</v>
      </c>
      <c r="W44" s="162">
        <f t="shared" si="4"/>
        <v>0</v>
      </c>
      <c r="Y44" s="157" t="s">
        <v>60</v>
      </c>
      <c r="Z44" s="157">
        <v>16</v>
      </c>
      <c r="AA44" s="157">
        <v>16</v>
      </c>
      <c r="AB44" s="157">
        <v>0</v>
      </c>
      <c r="AC44" s="157">
        <v>0</v>
      </c>
      <c r="AD44" s="158">
        <f t="shared" si="27"/>
        <v>1</v>
      </c>
      <c r="AE44" s="162">
        <f t="shared" si="5"/>
        <v>0</v>
      </c>
      <c r="AH44" s="157" t="s">
        <v>60</v>
      </c>
      <c r="AI44" s="157">
        <v>16</v>
      </c>
      <c r="AJ44" s="157">
        <v>16</v>
      </c>
      <c r="AK44" s="157">
        <v>0</v>
      </c>
      <c r="AL44" s="157">
        <v>0</v>
      </c>
      <c r="AM44" s="158">
        <f t="shared" si="28"/>
        <v>1</v>
      </c>
      <c r="AN44" s="162">
        <f t="shared" si="6"/>
        <v>0</v>
      </c>
      <c r="AP44" s="157" t="s">
        <v>60</v>
      </c>
      <c r="AQ44" s="157">
        <v>16</v>
      </c>
      <c r="AR44" s="157">
        <v>16</v>
      </c>
      <c r="AS44" s="157">
        <v>0</v>
      </c>
      <c r="AT44" s="157">
        <v>0</v>
      </c>
      <c r="AU44" s="158">
        <f t="shared" si="29"/>
        <v>1</v>
      </c>
      <c r="AV44" s="162">
        <f t="shared" si="7"/>
        <v>0</v>
      </c>
      <c r="BB44" s="157" t="s">
        <v>60</v>
      </c>
      <c r="BC44" s="157">
        <v>16</v>
      </c>
      <c r="BD44" s="157">
        <v>16</v>
      </c>
      <c r="BE44" s="157">
        <v>0</v>
      </c>
      <c r="BF44" s="157">
        <v>0</v>
      </c>
      <c r="BG44" s="158">
        <f t="shared" si="8"/>
        <v>1</v>
      </c>
      <c r="BH44" s="162">
        <f t="shared" si="9"/>
        <v>0</v>
      </c>
      <c r="BJ44" s="157" t="s">
        <v>60</v>
      </c>
      <c r="BK44" s="157">
        <v>6</v>
      </c>
      <c r="BL44" s="157">
        <v>6</v>
      </c>
      <c r="BM44" s="157">
        <v>0</v>
      </c>
      <c r="BN44" s="157">
        <v>0</v>
      </c>
      <c r="BO44" s="158">
        <f t="shared" si="10"/>
        <v>1</v>
      </c>
      <c r="BP44" s="162">
        <f t="shared" si="11"/>
        <v>0</v>
      </c>
      <c r="BW44" s="157" t="s">
        <v>60</v>
      </c>
      <c r="BX44" s="157">
        <v>6</v>
      </c>
      <c r="BY44" s="157">
        <v>6</v>
      </c>
      <c r="BZ44" s="157">
        <v>0</v>
      </c>
      <c r="CA44" s="157">
        <v>0</v>
      </c>
      <c r="CB44" s="158">
        <f t="shared" si="12"/>
        <v>1</v>
      </c>
      <c r="CC44" s="162">
        <f t="shared" si="13"/>
        <v>0</v>
      </c>
      <c r="CI44" s="162"/>
      <c r="CK44" s="157" t="s">
        <v>60</v>
      </c>
      <c r="CL44" s="157">
        <v>6</v>
      </c>
      <c r="CM44" s="157">
        <v>6</v>
      </c>
      <c r="CN44" s="157">
        <v>0</v>
      </c>
      <c r="CO44" s="157">
        <v>0</v>
      </c>
      <c r="CP44" s="158">
        <f t="shared" si="14"/>
        <v>1</v>
      </c>
      <c r="CQ44" s="162">
        <f t="shared" si="15"/>
        <v>0</v>
      </c>
      <c r="CS44" s="157" t="s">
        <v>60</v>
      </c>
      <c r="CT44" s="157">
        <v>6</v>
      </c>
      <c r="CU44" s="157">
        <v>6</v>
      </c>
      <c r="CV44" s="157">
        <v>0</v>
      </c>
      <c r="CW44" s="157">
        <v>0</v>
      </c>
      <c r="CX44" s="158">
        <f t="shared" si="30"/>
        <v>1</v>
      </c>
      <c r="CY44" s="162">
        <f t="shared" si="33"/>
        <v>0</v>
      </c>
      <c r="DG44" s="157" t="s">
        <v>60</v>
      </c>
      <c r="DH44" s="157">
        <v>6</v>
      </c>
      <c r="DI44" s="157">
        <v>6</v>
      </c>
      <c r="DJ44" s="157">
        <v>0</v>
      </c>
      <c r="DK44" s="157">
        <v>0</v>
      </c>
      <c r="DL44" s="158">
        <f t="shared" si="16"/>
        <v>1</v>
      </c>
      <c r="DM44" s="162">
        <f t="shared" si="34"/>
        <v>0</v>
      </c>
      <c r="DT44" s="157" t="s">
        <v>60</v>
      </c>
      <c r="DU44" s="157">
        <v>6</v>
      </c>
      <c r="DV44" s="157">
        <v>6</v>
      </c>
      <c r="DW44" s="157">
        <v>0</v>
      </c>
      <c r="DX44" s="157">
        <v>0</v>
      </c>
      <c r="DY44" s="158">
        <f t="shared" si="17"/>
        <v>1</v>
      </c>
      <c r="DZ44" s="162">
        <f t="shared" si="18"/>
        <v>0</v>
      </c>
      <c r="EB44" s="157" t="s">
        <v>60</v>
      </c>
      <c r="EC44" s="157">
        <v>6</v>
      </c>
      <c r="ED44" s="157">
        <v>6</v>
      </c>
      <c r="EE44" s="157">
        <v>0</v>
      </c>
      <c r="EF44" s="157">
        <v>0</v>
      </c>
      <c r="EG44" s="158">
        <f t="shared" si="19"/>
        <v>1</v>
      </c>
      <c r="EH44" s="162">
        <f t="shared" si="20"/>
        <v>0</v>
      </c>
      <c r="EN44" s="157" t="s">
        <v>60</v>
      </c>
      <c r="EO44" s="157">
        <v>6</v>
      </c>
      <c r="EP44" s="157">
        <v>6</v>
      </c>
      <c r="EQ44" s="157">
        <v>0</v>
      </c>
      <c r="ER44" s="157">
        <v>0</v>
      </c>
      <c r="ES44" s="158">
        <f t="shared" si="21"/>
        <v>1</v>
      </c>
      <c r="ET44" s="162">
        <f t="shared" si="22"/>
        <v>0</v>
      </c>
      <c r="EV44" s="156"/>
      <c r="EW44" s="156"/>
      <c r="EX44" s="156"/>
      <c r="EY44" s="156"/>
      <c r="EZ44" s="156"/>
      <c r="FA44" s="157" t="s">
        <v>60</v>
      </c>
      <c r="FB44" s="157">
        <v>6</v>
      </c>
      <c r="FC44" s="157">
        <v>6</v>
      </c>
      <c r="FD44" s="157">
        <v>0</v>
      </c>
      <c r="FE44" s="157">
        <v>0</v>
      </c>
      <c r="FF44" s="158">
        <f t="shared" si="23"/>
        <v>1</v>
      </c>
      <c r="FG44" s="162">
        <f t="shared" si="24"/>
        <v>0</v>
      </c>
      <c r="FI44" s="156">
        <f t="shared" si="31"/>
        <v>0</v>
      </c>
    </row>
    <row r="45" spans="2:169">
      <c r="B45" s="157" t="s">
        <v>61</v>
      </c>
      <c r="C45" s="157">
        <v>25</v>
      </c>
      <c r="D45" s="157">
        <v>17</v>
      </c>
      <c r="E45" s="157">
        <v>8</v>
      </c>
      <c r="F45" s="157">
        <v>0</v>
      </c>
      <c r="G45" s="158">
        <f t="shared" si="25"/>
        <v>0.68</v>
      </c>
      <c r="I45" s="157" t="s">
        <v>61</v>
      </c>
      <c r="J45" s="157">
        <v>25</v>
      </c>
      <c r="K45" s="157">
        <v>17</v>
      </c>
      <c r="L45" s="157">
        <v>8</v>
      </c>
      <c r="M45" s="157">
        <v>0</v>
      </c>
      <c r="N45" s="158">
        <f t="shared" si="2"/>
        <v>0.68</v>
      </c>
      <c r="O45" s="162">
        <f t="shared" si="3"/>
        <v>0</v>
      </c>
      <c r="Q45" s="157" t="s">
        <v>61</v>
      </c>
      <c r="R45" s="157">
        <v>25</v>
      </c>
      <c r="S45" s="157">
        <v>17</v>
      </c>
      <c r="T45" s="157">
        <v>8</v>
      </c>
      <c r="U45" s="157">
        <v>0</v>
      </c>
      <c r="V45" s="158">
        <f t="shared" si="26"/>
        <v>0.68</v>
      </c>
      <c r="W45" s="162">
        <f t="shared" si="4"/>
        <v>0</v>
      </c>
      <c r="Y45" s="157" t="s">
        <v>61</v>
      </c>
      <c r="Z45" s="157">
        <v>25</v>
      </c>
      <c r="AA45" s="157">
        <v>17</v>
      </c>
      <c r="AB45" s="157">
        <v>8</v>
      </c>
      <c r="AC45" s="157">
        <v>0</v>
      </c>
      <c r="AD45" s="158">
        <f t="shared" si="27"/>
        <v>0.68</v>
      </c>
      <c r="AE45" s="162">
        <f t="shared" si="5"/>
        <v>0</v>
      </c>
      <c r="AH45" s="157" t="s">
        <v>61</v>
      </c>
      <c r="AI45" s="157">
        <v>25</v>
      </c>
      <c r="AJ45" s="157">
        <v>17</v>
      </c>
      <c r="AK45" s="157">
        <v>8</v>
      </c>
      <c r="AL45" s="157">
        <v>0</v>
      </c>
      <c r="AM45" s="158">
        <f t="shared" si="28"/>
        <v>0.68</v>
      </c>
      <c r="AN45" s="162">
        <f t="shared" si="6"/>
        <v>0</v>
      </c>
      <c r="AP45" s="157" t="s">
        <v>61</v>
      </c>
      <c r="AQ45" s="157">
        <v>25</v>
      </c>
      <c r="AR45" s="157">
        <v>17</v>
      </c>
      <c r="AS45" s="157">
        <v>8</v>
      </c>
      <c r="AT45" s="157">
        <v>0</v>
      </c>
      <c r="AU45" s="158">
        <f t="shared" si="29"/>
        <v>0.68</v>
      </c>
      <c r="AV45" s="162">
        <f t="shared" si="7"/>
        <v>0</v>
      </c>
      <c r="BB45" s="157" t="s">
        <v>61</v>
      </c>
      <c r="BC45" s="157">
        <v>25</v>
      </c>
      <c r="BD45" s="157">
        <v>17</v>
      </c>
      <c r="BE45" s="157">
        <v>8</v>
      </c>
      <c r="BF45" s="157">
        <v>0</v>
      </c>
      <c r="BG45" s="158">
        <f t="shared" si="8"/>
        <v>0.68</v>
      </c>
      <c r="BH45" s="162">
        <f t="shared" si="9"/>
        <v>0</v>
      </c>
      <c r="BJ45" s="157" t="s">
        <v>61</v>
      </c>
      <c r="BK45" s="157">
        <v>25</v>
      </c>
      <c r="BL45" s="157">
        <v>17</v>
      </c>
      <c r="BM45" s="157">
        <v>8</v>
      </c>
      <c r="BN45" s="157">
        <v>0</v>
      </c>
      <c r="BO45" s="158">
        <f t="shared" si="10"/>
        <v>0.68</v>
      </c>
      <c r="BP45" s="162">
        <f t="shared" si="11"/>
        <v>0</v>
      </c>
      <c r="BW45" s="157" t="s">
        <v>61</v>
      </c>
      <c r="BX45" s="157">
        <v>25</v>
      </c>
      <c r="BY45" s="157">
        <v>17</v>
      </c>
      <c r="BZ45" s="157">
        <v>8</v>
      </c>
      <c r="CA45" s="157">
        <v>0</v>
      </c>
      <c r="CB45" s="158">
        <f t="shared" si="12"/>
        <v>0.68</v>
      </c>
      <c r="CC45" s="162">
        <f t="shared" si="13"/>
        <v>0</v>
      </c>
      <c r="CI45" s="162"/>
      <c r="CK45" s="157" t="s">
        <v>61</v>
      </c>
      <c r="CL45" s="157">
        <v>25</v>
      </c>
      <c r="CM45" s="157">
        <v>17</v>
      </c>
      <c r="CN45" s="157">
        <v>8</v>
      </c>
      <c r="CO45" s="157">
        <v>0</v>
      </c>
      <c r="CP45" s="158">
        <f t="shared" si="14"/>
        <v>0.68</v>
      </c>
      <c r="CQ45" s="162">
        <f t="shared" si="15"/>
        <v>0</v>
      </c>
      <c r="CS45" s="157" t="s">
        <v>61</v>
      </c>
      <c r="CT45" s="157">
        <v>25</v>
      </c>
      <c r="CU45" s="157">
        <v>17</v>
      </c>
      <c r="CV45" s="157">
        <v>8</v>
      </c>
      <c r="CW45" s="157">
        <v>0</v>
      </c>
      <c r="CX45" s="158">
        <f t="shared" si="30"/>
        <v>0.68</v>
      </c>
      <c r="CY45" s="162">
        <f t="shared" si="33"/>
        <v>0</v>
      </c>
      <c r="DG45" s="157" t="s">
        <v>61</v>
      </c>
      <c r="DH45" s="157">
        <v>25</v>
      </c>
      <c r="DI45" s="157">
        <v>17</v>
      </c>
      <c r="DJ45" s="157">
        <v>8</v>
      </c>
      <c r="DK45" s="157">
        <v>0</v>
      </c>
      <c r="DL45" s="158">
        <f t="shared" si="16"/>
        <v>0.68</v>
      </c>
      <c r="DM45" s="162">
        <f t="shared" si="34"/>
        <v>0</v>
      </c>
      <c r="DT45" s="157" t="s">
        <v>61</v>
      </c>
      <c r="DU45" s="157">
        <v>25</v>
      </c>
      <c r="DV45" s="157">
        <v>17</v>
      </c>
      <c r="DW45" s="157">
        <v>8</v>
      </c>
      <c r="DX45" s="157">
        <v>0</v>
      </c>
      <c r="DY45" s="158">
        <f t="shared" si="17"/>
        <v>0.68</v>
      </c>
      <c r="DZ45" s="162">
        <f t="shared" si="18"/>
        <v>0</v>
      </c>
      <c r="EB45" s="157" t="s">
        <v>61</v>
      </c>
      <c r="EC45" s="157">
        <v>25</v>
      </c>
      <c r="ED45" s="157">
        <v>17</v>
      </c>
      <c r="EE45" s="157">
        <v>8</v>
      </c>
      <c r="EF45" s="157">
        <v>0</v>
      </c>
      <c r="EG45" s="158">
        <f t="shared" si="19"/>
        <v>0.68</v>
      </c>
      <c r="EH45" s="162">
        <f t="shared" si="20"/>
        <v>0</v>
      </c>
      <c r="EN45" s="157" t="s">
        <v>61</v>
      </c>
      <c r="EO45" s="157">
        <v>25</v>
      </c>
      <c r="EP45" s="157">
        <v>17</v>
      </c>
      <c r="EQ45" s="157">
        <v>8</v>
      </c>
      <c r="ER45" s="157">
        <v>0</v>
      </c>
      <c r="ES45" s="158">
        <f t="shared" si="21"/>
        <v>0.68</v>
      </c>
      <c r="ET45" s="162">
        <f t="shared" si="22"/>
        <v>0</v>
      </c>
      <c r="EV45" s="156"/>
      <c r="EW45" s="156"/>
      <c r="EX45" s="156"/>
      <c r="EY45" s="156"/>
      <c r="EZ45" s="156"/>
      <c r="FA45" s="157" t="s">
        <v>61</v>
      </c>
      <c r="FB45" s="157">
        <v>25</v>
      </c>
      <c r="FC45" s="157">
        <v>17</v>
      </c>
      <c r="FD45" s="157">
        <v>8</v>
      </c>
      <c r="FE45" s="157">
        <v>0</v>
      </c>
      <c r="FF45" s="158">
        <f t="shared" si="23"/>
        <v>0.68</v>
      </c>
      <c r="FG45" s="162">
        <f t="shared" si="24"/>
        <v>0</v>
      </c>
      <c r="FI45" s="156">
        <f t="shared" si="31"/>
        <v>0</v>
      </c>
    </row>
    <row r="46" spans="2:169">
      <c r="B46" s="157" t="s">
        <v>62</v>
      </c>
      <c r="C46" s="157">
        <v>447</v>
      </c>
      <c r="D46" s="157">
        <v>443</v>
      </c>
      <c r="E46" s="157">
        <v>4</v>
      </c>
      <c r="F46" s="157">
        <v>0</v>
      </c>
      <c r="G46" s="158">
        <f t="shared" si="25"/>
        <v>0.99105145413870244</v>
      </c>
      <c r="I46" s="157" t="s">
        <v>62</v>
      </c>
      <c r="J46" s="157">
        <v>447</v>
      </c>
      <c r="K46" s="157">
        <v>443</v>
      </c>
      <c r="L46" s="157">
        <v>4</v>
      </c>
      <c r="M46" s="157">
        <v>0</v>
      </c>
      <c r="N46" s="158">
        <f t="shared" si="2"/>
        <v>0.99105145413870244</v>
      </c>
      <c r="O46" s="162">
        <f t="shared" si="3"/>
        <v>0</v>
      </c>
      <c r="Q46" s="157" t="s">
        <v>62</v>
      </c>
      <c r="R46" s="157">
        <v>447</v>
      </c>
      <c r="S46" s="157">
        <v>443</v>
      </c>
      <c r="T46" s="157">
        <v>4</v>
      </c>
      <c r="U46" s="157">
        <v>0</v>
      </c>
      <c r="V46" s="158">
        <f t="shared" si="26"/>
        <v>0.99105145413870244</v>
      </c>
      <c r="W46" s="162">
        <f t="shared" si="4"/>
        <v>0</v>
      </c>
      <c r="Y46" s="157" t="s">
        <v>62</v>
      </c>
      <c r="Z46" s="157">
        <v>447</v>
      </c>
      <c r="AA46" s="157">
        <v>443</v>
      </c>
      <c r="AB46" s="157">
        <v>4</v>
      </c>
      <c r="AC46" s="157">
        <v>0</v>
      </c>
      <c r="AD46" s="158">
        <f t="shared" si="27"/>
        <v>0.99105145413870244</v>
      </c>
      <c r="AE46" s="162">
        <f t="shared" si="5"/>
        <v>0</v>
      </c>
      <c r="AH46" s="157" t="s">
        <v>62</v>
      </c>
      <c r="AI46" s="157">
        <v>447</v>
      </c>
      <c r="AJ46" s="157">
        <v>443</v>
      </c>
      <c r="AK46" s="157">
        <v>4</v>
      </c>
      <c r="AL46" s="157">
        <v>0</v>
      </c>
      <c r="AM46" s="158">
        <f t="shared" si="28"/>
        <v>0.99105145413870244</v>
      </c>
      <c r="AN46" s="162">
        <f t="shared" si="6"/>
        <v>0</v>
      </c>
      <c r="AP46" s="157" t="s">
        <v>62</v>
      </c>
      <c r="AQ46" s="157">
        <v>447</v>
      </c>
      <c r="AR46" s="157">
        <v>443</v>
      </c>
      <c r="AS46" s="157">
        <v>4</v>
      </c>
      <c r="AT46" s="157">
        <v>0</v>
      </c>
      <c r="AU46" s="158">
        <f t="shared" si="29"/>
        <v>0.99105145413870244</v>
      </c>
      <c r="AV46" s="162">
        <f t="shared" si="7"/>
        <v>0</v>
      </c>
      <c r="BB46" s="157" t="s">
        <v>62</v>
      </c>
      <c r="BC46" s="157">
        <v>447</v>
      </c>
      <c r="BD46" s="157">
        <v>443</v>
      </c>
      <c r="BE46" s="157">
        <v>4</v>
      </c>
      <c r="BF46" s="157">
        <v>0</v>
      </c>
      <c r="BG46" s="158">
        <f t="shared" si="8"/>
        <v>0.99105145413870244</v>
      </c>
      <c r="BH46" s="162">
        <f t="shared" si="9"/>
        <v>0</v>
      </c>
      <c r="BJ46" s="157" t="s">
        <v>62</v>
      </c>
      <c r="BK46" s="157">
        <v>447</v>
      </c>
      <c r="BL46" s="157">
        <v>443</v>
      </c>
      <c r="BM46" s="157">
        <v>4</v>
      </c>
      <c r="BN46" s="157">
        <v>0</v>
      </c>
      <c r="BO46" s="158">
        <f t="shared" si="10"/>
        <v>0.99105145413870244</v>
      </c>
      <c r="BP46" s="162">
        <f t="shared" si="11"/>
        <v>0</v>
      </c>
      <c r="BW46" s="157" t="s">
        <v>62</v>
      </c>
      <c r="BX46" s="157">
        <v>447</v>
      </c>
      <c r="BY46" s="157">
        <v>443</v>
      </c>
      <c r="BZ46" s="157">
        <v>4</v>
      </c>
      <c r="CA46" s="157">
        <v>0</v>
      </c>
      <c r="CB46" s="158">
        <f t="shared" si="12"/>
        <v>0.99105145413870244</v>
      </c>
      <c r="CC46" s="162">
        <f t="shared" si="13"/>
        <v>0</v>
      </c>
      <c r="CI46" s="162"/>
      <c r="CK46" s="157" t="s">
        <v>62</v>
      </c>
      <c r="CL46" s="157">
        <v>447</v>
      </c>
      <c r="CM46" s="157">
        <v>443</v>
      </c>
      <c r="CN46" s="157">
        <v>4</v>
      </c>
      <c r="CO46" s="157">
        <v>0</v>
      </c>
      <c r="CP46" s="158">
        <f t="shared" si="14"/>
        <v>0.99105145413870244</v>
      </c>
      <c r="CQ46" s="162">
        <f t="shared" si="15"/>
        <v>0</v>
      </c>
      <c r="CS46" s="157" t="s">
        <v>62</v>
      </c>
      <c r="CT46" s="157">
        <v>447</v>
      </c>
      <c r="CU46" s="157">
        <v>443</v>
      </c>
      <c r="CV46" s="157">
        <v>4</v>
      </c>
      <c r="CW46" s="157">
        <v>0</v>
      </c>
      <c r="CX46" s="158">
        <f t="shared" si="30"/>
        <v>0.99105145413870244</v>
      </c>
      <c r="CY46" s="162">
        <f t="shared" si="33"/>
        <v>0</v>
      </c>
      <c r="DG46" s="157" t="s">
        <v>62</v>
      </c>
      <c r="DH46" s="157">
        <v>447</v>
      </c>
      <c r="DI46" s="157">
        <v>443</v>
      </c>
      <c r="DJ46" s="157">
        <v>4</v>
      </c>
      <c r="DK46" s="157">
        <v>0</v>
      </c>
      <c r="DL46" s="158">
        <f t="shared" si="16"/>
        <v>0.99105145413870244</v>
      </c>
      <c r="DM46" s="162">
        <f t="shared" si="34"/>
        <v>0</v>
      </c>
      <c r="DT46" s="157" t="s">
        <v>62</v>
      </c>
      <c r="DU46" s="157">
        <v>447</v>
      </c>
      <c r="DV46" s="157">
        <v>443</v>
      </c>
      <c r="DW46" s="157">
        <v>4</v>
      </c>
      <c r="DX46" s="157">
        <v>0</v>
      </c>
      <c r="DY46" s="158">
        <f t="shared" si="17"/>
        <v>0.99105145413870244</v>
      </c>
      <c r="DZ46" s="162">
        <f t="shared" si="18"/>
        <v>0</v>
      </c>
      <c r="EB46" s="157" t="s">
        <v>62</v>
      </c>
      <c r="EC46" s="157">
        <v>447</v>
      </c>
      <c r="ED46" s="157">
        <v>443</v>
      </c>
      <c r="EE46" s="157">
        <v>4</v>
      </c>
      <c r="EF46" s="157">
        <v>0</v>
      </c>
      <c r="EG46" s="158">
        <f t="shared" si="19"/>
        <v>0.99105145413870244</v>
      </c>
      <c r="EH46" s="162">
        <f t="shared" si="20"/>
        <v>0</v>
      </c>
      <c r="EN46" s="157" t="s">
        <v>62</v>
      </c>
      <c r="EO46" s="157">
        <v>447</v>
      </c>
      <c r="EP46" s="157">
        <v>443</v>
      </c>
      <c r="EQ46" s="157">
        <v>4</v>
      </c>
      <c r="ER46" s="157">
        <v>0</v>
      </c>
      <c r="ES46" s="158">
        <f t="shared" si="21"/>
        <v>0.99105145413870244</v>
      </c>
      <c r="ET46" s="162">
        <f t="shared" si="22"/>
        <v>0</v>
      </c>
      <c r="EV46" s="156"/>
      <c r="EW46" s="156"/>
      <c r="EX46" s="156"/>
      <c r="EY46" s="156"/>
      <c r="EZ46" s="156"/>
      <c r="FA46" s="157" t="s">
        <v>62</v>
      </c>
      <c r="FB46" s="157">
        <v>447</v>
      </c>
      <c r="FC46" s="157">
        <v>443</v>
      </c>
      <c r="FD46" s="157">
        <v>4</v>
      </c>
      <c r="FE46" s="157">
        <v>0</v>
      </c>
      <c r="FF46" s="158">
        <f t="shared" si="23"/>
        <v>0.99105145413870244</v>
      </c>
      <c r="FG46" s="162">
        <f t="shared" si="24"/>
        <v>0</v>
      </c>
      <c r="FI46" s="156">
        <f t="shared" si="31"/>
        <v>0</v>
      </c>
    </row>
    <row r="47" spans="2:169">
      <c r="B47" s="157" t="s">
        <v>63</v>
      </c>
      <c r="C47" s="157">
        <v>43</v>
      </c>
      <c r="D47" s="157">
        <v>43</v>
      </c>
      <c r="E47" s="157">
        <v>0</v>
      </c>
      <c r="F47" s="157">
        <v>0</v>
      </c>
      <c r="G47" s="158">
        <f t="shared" si="25"/>
        <v>1</v>
      </c>
      <c r="I47" s="157" t="s">
        <v>63</v>
      </c>
      <c r="J47" s="157">
        <v>43</v>
      </c>
      <c r="K47" s="157">
        <v>43</v>
      </c>
      <c r="L47" s="157">
        <v>0</v>
      </c>
      <c r="M47" s="157">
        <v>0</v>
      </c>
      <c r="N47" s="158">
        <f t="shared" si="2"/>
        <v>1</v>
      </c>
      <c r="O47" s="162">
        <f t="shared" si="3"/>
        <v>0</v>
      </c>
      <c r="Q47" s="157" t="s">
        <v>63</v>
      </c>
      <c r="R47" s="157">
        <v>43</v>
      </c>
      <c r="S47" s="157">
        <v>43</v>
      </c>
      <c r="T47" s="157">
        <v>0</v>
      </c>
      <c r="U47" s="157">
        <v>0</v>
      </c>
      <c r="V47" s="158">
        <f t="shared" si="26"/>
        <v>1</v>
      </c>
      <c r="W47" s="162">
        <f t="shared" si="4"/>
        <v>0</v>
      </c>
      <c r="Y47" s="157" t="s">
        <v>63</v>
      </c>
      <c r="Z47" s="157">
        <v>43</v>
      </c>
      <c r="AA47" s="157">
        <v>43</v>
      </c>
      <c r="AB47" s="157">
        <v>0</v>
      </c>
      <c r="AC47" s="157">
        <v>0</v>
      </c>
      <c r="AD47" s="158">
        <f t="shared" si="27"/>
        <v>1</v>
      </c>
      <c r="AE47" s="162">
        <f t="shared" si="5"/>
        <v>0</v>
      </c>
      <c r="AH47" s="157" t="s">
        <v>63</v>
      </c>
      <c r="AI47" s="157">
        <v>43</v>
      </c>
      <c r="AJ47" s="157">
        <v>43</v>
      </c>
      <c r="AK47" s="157">
        <v>0</v>
      </c>
      <c r="AL47" s="157">
        <v>0</v>
      </c>
      <c r="AM47" s="158">
        <f t="shared" si="28"/>
        <v>1</v>
      </c>
      <c r="AN47" s="162">
        <f t="shared" si="6"/>
        <v>0</v>
      </c>
      <c r="AP47" s="157" t="s">
        <v>63</v>
      </c>
      <c r="AQ47" s="157">
        <v>43</v>
      </c>
      <c r="AR47" s="157">
        <v>43</v>
      </c>
      <c r="AS47" s="157">
        <v>0</v>
      </c>
      <c r="AT47" s="157">
        <v>0</v>
      </c>
      <c r="AU47" s="158">
        <f t="shared" si="29"/>
        <v>1</v>
      </c>
      <c r="AV47" s="162">
        <f t="shared" si="7"/>
        <v>0</v>
      </c>
      <c r="BB47" s="157" t="s">
        <v>63</v>
      </c>
      <c r="BC47" s="157">
        <v>43</v>
      </c>
      <c r="BD47" s="157">
        <v>43</v>
      </c>
      <c r="BE47" s="157">
        <v>0</v>
      </c>
      <c r="BF47" s="157">
        <v>0</v>
      </c>
      <c r="BG47" s="158">
        <f t="shared" si="8"/>
        <v>1</v>
      </c>
      <c r="BH47" s="162">
        <f t="shared" si="9"/>
        <v>0</v>
      </c>
      <c r="BJ47" s="157" t="s">
        <v>63</v>
      </c>
      <c r="BK47" s="157">
        <v>43</v>
      </c>
      <c r="BL47" s="157">
        <v>43</v>
      </c>
      <c r="BM47" s="157">
        <v>0</v>
      </c>
      <c r="BN47" s="157">
        <v>0</v>
      </c>
      <c r="BO47" s="158">
        <f t="shared" si="10"/>
        <v>1</v>
      </c>
      <c r="BP47" s="162">
        <f t="shared" si="11"/>
        <v>0</v>
      </c>
      <c r="BW47" s="157" t="s">
        <v>63</v>
      </c>
      <c r="BX47" s="157">
        <v>43</v>
      </c>
      <c r="BY47" s="157">
        <v>43</v>
      </c>
      <c r="BZ47" s="157">
        <v>0</v>
      </c>
      <c r="CA47" s="157">
        <v>0</v>
      </c>
      <c r="CB47" s="158">
        <f t="shared" si="12"/>
        <v>1</v>
      </c>
      <c r="CC47" s="162">
        <f t="shared" si="13"/>
        <v>0</v>
      </c>
      <c r="CI47" s="162"/>
      <c r="CK47" s="157" t="s">
        <v>63</v>
      </c>
      <c r="CL47" s="157">
        <v>43</v>
      </c>
      <c r="CM47" s="157">
        <v>43</v>
      </c>
      <c r="CN47" s="157">
        <v>0</v>
      </c>
      <c r="CO47" s="157">
        <v>0</v>
      </c>
      <c r="CP47" s="158">
        <f t="shared" si="14"/>
        <v>1</v>
      </c>
      <c r="CQ47" s="162">
        <f t="shared" si="15"/>
        <v>0</v>
      </c>
      <c r="CS47" s="157" t="s">
        <v>63</v>
      </c>
      <c r="CT47" s="157">
        <v>43</v>
      </c>
      <c r="CU47" s="157">
        <v>43</v>
      </c>
      <c r="CV47" s="157">
        <v>0</v>
      </c>
      <c r="CW47" s="157">
        <v>0</v>
      </c>
      <c r="CX47" s="158">
        <f t="shared" si="30"/>
        <v>1</v>
      </c>
      <c r="CY47" s="162">
        <f t="shared" si="33"/>
        <v>0</v>
      </c>
      <c r="DG47" s="157" t="s">
        <v>63</v>
      </c>
      <c r="DH47" s="157">
        <v>43</v>
      </c>
      <c r="DI47" s="157">
        <v>43</v>
      </c>
      <c r="DJ47" s="157">
        <v>0</v>
      </c>
      <c r="DK47" s="157">
        <v>0</v>
      </c>
      <c r="DL47" s="158">
        <f t="shared" si="16"/>
        <v>1</v>
      </c>
      <c r="DM47" s="162">
        <f t="shared" si="34"/>
        <v>0</v>
      </c>
      <c r="DT47" s="157" t="s">
        <v>63</v>
      </c>
      <c r="DU47" s="157">
        <v>43</v>
      </c>
      <c r="DV47" s="157">
        <v>43</v>
      </c>
      <c r="DW47" s="157">
        <v>0</v>
      </c>
      <c r="DX47" s="157">
        <v>0</v>
      </c>
      <c r="DY47" s="158">
        <f t="shared" si="17"/>
        <v>1</v>
      </c>
      <c r="DZ47" s="162">
        <f t="shared" si="18"/>
        <v>0</v>
      </c>
      <c r="EB47" s="157" t="s">
        <v>63</v>
      </c>
      <c r="EC47" s="157">
        <v>43</v>
      </c>
      <c r="ED47" s="157">
        <v>43</v>
      </c>
      <c r="EE47" s="157">
        <v>0</v>
      </c>
      <c r="EF47" s="157">
        <v>0</v>
      </c>
      <c r="EG47" s="158">
        <f t="shared" si="19"/>
        <v>1</v>
      </c>
      <c r="EH47" s="162">
        <f t="shared" si="20"/>
        <v>0</v>
      </c>
      <c r="EN47" s="157" t="s">
        <v>63</v>
      </c>
      <c r="EO47" s="157">
        <v>43</v>
      </c>
      <c r="EP47" s="157">
        <v>43</v>
      </c>
      <c r="EQ47" s="157">
        <v>0</v>
      </c>
      <c r="ER47" s="157">
        <v>0</v>
      </c>
      <c r="ES47" s="158">
        <f t="shared" si="21"/>
        <v>1</v>
      </c>
      <c r="ET47" s="162">
        <f t="shared" si="22"/>
        <v>0</v>
      </c>
      <c r="EV47" s="156"/>
      <c r="EW47" s="156"/>
      <c r="EX47" s="156"/>
      <c r="EY47" s="156"/>
      <c r="EZ47" s="156"/>
      <c r="FA47" s="157" t="s">
        <v>63</v>
      </c>
      <c r="FB47" s="157">
        <v>43</v>
      </c>
      <c r="FC47" s="157">
        <v>43</v>
      </c>
      <c r="FD47" s="157">
        <v>0</v>
      </c>
      <c r="FE47" s="157">
        <v>0</v>
      </c>
      <c r="FF47" s="158">
        <f t="shared" si="23"/>
        <v>1</v>
      </c>
      <c r="FG47" s="162">
        <f t="shared" si="24"/>
        <v>0</v>
      </c>
      <c r="FI47" s="156">
        <f t="shared" si="31"/>
        <v>0</v>
      </c>
    </row>
    <row r="48" spans="2:169">
      <c r="B48" s="157" t="s">
        <v>64</v>
      </c>
      <c r="C48" s="157">
        <v>10</v>
      </c>
      <c r="D48" s="157">
        <v>10</v>
      </c>
      <c r="E48" s="157">
        <v>0</v>
      </c>
      <c r="F48" s="157">
        <v>0</v>
      </c>
      <c r="G48" s="158">
        <f t="shared" si="25"/>
        <v>1</v>
      </c>
      <c r="I48" s="157" t="s">
        <v>64</v>
      </c>
      <c r="J48" s="157">
        <v>10</v>
      </c>
      <c r="K48" s="157">
        <v>10</v>
      </c>
      <c r="L48" s="157">
        <v>0</v>
      </c>
      <c r="M48" s="157">
        <v>0</v>
      </c>
      <c r="N48" s="158">
        <f t="shared" si="2"/>
        <v>1</v>
      </c>
      <c r="O48" s="162">
        <f t="shared" si="3"/>
        <v>0</v>
      </c>
      <c r="Q48" s="157" t="s">
        <v>64</v>
      </c>
      <c r="R48" s="157">
        <v>10</v>
      </c>
      <c r="S48" s="157">
        <v>10</v>
      </c>
      <c r="T48" s="157">
        <v>0</v>
      </c>
      <c r="U48" s="157">
        <v>0</v>
      </c>
      <c r="V48" s="158">
        <f t="shared" si="26"/>
        <v>1</v>
      </c>
      <c r="W48" s="162">
        <f t="shared" si="4"/>
        <v>0</v>
      </c>
      <c r="Y48" s="157" t="s">
        <v>64</v>
      </c>
      <c r="Z48" s="157">
        <v>10</v>
      </c>
      <c r="AA48" s="157">
        <v>10</v>
      </c>
      <c r="AB48" s="157">
        <v>0</v>
      </c>
      <c r="AC48" s="157">
        <v>0</v>
      </c>
      <c r="AD48" s="158">
        <f t="shared" si="27"/>
        <v>1</v>
      </c>
      <c r="AE48" s="162">
        <f t="shared" si="5"/>
        <v>0</v>
      </c>
      <c r="AH48" s="157" t="s">
        <v>64</v>
      </c>
      <c r="AI48" s="157">
        <v>10</v>
      </c>
      <c r="AJ48" s="157">
        <v>10</v>
      </c>
      <c r="AK48" s="157">
        <v>0</v>
      </c>
      <c r="AL48" s="157">
        <v>0</v>
      </c>
      <c r="AM48" s="158">
        <f t="shared" si="28"/>
        <v>1</v>
      </c>
      <c r="AN48" s="162">
        <f t="shared" si="6"/>
        <v>0</v>
      </c>
      <c r="AP48" s="157" t="s">
        <v>64</v>
      </c>
      <c r="AQ48" s="157">
        <v>10</v>
      </c>
      <c r="AR48" s="157">
        <v>10</v>
      </c>
      <c r="AS48" s="157">
        <v>0</v>
      </c>
      <c r="AT48" s="157">
        <v>0</v>
      </c>
      <c r="AU48" s="158">
        <f t="shared" si="29"/>
        <v>1</v>
      </c>
      <c r="AV48" s="162">
        <f t="shared" si="7"/>
        <v>0</v>
      </c>
      <c r="BB48" s="157" t="s">
        <v>64</v>
      </c>
      <c r="BC48" s="157">
        <v>10</v>
      </c>
      <c r="BD48" s="157">
        <v>10</v>
      </c>
      <c r="BE48" s="157">
        <v>0</v>
      </c>
      <c r="BF48" s="157">
        <v>0</v>
      </c>
      <c r="BG48" s="158">
        <f t="shared" si="8"/>
        <v>1</v>
      </c>
      <c r="BH48" s="162">
        <f t="shared" si="9"/>
        <v>0</v>
      </c>
      <c r="BJ48" s="157" t="s">
        <v>64</v>
      </c>
      <c r="BK48" s="157">
        <v>10</v>
      </c>
      <c r="BL48" s="157">
        <v>10</v>
      </c>
      <c r="BM48" s="157">
        <v>0</v>
      </c>
      <c r="BN48" s="157">
        <v>0</v>
      </c>
      <c r="BO48" s="158">
        <f t="shared" si="10"/>
        <v>1</v>
      </c>
      <c r="BP48" s="162">
        <f t="shared" si="11"/>
        <v>0</v>
      </c>
      <c r="BW48" s="157" t="s">
        <v>64</v>
      </c>
      <c r="BX48" s="157">
        <v>10</v>
      </c>
      <c r="BY48" s="157">
        <v>10</v>
      </c>
      <c r="BZ48" s="157">
        <v>0</v>
      </c>
      <c r="CA48" s="157">
        <v>0</v>
      </c>
      <c r="CB48" s="158">
        <f t="shared" si="12"/>
        <v>1</v>
      </c>
      <c r="CC48" s="162">
        <f t="shared" si="13"/>
        <v>0</v>
      </c>
      <c r="CI48" s="162"/>
      <c r="CK48" s="157" t="s">
        <v>64</v>
      </c>
      <c r="CL48" s="157">
        <v>10</v>
      </c>
      <c r="CM48" s="157">
        <v>10</v>
      </c>
      <c r="CN48" s="157">
        <v>0</v>
      </c>
      <c r="CO48" s="157">
        <v>0</v>
      </c>
      <c r="CP48" s="158">
        <f t="shared" si="14"/>
        <v>1</v>
      </c>
      <c r="CQ48" s="162">
        <f t="shared" si="15"/>
        <v>0</v>
      </c>
      <c r="CS48" s="157" t="s">
        <v>64</v>
      </c>
      <c r="CT48" s="157">
        <v>10</v>
      </c>
      <c r="CU48" s="157">
        <v>10</v>
      </c>
      <c r="CV48" s="157">
        <v>0</v>
      </c>
      <c r="CW48" s="157">
        <v>0</v>
      </c>
      <c r="CX48" s="158">
        <f t="shared" si="30"/>
        <v>1</v>
      </c>
      <c r="CY48" s="162">
        <f t="shared" si="33"/>
        <v>0</v>
      </c>
      <c r="DG48" s="157" t="s">
        <v>64</v>
      </c>
      <c r="DH48" s="157">
        <v>10</v>
      </c>
      <c r="DI48" s="157">
        <v>10</v>
      </c>
      <c r="DJ48" s="157">
        <v>0</v>
      </c>
      <c r="DK48" s="157">
        <v>0</v>
      </c>
      <c r="DL48" s="158">
        <f t="shared" si="16"/>
        <v>1</v>
      </c>
      <c r="DM48" s="162">
        <f t="shared" si="34"/>
        <v>0</v>
      </c>
      <c r="DT48" s="157" t="s">
        <v>64</v>
      </c>
      <c r="DU48" s="157">
        <v>10</v>
      </c>
      <c r="DV48" s="157">
        <v>10</v>
      </c>
      <c r="DW48" s="157">
        <v>0</v>
      </c>
      <c r="DX48" s="157">
        <v>0</v>
      </c>
      <c r="DY48" s="158">
        <f t="shared" si="17"/>
        <v>1</v>
      </c>
      <c r="DZ48" s="162">
        <f t="shared" si="18"/>
        <v>0</v>
      </c>
      <c r="EB48" s="157" t="s">
        <v>64</v>
      </c>
      <c r="EC48" s="157">
        <v>10</v>
      </c>
      <c r="ED48" s="157">
        <v>10</v>
      </c>
      <c r="EE48" s="157">
        <v>0</v>
      </c>
      <c r="EF48" s="157">
        <v>0</v>
      </c>
      <c r="EG48" s="158">
        <f t="shared" si="19"/>
        <v>1</v>
      </c>
      <c r="EH48" s="162">
        <f t="shared" si="20"/>
        <v>0</v>
      </c>
      <c r="EN48" s="157" t="s">
        <v>64</v>
      </c>
      <c r="EO48" s="157">
        <v>10</v>
      </c>
      <c r="EP48" s="157">
        <v>10</v>
      </c>
      <c r="EQ48" s="157">
        <v>0</v>
      </c>
      <c r="ER48" s="157">
        <v>0</v>
      </c>
      <c r="ES48" s="158">
        <f t="shared" si="21"/>
        <v>1</v>
      </c>
      <c r="ET48" s="162">
        <f t="shared" si="22"/>
        <v>0</v>
      </c>
      <c r="EV48" s="156"/>
      <c r="EW48" s="156"/>
      <c r="EX48" s="156"/>
      <c r="EY48" s="156"/>
      <c r="EZ48" s="156"/>
      <c r="FA48" s="157" t="s">
        <v>64</v>
      </c>
      <c r="FB48" s="157">
        <v>10</v>
      </c>
      <c r="FC48" s="157">
        <v>10</v>
      </c>
      <c r="FD48" s="157">
        <v>0</v>
      </c>
      <c r="FE48" s="157">
        <v>0</v>
      </c>
      <c r="FF48" s="158">
        <f t="shared" si="23"/>
        <v>1</v>
      </c>
      <c r="FG48" s="162">
        <f t="shared" si="24"/>
        <v>0</v>
      </c>
      <c r="FI48" s="156">
        <f t="shared" si="31"/>
        <v>0</v>
      </c>
    </row>
    <row r="49" spans="2:169">
      <c r="B49" s="157" t="s">
        <v>65</v>
      </c>
      <c r="C49" s="157">
        <v>382</v>
      </c>
      <c r="D49" s="157">
        <v>296</v>
      </c>
      <c r="E49" s="159">
        <v>58</v>
      </c>
      <c r="F49" s="157">
        <v>28</v>
      </c>
      <c r="G49" s="158">
        <f t="shared" si="25"/>
        <v>0.77486910994764402</v>
      </c>
      <c r="I49" s="157" t="s">
        <v>65</v>
      </c>
      <c r="J49" s="157">
        <v>382</v>
      </c>
      <c r="K49" s="157">
        <v>296</v>
      </c>
      <c r="L49" s="157">
        <v>58</v>
      </c>
      <c r="M49" s="157">
        <v>28</v>
      </c>
      <c r="N49" s="158">
        <f t="shared" si="2"/>
        <v>0.77486910994764402</v>
      </c>
      <c r="O49" s="162">
        <f t="shared" si="3"/>
        <v>0</v>
      </c>
      <c r="Q49" s="157" t="s">
        <v>65</v>
      </c>
      <c r="R49" s="157">
        <v>381</v>
      </c>
      <c r="S49" s="157">
        <v>293</v>
      </c>
      <c r="T49" s="157">
        <v>60</v>
      </c>
      <c r="U49" s="157">
        <v>28</v>
      </c>
      <c r="V49" s="158">
        <f t="shared" si="26"/>
        <v>0.76902887139107612</v>
      </c>
      <c r="W49" s="162">
        <f t="shared" si="4"/>
        <v>-5.8402385565679005E-3</v>
      </c>
      <c r="Y49" s="157" t="s">
        <v>65</v>
      </c>
      <c r="Z49" s="157">
        <v>381</v>
      </c>
      <c r="AA49" s="157">
        <v>293</v>
      </c>
      <c r="AB49" s="157">
        <v>60</v>
      </c>
      <c r="AC49" s="157">
        <v>28</v>
      </c>
      <c r="AD49" s="158">
        <f t="shared" si="27"/>
        <v>0.76902887139107612</v>
      </c>
      <c r="AE49" s="162">
        <f t="shared" si="5"/>
        <v>0</v>
      </c>
      <c r="AH49" s="157" t="s">
        <v>65</v>
      </c>
      <c r="AI49" s="157">
        <v>381</v>
      </c>
      <c r="AJ49" s="157">
        <v>293</v>
      </c>
      <c r="AK49" s="157">
        <v>60</v>
      </c>
      <c r="AL49" s="157">
        <v>28</v>
      </c>
      <c r="AM49" s="158">
        <f t="shared" si="28"/>
        <v>0.76902887139107612</v>
      </c>
      <c r="AN49" s="162">
        <f t="shared" si="6"/>
        <v>0</v>
      </c>
      <c r="AP49" s="157" t="s">
        <v>65</v>
      </c>
      <c r="AQ49" s="157">
        <v>381</v>
      </c>
      <c r="AR49" s="157">
        <v>293</v>
      </c>
      <c r="AS49" s="157">
        <v>60</v>
      </c>
      <c r="AT49" s="157">
        <v>28</v>
      </c>
      <c r="AU49" s="158">
        <f t="shared" si="29"/>
        <v>0.76902887139107612</v>
      </c>
      <c r="AV49" s="162">
        <f t="shared" si="7"/>
        <v>0</v>
      </c>
      <c r="BB49" s="157" t="s">
        <v>65</v>
      </c>
      <c r="BC49" s="157">
        <v>381</v>
      </c>
      <c r="BD49" s="157">
        <v>293</v>
      </c>
      <c r="BE49" s="157">
        <v>60</v>
      </c>
      <c r="BF49" s="157">
        <v>28</v>
      </c>
      <c r="BG49" s="158">
        <f t="shared" si="8"/>
        <v>0.76902887139107612</v>
      </c>
      <c r="BH49" s="162">
        <f t="shared" si="9"/>
        <v>0</v>
      </c>
      <c r="BJ49" s="157" t="s">
        <v>65</v>
      </c>
      <c r="BK49" s="157">
        <v>381</v>
      </c>
      <c r="BL49" s="157">
        <v>295</v>
      </c>
      <c r="BM49" s="157">
        <v>58</v>
      </c>
      <c r="BN49" s="157">
        <v>28</v>
      </c>
      <c r="BO49" s="158">
        <f t="shared" si="10"/>
        <v>0.77427821522309714</v>
      </c>
      <c r="BP49" s="162">
        <f t="shared" si="11"/>
        <v>5.2493438320210251E-3</v>
      </c>
      <c r="BW49" s="157" t="s">
        <v>65</v>
      </c>
      <c r="BX49" s="157">
        <v>381</v>
      </c>
      <c r="BY49" s="157">
        <v>295</v>
      </c>
      <c r="BZ49" s="157">
        <v>58</v>
      </c>
      <c r="CA49" s="157">
        <v>28</v>
      </c>
      <c r="CB49" s="158">
        <f t="shared" si="12"/>
        <v>0.77427821522309714</v>
      </c>
      <c r="CC49" s="162">
        <f t="shared" si="13"/>
        <v>0</v>
      </c>
      <c r="CI49" s="162"/>
      <c r="CK49" s="157" t="s">
        <v>65</v>
      </c>
      <c r="CL49" s="157">
        <v>381</v>
      </c>
      <c r="CM49" s="157">
        <v>295</v>
      </c>
      <c r="CN49" s="157">
        <v>58</v>
      </c>
      <c r="CO49" s="157">
        <v>28</v>
      </c>
      <c r="CP49" s="158">
        <f t="shared" si="14"/>
        <v>0.77427821522309714</v>
      </c>
      <c r="CQ49" s="162">
        <f t="shared" si="15"/>
        <v>0</v>
      </c>
      <c r="CS49" s="157" t="s">
        <v>65</v>
      </c>
      <c r="CT49" s="157">
        <v>381</v>
      </c>
      <c r="CU49" s="157">
        <v>295</v>
      </c>
      <c r="CV49" s="157">
        <v>58</v>
      </c>
      <c r="CW49" s="157">
        <v>28</v>
      </c>
      <c r="CX49" s="158">
        <f t="shared" si="30"/>
        <v>0.77427821522309714</v>
      </c>
      <c r="CY49" s="162">
        <f t="shared" si="33"/>
        <v>0</v>
      </c>
      <c r="DG49" s="157" t="s">
        <v>65</v>
      </c>
      <c r="DH49" s="157">
        <v>381</v>
      </c>
      <c r="DI49" s="157">
        <v>295</v>
      </c>
      <c r="DJ49" s="157">
        <v>58</v>
      </c>
      <c r="DK49" s="157">
        <v>28</v>
      </c>
      <c r="DL49" s="158">
        <f t="shared" si="16"/>
        <v>0.77427821522309714</v>
      </c>
      <c r="DM49" s="162">
        <f t="shared" si="34"/>
        <v>0</v>
      </c>
      <c r="DT49" s="157" t="s">
        <v>65</v>
      </c>
      <c r="DU49" s="157">
        <v>381</v>
      </c>
      <c r="DV49" s="157">
        <v>295</v>
      </c>
      <c r="DW49" s="157">
        <v>58</v>
      </c>
      <c r="DX49" s="157">
        <v>28</v>
      </c>
      <c r="DY49" s="158">
        <f t="shared" si="17"/>
        <v>0.77427821522309714</v>
      </c>
      <c r="DZ49" s="162">
        <f t="shared" si="18"/>
        <v>0</v>
      </c>
      <c r="EB49" s="157" t="s">
        <v>65</v>
      </c>
      <c r="EC49" s="157">
        <v>381</v>
      </c>
      <c r="ED49" s="157">
        <v>295</v>
      </c>
      <c r="EE49" s="157">
        <v>58</v>
      </c>
      <c r="EF49" s="157">
        <v>28</v>
      </c>
      <c r="EG49" s="158">
        <f t="shared" si="19"/>
        <v>0.77427821522309714</v>
      </c>
      <c r="EH49" s="162">
        <f t="shared" si="20"/>
        <v>0</v>
      </c>
      <c r="EN49" s="157" t="s">
        <v>65</v>
      </c>
      <c r="EO49" s="157">
        <v>381</v>
      </c>
      <c r="EP49" s="157">
        <v>296</v>
      </c>
      <c r="EQ49" s="157">
        <v>55</v>
      </c>
      <c r="ER49" s="157">
        <v>30</v>
      </c>
      <c r="ES49" s="158">
        <f t="shared" si="21"/>
        <v>0.7769028871391076</v>
      </c>
      <c r="ET49" s="162">
        <f t="shared" si="22"/>
        <v>2.624671916010457E-3</v>
      </c>
      <c r="EV49" s="156"/>
      <c r="EW49" s="156"/>
      <c r="EX49" s="156"/>
      <c r="EY49" s="156"/>
      <c r="EZ49" s="156"/>
      <c r="FA49" s="157" t="s">
        <v>65</v>
      </c>
      <c r="FB49" s="157">
        <v>381</v>
      </c>
      <c r="FC49" s="157">
        <v>296</v>
      </c>
      <c r="FD49" s="157">
        <v>55</v>
      </c>
      <c r="FE49" s="157">
        <v>30</v>
      </c>
      <c r="FF49" s="158">
        <f t="shared" si="23"/>
        <v>0.7769028871391076</v>
      </c>
      <c r="FG49" s="162">
        <f t="shared" si="24"/>
        <v>0</v>
      </c>
      <c r="FI49" s="156">
        <f t="shared" si="31"/>
        <v>0</v>
      </c>
    </row>
    <row r="50" spans="2:169">
      <c r="B50" s="157" t="s">
        <v>66</v>
      </c>
      <c r="C50" s="157">
        <v>389</v>
      </c>
      <c r="D50" s="157">
        <v>340</v>
      </c>
      <c r="E50" s="157">
        <v>48</v>
      </c>
      <c r="F50" s="157">
        <v>1</v>
      </c>
      <c r="G50" s="158">
        <f t="shared" si="25"/>
        <v>0.87403598971722363</v>
      </c>
      <c r="I50" s="157" t="s">
        <v>66</v>
      </c>
      <c r="J50" s="157">
        <v>389</v>
      </c>
      <c r="K50" s="157">
        <v>340</v>
      </c>
      <c r="L50" s="157">
        <v>48</v>
      </c>
      <c r="M50" s="157">
        <v>1</v>
      </c>
      <c r="N50" s="158">
        <f t="shared" si="2"/>
        <v>0.87403598971722363</v>
      </c>
      <c r="O50" s="162">
        <f t="shared" si="3"/>
        <v>0</v>
      </c>
      <c r="Q50" s="157" t="s">
        <v>66</v>
      </c>
      <c r="R50" s="157">
        <v>389</v>
      </c>
      <c r="S50" s="157">
        <v>340</v>
      </c>
      <c r="T50" s="157">
        <v>48</v>
      </c>
      <c r="U50" s="157">
        <v>1</v>
      </c>
      <c r="V50" s="158">
        <f t="shared" si="26"/>
        <v>0.87403598971722363</v>
      </c>
      <c r="W50" s="162">
        <f t="shared" si="4"/>
        <v>0</v>
      </c>
      <c r="Y50" s="157" t="s">
        <v>66</v>
      </c>
      <c r="Z50" s="157">
        <v>389</v>
      </c>
      <c r="AA50" s="157">
        <v>339</v>
      </c>
      <c r="AB50" s="157">
        <v>49</v>
      </c>
      <c r="AC50" s="157">
        <v>1</v>
      </c>
      <c r="AD50" s="158">
        <f t="shared" si="27"/>
        <v>0.87146529562982</v>
      </c>
      <c r="AE50" s="162">
        <f t="shared" si="5"/>
        <v>-2.5706940874036244E-3</v>
      </c>
      <c r="AH50" s="157" t="s">
        <v>66</v>
      </c>
      <c r="AI50" s="157">
        <v>389</v>
      </c>
      <c r="AJ50" s="157">
        <v>339</v>
      </c>
      <c r="AK50" s="157">
        <v>49</v>
      </c>
      <c r="AL50" s="157">
        <v>1</v>
      </c>
      <c r="AM50" s="158">
        <f t="shared" si="28"/>
        <v>0.87146529562982</v>
      </c>
      <c r="AN50" s="162">
        <f t="shared" si="6"/>
        <v>0</v>
      </c>
      <c r="AP50" s="157" t="s">
        <v>66</v>
      </c>
      <c r="AQ50" s="157">
        <v>389</v>
      </c>
      <c r="AR50" s="157">
        <v>339</v>
      </c>
      <c r="AS50" s="157">
        <v>49</v>
      </c>
      <c r="AT50" s="157">
        <v>1</v>
      </c>
      <c r="AU50" s="158">
        <f t="shared" si="29"/>
        <v>0.87146529562982</v>
      </c>
      <c r="AV50" s="162">
        <f t="shared" si="7"/>
        <v>0</v>
      </c>
      <c r="BB50" s="157" t="s">
        <v>66</v>
      </c>
      <c r="BC50" s="157">
        <v>389</v>
      </c>
      <c r="BD50" s="157">
        <v>339</v>
      </c>
      <c r="BE50" s="157">
        <v>49</v>
      </c>
      <c r="BF50" s="157">
        <v>1</v>
      </c>
      <c r="BG50" s="158">
        <f t="shared" si="8"/>
        <v>0.87146529562982</v>
      </c>
      <c r="BH50" s="162">
        <f t="shared" si="9"/>
        <v>0</v>
      </c>
      <c r="BJ50" s="157" t="s">
        <v>66</v>
      </c>
      <c r="BK50" s="157">
        <v>389</v>
      </c>
      <c r="BL50" s="157">
        <v>339</v>
      </c>
      <c r="BM50" s="157">
        <v>49</v>
      </c>
      <c r="BN50" s="157">
        <v>1</v>
      </c>
      <c r="BO50" s="158">
        <f t="shared" si="10"/>
        <v>0.87146529562982</v>
      </c>
      <c r="BP50" s="162">
        <f t="shared" si="11"/>
        <v>0</v>
      </c>
      <c r="BW50" s="157" t="s">
        <v>66</v>
      </c>
      <c r="BX50" s="157">
        <v>389</v>
      </c>
      <c r="BY50" s="157">
        <v>339</v>
      </c>
      <c r="BZ50" s="157">
        <v>49</v>
      </c>
      <c r="CA50" s="157">
        <v>1</v>
      </c>
      <c r="CB50" s="158">
        <f t="shared" si="12"/>
        <v>0.87146529562982</v>
      </c>
      <c r="CC50" s="162">
        <f t="shared" si="13"/>
        <v>0</v>
      </c>
      <c r="CI50" s="162"/>
      <c r="CK50" s="157" t="s">
        <v>66</v>
      </c>
      <c r="CL50" s="157">
        <v>389</v>
      </c>
      <c r="CM50" s="157">
        <v>339</v>
      </c>
      <c r="CN50" s="157">
        <v>49</v>
      </c>
      <c r="CO50" s="157">
        <v>1</v>
      </c>
      <c r="CP50" s="158">
        <f t="shared" si="14"/>
        <v>0.87146529562982</v>
      </c>
      <c r="CQ50" s="162">
        <f t="shared" si="15"/>
        <v>0</v>
      </c>
      <c r="CS50" s="157" t="s">
        <v>66</v>
      </c>
      <c r="CT50" s="157">
        <v>389</v>
      </c>
      <c r="CU50" s="157">
        <v>339</v>
      </c>
      <c r="CV50" s="157">
        <v>49</v>
      </c>
      <c r="CW50" s="157">
        <v>1</v>
      </c>
      <c r="CX50" s="158">
        <f t="shared" si="30"/>
        <v>0.87146529562982</v>
      </c>
      <c r="CY50" s="162">
        <f t="shared" si="33"/>
        <v>0</v>
      </c>
      <c r="DG50" s="157" t="s">
        <v>66</v>
      </c>
      <c r="DH50" s="157">
        <v>389</v>
      </c>
      <c r="DI50" s="157">
        <v>339</v>
      </c>
      <c r="DJ50" s="157">
        <v>49</v>
      </c>
      <c r="DK50" s="157">
        <v>1</v>
      </c>
      <c r="DL50" s="158">
        <f t="shared" si="16"/>
        <v>0.87146529562982</v>
      </c>
      <c r="DM50" s="162">
        <f t="shared" si="34"/>
        <v>0</v>
      </c>
      <c r="DT50" s="157" t="s">
        <v>66</v>
      </c>
      <c r="DU50" s="157">
        <v>389</v>
      </c>
      <c r="DV50" s="157">
        <v>339</v>
      </c>
      <c r="DW50" s="157">
        <v>49</v>
      </c>
      <c r="DX50" s="157">
        <v>1</v>
      </c>
      <c r="DY50" s="158">
        <f t="shared" si="17"/>
        <v>0.87146529562982</v>
      </c>
      <c r="DZ50" s="162">
        <f t="shared" si="18"/>
        <v>0</v>
      </c>
      <c r="EB50" s="157" t="s">
        <v>66</v>
      </c>
      <c r="EC50" s="157">
        <v>389</v>
      </c>
      <c r="ED50" s="157">
        <v>339</v>
      </c>
      <c r="EE50" s="157">
        <v>49</v>
      </c>
      <c r="EF50" s="157">
        <v>1</v>
      </c>
      <c r="EG50" s="158">
        <f t="shared" si="19"/>
        <v>0.87146529562982</v>
      </c>
      <c r="EH50" s="162">
        <f t="shared" si="20"/>
        <v>0</v>
      </c>
      <c r="EN50" s="157" t="s">
        <v>66</v>
      </c>
      <c r="EO50" s="157">
        <v>389</v>
      </c>
      <c r="EP50" s="157">
        <v>339</v>
      </c>
      <c r="EQ50" s="157">
        <v>49</v>
      </c>
      <c r="ER50" s="157">
        <v>1</v>
      </c>
      <c r="ES50" s="158">
        <f t="shared" si="21"/>
        <v>0.87146529562982</v>
      </c>
      <c r="ET50" s="162">
        <f t="shared" si="22"/>
        <v>0</v>
      </c>
      <c r="EV50" s="156"/>
      <c r="EW50" s="156"/>
      <c r="EX50" s="156"/>
      <c r="EY50" s="156"/>
      <c r="EZ50" s="156"/>
      <c r="FA50" s="157" t="s">
        <v>66</v>
      </c>
      <c r="FB50" s="157">
        <v>389</v>
      </c>
      <c r="FC50" s="157">
        <v>339</v>
      </c>
      <c r="FD50" s="157">
        <v>49</v>
      </c>
      <c r="FE50" s="157">
        <v>1</v>
      </c>
      <c r="FF50" s="158">
        <f t="shared" si="23"/>
        <v>0.87146529562982</v>
      </c>
      <c r="FG50" s="162">
        <f t="shared" si="24"/>
        <v>0</v>
      </c>
      <c r="FI50" s="156">
        <f t="shared" si="31"/>
        <v>0</v>
      </c>
    </row>
    <row r="51" spans="2:169">
      <c r="B51" s="157" t="s">
        <v>67</v>
      </c>
      <c r="C51" s="157">
        <v>135</v>
      </c>
      <c r="D51" s="157">
        <v>129</v>
      </c>
      <c r="E51" s="157">
        <v>0</v>
      </c>
      <c r="F51" s="157">
        <v>6</v>
      </c>
      <c r="G51" s="158">
        <f t="shared" si="25"/>
        <v>0.9555555555555556</v>
      </c>
      <c r="I51" s="157" t="s">
        <v>67</v>
      </c>
      <c r="J51" s="157">
        <v>135</v>
      </c>
      <c r="K51" s="157">
        <v>129</v>
      </c>
      <c r="L51" s="157">
        <v>0</v>
      </c>
      <c r="M51" s="157">
        <v>6</v>
      </c>
      <c r="N51" s="158">
        <f t="shared" si="2"/>
        <v>0.9555555555555556</v>
      </c>
      <c r="O51" s="162">
        <f t="shared" si="3"/>
        <v>0</v>
      </c>
      <c r="Q51" s="157" t="s">
        <v>67</v>
      </c>
      <c r="R51" s="157">
        <v>135</v>
      </c>
      <c r="S51" s="157">
        <v>129</v>
      </c>
      <c r="T51" s="157">
        <v>0</v>
      </c>
      <c r="U51" s="157">
        <v>6</v>
      </c>
      <c r="V51" s="158">
        <f t="shared" si="26"/>
        <v>0.9555555555555556</v>
      </c>
      <c r="W51" s="162">
        <f t="shared" si="4"/>
        <v>0</v>
      </c>
      <c r="Y51" s="157" t="s">
        <v>67</v>
      </c>
      <c r="Z51" s="157">
        <v>135</v>
      </c>
      <c r="AA51" s="157">
        <v>129</v>
      </c>
      <c r="AB51" s="157">
        <v>0</v>
      </c>
      <c r="AC51" s="157">
        <v>6</v>
      </c>
      <c r="AD51" s="158">
        <f t="shared" si="27"/>
        <v>0.9555555555555556</v>
      </c>
      <c r="AE51" s="162">
        <f t="shared" si="5"/>
        <v>0</v>
      </c>
      <c r="AH51" s="157" t="s">
        <v>67</v>
      </c>
      <c r="AI51" s="157">
        <v>135</v>
      </c>
      <c r="AJ51" s="157">
        <v>129</v>
      </c>
      <c r="AK51" s="157">
        <v>0</v>
      </c>
      <c r="AL51" s="157">
        <v>6</v>
      </c>
      <c r="AM51" s="158">
        <f t="shared" si="28"/>
        <v>0.9555555555555556</v>
      </c>
      <c r="AN51" s="162">
        <f t="shared" si="6"/>
        <v>0</v>
      </c>
      <c r="AP51" s="157" t="s">
        <v>67</v>
      </c>
      <c r="AQ51" s="157">
        <v>135</v>
      </c>
      <c r="AR51" s="157">
        <v>129</v>
      </c>
      <c r="AS51" s="157">
        <v>0</v>
      </c>
      <c r="AT51" s="157">
        <v>6</v>
      </c>
      <c r="AU51" s="158">
        <f t="shared" si="29"/>
        <v>0.9555555555555556</v>
      </c>
      <c r="AV51" s="162">
        <f t="shared" si="7"/>
        <v>0</v>
      </c>
      <c r="BB51" s="157" t="s">
        <v>67</v>
      </c>
      <c r="BC51" s="157">
        <v>135</v>
      </c>
      <c r="BD51" s="157">
        <v>129</v>
      </c>
      <c r="BE51" s="157">
        <v>0</v>
      </c>
      <c r="BF51" s="157">
        <v>6</v>
      </c>
      <c r="BG51" s="158">
        <f t="shared" si="8"/>
        <v>0.9555555555555556</v>
      </c>
      <c r="BH51" s="162">
        <f t="shared" si="9"/>
        <v>0</v>
      </c>
      <c r="BJ51" s="157" t="s">
        <v>67</v>
      </c>
      <c r="BK51" s="157">
        <v>135</v>
      </c>
      <c r="BL51" s="157">
        <v>129</v>
      </c>
      <c r="BM51" s="157">
        <v>0</v>
      </c>
      <c r="BN51" s="157">
        <v>6</v>
      </c>
      <c r="BO51" s="158">
        <f t="shared" si="10"/>
        <v>0.9555555555555556</v>
      </c>
      <c r="BP51" s="162">
        <f t="shared" si="11"/>
        <v>0</v>
      </c>
      <c r="BW51" s="157" t="s">
        <v>67</v>
      </c>
      <c r="BX51" s="157">
        <v>135</v>
      </c>
      <c r="BY51" s="157">
        <v>129</v>
      </c>
      <c r="BZ51" s="157">
        <v>0</v>
      </c>
      <c r="CA51" s="157">
        <v>6</v>
      </c>
      <c r="CB51" s="158">
        <f t="shared" si="12"/>
        <v>0.9555555555555556</v>
      </c>
      <c r="CC51" s="162">
        <f t="shared" si="13"/>
        <v>0</v>
      </c>
      <c r="CI51" s="162"/>
      <c r="CK51" s="157" t="s">
        <v>67</v>
      </c>
      <c r="CL51" s="157">
        <v>135</v>
      </c>
      <c r="CM51" s="157">
        <v>129</v>
      </c>
      <c r="CN51" s="157">
        <v>0</v>
      </c>
      <c r="CO51" s="157">
        <v>6</v>
      </c>
      <c r="CP51" s="158">
        <f t="shared" si="14"/>
        <v>0.9555555555555556</v>
      </c>
      <c r="CQ51" s="162">
        <f t="shared" si="15"/>
        <v>0</v>
      </c>
      <c r="CS51" s="157" t="s">
        <v>67</v>
      </c>
      <c r="CT51" s="157">
        <v>135</v>
      </c>
      <c r="CU51" s="157">
        <v>129</v>
      </c>
      <c r="CV51" s="157">
        <v>0</v>
      </c>
      <c r="CW51" s="157">
        <v>6</v>
      </c>
      <c r="CX51" s="158">
        <f t="shared" si="30"/>
        <v>0.9555555555555556</v>
      </c>
      <c r="CY51" s="162">
        <f t="shared" si="33"/>
        <v>0</v>
      </c>
      <c r="DG51" s="157" t="s">
        <v>67</v>
      </c>
      <c r="DH51" s="157">
        <v>148</v>
      </c>
      <c r="DI51" s="157">
        <v>129</v>
      </c>
      <c r="DJ51" s="157">
        <v>4</v>
      </c>
      <c r="DK51" s="159">
        <v>15</v>
      </c>
      <c r="DL51" s="158">
        <f t="shared" si="16"/>
        <v>0.8716216216216216</v>
      </c>
      <c r="DM51" s="162">
        <f t="shared" si="34"/>
        <v>-8.3933933933934002E-2</v>
      </c>
      <c r="DT51" s="157" t="s">
        <v>67</v>
      </c>
      <c r="DU51" s="157">
        <v>148</v>
      </c>
      <c r="DV51" s="157">
        <v>129</v>
      </c>
      <c r="DW51" s="157">
        <v>4</v>
      </c>
      <c r="DX51" s="157">
        <v>15</v>
      </c>
      <c r="DY51" s="158">
        <f t="shared" si="17"/>
        <v>0.8716216216216216</v>
      </c>
      <c r="DZ51" s="162">
        <f t="shared" si="18"/>
        <v>0</v>
      </c>
      <c r="EB51" s="157" t="s">
        <v>67</v>
      </c>
      <c r="EC51" s="157">
        <v>148</v>
      </c>
      <c r="ED51" s="157">
        <v>129</v>
      </c>
      <c r="EE51" s="157">
        <v>4</v>
      </c>
      <c r="EF51" s="157">
        <v>15</v>
      </c>
      <c r="EG51" s="158">
        <f t="shared" si="19"/>
        <v>0.8716216216216216</v>
      </c>
      <c r="EH51" s="162">
        <f t="shared" si="20"/>
        <v>0</v>
      </c>
      <c r="EN51" s="157" t="s">
        <v>67</v>
      </c>
      <c r="EO51" s="157">
        <v>148</v>
      </c>
      <c r="EP51" s="157">
        <v>129</v>
      </c>
      <c r="EQ51" s="157">
        <v>4</v>
      </c>
      <c r="ER51" s="157">
        <v>15</v>
      </c>
      <c r="ES51" s="158">
        <f t="shared" si="21"/>
        <v>0.8716216216216216</v>
      </c>
      <c r="ET51" s="162">
        <f t="shared" si="22"/>
        <v>0</v>
      </c>
      <c r="EV51" s="156"/>
      <c r="EW51" s="156"/>
      <c r="EX51" s="156"/>
      <c r="EY51" s="156"/>
      <c r="EZ51" s="156"/>
      <c r="FA51" s="157" t="s">
        <v>67</v>
      </c>
      <c r="FB51" s="157">
        <v>148</v>
      </c>
      <c r="FC51" s="157">
        <v>129</v>
      </c>
      <c r="FD51" s="157">
        <v>4</v>
      </c>
      <c r="FE51" s="157">
        <v>15</v>
      </c>
      <c r="FF51" s="158">
        <f t="shared" si="23"/>
        <v>0.8716216216216216</v>
      </c>
      <c r="FG51" s="162">
        <f t="shared" si="24"/>
        <v>0</v>
      </c>
      <c r="FI51" s="156">
        <f t="shared" si="31"/>
        <v>0</v>
      </c>
    </row>
    <row r="52" spans="2:169">
      <c r="B52" s="157" t="s">
        <v>68</v>
      </c>
      <c r="C52" s="157">
        <v>1595</v>
      </c>
      <c r="D52" s="157">
        <v>1583</v>
      </c>
      <c r="E52" s="157">
        <v>12</v>
      </c>
      <c r="F52" s="157">
        <v>0</v>
      </c>
      <c r="G52" s="158">
        <f t="shared" si="25"/>
        <v>0.99247648902821317</v>
      </c>
      <c r="I52" s="157" t="s">
        <v>68</v>
      </c>
      <c r="J52" s="157">
        <v>1595</v>
      </c>
      <c r="K52" s="157">
        <v>1583</v>
      </c>
      <c r="L52" s="157">
        <v>12</v>
      </c>
      <c r="M52" s="157">
        <v>0</v>
      </c>
      <c r="N52" s="158">
        <f t="shared" si="2"/>
        <v>0.99247648902821317</v>
      </c>
      <c r="O52" s="162">
        <f t="shared" si="3"/>
        <v>0</v>
      </c>
      <c r="Q52" s="157" t="s">
        <v>68</v>
      </c>
      <c r="R52" s="157">
        <v>1595</v>
      </c>
      <c r="S52" s="157">
        <v>1583</v>
      </c>
      <c r="T52" s="157">
        <v>12</v>
      </c>
      <c r="U52" s="157">
        <v>0</v>
      </c>
      <c r="V52" s="158">
        <f t="shared" si="26"/>
        <v>0.99247648902821317</v>
      </c>
      <c r="W52" s="162">
        <f t="shared" si="4"/>
        <v>0</v>
      </c>
      <c r="Y52" s="157" t="s">
        <v>68</v>
      </c>
      <c r="Z52" s="157">
        <v>1595</v>
      </c>
      <c r="AA52" s="157">
        <v>1583</v>
      </c>
      <c r="AB52" s="157">
        <v>12</v>
      </c>
      <c r="AC52" s="157">
        <v>0</v>
      </c>
      <c r="AD52" s="158">
        <f t="shared" si="27"/>
        <v>0.99247648902821317</v>
      </c>
      <c r="AE52" s="162">
        <f t="shared" si="5"/>
        <v>0</v>
      </c>
      <c r="AH52" s="157" t="s">
        <v>68</v>
      </c>
      <c r="AI52" s="157">
        <v>1595</v>
      </c>
      <c r="AJ52" s="157">
        <v>1583</v>
      </c>
      <c r="AK52" s="157">
        <v>12</v>
      </c>
      <c r="AL52" s="157">
        <v>0</v>
      </c>
      <c r="AM52" s="158">
        <f t="shared" si="28"/>
        <v>0.99247648902821317</v>
      </c>
      <c r="AN52" s="162">
        <f t="shared" si="6"/>
        <v>0</v>
      </c>
      <c r="AP52" s="157" t="s">
        <v>68</v>
      </c>
      <c r="AQ52" s="157">
        <v>1595</v>
      </c>
      <c r="AR52" s="157">
        <v>1583</v>
      </c>
      <c r="AS52" s="157">
        <v>12</v>
      </c>
      <c r="AT52" s="157">
        <v>0</v>
      </c>
      <c r="AU52" s="158">
        <f t="shared" si="29"/>
        <v>0.99247648902821317</v>
      </c>
      <c r="AV52" s="162">
        <f t="shared" si="7"/>
        <v>0</v>
      </c>
      <c r="BB52" s="157" t="s">
        <v>68</v>
      </c>
      <c r="BC52" s="157">
        <v>1595</v>
      </c>
      <c r="BD52" s="157">
        <v>1583</v>
      </c>
      <c r="BE52" s="157">
        <v>12</v>
      </c>
      <c r="BF52" s="157">
        <v>0</v>
      </c>
      <c r="BG52" s="158">
        <f t="shared" si="8"/>
        <v>0.99247648902821317</v>
      </c>
      <c r="BH52" s="162">
        <f t="shared" si="9"/>
        <v>0</v>
      </c>
      <c r="BJ52" s="157" t="s">
        <v>68</v>
      </c>
      <c r="BK52" s="157">
        <v>1597</v>
      </c>
      <c r="BL52" s="157">
        <v>1585</v>
      </c>
      <c r="BM52" s="157">
        <v>12</v>
      </c>
      <c r="BN52" s="157">
        <v>0</v>
      </c>
      <c r="BO52" s="158">
        <f t="shared" si="10"/>
        <v>0.9924859110832811</v>
      </c>
      <c r="BP52" s="162">
        <f t="shared" si="11"/>
        <v>9.4220550679313675E-6</v>
      </c>
      <c r="BW52" s="157" t="s">
        <v>68</v>
      </c>
      <c r="BX52" s="157">
        <v>1597</v>
      </c>
      <c r="BY52" s="157">
        <v>1585</v>
      </c>
      <c r="BZ52" s="157">
        <v>12</v>
      </c>
      <c r="CA52" s="157">
        <v>0</v>
      </c>
      <c r="CB52" s="158">
        <f t="shared" si="12"/>
        <v>0.9924859110832811</v>
      </c>
      <c r="CC52" s="162">
        <f t="shared" si="13"/>
        <v>0</v>
      </c>
      <c r="CI52" s="162"/>
      <c r="CK52" s="157" t="s">
        <v>68</v>
      </c>
      <c r="CL52" s="157">
        <v>1597</v>
      </c>
      <c r="CM52" s="157">
        <v>1585</v>
      </c>
      <c r="CN52" s="157">
        <v>12</v>
      </c>
      <c r="CO52" s="157">
        <v>0</v>
      </c>
      <c r="CP52" s="158">
        <f t="shared" si="14"/>
        <v>0.9924859110832811</v>
      </c>
      <c r="CQ52" s="162">
        <f t="shared" si="15"/>
        <v>0</v>
      </c>
      <c r="CS52" s="157" t="s">
        <v>68</v>
      </c>
      <c r="CT52" s="157">
        <v>1597</v>
      </c>
      <c r="CU52" s="157">
        <v>1585</v>
      </c>
      <c r="CV52" s="157">
        <v>12</v>
      </c>
      <c r="CW52" s="159">
        <v>0</v>
      </c>
      <c r="CX52" s="158">
        <f t="shared" si="30"/>
        <v>0.9924859110832811</v>
      </c>
      <c r="CY52" s="162">
        <f t="shared" si="33"/>
        <v>0</v>
      </c>
      <c r="CZ52" t="s">
        <v>119</v>
      </c>
      <c r="DG52" s="157" t="s">
        <v>68</v>
      </c>
      <c r="DH52" s="157">
        <v>1597</v>
      </c>
      <c r="DI52" s="157">
        <v>1585</v>
      </c>
      <c r="DJ52" s="157">
        <v>12</v>
      </c>
      <c r="DK52" s="157">
        <v>0</v>
      </c>
      <c r="DL52" s="158">
        <f t="shared" si="16"/>
        <v>0.9924859110832811</v>
      </c>
      <c r="DM52" s="162">
        <f t="shared" si="34"/>
        <v>0</v>
      </c>
      <c r="DT52" s="157" t="s">
        <v>68</v>
      </c>
      <c r="DU52" s="157">
        <v>1597</v>
      </c>
      <c r="DV52" s="157">
        <v>1584</v>
      </c>
      <c r="DW52" s="157">
        <v>12</v>
      </c>
      <c r="DX52" s="157">
        <v>1</v>
      </c>
      <c r="DY52" s="158">
        <f t="shared" si="17"/>
        <v>0.9918597370068879</v>
      </c>
      <c r="DZ52" s="162">
        <f t="shared" si="18"/>
        <v>-6.2617407639320444E-4</v>
      </c>
      <c r="EB52" s="157" t="s">
        <v>68</v>
      </c>
      <c r="EC52" s="157">
        <v>1597</v>
      </c>
      <c r="ED52" s="157">
        <v>1585</v>
      </c>
      <c r="EE52" s="157">
        <v>12</v>
      </c>
      <c r="EF52" s="157">
        <v>0</v>
      </c>
      <c r="EG52" s="158">
        <f t="shared" si="19"/>
        <v>0.9924859110832811</v>
      </c>
      <c r="EH52" s="162">
        <f t="shared" si="20"/>
        <v>0</v>
      </c>
      <c r="EN52" s="157" t="s">
        <v>68</v>
      </c>
      <c r="EO52" s="157">
        <v>1597</v>
      </c>
      <c r="EP52" s="157">
        <v>1585</v>
      </c>
      <c r="EQ52" s="157">
        <v>12</v>
      </c>
      <c r="ER52" s="157">
        <v>0</v>
      </c>
      <c r="ES52" s="158">
        <f t="shared" si="21"/>
        <v>0.9924859110832811</v>
      </c>
      <c r="ET52" s="162">
        <f t="shared" si="22"/>
        <v>0</v>
      </c>
      <c r="EV52" s="156"/>
      <c r="EW52" s="156"/>
      <c r="EX52" s="156"/>
      <c r="EY52" s="156"/>
      <c r="EZ52" s="156"/>
      <c r="FA52" s="157" t="s">
        <v>68</v>
      </c>
      <c r="FB52" s="157">
        <v>1597</v>
      </c>
      <c r="FC52" s="157">
        <v>1585</v>
      </c>
      <c r="FD52" s="157">
        <v>12</v>
      </c>
      <c r="FE52" s="157">
        <v>0</v>
      </c>
      <c r="FF52" s="158">
        <f t="shared" si="23"/>
        <v>0.9924859110832811</v>
      </c>
      <c r="FG52" s="162">
        <f t="shared" si="24"/>
        <v>0</v>
      </c>
      <c r="FI52" s="156">
        <f t="shared" si="31"/>
        <v>0</v>
      </c>
    </row>
    <row r="53" spans="2:169">
      <c r="B53" s="157" t="s">
        <v>69</v>
      </c>
      <c r="C53" s="157">
        <v>176</v>
      </c>
      <c r="D53" s="157">
        <v>174</v>
      </c>
      <c r="E53" s="157">
        <v>2</v>
      </c>
      <c r="F53" s="157">
        <v>0</v>
      </c>
      <c r="G53" s="158">
        <f t="shared" si="25"/>
        <v>0.98863636363636365</v>
      </c>
      <c r="I53" s="157" t="s">
        <v>69</v>
      </c>
      <c r="J53" s="157">
        <v>176</v>
      </c>
      <c r="K53" s="157">
        <v>174</v>
      </c>
      <c r="L53" s="157">
        <v>2</v>
      </c>
      <c r="M53" s="157">
        <v>0</v>
      </c>
      <c r="N53" s="158">
        <f t="shared" si="2"/>
        <v>0.98863636363636365</v>
      </c>
      <c r="O53" s="162">
        <f t="shared" si="3"/>
        <v>0</v>
      </c>
      <c r="Q53" s="157" t="s">
        <v>69</v>
      </c>
      <c r="R53" s="157">
        <v>176</v>
      </c>
      <c r="S53" s="157">
        <v>173</v>
      </c>
      <c r="T53" s="157">
        <v>2</v>
      </c>
      <c r="U53" s="157">
        <v>1</v>
      </c>
      <c r="V53" s="158">
        <f t="shared" si="26"/>
        <v>0.98295454545454541</v>
      </c>
      <c r="W53" s="162">
        <f t="shared" si="4"/>
        <v>-5.6818181818182323E-3</v>
      </c>
      <c r="Y53" s="157" t="s">
        <v>69</v>
      </c>
      <c r="Z53" s="157">
        <v>176</v>
      </c>
      <c r="AA53" s="157">
        <v>174</v>
      </c>
      <c r="AB53" s="157">
        <v>2</v>
      </c>
      <c r="AC53" s="157">
        <v>0</v>
      </c>
      <c r="AD53" s="158">
        <f t="shared" si="27"/>
        <v>0.98863636363636365</v>
      </c>
      <c r="AE53" s="162">
        <f t="shared" si="5"/>
        <v>5.6818181818182323E-3</v>
      </c>
      <c r="AH53" s="157" t="s">
        <v>69</v>
      </c>
      <c r="AI53" s="157">
        <v>176</v>
      </c>
      <c r="AJ53" s="157">
        <v>174</v>
      </c>
      <c r="AK53" s="157">
        <v>2</v>
      </c>
      <c r="AL53" s="157">
        <v>0</v>
      </c>
      <c r="AM53" s="158">
        <f t="shared" si="28"/>
        <v>0.98863636363636365</v>
      </c>
      <c r="AN53" s="162">
        <f t="shared" si="6"/>
        <v>0</v>
      </c>
      <c r="AP53" s="157" t="s">
        <v>69</v>
      </c>
      <c r="AQ53" s="157">
        <v>176</v>
      </c>
      <c r="AR53" s="157">
        <v>174</v>
      </c>
      <c r="AS53" s="157">
        <v>2</v>
      </c>
      <c r="AT53" s="157">
        <v>0</v>
      </c>
      <c r="AU53" s="158">
        <f t="shared" si="29"/>
        <v>0.98863636363636365</v>
      </c>
      <c r="AV53" s="162">
        <f t="shared" si="7"/>
        <v>0</v>
      </c>
      <c r="BB53" s="157" t="s">
        <v>69</v>
      </c>
      <c r="BC53" s="157">
        <v>176</v>
      </c>
      <c r="BD53" s="157">
        <v>174</v>
      </c>
      <c r="BE53" s="157">
        <v>2</v>
      </c>
      <c r="BF53" s="157">
        <v>0</v>
      </c>
      <c r="BG53" s="158">
        <f t="shared" si="8"/>
        <v>0.98863636363636365</v>
      </c>
      <c r="BH53" s="162">
        <f t="shared" si="9"/>
        <v>0</v>
      </c>
      <c r="BJ53" s="157" t="s">
        <v>69</v>
      </c>
      <c r="BK53" s="157">
        <v>176</v>
      </c>
      <c r="BL53" s="157">
        <v>174</v>
      </c>
      <c r="BM53" s="157">
        <v>2</v>
      </c>
      <c r="BN53" s="157">
        <v>0</v>
      </c>
      <c r="BO53" s="158">
        <f t="shared" si="10"/>
        <v>0.98863636363636365</v>
      </c>
      <c r="BP53" s="162">
        <f t="shared" si="11"/>
        <v>0</v>
      </c>
      <c r="BW53" s="157" t="s">
        <v>69</v>
      </c>
      <c r="BX53" s="157">
        <v>176</v>
      </c>
      <c r="BY53" s="157">
        <v>174</v>
      </c>
      <c r="BZ53" s="157">
        <v>2</v>
      </c>
      <c r="CA53" s="157">
        <v>0</v>
      </c>
      <c r="CB53" s="158">
        <f t="shared" si="12"/>
        <v>0.98863636363636365</v>
      </c>
      <c r="CC53" s="162">
        <f t="shared" si="13"/>
        <v>0</v>
      </c>
      <c r="CI53" s="162"/>
      <c r="CK53" s="157" t="s">
        <v>69</v>
      </c>
      <c r="CL53" s="157">
        <v>176</v>
      </c>
      <c r="CM53" s="157">
        <v>174</v>
      </c>
      <c r="CN53" s="157">
        <v>2</v>
      </c>
      <c r="CO53" s="157">
        <v>0</v>
      </c>
      <c r="CP53" s="158">
        <f t="shared" si="14"/>
        <v>0.98863636363636365</v>
      </c>
      <c r="CQ53" s="162">
        <f t="shared" si="15"/>
        <v>0</v>
      </c>
      <c r="CS53" s="157" t="s">
        <v>69</v>
      </c>
      <c r="CT53" s="157">
        <v>176</v>
      </c>
      <c r="CU53" s="157">
        <v>174</v>
      </c>
      <c r="CV53" s="157">
        <v>2</v>
      </c>
      <c r="CW53" s="157">
        <v>0</v>
      </c>
      <c r="CX53" s="158">
        <f t="shared" si="30"/>
        <v>0.98863636363636365</v>
      </c>
      <c r="CY53" s="162">
        <f t="shared" si="33"/>
        <v>0</v>
      </c>
      <c r="DG53" s="157" t="s">
        <v>69</v>
      </c>
      <c r="DH53" s="157">
        <v>176</v>
      </c>
      <c r="DI53" s="157">
        <v>174</v>
      </c>
      <c r="DJ53" s="157">
        <v>2</v>
      </c>
      <c r="DK53" s="157">
        <v>0</v>
      </c>
      <c r="DL53" s="158">
        <f t="shared" si="16"/>
        <v>0.98863636363636365</v>
      </c>
      <c r="DM53" s="162">
        <f t="shared" si="34"/>
        <v>0</v>
      </c>
      <c r="DT53" s="157" t="s">
        <v>69</v>
      </c>
      <c r="DU53" s="157">
        <v>176</v>
      </c>
      <c r="DV53" s="157">
        <v>174</v>
      </c>
      <c r="DW53" s="157">
        <v>2</v>
      </c>
      <c r="DX53" s="157">
        <v>0</v>
      </c>
      <c r="DY53" s="158">
        <f t="shared" si="17"/>
        <v>0.98863636363636365</v>
      </c>
      <c r="DZ53" s="162">
        <f t="shared" si="18"/>
        <v>0</v>
      </c>
      <c r="EB53" s="157" t="s">
        <v>69</v>
      </c>
      <c r="EC53" s="157">
        <v>176</v>
      </c>
      <c r="ED53" s="157">
        <v>174</v>
      </c>
      <c r="EE53" s="157">
        <v>2</v>
      </c>
      <c r="EF53" s="157">
        <v>0</v>
      </c>
      <c r="EG53" s="158">
        <f t="shared" si="19"/>
        <v>0.98863636363636365</v>
      </c>
      <c r="EH53" s="162">
        <f t="shared" si="20"/>
        <v>0</v>
      </c>
      <c r="EN53" s="157" t="s">
        <v>69</v>
      </c>
      <c r="EO53" s="157">
        <v>176</v>
      </c>
      <c r="EP53" s="157">
        <v>174</v>
      </c>
      <c r="EQ53" s="157">
        <v>2</v>
      </c>
      <c r="ER53" s="157">
        <v>0</v>
      </c>
      <c r="ES53" s="158">
        <f t="shared" si="21"/>
        <v>0.98863636363636365</v>
      </c>
      <c r="ET53" s="162">
        <f t="shared" si="22"/>
        <v>0</v>
      </c>
      <c r="EV53" s="156"/>
      <c r="EW53" s="156"/>
      <c r="EX53" s="156"/>
      <c r="EY53" s="156"/>
      <c r="EZ53" s="156"/>
      <c r="FA53" s="157" t="s">
        <v>69</v>
      </c>
      <c r="FB53" s="157">
        <v>176</v>
      </c>
      <c r="FC53" s="157">
        <v>174</v>
      </c>
      <c r="FD53" s="157">
        <v>2</v>
      </c>
      <c r="FE53" s="157">
        <v>0</v>
      </c>
      <c r="FF53" s="158">
        <f t="shared" si="23"/>
        <v>0.98863636363636365</v>
      </c>
      <c r="FG53" s="162">
        <f t="shared" si="24"/>
        <v>0</v>
      </c>
      <c r="FI53" s="156">
        <f t="shared" si="31"/>
        <v>0</v>
      </c>
    </row>
    <row r="54" spans="2:169">
      <c r="B54" s="157" t="s">
        <v>70</v>
      </c>
      <c r="C54" s="157">
        <v>231</v>
      </c>
      <c r="D54" s="157">
        <v>223</v>
      </c>
      <c r="E54" s="157">
        <v>7</v>
      </c>
      <c r="F54" s="157">
        <v>1</v>
      </c>
      <c r="G54" s="158">
        <f t="shared" si="25"/>
        <v>0.96536796536796532</v>
      </c>
      <c r="I54" s="157" t="s">
        <v>70</v>
      </c>
      <c r="J54" s="157">
        <v>231</v>
      </c>
      <c r="K54" s="157">
        <v>223</v>
      </c>
      <c r="L54" s="157">
        <v>7</v>
      </c>
      <c r="M54" s="157">
        <v>1</v>
      </c>
      <c r="N54" s="158">
        <f t="shared" si="2"/>
        <v>0.96536796536796532</v>
      </c>
      <c r="O54" s="162">
        <f t="shared" si="3"/>
        <v>0</v>
      </c>
      <c r="Q54" s="157" t="s">
        <v>70</v>
      </c>
      <c r="R54" s="157">
        <v>231</v>
      </c>
      <c r="S54" s="157">
        <v>223</v>
      </c>
      <c r="T54" s="157">
        <v>7</v>
      </c>
      <c r="U54" s="157">
        <v>1</v>
      </c>
      <c r="V54" s="158">
        <f t="shared" si="26"/>
        <v>0.96536796536796532</v>
      </c>
      <c r="W54" s="162">
        <f t="shared" si="4"/>
        <v>0</v>
      </c>
      <c r="Y54" s="157" t="s">
        <v>70</v>
      </c>
      <c r="Z54" s="157">
        <v>231</v>
      </c>
      <c r="AA54" s="157">
        <v>223</v>
      </c>
      <c r="AB54" s="157">
        <v>7</v>
      </c>
      <c r="AC54" s="157">
        <v>1</v>
      </c>
      <c r="AD54" s="158">
        <f t="shared" si="27"/>
        <v>0.96536796536796532</v>
      </c>
      <c r="AE54" s="162">
        <f t="shared" si="5"/>
        <v>0</v>
      </c>
      <c r="AH54" s="157" t="s">
        <v>70</v>
      </c>
      <c r="AI54" s="157">
        <v>231</v>
      </c>
      <c r="AJ54" s="157">
        <v>223</v>
      </c>
      <c r="AK54" s="157">
        <v>7</v>
      </c>
      <c r="AL54" s="157">
        <v>1</v>
      </c>
      <c r="AM54" s="158">
        <f t="shared" si="28"/>
        <v>0.96536796536796532</v>
      </c>
      <c r="AN54" s="162">
        <f t="shared" si="6"/>
        <v>0</v>
      </c>
      <c r="AP54" s="157" t="s">
        <v>70</v>
      </c>
      <c r="AQ54" s="157">
        <v>231</v>
      </c>
      <c r="AR54" s="157">
        <v>223</v>
      </c>
      <c r="AS54" s="157">
        <v>7</v>
      </c>
      <c r="AT54" s="157">
        <v>1</v>
      </c>
      <c r="AU54" s="158">
        <f t="shared" si="29"/>
        <v>0.96536796536796532</v>
      </c>
      <c r="AV54" s="162">
        <f t="shared" si="7"/>
        <v>0</v>
      </c>
      <c r="BB54" s="157" t="s">
        <v>70</v>
      </c>
      <c r="BC54" s="157">
        <v>231</v>
      </c>
      <c r="BD54" s="157">
        <v>223</v>
      </c>
      <c r="BE54" s="157">
        <v>7</v>
      </c>
      <c r="BF54" s="157">
        <v>1</v>
      </c>
      <c r="BG54" s="158">
        <f t="shared" si="8"/>
        <v>0.96536796536796532</v>
      </c>
      <c r="BH54" s="162">
        <f t="shared" si="9"/>
        <v>0</v>
      </c>
      <c r="BJ54" s="157" t="s">
        <v>70</v>
      </c>
      <c r="BK54" s="157">
        <v>231</v>
      </c>
      <c r="BL54" s="157">
        <v>223</v>
      </c>
      <c r="BM54" s="157">
        <v>7</v>
      </c>
      <c r="BN54" s="157">
        <v>1</v>
      </c>
      <c r="BO54" s="158">
        <f t="shared" si="10"/>
        <v>0.96536796536796532</v>
      </c>
      <c r="BP54" s="162">
        <f t="shared" si="11"/>
        <v>0</v>
      </c>
      <c r="BW54" s="157" t="s">
        <v>70</v>
      </c>
      <c r="BX54" s="157">
        <v>231</v>
      </c>
      <c r="BY54" s="157">
        <v>223</v>
      </c>
      <c r="BZ54" s="157">
        <v>7</v>
      </c>
      <c r="CA54" s="157">
        <v>1</v>
      </c>
      <c r="CB54" s="158">
        <f t="shared" si="12"/>
        <v>0.96536796536796532</v>
      </c>
      <c r="CC54" s="162">
        <f t="shared" si="13"/>
        <v>0</v>
      </c>
      <c r="CI54" s="162"/>
      <c r="CK54" s="157" t="s">
        <v>70</v>
      </c>
      <c r="CL54" s="157">
        <v>231</v>
      </c>
      <c r="CM54" s="157">
        <v>223</v>
      </c>
      <c r="CN54" s="157">
        <v>7</v>
      </c>
      <c r="CO54" s="157">
        <v>1</v>
      </c>
      <c r="CP54" s="158">
        <f t="shared" si="14"/>
        <v>0.96536796536796532</v>
      </c>
      <c r="CQ54" s="162">
        <f t="shared" si="15"/>
        <v>0</v>
      </c>
      <c r="CS54" s="157" t="s">
        <v>70</v>
      </c>
      <c r="CT54" s="157">
        <v>231</v>
      </c>
      <c r="CU54" s="157">
        <v>223</v>
      </c>
      <c r="CV54" s="157">
        <v>7</v>
      </c>
      <c r="CW54" s="157">
        <v>1</v>
      </c>
      <c r="CX54" s="158">
        <f t="shared" si="30"/>
        <v>0.96536796536796532</v>
      </c>
      <c r="CY54" s="162">
        <f t="shared" si="33"/>
        <v>0</v>
      </c>
      <c r="DG54" s="157" t="s">
        <v>70</v>
      </c>
      <c r="DH54" s="157">
        <v>231</v>
      </c>
      <c r="DI54" s="157">
        <v>223</v>
      </c>
      <c r="DJ54" s="157">
        <v>7</v>
      </c>
      <c r="DK54" s="157">
        <v>1</v>
      </c>
      <c r="DL54" s="158">
        <f t="shared" si="16"/>
        <v>0.96536796536796532</v>
      </c>
      <c r="DM54" s="162">
        <f t="shared" si="34"/>
        <v>0</v>
      </c>
      <c r="DT54" s="157" t="s">
        <v>70</v>
      </c>
      <c r="DU54" s="157">
        <v>231</v>
      </c>
      <c r="DV54" s="157">
        <v>223</v>
      </c>
      <c r="DW54" s="157">
        <v>7</v>
      </c>
      <c r="DX54" s="157">
        <v>1</v>
      </c>
      <c r="DY54" s="158">
        <f t="shared" si="17"/>
        <v>0.96536796536796532</v>
      </c>
      <c r="DZ54" s="162">
        <f t="shared" si="18"/>
        <v>0</v>
      </c>
      <c r="EB54" s="157" t="s">
        <v>70</v>
      </c>
      <c r="EC54" s="157">
        <v>270</v>
      </c>
      <c r="ED54" s="157">
        <v>260</v>
      </c>
      <c r="EE54" s="157">
        <v>8</v>
      </c>
      <c r="EF54" s="159">
        <v>2</v>
      </c>
      <c r="EG54" s="158">
        <f t="shared" ref="EG54" si="35">ED54/EC54</f>
        <v>0.96296296296296291</v>
      </c>
      <c r="EH54" s="162">
        <f t="shared" ref="EH54" si="36">EG54-DL54</f>
        <v>-2.4050024050024099E-3</v>
      </c>
      <c r="EN54" s="157" t="s">
        <v>70</v>
      </c>
      <c r="EO54" s="157">
        <v>270</v>
      </c>
      <c r="EP54" s="157">
        <v>260</v>
      </c>
      <c r="EQ54" s="157">
        <v>8</v>
      </c>
      <c r="ER54" s="159">
        <v>2</v>
      </c>
      <c r="ES54" s="158">
        <f t="shared" si="21"/>
        <v>0.96296296296296291</v>
      </c>
      <c r="ET54" s="162">
        <f t="shared" si="22"/>
        <v>0</v>
      </c>
      <c r="EV54" s="184"/>
      <c r="EW54" s="184"/>
      <c r="EX54" s="184"/>
      <c r="EY54" s="184"/>
      <c r="EZ54" s="184"/>
      <c r="FA54" s="157" t="s">
        <v>70</v>
      </c>
      <c r="FB54" s="157">
        <v>270</v>
      </c>
      <c r="FC54" s="157">
        <v>260</v>
      </c>
      <c r="FD54" s="157">
        <v>8</v>
      </c>
      <c r="FE54" s="159">
        <v>2</v>
      </c>
      <c r="FF54" s="158">
        <f t="shared" si="23"/>
        <v>0.96296296296296291</v>
      </c>
      <c r="FG54" s="162">
        <f t="shared" si="24"/>
        <v>0</v>
      </c>
      <c r="FH54" t="s">
        <v>119</v>
      </c>
      <c r="FI54" s="156">
        <f t="shared" si="31"/>
        <v>0</v>
      </c>
    </row>
    <row r="55" spans="2:169">
      <c r="B55" s="163" t="s">
        <v>71</v>
      </c>
      <c r="C55" s="156">
        <v>192</v>
      </c>
      <c r="D55" s="156">
        <v>185</v>
      </c>
      <c r="E55" s="156">
        <v>7</v>
      </c>
      <c r="F55" s="156">
        <v>0</v>
      </c>
      <c r="G55" s="162">
        <f>D55/C55</f>
        <v>0.96354166666666663</v>
      </c>
      <c r="I55" s="163" t="s">
        <v>71</v>
      </c>
      <c r="J55" s="156">
        <v>192</v>
      </c>
      <c r="K55" s="156">
        <v>184</v>
      </c>
      <c r="L55" s="156">
        <v>7</v>
      </c>
      <c r="M55" s="156">
        <v>1</v>
      </c>
      <c r="N55" s="158">
        <f t="shared" si="2"/>
        <v>0.95833333333333337</v>
      </c>
      <c r="O55" s="162">
        <f t="shared" si="3"/>
        <v>-5.2083333333332593E-3</v>
      </c>
      <c r="Q55" s="161" t="s">
        <v>71</v>
      </c>
      <c r="R55" s="157">
        <v>192</v>
      </c>
      <c r="S55" s="157">
        <v>185</v>
      </c>
      <c r="T55" s="157">
        <v>6</v>
      </c>
      <c r="U55" s="157">
        <v>1</v>
      </c>
      <c r="V55" s="158">
        <f t="shared" si="26"/>
        <v>0.96354166666666663</v>
      </c>
      <c r="W55" s="162">
        <f t="shared" si="4"/>
        <v>5.2083333333332593E-3</v>
      </c>
      <c r="Y55" s="161" t="s">
        <v>71</v>
      </c>
      <c r="Z55" s="157">
        <v>192</v>
      </c>
      <c r="AA55" s="157">
        <v>185</v>
      </c>
      <c r="AB55" s="157">
        <v>7</v>
      </c>
      <c r="AC55" s="159">
        <v>0</v>
      </c>
      <c r="AD55" s="158">
        <f t="shared" si="27"/>
        <v>0.96354166666666663</v>
      </c>
      <c r="AE55" s="162">
        <f t="shared" si="5"/>
        <v>0</v>
      </c>
      <c r="AF55" t="s">
        <v>119</v>
      </c>
      <c r="AH55" s="161" t="s">
        <v>71</v>
      </c>
      <c r="AI55" s="157">
        <v>192</v>
      </c>
      <c r="AJ55" s="157">
        <v>185</v>
      </c>
      <c r="AK55" s="157">
        <v>7</v>
      </c>
      <c r="AL55" s="159">
        <v>0</v>
      </c>
      <c r="AM55" s="158">
        <f t="shared" si="28"/>
        <v>0.96354166666666663</v>
      </c>
      <c r="AN55" s="162">
        <f t="shared" si="6"/>
        <v>0</v>
      </c>
      <c r="AO55" t="s">
        <v>119</v>
      </c>
      <c r="AP55" s="161" t="s">
        <v>71</v>
      </c>
      <c r="AQ55" s="157">
        <v>192</v>
      </c>
      <c r="AR55" s="157">
        <v>185</v>
      </c>
      <c r="AS55" s="157">
        <v>7</v>
      </c>
      <c r="AT55" s="159">
        <v>0</v>
      </c>
      <c r="AU55" s="158">
        <f t="shared" si="29"/>
        <v>0.96354166666666663</v>
      </c>
      <c r="AV55" s="162">
        <f t="shared" si="7"/>
        <v>0</v>
      </c>
      <c r="AW55" t="s">
        <v>119</v>
      </c>
      <c r="AX55" s="161" t="s">
        <v>71</v>
      </c>
      <c r="AY55" s="157">
        <v>192</v>
      </c>
      <c r="AZ55" s="157">
        <v>188</v>
      </c>
      <c r="BA55" s="157">
        <v>4</v>
      </c>
      <c r="BB55" s="161" t="s">
        <v>71</v>
      </c>
      <c r="BC55" s="157">
        <v>192</v>
      </c>
      <c r="BD55" s="157">
        <v>185</v>
      </c>
      <c r="BE55" s="157">
        <v>7</v>
      </c>
      <c r="BF55" s="159">
        <v>0</v>
      </c>
      <c r="BG55" s="158">
        <f t="shared" si="8"/>
        <v>0.96354166666666663</v>
      </c>
      <c r="BH55" s="162">
        <f t="shared" si="9"/>
        <v>0</v>
      </c>
      <c r="BI55" t="s">
        <v>119</v>
      </c>
      <c r="BJ55" s="161" t="s">
        <v>71</v>
      </c>
      <c r="BK55" s="157">
        <v>192</v>
      </c>
      <c r="BL55" s="157">
        <v>185</v>
      </c>
      <c r="BM55" s="157">
        <v>7</v>
      </c>
      <c r="BN55" s="159">
        <v>0</v>
      </c>
      <c r="BO55" s="158">
        <f t="shared" si="10"/>
        <v>0.96354166666666663</v>
      </c>
      <c r="BP55" s="162">
        <f t="shared" si="11"/>
        <v>0</v>
      </c>
      <c r="BQ55" s="161" t="s">
        <v>71</v>
      </c>
      <c r="BR55" s="157">
        <v>194</v>
      </c>
      <c r="BS55" s="157">
        <v>190</v>
      </c>
      <c r="BT55" s="157">
        <v>4</v>
      </c>
      <c r="BU55" s="157">
        <v>0</v>
      </c>
      <c r="BV55" s="162">
        <f>BS55/BR55</f>
        <v>0.97938144329896903</v>
      </c>
      <c r="BW55" s="161" t="s">
        <v>71</v>
      </c>
      <c r="BX55" s="157">
        <v>192</v>
      </c>
      <c r="BY55" s="157">
        <v>185</v>
      </c>
      <c r="BZ55" s="157">
        <v>7</v>
      </c>
      <c r="CA55" s="157">
        <v>0</v>
      </c>
      <c r="CB55" s="158">
        <f t="shared" si="12"/>
        <v>0.96354166666666663</v>
      </c>
      <c r="CC55" s="162">
        <f t="shared" si="13"/>
        <v>0</v>
      </c>
      <c r="CD55" s="161" t="s">
        <v>71</v>
      </c>
      <c r="CE55" s="157">
        <v>194</v>
      </c>
      <c r="CF55" s="157">
        <v>190</v>
      </c>
      <c r="CG55" s="157">
        <v>4</v>
      </c>
      <c r="CH55" s="157">
        <v>0</v>
      </c>
      <c r="CI55" s="162">
        <f>CF55/CE55</f>
        <v>0.97938144329896903</v>
      </c>
      <c r="CK55" s="161" t="s">
        <v>71</v>
      </c>
      <c r="CL55" s="157">
        <v>192</v>
      </c>
      <c r="CM55" s="157">
        <v>185</v>
      </c>
      <c r="CN55" s="157">
        <v>7</v>
      </c>
      <c r="CO55" s="157">
        <v>0</v>
      </c>
      <c r="CP55" s="158">
        <f t="shared" si="14"/>
        <v>0.96354166666666663</v>
      </c>
      <c r="CQ55" s="162">
        <f t="shared" si="15"/>
        <v>0</v>
      </c>
      <c r="CR55" t="s">
        <v>119</v>
      </c>
      <c r="CS55" s="161" t="s">
        <v>71</v>
      </c>
      <c r="CT55" s="157">
        <v>192</v>
      </c>
      <c r="CU55" s="157">
        <v>185</v>
      </c>
      <c r="CV55" s="157">
        <v>7</v>
      </c>
      <c r="CW55" s="159">
        <v>0</v>
      </c>
      <c r="CX55" s="158">
        <f t="shared" si="30"/>
        <v>0.96354166666666663</v>
      </c>
      <c r="CY55" s="162">
        <f t="shared" si="33"/>
        <v>0</v>
      </c>
      <c r="CZ55" s="161" t="s">
        <v>71</v>
      </c>
      <c r="DA55" s="157">
        <v>194</v>
      </c>
      <c r="DB55" s="157">
        <v>190</v>
      </c>
      <c r="DC55" s="157">
        <v>4</v>
      </c>
      <c r="DD55" s="157">
        <v>0</v>
      </c>
      <c r="DE55" s="162">
        <f>DB55/DA55</f>
        <v>0.97938144329896903</v>
      </c>
      <c r="DG55" s="161" t="s">
        <v>71</v>
      </c>
      <c r="DH55" s="157">
        <v>194</v>
      </c>
      <c r="DI55" s="157">
        <v>187</v>
      </c>
      <c r="DJ55" s="157">
        <v>7</v>
      </c>
      <c r="DK55" s="159">
        <v>0</v>
      </c>
      <c r="DL55" s="158">
        <f t="shared" si="16"/>
        <v>0.96391752577319589</v>
      </c>
      <c r="DM55" s="162">
        <f t="shared" si="34"/>
        <v>3.758591065292638E-4</v>
      </c>
      <c r="DN55" s="161" t="s">
        <v>71</v>
      </c>
      <c r="DO55" s="157">
        <v>194</v>
      </c>
      <c r="DP55" s="157">
        <v>190</v>
      </c>
      <c r="DQ55" s="157">
        <v>4</v>
      </c>
      <c r="DR55" s="157">
        <v>0</v>
      </c>
      <c r="DT55" s="157" t="s">
        <v>71</v>
      </c>
      <c r="DU55" s="157">
        <v>194</v>
      </c>
      <c r="DV55" s="157">
        <v>183</v>
      </c>
      <c r="DW55" s="157">
        <v>7</v>
      </c>
      <c r="DX55" s="157">
        <v>4</v>
      </c>
      <c r="DY55" s="158">
        <f t="shared" si="17"/>
        <v>0.94329896907216493</v>
      </c>
      <c r="DZ55" s="162">
        <f t="shared" si="18"/>
        <v>-2.0618556701030966E-2</v>
      </c>
      <c r="EB55" s="161" t="s">
        <v>71</v>
      </c>
      <c r="EC55" s="157">
        <v>194</v>
      </c>
      <c r="ED55" s="157">
        <v>187</v>
      </c>
      <c r="EE55" s="157">
        <v>7</v>
      </c>
      <c r="EF55" s="159">
        <v>0</v>
      </c>
      <c r="EG55" s="158">
        <f t="shared" si="19"/>
        <v>0.96391752577319589</v>
      </c>
      <c r="EH55" s="162">
        <f t="shared" si="20"/>
        <v>0</v>
      </c>
      <c r="EI55" s="161" t="s">
        <v>71</v>
      </c>
      <c r="EJ55" s="157">
        <v>196</v>
      </c>
      <c r="EK55" s="157">
        <v>192</v>
      </c>
      <c r="EL55" s="157">
        <v>4</v>
      </c>
      <c r="EM55" s="157">
        <v>0</v>
      </c>
      <c r="EN55" s="161" t="s">
        <v>71</v>
      </c>
      <c r="EO55" s="157">
        <v>194</v>
      </c>
      <c r="EP55" s="157">
        <v>184</v>
      </c>
      <c r="EQ55" s="159">
        <v>10</v>
      </c>
      <c r="ER55" s="159">
        <v>0</v>
      </c>
      <c r="ES55" s="158">
        <f t="shared" si="21"/>
        <v>0.94845360824742264</v>
      </c>
      <c r="ET55" s="162">
        <f t="shared" si="22"/>
        <v>-1.5463917525773252E-2</v>
      </c>
      <c r="EU55" t="s">
        <v>119</v>
      </c>
      <c r="EV55" s="182" t="s">
        <v>461</v>
      </c>
      <c r="EW55" s="182">
        <v>196</v>
      </c>
      <c r="EX55" s="182">
        <v>186</v>
      </c>
      <c r="EY55" s="182">
        <v>10</v>
      </c>
      <c r="EZ55" s="182">
        <v>0</v>
      </c>
      <c r="FA55" s="161" t="s">
        <v>71</v>
      </c>
      <c r="FB55" s="157">
        <v>194</v>
      </c>
      <c r="FC55" s="157">
        <v>184</v>
      </c>
      <c r="FD55" s="157">
        <v>10</v>
      </c>
      <c r="FE55" s="159">
        <v>0</v>
      </c>
      <c r="FF55" s="158">
        <f t="shared" si="23"/>
        <v>0.94845360824742264</v>
      </c>
      <c r="FG55" s="162">
        <f t="shared" si="24"/>
        <v>0</v>
      </c>
      <c r="FH55" s="182" t="s">
        <v>461</v>
      </c>
      <c r="FI55" s="182">
        <v>196</v>
      </c>
      <c r="FJ55" s="182">
        <v>186</v>
      </c>
      <c r="FK55" s="182">
        <v>10</v>
      </c>
      <c r="FL55" s="182">
        <v>0</v>
      </c>
      <c r="FM55" s="162">
        <f t="shared" si="32"/>
        <v>0.94897959183673475</v>
      </c>
    </row>
    <row r="56" spans="2:169">
      <c r="B56" s="157" t="s">
        <v>72</v>
      </c>
      <c r="C56" s="157">
        <v>85</v>
      </c>
      <c r="D56" s="157">
        <v>54</v>
      </c>
      <c r="E56" s="157">
        <v>2</v>
      </c>
      <c r="F56" s="157">
        <v>29</v>
      </c>
      <c r="G56" s="158">
        <f t="shared" si="25"/>
        <v>0.63529411764705879</v>
      </c>
      <c r="I56" s="157" t="s">
        <v>72</v>
      </c>
      <c r="J56" s="157">
        <v>85</v>
      </c>
      <c r="K56" s="157">
        <v>54</v>
      </c>
      <c r="L56" s="157">
        <v>2</v>
      </c>
      <c r="M56" s="157">
        <v>29</v>
      </c>
      <c r="N56" s="158">
        <f t="shared" si="2"/>
        <v>0.63529411764705879</v>
      </c>
      <c r="O56" s="162">
        <f t="shared" si="3"/>
        <v>0</v>
      </c>
      <c r="Q56" s="157" t="s">
        <v>72</v>
      </c>
      <c r="R56" s="157">
        <v>85</v>
      </c>
      <c r="S56" s="157">
        <v>54</v>
      </c>
      <c r="T56" s="157">
        <v>2</v>
      </c>
      <c r="U56" s="157">
        <v>29</v>
      </c>
      <c r="V56" s="158">
        <f t="shared" si="26"/>
        <v>0.63529411764705879</v>
      </c>
      <c r="W56" s="162">
        <f t="shared" si="4"/>
        <v>0</v>
      </c>
      <c r="Y56" s="157" t="s">
        <v>72</v>
      </c>
      <c r="Z56" s="157">
        <v>85</v>
      </c>
      <c r="AA56" s="157">
        <v>54</v>
      </c>
      <c r="AB56" s="157">
        <v>2</v>
      </c>
      <c r="AC56" s="157">
        <v>29</v>
      </c>
      <c r="AD56" s="158">
        <f t="shared" si="27"/>
        <v>0.63529411764705879</v>
      </c>
      <c r="AE56" s="162">
        <f t="shared" si="5"/>
        <v>0</v>
      </c>
      <c r="AH56" s="157" t="s">
        <v>72</v>
      </c>
      <c r="AI56" s="157">
        <v>85</v>
      </c>
      <c r="AJ56" s="157">
        <v>54</v>
      </c>
      <c r="AK56" s="157">
        <v>2</v>
      </c>
      <c r="AL56" s="157">
        <v>29</v>
      </c>
      <c r="AM56" s="158">
        <f t="shared" si="28"/>
        <v>0.63529411764705879</v>
      </c>
      <c r="AN56" s="162">
        <f t="shared" si="6"/>
        <v>0</v>
      </c>
      <c r="AO56" t="s">
        <v>119</v>
      </c>
      <c r="AP56" s="157" t="s">
        <v>72</v>
      </c>
      <c r="AQ56" s="157">
        <v>85</v>
      </c>
      <c r="AR56" s="157">
        <v>54</v>
      </c>
      <c r="AS56" s="157">
        <v>2</v>
      </c>
      <c r="AT56" s="157">
        <v>29</v>
      </c>
      <c r="AU56" s="158">
        <f t="shared" si="29"/>
        <v>0.63529411764705879</v>
      </c>
      <c r="AV56" s="162">
        <f t="shared" si="7"/>
        <v>0</v>
      </c>
      <c r="BB56" s="157" t="s">
        <v>72</v>
      </c>
      <c r="BC56" s="157">
        <v>85</v>
      </c>
      <c r="BD56" s="157">
        <v>54</v>
      </c>
      <c r="BE56" s="157">
        <v>2</v>
      </c>
      <c r="BF56" s="159">
        <v>29</v>
      </c>
      <c r="BG56" s="158">
        <f t="shared" si="8"/>
        <v>0.63529411764705879</v>
      </c>
      <c r="BH56" s="162">
        <f t="shared" si="9"/>
        <v>0</v>
      </c>
      <c r="BI56" t="s">
        <v>119</v>
      </c>
      <c r="BJ56" s="157" t="s">
        <v>72</v>
      </c>
      <c r="BK56" s="157">
        <v>85</v>
      </c>
      <c r="BL56" s="157">
        <v>54</v>
      </c>
      <c r="BM56" s="157">
        <v>2</v>
      </c>
      <c r="BN56" s="159">
        <v>29</v>
      </c>
      <c r="BO56" s="158">
        <f t="shared" si="10"/>
        <v>0.63529411764705879</v>
      </c>
      <c r="BP56" s="162">
        <f t="shared" si="11"/>
        <v>0</v>
      </c>
      <c r="BQ56" t="s">
        <v>119</v>
      </c>
      <c r="BW56" s="157" t="s">
        <v>72</v>
      </c>
      <c r="BX56" s="157">
        <v>85</v>
      </c>
      <c r="BY56" s="157">
        <v>54</v>
      </c>
      <c r="BZ56" s="157">
        <v>2</v>
      </c>
      <c r="CA56" s="157">
        <v>29</v>
      </c>
      <c r="CB56" s="158">
        <f t="shared" si="12"/>
        <v>0.63529411764705879</v>
      </c>
      <c r="CC56" s="162">
        <f t="shared" si="13"/>
        <v>0</v>
      </c>
      <c r="CK56" s="157" t="s">
        <v>72</v>
      </c>
      <c r="CL56" s="157">
        <v>85</v>
      </c>
      <c r="CM56" s="157">
        <v>54</v>
      </c>
      <c r="CN56" s="157">
        <v>2</v>
      </c>
      <c r="CO56" s="157">
        <v>29</v>
      </c>
      <c r="CP56" s="158">
        <f t="shared" si="14"/>
        <v>0.63529411764705879</v>
      </c>
      <c r="CQ56" s="162">
        <f t="shared" si="15"/>
        <v>0</v>
      </c>
      <c r="CS56" s="157" t="s">
        <v>72</v>
      </c>
      <c r="CT56" s="157">
        <v>85</v>
      </c>
      <c r="CU56" s="157">
        <v>54</v>
      </c>
      <c r="CV56" s="157">
        <v>2</v>
      </c>
      <c r="CW56" s="157">
        <v>29</v>
      </c>
      <c r="CX56" s="158">
        <f t="shared" si="30"/>
        <v>0.63529411764705879</v>
      </c>
      <c r="CY56" s="162">
        <f t="shared" si="33"/>
        <v>0</v>
      </c>
      <c r="DG56" s="157" t="s">
        <v>72</v>
      </c>
      <c r="DH56" s="157">
        <v>85</v>
      </c>
      <c r="DI56" s="157">
        <v>54</v>
      </c>
      <c r="DJ56" s="157">
        <v>2</v>
      </c>
      <c r="DK56" s="157">
        <v>29</v>
      </c>
      <c r="DL56" s="158">
        <f t="shared" si="16"/>
        <v>0.63529411764705879</v>
      </c>
      <c r="DM56" s="162">
        <f t="shared" si="34"/>
        <v>0</v>
      </c>
      <c r="DT56" s="157" t="s">
        <v>72</v>
      </c>
      <c r="DU56" s="157">
        <v>85</v>
      </c>
      <c r="DV56" s="157">
        <v>54</v>
      </c>
      <c r="DW56" s="157">
        <v>2</v>
      </c>
      <c r="DX56" s="157">
        <v>29</v>
      </c>
      <c r="DY56" s="158">
        <f t="shared" si="17"/>
        <v>0.63529411764705879</v>
      </c>
      <c r="DZ56" s="162">
        <f t="shared" si="18"/>
        <v>0</v>
      </c>
      <c r="EB56" s="157" t="s">
        <v>72</v>
      </c>
      <c r="EC56" s="157">
        <v>85</v>
      </c>
      <c r="ED56" s="157">
        <v>54</v>
      </c>
      <c r="EE56" s="157">
        <v>2</v>
      </c>
      <c r="EF56" s="159">
        <v>29</v>
      </c>
      <c r="EG56" s="158">
        <f t="shared" si="19"/>
        <v>0.63529411764705879</v>
      </c>
      <c r="EH56" s="162">
        <f t="shared" si="20"/>
        <v>0</v>
      </c>
      <c r="EI56" t="s">
        <v>119</v>
      </c>
      <c r="EN56" s="157" t="s">
        <v>72</v>
      </c>
      <c r="EO56" s="157">
        <v>85</v>
      </c>
      <c r="EP56" s="157">
        <v>54</v>
      </c>
      <c r="EQ56" s="159">
        <v>2</v>
      </c>
      <c r="ER56" s="159">
        <v>29</v>
      </c>
      <c r="ES56" s="158">
        <f t="shared" si="21"/>
        <v>0.63529411764705879</v>
      </c>
      <c r="ET56" s="162">
        <f t="shared" si="22"/>
        <v>0</v>
      </c>
      <c r="EU56" t="s">
        <v>119</v>
      </c>
      <c r="FA56" s="157" t="s">
        <v>72</v>
      </c>
      <c r="FB56" s="157">
        <v>85</v>
      </c>
      <c r="FC56" s="157">
        <v>54</v>
      </c>
      <c r="FD56" s="157">
        <v>2</v>
      </c>
      <c r="FE56" s="157">
        <v>29</v>
      </c>
      <c r="FF56" s="158">
        <f t="shared" si="23"/>
        <v>0.63529411764705879</v>
      </c>
      <c r="FG56" s="162">
        <f t="shared" si="24"/>
        <v>0</v>
      </c>
      <c r="FI56" s="156">
        <f t="shared" si="31"/>
        <v>0</v>
      </c>
    </row>
    <row r="57" spans="2:169">
      <c r="B57" s="157" t="s">
        <v>73</v>
      </c>
      <c r="C57" s="157">
        <v>291</v>
      </c>
      <c r="D57" s="157">
        <v>263</v>
      </c>
      <c r="E57" s="157">
        <v>26</v>
      </c>
      <c r="F57" s="157">
        <v>2</v>
      </c>
      <c r="G57" s="158">
        <f t="shared" si="25"/>
        <v>0.90378006872852235</v>
      </c>
      <c r="I57" s="157" t="s">
        <v>73</v>
      </c>
      <c r="J57" s="157">
        <v>291</v>
      </c>
      <c r="K57" s="157">
        <v>263</v>
      </c>
      <c r="L57" s="157">
        <v>26</v>
      </c>
      <c r="M57" s="157">
        <v>2</v>
      </c>
      <c r="N57" s="158">
        <f t="shared" si="2"/>
        <v>0.90378006872852235</v>
      </c>
      <c r="O57" s="162">
        <f t="shared" si="3"/>
        <v>0</v>
      </c>
      <c r="Q57" s="157" t="s">
        <v>73</v>
      </c>
      <c r="R57" s="157">
        <v>291</v>
      </c>
      <c r="S57" s="157">
        <v>263</v>
      </c>
      <c r="T57" s="157">
        <v>26</v>
      </c>
      <c r="U57" s="157">
        <v>2</v>
      </c>
      <c r="V57" s="158">
        <f t="shared" si="26"/>
        <v>0.90378006872852235</v>
      </c>
      <c r="W57" s="162">
        <f t="shared" si="4"/>
        <v>0</v>
      </c>
      <c r="Y57" s="157" t="s">
        <v>73</v>
      </c>
      <c r="Z57" s="157">
        <v>291</v>
      </c>
      <c r="AA57" s="157">
        <v>263</v>
      </c>
      <c r="AB57" s="157">
        <v>26</v>
      </c>
      <c r="AC57" s="157">
        <v>2</v>
      </c>
      <c r="AD57" s="158">
        <f t="shared" si="27"/>
        <v>0.90378006872852235</v>
      </c>
      <c r="AE57" s="162">
        <f t="shared" si="5"/>
        <v>0</v>
      </c>
      <c r="AH57" s="157" t="s">
        <v>73</v>
      </c>
      <c r="AI57" s="157">
        <v>291</v>
      </c>
      <c r="AJ57" s="157">
        <v>263</v>
      </c>
      <c r="AK57" s="157">
        <v>26</v>
      </c>
      <c r="AL57" s="157">
        <v>2</v>
      </c>
      <c r="AM57" s="158">
        <f t="shared" si="28"/>
        <v>0.90378006872852235</v>
      </c>
      <c r="AN57" s="162">
        <f t="shared" si="6"/>
        <v>0</v>
      </c>
      <c r="AP57" s="157" t="s">
        <v>73</v>
      </c>
      <c r="AQ57" s="157">
        <v>291</v>
      </c>
      <c r="AR57" s="157">
        <v>263</v>
      </c>
      <c r="AS57" s="157">
        <v>26</v>
      </c>
      <c r="AT57" s="157">
        <v>2</v>
      </c>
      <c r="AU57" s="158">
        <f t="shared" si="29"/>
        <v>0.90378006872852235</v>
      </c>
      <c r="AV57" s="162">
        <f t="shared" si="7"/>
        <v>0</v>
      </c>
      <c r="BB57" s="157" t="s">
        <v>73</v>
      </c>
      <c r="BC57" s="157">
        <v>291</v>
      </c>
      <c r="BD57" s="157">
        <v>263</v>
      </c>
      <c r="BE57" s="157">
        <v>26</v>
      </c>
      <c r="BF57" s="157">
        <v>2</v>
      </c>
      <c r="BG57" s="158">
        <f t="shared" si="8"/>
        <v>0.90378006872852235</v>
      </c>
      <c r="BH57" s="162">
        <f t="shared" si="9"/>
        <v>0</v>
      </c>
      <c r="BJ57" s="157" t="s">
        <v>73</v>
      </c>
      <c r="BK57" s="157">
        <v>291</v>
      </c>
      <c r="BL57" s="157">
        <v>263</v>
      </c>
      <c r="BM57" s="157">
        <v>26</v>
      </c>
      <c r="BN57" s="157">
        <v>2</v>
      </c>
      <c r="BO57" s="158">
        <f t="shared" si="10"/>
        <v>0.90378006872852235</v>
      </c>
      <c r="BP57" s="162">
        <f t="shared" si="11"/>
        <v>0</v>
      </c>
      <c r="BW57" s="157" t="s">
        <v>73</v>
      </c>
      <c r="BX57" s="157">
        <v>291</v>
      </c>
      <c r="BY57" s="157">
        <v>263</v>
      </c>
      <c r="BZ57" s="157">
        <v>26</v>
      </c>
      <c r="CA57" s="157">
        <v>2</v>
      </c>
      <c r="CB57" s="158">
        <f t="shared" si="12"/>
        <v>0.90378006872852235</v>
      </c>
      <c r="CC57" s="162">
        <f t="shared" si="13"/>
        <v>0</v>
      </c>
      <c r="CK57" s="157" t="s">
        <v>73</v>
      </c>
      <c r="CL57" s="157">
        <v>291</v>
      </c>
      <c r="CM57" s="157">
        <v>263</v>
      </c>
      <c r="CN57" s="157">
        <v>26</v>
      </c>
      <c r="CO57" s="157">
        <v>2</v>
      </c>
      <c r="CP57" s="158">
        <f t="shared" si="14"/>
        <v>0.90378006872852235</v>
      </c>
      <c r="CQ57" s="162">
        <f t="shared" si="15"/>
        <v>0</v>
      </c>
      <c r="CS57" s="157" t="s">
        <v>73</v>
      </c>
      <c r="CT57" s="157">
        <v>291</v>
      </c>
      <c r="CU57" s="157">
        <v>263</v>
      </c>
      <c r="CV57" s="157">
        <v>26</v>
      </c>
      <c r="CW57" s="157">
        <v>2</v>
      </c>
      <c r="CX57" s="158">
        <f t="shared" si="30"/>
        <v>0.90378006872852235</v>
      </c>
      <c r="CY57" s="162">
        <f t="shared" si="33"/>
        <v>0</v>
      </c>
      <c r="DG57" s="157" t="s">
        <v>73</v>
      </c>
      <c r="DH57" s="157">
        <v>291</v>
      </c>
      <c r="DI57" s="157">
        <v>263</v>
      </c>
      <c r="DJ57" s="157">
        <v>26</v>
      </c>
      <c r="DK57" s="157">
        <v>2</v>
      </c>
      <c r="DL57" s="158">
        <f t="shared" si="16"/>
        <v>0.90378006872852235</v>
      </c>
      <c r="DM57" s="162">
        <f t="shared" si="34"/>
        <v>0</v>
      </c>
      <c r="DT57" s="157" t="s">
        <v>73</v>
      </c>
      <c r="DU57" s="157">
        <v>291</v>
      </c>
      <c r="DV57" s="157">
        <v>263</v>
      </c>
      <c r="DW57" s="157">
        <v>26</v>
      </c>
      <c r="DX57" s="157">
        <v>2</v>
      </c>
      <c r="DY57" s="158">
        <f t="shared" si="17"/>
        <v>0.90378006872852235</v>
      </c>
      <c r="DZ57" s="162">
        <f t="shared" si="18"/>
        <v>0</v>
      </c>
      <c r="EB57" s="157" t="s">
        <v>73</v>
      </c>
      <c r="EC57" s="157">
        <v>291</v>
      </c>
      <c r="ED57" s="157">
        <v>263</v>
      </c>
      <c r="EE57" s="157">
        <v>26</v>
      </c>
      <c r="EF57" s="157">
        <v>2</v>
      </c>
      <c r="EG57" s="158">
        <f t="shared" si="19"/>
        <v>0.90378006872852235</v>
      </c>
      <c r="EH57" s="162">
        <f t="shared" si="20"/>
        <v>0</v>
      </c>
      <c r="EN57" s="157" t="s">
        <v>73</v>
      </c>
      <c r="EO57" s="157">
        <v>291</v>
      </c>
      <c r="EP57" s="157">
        <v>263</v>
      </c>
      <c r="EQ57" s="157">
        <v>26</v>
      </c>
      <c r="ER57" s="157">
        <v>2</v>
      </c>
      <c r="ES57" s="158">
        <f t="shared" si="21"/>
        <v>0.90378006872852235</v>
      </c>
      <c r="ET57" s="162">
        <f t="shared" si="22"/>
        <v>0</v>
      </c>
      <c r="FA57" s="157" t="s">
        <v>73</v>
      </c>
      <c r="FB57" s="157">
        <v>291</v>
      </c>
      <c r="FC57" s="157">
        <v>263</v>
      </c>
      <c r="FD57" s="157">
        <v>26</v>
      </c>
      <c r="FE57" s="157">
        <v>2</v>
      </c>
      <c r="FF57" s="158">
        <f t="shared" si="23"/>
        <v>0.90378006872852235</v>
      </c>
      <c r="FG57" s="162">
        <f t="shared" si="24"/>
        <v>0</v>
      </c>
      <c r="FI57" s="156">
        <f t="shared" si="31"/>
        <v>0</v>
      </c>
    </row>
    <row r="58" spans="2:169">
      <c r="B58" s="157" t="s">
        <v>264</v>
      </c>
      <c r="C58" s="157">
        <v>7</v>
      </c>
      <c r="D58" s="157">
        <v>6</v>
      </c>
      <c r="E58" s="157">
        <v>1</v>
      </c>
      <c r="F58" s="157">
        <v>0</v>
      </c>
      <c r="G58" s="158">
        <f t="shared" si="25"/>
        <v>0.8571428571428571</v>
      </c>
      <c r="I58" s="157" t="s">
        <v>264</v>
      </c>
      <c r="J58" s="157">
        <v>7</v>
      </c>
      <c r="K58" s="157">
        <v>6</v>
      </c>
      <c r="L58" s="157">
        <v>1</v>
      </c>
      <c r="M58" s="157">
        <v>0</v>
      </c>
      <c r="N58" s="158">
        <f t="shared" si="2"/>
        <v>0.8571428571428571</v>
      </c>
      <c r="O58" s="162">
        <f t="shared" si="3"/>
        <v>0</v>
      </c>
      <c r="Q58" s="157" t="s">
        <v>264</v>
      </c>
      <c r="R58" s="157">
        <v>7</v>
      </c>
      <c r="S58" s="157">
        <v>6</v>
      </c>
      <c r="T58" s="157">
        <v>1</v>
      </c>
      <c r="U58" s="157">
        <v>0</v>
      </c>
      <c r="V58" s="158">
        <f t="shared" si="26"/>
        <v>0.8571428571428571</v>
      </c>
      <c r="W58" s="162">
        <f t="shared" si="4"/>
        <v>0</v>
      </c>
      <c r="Y58" s="157" t="s">
        <v>264</v>
      </c>
      <c r="Z58" s="157">
        <v>7</v>
      </c>
      <c r="AA58" s="157">
        <v>6</v>
      </c>
      <c r="AB58" s="157">
        <v>1</v>
      </c>
      <c r="AC58" s="157">
        <v>0</v>
      </c>
      <c r="AD58" s="158">
        <f t="shared" si="27"/>
        <v>0.8571428571428571</v>
      </c>
      <c r="AE58" s="162">
        <f t="shared" si="5"/>
        <v>0</v>
      </c>
      <c r="AH58" s="157" t="s">
        <v>264</v>
      </c>
      <c r="AI58" s="157">
        <v>7</v>
      </c>
      <c r="AJ58" s="157">
        <v>6</v>
      </c>
      <c r="AK58" s="157">
        <v>1</v>
      </c>
      <c r="AL58" s="157">
        <v>0</v>
      </c>
      <c r="AM58" s="158">
        <f t="shared" si="28"/>
        <v>0.8571428571428571</v>
      </c>
      <c r="AN58" s="162">
        <f t="shared" si="6"/>
        <v>0</v>
      </c>
      <c r="AP58" s="157" t="s">
        <v>264</v>
      </c>
      <c r="AQ58" s="157">
        <v>7</v>
      </c>
      <c r="AR58" s="157">
        <v>6</v>
      </c>
      <c r="AS58" s="157">
        <v>1</v>
      </c>
      <c r="AT58" s="157">
        <v>0</v>
      </c>
      <c r="AU58" s="158">
        <f t="shared" si="29"/>
        <v>0.8571428571428571</v>
      </c>
      <c r="AV58" s="162">
        <f t="shared" si="7"/>
        <v>0</v>
      </c>
      <c r="BB58" s="157" t="s">
        <v>264</v>
      </c>
      <c r="BC58" s="157">
        <v>7</v>
      </c>
      <c r="BD58" s="157">
        <v>6</v>
      </c>
      <c r="BE58" s="157">
        <v>1</v>
      </c>
      <c r="BF58" s="157">
        <v>0</v>
      </c>
      <c r="BG58" s="158">
        <f t="shared" si="8"/>
        <v>0.8571428571428571</v>
      </c>
      <c r="BH58" s="162">
        <f t="shared" si="9"/>
        <v>0</v>
      </c>
      <c r="BJ58" s="157" t="s">
        <v>264</v>
      </c>
      <c r="BK58" s="157">
        <v>7</v>
      </c>
      <c r="BL58" s="157">
        <v>6</v>
      </c>
      <c r="BM58" s="157">
        <v>1</v>
      </c>
      <c r="BN58" s="157">
        <v>0</v>
      </c>
      <c r="BO58" s="158">
        <f t="shared" si="10"/>
        <v>0.8571428571428571</v>
      </c>
      <c r="BP58" s="162">
        <f t="shared" si="11"/>
        <v>0</v>
      </c>
      <c r="BW58" s="157" t="s">
        <v>264</v>
      </c>
      <c r="BX58" s="157">
        <v>7</v>
      </c>
      <c r="BY58" s="157">
        <v>6</v>
      </c>
      <c r="BZ58" s="157">
        <v>1</v>
      </c>
      <c r="CA58" s="157">
        <v>0</v>
      </c>
      <c r="CB58" s="158">
        <f t="shared" si="12"/>
        <v>0.8571428571428571</v>
      </c>
      <c r="CC58" s="162">
        <f t="shared" si="13"/>
        <v>0</v>
      </c>
      <c r="CK58" s="157" t="s">
        <v>264</v>
      </c>
      <c r="CL58" s="157">
        <v>7</v>
      </c>
      <c r="CM58" s="157">
        <v>6</v>
      </c>
      <c r="CN58" s="157">
        <v>1</v>
      </c>
      <c r="CO58" s="157">
        <v>0</v>
      </c>
      <c r="CP58" s="158">
        <f t="shared" si="14"/>
        <v>0.8571428571428571</v>
      </c>
      <c r="CQ58" s="162">
        <f t="shared" si="15"/>
        <v>0</v>
      </c>
      <c r="CS58" s="157" t="s">
        <v>264</v>
      </c>
      <c r="CT58" s="157">
        <v>7</v>
      </c>
      <c r="CU58" s="157">
        <v>6</v>
      </c>
      <c r="CV58" s="157">
        <v>1</v>
      </c>
      <c r="CW58" s="157">
        <v>0</v>
      </c>
      <c r="CX58" s="158">
        <f t="shared" si="30"/>
        <v>0.8571428571428571</v>
      </c>
      <c r="CY58" s="162">
        <f t="shared" si="33"/>
        <v>0</v>
      </c>
      <c r="DG58" s="157" t="s">
        <v>264</v>
      </c>
      <c r="DH58" s="157">
        <v>7</v>
      </c>
      <c r="DI58" s="157">
        <v>6</v>
      </c>
      <c r="DJ58" s="157">
        <v>1</v>
      </c>
      <c r="DK58" s="157">
        <v>0</v>
      </c>
      <c r="DL58" s="158">
        <f t="shared" si="16"/>
        <v>0.8571428571428571</v>
      </c>
      <c r="DM58" s="162">
        <f t="shared" si="34"/>
        <v>0</v>
      </c>
      <c r="DT58" s="157" t="s">
        <v>264</v>
      </c>
      <c r="DU58" s="157">
        <v>7</v>
      </c>
      <c r="DV58" s="157">
        <v>6</v>
      </c>
      <c r="DW58" s="157">
        <v>1</v>
      </c>
      <c r="DX58" s="157">
        <v>0</v>
      </c>
      <c r="DY58" s="158">
        <f t="shared" si="17"/>
        <v>0.8571428571428571</v>
      </c>
      <c r="DZ58" s="162">
        <f t="shared" si="18"/>
        <v>0</v>
      </c>
      <c r="EB58" s="157" t="s">
        <v>264</v>
      </c>
      <c r="EC58" s="157">
        <v>7</v>
      </c>
      <c r="ED58" s="157">
        <v>6</v>
      </c>
      <c r="EE58" s="157">
        <v>1</v>
      </c>
      <c r="EF58" s="157">
        <v>0</v>
      </c>
      <c r="EG58" s="158">
        <f t="shared" si="19"/>
        <v>0.8571428571428571</v>
      </c>
      <c r="EH58" s="162">
        <f t="shared" si="20"/>
        <v>0</v>
      </c>
      <c r="EN58" s="157" t="s">
        <v>264</v>
      </c>
      <c r="EO58" s="157">
        <v>7</v>
      </c>
      <c r="EP58" s="157">
        <v>6</v>
      </c>
      <c r="EQ58" s="157">
        <v>1</v>
      </c>
      <c r="ER58" s="157">
        <v>0</v>
      </c>
      <c r="ES58" s="158">
        <f t="shared" si="21"/>
        <v>0.8571428571428571</v>
      </c>
      <c r="ET58" s="162">
        <f t="shared" si="22"/>
        <v>0</v>
      </c>
      <c r="FA58" s="157" t="s">
        <v>264</v>
      </c>
      <c r="FB58" s="157">
        <v>7</v>
      </c>
      <c r="FC58" s="157">
        <v>6</v>
      </c>
      <c r="FD58" s="157">
        <v>1</v>
      </c>
      <c r="FE58" s="157">
        <v>0</v>
      </c>
      <c r="FF58" s="158">
        <f t="shared" si="23"/>
        <v>0.8571428571428571</v>
      </c>
      <c r="FG58" s="162">
        <f t="shared" si="24"/>
        <v>0</v>
      </c>
      <c r="FI58" s="156">
        <f t="shared" si="31"/>
        <v>0</v>
      </c>
    </row>
    <row r="59" spans="2:169">
      <c r="B59" s="157" t="s">
        <v>270</v>
      </c>
      <c r="C59" s="157">
        <v>144</v>
      </c>
      <c r="D59" s="157">
        <v>134</v>
      </c>
      <c r="E59" s="157">
        <v>8</v>
      </c>
      <c r="F59" s="157">
        <v>2</v>
      </c>
      <c r="G59" s="158">
        <f t="shared" si="25"/>
        <v>0.93055555555555558</v>
      </c>
      <c r="I59" s="157" t="s">
        <v>270</v>
      </c>
      <c r="J59" s="157">
        <v>144</v>
      </c>
      <c r="K59" s="157">
        <v>131</v>
      </c>
      <c r="L59" s="157">
        <v>6</v>
      </c>
      <c r="M59" s="157">
        <v>7</v>
      </c>
      <c r="N59" s="158">
        <f t="shared" si="2"/>
        <v>0.90972222222222221</v>
      </c>
      <c r="O59" s="162">
        <f t="shared" si="3"/>
        <v>-2.083333333333337E-2</v>
      </c>
      <c r="Q59" s="157" t="s">
        <v>270</v>
      </c>
      <c r="R59" s="157">
        <v>144</v>
      </c>
      <c r="S59" s="157">
        <v>133</v>
      </c>
      <c r="T59" s="157">
        <v>9</v>
      </c>
      <c r="U59" s="157">
        <v>2</v>
      </c>
      <c r="V59" s="158">
        <f t="shared" si="26"/>
        <v>0.92361111111111116</v>
      </c>
      <c r="W59" s="162">
        <f t="shared" si="4"/>
        <v>1.3888888888888951E-2</v>
      </c>
      <c r="Y59" s="157" t="s">
        <v>270</v>
      </c>
      <c r="Z59" s="157">
        <v>144</v>
      </c>
      <c r="AA59" s="157">
        <v>134</v>
      </c>
      <c r="AB59" s="157">
        <v>8</v>
      </c>
      <c r="AC59" s="159">
        <v>2</v>
      </c>
      <c r="AD59" s="158">
        <f t="shared" si="27"/>
        <v>0.93055555555555558</v>
      </c>
      <c r="AE59" s="162">
        <f t="shared" si="5"/>
        <v>6.9444444444444198E-3</v>
      </c>
      <c r="AF59" t="s">
        <v>119</v>
      </c>
      <c r="AH59" s="157" t="s">
        <v>270</v>
      </c>
      <c r="AI59" s="157">
        <v>144</v>
      </c>
      <c r="AJ59" s="157">
        <v>134</v>
      </c>
      <c r="AK59" s="157">
        <v>8</v>
      </c>
      <c r="AL59" s="157">
        <v>2</v>
      </c>
      <c r="AM59" s="158">
        <f t="shared" si="28"/>
        <v>0.93055555555555558</v>
      </c>
      <c r="AN59" s="162">
        <f t="shared" si="6"/>
        <v>0</v>
      </c>
      <c r="AP59" s="157" t="s">
        <v>270</v>
      </c>
      <c r="AQ59" s="157">
        <v>144</v>
      </c>
      <c r="AR59" s="157">
        <v>134</v>
      </c>
      <c r="AS59" s="157">
        <v>8</v>
      </c>
      <c r="AT59" s="157">
        <v>2</v>
      </c>
      <c r="AU59" s="158">
        <f t="shared" si="29"/>
        <v>0.93055555555555558</v>
      </c>
      <c r="AV59" s="162">
        <f t="shared" si="7"/>
        <v>0</v>
      </c>
      <c r="BB59" s="157" t="s">
        <v>270</v>
      </c>
      <c r="BC59" s="157">
        <v>144</v>
      </c>
      <c r="BD59" s="157">
        <v>134</v>
      </c>
      <c r="BE59" s="157">
        <v>8</v>
      </c>
      <c r="BF59" s="157">
        <v>2</v>
      </c>
      <c r="BG59" s="158">
        <f t="shared" si="8"/>
        <v>0.93055555555555558</v>
      </c>
      <c r="BH59" s="162">
        <f t="shared" si="9"/>
        <v>0</v>
      </c>
      <c r="BJ59" s="157" t="s">
        <v>270</v>
      </c>
      <c r="BK59" s="157">
        <v>144</v>
      </c>
      <c r="BL59" s="157">
        <v>134</v>
      </c>
      <c r="BM59" s="157">
        <v>8</v>
      </c>
      <c r="BN59" s="157">
        <v>2</v>
      </c>
      <c r="BO59" s="158">
        <f t="shared" si="10"/>
        <v>0.93055555555555558</v>
      </c>
      <c r="BP59" s="162">
        <f t="shared" si="11"/>
        <v>0</v>
      </c>
      <c r="BW59" s="157" t="s">
        <v>270</v>
      </c>
      <c r="BX59" s="157">
        <v>144</v>
      </c>
      <c r="BY59" s="157">
        <v>134</v>
      </c>
      <c r="BZ59" s="157">
        <v>8</v>
      </c>
      <c r="CA59" s="157">
        <v>2</v>
      </c>
      <c r="CB59" s="158">
        <f t="shared" si="12"/>
        <v>0.93055555555555558</v>
      </c>
      <c r="CC59" s="162">
        <f t="shared" si="13"/>
        <v>0</v>
      </c>
      <c r="CK59" s="157" t="s">
        <v>270</v>
      </c>
      <c r="CL59" s="157">
        <v>144</v>
      </c>
      <c r="CM59" s="157">
        <v>134</v>
      </c>
      <c r="CN59" s="157">
        <v>8</v>
      </c>
      <c r="CO59" s="157">
        <v>2</v>
      </c>
      <c r="CP59" s="158">
        <f t="shared" si="14"/>
        <v>0.93055555555555558</v>
      </c>
      <c r="CQ59" s="162">
        <f t="shared" si="15"/>
        <v>0</v>
      </c>
      <c r="CS59" s="157" t="s">
        <v>270</v>
      </c>
      <c r="CT59" s="157">
        <v>144</v>
      </c>
      <c r="CU59" s="157">
        <v>134</v>
      </c>
      <c r="CV59" s="157">
        <v>8</v>
      </c>
      <c r="CW59" s="157">
        <v>2</v>
      </c>
      <c r="CX59" s="158">
        <f t="shared" si="30"/>
        <v>0.93055555555555558</v>
      </c>
      <c r="CY59" s="162">
        <f t="shared" si="33"/>
        <v>0</v>
      </c>
      <c r="DG59" s="157" t="s">
        <v>270</v>
      </c>
      <c r="DH59" s="157">
        <v>144</v>
      </c>
      <c r="DI59" s="157">
        <v>134</v>
      </c>
      <c r="DJ59" s="157">
        <v>8</v>
      </c>
      <c r="DK59" s="157">
        <v>2</v>
      </c>
      <c r="DL59" s="158">
        <f t="shared" si="16"/>
        <v>0.93055555555555558</v>
      </c>
      <c r="DM59" s="162">
        <f t="shared" si="34"/>
        <v>0</v>
      </c>
      <c r="DT59" s="157" t="s">
        <v>270</v>
      </c>
      <c r="DU59" s="157">
        <v>144</v>
      </c>
      <c r="DV59" s="157">
        <v>133</v>
      </c>
      <c r="DW59" s="157">
        <v>8</v>
      </c>
      <c r="DX59" s="157">
        <v>3</v>
      </c>
      <c r="DY59" s="158">
        <f t="shared" si="17"/>
        <v>0.92361111111111116</v>
      </c>
      <c r="DZ59" s="162">
        <f t="shared" si="18"/>
        <v>-6.9444444444444198E-3</v>
      </c>
      <c r="EB59" s="157" t="s">
        <v>270</v>
      </c>
      <c r="EC59" s="157">
        <v>144</v>
      </c>
      <c r="ED59" s="157">
        <v>134</v>
      </c>
      <c r="EE59" s="157">
        <v>8</v>
      </c>
      <c r="EF59" s="157">
        <v>2</v>
      </c>
      <c r="EG59" s="158">
        <f t="shared" si="19"/>
        <v>0.93055555555555558</v>
      </c>
      <c r="EH59" s="162">
        <f t="shared" si="20"/>
        <v>0</v>
      </c>
      <c r="EJ59">
        <f>SUM(EJ4:EJ58)</f>
        <v>3341</v>
      </c>
      <c r="EN59" s="157" t="s">
        <v>270</v>
      </c>
      <c r="EO59" s="157">
        <v>144</v>
      </c>
      <c r="EP59" s="157">
        <v>134</v>
      </c>
      <c r="EQ59" s="157">
        <v>8</v>
      </c>
      <c r="ER59" s="157">
        <v>2</v>
      </c>
      <c r="ES59" s="158">
        <f t="shared" si="21"/>
        <v>0.93055555555555558</v>
      </c>
      <c r="ET59" s="162">
        <f t="shared" si="22"/>
        <v>0</v>
      </c>
      <c r="FA59" s="157" t="s">
        <v>270</v>
      </c>
      <c r="FB59" s="157">
        <v>144</v>
      </c>
      <c r="FC59" s="157">
        <v>134</v>
      </c>
      <c r="FD59" s="157">
        <v>8</v>
      </c>
      <c r="FE59" s="157">
        <v>2</v>
      </c>
      <c r="FF59" s="158">
        <f t="shared" si="23"/>
        <v>0.93055555555555558</v>
      </c>
      <c r="FG59" s="162">
        <f t="shared" si="24"/>
        <v>0</v>
      </c>
      <c r="FI59" s="156">
        <f t="shared" si="31"/>
        <v>0</v>
      </c>
    </row>
    <row r="60" spans="2:169">
      <c r="B60" s="157" t="s">
        <v>265</v>
      </c>
      <c r="C60" s="157">
        <v>68</v>
      </c>
      <c r="D60" s="157">
        <v>68</v>
      </c>
      <c r="E60" s="157">
        <v>0</v>
      </c>
      <c r="F60" s="157">
        <v>0</v>
      </c>
      <c r="G60" s="158">
        <f t="shared" si="25"/>
        <v>1</v>
      </c>
      <c r="I60" s="157" t="s">
        <v>265</v>
      </c>
      <c r="J60" s="157">
        <v>68</v>
      </c>
      <c r="K60" s="157">
        <v>68</v>
      </c>
      <c r="L60" s="157">
        <v>0</v>
      </c>
      <c r="M60" s="157">
        <v>0</v>
      </c>
      <c r="N60" s="158">
        <f t="shared" si="2"/>
        <v>1</v>
      </c>
      <c r="O60" s="162">
        <f t="shared" si="3"/>
        <v>0</v>
      </c>
      <c r="Q60" s="157" t="s">
        <v>265</v>
      </c>
      <c r="R60" s="157">
        <v>68</v>
      </c>
      <c r="S60" s="157">
        <v>68</v>
      </c>
      <c r="T60" s="157">
        <v>0</v>
      </c>
      <c r="U60" s="157">
        <v>0</v>
      </c>
      <c r="V60" s="158">
        <f t="shared" si="26"/>
        <v>1</v>
      </c>
      <c r="W60" s="162">
        <f t="shared" si="4"/>
        <v>0</v>
      </c>
      <c r="Y60" s="157" t="s">
        <v>265</v>
      </c>
      <c r="Z60" s="157">
        <v>68</v>
      </c>
      <c r="AA60" s="157">
        <v>68</v>
      </c>
      <c r="AB60" s="157">
        <v>0</v>
      </c>
      <c r="AC60" s="157">
        <v>0</v>
      </c>
      <c r="AD60" s="158">
        <f t="shared" si="27"/>
        <v>1</v>
      </c>
      <c r="AE60" s="162">
        <f t="shared" si="5"/>
        <v>0</v>
      </c>
      <c r="AH60" s="157" t="s">
        <v>265</v>
      </c>
      <c r="AI60" s="157">
        <v>68</v>
      </c>
      <c r="AJ60" s="157">
        <v>68</v>
      </c>
      <c r="AK60" s="157">
        <v>0</v>
      </c>
      <c r="AL60" s="157">
        <v>0</v>
      </c>
      <c r="AM60" s="158">
        <f t="shared" si="28"/>
        <v>1</v>
      </c>
      <c r="AN60" s="162">
        <f t="shared" si="6"/>
        <v>0</v>
      </c>
      <c r="AP60" s="157" t="s">
        <v>265</v>
      </c>
      <c r="AQ60" s="157">
        <v>68</v>
      </c>
      <c r="AR60" s="157">
        <v>68</v>
      </c>
      <c r="AS60" s="157">
        <v>0</v>
      </c>
      <c r="AT60" s="157">
        <v>0</v>
      </c>
      <c r="AU60" s="158">
        <f t="shared" si="29"/>
        <v>1</v>
      </c>
      <c r="AV60" s="162">
        <f t="shared" si="7"/>
        <v>0</v>
      </c>
      <c r="BB60" s="157" t="s">
        <v>265</v>
      </c>
      <c r="BC60" s="157">
        <v>68</v>
      </c>
      <c r="BD60" s="157">
        <v>68</v>
      </c>
      <c r="BE60" s="157">
        <v>0</v>
      </c>
      <c r="BF60" s="157">
        <v>0</v>
      </c>
      <c r="BG60" s="158">
        <f t="shared" si="8"/>
        <v>1</v>
      </c>
      <c r="BH60" s="162">
        <f t="shared" si="9"/>
        <v>0</v>
      </c>
      <c r="BJ60" s="157" t="s">
        <v>265</v>
      </c>
      <c r="BK60" s="157">
        <v>68</v>
      </c>
      <c r="BL60" s="157">
        <v>68</v>
      </c>
      <c r="BM60" s="157">
        <v>0</v>
      </c>
      <c r="BN60" s="157">
        <v>0</v>
      </c>
      <c r="BO60" s="158">
        <f t="shared" si="10"/>
        <v>1</v>
      </c>
      <c r="BP60" s="162">
        <f t="shared" si="11"/>
        <v>0</v>
      </c>
      <c r="BW60" s="157" t="s">
        <v>265</v>
      </c>
      <c r="BX60" s="157">
        <v>68</v>
      </c>
      <c r="BY60" s="157">
        <v>68</v>
      </c>
      <c r="BZ60" s="157">
        <v>0</v>
      </c>
      <c r="CA60" s="157">
        <v>0</v>
      </c>
      <c r="CB60" s="158">
        <f t="shared" si="12"/>
        <v>1</v>
      </c>
      <c r="CC60" s="162">
        <f t="shared" si="13"/>
        <v>0</v>
      </c>
      <c r="CK60" s="157" t="s">
        <v>265</v>
      </c>
      <c r="CL60" s="157">
        <v>68</v>
      </c>
      <c r="CM60" s="157">
        <v>68</v>
      </c>
      <c r="CN60" s="157">
        <v>0</v>
      </c>
      <c r="CO60" s="157">
        <v>0</v>
      </c>
      <c r="CP60" s="158">
        <f t="shared" si="14"/>
        <v>1</v>
      </c>
      <c r="CQ60" s="162">
        <f t="shared" si="15"/>
        <v>0</v>
      </c>
      <c r="CS60" s="157" t="s">
        <v>265</v>
      </c>
      <c r="CT60" s="157">
        <v>68</v>
      </c>
      <c r="CU60" s="157">
        <v>68</v>
      </c>
      <c r="CV60" s="157">
        <v>0</v>
      </c>
      <c r="CW60" s="157">
        <v>0</v>
      </c>
      <c r="CX60" s="158">
        <f t="shared" si="30"/>
        <v>1</v>
      </c>
      <c r="CY60" s="162">
        <f t="shared" si="33"/>
        <v>0</v>
      </c>
      <c r="DG60" s="157" t="s">
        <v>265</v>
      </c>
      <c r="DH60" s="157">
        <v>68</v>
      </c>
      <c r="DI60" s="157">
        <v>68</v>
      </c>
      <c r="DJ60" s="157">
        <v>0</v>
      </c>
      <c r="DK60" s="157">
        <v>0</v>
      </c>
      <c r="DL60" s="158">
        <f t="shared" si="16"/>
        <v>1</v>
      </c>
      <c r="DM60" s="162">
        <f t="shared" si="34"/>
        <v>0</v>
      </c>
      <c r="DT60" s="157" t="s">
        <v>265</v>
      </c>
      <c r="DU60" s="157">
        <v>68</v>
      </c>
      <c r="DV60" s="157">
        <v>68</v>
      </c>
      <c r="DW60" s="157">
        <v>0</v>
      </c>
      <c r="DX60" s="157">
        <v>0</v>
      </c>
      <c r="DY60" s="158">
        <f t="shared" si="17"/>
        <v>1</v>
      </c>
      <c r="DZ60" s="162">
        <f t="shared" si="18"/>
        <v>0</v>
      </c>
      <c r="EB60" s="157" t="s">
        <v>265</v>
      </c>
      <c r="EC60" s="157">
        <v>68</v>
      </c>
      <c r="ED60" s="157">
        <v>68</v>
      </c>
      <c r="EE60" s="157">
        <v>0</v>
      </c>
      <c r="EF60" s="157">
        <v>0</v>
      </c>
      <c r="EG60" s="158">
        <f t="shared" si="19"/>
        <v>1</v>
      </c>
      <c r="EH60" s="162">
        <f t="shared" si="20"/>
        <v>0</v>
      </c>
      <c r="EN60" s="157" t="s">
        <v>265</v>
      </c>
      <c r="EO60" s="157">
        <v>68</v>
      </c>
      <c r="EP60" s="157">
        <v>68</v>
      </c>
      <c r="EQ60" s="157">
        <v>0</v>
      </c>
      <c r="ER60" s="157">
        <v>0</v>
      </c>
      <c r="ES60" s="158">
        <f t="shared" si="21"/>
        <v>1</v>
      </c>
      <c r="ET60" s="162">
        <f t="shared" si="22"/>
        <v>0</v>
      </c>
      <c r="FA60" s="157" t="s">
        <v>265</v>
      </c>
      <c r="FB60" s="157">
        <v>68</v>
      </c>
      <c r="FC60" s="157">
        <v>68</v>
      </c>
      <c r="FD60" s="157">
        <v>0</v>
      </c>
      <c r="FE60" s="157">
        <v>0</v>
      </c>
      <c r="FF60" s="158">
        <f t="shared" si="23"/>
        <v>1</v>
      </c>
      <c r="FG60" s="162">
        <f t="shared" si="24"/>
        <v>0</v>
      </c>
      <c r="FI60" s="156">
        <f t="shared" si="31"/>
        <v>0</v>
      </c>
    </row>
    <row r="61" spans="2:169">
      <c r="B61" s="157" t="s">
        <v>180</v>
      </c>
      <c r="C61" s="157">
        <v>3</v>
      </c>
      <c r="D61" s="157">
        <v>3</v>
      </c>
      <c r="E61" s="157">
        <v>0</v>
      </c>
      <c r="F61" s="157">
        <v>0</v>
      </c>
      <c r="G61" s="158">
        <f t="shared" si="25"/>
        <v>1</v>
      </c>
      <c r="I61" s="157" t="s">
        <v>180</v>
      </c>
      <c r="J61" s="157">
        <v>3</v>
      </c>
      <c r="K61" s="157">
        <v>3</v>
      </c>
      <c r="L61" s="157">
        <v>0</v>
      </c>
      <c r="M61" s="157">
        <v>0</v>
      </c>
      <c r="N61" s="158">
        <f t="shared" si="2"/>
        <v>1</v>
      </c>
      <c r="O61" s="162">
        <f t="shared" si="3"/>
        <v>0</v>
      </c>
      <c r="Q61" s="157" t="s">
        <v>180</v>
      </c>
      <c r="R61" s="157">
        <v>3</v>
      </c>
      <c r="S61" s="157">
        <v>3</v>
      </c>
      <c r="T61" s="157">
        <v>0</v>
      </c>
      <c r="U61" s="157">
        <v>0</v>
      </c>
      <c r="V61" s="158">
        <f t="shared" si="26"/>
        <v>1</v>
      </c>
      <c r="W61" s="162">
        <f t="shared" si="4"/>
        <v>0</v>
      </c>
      <c r="Y61" s="157" t="s">
        <v>180</v>
      </c>
      <c r="Z61" s="157">
        <v>3</v>
      </c>
      <c r="AA61" s="157">
        <v>3</v>
      </c>
      <c r="AB61" s="157">
        <v>0</v>
      </c>
      <c r="AC61" s="157">
        <v>0</v>
      </c>
      <c r="AD61" s="158">
        <f t="shared" si="27"/>
        <v>1</v>
      </c>
      <c r="AE61" s="162">
        <f t="shared" si="5"/>
        <v>0</v>
      </c>
      <c r="AH61" s="157" t="s">
        <v>180</v>
      </c>
      <c r="AI61" s="157">
        <v>3</v>
      </c>
      <c r="AJ61" s="157">
        <v>3</v>
      </c>
      <c r="AK61" s="157">
        <v>0</v>
      </c>
      <c r="AL61" s="157">
        <v>0</v>
      </c>
      <c r="AM61" s="158">
        <f t="shared" si="28"/>
        <v>1</v>
      </c>
      <c r="AN61" s="162">
        <f t="shared" si="6"/>
        <v>0</v>
      </c>
      <c r="AP61" s="157" t="s">
        <v>180</v>
      </c>
      <c r="AQ61" s="157">
        <v>3</v>
      </c>
      <c r="AR61" s="157">
        <v>3</v>
      </c>
      <c r="AS61" s="157">
        <v>0</v>
      </c>
      <c r="AT61" s="157">
        <v>0</v>
      </c>
      <c r="AU61" s="158">
        <f t="shared" si="29"/>
        <v>1</v>
      </c>
      <c r="AV61" s="162">
        <f t="shared" si="7"/>
        <v>0</v>
      </c>
      <c r="BB61" s="157" t="s">
        <v>180</v>
      </c>
      <c r="BC61" s="157">
        <v>3</v>
      </c>
      <c r="BD61" s="157">
        <v>3</v>
      </c>
      <c r="BE61" s="157">
        <v>0</v>
      </c>
      <c r="BF61" s="157">
        <v>0</v>
      </c>
      <c r="BG61" s="158">
        <f t="shared" si="8"/>
        <v>1</v>
      </c>
      <c r="BH61" s="162">
        <f t="shared" si="9"/>
        <v>0</v>
      </c>
      <c r="BJ61" s="157" t="s">
        <v>180</v>
      </c>
      <c r="BK61" s="157">
        <v>3</v>
      </c>
      <c r="BL61" s="157">
        <v>3</v>
      </c>
      <c r="BM61" s="157">
        <v>0</v>
      </c>
      <c r="BN61" s="157">
        <v>0</v>
      </c>
      <c r="BO61" s="158">
        <f t="shared" si="10"/>
        <v>1</v>
      </c>
      <c r="BP61" s="162">
        <f t="shared" si="11"/>
        <v>0</v>
      </c>
      <c r="BW61" s="157" t="s">
        <v>180</v>
      </c>
      <c r="BX61" s="157">
        <v>3</v>
      </c>
      <c r="BY61" s="157">
        <v>3</v>
      </c>
      <c r="BZ61" s="157">
        <v>0</v>
      </c>
      <c r="CA61" s="157">
        <v>0</v>
      </c>
      <c r="CB61" s="158">
        <f t="shared" si="12"/>
        <v>1</v>
      </c>
      <c r="CC61" s="162">
        <f t="shared" si="13"/>
        <v>0</v>
      </c>
      <c r="CK61" s="157" t="s">
        <v>180</v>
      </c>
      <c r="CL61" s="157">
        <v>3</v>
      </c>
      <c r="CM61" s="157">
        <v>3</v>
      </c>
      <c r="CN61" s="157">
        <v>0</v>
      </c>
      <c r="CO61" s="157">
        <v>0</v>
      </c>
      <c r="CP61" s="158">
        <f t="shared" si="14"/>
        <v>1</v>
      </c>
      <c r="CQ61" s="162">
        <f t="shared" si="15"/>
        <v>0</v>
      </c>
      <c r="CS61" s="157" t="s">
        <v>180</v>
      </c>
      <c r="CT61" s="157">
        <v>3</v>
      </c>
      <c r="CU61" s="157">
        <v>3</v>
      </c>
      <c r="CV61" s="157">
        <v>0</v>
      </c>
      <c r="CW61" s="157">
        <v>0</v>
      </c>
      <c r="CX61" s="158">
        <f t="shared" si="30"/>
        <v>1</v>
      </c>
      <c r="CY61" s="162">
        <f t="shared" si="33"/>
        <v>0</v>
      </c>
      <c r="DG61" s="157" t="s">
        <v>180</v>
      </c>
      <c r="DH61" s="157">
        <v>3</v>
      </c>
      <c r="DI61" s="157">
        <v>3</v>
      </c>
      <c r="DJ61" s="157">
        <v>0</v>
      </c>
      <c r="DK61" s="157">
        <v>0</v>
      </c>
      <c r="DL61" s="158">
        <f t="shared" si="16"/>
        <v>1</v>
      </c>
      <c r="DM61" s="162">
        <f t="shared" si="34"/>
        <v>0</v>
      </c>
      <c r="DT61" s="157" t="s">
        <v>180</v>
      </c>
      <c r="DU61" s="157">
        <v>3</v>
      </c>
      <c r="DV61" s="157">
        <v>3</v>
      </c>
      <c r="DW61" s="157">
        <v>0</v>
      </c>
      <c r="DX61" s="157">
        <v>0</v>
      </c>
      <c r="DY61" s="158">
        <f t="shared" si="17"/>
        <v>1</v>
      </c>
      <c r="DZ61" s="162">
        <f t="shared" si="18"/>
        <v>0</v>
      </c>
      <c r="EB61" s="157" t="s">
        <v>180</v>
      </c>
      <c r="EC61" s="157">
        <v>3</v>
      </c>
      <c r="ED61" s="157">
        <v>3</v>
      </c>
      <c r="EE61" s="157">
        <v>0</v>
      </c>
      <c r="EF61" s="157">
        <v>0</v>
      </c>
      <c r="EG61" s="158">
        <f t="shared" si="19"/>
        <v>1</v>
      </c>
      <c r="EH61" s="162">
        <f t="shared" si="20"/>
        <v>0</v>
      </c>
      <c r="EN61" s="157" t="s">
        <v>180</v>
      </c>
      <c r="EO61" s="157">
        <v>3</v>
      </c>
      <c r="EP61" s="157">
        <v>3</v>
      </c>
      <c r="EQ61" s="157">
        <v>0</v>
      </c>
      <c r="ER61" s="157">
        <v>0</v>
      </c>
      <c r="ES61" s="158">
        <f t="shared" si="21"/>
        <v>1</v>
      </c>
      <c r="ET61" s="162">
        <f t="shared" si="22"/>
        <v>0</v>
      </c>
      <c r="FA61" s="157" t="s">
        <v>180</v>
      </c>
      <c r="FB61" s="157">
        <v>3</v>
      </c>
      <c r="FC61" s="157">
        <v>3</v>
      </c>
      <c r="FD61" s="157">
        <v>0</v>
      </c>
      <c r="FE61" s="157">
        <v>0</v>
      </c>
      <c r="FF61" s="158">
        <f t="shared" si="23"/>
        <v>1</v>
      </c>
      <c r="FG61" s="162">
        <f t="shared" si="24"/>
        <v>0</v>
      </c>
      <c r="FI61" s="156">
        <f t="shared" si="31"/>
        <v>0</v>
      </c>
    </row>
    <row r="62" spans="2:169">
      <c r="B62" s="157" t="s">
        <v>77</v>
      </c>
      <c r="C62" s="157">
        <v>7</v>
      </c>
      <c r="D62" s="157">
        <v>6</v>
      </c>
      <c r="E62" s="157">
        <v>1</v>
      </c>
      <c r="F62" s="157">
        <v>0</v>
      </c>
      <c r="G62" s="158">
        <f t="shared" si="25"/>
        <v>0.8571428571428571</v>
      </c>
      <c r="I62" s="157" t="s">
        <v>77</v>
      </c>
      <c r="J62" s="157">
        <v>7</v>
      </c>
      <c r="K62" s="157">
        <v>6</v>
      </c>
      <c r="L62" s="157">
        <v>1</v>
      </c>
      <c r="M62" s="157">
        <v>0</v>
      </c>
      <c r="N62" s="158">
        <f t="shared" si="2"/>
        <v>0.8571428571428571</v>
      </c>
      <c r="O62" s="162">
        <f t="shared" si="3"/>
        <v>0</v>
      </c>
      <c r="Q62" s="157" t="s">
        <v>77</v>
      </c>
      <c r="R62" s="157">
        <v>7</v>
      </c>
      <c r="S62" s="157">
        <v>6</v>
      </c>
      <c r="T62" s="157">
        <v>1</v>
      </c>
      <c r="U62" s="157">
        <v>0</v>
      </c>
      <c r="V62" s="158">
        <f t="shared" si="26"/>
        <v>0.8571428571428571</v>
      </c>
      <c r="W62" s="162">
        <f t="shared" si="4"/>
        <v>0</v>
      </c>
      <c r="Y62" s="157" t="s">
        <v>77</v>
      </c>
      <c r="Z62" s="157">
        <v>7</v>
      </c>
      <c r="AA62" s="157">
        <v>6</v>
      </c>
      <c r="AB62" s="157">
        <v>1</v>
      </c>
      <c r="AC62" s="157">
        <v>0</v>
      </c>
      <c r="AD62" s="158">
        <f t="shared" si="27"/>
        <v>0.8571428571428571</v>
      </c>
      <c r="AE62" s="162">
        <f t="shared" si="5"/>
        <v>0</v>
      </c>
      <c r="AH62" s="157" t="s">
        <v>77</v>
      </c>
      <c r="AI62" s="157">
        <v>7</v>
      </c>
      <c r="AJ62" s="157">
        <v>6</v>
      </c>
      <c r="AK62" s="157">
        <v>1</v>
      </c>
      <c r="AL62" s="157">
        <v>0</v>
      </c>
      <c r="AM62" s="158">
        <f t="shared" si="28"/>
        <v>0.8571428571428571</v>
      </c>
      <c r="AN62" s="162">
        <f t="shared" si="6"/>
        <v>0</v>
      </c>
      <c r="AP62" s="157" t="s">
        <v>77</v>
      </c>
      <c r="AQ62" s="157">
        <v>7</v>
      </c>
      <c r="AR62" s="157">
        <v>6</v>
      </c>
      <c r="AS62" s="157">
        <v>1</v>
      </c>
      <c r="AT62" s="157">
        <v>0</v>
      </c>
      <c r="AU62" s="158">
        <f t="shared" si="29"/>
        <v>0.8571428571428571</v>
      </c>
      <c r="AV62" s="162">
        <f t="shared" si="7"/>
        <v>0</v>
      </c>
      <c r="BB62" s="157" t="s">
        <v>77</v>
      </c>
      <c r="BC62" s="157">
        <v>7</v>
      </c>
      <c r="BD62" s="157">
        <v>6</v>
      </c>
      <c r="BE62" s="157">
        <v>1</v>
      </c>
      <c r="BF62" s="157">
        <v>0</v>
      </c>
      <c r="BG62" s="158">
        <f t="shared" si="8"/>
        <v>0.8571428571428571</v>
      </c>
      <c r="BH62" s="162">
        <f t="shared" si="9"/>
        <v>0</v>
      </c>
      <c r="BJ62" s="157" t="s">
        <v>77</v>
      </c>
      <c r="BK62" s="157">
        <v>7</v>
      </c>
      <c r="BL62" s="157">
        <v>6</v>
      </c>
      <c r="BM62" s="157">
        <v>1</v>
      </c>
      <c r="BN62" s="157">
        <v>0</v>
      </c>
      <c r="BO62" s="158">
        <f t="shared" si="10"/>
        <v>0.8571428571428571</v>
      </c>
      <c r="BP62" s="162">
        <f t="shared" si="11"/>
        <v>0</v>
      </c>
      <c r="BW62" s="157" t="s">
        <v>77</v>
      </c>
      <c r="BX62" s="157">
        <v>7</v>
      </c>
      <c r="BY62" s="157">
        <v>6</v>
      </c>
      <c r="BZ62" s="157">
        <v>1</v>
      </c>
      <c r="CA62" s="157">
        <v>0</v>
      </c>
      <c r="CB62" s="158">
        <f t="shared" si="12"/>
        <v>0.8571428571428571</v>
      </c>
      <c r="CC62" s="162">
        <f t="shared" si="13"/>
        <v>0</v>
      </c>
      <c r="CK62" s="157" t="s">
        <v>77</v>
      </c>
      <c r="CL62" s="157">
        <v>7</v>
      </c>
      <c r="CM62" s="157">
        <v>6</v>
      </c>
      <c r="CN62" s="157">
        <v>1</v>
      </c>
      <c r="CO62" s="157">
        <v>0</v>
      </c>
      <c r="CP62" s="158">
        <f t="shared" si="14"/>
        <v>0.8571428571428571</v>
      </c>
      <c r="CQ62" s="162">
        <f t="shared" si="15"/>
        <v>0</v>
      </c>
      <c r="CS62" s="157" t="s">
        <v>77</v>
      </c>
      <c r="CT62" s="157">
        <v>7</v>
      </c>
      <c r="CU62" s="157">
        <v>6</v>
      </c>
      <c r="CV62" s="157">
        <v>1</v>
      </c>
      <c r="CW62" s="157">
        <v>0</v>
      </c>
      <c r="CX62" s="158">
        <f t="shared" si="30"/>
        <v>0.8571428571428571</v>
      </c>
      <c r="CY62" s="162">
        <f t="shared" si="33"/>
        <v>0</v>
      </c>
      <c r="DG62" s="157" t="s">
        <v>77</v>
      </c>
      <c r="DH62" s="157">
        <v>7</v>
      </c>
      <c r="DI62" s="157">
        <v>6</v>
      </c>
      <c r="DJ62" s="157">
        <v>1</v>
      </c>
      <c r="DK62" s="157">
        <v>0</v>
      </c>
      <c r="DL62" s="158">
        <f t="shared" si="16"/>
        <v>0.8571428571428571</v>
      </c>
      <c r="DM62" s="162">
        <f t="shared" si="34"/>
        <v>0</v>
      </c>
      <c r="DT62" s="157" t="s">
        <v>77</v>
      </c>
      <c r="DU62" s="157">
        <v>7</v>
      </c>
      <c r="DV62" s="157">
        <v>6</v>
      </c>
      <c r="DW62" s="157">
        <v>1</v>
      </c>
      <c r="DX62" s="157">
        <v>0</v>
      </c>
      <c r="DY62" s="158">
        <f t="shared" si="17"/>
        <v>0.8571428571428571</v>
      </c>
      <c r="DZ62" s="162">
        <f t="shared" si="18"/>
        <v>0</v>
      </c>
      <c r="EB62" s="157" t="s">
        <v>77</v>
      </c>
      <c r="EC62" s="157">
        <v>7</v>
      </c>
      <c r="ED62" s="157">
        <v>6</v>
      </c>
      <c r="EE62" s="157">
        <v>1</v>
      </c>
      <c r="EF62" s="157">
        <v>0</v>
      </c>
      <c r="EG62" s="158">
        <f t="shared" si="19"/>
        <v>0.8571428571428571</v>
      </c>
      <c r="EH62" s="162">
        <f t="shared" si="20"/>
        <v>0</v>
      </c>
      <c r="EN62" s="157" t="s">
        <v>77</v>
      </c>
      <c r="EO62" s="157">
        <v>7</v>
      </c>
      <c r="EP62" s="157">
        <v>6</v>
      </c>
      <c r="EQ62" s="157">
        <v>1</v>
      </c>
      <c r="ER62" s="157">
        <v>0</v>
      </c>
      <c r="ES62" s="158">
        <f t="shared" si="21"/>
        <v>0.8571428571428571</v>
      </c>
      <c r="ET62" s="162">
        <f t="shared" si="22"/>
        <v>0</v>
      </c>
      <c r="FA62" s="157" t="s">
        <v>77</v>
      </c>
      <c r="FB62" s="157">
        <v>7</v>
      </c>
      <c r="FC62" s="157">
        <v>6</v>
      </c>
      <c r="FD62" s="157">
        <v>1</v>
      </c>
      <c r="FE62" s="157">
        <v>0</v>
      </c>
      <c r="FF62" s="158">
        <f t="shared" si="23"/>
        <v>0.8571428571428571</v>
      </c>
      <c r="FG62" s="162">
        <f t="shared" si="24"/>
        <v>0</v>
      </c>
      <c r="FI62" s="156">
        <f t="shared" si="31"/>
        <v>0</v>
      </c>
    </row>
    <row r="63" spans="2:169">
      <c r="B63" s="157" t="s">
        <v>78</v>
      </c>
      <c r="C63" s="157">
        <v>32</v>
      </c>
      <c r="D63" s="157">
        <v>31</v>
      </c>
      <c r="E63" s="157">
        <v>1</v>
      </c>
      <c r="F63" s="157">
        <v>0</v>
      </c>
      <c r="G63" s="158">
        <f t="shared" si="25"/>
        <v>0.96875</v>
      </c>
      <c r="I63" s="157" t="s">
        <v>78</v>
      </c>
      <c r="J63" s="157">
        <v>32</v>
      </c>
      <c r="K63" s="157">
        <v>31</v>
      </c>
      <c r="L63" s="157">
        <v>1</v>
      </c>
      <c r="M63" s="157">
        <v>0</v>
      </c>
      <c r="N63" s="158">
        <f t="shared" si="2"/>
        <v>0.96875</v>
      </c>
      <c r="O63" s="162">
        <f t="shared" si="3"/>
        <v>0</v>
      </c>
      <c r="Q63" s="157" t="s">
        <v>78</v>
      </c>
      <c r="R63" s="157">
        <v>32</v>
      </c>
      <c r="S63" s="157">
        <v>31</v>
      </c>
      <c r="T63" s="157">
        <v>1</v>
      </c>
      <c r="U63" s="157">
        <v>0</v>
      </c>
      <c r="V63" s="158">
        <f t="shared" si="26"/>
        <v>0.96875</v>
      </c>
      <c r="W63" s="162">
        <f t="shared" si="4"/>
        <v>0</v>
      </c>
      <c r="Y63" s="157" t="s">
        <v>78</v>
      </c>
      <c r="Z63" s="157">
        <v>32</v>
      </c>
      <c r="AA63" s="157">
        <v>31</v>
      </c>
      <c r="AB63" s="157">
        <v>1</v>
      </c>
      <c r="AC63" s="157">
        <v>0</v>
      </c>
      <c r="AD63" s="158">
        <f t="shared" si="27"/>
        <v>0.96875</v>
      </c>
      <c r="AE63" s="162">
        <f t="shared" si="5"/>
        <v>0</v>
      </c>
      <c r="AH63" s="157" t="s">
        <v>78</v>
      </c>
      <c r="AI63" s="157">
        <v>32</v>
      </c>
      <c r="AJ63" s="157">
        <v>31</v>
      </c>
      <c r="AK63" s="157">
        <v>1</v>
      </c>
      <c r="AL63" s="157">
        <v>0</v>
      </c>
      <c r="AM63" s="158">
        <f t="shared" si="28"/>
        <v>0.96875</v>
      </c>
      <c r="AN63" s="162">
        <f t="shared" si="6"/>
        <v>0</v>
      </c>
      <c r="AP63" s="157" t="s">
        <v>78</v>
      </c>
      <c r="AQ63" s="157">
        <v>32</v>
      </c>
      <c r="AR63" s="157">
        <v>31</v>
      </c>
      <c r="AS63" s="157">
        <v>1</v>
      </c>
      <c r="AT63" s="157">
        <v>0</v>
      </c>
      <c r="AU63" s="158">
        <f t="shared" si="29"/>
        <v>0.96875</v>
      </c>
      <c r="AV63" s="162">
        <f t="shared" si="7"/>
        <v>0</v>
      </c>
      <c r="BB63" s="157" t="s">
        <v>78</v>
      </c>
      <c r="BC63" s="157">
        <v>32</v>
      </c>
      <c r="BD63" s="157">
        <v>31</v>
      </c>
      <c r="BE63" s="157">
        <v>1</v>
      </c>
      <c r="BF63" s="157">
        <v>0</v>
      </c>
      <c r="BG63" s="158">
        <f t="shared" si="8"/>
        <v>0.96875</v>
      </c>
      <c r="BH63" s="162">
        <f t="shared" si="9"/>
        <v>0</v>
      </c>
      <c r="BJ63" s="157" t="s">
        <v>78</v>
      </c>
      <c r="BK63" s="157">
        <v>32</v>
      </c>
      <c r="BL63" s="157">
        <v>31</v>
      </c>
      <c r="BM63" s="157">
        <v>1</v>
      </c>
      <c r="BN63" s="157">
        <v>0</v>
      </c>
      <c r="BO63" s="158">
        <f t="shared" si="10"/>
        <v>0.96875</v>
      </c>
      <c r="BP63" s="162">
        <f t="shared" si="11"/>
        <v>0</v>
      </c>
      <c r="BW63" s="157" t="s">
        <v>78</v>
      </c>
      <c r="BX63" s="157">
        <v>32</v>
      </c>
      <c r="BY63" s="157">
        <v>31</v>
      </c>
      <c r="BZ63" s="157">
        <v>1</v>
      </c>
      <c r="CA63" s="157">
        <v>0</v>
      </c>
      <c r="CB63" s="158">
        <f t="shared" si="12"/>
        <v>0.96875</v>
      </c>
      <c r="CC63" s="162">
        <f t="shared" si="13"/>
        <v>0</v>
      </c>
      <c r="CK63" s="157" t="s">
        <v>78</v>
      </c>
      <c r="CL63" s="157">
        <v>32</v>
      </c>
      <c r="CM63" s="157">
        <v>31</v>
      </c>
      <c r="CN63" s="157">
        <v>1</v>
      </c>
      <c r="CO63" s="157">
        <v>0</v>
      </c>
      <c r="CP63" s="158">
        <f t="shared" si="14"/>
        <v>0.96875</v>
      </c>
      <c r="CQ63" s="162">
        <f t="shared" si="15"/>
        <v>0</v>
      </c>
      <c r="CS63" s="157" t="s">
        <v>78</v>
      </c>
      <c r="CT63" s="157">
        <v>32</v>
      </c>
      <c r="CU63" s="157">
        <v>31</v>
      </c>
      <c r="CV63" s="157">
        <v>1</v>
      </c>
      <c r="CW63" s="157">
        <v>0</v>
      </c>
      <c r="CX63" s="158">
        <f t="shared" si="30"/>
        <v>0.96875</v>
      </c>
      <c r="CY63" s="162">
        <f t="shared" si="33"/>
        <v>0</v>
      </c>
      <c r="DG63" s="157" t="s">
        <v>78</v>
      </c>
      <c r="DH63" s="157">
        <v>32</v>
      </c>
      <c r="DI63" s="157">
        <v>31</v>
      </c>
      <c r="DJ63" s="157">
        <v>1</v>
      </c>
      <c r="DK63" s="157">
        <v>0</v>
      </c>
      <c r="DL63" s="158">
        <f t="shared" si="16"/>
        <v>0.96875</v>
      </c>
      <c r="DM63" s="162">
        <f t="shared" si="34"/>
        <v>0</v>
      </c>
      <c r="DT63" s="157" t="s">
        <v>78</v>
      </c>
      <c r="DU63" s="157">
        <v>32</v>
      </c>
      <c r="DV63" s="157">
        <v>31</v>
      </c>
      <c r="DW63" s="157">
        <v>1</v>
      </c>
      <c r="DX63" s="157">
        <v>0</v>
      </c>
      <c r="DY63" s="158">
        <f t="shared" si="17"/>
        <v>0.96875</v>
      </c>
      <c r="DZ63" s="162">
        <f t="shared" si="18"/>
        <v>0</v>
      </c>
      <c r="EB63" s="157" t="s">
        <v>78</v>
      </c>
      <c r="EC63" s="157">
        <v>32</v>
      </c>
      <c r="ED63" s="157">
        <v>31</v>
      </c>
      <c r="EE63" s="157">
        <v>1</v>
      </c>
      <c r="EF63" s="157">
        <v>0</v>
      </c>
      <c r="EG63" s="158">
        <f t="shared" si="19"/>
        <v>0.96875</v>
      </c>
      <c r="EH63" s="162">
        <f t="shared" si="20"/>
        <v>0</v>
      </c>
      <c r="EN63" s="157" t="s">
        <v>78</v>
      </c>
      <c r="EO63" s="157">
        <v>32</v>
      </c>
      <c r="EP63" s="157">
        <v>32</v>
      </c>
      <c r="EQ63" s="157">
        <v>0</v>
      </c>
      <c r="ER63" s="157">
        <v>0</v>
      </c>
      <c r="ES63" s="158">
        <f t="shared" si="21"/>
        <v>1</v>
      </c>
      <c r="ET63" s="162">
        <f t="shared" si="22"/>
        <v>3.125E-2</v>
      </c>
      <c r="FA63" s="157" t="s">
        <v>78</v>
      </c>
      <c r="FB63" s="157">
        <v>32</v>
      </c>
      <c r="FC63" s="157">
        <v>32</v>
      </c>
      <c r="FD63" s="157">
        <v>0</v>
      </c>
      <c r="FE63" s="157">
        <v>0</v>
      </c>
      <c r="FF63" s="158">
        <f t="shared" si="23"/>
        <v>1</v>
      </c>
      <c r="FG63" s="162">
        <f t="shared" si="24"/>
        <v>0</v>
      </c>
      <c r="FI63" s="156">
        <f t="shared" si="31"/>
        <v>0</v>
      </c>
    </row>
    <row r="64" spans="2:169">
      <c r="B64" s="157" t="s">
        <v>266</v>
      </c>
      <c r="C64" s="157">
        <v>160</v>
      </c>
      <c r="D64" s="157">
        <v>32</v>
      </c>
      <c r="E64" s="157">
        <v>47</v>
      </c>
      <c r="F64" s="157">
        <v>81</v>
      </c>
      <c r="G64" s="158">
        <f t="shared" si="25"/>
        <v>0.2</v>
      </c>
      <c r="I64" s="157" t="s">
        <v>266</v>
      </c>
      <c r="J64" s="157">
        <v>160</v>
      </c>
      <c r="K64" s="157">
        <v>32</v>
      </c>
      <c r="L64" s="157">
        <v>49</v>
      </c>
      <c r="M64" s="157">
        <v>79</v>
      </c>
      <c r="N64" s="158">
        <f t="shared" si="2"/>
        <v>0.2</v>
      </c>
      <c r="O64" s="162">
        <f t="shared" si="3"/>
        <v>0</v>
      </c>
      <c r="Q64" s="157" t="s">
        <v>266</v>
      </c>
      <c r="R64" s="157">
        <v>160</v>
      </c>
      <c r="S64" s="157">
        <v>32</v>
      </c>
      <c r="T64" s="157">
        <v>49</v>
      </c>
      <c r="U64" s="157">
        <v>79</v>
      </c>
      <c r="V64" s="158">
        <f t="shared" si="26"/>
        <v>0.2</v>
      </c>
      <c r="W64" s="162">
        <f t="shared" si="4"/>
        <v>0</v>
      </c>
      <c r="Y64" s="157" t="s">
        <v>266</v>
      </c>
      <c r="Z64" s="157">
        <v>160</v>
      </c>
      <c r="AA64" s="157">
        <v>32</v>
      </c>
      <c r="AB64" s="157">
        <v>49</v>
      </c>
      <c r="AC64" s="157">
        <v>79</v>
      </c>
      <c r="AD64" s="158">
        <f t="shared" si="27"/>
        <v>0.2</v>
      </c>
      <c r="AE64" s="162">
        <f t="shared" si="5"/>
        <v>0</v>
      </c>
      <c r="AH64" s="157" t="s">
        <v>266</v>
      </c>
      <c r="AI64" s="157">
        <v>160</v>
      </c>
      <c r="AJ64" s="157">
        <v>32</v>
      </c>
      <c r="AK64" s="157">
        <v>49</v>
      </c>
      <c r="AL64" s="157">
        <v>79</v>
      </c>
      <c r="AM64" s="158">
        <f t="shared" si="28"/>
        <v>0.2</v>
      </c>
      <c r="AN64" s="162">
        <f t="shared" si="6"/>
        <v>0</v>
      </c>
      <c r="AP64" s="157" t="s">
        <v>266</v>
      </c>
      <c r="AQ64" s="157">
        <v>160</v>
      </c>
      <c r="AR64" s="157">
        <v>32</v>
      </c>
      <c r="AS64" s="157">
        <v>49</v>
      </c>
      <c r="AT64" s="157">
        <v>79</v>
      </c>
      <c r="AU64" s="158">
        <f t="shared" si="29"/>
        <v>0.2</v>
      </c>
      <c r="AV64" s="162">
        <f t="shared" si="7"/>
        <v>0</v>
      </c>
      <c r="BB64" s="157" t="s">
        <v>266</v>
      </c>
      <c r="BC64" s="157">
        <v>160</v>
      </c>
      <c r="BD64" s="157">
        <v>32</v>
      </c>
      <c r="BE64" s="157">
        <v>49</v>
      </c>
      <c r="BF64" s="157">
        <v>79</v>
      </c>
      <c r="BG64" s="158">
        <f t="shared" si="8"/>
        <v>0.2</v>
      </c>
      <c r="BH64" s="162">
        <f t="shared" si="9"/>
        <v>0</v>
      </c>
      <c r="BJ64" s="157" t="s">
        <v>266</v>
      </c>
      <c r="BK64" s="157">
        <v>160</v>
      </c>
      <c r="BL64" s="157">
        <v>32</v>
      </c>
      <c r="BM64" s="157">
        <v>49</v>
      </c>
      <c r="BN64" s="157">
        <v>79</v>
      </c>
      <c r="BO64" s="158">
        <f t="shared" si="10"/>
        <v>0.2</v>
      </c>
      <c r="BP64" s="162">
        <f t="shared" si="11"/>
        <v>0</v>
      </c>
      <c r="BW64" s="157" t="s">
        <v>266</v>
      </c>
      <c r="BX64" s="157">
        <v>160</v>
      </c>
      <c r="BY64" s="157">
        <v>32</v>
      </c>
      <c r="BZ64" s="157">
        <v>49</v>
      </c>
      <c r="CA64" s="157">
        <v>79</v>
      </c>
      <c r="CB64" s="158">
        <f t="shared" si="12"/>
        <v>0.2</v>
      </c>
      <c r="CC64" s="162">
        <f t="shared" si="13"/>
        <v>0</v>
      </c>
      <c r="CK64" s="157" t="s">
        <v>266</v>
      </c>
      <c r="CL64" s="157">
        <v>160</v>
      </c>
      <c r="CM64" s="157">
        <v>32</v>
      </c>
      <c r="CN64" s="157">
        <v>49</v>
      </c>
      <c r="CO64" s="157">
        <v>79</v>
      </c>
      <c r="CP64" s="158">
        <f t="shared" si="14"/>
        <v>0.2</v>
      </c>
      <c r="CQ64" s="162">
        <f t="shared" si="15"/>
        <v>0</v>
      </c>
      <c r="CS64" s="157" t="s">
        <v>266</v>
      </c>
      <c r="CT64" s="157">
        <v>160</v>
      </c>
      <c r="CU64" s="157">
        <v>32</v>
      </c>
      <c r="CV64" s="157">
        <v>49</v>
      </c>
      <c r="CW64" s="157">
        <v>79</v>
      </c>
      <c r="CX64" s="158">
        <f t="shared" si="30"/>
        <v>0.2</v>
      </c>
      <c r="CY64" s="162">
        <f t="shared" si="33"/>
        <v>0</v>
      </c>
      <c r="DG64" s="157" t="s">
        <v>266</v>
      </c>
      <c r="DH64" s="157">
        <v>160</v>
      </c>
      <c r="DI64" s="157">
        <v>32</v>
      </c>
      <c r="DJ64" s="157">
        <v>49</v>
      </c>
      <c r="DK64" s="157">
        <v>79</v>
      </c>
      <c r="DL64" s="158">
        <f t="shared" si="16"/>
        <v>0.2</v>
      </c>
      <c r="DM64" s="162">
        <f t="shared" si="34"/>
        <v>0</v>
      </c>
      <c r="DT64" s="157" t="s">
        <v>266</v>
      </c>
      <c r="DU64" s="157">
        <v>160</v>
      </c>
      <c r="DV64" s="157">
        <v>32</v>
      </c>
      <c r="DW64" s="157">
        <v>49</v>
      </c>
      <c r="DX64" s="157">
        <v>79</v>
      </c>
      <c r="DY64" s="158">
        <f t="shared" si="17"/>
        <v>0.2</v>
      </c>
      <c r="DZ64" s="162">
        <f t="shared" si="18"/>
        <v>0</v>
      </c>
      <c r="EB64" s="157" t="s">
        <v>266</v>
      </c>
      <c r="EC64" s="157">
        <v>160</v>
      </c>
      <c r="ED64" s="157">
        <v>32</v>
      </c>
      <c r="EE64" s="157">
        <v>49</v>
      </c>
      <c r="EF64" s="157">
        <v>79</v>
      </c>
      <c r="EG64" s="158">
        <f t="shared" si="19"/>
        <v>0.2</v>
      </c>
      <c r="EH64" s="162">
        <f t="shared" si="20"/>
        <v>0</v>
      </c>
      <c r="EN64" s="157" t="s">
        <v>266</v>
      </c>
      <c r="EO64" s="157">
        <v>160</v>
      </c>
      <c r="EP64" s="157">
        <v>32</v>
      </c>
      <c r="EQ64" s="157">
        <v>49</v>
      </c>
      <c r="ER64" s="157">
        <v>79</v>
      </c>
      <c r="ES64" s="158">
        <f t="shared" si="21"/>
        <v>0.2</v>
      </c>
      <c r="ET64" s="162">
        <f t="shared" si="22"/>
        <v>0</v>
      </c>
      <c r="FA64" s="157" t="s">
        <v>266</v>
      </c>
      <c r="FB64" s="157">
        <v>160</v>
      </c>
      <c r="FC64" s="157">
        <v>32</v>
      </c>
      <c r="FD64" s="157">
        <v>49</v>
      </c>
      <c r="FE64" s="157">
        <v>79</v>
      </c>
      <c r="FF64" s="158">
        <f t="shared" si="23"/>
        <v>0.2</v>
      </c>
      <c r="FG64" s="162">
        <f t="shared" si="24"/>
        <v>0</v>
      </c>
      <c r="FI64" s="156">
        <f t="shared" si="31"/>
        <v>0</v>
      </c>
    </row>
    <row r="65" spans="2:165">
      <c r="B65" s="157" t="s">
        <v>106</v>
      </c>
      <c r="C65" s="157">
        <v>52</v>
      </c>
      <c r="D65" s="157">
        <v>52</v>
      </c>
      <c r="E65" s="157">
        <v>0</v>
      </c>
      <c r="F65" s="157">
        <v>0</v>
      </c>
      <c r="G65" s="158">
        <f t="shared" si="25"/>
        <v>1</v>
      </c>
      <c r="I65" s="157" t="s">
        <v>106</v>
      </c>
      <c r="J65" s="157">
        <v>52</v>
      </c>
      <c r="K65" s="157">
        <v>52</v>
      </c>
      <c r="L65" s="157">
        <v>0</v>
      </c>
      <c r="M65" s="157">
        <v>0</v>
      </c>
      <c r="N65" s="158">
        <f t="shared" si="2"/>
        <v>1</v>
      </c>
      <c r="O65" s="162">
        <f t="shared" si="3"/>
        <v>0</v>
      </c>
      <c r="Q65" s="157" t="s">
        <v>106</v>
      </c>
      <c r="R65" s="157">
        <v>52</v>
      </c>
      <c r="S65" s="157">
        <v>52</v>
      </c>
      <c r="T65" s="157">
        <v>0</v>
      </c>
      <c r="U65" s="157">
        <v>0</v>
      </c>
      <c r="V65" s="158">
        <f t="shared" si="26"/>
        <v>1</v>
      </c>
      <c r="W65" s="162">
        <f t="shared" si="4"/>
        <v>0</v>
      </c>
      <c r="Y65" s="157" t="s">
        <v>106</v>
      </c>
      <c r="Z65" s="157">
        <v>52</v>
      </c>
      <c r="AA65" s="157">
        <v>52</v>
      </c>
      <c r="AB65" s="157">
        <v>0</v>
      </c>
      <c r="AC65" s="157">
        <v>0</v>
      </c>
      <c r="AD65" s="158">
        <f t="shared" si="27"/>
        <v>1</v>
      </c>
      <c r="AE65" s="162">
        <f t="shared" si="5"/>
        <v>0</v>
      </c>
      <c r="AH65" s="157" t="s">
        <v>106</v>
      </c>
      <c r="AI65" s="157">
        <v>52</v>
      </c>
      <c r="AJ65" s="157">
        <v>52</v>
      </c>
      <c r="AK65" s="157">
        <v>0</v>
      </c>
      <c r="AL65" s="157">
        <v>0</v>
      </c>
      <c r="AM65" s="158">
        <f t="shared" si="28"/>
        <v>1</v>
      </c>
      <c r="AN65" s="162">
        <f t="shared" si="6"/>
        <v>0</v>
      </c>
      <c r="AP65" s="157" t="s">
        <v>106</v>
      </c>
      <c r="AQ65" s="157">
        <v>52</v>
      </c>
      <c r="AR65" s="157">
        <v>52</v>
      </c>
      <c r="AS65" s="157">
        <v>0</v>
      </c>
      <c r="AT65" s="157">
        <v>0</v>
      </c>
      <c r="AU65" s="158">
        <f t="shared" si="29"/>
        <v>1</v>
      </c>
      <c r="AV65" s="162">
        <f t="shared" si="7"/>
        <v>0</v>
      </c>
      <c r="BB65" s="157" t="s">
        <v>106</v>
      </c>
      <c r="BC65" s="157">
        <v>52</v>
      </c>
      <c r="BD65" s="157">
        <v>52</v>
      </c>
      <c r="BE65" s="157">
        <v>0</v>
      </c>
      <c r="BF65" s="157">
        <v>0</v>
      </c>
      <c r="BG65" s="158">
        <f t="shared" si="8"/>
        <v>1</v>
      </c>
      <c r="BH65" s="162">
        <f t="shared" si="9"/>
        <v>0</v>
      </c>
      <c r="BJ65" s="157" t="s">
        <v>106</v>
      </c>
      <c r="BK65" s="157">
        <v>52</v>
      </c>
      <c r="BL65" s="157">
        <v>52</v>
      </c>
      <c r="BM65" s="157">
        <v>0</v>
      </c>
      <c r="BN65" s="157">
        <v>0</v>
      </c>
      <c r="BO65" s="158">
        <f t="shared" si="10"/>
        <v>1</v>
      </c>
      <c r="BP65" s="162">
        <f t="shared" si="11"/>
        <v>0</v>
      </c>
      <c r="BW65" s="157" t="s">
        <v>106</v>
      </c>
      <c r="BX65" s="157">
        <v>52</v>
      </c>
      <c r="BY65" s="157">
        <v>52</v>
      </c>
      <c r="BZ65" s="157">
        <v>0</v>
      </c>
      <c r="CA65" s="157">
        <v>0</v>
      </c>
      <c r="CB65" s="158">
        <f t="shared" si="12"/>
        <v>1</v>
      </c>
      <c r="CC65" s="162">
        <f t="shared" si="13"/>
        <v>0</v>
      </c>
      <c r="CK65" s="157" t="s">
        <v>106</v>
      </c>
      <c r="CL65" s="157">
        <v>52</v>
      </c>
      <c r="CM65" s="157">
        <v>52</v>
      </c>
      <c r="CN65" s="157">
        <v>0</v>
      </c>
      <c r="CO65" s="157">
        <v>0</v>
      </c>
      <c r="CP65" s="158">
        <f t="shared" si="14"/>
        <v>1</v>
      </c>
      <c r="CQ65" s="162">
        <f t="shared" si="15"/>
        <v>0</v>
      </c>
      <c r="CS65" s="157" t="s">
        <v>106</v>
      </c>
      <c r="CT65" s="157">
        <v>52</v>
      </c>
      <c r="CU65" s="157">
        <v>52</v>
      </c>
      <c r="CV65" s="157">
        <v>0</v>
      </c>
      <c r="CW65" s="157">
        <v>0</v>
      </c>
      <c r="CX65" s="158">
        <f t="shared" si="30"/>
        <v>1</v>
      </c>
      <c r="CY65" s="162">
        <f t="shared" si="33"/>
        <v>0</v>
      </c>
      <c r="DG65" s="157" t="s">
        <v>106</v>
      </c>
      <c r="DH65" s="157">
        <v>52</v>
      </c>
      <c r="DI65" s="157">
        <v>52</v>
      </c>
      <c r="DJ65" s="157">
        <v>0</v>
      </c>
      <c r="DK65" s="157">
        <v>0</v>
      </c>
      <c r="DL65" s="158">
        <f t="shared" si="16"/>
        <v>1</v>
      </c>
      <c r="DM65" s="162">
        <f t="shared" si="34"/>
        <v>0</v>
      </c>
      <c r="DT65" s="157" t="s">
        <v>106</v>
      </c>
      <c r="DU65" s="157">
        <v>52</v>
      </c>
      <c r="DV65" s="157">
        <v>52</v>
      </c>
      <c r="DW65" s="157">
        <v>0</v>
      </c>
      <c r="DX65" s="157">
        <v>0</v>
      </c>
      <c r="DY65" s="158">
        <f t="shared" si="17"/>
        <v>1</v>
      </c>
      <c r="DZ65" s="162">
        <f t="shared" si="18"/>
        <v>0</v>
      </c>
      <c r="EB65" s="157" t="s">
        <v>106</v>
      </c>
      <c r="EC65" s="157">
        <v>52</v>
      </c>
      <c r="ED65" s="157">
        <v>52</v>
      </c>
      <c r="EE65" s="157">
        <v>0</v>
      </c>
      <c r="EF65" s="157">
        <v>0</v>
      </c>
      <c r="EG65" s="158">
        <f t="shared" si="19"/>
        <v>1</v>
      </c>
      <c r="EH65" s="162">
        <f t="shared" si="20"/>
        <v>0</v>
      </c>
      <c r="EN65" s="157" t="s">
        <v>106</v>
      </c>
      <c r="EO65" s="157">
        <v>52</v>
      </c>
      <c r="EP65" s="157">
        <v>52</v>
      </c>
      <c r="EQ65" s="157">
        <v>0</v>
      </c>
      <c r="ER65" s="157">
        <v>0</v>
      </c>
      <c r="ES65" s="158">
        <f t="shared" si="21"/>
        <v>1</v>
      </c>
      <c r="ET65" s="162">
        <f t="shared" si="22"/>
        <v>0</v>
      </c>
      <c r="FA65" s="157" t="s">
        <v>106</v>
      </c>
      <c r="FB65" s="157">
        <v>52</v>
      </c>
      <c r="FC65" s="157">
        <v>52</v>
      </c>
      <c r="FD65" s="157">
        <v>0</v>
      </c>
      <c r="FE65" s="157">
        <v>0</v>
      </c>
      <c r="FF65" s="158">
        <f t="shared" si="23"/>
        <v>1</v>
      </c>
      <c r="FG65" s="162">
        <f t="shared" si="24"/>
        <v>0</v>
      </c>
      <c r="FI65" s="156">
        <f t="shared" si="31"/>
        <v>0</v>
      </c>
    </row>
    <row r="66" spans="2:165">
      <c r="B66" s="157" t="s">
        <v>80</v>
      </c>
      <c r="C66" s="157">
        <v>20</v>
      </c>
      <c r="D66" s="157">
        <v>20</v>
      </c>
      <c r="E66" s="157">
        <v>0</v>
      </c>
      <c r="F66" s="157">
        <v>0</v>
      </c>
      <c r="G66" s="158">
        <f t="shared" si="25"/>
        <v>1</v>
      </c>
      <c r="I66" s="157" t="s">
        <v>80</v>
      </c>
      <c r="J66" s="157">
        <v>20</v>
      </c>
      <c r="K66" s="157">
        <v>20</v>
      </c>
      <c r="L66" s="157">
        <v>0</v>
      </c>
      <c r="M66" s="157">
        <v>0</v>
      </c>
      <c r="N66" s="158">
        <f t="shared" si="2"/>
        <v>1</v>
      </c>
      <c r="O66" s="162">
        <f t="shared" si="3"/>
        <v>0</v>
      </c>
      <c r="Q66" s="157" t="s">
        <v>80</v>
      </c>
      <c r="R66" s="157">
        <v>20</v>
      </c>
      <c r="S66" s="157">
        <v>20</v>
      </c>
      <c r="T66" s="157">
        <v>0</v>
      </c>
      <c r="U66" s="157">
        <v>0</v>
      </c>
      <c r="V66" s="158">
        <f t="shared" si="26"/>
        <v>1</v>
      </c>
      <c r="W66" s="162">
        <f t="shared" si="4"/>
        <v>0</v>
      </c>
      <c r="Y66" s="157" t="s">
        <v>80</v>
      </c>
      <c r="Z66" s="157">
        <v>20</v>
      </c>
      <c r="AA66" s="157">
        <v>20</v>
      </c>
      <c r="AB66" s="157">
        <v>0</v>
      </c>
      <c r="AC66" s="157">
        <v>0</v>
      </c>
      <c r="AD66" s="158">
        <f t="shared" si="27"/>
        <v>1</v>
      </c>
      <c r="AE66" s="162">
        <f t="shared" si="5"/>
        <v>0</v>
      </c>
      <c r="AH66" s="157" t="s">
        <v>80</v>
      </c>
      <c r="AI66" s="157">
        <v>20</v>
      </c>
      <c r="AJ66" s="157">
        <v>20</v>
      </c>
      <c r="AK66" s="157">
        <v>0</v>
      </c>
      <c r="AL66" s="157">
        <v>0</v>
      </c>
      <c r="AM66" s="158">
        <f t="shared" si="28"/>
        <v>1</v>
      </c>
      <c r="AN66" s="162">
        <f t="shared" si="6"/>
        <v>0</v>
      </c>
      <c r="AP66" s="157" t="s">
        <v>80</v>
      </c>
      <c r="AQ66" s="157">
        <v>20</v>
      </c>
      <c r="AR66" s="157">
        <v>20</v>
      </c>
      <c r="AS66" s="157">
        <v>0</v>
      </c>
      <c r="AT66" s="157">
        <v>0</v>
      </c>
      <c r="AU66" s="158">
        <f t="shared" si="29"/>
        <v>1</v>
      </c>
      <c r="AV66" s="162">
        <f t="shared" si="7"/>
        <v>0</v>
      </c>
      <c r="BB66" s="157" t="s">
        <v>80</v>
      </c>
      <c r="BC66" s="157">
        <v>20</v>
      </c>
      <c r="BD66" s="157">
        <v>20</v>
      </c>
      <c r="BE66" s="157">
        <v>0</v>
      </c>
      <c r="BF66" s="157">
        <v>0</v>
      </c>
      <c r="BG66" s="158">
        <f t="shared" si="8"/>
        <v>1</v>
      </c>
      <c r="BH66" s="162">
        <f t="shared" si="9"/>
        <v>0</v>
      </c>
      <c r="BJ66" s="157" t="s">
        <v>80</v>
      </c>
      <c r="BK66" s="157">
        <v>20</v>
      </c>
      <c r="BL66" s="157">
        <v>20</v>
      </c>
      <c r="BM66" s="157">
        <v>0</v>
      </c>
      <c r="BN66" s="157">
        <v>0</v>
      </c>
      <c r="BO66" s="158">
        <f t="shared" si="10"/>
        <v>1</v>
      </c>
      <c r="BP66" s="162">
        <f t="shared" si="11"/>
        <v>0</v>
      </c>
      <c r="BW66" s="157" t="s">
        <v>80</v>
      </c>
      <c r="BX66" s="157">
        <v>20</v>
      </c>
      <c r="BY66" s="157">
        <v>20</v>
      </c>
      <c r="BZ66" s="157">
        <v>0</v>
      </c>
      <c r="CA66" s="157">
        <v>0</v>
      </c>
      <c r="CB66" s="158">
        <f t="shared" si="12"/>
        <v>1</v>
      </c>
      <c r="CC66" s="162">
        <f t="shared" si="13"/>
        <v>0</v>
      </c>
      <c r="CK66" s="157" t="s">
        <v>80</v>
      </c>
      <c r="CL66" s="157">
        <v>20</v>
      </c>
      <c r="CM66" s="157">
        <v>20</v>
      </c>
      <c r="CN66" s="157">
        <v>0</v>
      </c>
      <c r="CO66" s="157">
        <v>0</v>
      </c>
      <c r="CP66" s="158">
        <f t="shared" si="14"/>
        <v>1</v>
      </c>
      <c r="CQ66" s="162">
        <f t="shared" si="15"/>
        <v>0</v>
      </c>
      <c r="CS66" s="157" t="s">
        <v>80</v>
      </c>
      <c r="CT66" s="157">
        <v>20</v>
      </c>
      <c r="CU66" s="157">
        <v>20</v>
      </c>
      <c r="CV66" s="157">
        <v>0</v>
      </c>
      <c r="CW66" s="157">
        <v>0</v>
      </c>
      <c r="CX66" s="158">
        <f t="shared" si="30"/>
        <v>1</v>
      </c>
      <c r="CY66" s="162">
        <f t="shared" si="33"/>
        <v>0</v>
      </c>
      <c r="DG66" s="157" t="s">
        <v>80</v>
      </c>
      <c r="DH66" s="157">
        <v>20</v>
      </c>
      <c r="DI66" s="157">
        <v>20</v>
      </c>
      <c r="DJ66" s="157">
        <v>0</v>
      </c>
      <c r="DK66" s="157">
        <v>0</v>
      </c>
      <c r="DL66" s="158">
        <f t="shared" si="16"/>
        <v>1</v>
      </c>
      <c r="DM66" s="162">
        <f t="shared" si="34"/>
        <v>0</v>
      </c>
      <c r="DT66" s="157" t="s">
        <v>80</v>
      </c>
      <c r="DU66" s="157">
        <v>20</v>
      </c>
      <c r="DV66" s="157">
        <v>20</v>
      </c>
      <c r="DW66" s="157">
        <v>0</v>
      </c>
      <c r="DX66" s="157">
        <v>0</v>
      </c>
      <c r="DY66" s="158">
        <f t="shared" si="17"/>
        <v>1</v>
      </c>
      <c r="DZ66" s="162">
        <f t="shared" si="18"/>
        <v>0</v>
      </c>
      <c r="EB66" s="157" t="s">
        <v>80</v>
      </c>
      <c r="EC66" s="157">
        <v>20</v>
      </c>
      <c r="ED66" s="157">
        <v>20</v>
      </c>
      <c r="EE66" s="157">
        <v>0</v>
      </c>
      <c r="EF66" s="157">
        <v>0</v>
      </c>
      <c r="EG66" s="158">
        <f t="shared" si="19"/>
        <v>1</v>
      </c>
      <c r="EH66" s="162">
        <f t="shared" si="20"/>
        <v>0</v>
      </c>
      <c r="EN66" s="157" t="s">
        <v>80</v>
      </c>
      <c r="EO66" s="157">
        <v>20</v>
      </c>
      <c r="EP66" s="157">
        <v>20</v>
      </c>
      <c r="EQ66" s="157">
        <v>0</v>
      </c>
      <c r="ER66" s="157">
        <v>0</v>
      </c>
      <c r="ES66" s="158">
        <f t="shared" si="21"/>
        <v>1</v>
      </c>
      <c r="ET66" s="162">
        <f t="shared" si="22"/>
        <v>0</v>
      </c>
      <c r="FA66" s="157" t="s">
        <v>80</v>
      </c>
      <c r="FB66" s="157">
        <v>20</v>
      </c>
      <c r="FC66" s="157">
        <v>20</v>
      </c>
      <c r="FD66" s="157">
        <v>0</v>
      </c>
      <c r="FE66" s="157">
        <v>0</v>
      </c>
      <c r="FF66" s="158">
        <f t="shared" si="23"/>
        <v>1</v>
      </c>
      <c r="FG66" s="162">
        <f t="shared" si="24"/>
        <v>0</v>
      </c>
      <c r="FI66" s="156">
        <f t="shared" si="31"/>
        <v>0</v>
      </c>
    </row>
    <row r="67" spans="2:165">
      <c r="B67" s="157" t="s">
        <v>85</v>
      </c>
      <c r="C67" s="157">
        <v>3</v>
      </c>
      <c r="D67" s="157">
        <v>3</v>
      </c>
      <c r="E67" s="157">
        <v>0</v>
      </c>
      <c r="F67" s="157">
        <v>0</v>
      </c>
      <c r="G67" s="158">
        <f t="shared" si="25"/>
        <v>1</v>
      </c>
      <c r="I67" s="157" t="s">
        <v>85</v>
      </c>
      <c r="J67" s="157">
        <v>3</v>
      </c>
      <c r="K67" s="157">
        <v>3</v>
      </c>
      <c r="L67" s="157">
        <v>0</v>
      </c>
      <c r="M67" s="157">
        <v>0</v>
      </c>
      <c r="N67" s="158">
        <f t="shared" si="2"/>
        <v>1</v>
      </c>
      <c r="O67" s="162">
        <f t="shared" si="3"/>
        <v>0</v>
      </c>
      <c r="Q67" s="157" t="s">
        <v>85</v>
      </c>
      <c r="R67" s="157">
        <v>3</v>
      </c>
      <c r="S67" s="157">
        <v>3</v>
      </c>
      <c r="T67" s="157">
        <v>0</v>
      </c>
      <c r="U67" s="157">
        <v>0</v>
      </c>
      <c r="V67" s="158">
        <f t="shared" si="26"/>
        <v>1</v>
      </c>
      <c r="W67" s="162">
        <f t="shared" si="4"/>
        <v>0</v>
      </c>
      <c r="Y67" s="157" t="s">
        <v>85</v>
      </c>
      <c r="Z67" s="157">
        <v>3</v>
      </c>
      <c r="AA67" s="157">
        <v>3</v>
      </c>
      <c r="AB67" s="157">
        <v>0</v>
      </c>
      <c r="AC67" s="157">
        <v>0</v>
      </c>
      <c r="AD67" s="158">
        <f t="shared" si="27"/>
        <v>1</v>
      </c>
      <c r="AE67" s="162">
        <f t="shared" si="5"/>
        <v>0</v>
      </c>
      <c r="AH67" s="157" t="s">
        <v>85</v>
      </c>
      <c r="AI67" s="157">
        <v>3</v>
      </c>
      <c r="AJ67" s="157">
        <v>3</v>
      </c>
      <c r="AK67" s="157">
        <v>0</v>
      </c>
      <c r="AL67" s="157">
        <v>0</v>
      </c>
      <c r="AM67" s="158">
        <f t="shared" si="28"/>
        <v>1</v>
      </c>
      <c r="AN67" s="162">
        <f t="shared" si="6"/>
        <v>0</v>
      </c>
      <c r="AP67" s="157" t="s">
        <v>85</v>
      </c>
      <c r="AQ67" s="157">
        <v>3</v>
      </c>
      <c r="AR67" s="157">
        <v>3</v>
      </c>
      <c r="AS67" s="157">
        <v>0</v>
      </c>
      <c r="AT67" s="157">
        <v>0</v>
      </c>
      <c r="AU67" s="158">
        <f t="shared" si="29"/>
        <v>1</v>
      </c>
      <c r="AV67" s="162">
        <f t="shared" si="7"/>
        <v>0</v>
      </c>
      <c r="BB67" s="157" t="s">
        <v>85</v>
      </c>
      <c r="BC67" s="157">
        <v>3</v>
      </c>
      <c r="BD67" s="157">
        <v>3</v>
      </c>
      <c r="BE67" s="157">
        <v>0</v>
      </c>
      <c r="BF67" s="157">
        <v>0</v>
      </c>
      <c r="BG67" s="158">
        <f t="shared" si="8"/>
        <v>1</v>
      </c>
      <c r="BH67" s="162">
        <f t="shared" si="9"/>
        <v>0</v>
      </c>
      <c r="BJ67" s="157" t="s">
        <v>85</v>
      </c>
      <c r="BK67" s="157">
        <v>3</v>
      </c>
      <c r="BL67" s="157">
        <v>3</v>
      </c>
      <c r="BM67" s="157">
        <v>0</v>
      </c>
      <c r="BN67" s="157">
        <v>0</v>
      </c>
      <c r="BO67" s="158">
        <f t="shared" si="10"/>
        <v>1</v>
      </c>
      <c r="BP67" s="162">
        <f t="shared" si="11"/>
        <v>0</v>
      </c>
      <c r="BW67" s="157" t="s">
        <v>85</v>
      </c>
      <c r="BX67" s="157">
        <v>3</v>
      </c>
      <c r="BY67" s="157">
        <v>3</v>
      </c>
      <c r="BZ67" s="157">
        <v>0</v>
      </c>
      <c r="CA67" s="157">
        <v>0</v>
      </c>
      <c r="CB67" s="158">
        <f t="shared" si="12"/>
        <v>1</v>
      </c>
      <c r="CC67" s="162">
        <f t="shared" si="13"/>
        <v>0</v>
      </c>
      <c r="CK67" s="157" t="s">
        <v>85</v>
      </c>
      <c r="CL67" s="157">
        <v>3</v>
      </c>
      <c r="CM67" s="157">
        <v>3</v>
      </c>
      <c r="CN67" s="157">
        <v>0</v>
      </c>
      <c r="CO67" s="157">
        <v>0</v>
      </c>
      <c r="CP67" s="158">
        <f t="shared" si="14"/>
        <v>1</v>
      </c>
      <c r="CQ67" s="162">
        <f t="shared" si="15"/>
        <v>0</v>
      </c>
      <c r="CS67" s="157" t="s">
        <v>85</v>
      </c>
      <c r="CT67" s="157">
        <v>3</v>
      </c>
      <c r="CU67" s="157">
        <v>3</v>
      </c>
      <c r="CV67" s="157">
        <v>0</v>
      </c>
      <c r="CW67" s="157">
        <v>0</v>
      </c>
      <c r="CX67" s="158">
        <f t="shared" si="30"/>
        <v>1</v>
      </c>
      <c r="CY67" s="162">
        <f t="shared" ref="CY67:CY73" si="37">CX67-CP67</f>
        <v>0</v>
      </c>
      <c r="DG67" s="157" t="s">
        <v>85</v>
      </c>
      <c r="DH67" s="157">
        <v>3</v>
      </c>
      <c r="DI67" s="157">
        <v>3</v>
      </c>
      <c r="DJ67" s="157">
        <v>0</v>
      </c>
      <c r="DK67" s="157">
        <v>0</v>
      </c>
      <c r="DL67" s="158">
        <f t="shared" si="16"/>
        <v>1</v>
      </c>
      <c r="DM67" s="162">
        <f t="shared" ref="DM67:DM73" si="38">DL67-CX67</f>
        <v>0</v>
      </c>
      <c r="DT67" s="157" t="s">
        <v>85</v>
      </c>
      <c r="DU67" s="157">
        <v>3</v>
      </c>
      <c r="DV67" s="157">
        <v>3</v>
      </c>
      <c r="DW67" s="157">
        <v>0</v>
      </c>
      <c r="DX67" s="157">
        <v>0</v>
      </c>
      <c r="DY67" s="158">
        <f t="shared" si="17"/>
        <v>1</v>
      </c>
      <c r="DZ67" s="162">
        <f t="shared" si="18"/>
        <v>0</v>
      </c>
      <c r="EB67" s="157" t="s">
        <v>85</v>
      </c>
      <c r="EC67" s="157">
        <v>3</v>
      </c>
      <c r="ED67" s="157">
        <v>3</v>
      </c>
      <c r="EE67" s="157">
        <v>0</v>
      </c>
      <c r="EF67" s="157">
        <v>0</v>
      </c>
      <c r="EG67" s="158">
        <f t="shared" si="19"/>
        <v>1</v>
      </c>
      <c r="EH67" s="162">
        <f t="shared" si="20"/>
        <v>0</v>
      </c>
      <c r="EN67" s="157" t="s">
        <v>85</v>
      </c>
      <c r="EO67" s="157">
        <v>3</v>
      </c>
      <c r="EP67" s="157">
        <v>3</v>
      </c>
      <c r="EQ67" s="157">
        <v>0</v>
      </c>
      <c r="ER67" s="157">
        <v>0</v>
      </c>
      <c r="ES67" s="158">
        <f t="shared" si="21"/>
        <v>1</v>
      </c>
      <c r="ET67" s="162">
        <f t="shared" si="22"/>
        <v>0</v>
      </c>
      <c r="FA67" s="157" t="s">
        <v>85</v>
      </c>
      <c r="FB67" s="157">
        <v>3</v>
      </c>
      <c r="FC67" s="157">
        <v>3</v>
      </c>
      <c r="FD67" s="157">
        <v>0</v>
      </c>
      <c r="FE67" s="157">
        <v>0</v>
      </c>
      <c r="FF67" s="158">
        <f t="shared" si="23"/>
        <v>1</v>
      </c>
      <c r="FG67" s="162">
        <f t="shared" si="24"/>
        <v>0</v>
      </c>
      <c r="FI67" s="156">
        <f t="shared" si="31"/>
        <v>0</v>
      </c>
    </row>
    <row r="68" spans="2:165">
      <c r="B68" s="157" t="s">
        <v>108</v>
      </c>
      <c r="C68" s="157">
        <v>4</v>
      </c>
      <c r="D68" s="157">
        <v>4</v>
      </c>
      <c r="E68" s="157">
        <v>0</v>
      </c>
      <c r="F68" s="157">
        <v>0</v>
      </c>
      <c r="G68" s="158">
        <f t="shared" si="25"/>
        <v>1</v>
      </c>
      <c r="I68" s="157" t="s">
        <v>108</v>
      </c>
      <c r="J68" s="157">
        <v>4</v>
      </c>
      <c r="K68" s="157">
        <v>4</v>
      </c>
      <c r="L68" s="157">
        <v>0</v>
      </c>
      <c r="M68" s="157">
        <v>0</v>
      </c>
      <c r="N68" s="158">
        <f t="shared" ref="N68:N74" si="39">K68/J68</f>
        <v>1</v>
      </c>
      <c r="O68" s="162">
        <f t="shared" ref="O68:O73" si="40">N68-G68</f>
        <v>0</v>
      </c>
      <c r="Q68" s="157" t="s">
        <v>108</v>
      </c>
      <c r="R68" s="157">
        <v>4</v>
      </c>
      <c r="S68" s="157">
        <v>4</v>
      </c>
      <c r="T68" s="157">
        <v>0</v>
      </c>
      <c r="U68" s="157">
        <v>0</v>
      </c>
      <c r="V68" s="158">
        <f t="shared" ref="V68:V74" si="41">S68/R68</f>
        <v>1</v>
      </c>
      <c r="W68" s="162">
        <f t="shared" ref="W68:W73" si="42">V68-N68</f>
        <v>0</v>
      </c>
      <c r="Y68" s="157" t="s">
        <v>108</v>
      </c>
      <c r="Z68" s="157">
        <v>4</v>
      </c>
      <c r="AA68" s="157">
        <v>4</v>
      </c>
      <c r="AB68" s="157">
        <v>0</v>
      </c>
      <c r="AC68" s="157">
        <v>0</v>
      </c>
      <c r="AD68" s="158">
        <f t="shared" ref="AD68:AD74" si="43">AA68/Z68</f>
        <v>1</v>
      </c>
      <c r="AE68" s="162">
        <f t="shared" ref="AE68:AE73" si="44">AD68-V68</f>
        <v>0</v>
      </c>
      <c r="AH68" s="157" t="s">
        <v>108</v>
      </c>
      <c r="AI68" s="157">
        <v>4</v>
      </c>
      <c r="AJ68" s="157">
        <v>4</v>
      </c>
      <c r="AK68" s="157">
        <v>0</v>
      </c>
      <c r="AL68" s="157">
        <v>0</v>
      </c>
      <c r="AM68" s="158">
        <f t="shared" ref="AM68:AM73" si="45">AJ68/AI68</f>
        <v>1</v>
      </c>
      <c r="AN68" s="162">
        <f t="shared" ref="AN68:AN74" si="46">AM68-AD68</f>
        <v>0</v>
      </c>
      <c r="AP68" s="157" t="s">
        <v>108</v>
      </c>
      <c r="AQ68" s="157">
        <v>4</v>
      </c>
      <c r="AR68" s="157">
        <v>4</v>
      </c>
      <c r="AS68" s="157">
        <v>0</v>
      </c>
      <c r="AT68" s="157">
        <v>0</v>
      </c>
      <c r="AU68" s="158">
        <f t="shared" ref="AU68:AU73" si="47">AR68/AQ68</f>
        <v>1</v>
      </c>
      <c r="AV68" s="162">
        <f t="shared" ref="AV68:AV74" si="48">AU68-AM68</f>
        <v>0</v>
      </c>
      <c r="BB68" s="157" t="s">
        <v>108</v>
      </c>
      <c r="BC68" s="157">
        <v>4</v>
      </c>
      <c r="BD68" s="157">
        <v>4</v>
      </c>
      <c r="BE68" s="157">
        <v>0</v>
      </c>
      <c r="BF68" s="157">
        <v>0</v>
      </c>
      <c r="BG68" s="158">
        <f t="shared" ref="BG68:BG74" si="49">BD68/BC68</f>
        <v>1</v>
      </c>
      <c r="BH68" s="162">
        <f t="shared" ref="BH68:BH73" si="50">BG68-AU68</f>
        <v>0</v>
      </c>
      <c r="BJ68" s="157" t="s">
        <v>108</v>
      </c>
      <c r="BK68" s="157">
        <v>4</v>
      </c>
      <c r="BL68" s="157">
        <v>4</v>
      </c>
      <c r="BM68" s="157">
        <v>0</v>
      </c>
      <c r="BN68" s="157">
        <v>0</v>
      </c>
      <c r="BO68" s="158">
        <f t="shared" ref="BO68:BO74" si="51">BL68/BK68</f>
        <v>1</v>
      </c>
      <c r="BP68" s="162">
        <f t="shared" ref="BP68:BP73" si="52">BO68-BG68</f>
        <v>0</v>
      </c>
      <c r="BW68" s="157" t="s">
        <v>108</v>
      </c>
      <c r="BX68" s="157">
        <v>4</v>
      </c>
      <c r="BY68" s="157">
        <v>4</v>
      </c>
      <c r="BZ68" s="157">
        <v>0</v>
      </c>
      <c r="CA68" s="157">
        <v>0</v>
      </c>
      <c r="CB68" s="158">
        <f t="shared" ref="CB68:CB73" si="53">BY68/BX68</f>
        <v>1</v>
      </c>
      <c r="CC68" s="162">
        <f t="shared" ref="CC68:CC73" si="54">CB68-BO68</f>
        <v>0</v>
      </c>
      <c r="CK68" s="157" t="s">
        <v>108</v>
      </c>
      <c r="CL68" s="157">
        <v>4</v>
      </c>
      <c r="CM68" s="157">
        <v>4</v>
      </c>
      <c r="CN68" s="157">
        <v>0</v>
      </c>
      <c r="CO68" s="157">
        <v>0</v>
      </c>
      <c r="CP68" s="158">
        <f t="shared" ref="CP68:CP74" si="55">CM68/CL68</f>
        <v>1</v>
      </c>
      <c r="CQ68" s="162">
        <f t="shared" ref="CQ68:CQ73" si="56">CP68-CB68</f>
        <v>0</v>
      </c>
      <c r="CS68" s="157" t="s">
        <v>108</v>
      </c>
      <c r="CT68" s="157">
        <v>4</v>
      </c>
      <c r="CU68" s="157">
        <v>4</v>
      </c>
      <c r="CV68" s="157">
        <v>0</v>
      </c>
      <c r="CW68" s="157">
        <v>0</v>
      </c>
      <c r="CX68" s="158">
        <f t="shared" si="30"/>
        <v>1</v>
      </c>
      <c r="CY68" s="162">
        <f t="shared" si="37"/>
        <v>0</v>
      </c>
      <c r="DG68" s="157" t="s">
        <v>108</v>
      </c>
      <c r="DH68" s="157">
        <v>4</v>
      </c>
      <c r="DI68" s="157">
        <v>4</v>
      </c>
      <c r="DJ68" s="157">
        <v>0</v>
      </c>
      <c r="DK68" s="157">
        <v>0</v>
      </c>
      <c r="DL68" s="158">
        <f t="shared" ref="DL68:DL74" si="57">DI68/DH68</f>
        <v>1</v>
      </c>
      <c r="DM68" s="162">
        <f t="shared" si="38"/>
        <v>0</v>
      </c>
      <c r="DT68" s="157" t="s">
        <v>108</v>
      </c>
      <c r="DU68" s="157">
        <v>4</v>
      </c>
      <c r="DV68" s="157">
        <v>4</v>
      </c>
      <c r="DW68" s="157">
        <v>0</v>
      </c>
      <c r="DX68" s="157">
        <v>0</v>
      </c>
      <c r="DY68" s="158">
        <f t="shared" ref="DY68:DY74" si="58">DV68/DU68</f>
        <v>1</v>
      </c>
      <c r="DZ68" s="162">
        <f t="shared" ref="DZ68:DZ73" si="59">DY68-DL68</f>
        <v>0</v>
      </c>
      <c r="EB68" s="157" t="s">
        <v>108</v>
      </c>
      <c r="EC68" s="157">
        <v>4</v>
      </c>
      <c r="ED68" s="157">
        <v>4</v>
      </c>
      <c r="EE68" s="157">
        <v>0</v>
      </c>
      <c r="EF68" s="157">
        <v>0</v>
      </c>
      <c r="EG68" s="158">
        <f t="shared" ref="EG68:EG74" si="60">ED68/EC68</f>
        <v>1</v>
      </c>
      <c r="EH68" s="162">
        <f t="shared" ref="EH68:EH73" si="61">EG68-DL68</f>
        <v>0</v>
      </c>
      <c r="EN68" s="157" t="s">
        <v>108</v>
      </c>
      <c r="EO68" s="157">
        <v>4</v>
      </c>
      <c r="EP68" s="157">
        <v>4</v>
      </c>
      <c r="EQ68" s="157">
        <v>0</v>
      </c>
      <c r="ER68" s="157">
        <v>0</v>
      </c>
      <c r="ES68" s="158">
        <f t="shared" ref="ES68:ES74" si="62">EP68/EO68</f>
        <v>1</v>
      </c>
      <c r="ET68" s="162">
        <f t="shared" ref="ET68:ET73" si="63">ES68-EG68</f>
        <v>0</v>
      </c>
      <c r="FA68" s="157" t="s">
        <v>108</v>
      </c>
      <c r="FB68" s="157">
        <v>4</v>
      </c>
      <c r="FC68" s="157">
        <v>4</v>
      </c>
      <c r="FD68" s="157">
        <v>0</v>
      </c>
      <c r="FE68" s="157">
        <v>0</v>
      </c>
      <c r="FF68" s="158">
        <f t="shared" ref="FF68:FF74" si="64">FC68/FB68</f>
        <v>1</v>
      </c>
      <c r="FG68" s="162">
        <f t="shared" ref="FG68:FG71" si="65">FF68-ES68</f>
        <v>0</v>
      </c>
      <c r="FI68" s="156">
        <f t="shared" ref="FI68:FI73" si="66">FD68-EQ68</f>
        <v>0</v>
      </c>
    </row>
    <row r="69" spans="2:165">
      <c r="B69" s="157" t="s">
        <v>267</v>
      </c>
      <c r="C69" s="157">
        <v>92</v>
      </c>
      <c r="D69" s="157">
        <v>76</v>
      </c>
      <c r="E69" s="157">
        <v>10</v>
      </c>
      <c r="F69" s="157">
        <v>6</v>
      </c>
      <c r="G69" s="158">
        <f t="shared" ref="G69:G74" si="67">D69/C69</f>
        <v>0.82608695652173914</v>
      </c>
      <c r="I69" s="157" t="s">
        <v>267</v>
      </c>
      <c r="J69" s="157">
        <v>92</v>
      </c>
      <c r="K69" s="157">
        <v>76</v>
      </c>
      <c r="L69" s="157">
        <v>10</v>
      </c>
      <c r="M69" s="157">
        <v>6</v>
      </c>
      <c r="N69" s="158">
        <f t="shared" si="39"/>
        <v>0.82608695652173914</v>
      </c>
      <c r="O69" s="162">
        <f t="shared" si="40"/>
        <v>0</v>
      </c>
      <c r="Q69" s="157" t="s">
        <v>267</v>
      </c>
      <c r="R69" s="157">
        <v>92</v>
      </c>
      <c r="S69" s="157">
        <v>76</v>
      </c>
      <c r="T69" s="157">
        <v>10</v>
      </c>
      <c r="U69" s="157">
        <v>6</v>
      </c>
      <c r="V69" s="158">
        <f t="shared" si="41"/>
        <v>0.82608695652173914</v>
      </c>
      <c r="W69" s="162">
        <f t="shared" si="42"/>
        <v>0</v>
      </c>
      <c r="Y69" s="157" t="s">
        <v>267</v>
      </c>
      <c r="Z69" s="157">
        <v>92</v>
      </c>
      <c r="AA69" s="157">
        <v>76</v>
      </c>
      <c r="AB69" s="157">
        <v>10</v>
      </c>
      <c r="AC69" s="157">
        <v>6</v>
      </c>
      <c r="AD69" s="158">
        <f t="shared" si="43"/>
        <v>0.82608695652173914</v>
      </c>
      <c r="AE69" s="162">
        <f t="shared" si="44"/>
        <v>0</v>
      </c>
      <c r="AH69" s="157" t="s">
        <v>267</v>
      </c>
      <c r="AI69" s="157">
        <v>92</v>
      </c>
      <c r="AJ69" s="157">
        <v>76</v>
      </c>
      <c r="AK69" s="157">
        <v>10</v>
      </c>
      <c r="AL69" s="157">
        <v>6</v>
      </c>
      <c r="AM69" s="158">
        <f t="shared" si="45"/>
        <v>0.82608695652173914</v>
      </c>
      <c r="AN69" s="162">
        <f t="shared" si="46"/>
        <v>0</v>
      </c>
      <c r="AP69" s="157" t="s">
        <v>267</v>
      </c>
      <c r="AQ69" s="157">
        <v>92</v>
      </c>
      <c r="AR69" s="157">
        <v>76</v>
      </c>
      <c r="AS69" s="157">
        <v>10</v>
      </c>
      <c r="AT69" s="157">
        <v>6</v>
      </c>
      <c r="AU69" s="158">
        <f t="shared" si="47"/>
        <v>0.82608695652173914</v>
      </c>
      <c r="AV69" s="162">
        <f t="shared" si="48"/>
        <v>0</v>
      </c>
      <c r="BB69" s="157" t="s">
        <v>267</v>
      </c>
      <c r="BC69" s="157">
        <v>92</v>
      </c>
      <c r="BD69" s="157">
        <v>76</v>
      </c>
      <c r="BE69" s="157">
        <v>10</v>
      </c>
      <c r="BF69" s="157">
        <v>6</v>
      </c>
      <c r="BG69" s="158">
        <f t="shared" si="49"/>
        <v>0.82608695652173914</v>
      </c>
      <c r="BH69" s="162">
        <f t="shared" si="50"/>
        <v>0</v>
      </c>
      <c r="BJ69" s="157" t="s">
        <v>267</v>
      </c>
      <c r="BK69" s="157">
        <v>92</v>
      </c>
      <c r="BL69" s="157">
        <v>76</v>
      </c>
      <c r="BM69" s="157">
        <v>10</v>
      </c>
      <c r="BN69" s="157">
        <v>6</v>
      </c>
      <c r="BO69" s="158">
        <f t="shared" si="51"/>
        <v>0.82608695652173914</v>
      </c>
      <c r="BP69" s="162">
        <f t="shared" si="52"/>
        <v>0</v>
      </c>
      <c r="BW69" s="157" t="s">
        <v>267</v>
      </c>
      <c r="BX69" s="157">
        <v>92</v>
      </c>
      <c r="BY69" s="157">
        <v>76</v>
      </c>
      <c r="BZ69" s="157">
        <v>10</v>
      </c>
      <c r="CA69" s="157">
        <v>6</v>
      </c>
      <c r="CB69" s="158">
        <f t="shared" si="53"/>
        <v>0.82608695652173914</v>
      </c>
      <c r="CC69" s="162">
        <f t="shared" si="54"/>
        <v>0</v>
      </c>
      <c r="CK69" s="157" t="s">
        <v>267</v>
      </c>
      <c r="CL69" s="157">
        <v>92</v>
      </c>
      <c r="CM69" s="157">
        <v>76</v>
      </c>
      <c r="CN69" s="157">
        <v>10</v>
      </c>
      <c r="CO69" s="157">
        <v>6</v>
      </c>
      <c r="CP69" s="158">
        <f t="shared" si="55"/>
        <v>0.82608695652173914</v>
      </c>
      <c r="CQ69" s="162">
        <f t="shared" si="56"/>
        <v>0</v>
      </c>
      <c r="CS69" s="157" t="s">
        <v>267</v>
      </c>
      <c r="CT69" s="157">
        <v>92</v>
      </c>
      <c r="CU69" s="157">
        <v>76</v>
      </c>
      <c r="CV69" s="157">
        <v>10</v>
      </c>
      <c r="CW69" s="157">
        <v>6</v>
      </c>
      <c r="CX69" s="158">
        <f t="shared" ref="CX69:CX74" si="68">CU69/CT69</f>
        <v>0.82608695652173914</v>
      </c>
      <c r="CY69" s="162">
        <f t="shared" si="37"/>
        <v>0</v>
      </c>
      <c r="DG69" s="157" t="s">
        <v>267</v>
      </c>
      <c r="DH69" s="157">
        <v>92</v>
      </c>
      <c r="DI69" s="157">
        <v>76</v>
      </c>
      <c r="DJ69" s="157">
        <v>10</v>
      </c>
      <c r="DK69" s="157">
        <v>6</v>
      </c>
      <c r="DL69" s="158">
        <f t="shared" si="57"/>
        <v>0.82608695652173914</v>
      </c>
      <c r="DM69" s="162">
        <f t="shared" si="38"/>
        <v>0</v>
      </c>
      <c r="DT69" s="157" t="s">
        <v>267</v>
      </c>
      <c r="DU69" s="157">
        <v>92</v>
      </c>
      <c r="DV69" s="157">
        <v>76</v>
      </c>
      <c r="DW69" s="157">
        <v>10</v>
      </c>
      <c r="DX69" s="157">
        <v>6</v>
      </c>
      <c r="DY69" s="158">
        <f t="shared" si="58"/>
        <v>0.82608695652173914</v>
      </c>
      <c r="DZ69" s="162">
        <f t="shared" si="59"/>
        <v>0</v>
      </c>
      <c r="EB69" s="157" t="s">
        <v>267</v>
      </c>
      <c r="EC69" s="157">
        <v>92</v>
      </c>
      <c r="ED69" s="157">
        <v>76</v>
      </c>
      <c r="EE69" s="157">
        <v>10</v>
      </c>
      <c r="EF69" s="157">
        <v>6</v>
      </c>
      <c r="EG69" s="158">
        <f t="shared" si="60"/>
        <v>0.82608695652173914</v>
      </c>
      <c r="EH69" s="162">
        <f t="shared" si="61"/>
        <v>0</v>
      </c>
      <c r="EN69" s="157" t="s">
        <v>267</v>
      </c>
      <c r="EO69" s="157">
        <v>92</v>
      </c>
      <c r="EP69" s="157">
        <v>77</v>
      </c>
      <c r="EQ69" s="157">
        <v>10</v>
      </c>
      <c r="ER69" s="157">
        <v>5</v>
      </c>
      <c r="ES69" s="158">
        <f t="shared" si="62"/>
        <v>0.83695652173913049</v>
      </c>
      <c r="ET69" s="162">
        <f t="shared" si="63"/>
        <v>1.0869565217391353E-2</v>
      </c>
      <c r="FA69" s="157" t="s">
        <v>267</v>
      </c>
      <c r="FB69" s="157">
        <v>92</v>
      </c>
      <c r="FC69" s="157">
        <v>77</v>
      </c>
      <c r="FD69" s="157">
        <v>10</v>
      </c>
      <c r="FE69" s="157">
        <v>5</v>
      </c>
      <c r="FF69" s="158">
        <f t="shared" si="64"/>
        <v>0.83695652173913049</v>
      </c>
      <c r="FG69" s="162">
        <f t="shared" si="65"/>
        <v>0</v>
      </c>
      <c r="FI69" s="156">
        <f t="shared" si="66"/>
        <v>0</v>
      </c>
    </row>
    <row r="70" spans="2:165">
      <c r="B70" s="157" t="s">
        <v>82</v>
      </c>
      <c r="C70" s="157">
        <v>71</v>
      </c>
      <c r="D70" s="157">
        <v>34</v>
      </c>
      <c r="E70" s="157">
        <v>9</v>
      </c>
      <c r="F70" s="157">
        <v>28</v>
      </c>
      <c r="G70" s="158">
        <f t="shared" si="67"/>
        <v>0.47887323943661969</v>
      </c>
      <c r="I70" s="157" t="s">
        <v>82</v>
      </c>
      <c r="J70" s="157">
        <v>71</v>
      </c>
      <c r="K70" s="157">
        <v>33</v>
      </c>
      <c r="L70" s="157">
        <v>10</v>
      </c>
      <c r="M70" s="157">
        <v>28</v>
      </c>
      <c r="N70" s="158">
        <f t="shared" si="39"/>
        <v>0.46478873239436619</v>
      </c>
      <c r="O70" s="162">
        <f t="shared" si="40"/>
        <v>-1.4084507042253502E-2</v>
      </c>
      <c r="Q70" s="157" t="s">
        <v>82</v>
      </c>
      <c r="R70" s="157">
        <v>71</v>
      </c>
      <c r="S70" s="157">
        <v>33</v>
      </c>
      <c r="T70" s="157">
        <v>10</v>
      </c>
      <c r="U70" s="157">
        <v>28</v>
      </c>
      <c r="V70" s="158">
        <f t="shared" si="41"/>
        <v>0.46478873239436619</v>
      </c>
      <c r="W70" s="162">
        <f t="shared" si="42"/>
        <v>0</v>
      </c>
      <c r="Y70" s="157" t="s">
        <v>82</v>
      </c>
      <c r="Z70" s="157">
        <v>71</v>
      </c>
      <c r="AA70" s="157">
        <v>45</v>
      </c>
      <c r="AB70" s="157">
        <v>8</v>
      </c>
      <c r="AC70" s="157">
        <v>18</v>
      </c>
      <c r="AD70" s="158">
        <f t="shared" si="43"/>
        <v>0.63380281690140849</v>
      </c>
      <c r="AE70" s="162">
        <f t="shared" si="44"/>
        <v>0.16901408450704231</v>
      </c>
      <c r="AH70" s="157" t="s">
        <v>82</v>
      </c>
      <c r="AI70" s="157">
        <v>71</v>
      </c>
      <c r="AJ70" s="157">
        <v>45</v>
      </c>
      <c r="AK70" s="157">
        <v>8</v>
      </c>
      <c r="AL70" s="157">
        <v>18</v>
      </c>
      <c r="AM70" s="158">
        <f t="shared" si="45"/>
        <v>0.63380281690140849</v>
      </c>
      <c r="AN70" s="162">
        <f t="shared" si="46"/>
        <v>0</v>
      </c>
      <c r="AP70" s="159" t="s">
        <v>82</v>
      </c>
      <c r="AQ70" s="159">
        <v>71</v>
      </c>
      <c r="AR70" s="159">
        <v>46</v>
      </c>
      <c r="AS70" s="159">
        <v>7</v>
      </c>
      <c r="AT70" s="159">
        <v>18</v>
      </c>
      <c r="AU70" s="28">
        <f t="shared" si="47"/>
        <v>0.647887323943662</v>
      </c>
      <c r="AV70" s="162">
        <f t="shared" si="48"/>
        <v>1.4084507042253502E-2</v>
      </c>
      <c r="AW70" t="s">
        <v>119</v>
      </c>
      <c r="BB70" s="157" t="s">
        <v>82</v>
      </c>
      <c r="BC70" s="157">
        <v>71</v>
      </c>
      <c r="BD70" s="157">
        <v>46</v>
      </c>
      <c r="BE70" s="159">
        <v>7</v>
      </c>
      <c r="BF70" s="157">
        <v>18</v>
      </c>
      <c r="BG70" s="158">
        <f t="shared" si="49"/>
        <v>0.647887323943662</v>
      </c>
      <c r="BH70" s="162">
        <f t="shared" si="50"/>
        <v>0</v>
      </c>
      <c r="BI70" t="s">
        <v>119</v>
      </c>
      <c r="BJ70" s="157" t="s">
        <v>82</v>
      </c>
      <c r="BK70" s="157">
        <v>71</v>
      </c>
      <c r="BL70" s="157">
        <v>46</v>
      </c>
      <c r="BM70" s="159">
        <v>7</v>
      </c>
      <c r="BN70" s="157">
        <v>18</v>
      </c>
      <c r="BO70" s="158">
        <f t="shared" si="51"/>
        <v>0.647887323943662</v>
      </c>
      <c r="BP70" s="162">
        <f t="shared" si="52"/>
        <v>0</v>
      </c>
      <c r="BQ70" t="s">
        <v>119</v>
      </c>
      <c r="BW70" s="157" t="s">
        <v>82</v>
      </c>
      <c r="BX70" s="157">
        <v>71</v>
      </c>
      <c r="BY70" s="157">
        <v>46</v>
      </c>
      <c r="BZ70" s="157">
        <v>7</v>
      </c>
      <c r="CA70" s="157">
        <v>18</v>
      </c>
      <c r="CB70" s="158">
        <f t="shared" si="53"/>
        <v>0.647887323943662</v>
      </c>
      <c r="CC70" s="162">
        <f t="shared" si="54"/>
        <v>0</v>
      </c>
      <c r="CD70" t="s">
        <v>119</v>
      </c>
      <c r="CK70" s="157" t="s">
        <v>82</v>
      </c>
      <c r="CL70" s="157">
        <v>71</v>
      </c>
      <c r="CM70" s="157">
        <v>46</v>
      </c>
      <c r="CN70" s="159">
        <v>7</v>
      </c>
      <c r="CO70" s="157">
        <v>18</v>
      </c>
      <c r="CP70" s="158">
        <f t="shared" si="55"/>
        <v>0.647887323943662</v>
      </c>
      <c r="CQ70" s="162">
        <f t="shared" si="56"/>
        <v>0</v>
      </c>
      <c r="CR70" t="s">
        <v>119</v>
      </c>
      <c r="CS70" s="157" t="s">
        <v>82</v>
      </c>
      <c r="CT70" s="157">
        <v>71</v>
      </c>
      <c r="CU70" s="157">
        <v>46</v>
      </c>
      <c r="CV70" s="159">
        <v>7</v>
      </c>
      <c r="CW70" s="157">
        <v>18</v>
      </c>
      <c r="CX70" s="158">
        <f t="shared" si="68"/>
        <v>0.647887323943662</v>
      </c>
      <c r="CY70" s="162">
        <f t="shared" si="37"/>
        <v>0</v>
      </c>
      <c r="CZ70" t="s">
        <v>119</v>
      </c>
      <c r="DG70" s="157" t="s">
        <v>82</v>
      </c>
      <c r="DH70" s="157">
        <v>71</v>
      </c>
      <c r="DI70" s="157">
        <v>46</v>
      </c>
      <c r="DJ70" s="159">
        <v>7</v>
      </c>
      <c r="DK70" s="157">
        <v>18</v>
      </c>
      <c r="DL70" s="158">
        <f t="shared" si="57"/>
        <v>0.647887323943662</v>
      </c>
      <c r="DM70" s="162">
        <f t="shared" si="38"/>
        <v>0</v>
      </c>
      <c r="DN70" t="s">
        <v>119</v>
      </c>
      <c r="DT70" s="157" t="s">
        <v>82</v>
      </c>
      <c r="DU70" s="157">
        <v>71</v>
      </c>
      <c r="DV70" s="157">
        <v>45</v>
      </c>
      <c r="DW70" s="157">
        <v>8</v>
      </c>
      <c r="DX70" s="157">
        <v>18</v>
      </c>
      <c r="DY70" s="158">
        <f t="shared" si="58"/>
        <v>0.63380281690140849</v>
      </c>
      <c r="DZ70" s="162">
        <f t="shared" si="59"/>
        <v>-1.4084507042253502E-2</v>
      </c>
      <c r="EB70" s="157" t="s">
        <v>82</v>
      </c>
      <c r="EC70" s="157">
        <v>71</v>
      </c>
      <c r="ED70" s="157">
        <v>46</v>
      </c>
      <c r="EE70" s="159">
        <v>7</v>
      </c>
      <c r="EF70" s="157">
        <v>18</v>
      </c>
      <c r="EG70" s="158">
        <f t="shared" si="60"/>
        <v>0.647887323943662</v>
      </c>
      <c r="EH70" s="162">
        <f t="shared" si="61"/>
        <v>0</v>
      </c>
      <c r="EI70" t="s">
        <v>119</v>
      </c>
      <c r="EN70" s="157" t="s">
        <v>82</v>
      </c>
      <c r="EO70" s="157">
        <v>71</v>
      </c>
      <c r="EP70" s="157">
        <v>46</v>
      </c>
      <c r="EQ70" s="159">
        <v>7</v>
      </c>
      <c r="ER70" s="157">
        <v>18</v>
      </c>
      <c r="ES70" s="158">
        <f t="shared" si="62"/>
        <v>0.647887323943662</v>
      </c>
      <c r="ET70" s="162">
        <f t="shared" si="63"/>
        <v>0</v>
      </c>
      <c r="EU70" t="s">
        <v>119</v>
      </c>
      <c r="FA70" s="157" t="s">
        <v>82</v>
      </c>
      <c r="FB70" s="157">
        <v>71</v>
      </c>
      <c r="FC70" s="157">
        <v>46</v>
      </c>
      <c r="FD70" s="159">
        <v>7</v>
      </c>
      <c r="FE70" s="157">
        <v>18</v>
      </c>
      <c r="FF70" s="158">
        <f t="shared" si="64"/>
        <v>0.647887323943662</v>
      </c>
      <c r="FG70" s="162">
        <f t="shared" si="65"/>
        <v>0</v>
      </c>
      <c r="FH70" t="s">
        <v>119</v>
      </c>
      <c r="FI70" s="156">
        <f t="shared" si="66"/>
        <v>0</v>
      </c>
    </row>
    <row r="71" spans="2:165">
      <c r="B71" s="157" t="s">
        <v>86</v>
      </c>
      <c r="C71" s="157">
        <v>160</v>
      </c>
      <c r="D71" s="157">
        <v>0</v>
      </c>
      <c r="E71" s="157">
        <v>0</v>
      </c>
      <c r="F71" s="157">
        <v>160</v>
      </c>
      <c r="G71" s="158">
        <f t="shared" si="67"/>
        <v>0</v>
      </c>
      <c r="I71" s="157" t="s">
        <v>86</v>
      </c>
      <c r="J71" s="157">
        <v>160</v>
      </c>
      <c r="K71" s="157">
        <v>0</v>
      </c>
      <c r="L71" s="157">
        <v>0</v>
      </c>
      <c r="M71" s="157">
        <v>160</v>
      </c>
      <c r="N71" s="158">
        <f t="shared" si="39"/>
        <v>0</v>
      </c>
      <c r="O71" s="162">
        <f t="shared" si="40"/>
        <v>0</v>
      </c>
      <c r="Q71" s="157" t="s">
        <v>86</v>
      </c>
      <c r="R71" s="157">
        <v>160</v>
      </c>
      <c r="S71" s="157">
        <v>0</v>
      </c>
      <c r="T71" s="157">
        <v>0</v>
      </c>
      <c r="U71" s="157">
        <v>160</v>
      </c>
      <c r="V71" s="158">
        <f t="shared" si="41"/>
        <v>0</v>
      </c>
      <c r="W71" s="162">
        <f t="shared" si="42"/>
        <v>0</v>
      </c>
      <c r="Y71" s="157" t="s">
        <v>86</v>
      </c>
      <c r="Z71" s="157">
        <v>2137</v>
      </c>
      <c r="AA71" s="157">
        <v>40</v>
      </c>
      <c r="AB71" s="157">
        <v>149</v>
      </c>
      <c r="AC71" s="157">
        <v>1948</v>
      </c>
      <c r="AD71" s="158">
        <f t="shared" si="43"/>
        <v>1.8717828731867104E-2</v>
      </c>
      <c r="AE71" s="162">
        <f t="shared" si="44"/>
        <v>1.8717828731867104E-2</v>
      </c>
      <c r="AH71" s="157" t="s">
        <v>86</v>
      </c>
      <c r="AI71" s="157">
        <v>1497</v>
      </c>
      <c r="AJ71" s="157">
        <v>40</v>
      </c>
      <c r="AK71" s="157">
        <v>149</v>
      </c>
      <c r="AL71" s="157">
        <v>1308</v>
      </c>
      <c r="AM71" s="158">
        <f t="shared" si="45"/>
        <v>2.6720106880427523E-2</v>
      </c>
      <c r="AN71" s="162">
        <f t="shared" si="46"/>
        <v>8.002278148560419E-3</v>
      </c>
      <c r="AP71" s="157" t="s">
        <v>86</v>
      </c>
      <c r="AQ71" s="157">
        <v>1497</v>
      </c>
      <c r="AR71" s="157">
        <v>40</v>
      </c>
      <c r="AS71" s="157">
        <v>149</v>
      </c>
      <c r="AT71" s="157">
        <v>1308</v>
      </c>
      <c r="AU71" s="158">
        <f t="shared" si="47"/>
        <v>2.6720106880427523E-2</v>
      </c>
      <c r="AV71" s="162">
        <f t="shared" si="48"/>
        <v>0</v>
      </c>
      <c r="BB71" s="157" t="s">
        <v>86</v>
      </c>
      <c r="BC71" s="157">
        <v>1497</v>
      </c>
      <c r="BD71" s="157">
        <v>40</v>
      </c>
      <c r="BE71" s="157">
        <v>149</v>
      </c>
      <c r="BF71" s="157">
        <v>1308</v>
      </c>
      <c r="BG71" s="158">
        <f t="shared" si="49"/>
        <v>2.6720106880427523E-2</v>
      </c>
      <c r="BH71" s="162">
        <f t="shared" si="50"/>
        <v>0</v>
      </c>
      <c r="BJ71" s="157" t="s">
        <v>86</v>
      </c>
      <c r="BK71" s="157">
        <v>1497</v>
      </c>
      <c r="BL71" s="157">
        <v>40</v>
      </c>
      <c r="BM71" s="157">
        <v>149</v>
      </c>
      <c r="BN71" s="157">
        <v>1308</v>
      </c>
      <c r="BO71" s="158">
        <f t="shared" si="51"/>
        <v>2.6720106880427523E-2</v>
      </c>
      <c r="BP71" s="162">
        <f t="shared" si="52"/>
        <v>0</v>
      </c>
      <c r="BW71" s="157" t="s">
        <v>86</v>
      </c>
      <c r="BX71" s="157">
        <v>1497</v>
      </c>
      <c r="BY71" s="157">
        <v>1369</v>
      </c>
      <c r="BZ71" s="157">
        <v>128</v>
      </c>
      <c r="CA71" s="157">
        <v>0</v>
      </c>
      <c r="CB71" s="158">
        <f t="shared" si="53"/>
        <v>0.91449565798263188</v>
      </c>
      <c r="CC71" s="162">
        <f t="shared" si="54"/>
        <v>0.88777555110220441</v>
      </c>
      <c r="CK71" s="157" t="s">
        <v>86</v>
      </c>
      <c r="CL71" s="157">
        <v>1497</v>
      </c>
      <c r="CM71" s="157">
        <v>1369</v>
      </c>
      <c r="CN71" s="157">
        <v>128</v>
      </c>
      <c r="CO71" s="157">
        <v>0</v>
      </c>
      <c r="CP71" s="158">
        <f t="shared" si="55"/>
        <v>0.91449565798263188</v>
      </c>
      <c r="CQ71" s="162">
        <f t="shared" si="56"/>
        <v>0</v>
      </c>
      <c r="CS71" s="157" t="s">
        <v>86</v>
      </c>
      <c r="CT71" s="157">
        <v>1497</v>
      </c>
      <c r="CU71" s="157">
        <v>1369</v>
      </c>
      <c r="CV71" s="157">
        <v>128</v>
      </c>
      <c r="CW71" s="157">
        <v>0</v>
      </c>
      <c r="CX71" s="158">
        <f t="shared" si="68"/>
        <v>0.91449565798263188</v>
      </c>
      <c r="CY71" s="162">
        <f t="shared" si="37"/>
        <v>0</v>
      </c>
      <c r="DG71" s="157" t="s">
        <v>86</v>
      </c>
      <c r="DH71" s="157">
        <v>1497</v>
      </c>
      <c r="DI71" s="157">
        <v>1369</v>
      </c>
      <c r="DJ71" s="157">
        <v>128</v>
      </c>
      <c r="DK71" s="157">
        <v>0</v>
      </c>
      <c r="DL71" s="158">
        <f t="shared" si="57"/>
        <v>0.91449565798263188</v>
      </c>
      <c r="DM71" s="162">
        <f t="shared" si="38"/>
        <v>0</v>
      </c>
      <c r="DT71" s="157" t="s">
        <v>86</v>
      </c>
      <c r="DU71" s="157">
        <v>1497</v>
      </c>
      <c r="DV71" s="157">
        <v>1369</v>
      </c>
      <c r="DW71" s="157">
        <v>128</v>
      </c>
      <c r="DX71" s="157">
        <v>0</v>
      </c>
      <c r="DY71" s="158">
        <f t="shared" si="58"/>
        <v>0.91449565798263188</v>
      </c>
      <c r="DZ71" s="162">
        <f t="shared" si="59"/>
        <v>0</v>
      </c>
      <c r="EB71" s="157" t="s">
        <v>86</v>
      </c>
      <c r="EC71" s="157">
        <v>1649</v>
      </c>
      <c r="ED71" s="157">
        <v>1361</v>
      </c>
      <c r="EE71" s="157">
        <v>137</v>
      </c>
      <c r="EF71" s="159">
        <v>151</v>
      </c>
      <c r="EG71" s="158">
        <f t="shared" si="60"/>
        <v>0.82534869617950268</v>
      </c>
      <c r="EH71" s="162">
        <f t="shared" si="61"/>
        <v>-8.9146961803129199E-2</v>
      </c>
      <c r="EN71" s="157" t="s">
        <v>86</v>
      </c>
      <c r="EO71" s="157">
        <v>1649</v>
      </c>
      <c r="EP71" s="157">
        <v>1485</v>
      </c>
      <c r="EQ71" s="157">
        <v>131</v>
      </c>
      <c r="ER71" s="159">
        <v>33</v>
      </c>
      <c r="ES71" s="158">
        <f t="shared" si="62"/>
        <v>0.90054578532443907</v>
      </c>
      <c r="ET71" s="162">
        <f t="shared" si="63"/>
        <v>7.5197089144936391E-2</v>
      </c>
      <c r="EU71" t="s">
        <v>119</v>
      </c>
      <c r="FA71" s="157" t="s">
        <v>86</v>
      </c>
      <c r="FB71" s="157">
        <v>1649</v>
      </c>
      <c r="FC71" s="157">
        <v>1485</v>
      </c>
      <c r="FD71" s="157">
        <v>131</v>
      </c>
      <c r="FE71" s="157">
        <v>33</v>
      </c>
      <c r="FF71" s="158">
        <f t="shared" si="64"/>
        <v>0.90054578532443907</v>
      </c>
      <c r="FG71" s="162">
        <f t="shared" si="65"/>
        <v>0</v>
      </c>
      <c r="FI71" s="156">
        <f t="shared" si="66"/>
        <v>0</v>
      </c>
    </row>
    <row r="72" spans="2:165">
      <c r="B72" s="157" t="s">
        <v>83</v>
      </c>
      <c r="C72" s="157">
        <v>22</v>
      </c>
      <c r="D72" s="157">
        <v>21</v>
      </c>
      <c r="E72" s="157">
        <v>1</v>
      </c>
      <c r="F72" s="157">
        <v>0</v>
      </c>
      <c r="G72" s="158">
        <f t="shared" si="67"/>
        <v>0.95454545454545459</v>
      </c>
      <c r="I72" s="157" t="s">
        <v>83</v>
      </c>
      <c r="J72" s="157">
        <v>22</v>
      </c>
      <c r="K72" s="157">
        <v>21</v>
      </c>
      <c r="L72" s="157">
        <v>1</v>
      </c>
      <c r="M72" s="157">
        <v>0</v>
      </c>
      <c r="N72" s="158">
        <f t="shared" si="39"/>
        <v>0.95454545454545459</v>
      </c>
      <c r="O72" s="162">
        <f t="shared" si="40"/>
        <v>0</v>
      </c>
      <c r="Q72" s="157" t="s">
        <v>83</v>
      </c>
      <c r="R72" s="157">
        <v>22</v>
      </c>
      <c r="S72" s="157">
        <v>21</v>
      </c>
      <c r="T72" s="157">
        <v>1</v>
      </c>
      <c r="U72" s="157">
        <v>0</v>
      </c>
      <c r="V72" s="158">
        <f t="shared" si="41"/>
        <v>0.95454545454545459</v>
      </c>
      <c r="W72" s="162">
        <f t="shared" si="42"/>
        <v>0</v>
      </c>
      <c r="Y72" s="157" t="s">
        <v>83</v>
      </c>
      <c r="Z72" s="157">
        <v>22</v>
      </c>
      <c r="AA72" s="157">
        <v>21</v>
      </c>
      <c r="AB72" s="157">
        <v>1</v>
      </c>
      <c r="AC72" s="157">
        <v>0</v>
      </c>
      <c r="AD72" s="158">
        <f t="shared" si="43"/>
        <v>0.95454545454545459</v>
      </c>
      <c r="AE72" s="162">
        <f t="shared" si="44"/>
        <v>0</v>
      </c>
      <c r="AH72" s="157" t="s">
        <v>83</v>
      </c>
      <c r="AI72" s="157">
        <v>22</v>
      </c>
      <c r="AJ72" s="157">
        <v>21</v>
      </c>
      <c r="AK72" s="157">
        <v>1</v>
      </c>
      <c r="AL72" s="157">
        <v>0</v>
      </c>
      <c r="AM72" s="158">
        <f t="shared" si="45"/>
        <v>0.95454545454545459</v>
      </c>
      <c r="AN72" s="162">
        <f t="shared" si="46"/>
        <v>0</v>
      </c>
      <c r="AP72" s="157" t="s">
        <v>83</v>
      </c>
      <c r="AQ72" s="157">
        <v>22</v>
      </c>
      <c r="AR72" s="157">
        <v>21</v>
      </c>
      <c r="AS72" s="157">
        <v>1</v>
      </c>
      <c r="AT72" s="157">
        <v>0</v>
      </c>
      <c r="AU72" s="158">
        <f t="shared" si="47"/>
        <v>0.95454545454545459</v>
      </c>
      <c r="AV72" s="162">
        <f t="shared" si="48"/>
        <v>0</v>
      </c>
      <c r="BB72" s="157" t="s">
        <v>83</v>
      </c>
      <c r="BC72" s="157">
        <v>22</v>
      </c>
      <c r="BD72" s="157">
        <v>21</v>
      </c>
      <c r="BE72" s="157">
        <v>1</v>
      </c>
      <c r="BF72" s="157">
        <v>0</v>
      </c>
      <c r="BG72" s="158">
        <f t="shared" si="49"/>
        <v>0.95454545454545459</v>
      </c>
      <c r="BH72" s="162">
        <f t="shared" si="50"/>
        <v>0</v>
      </c>
      <c r="BJ72" s="157" t="s">
        <v>83</v>
      </c>
      <c r="BK72" s="157">
        <v>22</v>
      </c>
      <c r="BL72" s="157">
        <v>21</v>
      </c>
      <c r="BM72" s="157">
        <v>1</v>
      </c>
      <c r="BN72" s="157">
        <v>0</v>
      </c>
      <c r="BO72" s="158">
        <f t="shared" si="51"/>
        <v>0.95454545454545459</v>
      </c>
      <c r="BP72" s="162">
        <f t="shared" si="52"/>
        <v>0</v>
      </c>
      <c r="BW72" s="157" t="s">
        <v>83</v>
      </c>
      <c r="BX72" s="157">
        <v>22</v>
      </c>
      <c r="BY72" s="157">
        <v>21</v>
      </c>
      <c r="BZ72" s="157">
        <v>1</v>
      </c>
      <c r="CA72" s="157">
        <v>0</v>
      </c>
      <c r="CB72" s="158">
        <f t="shared" si="53"/>
        <v>0.95454545454545459</v>
      </c>
      <c r="CC72" s="162">
        <f t="shared" si="54"/>
        <v>0</v>
      </c>
      <c r="CK72" s="157" t="s">
        <v>83</v>
      </c>
      <c r="CL72" s="157">
        <v>22</v>
      </c>
      <c r="CM72" s="157">
        <v>21</v>
      </c>
      <c r="CN72" s="157">
        <v>1</v>
      </c>
      <c r="CO72" s="157">
        <v>0</v>
      </c>
      <c r="CP72" s="158">
        <f t="shared" si="55"/>
        <v>0.95454545454545459</v>
      </c>
      <c r="CQ72" s="162">
        <f t="shared" si="56"/>
        <v>0</v>
      </c>
      <c r="CS72" s="157" t="s">
        <v>83</v>
      </c>
      <c r="CT72" s="157">
        <v>22</v>
      </c>
      <c r="CU72" s="157">
        <v>21</v>
      </c>
      <c r="CV72" s="157">
        <v>1</v>
      </c>
      <c r="CW72" s="157">
        <v>0</v>
      </c>
      <c r="CX72" s="158">
        <f t="shared" si="68"/>
        <v>0.95454545454545459</v>
      </c>
      <c r="CY72" s="162">
        <f t="shared" si="37"/>
        <v>0</v>
      </c>
      <c r="DG72" s="157" t="s">
        <v>83</v>
      </c>
      <c r="DH72" s="157">
        <v>22</v>
      </c>
      <c r="DI72" s="157">
        <v>21</v>
      </c>
      <c r="DJ72" s="157">
        <v>1</v>
      </c>
      <c r="DK72" s="157">
        <v>0</v>
      </c>
      <c r="DL72" s="158">
        <f t="shared" si="57"/>
        <v>0.95454545454545459</v>
      </c>
      <c r="DM72" s="162">
        <f t="shared" si="38"/>
        <v>0</v>
      </c>
      <c r="DT72" s="157" t="s">
        <v>83</v>
      </c>
      <c r="DU72" s="157">
        <v>22</v>
      </c>
      <c r="DV72" s="157">
        <v>21</v>
      </c>
      <c r="DW72" s="157">
        <v>1</v>
      </c>
      <c r="DX72" s="157">
        <v>0</v>
      </c>
      <c r="DY72" s="158">
        <f t="shared" si="58"/>
        <v>0.95454545454545459</v>
      </c>
      <c r="DZ72" s="162">
        <f t="shared" si="59"/>
        <v>0</v>
      </c>
      <c r="EB72" s="157" t="s">
        <v>83</v>
      </c>
      <c r="EC72" s="157">
        <v>22</v>
      </c>
      <c r="ED72" s="157">
        <v>21</v>
      </c>
      <c r="EE72" s="157">
        <v>1</v>
      </c>
      <c r="EF72" s="157">
        <v>0</v>
      </c>
      <c r="EG72" s="158">
        <f t="shared" si="60"/>
        <v>0.95454545454545459</v>
      </c>
      <c r="EH72" s="162">
        <f t="shared" si="61"/>
        <v>0</v>
      </c>
      <c r="EN72" s="157" t="s">
        <v>83</v>
      </c>
      <c r="EO72" s="157">
        <v>22</v>
      </c>
      <c r="EP72" s="157">
        <v>21</v>
      </c>
      <c r="EQ72" s="157">
        <v>1</v>
      </c>
      <c r="ER72" s="157">
        <v>0</v>
      </c>
      <c r="ES72" s="158">
        <f t="shared" si="62"/>
        <v>0.95454545454545459</v>
      </c>
      <c r="ET72" s="162">
        <f t="shared" si="63"/>
        <v>0</v>
      </c>
      <c r="FA72" s="157" t="s">
        <v>83</v>
      </c>
      <c r="FB72" s="157">
        <v>22</v>
      </c>
      <c r="FC72" s="157">
        <v>21</v>
      </c>
      <c r="FD72" s="157">
        <v>1</v>
      </c>
      <c r="FE72" s="157">
        <v>0</v>
      </c>
      <c r="FF72" s="158">
        <f t="shared" si="64"/>
        <v>0.95454545454545459</v>
      </c>
      <c r="FG72" s="162">
        <f>FF72-ES72</f>
        <v>0</v>
      </c>
      <c r="FI72" s="156">
        <f t="shared" si="66"/>
        <v>0</v>
      </c>
    </row>
    <row r="73" spans="2:165">
      <c r="B73" s="157" t="s">
        <v>84</v>
      </c>
      <c r="C73" s="157">
        <v>134</v>
      </c>
      <c r="D73" s="157">
        <v>114</v>
      </c>
      <c r="E73" s="157">
        <v>10</v>
      </c>
      <c r="F73" s="157">
        <v>10</v>
      </c>
      <c r="G73" s="158">
        <f t="shared" si="67"/>
        <v>0.85074626865671643</v>
      </c>
      <c r="I73" s="157" t="s">
        <v>84</v>
      </c>
      <c r="J73" s="157">
        <v>134</v>
      </c>
      <c r="K73" s="157">
        <v>113</v>
      </c>
      <c r="L73" s="157">
        <v>9</v>
      </c>
      <c r="M73" s="157">
        <v>12</v>
      </c>
      <c r="N73" s="158">
        <f t="shared" si="39"/>
        <v>0.84328358208955223</v>
      </c>
      <c r="O73" s="162">
        <f t="shared" si="40"/>
        <v>-7.4626865671642006E-3</v>
      </c>
      <c r="Q73" s="157" t="s">
        <v>84</v>
      </c>
      <c r="R73" s="157">
        <v>134</v>
      </c>
      <c r="S73" s="157">
        <v>110</v>
      </c>
      <c r="T73" s="157">
        <v>10</v>
      </c>
      <c r="U73" s="157">
        <v>14</v>
      </c>
      <c r="V73" s="158">
        <f t="shared" si="41"/>
        <v>0.82089552238805974</v>
      </c>
      <c r="W73" s="162">
        <f t="shared" si="42"/>
        <v>-2.2388059701492491E-2</v>
      </c>
      <c r="Y73" s="157" t="s">
        <v>84</v>
      </c>
      <c r="Z73" s="159">
        <v>134</v>
      </c>
      <c r="AA73" s="159">
        <v>110</v>
      </c>
      <c r="AB73" s="159">
        <v>13</v>
      </c>
      <c r="AC73" s="159">
        <v>11</v>
      </c>
      <c r="AD73" s="28">
        <f t="shared" si="43"/>
        <v>0.82089552238805974</v>
      </c>
      <c r="AE73" s="178">
        <f t="shared" si="44"/>
        <v>0</v>
      </c>
      <c r="AF73" t="s">
        <v>119</v>
      </c>
      <c r="AH73" s="159" t="s">
        <v>84</v>
      </c>
      <c r="AI73" s="159">
        <v>134</v>
      </c>
      <c r="AJ73" s="159">
        <v>110</v>
      </c>
      <c r="AK73" s="159">
        <v>13</v>
      </c>
      <c r="AL73" s="159">
        <v>11</v>
      </c>
      <c r="AM73" s="28">
        <f t="shared" si="45"/>
        <v>0.82089552238805974</v>
      </c>
      <c r="AN73" s="178">
        <f>AM73-AD73</f>
        <v>0</v>
      </c>
      <c r="AO73" t="s">
        <v>119</v>
      </c>
      <c r="AP73" s="157" t="s">
        <v>84</v>
      </c>
      <c r="AQ73" s="157">
        <v>134</v>
      </c>
      <c r="AR73" s="157">
        <v>110</v>
      </c>
      <c r="AS73" s="157">
        <v>13</v>
      </c>
      <c r="AT73" s="157">
        <v>11</v>
      </c>
      <c r="AU73" s="158">
        <f t="shared" si="47"/>
        <v>0.82089552238805974</v>
      </c>
      <c r="AV73" s="162">
        <f t="shared" si="48"/>
        <v>0</v>
      </c>
      <c r="AW73" t="s">
        <v>119</v>
      </c>
      <c r="BB73" s="157" t="s">
        <v>84</v>
      </c>
      <c r="BC73" s="157">
        <v>134</v>
      </c>
      <c r="BD73" s="157">
        <v>110</v>
      </c>
      <c r="BE73" s="157">
        <v>13</v>
      </c>
      <c r="BF73" s="159">
        <v>11</v>
      </c>
      <c r="BG73" s="158">
        <f t="shared" si="49"/>
        <v>0.82089552238805974</v>
      </c>
      <c r="BH73" s="162">
        <f t="shared" si="50"/>
        <v>0</v>
      </c>
      <c r="BI73" t="s">
        <v>119</v>
      </c>
      <c r="BJ73" s="157" t="s">
        <v>84</v>
      </c>
      <c r="BK73" s="157">
        <v>134</v>
      </c>
      <c r="BL73" s="159">
        <v>112</v>
      </c>
      <c r="BM73" s="159">
        <v>13</v>
      </c>
      <c r="BN73" s="159">
        <v>9</v>
      </c>
      <c r="BO73" s="158">
        <f t="shared" si="51"/>
        <v>0.83582089552238803</v>
      </c>
      <c r="BP73" s="162">
        <f t="shared" si="52"/>
        <v>1.492537313432829E-2</v>
      </c>
      <c r="BQ73" t="s">
        <v>119</v>
      </c>
      <c r="BW73" s="157" t="s">
        <v>84</v>
      </c>
      <c r="BX73" s="157">
        <v>134</v>
      </c>
      <c r="BY73" s="157">
        <v>112</v>
      </c>
      <c r="BZ73" s="157">
        <v>13</v>
      </c>
      <c r="CA73" s="157">
        <v>9</v>
      </c>
      <c r="CB73" s="158">
        <f t="shared" si="53"/>
        <v>0.83582089552238803</v>
      </c>
      <c r="CC73" s="162">
        <f t="shared" si="54"/>
        <v>0</v>
      </c>
      <c r="CK73" s="157" t="s">
        <v>84</v>
      </c>
      <c r="CL73" s="157">
        <v>134</v>
      </c>
      <c r="CM73" s="157">
        <v>112</v>
      </c>
      <c r="CN73" s="157">
        <v>13</v>
      </c>
      <c r="CO73" s="159">
        <v>9</v>
      </c>
      <c r="CP73" s="158">
        <f t="shared" si="55"/>
        <v>0.83582089552238803</v>
      </c>
      <c r="CQ73" s="162">
        <f t="shared" si="56"/>
        <v>0</v>
      </c>
      <c r="CS73" s="157" t="s">
        <v>84</v>
      </c>
      <c r="CT73" s="157">
        <v>134</v>
      </c>
      <c r="CU73" s="157">
        <v>112</v>
      </c>
      <c r="CV73" s="157">
        <v>13</v>
      </c>
      <c r="CW73" s="159">
        <v>9</v>
      </c>
      <c r="CX73" s="158">
        <f t="shared" si="68"/>
        <v>0.83582089552238803</v>
      </c>
      <c r="CY73" s="162">
        <f t="shared" si="37"/>
        <v>0</v>
      </c>
      <c r="CZ73" t="s">
        <v>119</v>
      </c>
      <c r="DG73" s="157" t="s">
        <v>84</v>
      </c>
      <c r="DH73" s="157">
        <v>134</v>
      </c>
      <c r="DI73" s="157">
        <v>112</v>
      </c>
      <c r="DJ73" s="157">
        <v>13</v>
      </c>
      <c r="DK73" s="159">
        <v>9</v>
      </c>
      <c r="DL73" s="158">
        <f t="shared" si="57"/>
        <v>0.83582089552238803</v>
      </c>
      <c r="DM73" s="162">
        <f t="shared" si="38"/>
        <v>0</v>
      </c>
      <c r="DN73" t="s">
        <v>119</v>
      </c>
      <c r="DT73" s="157" t="s">
        <v>84</v>
      </c>
      <c r="DU73" s="157">
        <v>134</v>
      </c>
      <c r="DV73" s="157">
        <v>107</v>
      </c>
      <c r="DW73" s="157">
        <v>13</v>
      </c>
      <c r="DX73" s="157">
        <v>14</v>
      </c>
      <c r="DY73" s="158">
        <f t="shared" si="58"/>
        <v>0.79850746268656714</v>
      </c>
      <c r="DZ73" s="162">
        <f t="shared" si="59"/>
        <v>-3.7313432835820892E-2</v>
      </c>
      <c r="EB73" s="157" t="s">
        <v>84</v>
      </c>
      <c r="EC73" s="157">
        <v>134</v>
      </c>
      <c r="ED73" s="157">
        <v>112</v>
      </c>
      <c r="EE73" s="157">
        <v>13</v>
      </c>
      <c r="EF73" s="159">
        <v>9</v>
      </c>
      <c r="EG73" s="158">
        <f t="shared" si="60"/>
        <v>0.83582089552238803</v>
      </c>
      <c r="EH73" s="162">
        <f t="shared" si="61"/>
        <v>0</v>
      </c>
      <c r="EI73" t="s">
        <v>119</v>
      </c>
      <c r="EN73" s="157" t="s">
        <v>84</v>
      </c>
      <c r="EO73" s="157">
        <v>134</v>
      </c>
      <c r="EP73" s="157">
        <v>112</v>
      </c>
      <c r="EQ73" s="157">
        <v>13</v>
      </c>
      <c r="ER73" s="157">
        <v>9</v>
      </c>
      <c r="ES73" s="158">
        <f t="shared" si="62"/>
        <v>0.83582089552238803</v>
      </c>
      <c r="ET73" s="162">
        <f t="shared" si="63"/>
        <v>0</v>
      </c>
      <c r="FA73" s="157" t="s">
        <v>84</v>
      </c>
      <c r="FB73" s="157">
        <v>134</v>
      </c>
      <c r="FC73" s="157">
        <v>112</v>
      </c>
      <c r="FD73" s="157">
        <v>13</v>
      </c>
      <c r="FE73" s="157">
        <v>9</v>
      </c>
      <c r="FF73" s="158">
        <f t="shared" si="64"/>
        <v>0.83582089552238803</v>
      </c>
      <c r="FG73" s="162">
        <f t="shared" ref="FG73" si="69">FF73-ES73</f>
        <v>0</v>
      </c>
      <c r="FI73" s="156">
        <f t="shared" si="66"/>
        <v>0</v>
      </c>
    </row>
    <row r="74" spans="2:165">
      <c r="B74" s="157"/>
      <c r="C74" s="157">
        <f>SUM(C3:C73)</f>
        <v>9737</v>
      </c>
      <c r="D74" s="157">
        <f>SUM(D3:D73)</f>
        <v>8566</v>
      </c>
      <c r="E74" s="157">
        <f>SUM(E3:E73)</f>
        <v>630</v>
      </c>
      <c r="F74" s="157">
        <f>SUM(F3:F73)</f>
        <v>541</v>
      </c>
      <c r="G74" s="158">
        <f t="shared" si="67"/>
        <v>0.87973708534456196</v>
      </c>
      <c r="J74">
        <f>SUM(J3:J73)</f>
        <v>9737</v>
      </c>
      <c r="K74">
        <f>SUM(K3:K73)</f>
        <v>8559</v>
      </c>
      <c r="L74">
        <f>SUM(L3:L73)</f>
        <v>631</v>
      </c>
      <c r="M74">
        <f>SUM(M3:M73)</f>
        <v>547</v>
      </c>
      <c r="N74" s="158">
        <f t="shared" si="39"/>
        <v>0.87901817808359861</v>
      </c>
      <c r="R74">
        <f>SUM(R3:R73)</f>
        <v>9737</v>
      </c>
      <c r="S74">
        <f>SUM(S3:S73)</f>
        <v>8588</v>
      </c>
      <c r="T74">
        <f>SUM(T3:T73)</f>
        <v>638</v>
      </c>
      <c r="U74">
        <f>SUM(U3:U73)</f>
        <v>511</v>
      </c>
      <c r="V74" s="158">
        <f t="shared" si="41"/>
        <v>0.88199650816473252</v>
      </c>
      <c r="Z74">
        <f>SUM(Z3:Z73)</f>
        <v>11714</v>
      </c>
      <c r="AA74">
        <f>SUM(AA3:AA73)</f>
        <v>8639</v>
      </c>
      <c r="AB74">
        <f>SUM(AB3:AB73)</f>
        <v>789</v>
      </c>
      <c r="AC74">
        <f>SUM(AC3:AC73)</f>
        <v>2286</v>
      </c>
      <c r="AD74" s="158">
        <f t="shared" si="43"/>
        <v>0.73749359740481479</v>
      </c>
      <c r="AI74" s="156">
        <f>SUM(AI3:AI73)</f>
        <v>11074</v>
      </c>
      <c r="AJ74">
        <f>SUM(AJ3:AJ73)</f>
        <v>8639</v>
      </c>
      <c r="AM74" s="162">
        <f>AJ74/AI74</f>
        <v>0.78011558605743181</v>
      </c>
      <c r="AN74" s="162">
        <f t="shared" si="46"/>
        <v>4.2621988652617016E-2</v>
      </c>
      <c r="AQ74">
        <f>SUM(AQ3:AQ73)</f>
        <v>11074</v>
      </c>
      <c r="AR74">
        <f>SUM(AR3:AR73)</f>
        <v>8640</v>
      </c>
      <c r="AU74" s="162">
        <f>AR74/AQ74</f>
        <v>0.78020588766480048</v>
      </c>
      <c r="AV74" s="162">
        <f t="shared" si="48"/>
        <v>9.0301607368670211E-5</v>
      </c>
      <c r="BC74">
        <f>SUM(BC3:BC73)</f>
        <v>11074</v>
      </c>
      <c r="BD74">
        <f>SUM(BD3:BD73)</f>
        <v>8642</v>
      </c>
      <c r="BG74" s="158">
        <f t="shared" si="49"/>
        <v>0.78038649087953771</v>
      </c>
      <c r="BK74">
        <f>SUM(BK3:BK73)</f>
        <v>11064</v>
      </c>
      <c r="BL74">
        <f>SUM(BL3:BL73)</f>
        <v>8638</v>
      </c>
      <c r="BM74">
        <f>SUM(BM3:BM73)</f>
        <v>787</v>
      </c>
      <c r="BN74">
        <f>SUM(BN3:BN73)</f>
        <v>1639</v>
      </c>
      <c r="BO74" s="158">
        <f t="shared" si="51"/>
        <v>0.78073029645697756</v>
      </c>
      <c r="BX74">
        <f>SUM(BX3:BX73)</f>
        <v>11064</v>
      </c>
      <c r="BY74">
        <f>SUM(BY3:BY73)</f>
        <v>9967</v>
      </c>
      <c r="BZ74">
        <f>SUM(BZ3:BZ73)</f>
        <v>766</v>
      </c>
      <c r="CB74" s="162">
        <f>BY74/BX74</f>
        <v>0.9008496023138105</v>
      </c>
      <c r="CC74" s="162"/>
      <c r="CL74">
        <f>SUM(CL3:CL73)</f>
        <v>11064</v>
      </c>
      <c r="CM74">
        <f>SUM(CM3:CM73)</f>
        <v>9967</v>
      </c>
      <c r="CP74" s="158">
        <f t="shared" si="55"/>
        <v>0.9008496023138105</v>
      </c>
      <c r="CT74">
        <f>SUM(CT3:CT73)</f>
        <v>11064</v>
      </c>
      <c r="CU74">
        <f>SUM(CU3:CU73)</f>
        <v>9970</v>
      </c>
      <c r="CV74">
        <f>SUM(CV3:CV73)</f>
        <v>763</v>
      </c>
      <c r="CX74" s="158">
        <f t="shared" si="68"/>
        <v>0.901120751988431</v>
      </c>
      <c r="DH74">
        <f>SUM(DH3:DH73)</f>
        <v>11089</v>
      </c>
      <c r="DI74">
        <f>SUM(DI3:DI73)</f>
        <v>9983</v>
      </c>
      <c r="DJ74">
        <f>SUM(DJ3:DJ73)</f>
        <v>766</v>
      </c>
      <c r="DK74">
        <f>SUM(DK3:DK73)</f>
        <v>340</v>
      </c>
      <c r="DL74" s="158">
        <f t="shared" si="57"/>
        <v>0.900261520425647</v>
      </c>
      <c r="DU74">
        <f>SUM(DU3:DU73)</f>
        <v>11344</v>
      </c>
      <c r="DV74">
        <f>SUM(DV3:DV73)</f>
        <v>9959</v>
      </c>
      <c r="DY74" s="158">
        <f t="shared" si="58"/>
        <v>0.87790902679830751</v>
      </c>
      <c r="EC74">
        <f>SUM(EC3:EC73)</f>
        <v>11280</v>
      </c>
      <c r="ED74">
        <f>SUM(ED3:ED73)</f>
        <v>9923</v>
      </c>
      <c r="EG74" s="158">
        <f t="shared" si="60"/>
        <v>0.87969858156028369</v>
      </c>
      <c r="EO74">
        <f>SUM(EO3:EO73)</f>
        <v>11283</v>
      </c>
      <c r="EP74">
        <f>SUM(EP3:EP73)</f>
        <v>10139</v>
      </c>
      <c r="ES74" s="158">
        <f t="shared" si="62"/>
        <v>0.89860852610121422</v>
      </c>
      <c r="FB74">
        <f>SUM(FB3:FB73)</f>
        <v>11283</v>
      </c>
      <c r="FC74">
        <f>SUM(FC3:FC73)</f>
        <v>10139</v>
      </c>
      <c r="FF74" s="158">
        <f t="shared" si="64"/>
        <v>0.89860852610121422</v>
      </c>
    </row>
    <row r="80" spans="2:165">
      <c r="T80">
        <f>T74+U74</f>
        <v>1149</v>
      </c>
      <c r="Y80" s="161" t="s">
        <v>36</v>
      </c>
      <c r="Z80" s="157">
        <v>25</v>
      </c>
      <c r="AA80" s="157">
        <v>22</v>
      </c>
      <c r="AB80" s="157">
        <v>3</v>
      </c>
      <c r="AC80" s="157">
        <v>0</v>
      </c>
      <c r="AD80" s="158">
        <f>AA80/Z80</f>
        <v>0.88</v>
      </c>
      <c r="AE80" t="s">
        <v>308</v>
      </c>
      <c r="DG80" s="157" t="s">
        <v>49</v>
      </c>
      <c r="DH80" s="157">
        <v>15</v>
      </c>
      <c r="DI80" s="157">
        <v>14</v>
      </c>
      <c r="DJ80" s="159">
        <v>1</v>
      </c>
      <c r="DK80" s="157">
        <v>0</v>
      </c>
      <c r="DM80" t="s">
        <v>359</v>
      </c>
      <c r="EB80" s="157"/>
      <c r="EC80" s="157"/>
      <c r="ED80" s="157"/>
      <c r="EE80" s="157"/>
      <c r="EF80" s="159"/>
    </row>
    <row r="81" spans="25:163">
      <c r="CS81" s="163" t="s">
        <v>32</v>
      </c>
      <c r="CT81" s="157">
        <v>628</v>
      </c>
      <c r="CU81" s="157">
        <v>618</v>
      </c>
      <c r="CV81" s="157">
        <v>10</v>
      </c>
      <c r="CW81" s="157">
        <v>0</v>
      </c>
      <c r="CX81" s="178" t="s">
        <v>394</v>
      </c>
      <c r="DG81" s="157" t="s">
        <v>82</v>
      </c>
      <c r="DH81" s="157">
        <v>71</v>
      </c>
      <c r="DI81" s="157">
        <v>45</v>
      </c>
      <c r="DJ81" s="159">
        <v>8</v>
      </c>
      <c r="DK81" s="157">
        <v>18</v>
      </c>
      <c r="DM81" t="s">
        <v>364</v>
      </c>
      <c r="EB81" s="157" t="s">
        <v>70</v>
      </c>
      <c r="EC81" s="157">
        <v>270</v>
      </c>
      <c r="ED81" s="157">
        <v>0</v>
      </c>
      <c r="EE81" s="157">
        <v>0</v>
      </c>
      <c r="EF81" s="159">
        <v>270</v>
      </c>
      <c r="EG81" s="158">
        <f t="shared" ref="EG81" si="70">ED81/EC81</f>
        <v>0</v>
      </c>
    </row>
    <row r="82" spans="25:163">
      <c r="Y82" s="157" t="s">
        <v>84</v>
      </c>
      <c r="Z82" s="159">
        <v>134</v>
      </c>
      <c r="AA82" s="159">
        <v>110</v>
      </c>
      <c r="AB82" s="159">
        <v>13</v>
      </c>
      <c r="AC82" s="159">
        <v>11</v>
      </c>
      <c r="AE82" t="s">
        <v>309</v>
      </c>
      <c r="AH82" s="157" t="s">
        <v>84</v>
      </c>
      <c r="AI82" s="157">
        <v>134</v>
      </c>
      <c r="AJ82" s="157">
        <v>109</v>
      </c>
      <c r="AK82" s="157">
        <v>13</v>
      </c>
      <c r="AL82" s="157">
        <v>12</v>
      </c>
      <c r="AM82" s="158">
        <f>AJ82/AI82</f>
        <v>0.81343283582089554</v>
      </c>
      <c r="AN82" t="s">
        <v>319</v>
      </c>
      <c r="AP82" s="161" t="s">
        <v>71</v>
      </c>
      <c r="AQ82" s="157">
        <v>192</v>
      </c>
      <c r="AR82" s="157">
        <v>183</v>
      </c>
      <c r="AS82" s="157">
        <v>7</v>
      </c>
      <c r="AT82" s="159">
        <v>2</v>
      </c>
      <c r="AU82" s="158">
        <f>AR82/AQ82</f>
        <v>0.953125</v>
      </c>
      <c r="AV82" t="s">
        <v>318</v>
      </c>
      <c r="AW82" t="s">
        <v>320</v>
      </c>
      <c r="BB82" s="157" t="s">
        <v>49</v>
      </c>
      <c r="BC82" s="157">
        <v>15</v>
      </c>
      <c r="BD82" s="157">
        <v>14</v>
      </c>
      <c r="BE82" s="159">
        <v>1</v>
      </c>
      <c r="BF82" s="157">
        <v>0</v>
      </c>
      <c r="BG82" s="162" t="s">
        <v>359</v>
      </c>
      <c r="BJ82" s="157" t="s">
        <v>35</v>
      </c>
      <c r="BK82" s="157">
        <v>48</v>
      </c>
      <c r="BL82" s="157">
        <v>21</v>
      </c>
      <c r="BM82" s="157">
        <v>21</v>
      </c>
      <c r="BN82" s="157">
        <v>6</v>
      </c>
      <c r="BO82" s="183" t="s">
        <v>358</v>
      </c>
      <c r="BW82" s="157" t="s">
        <v>49</v>
      </c>
      <c r="BX82" s="157">
        <v>15</v>
      </c>
      <c r="BY82" s="157">
        <v>14</v>
      </c>
      <c r="BZ82" s="157">
        <v>1</v>
      </c>
      <c r="CA82" s="157">
        <v>0</v>
      </c>
      <c r="CB82" s="162" t="s">
        <v>359</v>
      </c>
      <c r="CK82" s="159" t="s">
        <v>40</v>
      </c>
      <c r="CL82" s="159">
        <v>211</v>
      </c>
      <c r="CM82" s="159">
        <v>0</v>
      </c>
      <c r="CN82" s="159">
        <v>0</v>
      </c>
      <c r="CO82" s="159">
        <v>211</v>
      </c>
      <c r="CS82" s="182" t="s">
        <v>59</v>
      </c>
      <c r="CT82" s="17">
        <v>29</v>
      </c>
      <c r="CU82" s="17">
        <v>28</v>
      </c>
      <c r="CV82" s="17">
        <v>1</v>
      </c>
      <c r="CW82" s="17">
        <v>0</v>
      </c>
      <c r="CX82" s="178" t="s">
        <v>390</v>
      </c>
      <c r="CY82" s="170" t="s">
        <v>393</v>
      </c>
      <c r="DG82" s="157" t="s">
        <v>84</v>
      </c>
      <c r="DH82" s="157">
        <v>134</v>
      </c>
      <c r="DI82" s="157">
        <v>109</v>
      </c>
      <c r="DJ82" s="157">
        <v>13</v>
      </c>
      <c r="DK82" s="159">
        <v>12</v>
      </c>
      <c r="DM82" t="s">
        <v>319</v>
      </c>
      <c r="EB82" s="157" t="s">
        <v>72</v>
      </c>
      <c r="EC82" s="157">
        <v>85</v>
      </c>
      <c r="ED82" s="157">
        <v>53</v>
      </c>
      <c r="EE82" s="157">
        <v>2</v>
      </c>
      <c r="EF82" s="159">
        <v>30</v>
      </c>
      <c r="EH82" t="s">
        <v>360</v>
      </c>
      <c r="EN82" s="161" t="s">
        <v>22</v>
      </c>
      <c r="EO82" s="157">
        <v>346</v>
      </c>
      <c r="EP82" s="157">
        <v>261</v>
      </c>
      <c r="EQ82" s="157">
        <v>52</v>
      </c>
      <c r="ER82" s="159">
        <v>33</v>
      </c>
      <c r="ES82" s="162" t="s">
        <v>463</v>
      </c>
      <c r="FA82" s="157" t="s">
        <v>49</v>
      </c>
      <c r="FB82" s="157">
        <v>15</v>
      </c>
      <c r="FC82" s="157">
        <v>14</v>
      </c>
      <c r="FD82" s="159">
        <v>1</v>
      </c>
      <c r="FE82" s="157">
        <v>0</v>
      </c>
      <c r="FF82" s="162" t="s">
        <v>359</v>
      </c>
    </row>
    <row r="83" spans="25:163">
      <c r="AE83" t="s">
        <v>310</v>
      </c>
      <c r="AP83" s="157" t="s">
        <v>84</v>
      </c>
      <c r="AQ83" s="157">
        <v>134</v>
      </c>
      <c r="AR83" s="157">
        <v>109</v>
      </c>
      <c r="AS83" s="157">
        <v>13</v>
      </c>
      <c r="AT83" s="157">
        <v>12</v>
      </c>
      <c r="AU83" s="158">
        <f>AR83/AQ83</f>
        <v>0.81343283582089554</v>
      </c>
      <c r="AV83" t="s">
        <v>324</v>
      </c>
      <c r="BB83" s="161" t="s">
        <v>71</v>
      </c>
      <c r="BC83" s="157">
        <v>192</v>
      </c>
      <c r="BD83" s="157">
        <v>181</v>
      </c>
      <c r="BE83" s="157">
        <v>7</v>
      </c>
      <c r="BF83" s="159">
        <v>4</v>
      </c>
      <c r="BG83" s="162" t="s">
        <v>318</v>
      </c>
      <c r="BJ83" s="157" t="s">
        <v>49</v>
      </c>
      <c r="BK83" s="157">
        <v>15</v>
      </c>
      <c r="BL83" s="157">
        <v>14</v>
      </c>
      <c r="BM83" s="159">
        <v>1</v>
      </c>
      <c r="BN83" s="157">
        <v>0</v>
      </c>
      <c r="BO83" s="162" t="s">
        <v>359</v>
      </c>
      <c r="BW83" s="157" t="s">
        <v>82</v>
      </c>
      <c r="BX83" s="157">
        <v>71</v>
      </c>
      <c r="BY83" s="157">
        <v>45</v>
      </c>
      <c r="BZ83" s="157">
        <v>8</v>
      </c>
      <c r="CA83" s="157">
        <v>18</v>
      </c>
      <c r="CB83" s="162" t="s">
        <v>321</v>
      </c>
      <c r="CK83" s="161" t="s">
        <v>58</v>
      </c>
      <c r="CL83" s="159">
        <v>3</v>
      </c>
      <c r="CM83" s="159">
        <v>0</v>
      </c>
      <c r="CN83" s="159">
        <v>0</v>
      </c>
      <c r="CO83" s="159">
        <v>3</v>
      </c>
      <c r="CX83" s="178" t="s">
        <v>391</v>
      </c>
      <c r="CY83" s="170" t="s">
        <v>392</v>
      </c>
      <c r="DM83" t="s">
        <v>350</v>
      </c>
      <c r="EB83" s="157" t="s">
        <v>82</v>
      </c>
      <c r="EC83" s="157">
        <v>71</v>
      </c>
      <c r="ED83" s="157">
        <v>45</v>
      </c>
      <c r="EE83" s="159">
        <v>8</v>
      </c>
      <c r="EF83" s="157">
        <v>18</v>
      </c>
      <c r="EG83" s="162" t="s">
        <v>321</v>
      </c>
      <c r="FA83" s="157" t="s">
        <v>82</v>
      </c>
      <c r="FB83" s="157">
        <v>71</v>
      </c>
      <c r="FC83" s="157">
        <v>45</v>
      </c>
      <c r="FD83" s="159">
        <v>8</v>
      </c>
      <c r="FE83" s="157">
        <v>18</v>
      </c>
      <c r="FF83" s="162" t="s">
        <v>321</v>
      </c>
    </row>
    <row r="84" spans="25:163">
      <c r="AE84" t="s">
        <v>311</v>
      </c>
      <c r="AP84" s="159" t="s">
        <v>82</v>
      </c>
      <c r="AQ84" s="159">
        <v>71</v>
      </c>
      <c r="AR84" s="159">
        <v>45</v>
      </c>
      <c r="AS84" s="159">
        <v>8</v>
      </c>
      <c r="AT84" s="159">
        <v>18</v>
      </c>
      <c r="AU84" s="28">
        <f>AR84/AQ84</f>
        <v>0.63380281690140849</v>
      </c>
      <c r="AV84" t="s">
        <v>321</v>
      </c>
      <c r="BG84" s="162" t="s">
        <v>332</v>
      </c>
      <c r="BJ84" s="157" t="s">
        <v>72</v>
      </c>
      <c r="BK84" s="157">
        <v>85</v>
      </c>
      <c r="BL84" s="157">
        <v>53</v>
      </c>
      <c r="BM84" s="157">
        <v>2</v>
      </c>
      <c r="BN84" s="159">
        <v>30</v>
      </c>
      <c r="BO84" s="162" t="s">
        <v>360</v>
      </c>
      <c r="BW84" s="157" t="s">
        <v>84</v>
      </c>
      <c r="BX84" s="157">
        <v>134</v>
      </c>
      <c r="BY84" s="157">
        <v>111</v>
      </c>
      <c r="BZ84" s="157">
        <v>13</v>
      </c>
      <c r="CA84" s="157">
        <v>10</v>
      </c>
      <c r="CB84" s="162" t="s">
        <v>350</v>
      </c>
      <c r="CK84" s="157" t="s">
        <v>72</v>
      </c>
      <c r="CL84" s="159">
        <v>85</v>
      </c>
      <c r="CM84" s="159">
        <v>0</v>
      </c>
      <c r="CN84" s="159">
        <v>0</v>
      </c>
      <c r="CO84" s="159">
        <v>85</v>
      </c>
      <c r="CS84" s="157" t="s">
        <v>49</v>
      </c>
      <c r="CT84" s="157">
        <v>15</v>
      </c>
      <c r="CU84" s="157">
        <v>14</v>
      </c>
      <c r="CV84" s="159">
        <v>1</v>
      </c>
      <c r="CW84" s="157">
        <v>0</v>
      </c>
      <c r="CX84" s="162" t="s">
        <v>359</v>
      </c>
      <c r="DG84" s="157" t="s">
        <v>35</v>
      </c>
      <c r="DH84" s="157">
        <v>48</v>
      </c>
      <c r="DI84" s="157">
        <v>21</v>
      </c>
      <c r="DJ84" s="157">
        <v>21</v>
      </c>
      <c r="DK84" s="157">
        <v>6</v>
      </c>
      <c r="DM84" t="s">
        <v>367</v>
      </c>
      <c r="EB84" s="157" t="s">
        <v>84</v>
      </c>
      <c r="EC84" s="157">
        <v>134</v>
      </c>
      <c r="ED84" s="157">
        <v>109</v>
      </c>
      <c r="EE84" s="157">
        <v>13</v>
      </c>
      <c r="EF84" s="159">
        <v>12</v>
      </c>
      <c r="EG84" s="162" t="s">
        <v>324</v>
      </c>
      <c r="EH84" t="s">
        <v>296</v>
      </c>
      <c r="EN84" s="157" t="s">
        <v>39</v>
      </c>
      <c r="EO84" s="157">
        <v>12</v>
      </c>
      <c r="EP84" s="157">
        <v>9</v>
      </c>
      <c r="EQ84" s="159">
        <v>3</v>
      </c>
      <c r="ER84" s="157">
        <v>0</v>
      </c>
      <c r="FA84" s="157" t="s">
        <v>70</v>
      </c>
      <c r="FB84" s="157">
        <v>270</v>
      </c>
      <c r="FC84" s="157">
        <v>223</v>
      </c>
      <c r="FD84" s="157">
        <v>7</v>
      </c>
      <c r="FE84" s="159">
        <v>40</v>
      </c>
    </row>
    <row r="85" spans="25:163">
      <c r="AE85" t="s">
        <v>292</v>
      </c>
      <c r="AV85" t="s">
        <v>322</v>
      </c>
      <c r="BG85" s="162" t="s">
        <v>333</v>
      </c>
      <c r="BJ85" s="157" t="s">
        <v>82</v>
      </c>
      <c r="BK85" s="157">
        <v>71</v>
      </c>
      <c r="BL85" s="157">
        <v>45</v>
      </c>
      <c r="BM85" s="159">
        <v>8</v>
      </c>
      <c r="BN85" s="157">
        <v>18</v>
      </c>
      <c r="BO85" s="162" t="s">
        <v>364</v>
      </c>
      <c r="BW85" s="161" t="s">
        <v>71</v>
      </c>
      <c r="BX85" s="157">
        <v>192</v>
      </c>
      <c r="BY85" s="157">
        <v>175</v>
      </c>
      <c r="BZ85" s="157">
        <v>6</v>
      </c>
      <c r="CA85" s="157">
        <v>11</v>
      </c>
      <c r="CB85" s="162" t="s">
        <v>332</v>
      </c>
      <c r="CC85" t="s">
        <v>333</v>
      </c>
      <c r="CK85" s="157" t="s">
        <v>49</v>
      </c>
      <c r="CL85" s="157">
        <v>15</v>
      </c>
      <c r="CM85" s="157">
        <v>14</v>
      </c>
      <c r="CN85" s="157">
        <v>1</v>
      </c>
      <c r="CO85" s="157">
        <v>0</v>
      </c>
      <c r="CP85" s="162" t="s">
        <v>359</v>
      </c>
      <c r="CS85" s="157" t="s">
        <v>82</v>
      </c>
      <c r="CT85" s="157">
        <v>71</v>
      </c>
      <c r="CU85" s="157">
        <v>45</v>
      </c>
      <c r="CV85" s="159">
        <v>8</v>
      </c>
      <c r="CW85" s="157">
        <v>18</v>
      </c>
      <c r="CX85" s="162" t="s">
        <v>364</v>
      </c>
      <c r="DG85" t="s">
        <v>32</v>
      </c>
      <c r="DJ85">
        <f>SUM(DJ3:DJ84)</f>
        <v>1575</v>
      </c>
      <c r="DK85">
        <f>SUM(DK3:DK84)</f>
        <v>716</v>
      </c>
      <c r="DM85" s="156" t="s">
        <v>399</v>
      </c>
      <c r="EG85" s="162" t="s">
        <v>319</v>
      </c>
      <c r="EN85" s="157" t="s">
        <v>49</v>
      </c>
      <c r="EO85" s="157">
        <v>15</v>
      </c>
      <c r="EP85" s="157">
        <v>14</v>
      </c>
      <c r="EQ85" s="159">
        <v>1</v>
      </c>
      <c r="ER85" s="157">
        <v>0</v>
      </c>
      <c r="ES85" s="162" t="s">
        <v>359</v>
      </c>
      <c r="FA85" s="157" t="s">
        <v>35</v>
      </c>
      <c r="FB85" s="157">
        <v>48</v>
      </c>
      <c r="FC85" s="157">
        <v>21</v>
      </c>
      <c r="FD85" s="157">
        <v>20</v>
      </c>
      <c r="FE85" s="157">
        <v>7</v>
      </c>
      <c r="FF85" s="162" t="s">
        <v>459</v>
      </c>
      <c r="FG85" t="s">
        <v>358</v>
      </c>
    </row>
    <row r="86" spans="25:163">
      <c r="AE86" t="s">
        <v>291</v>
      </c>
      <c r="AP86" s="157" t="s">
        <v>66</v>
      </c>
      <c r="AQ86" s="157">
        <v>389</v>
      </c>
      <c r="AR86" s="157">
        <v>339</v>
      </c>
      <c r="AS86" s="157">
        <v>49</v>
      </c>
      <c r="AT86" s="157">
        <v>1</v>
      </c>
      <c r="AU86" s="158">
        <f>AR86/AQ86</f>
        <v>0.87146529562982</v>
      </c>
      <c r="AV86" s="157" t="s">
        <v>328</v>
      </c>
      <c r="BG86" s="162" t="s">
        <v>320</v>
      </c>
      <c r="BJ86" s="157" t="s">
        <v>84</v>
      </c>
      <c r="BK86" s="157">
        <v>134</v>
      </c>
      <c r="BL86" s="159">
        <v>111</v>
      </c>
      <c r="BM86" s="159">
        <v>13</v>
      </c>
      <c r="BN86" s="159">
        <v>10</v>
      </c>
      <c r="BO86" s="162" t="s">
        <v>319</v>
      </c>
      <c r="CB86" s="162" t="s">
        <v>320</v>
      </c>
      <c r="CC86" t="s">
        <v>334</v>
      </c>
      <c r="CK86" s="161" t="s">
        <v>71</v>
      </c>
      <c r="CL86" s="157">
        <v>192</v>
      </c>
      <c r="CM86" s="157">
        <v>184</v>
      </c>
      <c r="CN86" s="157">
        <v>7</v>
      </c>
      <c r="CO86" s="157">
        <v>1</v>
      </c>
      <c r="CP86" s="162" t="s">
        <v>318</v>
      </c>
      <c r="CS86" s="157" t="s">
        <v>84</v>
      </c>
      <c r="CT86" s="157">
        <v>134</v>
      </c>
      <c r="CU86" s="157">
        <v>111</v>
      </c>
      <c r="CV86" s="157">
        <v>13</v>
      </c>
      <c r="CW86" s="159">
        <v>10</v>
      </c>
      <c r="CX86" s="162" t="s">
        <v>319</v>
      </c>
      <c r="DM86" s="156" t="s">
        <v>400</v>
      </c>
      <c r="EB86" s="161" t="s">
        <v>25</v>
      </c>
      <c r="EC86" s="157">
        <v>857</v>
      </c>
      <c r="ED86" s="157">
        <v>836</v>
      </c>
      <c r="EE86" s="157">
        <v>11</v>
      </c>
      <c r="EF86" s="159">
        <v>10</v>
      </c>
      <c r="EN86" s="157" t="s">
        <v>70</v>
      </c>
      <c r="EO86" s="157">
        <v>270</v>
      </c>
      <c r="EP86" s="157">
        <v>223</v>
      </c>
      <c r="EQ86" s="159">
        <v>7</v>
      </c>
      <c r="ER86" s="159">
        <v>40</v>
      </c>
      <c r="ES86" s="162" t="s">
        <v>458</v>
      </c>
      <c r="ET86" t="s">
        <v>462</v>
      </c>
      <c r="FA86" s="161" t="s">
        <v>25</v>
      </c>
      <c r="FB86" s="157">
        <v>857</v>
      </c>
      <c r="FC86" s="157">
        <v>846</v>
      </c>
      <c r="FD86" s="159">
        <v>11</v>
      </c>
      <c r="FE86" s="157">
        <v>0</v>
      </c>
      <c r="FF86" s="162" t="s">
        <v>468</v>
      </c>
    </row>
    <row r="87" spans="25:163">
      <c r="Y87" s="161" t="s">
        <v>71</v>
      </c>
      <c r="Z87" s="157">
        <v>192</v>
      </c>
      <c r="AA87" s="157">
        <v>184</v>
      </c>
      <c r="AB87" s="157">
        <v>7</v>
      </c>
      <c r="AC87" s="159">
        <v>1</v>
      </c>
      <c r="AD87" s="158"/>
      <c r="AE87" s="162" t="s">
        <v>318</v>
      </c>
      <c r="AH87" s="161" t="s">
        <v>71</v>
      </c>
      <c r="AI87" s="157">
        <v>192</v>
      </c>
      <c r="AJ87" s="157">
        <v>184</v>
      </c>
      <c r="AK87" s="157">
        <v>7</v>
      </c>
      <c r="AL87" s="159">
        <v>1</v>
      </c>
      <c r="AM87" s="158"/>
      <c r="AN87" s="162" t="s">
        <v>318</v>
      </c>
      <c r="AP87" s="157" t="s">
        <v>35</v>
      </c>
      <c r="AQ87" s="157">
        <v>48</v>
      </c>
      <c r="AR87" s="157">
        <v>21</v>
      </c>
      <c r="AS87" s="157">
        <v>21</v>
      </c>
      <c r="AT87" s="157">
        <v>6</v>
      </c>
      <c r="AU87" s="158">
        <f>AR87/AQ87</f>
        <v>0.4375</v>
      </c>
      <c r="AV87" s="157" t="s">
        <v>358</v>
      </c>
      <c r="BB87" s="157" t="s">
        <v>72</v>
      </c>
      <c r="BC87" s="157">
        <v>85</v>
      </c>
      <c r="BD87" s="157">
        <v>53</v>
      </c>
      <c r="BE87" s="157">
        <v>2</v>
      </c>
      <c r="BF87" s="159">
        <v>30</v>
      </c>
      <c r="BG87" s="162" t="s">
        <v>360</v>
      </c>
      <c r="BM87">
        <f>SUM(BM3:BM86)</f>
        <v>1619</v>
      </c>
      <c r="BN87">
        <f>SUM(BN3:BN86)</f>
        <v>3342</v>
      </c>
      <c r="CB87" s="162" t="s">
        <v>342</v>
      </c>
      <c r="CC87" t="s">
        <v>343</v>
      </c>
      <c r="CK87" s="157" t="s">
        <v>82</v>
      </c>
      <c r="CL87" s="157">
        <v>71</v>
      </c>
      <c r="CM87" s="157">
        <v>45</v>
      </c>
      <c r="CN87" s="159">
        <v>8</v>
      </c>
      <c r="CO87" s="157">
        <v>18</v>
      </c>
      <c r="CP87" s="162" t="s">
        <v>364</v>
      </c>
      <c r="CS87" s="157" t="s">
        <v>68</v>
      </c>
      <c r="CT87" s="157">
        <v>1597</v>
      </c>
      <c r="CU87" s="157">
        <v>1584</v>
      </c>
      <c r="CV87" s="157">
        <v>12</v>
      </c>
      <c r="CW87" s="157">
        <v>1</v>
      </c>
      <c r="CX87" s="162" t="s">
        <v>368</v>
      </c>
      <c r="EB87" s="157" t="s">
        <v>49</v>
      </c>
      <c r="EC87" s="157">
        <v>15</v>
      </c>
      <c r="ED87" s="157">
        <v>14</v>
      </c>
      <c r="EE87" s="159">
        <v>1</v>
      </c>
      <c r="EF87" s="157">
        <v>0</v>
      </c>
      <c r="EG87" s="162" t="s">
        <v>359</v>
      </c>
      <c r="EN87" s="161" t="s">
        <v>71</v>
      </c>
      <c r="EO87" s="157">
        <v>194</v>
      </c>
      <c r="EP87" s="157">
        <v>173</v>
      </c>
      <c r="EQ87" s="159">
        <v>10</v>
      </c>
      <c r="ER87" s="159">
        <v>11</v>
      </c>
      <c r="ES87" s="162" t="s">
        <v>320</v>
      </c>
      <c r="FA87" s="161" t="s">
        <v>71</v>
      </c>
      <c r="FB87" s="157">
        <v>194</v>
      </c>
      <c r="FC87" s="157">
        <v>173</v>
      </c>
      <c r="FD87" s="157">
        <v>10</v>
      </c>
      <c r="FE87" s="159">
        <v>11</v>
      </c>
      <c r="FF87" s="162" t="s">
        <v>320</v>
      </c>
    </row>
    <row r="88" spans="25:163">
      <c r="Y88" s="157" t="s">
        <v>270</v>
      </c>
      <c r="Z88" s="157">
        <v>144</v>
      </c>
      <c r="AA88" s="157">
        <v>134</v>
      </c>
      <c r="AB88" s="157">
        <v>7</v>
      </c>
      <c r="AC88" s="159">
        <v>3</v>
      </c>
      <c r="AD88" s="158">
        <f>AA88/Z88</f>
        <v>0.93055555555555558</v>
      </c>
      <c r="AE88" t="s">
        <v>301</v>
      </c>
      <c r="AH88" s="157" t="s">
        <v>72</v>
      </c>
      <c r="AI88" s="157">
        <v>85</v>
      </c>
      <c r="AJ88" s="157">
        <v>53</v>
      </c>
      <c r="AK88" s="157">
        <v>2</v>
      </c>
      <c r="AL88" s="157">
        <v>30</v>
      </c>
      <c r="AM88" s="158">
        <f>AJ88/AI88</f>
        <v>0.62352941176470589</v>
      </c>
      <c r="BB88" s="157" t="s">
        <v>82</v>
      </c>
      <c r="BC88" s="157">
        <v>71</v>
      </c>
      <c r="BD88" s="157">
        <v>45</v>
      </c>
      <c r="BE88" s="159">
        <v>8</v>
      </c>
      <c r="BF88" s="157">
        <v>18</v>
      </c>
      <c r="BG88" s="162" t="s">
        <v>321</v>
      </c>
      <c r="CB88" s="162" t="s">
        <v>344</v>
      </c>
      <c r="CC88" t="s">
        <v>345</v>
      </c>
      <c r="CK88" s="157" t="s">
        <v>84</v>
      </c>
      <c r="CL88" s="157">
        <v>134</v>
      </c>
      <c r="CM88" s="157">
        <v>108</v>
      </c>
      <c r="CN88" s="157">
        <v>13</v>
      </c>
      <c r="CO88" s="159">
        <v>13</v>
      </c>
      <c r="CP88" s="162" t="s">
        <v>296</v>
      </c>
      <c r="CQ88" t="s">
        <v>319</v>
      </c>
      <c r="CS88" s="157" t="s">
        <v>35</v>
      </c>
      <c r="CT88" s="157">
        <v>48</v>
      </c>
      <c r="CU88" s="157">
        <v>21</v>
      </c>
      <c r="CV88" s="157">
        <v>21</v>
      </c>
      <c r="CW88" s="157">
        <v>6</v>
      </c>
      <c r="CX88" s="162" t="s">
        <v>367</v>
      </c>
      <c r="EG88" s="162" t="s">
        <v>403</v>
      </c>
      <c r="EN88" s="157" t="s">
        <v>72</v>
      </c>
      <c r="EO88" s="157">
        <v>85</v>
      </c>
      <c r="EP88" s="157">
        <v>53</v>
      </c>
      <c r="EQ88" s="159">
        <v>2</v>
      </c>
      <c r="ER88" s="159">
        <v>30</v>
      </c>
      <c r="ES88" s="162" t="s">
        <v>360</v>
      </c>
      <c r="FA88" s="163" t="s">
        <v>32</v>
      </c>
      <c r="FB88" s="157">
        <v>628</v>
      </c>
      <c r="FC88" s="157">
        <v>619</v>
      </c>
      <c r="FD88" s="157">
        <v>9</v>
      </c>
      <c r="FE88" s="157">
        <v>0</v>
      </c>
      <c r="FF88" s="162" t="s">
        <v>467</v>
      </c>
    </row>
    <row r="89" spans="25:163">
      <c r="AP89" s="157" t="s">
        <v>340</v>
      </c>
      <c r="AU89" s="181"/>
      <c r="AV89" t="s">
        <v>335</v>
      </c>
      <c r="BB89" s="157" t="s">
        <v>84</v>
      </c>
      <c r="BC89" s="157">
        <v>134</v>
      </c>
      <c r="BD89" s="157">
        <v>109</v>
      </c>
      <c r="BE89" s="157">
        <v>13</v>
      </c>
      <c r="BF89" s="159">
        <v>12</v>
      </c>
      <c r="BG89" s="162" t="s">
        <v>319</v>
      </c>
      <c r="CB89" s="162" t="s">
        <v>346</v>
      </c>
      <c r="CC89" t="s">
        <v>347</v>
      </c>
      <c r="CP89" s="162" t="s">
        <v>350</v>
      </c>
      <c r="CQ89" t="s">
        <v>297</v>
      </c>
      <c r="EB89" s="182" t="s">
        <v>23</v>
      </c>
      <c r="EC89" s="17">
        <v>594</v>
      </c>
      <c r="ED89" s="17">
        <v>555</v>
      </c>
      <c r="EE89" s="17">
        <v>35</v>
      </c>
      <c r="EF89" s="17">
        <v>0</v>
      </c>
      <c r="EG89" s="162" t="s">
        <v>404</v>
      </c>
      <c r="EN89" s="157" t="s">
        <v>82</v>
      </c>
      <c r="EO89" s="157">
        <v>71</v>
      </c>
      <c r="EP89" s="157">
        <v>45</v>
      </c>
      <c r="EQ89" s="159">
        <v>8</v>
      </c>
      <c r="ER89" s="157">
        <v>18</v>
      </c>
      <c r="ES89" s="162" t="s">
        <v>321</v>
      </c>
    </row>
    <row r="90" spans="25:163">
      <c r="AV90" t="s">
        <v>336</v>
      </c>
      <c r="BB90" s="157" t="s">
        <v>35</v>
      </c>
      <c r="BC90" s="157">
        <v>48</v>
      </c>
      <c r="BD90" s="157">
        <v>21</v>
      </c>
      <c r="BE90" s="157">
        <v>21</v>
      </c>
      <c r="BF90" s="157">
        <v>6</v>
      </c>
      <c r="BG90" s="162" t="s">
        <v>358</v>
      </c>
      <c r="CB90" s="162" t="s">
        <v>318</v>
      </c>
      <c r="CC90" t="s">
        <v>382</v>
      </c>
      <c r="DK90">
        <f>DJ85+DK85</f>
        <v>2291</v>
      </c>
      <c r="EB90" s="157" t="s">
        <v>35</v>
      </c>
      <c r="EC90" s="157">
        <v>48</v>
      </c>
      <c r="ED90" s="157">
        <v>21</v>
      </c>
      <c r="EE90" s="157">
        <v>21</v>
      </c>
      <c r="EF90" s="157">
        <v>6</v>
      </c>
      <c r="EG90" s="162" t="s">
        <v>358</v>
      </c>
      <c r="EN90" s="157" t="s">
        <v>86</v>
      </c>
      <c r="EO90" s="157">
        <v>1649</v>
      </c>
      <c r="EP90" s="157">
        <v>1479</v>
      </c>
      <c r="EQ90" s="157">
        <v>131</v>
      </c>
      <c r="ER90" s="159">
        <v>39</v>
      </c>
    </row>
    <row r="91" spans="25:163">
      <c r="BE91">
        <f>SUM(BE3:BE90)</f>
        <v>841</v>
      </c>
      <c r="BF91">
        <f>SUM(BF3:BF90)</f>
        <v>1713</v>
      </c>
      <c r="CB91" s="162" t="s">
        <v>383</v>
      </c>
      <c r="CC91" t="s">
        <v>384</v>
      </c>
      <c r="EE91">
        <f>SUM(EE81:EE90)</f>
        <v>91</v>
      </c>
      <c r="EF91">
        <f>SUM(EF81:EF90)</f>
        <v>346</v>
      </c>
      <c r="EN91" s="157" t="s">
        <v>35</v>
      </c>
      <c r="EO91" s="157">
        <v>48</v>
      </c>
      <c r="EP91" s="157">
        <v>21</v>
      </c>
      <c r="EQ91" s="157">
        <v>21</v>
      </c>
      <c r="ER91" s="157">
        <v>6</v>
      </c>
      <c r="ES91" s="162" t="s">
        <v>459</v>
      </c>
    </row>
    <row r="92" spans="25:163">
      <c r="AP92" s="157" t="s">
        <v>341</v>
      </c>
      <c r="AV92" t="s">
        <v>337</v>
      </c>
      <c r="BE92">
        <f>BF91+BE91</f>
        <v>2554</v>
      </c>
      <c r="BW92" s="157" t="s">
        <v>35</v>
      </c>
      <c r="BX92" s="157">
        <v>48</v>
      </c>
      <c r="BY92" s="157">
        <v>21</v>
      </c>
      <c r="BZ92" s="157">
        <v>21</v>
      </c>
      <c r="CA92" s="157">
        <v>6</v>
      </c>
      <c r="CB92" s="183" t="s">
        <v>358</v>
      </c>
      <c r="CK92" s="157" t="s">
        <v>35</v>
      </c>
      <c r="CL92" s="157">
        <v>48</v>
      </c>
      <c r="CM92" s="157">
        <v>21</v>
      </c>
      <c r="CN92" s="157">
        <v>21</v>
      </c>
      <c r="CO92" s="157">
        <v>6</v>
      </c>
      <c r="CP92" s="183" t="s">
        <v>358</v>
      </c>
      <c r="EN92" s="163" t="s">
        <v>32</v>
      </c>
      <c r="EO92" s="157">
        <v>628</v>
      </c>
      <c r="EP92" s="157">
        <v>619</v>
      </c>
      <c r="EQ92" s="157">
        <v>9</v>
      </c>
      <c r="ER92" s="157">
        <v>0</v>
      </c>
      <c r="ES92" s="162" t="s">
        <v>467</v>
      </c>
    </row>
    <row r="93" spans="25:163">
      <c r="AV93" t="s">
        <v>338</v>
      </c>
      <c r="EL93" s="156"/>
    </row>
    <row r="94" spans="25:163">
      <c r="AV94" t="s">
        <v>339</v>
      </c>
      <c r="CS94" s="157" t="s">
        <v>0</v>
      </c>
      <c r="CT94" s="157" t="s">
        <v>1</v>
      </c>
      <c r="CU94" s="157" t="s">
        <v>2</v>
      </c>
      <c r="CV94" s="157" t="s">
        <v>3</v>
      </c>
      <c r="CW94" s="157" t="s">
        <v>4</v>
      </c>
      <c r="CX94" s="158" t="s">
        <v>5</v>
      </c>
      <c r="EL94" s="156"/>
    </row>
    <row r="95" spans="25:163">
      <c r="CS95" s="157" t="s">
        <v>133</v>
      </c>
      <c r="CT95" s="157">
        <v>5</v>
      </c>
      <c r="CU95" s="157">
        <v>5</v>
      </c>
      <c r="CV95" s="159">
        <v>0</v>
      </c>
      <c r="CW95" s="157">
        <v>0</v>
      </c>
      <c r="CX95" s="158">
        <v>0.8</v>
      </c>
      <c r="CY95" t="s">
        <v>397</v>
      </c>
      <c r="EF95">
        <v>3778</v>
      </c>
      <c r="EH95">
        <v>4</v>
      </c>
      <c r="EI95">
        <v>17</v>
      </c>
    </row>
    <row r="96" spans="25:163">
      <c r="CS96" s="157" t="s">
        <v>144</v>
      </c>
      <c r="CT96" s="157">
        <v>265</v>
      </c>
      <c r="CU96" s="157">
        <v>265</v>
      </c>
      <c r="CV96" s="157">
        <v>0</v>
      </c>
      <c r="CW96" s="157">
        <v>0</v>
      </c>
      <c r="CX96" s="158">
        <v>1</v>
      </c>
      <c r="EF96">
        <v>437</v>
      </c>
    </row>
    <row r="97" spans="97:136">
      <c r="CS97" s="157" t="s">
        <v>128</v>
      </c>
      <c r="CT97" s="157">
        <v>5</v>
      </c>
      <c r="CU97" s="157">
        <v>5</v>
      </c>
      <c r="CV97" s="157">
        <v>0</v>
      </c>
      <c r="CW97" s="157">
        <v>0</v>
      </c>
      <c r="CX97" s="158">
        <v>1</v>
      </c>
      <c r="EF97">
        <v>1770</v>
      </c>
    </row>
    <row r="98" spans="97:136">
      <c r="CS98" s="157" t="s">
        <v>396</v>
      </c>
      <c r="CT98" s="157">
        <v>46</v>
      </c>
      <c r="CU98" s="157">
        <v>45</v>
      </c>
      <c r="CV98" s="157">
        <v>1</v>
      </c>
      <c r="CW98" s="157">
        <v>0</v>
      </c>
      <c r="CX98" s="158">
        <v>0.91</v>
      </c>
      <c r="EF98">
        <v>86</v>
      </c>
    </row>
    <row r="99" spans="97:136">
      <c r="CS99" s="157" t="s">
        <v>145</v>
      </c>
      <c r="CT99" s="157">
        <v>262</v>
      </c>
      <c r="CU99" s="157">
        <v>262</v>
      </c>
      <c r="CV99" s="157">
        <v>0</v>
      </c>
      <c r="CW99" s="157">
        <v>0</v>
      </c>
      <c r="CX99" s="158">
        <v>1</v>
      </c>
      <c r="EF99">
        <f>SUM(EF95:EF98)</f>
        <v>6071</v>
      </c>
    </row>
    <row r="100" spans="97:136">
      <c r="CS100" s="157" t="s">
        <v>279</v>
      </c>
      <c r="CT100" s="157">
        <v>3</v>
      </c>
      <c r="CU100" s="157">
        <v>3</v>
      </c>
      <c r="CV100" s="157">
        <v>0</v>
      </c>
      <c r="CW100" s="157">
        <v>0</v>
      </c>
      <c r="CX100" s="158">
        <v>1</v>
      </c>
      <c r="EF100">
        <v>2286</v>
      </c>
    </row>
    <row r="101" spans="97:136">
      <c r="EF101">
        <f>SUM(EF99:EF100)</f>
        <v>8357</v>
      </c>
    </row>
  </sheetData>
  <conditionalFormatting sqref="C4">
    <cfRule type="cellIs" dxfId="23" priority="47" operator="equal">
      <formula>799</formula>
    </cfRule>
    <cfRule type="uniqueValues" priority="48"/>
  </conditionalFormatting>
  <conditionalFormatting sqref="J4">
    <cfRule type="cellIs" dxfId="22" priority="45" operator="equal">
      <formula>799</formula>
    </cfRule>
    <cfRule type="uniqueValues" priority="46"/>
  </conditionalFormatting>
  <conditionalFormatting sqref="R4">
    <cfRule type="cellIs" dxfId="21" priority="43" operator="equal">
      <formula>799</formula>
    </cfRule>
    <cfRule type="uniqueValues" priority="44"/>
  </conditionalFormatting>
  <conditionalFormatting sqref="Z4">
    <cfRule type="cellIs" dxfId="20" priority="39" operator="equal">
      <formula>799</formula>
    </cfRule>
    <cfRule type="uniqueValues" priority="40"/>
  </conditionalFormatting>
  <conditionalFormatting sqref="AI4">
    <cfRule type="cellIs" dxfId="19" priority="37" operator="equal">
      <formula>799</formula>
    </cfRule>
    <cfRule type="uniqueValues" priority="38"/>
  </conditionalFormatting>
  <conditionalFormatting sqref="AQ4">
    <cfRule type="cellIs" dxfId="18" priority="35" operator="equal">
      <formula>799</formula>
    </cfRule>
    <cfRule type="uniqueValues" priority="36"/>
  </conditionalFormatting>
  <conditionalFormatting sqref="AX4">
    <cfRule type="cellIs" dxfId="17" priority="33" operator="equal">
      <formula>799</formula>
    </cfRule>
    <cfRule type="uniqueValues" priority="34"/>
  </conditionalFormatting>
  <conditionalFormatting sqref="BC4">
    <cfRule type="cellIs" dxfId="16" priority="31" operator="equal">
      <formula>799</formula>
    </cfRule>
    <cfRule type="uniqueValues" priority="32"/>
  </conditionalFormatting>
  <conditionalFormatting sqref="BK4">
    <cfRule type="cellIs" dxfId="15" priority="29" operator="equal">
      <formula>799</formula>
    </cfRule>
    <cfRule type="uniqueValues" priority="30"/>
  </conditionalFormatting>
  <conditionalFormatting sqref="BR4">
    <cfRule type="cellIs" dxfId="14" priority="27" operator="equal">
      <formula>799</formula>
    </cfRule>
    <cfRule type="uniqueValues" priority="28"/>
  </conditionalFormatting>
  <conditionalFormatting sqref="BX4">
    <cfRule type="cellIs" dxfId="13" priority="25" operator="equal">
      <formula>799</formula>
    </cfRule>
    <cfRule type="uniqueValues" priority="26"/>
  </conditionalFormatting>
  <conditionalFormatting sqref="CE4">
    <cfRule type="cellIs" dxfId="12" priority="21" operator="equal">
      <formula>799</formula>
    </cfRule>
    <cfRule type="uniqueValues" priority="22"/>
  </conditionalFormatting>
  <conditionalFormatting sqref="CL4">
    <cfRule type="cellIs" dxfId="11" priority="19" operator="equal">
      <formula>799</formula>
    </cfRule>
    <cfRule type="uniqueValues" priority="20"/>
  </conditionalFormatting>
  <conditionalFormatting sqref="CT4">
    <cfRule type="cellIs" dxfId="10" priority="17" operator="equal">
      <formula>799</formula>
    </cfRule>
    <cfRule type="uniqueValues" priority="18"/>
  </conditionalFormatting>
  <conditionalFormatting sqref="DA4">
    <cfRule type="cellIs" dxfId="9" priority="15" operator="equal">
      <formula>799</formula>
    </cfRule>
    <cfRule type="uniqueValues" priority="16"/>
  </conditionalFormatting>
  <conditionalFormatting sqref="DH4">
    <cfRule type="cellIs" dxfId="8" priority="13" operator="equal">
      <formula>799</formula>
    </cfRule>
    <cfRule type="uniqueValues" priority="14"/>
  </conditionalFormatting>
  <conditionalFormatting sqref="DO4">
    <cfRule type="cellIs" dxfId="7" priority="11" operator="equal">
      <formula>799</formula>
    </cfRule>
    <cfRule type="uniqueValues" priority="12"/>
  </conditionalFormatting>
  <conditionalFormatting sqref="DU4">
    <cfRule type="cellIs" dxfId="6" priority="9" operator="equal">
      <formula>799</formula>
    </cfRule>
    <cfRule type="uniqueValues" priority="10"/>
  </conditionalFormatting>
  <conditionalFormatting sqref="EC4">
    <cfRule type="cellIs" dxfId="5" priority="7" operator="equal">
      <formula>799</formula>
    </cfRule>
    <cfRule type="uniqueValues" priority="8"/>
  </conditionalFormatting>
  <conditionalFormatting sqref="EJ4">
    <cfRule type="cellIs" dxfId="4" priority="5" operator="equal">
      <formula>799</formula>
    </cfRule>
    <cfRule type="uniqueValues" priority="6"/>
  </conditionalFormatting>
  <conditionalFormatting sqref="EO4">
    <cfRule type="cellIs" dxfId="3" priority="3" operator="equal">
      <formula>799</formula>
    </cfRule>
    <cfRule type="uniqueValues" priority="4"/>
  </conditionalFormatting>
  <conditionalFormatting sqref="FB4">
    <cfRule type="cellIs" dxfId="2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AM74"/>
  <sheetViews>
    <sheetView topLeftCell="N1" workbookViewId="0">
      <selection activeCell="AL13" sqref="AL13"/>
    </sheetView>
  </sheetViews>
  <sheetFormatPr defaultRowHeight="15"/>
  <cols>
    <col min="9" max="9" width="9.140625" style="162"/>
    <col min="17" max="17" width="9.140625" style="162"/>
    <col min="20" max="24" width="0" hidden="1" customWidth="1"/>
    <col min="25" max="25" width="0" style="162" hidden="1" customWidth="1"/>
    <col min="26" max="26" width="0" hidden="1" customWidth="1"/>
    <col min="32" max="32" width="9.140625" style="162"/>
    <col min="39" max="39" width="9.140625" style="162"/>
  </cols>
  <sheetData>
    <row r="1" spans="4:39">
      <c r="D1" t="s">
        <v>371</v>
      </c>
      <c r="L1" t="s">
        <v>385</v>
      </c>
      <c r="T1" t="s">
        <v>386</v>
      </c>
      <c r="AA1" t="s">
        <v>398</v>
      </c>
      <c r="AH1" t="s">
        <v>402</v>
      </c>
    </row>
    <row r="2" spans="4:39">
      <c r="D2" s="157" t="s">
        <v>0</v>
      </c>
      <c r="E2" s="157" t="s">
        <v>1</v>
      </c>
      <c r="F2" s="157" t="s">
        <v>2</v>
      </c>
      <c r="G2" s="157" t="s">
        <v>3</v>
      </c>
      <c r="H2" s="157" t="s">
        <v>4</v>
      </c>
      <c r="I2" s="158" t="s">
        <v>5</v>
      </c>
      <c r="L2" s="157" t="s">
        <v>0</v>
      </c>
      <c r="M2" s="157" t="s">
        <v>1</v>
      </c>
      <c r="N2" s="157" t="s">
        <v>2</v>
      </c>
      <c r="O2" s="157" t="s">
        <v>3</v>
      </c>
      <c r="P2" s="157" t="s">
        <v>4</v>
      </c>
      <c r="Q2" s="158" t="s">
        <v>5</v>
      </c>
      <c r="T2" s="157" t="s">
        <v>0</v>
      </c>
      <c r="U2" s="157" t="s">
        <v>1</v>
      </c>
      <c r="V2" s="157" t="s">
        <v>2</v>
      </c>
      <c r="W2" s="157" t="s">
        <v>3</v>
      </c>
      <c r="X2" s="157" t="s">
        <v>4</v>
      </c>
      <c r="Y2" s="158" t="s">
        <v>5</v>
      </c>
      <c r="AA2" s="157" t="s">
        <v>0</v>
      </c>
      <c r="AB2" s="157" t="s">
        <v>1</v>
      </c>
      <c r="AC2" s="157" t="s">
        <v>2</v>
      </c>
      <c r="AD2" s="157" t="s">
        <v>3</v>
      </c>
      <c r="AE2" s="157" t="s">
        <v>4</v>
      </c>
      <c r="AF2" s="158" t="s">
        <v>5</v>
      </c>
      <c r="AH2" s="157" t="s">
        <v>0</v>
      </c>
      <c r="AI2" s="157" t="s">
        <v>1</v>
      </c>
      <c r="AJ2" s="157" t="s">
        <v>2</v>
      </c>
      <c r="AK2" s="157" t="s">
        <v>3</v>
      </c>
      <c r="AL2" s="157" t="s">
        <v>4</v>
      </c>
      <c r="AM2" s="158" t="s">
        <v>5</v>
      </c>
    </row>
    <row r="3" spans="4:39">
      <c r="D3" s="157" t="s">
        <v>17</v>
      </c>
      <c r="E3" s="157">
        <v>34</v>
      </c>
      <c r="F3" s="157">
        <v>34</v>
      </c>
      <c r="G3" s="157">
        <v>0</v>
      </c>
      <c r="H3" s="157">
        <v>0</v>
      </c>
      <c r="I3" s="158">
        <f>F3/E3</f>
        <v>1</v>
      </c>
      <c r="L3" s="157" t="s">
        <v>17</v>
      </c>
      <c r="M3" s="157">
        <v>34</v>
      </c>
      <c r="N3" s="157">
        <v>34</v>
      </c>
      <c r="O3" s="157">
        <v>0</v>
      </c>
      <c r="P3" s="157">
        <v>0</v>
      </c>
      <c r="Q3" s="158">
        <f>N3/M3</f>
        <v>1</v>
      </c>
      <c r="R3" s="162">
        <f>Q3-I3</f>
        <v>0</v>
      </c>
      <c r="T3" s="157" t="s">
        <v>17</v>
      </c>
      <c r="U3" s="157">
        <v>34</v>
      </c>
      <c r="V3" s="157">
        <v>34</v>
      </c>
      <c r="W3" s="157">
        <v>0</v>
      </c>
      <c r="X3" s="157">
        <v>0</v>
      </c>
      <c r="Y3" s="158">
        <v>1</v>
      </c>
      <c r="AA3" s="157" t="s">
        <v>17</v>
      </c>
      <c r="AB3" s="157">
        <v>34</v>
      </c>
      <c r="AC3" s="157">
        <v>34</v>
      </c>
      <c r="AD3" s="157">
        <v>0</v>
      </c>
      <c r="AE3" s="157">
        <v>0</v>
      </c>
      <c r="AF3" s="158">
        <v>1</v>
      </c>
      <c r="AH3" s="157" t="s">
        <v>17</v>
      </c>
      <c r="AI3" s="157">
        <v>34</v>
      </c>
      <c r="AJ3" s="157">
        <v>34</v>
      </c>
      <c r="AK3" s="157">
        <v>0</v>
      </c>
      <c r="AL3" s="157">
        <v>0</v>
      </c>
      <c r="AM3" s="158">
        <v>1</v>
      </c>
    </row>
    <row r="4" spans="4:39">
      <c r="D4" s="164" t="s">
        <v>18</v>
      </c>
      <c r="E4" s="157">
        <v>32</v>
      </c>
      <c r="F4" s="157">
        <v>32</v>
      </c>
      <c r="G4" s="157">
        <v>0</v>
      </c>
      <c r="H4" s="157">
        <v>0</v>
      </c>
      <c r="I4" s="158">
        <f t="shared" ref="I4:I67" si="0">F4/E4</f>
        <v>1</v>
      </c>
      <c r="L4" s="164" t="s">
        <v>18</v>
      </c>
      <c r="M4" s="157">
        <v>32</v>
      </c>
      <c r="N4" s="157">
        <v>32</v>
      </c>
      <c r="O4" s="157">
        <v>0</v>
      </c>
      <c r="P4" s="157">
        <v>0</v>
      </c>
      <c r="Q4" s="158">
        <f t="shared" ref="Q4:Q67" si="1">N4/M4</f>
        <v>1</v>
      </c>
      <c r="R4" s="162">
        <f t="shared" ref="R4:R67" si="2">Q4-I4</f>
        <v>0</v>
      </c>
      <c r="T4" s="157" t="s">
        <v>18</v>
      </c>
      <c r="U4" s="157">
        <v>44</v>
      </c>
      <c r="V4" s="157">
        <v>32</v>
      </c>
      <c r="W4" s="157">
        <v>0</v>
      </c>
      <c r="X4" s="157">
        <v>12</v>
      </c>
      <c r="Y4" s="158">
        <v>0.73</v>
      </c>
      <c r="AA4" s="17" t="s">
        <v>18</v>
      </c>
      <c r="AB4" s="157">
        <v>44</v>
      </c>
      <c r="AC4" s="157">
        <v>32</v>
      </c>
      <c r="AD4" s="157">
        <v>0</v>
      </c>
      <c r="AE4" s="157">
        <v>12</v>
      </c>
      <c r="AF4" s="158">
        <v>0.73</v>
      </c>
      <c r="AH4" s="157" t="s">
        <v>18</v>
      </c>
      <c r="AI4" s="157">
        <v>44</v>
      </c>
      <c r="AJ4" s="157">
        <v>32</v>
      </c>
      <c r="AK4" s="157">
        <v>0</v>
      </c>
      <c r="AL4" s="157">
        <v>12</v>
      </c>
      <c r="AM4" s="158">
        <v>0.73</v>
      </c>
    </row>
    <row r="5" spans="4:39">
      <c r="D5" s="157" t="s">
        <v>19</v>
      </c>
      <c r="E5" s="157">
        <v>26</v>
      </c>
      <c r="F5" s="157">
        <v>26</v>
      </c>
      <c r="G5" s="157">
        <v>0</v>
      </c>
      <c r="H5" s="157">
        <v>0</v>
      </c>
      <c r="I5" s="158">
        <f t="shared" si="0"/>
        <v>1</v>
      </c>
      <c r="L5" s="157" t="s">
        <v>19</v>
      </c>
      <c r="M5" s="157">
        <v>26</v>
      </c>
      <c r="N5" s="157">
        <v>26</v>
      </c>
      <c r="O5" s="157">
        <v>0</v>
      </c>
      <c r="P5" s="157">
        <v>0</v>
      </c>
      <c r="Q5" s="158">
        <f t="shared" si="1"/>
        <v>1</v>
      </c>
      <c r="R5" s="162">
        <f t="shared" si="2"/>
        <v>0</v>
      </c>
      <c r="T5" s="157" t="s">
        <v>19</v>
      </c>
      <c r="U5" s="157">
        <v>26</v>
      </c>
      <c r="V5" s="157">
        <v>26</v>
      </c>
      <c r="W5" s="157">
        <v>0</v>
      </c>
      <c r="X5" s="157">
        <v>0</v>
      </c>
      <c r="Y5" s="158">
        <v>1</v>
      </c>
      <c r="AA5" s="157" t="s">
        <v>19</v>
      </c>
      <c r="AB5" s="157">
        <v>26</v>
      </c>
      <c r="AC5" s="157">
        <v>26</v>
      </c>
      <c r="AD5" s="157">
        <v>0</v>
      </c>
      <c r="AE5" s="157">
        <v>0</v>
      </c>
      <c r="AF5" s="158">
        <v>1</v>
      </c>
      <c r="AH5" s="157" t="s">
        <v>19</v>
      </c>
      <c r="AI5" s="157">
        <v>26</v>
      </c>
      <c r="AJ5" s="157">
        <v>26</v>
      </c>
      <c r="AK5" s="157">
        <v>0</v>
      </c>
      <c r="AL5" s="157">
        <v>0</v>
      </c>
      <c r="AM5" s="158">
        <v>1</v>
      </c>
    </row>
    <row r="6" spans="4:39">
      <c r="D6" s="157" t="s">
        <v>20</v>
      </c>
      <c r="E6" s="157">
        <v>11</v>
      </c>
      <c r="F6" s="157">
        <v>11</v>
      </c>
      <c r="G6" s="157">
        <v>0</v>
      </c>
      <c r="H6" s="157">
        <v>0</v>
      </c>
      <c r="I6" s="158">
        <f t="shared" si="0"/>
        <v>1</v>
      </c>
      <c r="L6" s="157" t="s">
        <v>20</v>
      </c>
      <c r="M6" s="157">
        <v>11</v>
      </c>
      <c r="N6" s="157">
        <v>11</v>
      </c>
      <c r="O6" s="157">
        <v>0</v>
      </c>
      <c r="P6" s="157">
        <v>0</v>
      </c>
      <c r="Q6" s="158">
        <f t="shared" si="1"/>
        <v>1</v>
      </c>
      <c r="R6" s="162">
        <f t="shared" si="2"/>
        <v>0</v>
      </c>
      <c r="T6" s="157" t="s">
        <v>20</v>
      </c>
      <c r="U6" s="157">
        <v>11</v>
      </c>
      <c r="V6" s="157">
        <v>11</v>
      </c>
      <c r="W6" s="157">
        <v>0</v>
      </c>
      <c r="X6" s="157">
        <v>0</v>
      </c>
      <c r="Y6" s="158">
        <v>1</v>
      </c>
      <c r="AA6" s="157" t="s">
        <v>20</v>
      </c>
      <c r="AB6" s="157">
        <v>11</v>
      </c>
      <c r="AC6" s="157">
        <v>11</v>
      </c>
      <c r="AD6" s="157">
        <v>0</v>
      </c>
      <c r="AE6" s="157">
        <v>0</v>
      </c>
      <c r="AF6" s="158">
        <v>1</v>
      </c>
      <c r="AH6" s="157" t="s">
        <v>20</v>
      </c>
      <c r="AI6" s="157">
        <v>11</v>
      </c>
      <c r="AJ6" s="157">
        <v>11</v>
      </c>
      <c r="AK6" s="157">
        <v>0</v>
      </c>
      <c r="AL6" s="157">
        <v>0</v>
      </c>
      <c r="AM6" s="158">
        <v>1</v>
      </c>
    </row>
    <row r="7" spans="4:39">
      <c r="D7" s="157" t="s">
        <v>21</v>
      </c>
      <c r="E7" s="157">
        <v>36</v>
      </c>
      <c r="F7" s="157">
        <v>36</v>
      </c>
      <c r="G7" s="157">
        <v>0</v>
      </c>
      <c r="H7" s="157">
        <v>0</v>
      </c>
      <c r="I7" s="158">
        <f t="shared" si="0"/>
        <v>1</v>
      </c>
      <c r="L7" s="157" t="s">
        <v>21</v>
      </c>
      <c r="M7" s="157">
        <v>36</v>
      </c>
      <c r="N7" s="157">
        <v>36</v>
      </c>
      <c r="O7" s="157">
        <v>0</v>
      </c>
      <c r="P7" s="157">
        <v>0</v>
      </c>
      <c r="Q7" s="158">
        <f t="shared" si="1"/>
        <v>1</v>
      </c>
      <c r="R7" s="162">
        <f t="shared" si="2"/>
        <v>0</v>
      </c>
      <c r="T7" s="157" t="s">
        <v>21</v>
      </c>
      <c r="U7" s="157">
        <v>36</v>
      </c>
      <c r="V7" s="157">
        <v>36</v>
      </c>
      <c r="W7" s="157">
        <v>0</v>
      </c>
      <c r="X7" s="157">
        <v>0</v>
      </c>
      <c r="Y7" s="158">
        <v>1</v>
      </c>
      <c r="AA7" s="157" t="s">
        <v>21</v>
      </c>
      <c r="AB7" s="157">
        <v>36</v>
      </c>
      <c r="AC7" s="157">
        <v>36</v>
      </c>
      <c r="AD7" s="157">
        <v>0</v>
      </c>
      <c r="AE7" s="157">
        <v>0</v>
      </c>
      <c r="AF7" s="158">
        <v>1</v>
      </c>
      <c r="AH7" s="157" t="s">
        <v>21</v>
      </c>
      <c r="AI7" s="157">
        <v>36</v>
      </c>
      <c r="AJ7" s="157">
        <v>36</v>
      </c>
      <c r="AK7" s="157">
        <v>0</v>
      </c>
      <c r="AL7" s="157">
        <v>0</v>
      </c>
      <c r="AM7" s="158">
        <v>1</v>
      </c>
    </row>
    <row r="8" spans="4:39">
      <c r="D8" s="161" t="s">
        <v>22</v>
      </c>
      <c r="E8" s="157">
        <v>346</v>
      </c>
      <c r="F8" s="157">
        <v>259</v>
      </c>
      <c r="G8" s="157">
        <v>56</v>
      </c>
      <c r="H8" s="157">
        <v>31</v>
      </c>
      <c r="I8" s="158">
        <f t="shared" si="0"/>
        <v>0.74855491329479773</v>
      </c>
      <c r="L8" s="161" t="s">
        <v>22</v>
      </c>
      <c r="M8" s="157">
        <v>346</v>
      </c>
      <c r="N8" s="157">
        <v>259</v>
      </c>
      <c r="O8" s="157">
        <v>56</v>
      </c>
      <c r="P8" s="157">
        <v>31</v>
      </c>
      <c r="Q8" s="158">
        <f t="shared" si="1"/>
        <v>0.74855491329479773</v>
      </c>
      <c r="R8" s="162">
        <f t="shared" si="2"/>
        <v>0</v>
      </c>
      <c r="T8" s="157" t="s">
        <v>22</v>
      </c>
      <c r="U8" s="157">
        <v>348</v>
      </c>
      <c r="V8" s="157">
        <v>259</v>
      </c>
      <c r="W8" s="157">
        <v>56</v>
      </c>
      <c r="X8" s="157">
        <v>33</v>
      </c>
      <c r="Y8" s="158">
        <v>0.74</v>
      </c>
      <c r="AA8" s="17" t="s">
        <v>22</v>
      </c>
      <c r="AB8" s="157">
        <v>348</v>
      </c>
      <c r="AC8" s="157">
        <v>259</v>
      </c>
      <c r="AD8" s="157">
        <v>56</v>
      </c>
      <c r="AE8" s="157">
        <v>33</v>
      </c>
      <c r="AF8" s="158">
        <v>0.74</v>
      </c>
      <c r="AH8" s="157" t="s">
        <v>22</v>
      </c>
      <c r="AI8" s="157">
        <v>348</v>
      </c>
      <c r="AJ8" s="157">
        <v>260</v>
      </c>
      <c r="AK8" s="157">
        <v>56</v>
      </c>
      <c r="AL8" s="157">
        <v>32</v>
      </c>
      <c r="AM8" s="158">
        <v>0.75</v>
      </c>
    </row>
    <row r="9" spans="4:39">
      <c r="D9" s="163" t="s">
        <v>23</v>
      </c>
      <c r="E9" s="157">
        <v>538</v>
      </c>
      <c r="F9" s="157">
        <v>538</v>
      </c>
      <c r="G9" s="157">
        <v>0</v>
      </c>
      <c r="H9" s="157">
        <v>0</v>
      </c>
      <c r="I9" s="158">
        <f t="shared" si="0"/>
        <v>1</v>
      </c>
      <c r="L9" s="163" t="s">
        <v>23</v>
      </c>
      <c r="M9" s="157">
        <v>538</v>
      </c>
      <c r="N9" s="157">
        <v>538</v>
      </c>
      <c r="O9" s="157">
        <v>0</v>
      </c>
      <c r="P9" s="157">
        <v>0</v>
      </c>
      <c r="Q9" s="158">
        <f t="shared" si="1"/>
        <v>1</v>
      </c>
      <c r="R9" s="162">
        <f t="shared" si="2"/>
        <v>0</v>
      </c>
      <c r="T9" s="157" t="s">
        <v>23</v>
      </c>
      <c r="U9" s="157">
        <v>594</v>
      </c>
      <c r="V9" s="157">
        <v>538</v>
      </c>
      <c r="W9" s="157">
        <v>0</v>
      </c>
      <c r="X9" s="157">
        <v>56</v>
      </c>
      <c r="Y9" s="158">
        <v>0.91</v>
      </c>
      <c r="AA9" s="17" t="s">
        <v>23</v>
      </c>
      <c r="AB9" s="157">
        <v>594</v>
      </c>
      <c r="AC9" s="157">
        <v>538</v>
      </c>
      <c r="AD9" s="157">
        <v>0</v>
      </c>
      <c r="AE9" s="157">
        <v>56</v>
      </c>
      <c r="AF9" s="158">
        <v>0.91</v>
      </c>
      <c r="AH9" s="157" t="s">
        <v>23</v>
      </c>
      <c r="AI9" s="157">
        <v>594</v>
      </c>
      <c r="AJ9" s="157">
        <v>538</v>
      </c>
      <c r="AK9" s="157">
        <v>0</v>
      </c>
      <c r="AL9" s="157">
        <v>56</v>
      </c>
      <c r="AM9" s="158">
        <v>0.91</v>
      </c>
    </row>
    <row r="10" spans="4:39">
      <c r="D10" s="157" t="s">
        <v>24</v>
      </c>
      <c r="E10" s="157">
        <v>3</v>
      </c>
      <c r="F10" s="157">
        <v>3</v>
      </c>
      <c r="G10" s="157">
        <v>0</v>
      </c>
      <c r="H10" s="157">
        <v>0</v>
      </c>
      <c r="I10" s="158">
        <f t="shared" si="0"/>
        <v>1</v>
      </c>
      <c r="L10" s="157" t="s">
        <v>24</v>
      </c>
      <c r="M10" s="157">
        <v>3</v>
      </c>
      <c r="N10" s="157">
        <v>3</v>
      </c>
      <c r="O10" s="157">
        <v>0</v>
      </c>
      <c r="P10" s="157">
        <v>0</v>
      </c>
      <c r="Q10" s="158">
        <f t="shared" si="1"/>
        <v>1</v>
      </c>
      <c r="R10" s="162">
        <f t="shared" si="2"/>
        <v>0</v>
      </c>
      <c r="T10" s="157" t="s">
        <v>24</v>
      </c>
      <c r="U10" s="157">
        <v>3</v>
      </c>
      <c r="V10" s="157">
        <v>3</v>
      </c>
      <c r="W10" s="157">
        <v>0</v>
      </c>
      <c r="X10" s="157">
        <v>0</v>
      </c>
      <c r="Y10" s="158">
        <v>1</v>
      </c>
      <c r="AA10" s="157" t="s">
        <v>24</v>
      </c>
      <c r="AB10" s="157">
        <v>3</v>
      </c>
      <c r="AC10" s="157">
        <v>3</v>
      </c>
      <c r="AD10" s="157">
        <v>0</v>
      </c>
      <c r="AE10" s="157">
        <v>0</v>
      </c>
      <c r="AF10" s="158">
        <v>1</v>
      </c>
      <c r="AH10" s="157" t="s">
        <v>24</v>
      </c>
      <c r="AI10" s="157">
        <v>3</v>
      </c>
      <c r="AJ10" s="157">
        <v>3</v>
      </c>
      <c r="AK10" s="157">
        <v>0</v>
      </c>
      <c r="AL10" s="157">
        <v>0</v>
      </c>
      <c r="AM10" s="158">
        <v>1</v>
      </c>
    </row>
    <row r="11" spans="4:39">
      <c r="D11" s="163" t="s">
        <v>25</v>
      </c>
      <c r="E11" s="157">
        <v>847</v>
      </c>
      <c r="F11" s="157">
        <v>836</v>
      </c>
      <c r="G11" s="11">
        <v>11</v>
      </c>
      <c r="H11" s="157">
        <v>0</v>
      </c>
      <c r="I11" s="158">
        <f t="shared" si="0"/>
        <v>0.98701298701298701</v>
      </c>
      <c r="L11" s="163" t="s">
        <v>25</v>
      </c>
      <c r="M11" s="157">
        <v>847</v>
      </c>
      <c r="N11" s="157">
        <v>836</v>
      </c>
      <c r="O11" s="11">
        <v>11</v>
      </c>
      <c r="P11" s="157">
        <v>0</v>
      </c>
      <c r="Q11" s="158">
        <f t="shared" si="1"/>
        <v>0.98701298701298701</v>
      </c>
      <c r="R11" s="162">
        <f t="shared" si="2"/>
        <v>0</v>
      </c>
      <c r="T11" s="157" t="s">
        <v>25</v>
      </c>
      <c r="U11" s="157">
        <v>853</v>
      </c>
      <c r="V11" s="157">
        <v>836</v>
      </c>
      <c r="W11" s="157">
        <v>11</v>
      </c>
      <c r="X11" s="157">
        <v>6</v>
      </c>
      <c r="Y11" s="158">
        <v>0.98</v>
      </c>
      <c r="AA11" s="17" t="s">
        <v>25</v>
      </c>
      <c r="AB11" s="157">
        <v>863</v>
      </c>
      <c r="AC11" s="157">
        <v>836</v>
      </c>
      <c r="AD11" s="157">
        <v>11</v>
      </c>
      <c r="AE11" s="157">
        <v>16</v>
      </c>
      <c r="AF11" s="158">
        <v>0.97</v>
      </c>
      <c r="AH11" s="157" t="s">
        <v>25</v>
      </c>
      <c r="AI11" s="157">
        <v>863</v>
      </c>
      <c r="AJ11" s="157">
        <v>836</v>
      </c>
      <c r="AK11" s="157">
        <v>11</v>
      </c>
      <c r="AL11" s="157">
        <v>16</v>
      </c>
      <c r="AM11" s="158">
        <v>0.97</v>
      </c>
    </row>
    <row r="12" spans="4:39">
      <c r="D12" s="163" t="s">
        <v>27</v>
      </c>
      <c r="E12" s="157">
        <v>46</v>
      </c>
      <c r="F12" s="157">
        <v>46</v>
      </c>
      <c r="G12" s="157">
        <v>0</v>
      </c>
      <c r="H12" s="157">
        <v>0</v>
      </c>
      <c r="I12" s="158">
        <f t="shared" si="0"/>
        <v>1</v>
      </c>
      <c r="L12" s="163" t="s">
        <v>27</v>
      </c>
      <c r="M12" s="157">
        <v>46</v>
      </c>
      <c r="N12" s="157">
        <v>46</v>
      </c>
      <c r="O12" s="157">
        <v>0</v>
      </c>
      <c r="P12" s="157">
        <v>0</v>
      </c>
      <c r="Q12" s="158">
        <f t="shared" si="1"/>
        <v>1</v>
      </c>
      <c r="R12" s="162">
        <f t="shared" si="2"/>
        <v>0</v>
      </c>
      <c r="T12" s="157" t="s">
        <v>27</v>
      </c>
      <c r="U12" s="157">
        <v>61</v>
      </c>
      <c r="V12" s="157">
        <v>46</v>
      </c>
      <c r="W12" s="157">
        <v>0</v>
      </c>
      <c r="X12" s="157">
        <v>15</v>
      </c>
      <c r="Y12" s="158">
        <v>0.75</v>
      </c>
      <c r="AA12" s="17" t="s">
        <v>27</v>
      </c>
      <c r="AB12" s="157">
        <v>61</v>
      </c>
      <c r="AC12" s="157">
        <v>46</v>
      </c>
      <c r="AD12" s="157">
        <v>0</v>
      </c>
      <c r="AE12" s="157">
        <v>15</v>
      </c>
      <c r="AF12" s="158">
        <v>0.75</v>
      </c>
      <c r="AH12" s="157" t="s">
        <v>27</v>
      </c>
      <c r="AI12" s="157">
        <v>61</v>
      </c>
      <c r="AJ12" s="157">
        <v>46</v>
      </c>
      <c r="AK12" s="157">
        <v>0</v>
      </c>
      <c r="AL12" s="157">
        <v>15</v>
      </c>
      <c r="AM12" s="158">
        <v>0.75</v>
      </c>
    </row>
    <row r="13" spans="4:39">
      <c r="D13" s="157" t="s">
        <v>28</v>
      </c>
      <c r="E13" s="157">
        <v>10</v>
      </c>
      <c r="F13" s="157">
        <v>10</v>
      </c>
      <c r="G13" s="157">
        <v>0</v>
      </c>
      <c r="H13" s="157">
        <v>0</v>
      </c>
      <c r="I13" s="158">
        <f t="shared" si="0"/>
        <v>1</v>
      </c>
      <c r="L13" s="157" t="s">
        <v>28</v>
      </c>
      <c r="M13" s="157">
        <v>10</v>
      </c>
      <c r="N13" s="157">
        <v>10</v>
      </c>
      <c r="O13" s="157">
        <v>0</v>
      </c>
      <c r="P13" s="157">
        <v>0</v>
      </c>
      <c r="Q13" s="158">
        <f t="shared" si="1"/>
        <v>1</v>
      </c>
      <c r="R13" s="162">
        <f t="shared" si="2"/>
        <v>0</v>
      </c>
      <c r="T13" s="157" t="s">
        <v>28</v>
      </c>
      <c r="U13" s="157">
        <v>10</v>
      </c>
      <c r="V13" s="157">
        <v>10</v>
      </c>
      <c r="W13" s="157">
        <v>0</v>
      </c>
      <c r="X13" s="157">
        <v>0</v>
      </c>
      <c r="Y13" s="158">
        <v>1</v>
      </c>
      <c r="AA13" s="157" t="s">
        <v>28</v>
      </c>
      <c r="AB13" s="157">
        <v>10</v>
      </c>
      <c r="AC13" s="157">
        <v>10</v>
      </c>
      <c r="AD13" s="157">
        <v>0</v>
      </c>
      <c r="AE13" s="157">
        <v>0</v>
      </c>
      <c r="AF13" s="158">
        <v>1</v>
      </c>
      <c r="AH13" s="157" t="s">
        <v>28</v>
      </c>
      <c r="AI13" s="157">
        <v>10</v>
      </c>
      <c r="AJ13" s="157">
        <v>10</v>
      </c>
      <c r="AK13" s="157">
        <v>0</v>
      </c>
      <c r="AL13" s="157">
        <v>0</v>
      </c>
      <c r="AM13" s="158">
        <v>1</v>
      </c>
    </row>
    <row r="14" spans="4:39">
      <c r="D14" s="161" t="s">
        <v>29</v>
      </c>
      <c r="E14" s="157">
        <v>163</v>
      </c>
      <c r="F14" s="157">
        <v>163</v>
      </c>
      <c r="G14" s="157">
        <v>0</v>
      </c>
      <c r="H14" s="157">
        <v>0</v>
      </c>
      <c r="I14" s="158">
        <f t="shared" si="0"/>
        <v>1</v>
      </c>
      <c r="L14" s="161" t="s">
        <v>29</v>
      </c>
      <c r="M14" s="157">
        <v>163</v>
      </c>
      <c r="N14" s="157">
        <v>163</v>
      </c>
      <c r="O14" s="157">
        <v>0</v>
      </c>
      <c r="P14" s="157">
        <v>0</v>
      </c>
      <c r="Q14" s="158">
        <f t="shared" si="1"/>
        <v>1</v>
      </c>
      <c r="R14" s="162">
        <f t="shared" si="2"/>
        <v>0</v>
      </c>
      <c r="T14" s="157" t="s">
        <v>29</v>
      </c>
      <c r="U14" s="157">
        <v>267</v>
      </c>
      <c r="V14" s="157">
        <v>163</v>
      </c>
      <c r="W14" s="157">
        <v>0</v>
      </c>
      <c r="X14" s="157">
        <v>104</v>
      </c>
      <c r="Y14" s="158">
        <v>0.61</v>
      </c>
      <c r="AA14" s="17" t="s">
        <v>29</v>
      </c>
      <c r="AB14" s="157">
        <v>267</v>
      </c>
      <c r="AC14" s="157">
        <v>163</v>
      </c>
      <c r="AD14" s="157">
        <v>0</v>
      </c>
      <c r="AE14" s="157">
        <v>104</v>
      </c>
      <c r="AF14" s="158">
        <v>0.61</v>
      </c>
      <c r="AH14" s="157" t="s">
        <v>29</v>
      </c>
      <c r="AI14" s="157">
        <v>267</v>
      </c>
      <c r="AJ14" s="157">
        <v>163</v>
      </c>
      <c r="AK14" s="157">
        <v>0</v>
      </c>
      <c r="AL14" s="157">
        <v>104</v>
      </c>
      <c r="AM14" s="158">
        <v>0.61</v>
      </c>
    </row>
    <row r="15" spans="4:39">
      <c r="D15" s="157" t="s">
        <v>30</v>
      </c>
      <c r="E15" s="157">
        <v>36</v>
      </c>
      <c r="F15" s="157">
        <v>36</v>
      </c>
      <c r="G15" s="157">
        <v>0</v>
      </c>
      <c r="H15" s="157">
        <v>0</v>
      </c>
      <c r="I15" s="158">
        <f t="shared" si="0"/>
        <v>1</v>
      </c>
      <c r="L15" s="157" t="s">
        <v>30</v>
      </c>
      <c r="M15" s="157">
        <v>36</v>
      </c>
      <c r="N15" s="157">
        <v>36</v>
      </c>
      <c r="O15" s="157">
        <v>0</v>
      </c>
      <c r="P15" s="157">
        <v>0</v>
      </c>
      <c r="Q15" s="158">
        <f t="shared" si="1"/>
        <v>1</v>
      </c>
      <c r="R15" s="162">
        <f t="shared" si="2"/>
        <v>0</v>
      </c>
      <c r="T15" s="157" t="s">
        <v>30</v>
      </c>
      <c r="U15" s="157">
        <v>36</v>
      </c>
      <c r="V15" s="157">
        <v>36</v>
      </c>
      <c r="W15" s="157">
        <v>0</v>
      </c>
      <c r="X15" s="157">
        <v>0</v>
      </c>
      <c r="Y15" s="158">
        <v>1</v>
      </c>
      <c r="AA15" s="157" t="s">
        <v>30</v>
      </c>
      <c r="AB15" s="157">
        <v>36</v>
      </c>
      <c r="AC15" s="157">
        <v>36</v>
      </c>
      <c r="AD15" s="157">
        <v>0</v>
      </c>
      <c r="AE15" s="157">
        <v>0</v>
      </c>
      <c r="AF15" s="158">
        <v>1</v>
      </c>
      <c r="AH15" s="157" t="s">
        <v>30</v>
      </c>
      <c r="AI15" s="157">
        <v>36</v>
      </c>
      <c r="AJ15" s="157">
        <v>36</v>
      </c>
      <c r="AK15" s="157">
        <v>0</v>
      </c>
      <c r="AL15" s="157">
        <v>0</v>
      </c>
      <c r="AM15" s="158">
        <v>1</v>
      </c>
    </row>
    <row r="16" spans="4:39">
      <c r="D16" s="157" t="s">
        <v>31</v>
      </c>
      <c r="E16" s="157">
        <v>6</v>
      </c>
      <c r="F16" s="157">
        <v>6</v>
      </c>
      <c r="G16" s="157">
        <v>0</v>
      </c>
      <c r="H16" s="157">
        <v>0</v>
      </c>
      <c r="I16" s="158">
        <f t="shared" si="0"/>
        <v>1</v>
      </c>
      <c r="L16" s="157" t="s">
        <v>31</v>
      </c>
      <c r="M16" s="157">
        <v>6</v>
      </c>
      <c r="N16" s="157">
        <v>6</v>
      </c>
      <c r="O16" s="157">
        <v>0</v>
      </c>
      <c r="P16" s="157">
        <v>0</v>
      </c>
      <c r="Q16" s="158">
        <f t="shared" si="1"/>
        <v>1</v>
      </c>
      <c r="R16" s="162">
        <f t="shared" si="2"/>
        <v>0</v>
      </c>
      <c r="T16" s="157" t="s">
        <v>31</v>
      </c>
      <c r="U16" s="157">
        <v>6</v>
      </c>
      <c r="V16" s="157">
        <v>6</v>
      </c>
      <c r="W16" s="157">
        <v>0</v>
      </c>
      <c r="X16" s="157">
        <v>0</v>
      </c>
      <c r="Y16" s="158">
        <v>1</v>
      </c>
      <c r="AA16" s="157" t="s">
        <v>31</v>
      </c>
      <c r="AB16" s="157">
        <v>6</v>
      </c>
      <c r="AC16" s="157">
        <v>6</v>
      </c>
      <c r="AD16" s="157">
        <v>0</v>
      </c>
      <c r="AE16" s="157">
        <v>0</v>
      </c>
      <c r="AF16" s="158">
        <v>1</v>
      </c>
      <c r="AH16" s="157" t="s">
        <v>31</v>
      </c>
      <c r="AI16" s="157">
        <v>6</v>
      </c>
      <c r="AJ16" s="157">
        <v>6</v>
      </c>
      <c r="AK16" s="157">
        <v>0</v>
      </c>
      <c r="AL16" s="157">
        <v>0</v>
      </c>
      <c r="AM16" s="158">
        <v>1</v>
      </c>
    </row>
    <row r="17" spans="4:39">
      <c r="D17" s="163" t="s">
        <v>32</v>
      </c>
      <c r="E17" s="157">
        <v>628</v>
      </c>
      <c r="F17" s="157">
        <v>618</v>
      </c>
      <c r="G17" s="157">
        <v>10</v>
      </c>
      <c r="H17" s="157">
        <v>0</v>
      </c>
      <c r="I17" s="158">
        <f t="shared" si="0"/>
        <v>0.98407643312101911</v>
      </c>
      <c r="L17" s="163" t="s">
        <v>32</v>
      </c>
      <c r="M17" s="157">
        <v>628</v>
      </c>
      <c r="N17" s="157">
        <v>618</v>
      </c>
      <c r="O17" s="157">
        <v>10</v>
      </c>
      <c r="P17" s="157">
        <v>0</v>
      </c>
      <c r="Q17" s="158">
        <f t="shared" si="1"/>
        <v>0.98407643312101911</v>
      </c>
      <c r="R17" s="162">
        <f t="shared" si="2"/>
        <v>0</v>
      </c>
      <c r="T17" s="157" t="s">
        <v>32</v>
      </c>
      <c r="U17" s="157">
        <v>636</v>
      </c>
      <c r="V17" s="157">
        <v>618</v>
      </c>
      <c r="W17" s="157">
        <v>10</v>
      </c>
      <c r="X17" s="157">
        <v>8</v>
      </c>
      <c r="Y17" s="158">
        <v>0.97</v>
      </c>
      <c r="AA17" s="17" t="s">
        <v>32</v>
      </c>
      <c r="AB17" s="157">
        <v>636</v>
      </c>
      <c r="AC17" s="157">
        <v>618</v>
      </c>
      <c r="AD17" s="157">
        <v>10</v>
      </c>
      <c r="AE17" s="157">
        <v>8</v>
      </c>
      <c r="AF17" s="158">
        <v>0.97</v>
      </c>
      <c r="AH17" s="157" t="s">
        <v>32</v>
      </c>
      <c r="AI17" s="157">
        <v>636</v>
      </c>
      <c r="AJ17" s="157">
        <v>618</v>
      </c>
      <c r="AK17" s="157">
        <v>10</v>
      </c>
      <c r="AL17" s="157">
        <v>8</v>
      </c>
      <c r="AM17" s="158">
        <v>0.97</v>
      </c>
    </row>
    <row r="18" spans="4:39">
      <c r="D18" s="157" t="s">
        <v>33</v>
      </c>
      <c r="E18" s="157">
        <v>109</v>
      </c>
      <c r="F18" s="157">
        <v>109</v>
      </c>
      <c r="G18" s="157">
        <v>0</v>
      </c>
      <c r="H18" s="157">
        <v>0</v>
      </c>
      <c r="I18" s="158">
        <f t="shared" si="0"/>
        <v>1</v>
      </c>
      <c r="L18" s="157" t="s">
        <v>33</v>
      </c>
      <c r="M18" s="157">
        <v>109</v>
      </c>
      <c r="N18" s="157">
        <v>109</v>
      </c>
      <c r="O18" s="157">
        <v>0</v>
      </c>
      <c r="P18" s="157">
        <v>0</v>
      </c>
      <c r="Q18" s="158">
        <f t="shared" si="1"/>
        <v>1</v>
      </c>
      <c r="R18" s="162">
        <f t="shared" si="2"/>
        <v>0</v>
      </c>
      <c r="T18" s="157" t="s">
        <v>33</v>
      </c>
      <c r="U18" s="157">
        <v>109</v>
      </c>
      <c r="V18" s="157">
        <v>109</v>
      </c>
      <c r="W18" s="157">
        <v>0</v>
      </c>
      <c r="X18" s="157">
        <v>0</v>
      </c>
      <c r="Y18" s="158">
        <v>1</v>
      </c>
      <c r="AA18" s="157" t="s">
        <v>33</v>
      </c>
      <c r="AB18" s="157">
        <v>109</v>
      </c>
      <c r="AC18" s="157">
        <v>109</v>
      </c>
      <c r="AD18" s="157">
        <v>0</v>
      </c>
      <c r="AE18" s="157">
        <v>0</v>
      </c>
      <c r="AF18" s="158">
        <v>1</v>
      </c>
      <c r="AH18" s="157" t="s">
        <v>33</v>
      </c>
      <c r="AI18" s="157">
        <v>109</v>
      </c>
      <c r="AJ18" s="157">
        <v>109</v>
      </c>
      <c r="AK18" s="157">
        <v>0</v>
      </c>
      <c r="AL18" s="157">
        <v>0</v>
      </c>
      <c r="AM18" s="158">
        <v>1</v>
      </c>
    </row>
    <row r="19" spans="4:39">
      <c r="D19" s="157" t="s">
        <v>34</v>
      </c>
      <c r="E19" s="157">
        <v>203</v>
      </c>
      <c r="F19" s="157">
        <v>8</v>
      </c>
      <c r="G19" s="157">
        <v>191</v>
      </c>
      <c r="H19" s="157">
        <v>4</v>
      </c>
      <c r="I19" s="158">
        <f t="shared" si="0"/>
        <v>3.9408866995073892E-2</v>
      </c>
      <c r="L19" s="157" t="s">
        <v>34</v>
      </c>
      <c r="M19" s="157">
        <v>203</v>
      </c>
      <c r="N19" s="157">
        <v>8</v>
      </c>
      <c r="O19" s="157">
        <v>191</v>
      </c>
      <c r="P19" s="157">
        <v>4</v>
      </c>
      <c r="Q19" s="158">
        <f t="shared" si="1"/>
        <v>3.9408866995073892E-2</v>
      </c>
      <c r="R19" s="162">
        <f t="shared" si="2"/>
        <v>0</v>
      </c>
      <c r="T19" s="157" t="s">
        <v>34</v>
      </c>
      <c r="U19" s="157">
        <v>203</v>
      </c>
      <c r="V19" s="157">
        <v>8</v>
      </c>
      <c r="W19" s="157">
        <v>191</v>
      </c>
      <c r="X19" s="157">
        <v>4</v>
      </c>
      <c r="Y19" s="158">
        <v>0.04</v>
      </c>
      <c r="AA19" s="157" t="s">
        <v>34</v>
      </c>
      <c r="AB19" s="157">
        <v>203</v>
      </c>
      <c r="AC19" s="157">
        <v>8</v>
      </c>
      <c r="AD19" s="157">
        <v>191</v>
      </c>
      <c r="AE19" s="157">
        <v>4</v>
      </c>
      <c r="AF19" s="158">
        <v>0.04</v>
      </c>
      <c r="AH19" s="157" t="s">
        <v>34</v>
      </c>
      <c r="AI19" s="157">
        <v>203</v>
      </c>
      <c r="AJ19" s="157">
        <v>8</v>
      </c>
      <c r="AK19" s="157">
        <v>191</v>
      </c>
      <c r="AL19" s="157">
        <v>4</v>
      </c>
      <c r="AM19" s="158">
        <v>0.04</v>
      </c>
    </row>
    <row r="20" spans="4:39">
      <c r="D20" s="157" t="s">
        <v>35</v>
      </c>
      <c r="E20" s="157">
        <v>48</v>
      </c>
      <c r="F20" s="157">
        <v>21</v>
      </c>
      <c r="G20" s="157">
        <v>22</v>
      </c>
      <c r="H20" s="157">
        <v>5</v>
      </c>
      <c r="I20" s="158">
        <f t="shared" si="0"/>
        <v>0.4375</v>
      </c>
      <c r="L20" s="157" t="s">
        <v>35</v>
      </c>
      <c r="M20" s="157">
        <v>48</v>
      </c>
      <c r="N20" s="157">
        <v>21</v>
      </c>
      <c r="O20" s="157">
        <v>22</v>
      </c>
      <c r="P20" s="157">
        <v>5</v>
      </c>
      <c r="Q20" s="158">
        <f t="shared" si="1"/>
        <v>0.4375</v>
      </c>
      <c r="R20" s="162">
        <f t="shared" si="2"/>
        <v>0</v>
      </c>
      <c r="T20" s="157" t="s">
        <v>35</v>
      </c>
      <c r="U20" s="157">
        <v>48</v>
      </c>
      <c r="V20" s="157">
        <v>21</v>
      </c>
      <c r="W20" s="157">
        <v>22</v>
      </c>
      <c r="X20" s="157">
        <v>5</v>
      </c>
      <c r="Y20" s="158">
        <v>0.44</v>
      </c>
      <c r="AA20" s="157" t="s">
        <v>35</v>
      </c>
      <c r="AB20" s="157">
        <v>48</v>
      </c>
      <c r="AC20" s="157">
        <v>21</v>
      </c>
      <c r="AD20" s="157">
        <v>22</v>
      </c>
      <c r="AE20" s="157">
        <v>5</v>
      </c>
      <c r="AF20" s="158">
        <v>0.44</v>
      </c>
      <c r="AH20" s="157" t="s">
        <v>35</v>
      </c>
      <c r="AI20" s="157">
        <v>48</v>
      </c>
      <c r="AJ20" s="157">
        <v>21</v>
      </c>
      <c r="AK20" s="157">
        <v>22</v>
      </c>
      <c r="AL20" s="157">
        <v>5</v>
      </c>
      <c r="AM20" s="158">
        <v>0.44</v>
      </c>
    </row>
    <row r="21" spans="4:39">
      <c r="D21" s="161" t="s">
        <v>36</v>
      </c>
      <c r="E21" s="157">
        <v>25</v>
      </c>
      <c r="F21" s="157">
        <v>22</v>
      </c>
      <c r="G21" s="157">
        <v>3</v>
      </c>
      <c r="H21" s="157">
        <v>0</v>
      </c>
      <c r="I21" s="158">
        <f t="shared" si="0"/>
        <v>0.88</v>
      </c>
      <c r="L21" s="161" t="s">
        <v>36</v>
      </c>
      <c r="M21" s="157">
        <v>25</v>
      </c>
      <c r="N21" s="157">
        <v>22</v>
      </c>
      <c r="O21" s="157">
        <v>3</v>
      </c>
      <c r="P21" s="157">
        <v>0</v>
      </c>
      <c r="Q21" s="158">
        <f t="shared" si="1"/>
        <v>0.88</v>
      </c>
      <c r="R21" s="162">
        <f t="shared" si="2"/>
        <v>0</v>
      </c>
      <c r="T21" s="157" t="s">
        <v>36</v>
      </c>
      <c r="U21" s="157">
        <v>65</v>
      </c>
      <c r="V21" s="157">
        <v>22</v>
      </c>
      <c r="W21" s="157">
        <v>3</v>
      </c>
      <c r="X21" s="157">
        <v>40</v>
      </c>
      <c r="Y21" s="158">
        <v>0.34</v>
      </c>
      <c r="AA21" s="17" t="s">
        <v>36</v>
      </c>
      <c r="AB21" s="157">
        <v>65</v>
      </c>
      <c r="AC21" s="157">
        <v>22</v>
      </c>
      <c r="AD21" s="157">
        <v>3</v>
      </c>
      <c r="AE21" s="157">
        <v>40</v>
      </c>
      <c r="AF21" s="158">
        <v>0.34</v>
      </c>
      <c r="AH21" s="157" t="s">
        <v>36</v>
      </c>
      <c r="AI21" s="157">
        <v>65</v>
      </c>
      <c r="AJ21" s="157">
        <v>22</v>
      </c>
      <c r="AK21" s="157">
        <v>3</v>
      </c>
      <c r="AL21" s="157">
        <v>40</v>
      </c>
      <c r="AM21" s="158">
        <v>0.34</v>
      </c>
    </row>
    <row r="22" spans="4:39">
      <c r="D22" s="161" t="s">
        <v>37</v>
      </c>
      <c r="E22" s="157">
        <v>11</v>
      </c>
      <c r="F22" s="157">
        <v>11</v>
      </c>
      <c r="G22" s="157">
        <v>0</v>
      </c>
      <c r="H22" s="157">
        <v>0</v>
      </c>
      <c r="I22" s="158">
        <f t="shared" si="0"/>
        <v>1</v>
      </c>
      <c r="L22" s="161" t="s">
        <v>37</v>
      </c>
      <c r="M22" s="157">
        <v>11</v>
      </c>
      <c r="N22" s="157">
        <v>11</v>
      </c>
      <c r="O22" s="157">
        <v>0</v>
      </c>
      <c r="P22" s="157">
        <v>0</v>
      </c>
      <c r="Q22" s="158">
        <f t="shared" si="1"/>
        <v>1</v>
      </c>
      <c r="R22" s="162">
        <f t="shared" si="2"/>
        <v>0</v>
      </c>
      <c r="T22" s="157" t="s">
        <v>37</v>
      </c>
      <c r="U22" s="157">
        <v>81</v>
      </c>
      <c r="V22" s="157">
        <v>11</v>
      </c>
      <c r="W22" s="157">
        <v>0</v>
      </c>
      <c r="X22" s="157">
        <v>70</v>
      </c>
      <c r="Y22" s="158">
        <v>0.14000000000000001</v>
      </c>
      <c r="AA22" s="17" t="s">
        <v>37</v>
      </c>
      <c r="AB22" s="157">
        <v>81</v>
      </c>
      <c r="AC22" s="157">
        <v>11</v>
      </c>
      <c r="AD22" s="157">
        <v>0</v>
      </c>
      <c r="AE22" s="157">
        <v>70</v>
      </c>
      <c r="AF22" s="158">
        <v>0.14000000000000001</v>
      </c>
      <c r="AH22" s="157" t="s">
        <v>37</v>
      </c>
      <c r="AI22" s="157">
        <v>81</v>
      </c>
      <c r="AJ22" s="157">
        <v>11</v>
      </c>
      <c r="AK22" s="157">
        <v>0</v>
      </c>
      <c r="AL22" s="157">
        <v>70</v>
      </c>
      <c r="AM22" s="158">
        <v>0.14000000000000001</v>
      </c>
    </row>
    <row r="23" spans="4:39">
      <c r="D23" s="157" t="s">
        <v>38</v>
      </c>
      <c r="E23" s="157">
        <v>147</v>
      </c>
      <c r="F23" s="157">
        <v>146</v>
      </c>
      <c r="G23" s="157">
        <v>1</v>
      </c>
      <c r="H23" s="157">
        <v>0</v>
      </c>
      <c r="I23" s="158">
        <f t="shared" si="0"/>
        <v>0.99319727891156462</v>
      </c>
      <c r="L23" s="157" t="s">
        <v>38</v>
      </c>
      <c r="M23" s="157">
        <v>147</v>
      </c>
      <c r="N23" s="157">
        <v>146</v>
      </c>
      <c r="O23" s="157">
        <v>1</v>
      </c>
      <c r="P23" s="157">
        <v>0</v>
      </c>
      <c r="Q23" s="158">
        <f t="shared" si="1"/>
        <v>0.99319727891156462</v>
      </c>
      <c r="R23" s="162">
        <f t="shared" si="2"/>
        <v>0</v>
      </c>
      <c r="T23" s="157" t="s">
        <v>38</v>
      </c>
      <c r="U23" s="157">
        <v>147</v>
      </c>
      <c r="V23" s="157">
        <v>146</v>
      </c>
      <c r="W23" s="157">
        <v>1</v>
      </c>
      <c r="X23" s="157">
        <v>0</v>
      </c>
      <c r="Y23" s="158">
        <v>0.99</v>
      </c>
      <c r="AA23" s="157" t="s">
        <v>38</v>
      </c>
      <c r="AB23" s="157">
        <v>147</v>
      </c>
      <c r="AC23" s="157">
        <v>146</v>
      </c>
      <c r="AD23" s="157">
        <v>1</v>
      </c>
      <c r="AE23" s="157">
        <v>0</v>
      </c>
      <c r="AF23" s="158">
        <v>0.99</v>
      </c>
      <c r="AH23" s="157" t="s">
        <v>38</v>
      </c>
      <c r="AI23" s="157">
        <v>147</v>
      </c>
      <c r="AJ23" s="157">
        <v>146</v>
      </c>
      <c r="AK23" s="157">
        <v>1</v>
      </c>
      <c r="AL23" s="157">
        <v>0</v>
      </c>
      <c r="AM23" s="158">
        <v>0.99</v>
      </c>
    </row>
    <row r="24" spans="4:39">
      <c r="D24" s="157" t="s">
        <v>39</v>
      </c>
      <c r="E24" s="157">
        <v>12</v>
      </c>
      <c r="F24" s="157">
        <v>12</v>
      </c>
      <c r="G24" s="157">
        <v>0</v>
      </c>
      <c r="H24" s="157">
        <v>0</v>
      </c>
      <c r="I24" s="158">
        <f t="shared" si="0"/>
        <v>1</v>
      </c>
      <c r="L24" s="157" t="s">
        <v>39</v>
      </c>
      <c r="M24" s="157">
        <v>12</v>
      </c>
      <c r="N24" s="157">
        <v>12</v>
      </c>
      <c r="O24" s="157">
        <v>0</v>
      </c>
      <c r="P24" s="157">
        <v>0</v>
      </c>
      <c r="Q24" s="158">
        <f t="shared" si="1"/>
        <v>1</v>
      </c>
      <c r="R24" s="162">
        <f t="shared" si="2"/>
        <v>0</v>
      </c>
      <c r="T24" s="157" t="s">
        <v>39</v>
      </c>
      <c r="U24" s="157">
        <v>12</v>
      </c>
      <c r="V24" s="157">
        <v>12</v>
      </c>
      <c r="W24" s="157">
        <v>0</v>
      </c>
      <c r="X24" s="157">
        <v>0</v>
      </c>
      <c r="Y24" s="158">
        <v>1</v>
      </c>
      <c r="AA24" s="157" t="s">
        <v>39</v>
      </c>
      <c r="AB24" s="157">
        <v>12</v>
      </c>
      <c r="AC24" s="157">
        <v>12</v>
      </c>
      <c r="AD24" s="157">
        <v>0</v>
      </c>
      <c r="AE24" s="157">
        <v>0</v>
      </c>
      <c r="AF24" s="158">
        <v>1</v>
      </c>
      <c r="AH24" s="157" t="s">
        <v>39</v>
      </c>
      <c r="AI24" s="157">
        <v>12</v>
      </c>
      <c r="AJ24" s="157">
        <v>12</v>
      </c>
      <c r="AK24" s="157">
        <v>0</v>
      </c>
      <c r="AL24" s="157">
        <v>0</v>
      </c>
      <c r="AM24" s="158">
        <v>1</v>
      </c>
    </row>
    <row r="25" spans="4:39">
      <c r="D25" s="157" t="s">
        <v>40</v>
      </c>
      <c r="E25" s="157">
        <v>211</v>
      </c>
      <c r="F25" s="157">
        <v>104</v>
      </c>
      <c r="G25" s="157">
        <v>0</v>
      </c>
      <c r="H25" s="157">
        <v>107</v>
      </c>
      <c r="I25" s="158">
        <f t="shared" si="0"/>
        <v>0.49289099526066349</v>
      </c>
      <c r="L25" s="157" t="s">
        <v>40</v>
      </c>
      <c r="M25" s="157">
        <v>211</v>
      </c>
      <c r="N25" s="157">
        <v>104</v>
      </c>
      <c r="O25" s="157">
        <v>0</v>
      </c>
      <c r="P25" s="157">
        <v>107</v>
      </c>
      <c r="Q25" s="158">
        <f t="shared" si="1"/>
        <v>0.49289099526066349</v>
      </c>
      <c r="R25" s="162">
        <f t="shared" si="2"/>
        <v>0</v>
      </c>
      <c r="T25" s="157" t="s">
        <v>40</v>
      </c>
      <c r="U25" s="157">
        <v>211</v>
      </c>
      <c r="V25" s="157">
        <v>172</v>
      </c>
      <c r="W25" s="157">
        <v>1</v>
      </c>
      <c r="X25" s="157">
        <v>38</v>
      </c>
      <c r="Y25" s="158">
        <v>0.82</v>
      </c>
      <c r="AA25" s="157" t="s">
        <v>40</v>
      </c>
      <c r="AB25" s="157">
        <v>211</v>
      </c>
      <c r="AC25" s="157">
        <v>104</v>
      </c>
      <c r="AD25" s="157">
        <v>0</v>
      </c>
      <c r="AE25" s="157">
        <v>107</v>
      </c>
      <c r="AF25" s="158">
        <v>0.49</v>
      </c>
      <c r="AH25" s="157" t="s">
        <v>40</v>
      </c>
      <c r="AI25" s="157">
        <v>211</v>
      </c>
      <c r="AJ25" s="157">
        <v>104</v>
      </c>
      <c r="AK25" s="157">
        <v>0</v>
      </c>
      <c r="AL25" s="157">
        <v>107</v>
      </c>
      <c r="AM25" s="158">
        <v>0.49</v>
      </c>
    </row>
    <row r="26" spans="4:39">
      <c r="D26" s="157" t="s">
        <v>41</v>
      </c>
      <c r="E26" s="157">
        <v>12</v>
      </c>
      <c r="F26" s="157">
        <v>6</v>
      </c>
      <c r="G26" s="157">
        <v>6</v>
      </c>
      <c r="H26" s="157">
        <v>0</v>
      </c>
      <c r="I26" s="158">
        <f t="shared" si="0"/>
        <v>0.5</v>
      </c>
      <c r="L26" s="157" t="s">
        <v>41</v>
      </c>
      <c r="M26" s="157">
        <v>12</v>
      </c>
      <c r="N26" s="157">
        <v>6</v>
      </c>
      <c r="O26" s="157">
        <v>6</v>
      </c>
      <c r="P26" s="157">
        <v>0</v>
      </c>
      <c r="Q26" s="158">
        <f t="shared" si="1"/>
        <v>0.5</v>
      </c>
      <c r="R26" s="162">
        <f t="shared" si="2"/>
        <v>0</v>
      </c>
      <c r="T26" s="157" t="s">
        <v>41</v>
      </c>
      <c r="U26" s="157">
        <v>12</v>
      </c>
      <c r="V26" s="157">
        <v>9</v>
      </c>
      <c r="W26" s="157">
        <v>3</v>
      </c>
      <c r="X26" s="157">
        <v>0</v>
      </c>
      <c r="Y26" s="158">
        <v>0.75</v>
      </c>
      <c r="AA26" s="157" t="s">
        <v>41</v>
      </c>
      <c r="AB26" s="157">
        <v>12</v>
      </c>
      <c r="AC26" s="157">
        <v>9</v>
      </c>
      <c r="AD26" s="157">
        <v>3</v>
      </c>
      <c r="AE26" s="157">
        <v>0</v>
      </c>
      <c r="AF26" s="158">
        <v>0.75</v>
      </c>
      <c r="AH26" s="157" t="s">
        <v>41</v>
      </c>
      <c r="AI26" s="157">
        <v>12</v>
      </c>
      <c r="AJ26" s="157">
        <v>9</v>
      </c>
      <c r="AK26" s="157">
        <v>3</v>
      </c>
      <c r="AL26" s="157">
        <v>0</v>
      </c>
      <c r="AM26" s="158">
        <v>0.75</v>
      </c>
    </row>
    <row r="27" spans="4:39">
      <c r="D27" s="157" t="s">
        <v>42</v>
      </c>
      <c r="E27" s="159">
        <v>392</v>
      </c>
      <c r="F27" s="159">
        <v>0</v>
      </c>
      <c r="G27" s="159">
        <v>0</v>
      </c>
      <c r="H27" s="159">
        <v>392</v>
      </c>
      <c r="I27" s="158">
        <f t="shared" si="0"/>
        <v>0</v>
      </c>
      <c r="L27" s="157" t="s">
        <v>42</v>
      </c>
      <c r="M27" s="157">
        <v>392</v>
      </c>
      <c r="N27" s="157">
        <v>391</v>
      </c>
      <c r="O27" s="157">
        <v>1</v>
      </c>
      <c r="P27" s="157">
        <v>0</v>
      </c>
      <c r="Q27" s="158">
        <f t="shared" si="1"/>
        <v>0.99744897959183676</v>
      </c>
      <c r="R27" s="162">
        <f t="shared" si="2"/>
        <v>0.99744897959183676</v>
      </c>
      <c r="T27" s="157" t="s">
        <v>42</v>
      </c>
      <c r="U27" s="157">
        <v>392</v>
      </c>
      <c r="V27" s="157">
        <v>391</v>
      </c>
      <c r="W27" s="157">
        <v>1</v>
      </c>
      <c r="X27" s="157">
        <v>0</v>
      </c>
      <c r="Y27" s="158">
        <v>1</v>
      </c>
      <c r="AA27" s="157" t="s">
        <v>42</v>
      </c>
      <c r="AB27" s="157">
        <v>392</v>
      </c>
      <c r="AC27" s="157">
        <v>0</v>
      </c>
      <c r="AD27" s="157">
        <v>0</v>
      </c>
      <c r="AE27" s="157">
        <v>392</v>
      </c>
      <c r="AF27" s="158">
        <v>0</v>
      </c>
      <c r="AH27" s="157" t="s">
        <v>42</v>
      </c>
      <c r="AI27" s="157">
        <v>392</v>
      </c>
      <c r="AJ27" s="157">
        <v>391</v>
      </c>
      <c r="AK27" s="157">
        <v>1</v>
      </c>
      <c r="AL27" s="157">
        <v>0</v>
      </c>
      <c r="AM27" s="158">
        <v>1</v>
      </c>
    </row>
    <row r="28" spans="4:39">
      <c r="D28" s="157" t="s">
        <v>43</v>
      </c>
      <c r="E28" s="157">
        <v>49</v>
      </c>
      <c r="F28" s="157">
        <v>49</v>
      </c>
      <c r="G28" s="157">
        <v>0</v>
      </c>
      <c r="H28" s="157">
        <v>0</v>
      </c>
      <c r="I28" s="158">
        <f t="shared" si="0"/>
        <v>1</v>
      </c>
      <c r="L28" s="157" t="s">
        <v>43</v>
      </c>
      <c r="M28" s="157">
        <v>49</v>
      </c>
      <c r="N28" s="157">
        <v>49</v>
      </c>
      <c r="O28" s="157">
        <v>0</v>
      </c>
      <c r="P28" s="157">
        <v>0</v>
      </c>
      <c r="Q28" s="158">
        <f t="shared" si="1"/>
        <v>1</v>
      </c>
      <c r="R28" s="162">
        <f t="shared" si="2"/>
        <v>0</v>
      </c>
      <c r="T28" s="157" t="s">
        <v>43</v>
      </c>
      <c r="U28" s="157">
        <v>49</v>
      </c>
      <c r="V28" s="157">
        <v>49</v>
      </c>
      <c r="W28" s="157">
        <v>0</v>
      </c>
      <c r="X28" s="157">
        <v>0</v>
      </c>
      <c r="Y28" s="158">
        <v>1</v>
      </c>
      <c r="AA28" s="157" t="s">
        <v>43</v>
      </c>
      <c r="AB28" s="157">
        <v>49</v>
      </c>
      <c r="AC28" s="157">
        <v>49</v>
      </c>
      <c r="AD28" s="157">
        <v>0</v>
      </c>
      <c r="AE28" s="157">
        <v>0</v>
      </c>
      <c r="AF28" s="158">
        <v>1</v>
      </c>
      <c r="AH28" s="157" t="s">
        <v>43</v>
      </c>
      <c r="AI28" s="157">
        <v>49</v>
      </c>
      <c r="AJ28" s="157">
        <v>49</v>
      </c>
      <c r="AK28" s="157">
        <v>0</v>
      </c>
      <c r="AL28" s="157">
        <v>0</v>
      </c>
      <c r="AM28" s="158">
        <v>1</v>
      </c>
    </row>
    <row r="29" spans="4:39">
      <c r="D29" s="157" t="s">
        <v>44</v>
      </c>
      <c r="E29" s="157">
        <v>4</v>
      </c>
      <c r="F29" s="157">
        <v>4</v>
      </c>
      <c r="G29" s="157">
        <v>0</v>
      </c>
      <c r="H29" s="157">
        <v>0</v>
      </c>
      <c r="I29" s="158">
        <f t="shared" si="0"/>
        <v>1</v>
      </c>
      <c r="L29" s="157" t="s">
        <v>44</v>
      </c>
      <c r="M29" s="157">
        <v>4</v>
      </c>
      <c r="N29" s="157">
        <v>4</v>
      </c>
      <c r="O29" s="157">
        <v>0</v>
      </c>
      <c r="P29" s="157">
        <v>0</v>
      </c>
      <c r="Q29" s="158">
        <f t="shared" si="1"/>
        <v>1</v>
      </c>
      <c r="R29" s="162">
        <f t="shared" si="2"/>
        <v>0</v>
      </c>
      <c r="T29" s="157" t="s">
        <v>44</v>
      </c>
      <c r="U29" s="157">
        <v>4</v>
      </c>
      <c r="V29" s="157">
        <v>4</v>
      </c>
      <c r="W29" s="157">
        <v>0</v>
      </c>
      <c r="X29" s="157">
        <v>0</v>
      </c>
      <c r="Y29" s="158">
        <v>1</v>
      </c>
      <c r="AA29" s="157" t="s">
        <v>44</v>
      </c>
      <c r="AB29" s="157">
        <v>4</v>
      </c>
      <c r="AC29" s="157">
        <v>4</v>
      </c>
      <c r="AD29" s="157">
        <v>0</v>
      </c>
      <c r="AE29" s="157">
        <v>0</v>
      </c>
      <c r="AF29" s="158">
        <v>1</v>
      </c>
      <c r="AH29" s="157" t="s">
        <v>44</v>
      </c>
      <c r="AI29" s="157">
        <v>4</v>
      </c>
      <c r="AJ29" s="157">
        <v>4</v>
      </c>
      <c r="AK29" s="157">
        <v>0</v>
      </c>
      <c r="AL29" s="157">
        <v>0</v>
      </c>
      <c r="AM29" s="158">
        <v>1</v>
      </c>
    </row>
    <row r="30" spans="4:39">
      <c r="D30" s="157" t="s">
        <v>45</v>
      </c>
      <c r="E30" s="157">
        <v>52</v>
      </c>
      <c r="F30" s="157">
        <v>52</v>
      </c>
      <c r="G30" s="157">
        <v>0</v>
      </c>
      <c r="H30" s="157">
        <v>0</v>
      </c>
      <c r="I30" s="158">
        <f t="shared" si="0"/>
        <v>1</v>
      </c>
      <c r="L30" s="157" t="s">
        <v>45</v>
      </c>
      <c r="M30" s="157">
        <v>52</v>
      </c>
      <c r="N30" s="157">
        <v>52</v>
      </c>
      <c r="O30" s="157">
        <v>0</v>
      </c>
      <c r="P30" s="157">
        <v>0</v>
      </c>
      <c r="Q30" s="158">
        <f t="shared" si="1"/>
        <v>1</v>
      </c>
      <c r="R30" s="162">
        <f t="shared" si="2"/>
        <v>0</v>
      </c>
      <c r="T30" s="157" t="s">
        <v>45</v>
      </c>
      <c r="U30" s="157">
        <v>52</v>
      </c>
      <c r="V30" s="157">
        <v>52</v>
      </c>
      <c r="W30" s="157">
        <v>0</v>
      </c>
      <c r="X30" s="157">
        <v>0</v>
      </c>
      <c r="Y30" s="158">
        <v>1</v>
      </c>
      <c r="AA30" s="157" t="s">
        <v>45</v>
      </c>
      <c r="AB30" s="157">
        <v>52</v>
      </c>
      <c r="AC30" s="157">
        <v>52</v>
      </c>
      <c r="AD30" s="157">
        <v>0</v>
      </c>
      <c r="AE30" s="157">
        <v>0</v>
      </c>
      <c r="AF30" s="158">
        <v>1</v>
      </c>
      <c r="AH30" s="157" t="s">
        <v>45</v>
      </c>
      <c r="AI30" s="157">
        <v>52</v>
      </c>
      <c r="AJ30" s="157">
        <v>52</v>
      </c>
      <c r="AK30" s="157">
        <v>0</v>
      </c>
      <c r="AL30" s="157">
        <v>0</v>
      </c>
      <c r="AM30" s="158">
        <v>1</v>
      </c>
    </row>
    <row r="31" spans="4:39">
      <c r="D31" s="163" t="s">
        <v>46</v>
      </c>
      <c r="E31" s="157">
        <v>141</v>
      </c>
      <c r="F31" s="157">
        <v>141</v>
      </c>
      <c r="G31" s="157">
        <v>0</v>
      </c>
      <c r="H31" s="157">
        <v>0</v>
      </c>
      <c r="I31" s="158">
        <f t="shared" si="0"/>
        <v>1</v>
      </c>
      <c r="L31" s="163" t="s">
        <v>46</v>
      </c>
      <c r="M31" s="157">
        <v>141</v>
      </c>
      <c r="N31" s="157">
        <v>141</v>
      </c>
      <c r="O31" s="157">
        <v>0</v>
      </c>
      <c r="P31" s="157">
        <v>0</v>
      </c>
      <c r="Q31" s="158">
        <f t="shared" si="1"/>
        <v>1</v>
      </c>
      <c r="R31" s="162">
        <f t="shared" si="2"/>
        <v>0</v>
      </c>
      <c r="T31" s="157" t="s">
        <v>46</v>
      </c>
      <c r="U31" s="157">
        <v>145</v>
      </c>
      <c r="V31" s="157">
        <v>141</v>
      </c>
      <c r="W31" s="157">
        <v>0</v>
      </c>
      <c r="X31" s="157">
        <v>4</v>
      </c>
      <c r="Y31" s="158">
        <v>0.97</v>
      </c>
      <c r="AA31" s="17" t="s">
        <v>46</v>
      </c>
      <c r="AB31" s="157">
        <v>145</v>
      </c>
      <c r="AC31" s="157">
        <v>141</v>
      </c>
      <c r="AD31" s="157">
        <v>0</v>
      </c>
      <c r="AE31" s="157">
        <v>4</v>
      </c>
      <c r="AF31" s="158">
        <v>0.97</v>
      </c>
      <c r="AH31" s="157" t="s">
        <v>46</v>
      </c>
      <c r="AI31" s="157">
        <v>145</v>
      </c>
      <c r="AJ31" s="157">
        <v>141</v>
      </c>
      <c r="AK31" s="157">
        <v>0</v>
      </c>
      <c r="AL31" s="157">
        <v>4</v>
      </c>
      <c r="AM31" s="158">
        <v>0.97</v>
      </c>
    </row>
    <row r="32" spans="4:39">
      <c r="D32" s="157" t="s">
        <v>47</v>
      </c>
      <c r="E32" s="157">
        <v>45</v>
      </c>
      <c r="F32" s="157">
        <v>45</v>
      </c>
      <c r="G32" s="157">
        <v>0</v>
      </c>
      <c r="H32" s="157">
        <v>0</v>
      </c>
      <c r="I32" s="158">
        <f t="shared" si="0"/>
        <v>1</v>
      </c>
      <c r="L32" s="157" t="s">
        <v>47</v>
      </c>
      <c r="M32" s="157">
        <v>45</v>
      </c>
      <c r="N32" s="157">
        <v>45</v>
      </c>
      <c r="O32" s="157">
        <v>0</v>
      </c>
      <c r="P32" s="157">
        <v>0</v>
      </c>
      <c r="Q32" s="158">
        <f t="shared" si="1"/>
        <v>1</v>
      </c>
      <c r="R32" s="162">
        <f t="shared" si="2"/>
        <v>0</v>
      </c>
      <c r="T32" s="157" t="s">
        <v>47</v>
      </c>
      <c r="U32" s="157">
        <v>45</v>
      </c>
      <c r="V32" s="157">
        <v>45</v>
      </c>
      <c r="W32" s="157">
        <v>0</v>
      </c>
      <c r="X32" s="157">
        <v>0</v>
      </c>
      <c r="Y32" s="158">
        <v>1</v>
      </c>
      <c r="AA32" s="157" t="s">
        <v>47</v>
      </c>
      <c r="AB32" s="157">
        <v>45</v>
      </c>
      <c r="AC32" s="157">
        <v>45</v>
      </c>
      <c r="AD32" s="157">
        <v>0</v>
      </c>
      <c r="AE32" s="157">
        <v>0</v>
      </c>
      <c r="AF32" s="158">
        <v>1</v>
      </c>
      <c r="AH32" s="157" t="s">
        <v>47</v>
      </c>
      <c r="AI32" s="157">
        <v>45</v>
      </c>
      <c r="AJ32" s="157">
        <v>45</v>
      </c>
      <c r="AK32" s="157">
        <v>0</v>
      </c>
      <c r="AL32" s="157">
        <v>0</v>
      </c>
      <c r="AM32" s="158">
        <v>1</v>
      </c>
    </row>
    <row r="33" spans="4:39">
      <c r="D33" s="157" t="s">
        <v>48</v>
      </c>
      <c r="E33" s="157">
        <v>4</v>
      </c>
      <c r="F33" s="157">
        <v>2</v>
      </c>
      <c r="G33" s="157">
        <v>2</v>
      </c>
      <c r="H33" s="157">
        <v>0</v>
      </c>
      <c r="I33" s="158">
        <f t="shared" si="0"/>
        <v>0.5</v>
      </c>
      <c r="L33" s="157" t="s">
        <v>48</v>
      </c>
      <c r="M33" s="157">
        <v>4</v>
      </c>
      <c r="N33" s="157">
        <v>2</v>
      </c>
      <c r="O33" s="157">
        <v>2</v>
      </c>
      <c r="P33" s="157">
        <v>0</v>
      </c>
      <c r="Q33" s="158">
        <f t="shared" si="1"/>
        <v>0.5</v>
      </c>
      <c r="R33" s="162">
        <f t="shared" si="2"/>
        <v>0</v>
      </c>
      <c r="T33" s="157" t="s">
        <v>48</v>
      </c>
      <c r="U33" s="157">
        <v>4</v>
      </c>
      <c r="V33" s="157">
        <v>2</v>
      </c>
      <c r="W33" s="157">
        <v>2</v>
      </c>
      <c r="X33" s="157">
        <v>0</v>
      </c>
      <c r="Y33" s="158">
        <v>0.5</v>
      </c>
      <c r="AA33" s="157" t="s">
        <v>48</v>
      </c>
      <c r="AB33" s="157">
        <v>4</v>
      </c>
      <c r="AC33" s="157">
        <v>2</v>
      </c>
      <c r="AD33" s="157">
        <v>2</v>
      </c>
      <c r="AE33" s="157">
        <v>0</v>
      </c>
      <c r="AF33" s="158">
        <v>0.5</v>
      </c>
      <c r="AH33" s="157" t="s">
        <v>48</v>
      </c>
      <c r="AI33" s="157">
        <v>4</v>
      </c>
      <c r="AJ33" s="157">
        <v>2</v>
      </c>
      <c r="AK33" s="157">
        <v>2</v>
      </c>
      <c r="AL33" s="157">
        <v>0</v>
      </c>
      <c r="AM33" s="158">
        <v>0.5</v>
      </c>
    </row>
    <row r="34" spans="4:39">
      <c r="D34" s="157" t="s">
        <v>49</v>
      </c>
      <c r="E34" s="157">
        <v>15</v>
      </c>
      <c r="F34" s="157">
        <v>14</v>
      </c>
      <c r="G34" s="157">
        <v>1</v>
      </c>
      <c r="H34" s="157">
        <v>0</v>
      </c>
      <c r="I34" s="158">
        <f t="shared" si="0"/>
        <v>0.93333333333333335</v>
      </c>
      <c r="L34" s="157" t="s">
        <v>49</v>
      </c>
      <c r="M34" s="157">
        <v>15</v>
      </c>
      <c r="N34" s="157">
        <v>14</v>
      </c>
      <c r="O34" s="157">
        <v>1</v>
      </c>
      <c r="P34" s="157">
        <v>0</v>
      </c>
      <c r="Q34" s="158">
        <f t="shared" si="1"/>
        <v>0.93333333333333335</v>
      </c>
      <c r="R34" s="162">
        <f t="shared" si="2"/>
        <v>0</v>
      </c>
      <c r="T34" s="157" t="s">
        <v>49</v>
      </c>
      <c r="U34" s="157">
        <v>15</v>
      </c>
      <c r="V34" s="157">
        <v>14</v>
      </c>
      <c r="W34" s="157">
        <v>1</v>
      </c>
      <c r="X34" s="157">
        <v>0</v>
      </c>
      <c r="Y34" s="158">
        <v>0.93</v>
      </c>
      <c r="AA34" s="157" t="s">
        <v>49</v>
      </c>
      <c r="AB34" s="157">
        <v>15</v>
      </c>
      <c r="AC34" s="157">
        <v>14</v>
      </c>
      <c r="AD34" s="157">
        <v>1</v>
      </c>
      <c r="AE34" s="157">
        <v>0</v>
      </c>
      <c r="AF34" s="158">
        <v>0.93</v>
      </c>
      <c r="AH34" s="157" t="s">
        <v>49</v>
      </c>
      <c r="AI34" s="157">
        <v>15</v>
      </c>
      <c r="AJ34" s="157">
        <v>14</v>
      </c>
      <c r="AK34" s="157">
        <v>1</v>
      </c>
      <c r="AL34" s="157">
        <v>0</v>
      </c>
      <c r="AM34" s="158">
        <v>0.93</v>
      </c>
    </row>
    <row r="35" spans="4:39">
      <c r="D35" s="157" t="s">
        <v>50</v>
      </c>
      <c r="E35" s="157">
        <v>18</v>
      </c>
      <c r="F35" s="157">
        <v>18</v>
      </c>
      <c r="G35" s="157">
        <v>0</v>
      </c>
      <c r="H35" s="157">
        <v>0</v>
      </c>
      <c r="I35" s="158">
        <f t="shared" si="0"/>
        <v>1</v>
      </c>
      <c r="L35" s="157" t="s">
        <v>50</v>
      </c>
      <c r="M35" s="157">
        <v>18</v>
      </c>
      <c r="N35" s="157">
        <v>18</v>
      </c>
      <c r="O35" s="157">
        <v>0</v>
      </c>
      <c r="P35" s="157">
        <v>0</v>
      </c>
      <c r="Q35" s="158">
        <f t="shared" si="1"/>
        <v>1</v>
      </c>
      <c r="R35" s="162">
        <f t="shared" si="2"/>
        <v>0</v>
      </c>
      <c r="T35" s="157" t="s">
        <v>50</v>
      </c>
      <c r="U35" s="157">
        <v>18</v>
      </c>
      <c r="V35" s="157">
        <v>18</v>
      </c>
      <c r="W35" s="157">
        <v>0</v>
      </c>
      <c r="X35" s="157">
        <v>0</v>
      </c>
      <c r="Y35" s="158">
        <v>1</v>
      </c>
      <c r="AA35" s="157" t="s">
        <v>50</v>
      </c>
      <c r="AB35" s="157">
        <v>18</v>
      </c>
      <c r="AC35" s="157">
        <v>18</v>
      </c>
      <c r="AD35" s="157">
        <v>0</v>
      </c>
      <c r="AE35" s="157">
        <v>0</v>
      </c>
      <c r="AF35" s="158">
        <v>1</v>
      </c>
      <c r="AH35" s="157" t="s">
        <v>50</v>
      </c>
      <c r="AI35" s="157">
        <v>18</v>
      </c>
      <c r="AJ35" s="157">
        <v>18</v>
      </c>
      <c r="AK35" s="157">
        <v>0</v>
      </c>
      <c r="AL35" s="157">
        <v>0</v>
      </c>
      <c r="AM35" s="158">
        <v>1</v>
      </c>
    </row>
    <row r="36" spans="4:39">
      <c r="D36" s="157" t="s">
        <v>51</v>
      </c>
      <c r="E36" s="157">
        <v>59</v>
      </c>
      <c r="F36" s="157">
        <v>59</v>
      </c>
      <c r="G36" s="157">
        <v>0</v>
      </c>
      <c r="H36" s="157">
        <v>0</v>
      </c>
      <c r="I36" s="158">
        <f t="shared" si="0"/>
        <v>1</v>
      </c>
      <c r="L36" s="157" t="s">
        <v>51</v>
      </c>
      <c r="M36" s="157">
        <v>59</v>
      </c>
      <c r="N36" s="157">
        <v>59</v>
      </c>
      <c r="O36" s="157">
        <v>0</v>
      </c>
      <c r="P36" s="157">
        <v>0</v>
      </c>
      <c r="Q36" s="158">
        <f t="shared" si="1"/>
        <v>1</v>
      </c>
      <c r="R36" s="162">
        <f t="shared" si="2"/>
        <v>0</v>
      </c>
      <c r="T36" s="157" t="s">
        <v>51</v>
      </c>
      <c r="U36" s="157">
        <v>59</v>
      </c>
      <c r="V36" s="157">
        <v>59</v>
      </c>
      <c r="W36" s="157">
        <v>0</v>
      </c>
      <c r="X36" s="157">
        <v>0</v>
      </c>
      <c r="Y36" s="158">
        <v>1</v>
      </c>
      <c r="AA36" s="157" t="s">
        <v>51</v>
      </c>
      <c r="AB36" s="157">
        <v>59</v>
      </c>
      <c r="AC36" s="157">
        <v>59</v>
      </c>
      <c r="AD36" s="157">
        <v>0</v>
      </c>
      <c r="AE36" s="157">
        <v>0</v>
      </c>
      <c r="AF36" s="158">
        <v>1</v>
      </c>
      <c r="AH36" s="157" t="s">
        <v>51</v>
      </c>
      <c r="AI36" s="157">
        <v>59</v>
      </c>
      <c r="AJ36" s="157">
        <v>59</v>
      </c>
      <c r="AK36" s="157">
        <v>0</v>
      </c>
      <c r="AL36" s="157">
        <v>0</v>
      </c>
      <c r="AM36" s="158">
        <v>1</v>
      </c>
    </row>
    <row r="37" spans="4:39">
      <c r="D37" s="157" t="s">
        <v>52</v>
      </c>
      <c r="E37" s="157">
        <v>14</v>
      </c>
      <c r="F37" s="157">
        <v>12</v>
      </c>
      <c r="G37" s="157">
        <v>0</v>
      </c>
      <c r="H37" s="157">
        <v>2</v>
      </c>
      <c r="I37" s="158">
        <f t="shared" si="0"/>
        <v>0.8571428571428571</v>
      </c>
      <c r="L37" s="157" t="s">
        <v>52</v>
      </c>
      <c r="M37" s="157">
        <v>14</v>
      </c>
      <c r="N37" s="157">
        <v>12</v>
      </c>
      <c r="O37" s="157">
        <v>0</v>
      </c>
      <c r="P37" s="157">
        <v>2</v>
      </c>
      <c r="Q37" s="158">
        <f t="shared" si="1"/>
        <v>0.8571428571428571</v>
      </c>
      <c r="R37" s="162">
        <f t="shared" si="2"/>
        <v>0</v>
      </c>
      <c r="T37" s="157" t="s">
        <v>52</v>
      </c>
      <c r="U37" s="157">
        <v>14</v>
      </c>
      <c r="V37" s="157">
        <v>12</v>
      </c>
      <c r="W37" s="157">
        <v>0</v>
      </c>
      <c r="X37" s="157">
        <v>2</v>
      </c>
      <c r="Y37" s="158">
        <v>0.86</v>
      </c>
      <c r="AA37" s="157" t="s">
        <v>52</v>
      </c>
      <c r="AB37" s="157">
        <v>14</v>
      </c>
      <c r="AC37" s="157">
        <v>12</v>
      </c>
      <c r="AD37" s="157">
        <v>0</v>
      </c>
      <c r="AE37" s="157">
        <v>2</v>
      </c>
      <c r="AF37" s="158">
        <v>0.86</v>
      </c>
      <c r="AH37" s="157" t="s">
        <v>52</v>
      </c>
      <c r="AI37" s="157">
        <v>14</v>
      </c>
      <c r="AJ37" s="157">
        <v>12</v>
      </c>
      <c r="AK37" s="157">
        <v>0</v>
      </c>
      <c r="AL37" s="157">
        <v>2</v>
      </c>
      <c r="AM37" s="158">
        <v>0.86</v>
      </c>
    </row>
    <row r="38" spans="4:39">
      <c r="D38" s="157" t="s">
        <v>54</v>
      </c>
      <c r="E38" s="157">
        <v>72</v>
      </c>
      <c r="F38" s="157">
        <v>72</v>
      </c>
      <c r="G38" s="157">
        <v>0</v>
      </c>
      <c r="H38" s="157">
        <v>0</v>
      </c>
      <c r="I38" s="158">
        <f t="shared" si="0"/>
        <v>1</v>
      </c>
      <c r="L38" s="157" t="s">
        <v>54</v>
      </c>
      <c r="M38" s="157">
        <v>72</v>
      </c>
      <c r="N38" s="157">
        <v>72</v>
      </c>
      <c r="O38" s="157">
        <v>0</v>
      </c>
      <c r="P38" s="157">
        <v>0</v>
      </c>
      <c r="Q38" s="158">
        <f t="shared" si="1"/>
        <v>1</v>
      </c>
      <c r="R38" s="162">
        <f t="shared" si="2"/>
        <v>0</v>
      </c>
      <c r="T38" s="157" t="s">
        <v>54</v>
      </c>
      <c r="U38" s="157">
        <v>72</v>
      </c>
      <c r="V38" s="157">
        <v>72</v>
      </c>
      <c r="W38" s="157">
        <v>0</v>
      </c>
      <c r="X38" s="157">
        <v>0</v>
      </c>
      <c r="Y38" s="158">
        <v>1</v>
      </c>
      <c r="AA38" s="157" t="s">
        <v>54</v>
      </c>
      <c r="AB38" s="157">
        <v>72</v>
      </c>
      <c r="AC38" s="157">
        <v>72</v>
      </c>
      <c r="AD38" s="157">
        <v>0</v>
      </c>
      <c r="AE38" s="157">
        <v>0</v>
      </c>
      <c r="AF38" s="158">
        <v>1</v>
      </c>
      <c r="AH38" s="157" t="s">
        <v>54</v>
      </c>
      <c r="AI38" s="157">
        <v>72</v>
      </c>
      <c r="AJ38" s="157">
        <v>72</v>
      </c>
      <c r="AK38" s="157">
        <v>0</v>
      </c>
      <c r="AL38" s="157">
        <v>0</v>
      </c>
      <c r="AM38" s="158">
        <v>1</v>
      </c>
    </row>
    <row r="39" spans="4:39">
      <c r="D39" s="157" t="s">
        <v>55</v>
      </c>
      <c r="E39" s="157">
        <v>85</v>
      </c>
      <c r="F39" s="157">
        <v>35</v>
      </c>
      <c r="G39" s="157">
        <v>50</v>
      </c>
      <c r="H39" s="157">
        <v>0</v>
      </c>
      <c r="I39" s="158">
        <f t="shared" si="0"/>
        <v>0.41176470588235292</v>
      </c>
      <c r="L39" s="157" t="s">
        <v>55</v>
      </c>
      <c r="M39" s="157">
        <v>85</v>
      </c>
      <c r="N39" s="157">
        <v>35</v>
      </c>
      <c r="O39" s="157">
        <v>50</v>
      </c>
      <c r="P39" s="157">
        <v>0</v>
      </c>
      <c r="Q39" s="158">
        <f t="shared" si="1"/>
        <v>0.41176470588235292</v>
      </c>
      <c r="R39" s="162">
        <f t="shared" si="2"/>
        <v>0</v>
      </c>
      <c r="T39" s="157" t="s">
        <v>55</v>
      </c>
      <c r="U39" s="157">
        <v>85</v>
      </c>
      <c r="V39" s="157">
        <v>35</v>
      </c>
      <c r="W39" s="157">
        <v>50</v>
      </c>
      <c r="X39" s="157">
        <v>0</v>
      </c>
      <c r="Y39" s="158">
        <v>0.41</v>
      </c>
      <c r="AA39" s="157" t="s">
        <v>55</v>
      </c>
      <c r="AB39" s="157">
        <v>85</v>
      </c>
      <c r="AC39" s="157">
        <v>35</v>
      </c>
      <c r="AD39" s="157">
        <v>50</v>
      </c>
      <c r="AE39" s="157">
        <v>0</v>
      </c>
      <c r="AF39" s="158">
        <v>0.41</v>
      </c>
      <c r="AH39" s="157" t="s">
        <v>55</v>
      </c>
      <c r="AI39" s="157">
        <v>85</v>
      </c>
      <c r="AJ39" s="157">
        <v>35</v>
      </c>
      <c r="AK39" s="157">
        <v>50</v>
      </c>
      <c r="AL39" s="157">
        <v>0</v>
      </c>
      <c r="AM39" s="158">
        <v>0.41</v>
      </c>
    </row>
    <row r="40" spans="4:39">
      <c r="D40" s="157" t="s">
        <v>56</v>
      </c>
      <c r="E40" s="157">
        <v>153</v>
      </c>
      <c r="F40" s="157">
        <v>152</v>
      </c>
      <c r="G40" s="157">
        <v>1</v>
      </c>
      <c r="H40" s="157">
        <v>0</v>
      </c>
      <c r="I40" s="158">
        <f t="shared" si="0"/>
        <v>0.99346405228758172</v>
      </c>
      <c r="L40" s="157" t="s">
        <v>56</v>
      </c>
      <c r="M40" s="157">
        <v>153</v>
      </c>
      <c r="N40" s="157">
        <v>152</v>
      </c>
      <c r="O40" s="157">
        <v>1</v>
      </c>
      <c r="P40" s="157">
        <v>0</v>
      </c>
      <c r="Q40" s="158">
        <f t="shared" si="1"/>
        <v>0.99346405228758172</v>
      </c>
      <c r="R40" s="162">
        <f t="shared" si="2"/>
        <v>0</v>
      </c>
      <c r="T40" s="157" t="s">
        <v>56</v>
      </c>
      <c r="U40" s="157">
        <v>153</v>
      </c>
      <c r="V40" s="157">
        <v>152</v>
      </c>
      <c r="W40" s="157">
        <v>1</v>
      </c>
      <c r="X40" s="157">
        <v>0</v>
      </c>
      <c r="Y40" s="158">
        <v>0.99</v>
      </c>
      <c r="AA40" s="157" t="s">
        <v>56</v>
      </c>
      <c r="AB40" s="157">
        <v>153</v>
      </c>
      <c r="AC40" s="157">
        <v>152</v>
      </c>
      <c r="AD40" s="157">
        <v>1</v>
      </c>
      <c r="AE40" s="157">
        <v>0</v>
      </c>
      <c r="AF40" s="158">
        <v>0.99</v>
      </c>
      <c r="AH40" s="157" t="s">
        <v>56</v>
      </c>
      <c r="AI40" s="157">
        <v>153</v>
      </c>
      <c r="AJ40" s="157">
        <v>152</v>
      </c>
      <c r="AK40" s="157">
        <v>1</v>
      </c>
      <c r="AL40" s="157">
        <v>0</v>
      </c>
      <c r="AM40" s="158">
        <v>0.99</v>
      </c>
    </row>
    <row r="41" spans="4:39">
      <c r="D41" s="157" t="s">
        <v>57</v>
      </c>
      <c r="E41" s="157">
        <v>67</v>
      </c>
      <c r="F41" s="157">
        <v>55</v>
      </c>
      <c r="G41" s="157">
        <v>11</v>
      </c>
      <c r="H41" s="157">
        <v>1</v>
      </c>
      <c r="I41" s="158">
        <f t="shared" si="0"/>
        <v>0.82089552238805974</v>
      </c>
      <c r="L41" s="157" t="s">
        <v>57</v>
      </c>
      <c r="M41" s="157">
        <v>67</v>
      </c>
      <c r="N41" s="157">
        <v>55</v>
      </c>
      <c r="O41" s="157">
        <v>11</v>
      </c>
      <c r="P41" s="157">
        <v>1</v>
      </c>
      <c r="Q41" s="158">
        <f t="shared" si="1"/>
        <v>0.82089552238805974</v>
      </c>
      <c r="R41" s="162">
        <f t="shared" si="2"/>
        <v>0</v>
      </c>
      <c r="T41" s="157" t="s">
        <v>57</v>
      </c>
      <c r="U41" s="157">
        <v>67</v>
      </c>
      <c r="V41" s="157">
        <v>55</v>
      </c>
      <c r="W41" s="157">
        <v>11</v>
      </c>
      <c r="X41" s="157">
        <v>1</v>
      </c>
      <c r="Y41" s="158">
        <v>0.82</v>
      </c>
      <c r="AA41" s="157" t="s">
        <v>57</v>
      </c>
      <c r="AB41" s="157">
        <v>67</v>
      </c>
      <c r="AC41" s="157">
        <v>55</v>
      </c>
      <c r="AD41" s="157">
        <v>11</v>
      </c>
      <c r="AE41" s="157">
        <v>1</v>
      </c>
      <c r="AF41" s="158">
        <v>0.82</v>
      </c>
      <c r="AH41" s="157" t="s">
        <v>57</v>
      </c>
      <c r="AI41" s="157">
        <v>67</v>
      </c>
      <c r="AJ41" s="157">
        <v>55</v>
      </c>
      <c r="AK41" s="157">
        <v>11</v>
      </c>
      <c r="AL41" s="157">
        <v>1</v>
      </c>
      <c r="AM41" s="158">
        <v>0.82</v>
      </c>
    </row>
    <row r="42" spans="4:39">
      <c r="D42" s="163" t="s">
        <v>58</v>
      </c>
      <c r="E42" s="157">
        <v>3</v>
      </c>
      <c r="F42" s="157">
        <v>3</v>
      </c>
      <c r="G42" s="157">
        <v>0</v>
      </c>
      <c r="H42" s="157">
        <v>0</v>
      </c>
      <c r="I42" s="158">
        <f t="shared" si="0"/>
        <v>1</v>
      </c>
      <c r="L42" s="163" t="s">
        <v>58</v>
      </c>
      <c r="M42" s="157">
        <v>3</v>
      </c>
      <c r="N42" s="157">
        <v>3</v>
      </c>
      <c r="O42" s="157">
        <v>0</v>
      </c>
      <c r="P42" s="157">
        <v>0</v>
      </c>
      <c r="Q42" s="158">
        <f t="shared" si="1"/>
        <v>1</v>
      </c>
      <c r="R42" s="162">
        <f t="shared" si="2"/>
        <v>0</v>
      </c>
      <c r="T42" s="157" t="s">
        <v>58</v>
      </c>
      <c r="U42" s="157">
        <v>9</v>
      </c>
      <c r="V42" s="157">
        <v>3</v>
      </c>
      <c r="W42" s="157">
        <v>0</v>
      </c>
      <c r="X42" s="157">
        <v>6</v>
      </c>
      <c r="Y42" s="158">
        <v>0.33</v>
      </c>
      <c r="AA42" s="17" t="s">
        <v>58</v>
      </c>
      <c r="AB42" s="157">
        <v>9</v>
      </c>
      <c r="AC42" s="157">
        <v>3</v>
      </c>
      <c r="AD42" s="157">
        <v>0</v>
      </c>
      <c r="AE42" s="157">
        <v>6</v>
      </c>
      <c r="AF42" s="158">
        <v>0.33</v>
      </c>
      <c r="AH42" s="157" t="s">
        <v>58</v>
      </c>
      <c r="AI42" s="157">
        <v>9</v>
      </c>
      <c r="AJ42" s="157">
        <v>3</v>
      </c>
      <c r="AK42" s="157">
        <v>0</v>
      </c>
      <c r="AL42" s="157">
        <v>6</v>
      </c>
      <c r="AM42" s="158">
        <v>0.33</v>
      </c>
    </row>
    <row r="43" spans="4:39">
      <c r="D43" s="161" t="s">
        <v>59</v>
      </c>
      <c r="E43" s="157">
        <v>27</v>
      </c>
      <c r="F43" s="157">
        <v>26</v>
      </c>
      <c r="G43" s="157">
        <v>1</v>
      </c>
      <c r="H43" s="157">
        <v>0</v>
      </c>
      <c r="I43" s="158">
        <f t="shared" si="0"/>
        <v>0.96296296296296291</v>
      </c>
      <c r="L43" s="161" t="s">
        <v>59</v>
      </c>
      <c r="M43" s="157">
        <v>27</v>
      </c>
      <c r="N43" s="157">
        <v>26</v>
      </c>
      <c r="O43" s="157">
        <v>1</v>
      </c>
      <c r="P43" s="157">
        <v>0</v>
      </c>
      <c r="Q43" s="158">
        <f t="shared" si="1"/>
        <v>0.96296296296296291</v>
      </c>
      <c r="R43" s="162">
        <f t="shared" si="2"/>
        <v>0</v>
      </c>
      <c r="T43" s="157" t="s">
        <v>59</v>
      </c>
      <c r="U43" s="157">
        <v>29</v>
      </c>
      <c r="V43" s="157">
        <v>26</v>
      </c>
      <c r="W43" s="157">
        <v>1</v>
      </c>
      <c r="X43" s="157">
        <v>2</v>
      </c>
      <c r="Y43" s="158">
        <v>0.9</v>
      </c>
      <c r="AA43" s="17" t="s">
        <v>59</v>
      </c>
      <c r="AB43" s="157">
        <v>29</v>
      </c>
      <c r="AC43" s="157">
        <v>26</v>
      </c>
      <c r="AD43" s="157">
        <v>1</v>
      </c>
      <c r="AE43" s="157">
        <v>2</v>
      </c>
      <c r="AF43" s="158">
        <v>0.9</v>
      </c>
      <c r="AH43" s="157" t="s">
        <v>59</v>
      </c>
      <c r="AI43" s="157">
        <v>32</v>
      </c>
      <c r="AJ43" s="157">
        <v>26</v>
      </c>
      <c r="AK43" s="157">
        <v>1</v>
      </c>
      <c r="AL43" s="157">
        <v>5</v>
      </c>
      <c r="AM43" s="158">
        <v>0.81</v>
      </c>
    </row>
    <row r="44" spans="4:39">
      <c r="D44" s="157" t="s">
        <v>60</v>
      </c>
      <c r="E44" s="157">
        <v>6</v>
      </c>
      <c r="F44" s="157">
        <v>6</v>
      </c>
      <c r="G44" s="157">
        <v>0</v>
      </c>
      <c r="H44" s="157">
        <v>0</v>
      </c>
      <c r="I44" s="158">
        <f t="shared" si="0"/>
        <v>1</v>
      </c>
      <c r="L44" s="157" t="s">
        <v>60</v>
      </c>
      <c r="M44" s="157">
        <v>6</v>
      </c>
      <c r="N44" s="157">
        <v>6</v>
      </c>
      <c r="O44" s="157">
        <v>0</v>
      </c>
      <c r="P44" s="157">
        <v>0</v>
      </c>
      <c r="Q44" s="158">
        <f t="shared" si="1"/>
        <v>1</v>
      </c>
      <c r="R44" s="162">
        <f t="shared" si="2"/>
        <v>0</v>
      </c>
      <c r="T44" s="157" t="s">
        <v>60</v>
      </c>
      <c r="U44" s="157">
        <v>6</v>
      </c>
      <c r="V44" s="157">
        <v>6</v>
      </c>
      <c r="W44" s="157">
        <v>0</v>
      </c>
      <c r="X44" s="157">
        <v>0</v>
      </c>
      <c r="Y44" s="158">
        <v>1</v>
      </c>
      <c r="AA44" s="157" t="s">
        <v>60</v>
      </c>
      <c r="AB44" s="157">
        <v>6</v>
      </c>
      <c r="AC44" s="157">
        <v>6</v>
      </c>
      <c r="AD44" s="157">
        <v>0</v>
      </c>
      <c r="AE44" s="157">
        <v>0</v>
      </c>
      <c r="AF44" s="158">
        <v>1</v>
      </c>
      <c r="AH44" s="157" t="s">
        <v>60</v>
      </c>
      <c r="AI44" s="157">
        <v>6</v>
      </c>
      <c r="AJ44" s="157">
        <v>6</v>
      </c>
      <c r="AK44" s="157">
        <v>0</v>
      </c>
      <c r="AL44" s="157">
        <v>0</v>
      </c>
      <c r="AM44" s="158">
        <v>1</v>
      </c>
    </row>
    <row r="45" spans="4:39">
      <c r="D45" s="157" t="s">
        <v>61</v>
      </c>
      <c r="E45" s="157">
        <v>25</v>
      </c>
      <c r="F45" s="157">
        <v>17</v>
      </c>
      <c r="G45" s="157">
        <v>8</v>
      </c>
      <c r="H45" s="157">
        <v>0</v>
      </c>
      <c r="I45" s="158">
        <f t="shared" si="0"/>
        <v>0.68</v>
      </c>
      <c r="L45" s="157" t="s">
        <v>61</v>
      </c>
      <c r="M45" s="157">
        <v>25</v>
      </c>
      <c r="N45" s="157">
        <v>17</v>
      </c>
      <c r="O45" s="157">
        <v>8</v>
      </c>
      <c r="P45" s="157">
        <v>0</v>
      </c>
      <c r="Q45" s="158">
        <f t="shared" si="1"/>
        <v>0.68</v>
      </c>
      <c r="R45" s="162">
        <f t="shared" si="2"/>
        <v>0</v>
      </c>
      <c r="T45" s="157" t="s">
        <v>61</v>
      </c>
      <c r="U45" s="157">
        <v>25</v>
      </c>
      <c r="V45" s="157">
        <v>17</v>
      </c>
      <c r="W45" s="157">
        <v>8</v>
      </c>
      <c r="X45" s="157">
        <v>0</v>
      </c>
      <c r="Y45" s="158">
        <v>0.68</v>
      </c>
      <c r="AA45" s="157" t="s">
        <v>61</v>
      </c>
      <c r="AB45" s="157">
        <v>25</v>
      </c>
      <c r="AC45" s="157">
        <v>17</v>
      </c>
      <c r="AD45" s="157">
        <v>8</v>
      </c>
      <c r="AE45" s="157">
        <v>0</v>
      </c>
      <c r="AF45" s="158">
        <v>0.68</v>
      </c>
      <c r="AH45" s="157" t="s">
        <v>61</v>
      </c>
      <c r="AI45" s="157">
        <v>25</v>
      </c>
      <c r="AJ45" s="157">
        <v>17</v>
      </c>
      <c r="AK45" s="157">
        <v>8</v>
      </c>
      <c r="AL45" s="157">
        <v>0</v>
      </c>
      <c r="AM45" s="158">
        <v>0.68</v>
      </c>
    </row>
    <row r="46" spans="4:39">
      <c r="D46" s="157" t="s">
        <v>62</v>
      </c>
      <c r="E46" s="157">
        <v>447</v>
      </c>
      <c r="F46" s="157">
        <v>443</v>
      </c>
      <c r="G46" s="157">
        <v>4</v>
      </c>
      <c r="H46" s="157">
        <v>0</v>
      </c>
      <c r="I46" s="158">
        <f t="shared" si="0"/>
        <v>0.99105145413870244</v>
      </c>
      <c r="L46" s="157" t="s">
        <v>62</v>
      </c>
      <c r="M46" s="157">
        <v>447</v>
      </c>
      <c r="N46" s="157">
        <v>443</v>
      </c>
      <c r="O46" s="157">
        <v>4</v>
      </c>
      <c r="P46" s="157">
        <v>0</v>
      </c>
      <c r="Q46" s="158">
        <f t="shared" si="1"/>
        <v>0.99105145413870244</v>
      </c>
      <c r="R46" s="162">
        <f t="shared" si="2"/>
        <v>0</v>
      </c>
      <c r="T46" s="157" t="s">
        <v>62</v>
      </c>
      <c r="U46" s="157">
        <v>447</v>
      </c>
      <c r="V46" s="157">
        <v>443</v>
      </c>
      <c r="W46" s="157">
        <v>4</v>
      </c>
      <c r="X46" s="157">
        <v>0</v>
      </c>
      <c r="Y46" s="158">
        <v>0.99</v>
      </c>
      <c r="AA46" s="157" t="s">
        <v>62</v>
      </c>
      <c r="AB46" s="157">
        <v>447</v>
      </c>
      <c r="AC46" s="157">
        <v>443</v>
      </c>
      <c r="AD46" s="157">
        <v>4</v>
      </c>
      <c r="AE46" s="157">
        <v>0</v>
      </c>
      <c r="AF46" s="158">
        <v>0.99</v>
      </c>
      <c r="AH46" s="157" t="s">
        <v>62</v>
      </c>
      <c r="AI46" s="157">
        <v>447</v>
      </c>
      <c r="AJ46" s="157">
        <v>443</v>
      </c>
      <c r="AK46" s="157">
        <v>4</v>
      </c>
      <c r="AL46" s="157">
        <v>0</v>
      </c>
      <c r="AM46" s="158">
        <v>0.99</v>
      </c>
    </row>
    <row r="47" spans="4:39">
      <c r="D47" s="157" t="s">
        <v>63</v>
      </c>
      <c r="E47" s="157">
        <v>43</v>
      </c>
      <c r="F47" s="157">
        <v>43</v>
      </c>
      <c r="G47" s="157">
        <v>0</v>
      </c>
      <c r="H47" s="157">
        <v>0</v>
      </c>
      <c r="I47" s="158">
        <f t="shared" si="0"/>
        <v>1</v>
      </c>
      <c r="L47" s="157" t="s">
        <v>63</v>
      </c>
      <c r="M47" s="157">
        <v>43</v>
      </c>
      <c r="N47" s="157">
        <v>43</v>
      </c>
      <c r="O47" s="157">
        <v>0</v>
      </c>
      <c r="P47" s="157">
        <v>0</v>
      </c>
      <c r="Q47" s="158">
        <f t="shared" si="1"/>
        <v>1</v>
      </c>
      <c r="R47" s="162">
        <f t="shared" si="2"/>
        <v>0</v>
      </c>
      <c r="T47" s="157" t="s">
        <v>63</v>
      </c>
      <c r="U47" s="157">
        <v>43</v>
      </c>
      <c r="V47" s="157">
        <v>43</v>
      </c>
      <c r="W47" s="157">
        <v>0</v>
      </c>
      <c r="X47" s="157">
        <v>0</v>
      </c>
      <c r="Y47" s="158">
        <v>1</v>
      </c>
      <c r="AA47" s="157" t="s">
        <v>63</v>
      </c>
      <c r="AB47" s="157">
        <v>43</v>
      </c>
      <c r="AC47" s="157">
        <v>43</v>
      </c>
      <c r="AD47" s="157">
        <v>0</v>
      </c>
      <c r="AE47" s="157">
        <v>0</v>
      </c>
      <c r="AF47" s="158">
        <v>1</v>
      </c>
      <c r="AH47" s="157" t="s">
        <v>63</v>
      </c>
      <c r="AI47" s="157">
        <v>43</v>
      </c>
      <c r="AJ47" s="157">
        <v>43</v>
      </c>
      <c r="AK47" s="157">
        <v>0</v>
      </c>
      <c r="AL47" s="157">
        <v>0</v>
      </c>
      <c r="AM47" s="158">
        <v>1</v>
      </c>
    </row>
    <row r="48" spans="4:39">
      <c r="D48" s="157" t="s">
        <v>64</v>
      </c>
      <c r="E48" s="157">
        <v>10</v>
      </c>
      <c r="F48" s="157">
        <v>10</v>
      </c>
      <c r="G48" s="157">
        <v>0</v>
      </c>
      <c r="H48" s="157">
        <v>0</v>
      </c>
      <c r="I48" s="158">
        <f t="shared" si="0"/>
        <v>1</v>
      </c>
      <c r="L48" s="157" t="s">
        <v>64</v>
      </c>
      <c r="M48" s="157">
        <v>10</v>
      </c>
      <c r="N48" s="157">
        <v>10</v>
      </c>
      <c r="O48" s="157">
        <v>0</v>
      </c>
      <c r="P48" s="157">
        <v>0</v>
      </c>
      <c r="Q48" s="158">
        <f t="shared" si="1"/>
        <v>1</v>
      </c>
      <c r="R48" s="162">
        <f t="shared" si="2"/>
        <v>0</v>
      </c>
      <c r="T48" s="157" t="s">
        <v>64</v>
      </c>
      <c r="U48" s="157">
        <v>10</v>
      </c>
      <c r="V48" s="157">
        <v>10</v>
      </c>
      <c r="W48" s="157">
        <v>0</v>
      </c>
      <c r="X48" s="157">
        <v>0</v>
      </c>
      <c r="Y48" s="158">
        <v>1</v>
      </c>
      <c r="AA48" s="157" t="s">
        <v>64</v>
      </c>
      <c r="AB48" s="157">
        <v>10</v>
      </c>
      <c r="AC48" s="157">
        <v>10</v>
      </c>
      <c r="AD48" s="157">
        <v>0</v>
      </c>
      <c r="AE48" s="157">
        <v>0</v>
      </c>
      <c r="AF48" s="158">
        <v>1</v>
      </c>
      <c r="AH48" s="157" t="s">
        <v>64</v>
      </c>
      <c r="AI48" s="157">
        <v>10</v>
      </c>
      <c r="AJ48" s="157">
        <v>10</v>
      </c>
      <c r="AK48" s="157">
        <v>0</v>
      </c>
      <c r="AL48" s="157">
        <v>0</v>
      </c>
      <c r="AM48" s="158">
        <v>1</v>
      </c>
    </row>
    <row r="49" spans="4:39">
      <c r="D49" s="157" t="s">
        <v>65</v>
      </c>
      <c r="E49" s="157">
        <v>381</v>
      </c>
      <c r="F49" s="157">
        <v>295</v>
      </c>
      <c r="G49" s="157">
        <v>58</v>
      </c>
      <c r="H49" s="157">
        <v>28</v>
      </c>
      <c r="I49" s="158">
        <f t="shared" si="0"/>
        <v>0.77427821522309714</v>
      </c>
      <c r="L49" s="157" t="s">
        <v>65</v>
      </c>
      <c r="M49" s="157">
        <v>381</v>
      </c>
      <c r="N49" s="157">
        <v>295</v>
      </c>
      <c r="O49" s="157">
        <v>58</v>
      </c>
      <c r="P49" s="157">
        <v>28</v>
      </c>
      <c r="Q49" s="158">
        <f t="shared" si="1"/>
        <v>0.77427821522309714</v>
      </c>
      <c r="R49" s="162">
        <f t="shared" si="2"/>
        <v>0</v>
      </c>
      <c r="T49" s="157" t="s">
        <v>65</v>
      </c>
      <c r="U49" s="157">
        <v>1143</v>
      </c>
      <c r="V49" s="157">
        <v>885</v>
      </c>
      <c r="W49" s="157">
        <v>174</v>
      </c>
      <c r="X49" s="157">
        <v>84</v>
      </c>
      <c r="Y49" s="158">
        <v>0.77</v>
      </c>
      <c r="AA49" s="157" t="s">
        <v>65</v>
      </c>
      <c r="AB49" s="157">
        <v>381</v>
      </c>
      <c r="AC49" s="157">
        <v>203</v>
      </c>
      <c r="AD49" s="157">
        <v>25</v>
      </c>
      <c r="AE49" s="157">
        <v>153</v>
      </c>
      <c r="AF49" s="158">
        <v>0.53</v>
      </c>
      <c r="AH49" s="157" t="s">
        <v>65</v>
      </c>
      <c r="AI49" s="157">
        <v>381</v>
      </c>
      <c r="AJ49" s="157">
        <v>295</v>
      </c>
      <c r="AK49" s="157">
        <v>58</v>
      </c>
      <c r="AL49" s="157">
        <v>28</v>
      </c>
      <c r="AM49" s="158">
        <v>0.77</v>
      </c>
    </row>
    <row r="50" spans="4:39">
      <c r="D50" s="157" t="s">
        <v>66</v>
      </c>
      <c r="E50" s="157">
        <v>389</v>
      </c>
      <c r="F50" s="157">
        <v>339</v>
      </c>
      <c r="G50" s="157">
        <v>49</v>
      </c>
      <c r="H50" s="157">
        <v>1</v>
      </c>
      <c r="I50" s="158">
        <f t="shared" si="0"/>
        <v>0.87146529562982</v>
      </c>
      <c r="L50" s="157" t="s">
        <v>66</v>
      </c>
      <c r="M50" s="157">
        <v>389</v>
      </c>
      <c r="N50" s="157">
        <v>339</v>
      </c>
      <c r="O50" s="157">
        <v>49</v>
      </c>
      <c r="P50" s="157">
        <v>1</v>
      </c>
      <c r="Q50" s="158">
        <f t="shared" si="1"/>
        <v>0.87146529562982</v>
      </c>
      <c r="R50" s="162">
        <f t="shared" si="2"/>
        <v>0</v>
      </c>
      <c r="T50" s="157" t="s">
        <v>66</v>
      </c>
      <c r="U50" s="157">
        <v>389</v>
      </c>
      <c r="V50" s="157">
        <v>339</v>
      </c>
      <c r="W50" s="157">
        <v>49</v>
      </c>
      <c r="X50" s="157">
        <v>1</v>
      </c>
      <c r="Y50" s="158">
        <v>0.87</v>
      </c>
      <c r="AA50" s="157" t="s">
        <v>66</v>
      </c>
      <c r="AB50" s="157">
        <v>389</v>
      </c>
      <c r="AC50" s="157">
        <v>339</v>
      </c>
      <c r="AD50" s="157">
        <v>49</v>
      </c>
      <c r="AE50" s="157">
        <v>1</v>
      </c>
      <c r="AF50" s="158">
        <v>0.87</v>
      </c>
      <c r="AH50" s="157" t="s">
        <v>66</v>
      </c>
      <c r="AI50" s="157">
        <v>389</v>
      </c>
      <c r="AJ50" s="157">
        <v>339</v>
      </c>
      <c r="AK50" s="157">
        <v>49</v>
      </c>
      <c r="AL50" s="157">
        <v>1</v>
      </c>
      <c r="AM50" s="158">
        <v>0.87</v>
      </c>
    </row>
    <row r="51" spans="4:39">
      <c r="D51" s="157" t="s">
        <v>67</v>
      </c>
      <c r="E51" s="157">
        <v>135</v>
      </c>
      <c r="F51" s="157">
        <v>129</v>
      </c>
      <c r="G51" s="157">
        <v>0</v>
      </c>
      <c r="H51" s="157">
        <v>6</v>
      </c>
      <c r="I51" s="158">
        <f t="shared" si="0"/>
        <v>0.9555555555555556</v>
      </c>
      <c r="L51" s="157" t="s">
        <v>67</v>
      </c>
      <c r="M51" s="157">
        <v>135</v>
      </c>
      <c r="N51" s="157">
        <v>129</v>
      </c>
      <c r="O51" s="157">
        <v>0</v>
      </c>
      <c r="P51" s="157">
        <v>6</v>
      </c>
      <c r="Q51" s="158">
        <f t="shared" si="1"/>
        <v>0.9555555555555556</v>
      </c>
      <c r="R51" s="162">
        <f t="shared" si="2"/>
        <v>0</v>
      </c>
      <c r="T51" s="157" t="s">
        <v>67</v>
      </c>
      <c r="U51" s="157">
        <v>135</v>
      </c>
      <c r="V51" s="157">
        <v>129</v>
      </c>
      <c r="W51" s="157">
        <v>0</v>
      </c>
      <c r="X51" s="157">
        <v>6</v>
      </c>
      <c r="Y51" s="158">
        <v>0.96</v>
      </c>
      <c r="AA51" s="157" t="s">
        <v>67</v>
      </c>
      <c r="AB51" s="157">
        <v>148</v>
      </c>
      <c r="AC51" s="157">
        <v>129</v>
      </c>
      <c r="AD51" s="157">
        <v>4</v>
      </c>
      <c r="AE51" s="157">
        <v>15</v>
      </c>
      <c r="AF51" s="158">
        <v>0.87</v>
      </c>
      <c r="AH51" s="157" t="s">
        <v>67</v>
      </c>
      <c r="AI51" s="157">
        <v>148</v>
      </c>
      <c r="AJ51" s="157">
        <v>129</v>
      </c>
      <c r="AK51" s="157">
        <v>4</v>
      </c>
      <c r="AL51" s="157">
        <v>15</v>
      </c>
      <c r="AM51" s="158">
        <v>0.87</v>
      </c>
    </row>
    <row r="52" spans="4:39">
      <c r="D52" s="157" t="s">
        <v>68</v>
      </c>
      <c r="E52" s="157">
        <v>1597</v>
      </c>
      <c r="F52" s="157">
        <v>1589</v>
      </c>
      <c r="G52" s="157">
        <v>8</v>
      </c>
      <c r="H52" s="157">
        <v>0</v>
      </c>
      <c r="I52" s="158">
        <f t="shared" si="0"/>
        <v>0.99499060738885414</v>
      </c>
      <c r="L52" s="157" t="s">
        <v>68</v>
      </c>
      <c r="M52" s="157">
        <v>1597</v>
      </c>
      <c r="N52" s="157">
        <v>1589</v>
      </c>
      <c r="O52" s="157">
        <v>8</v>
      </c>
      <c r="P52" s="157">
        <v>0</v>
      </c>
      <c r="Q52" s="158">
        <f t="shared" si="1"/>
        <v>0.99499060738885414</v>
      </c>
      <c r="R52" s="162">
        <f t="shared" si="2"/>
        <v>0</v>
      </c>
      <c r="T52" s="157" t="s">
        <v>68</v>
      </c>
      <c r="U52" s="157">
        <v>1597</v>
      </c>
      <c r="V52" s="157">
        <v>1589</v>
      </c>
      <c r="W52" s="157">
        <v>8</v>
      </c>
      <c r="X52" s="157">
        <v>0</v>
      </c>
      <c r="Y52" s="158">
        <v>0.99</v>
      </c>
      <c r="AA52" s="157" t="s">
        <v>68</v>
      </c>
      <c r="AB52" s="157">
        <v>1597</v>
      </c>
      <c r="AC52" s="157">
        <v>1589</v>
      </c>
      <c r="AD52" s="157">
        <v>8</v>
      </c>
      <c r="AE52" s="157">
        <v>0</v>
      </c>
      <c r="AF52" s="158">
        <v>0.99</v>
      </c>
      <c r="AH52" s="157" t="s">
        <v>68</v>
      </c>
      <c r="AI52" s="157">
        <v>1597</v>
      </c>
      <c r="AJ52" s="157">
        <v>1589</v>
      </c>
      <c r="AK52" s="157">
        <v>8</v>
      </c>
      <c r="AL52" s="157">
        <v>0</v>
      </c>
      <c r="AM52" s="158">
        <v>0.99</v>
      </c>
    </row>
    <row r="53" spans="4:39">
      <c r="D53" s="157" t="s">
        <v>69</v>
      </c>
      <c r="E53" s="157">
        <v>176</v>
      </c>
      <c r="F53" s="157">
        <v>165</v>
      </c>
      <c r="G53" s="157">
        <v>2</v>
      </c>
      <c r="H53" s="157">
        <v>9</v>
      </c>
      <c r="I53" s="158">
        <f t="shared" si="0"/>
        <v>0.9375</v>
      </c>
      <c r="L53" s="157" t="s">
        <v>69</v>
      </c>
      <c r="M53" s="157">
        <v>176</v>
      </c>
      <c r="N53" s="157">
        <v>165</v>
      </c>
      <c r="O53" s="157">
        <v>2</v>
      </c>
      <c r="P53" s="157">
        <v>9</v>
      </c>
      <c r="Q53" s="158">
        <f t="shared" si="1"/>
        <v>0.9375</v>
      </c>
      <c r="R53" s="162">
        <f t="shared" si="2"/>
        <v>0</v>
      </c>
      <c r="T53" s="157" t="s">
        <v>69</v>
      </c>
      <c r="U53" s="157">
        <v>176</v>
      </c>
      <c r="V53" s="157">
        <v>165</v>
      </c>
      <c r="W53" s="157">
        <v>2</v>
      </c>
      <c r="X53" s="157">
        <v>9</v>
      </c>
      <c r="Y53" s="158">
        <v>0.94</v>
      </c>
      <c r="AA53" s="157" t="s">
        <v>69</v>
      </c>
      <c r="AB53" s="157">
        <v>176</v>
      </c>
      <c r="AC53" s="157">
        <v>165</v>
      </c>
      <c r="AD53" s="157">
        <v>2</v>
      </c>
      <c r="AE53" s="157">
        <v>9</v>
      </c>
      <c r="AF53" s="158">
        <v>0.94</v>
      </c>
      <c r="AH53" s="157" t="s">
        <v>69</v>
      </c>
      <c r="AI53" s="157">
        <v>176</v>
      </c>
      <c r="AJ53" s="157">
        <v>164</v>
      </c>
      <c r="AK53" s="157">
        <v>3</v>
      </c>
      <c r="AL53" s="157">
        <v>9</v>
      </c>
      <c r="AM53" s="158">
        <v>0.93</v>
      </c>
    </row>
    <row r="54" spans="4:39">
      <c r="D54" s="157" t="s">
        <v>70</v>
      </c>
      <c r="E54" s="157">
        <v>231</v>
      </c>
      <c r="F54" s="157">
        <v>223</v>
      </c>
      <c r="G54" s="157">
        <v>7</v>
      </c>
      <c r="H54" s="157">
        <v>1</v>
      </c>
      <c r="I54" s="158">
        <f t="shared" si="0"/>
        <v>0.96536796536796532</v>
      </c>
      <c r="L54" s="157" t="s">
        <v>70</v>
      </c>
      <c r="M54" s="157">
        <v>231</v>
      </c>
      <c r="N54" s="157">
        <v>223</v>
      </c>
      <c r="O54" s="157">
        <v>7</v>
      </c>
      <c r="P54" s="157">
        <v>1</v>
      </c>
      <c r="Q54" s="158">
        <f t="shared" si="1"/>
        <v>0.96536796536796532</v>
      </c>
      <c r="R54" s="162">
        <f t="shared" si="2"/>
        <v>0</v>
      </c>
      <c r="T54" s="157" t="s">
        <v>70</v>
      </c>
      <c r="U54" s="157">
        <v>231</v>
      </c>
      <c r="V54" s="157">
        <v>223</v>
      </c>
      <c r="W54" s="157">
        <v>7</v>
      </c>
      <c r="X54" s="157">
        <v>1</v>
      </c>
      <c r="Y54" s="158">
        <v>0.97</v>
      </c>
      <c r="AA54" s="157" t="s">
        <v>70</v>
      </c>
      <c r="AB54" s="157">
        <v>231</v>
      </c>
      <c r="AC54" s="157">
        <v>223</v>
      </c>
      <c r="AD54" s="157">
        <v>7</v>
      </c>
      <c r="AE54" s="157">
        <v>1</v>
      </c>
      <c r="AF54" s="158">
        <v>0.97</v>
      </c>
      <c r="AH54" s="157" t="s">
        <v>70</v>
      </c>
      <c r="AI54" s="157">
        <v>270</v>
      </c>
      <c r="AJ54" s="157">
        <v>223</v>
      </c>
      <c r="AK54" s="157">
        <v>7</v>
      </c>
      <c r="AL54" s="157">
        <v>40</v>
      </c>
      <c r="AM54" s="158">
        <v>0.83</v>
      </c>
    </row>
    <row r="55" spans="4:39">
      <c r="D55" s="161" t="s">
        <v>71</v>
      </c>
      <c r="E55" s="157">
        <v>192</v>
      </c>
      <c r="F55" s="157">
        <v>185</v>
      </c>
      <c r="G55" s="157">
        <v>7</v>
      </c>
      <c r="H55" s="157">
        <v>0</v>
      </c>
      <c r="I55" s="158">
        <f t="shared" si="0"/>
        <v>0.96354166666666663</v>
      </c>
      <c r="L55" s="161" t="s">
        <v>71</v>
      </c>
      <c r="M55" s="157">
        <v>192</v>
      </c>
      <c r="N55" s="157">
        <v>184</v>
      </c>
      <c r="O55" s="157">
        <v>7</v>
      </c>
      <c r="P55" s="159">
        <v>1</v>
      </c>
      <c r="Q55" s="158">
        <f t="shared" si="1"/>
        <v>0.95833333333333337</v>
      </c>
      <c r="R55" s="162">
        <f t="shared" si="2"/>
        <v>-5.2083333333332593E-3</v>
      </c>
      <c r="T55" s="157" t="s">
        <v>71</v>
      </c>
      <c r="U55" s="157">
        <v>194</v>
      </c>
      <c r="V55" s="157">
        <v>183</v>
      </c>
      <c r="W55" s="157">
        <v>7</v>
      </c>
      <c r="X55" s="157">
        <v>4</v>
      </c>
      <c r="Y55" s="158">
        <v>0.94</v>
      </c>
      <c r="AA55" s="17" t="s">
        <v>71</v>
      </c>
      <c r="AB55" s="157">
        <v>194</v>
      </c>
      <c r="AC55" s="157">
        <v>183</v>
      </c>
      <c r="AD55" s="157">
        <v>7</v>
      </c>
      <c r="AE55" s="157">
        <v>4</v>
      </c>
      <c r="AF55" s="158">
        <v>0.94</v>
      </c>
      <c r="AH55" s="157" t="s">
        <v>71</v>
      </c>
      <c r="AI55" s="157">
        <v>196</v>
      </c>
      <c r="AJ55" s="157">
        <v>186</v>
      </c>
      <c r="AK55" s="157">
        <v>7</v>
      </c>
      <c r="AL55" s="157">
        <v>3</v>
      </c>
      <c r="AM55" s="158">
        <v>0.95</v>
      </c>
    </row>
    <row r="56" spans="4:39">
      <c r="D56" s="157" t="s">
        <v>72</v>
      </c>
      <c r="E56" s="157">
        <v>85</v>
      </c>
      <c r="F56" s="157">
        <v>53</v>
      </c>
      <c r="G56" s="157">
        <v>3</v>
      </c>
      <c r="H56" s="157">
        <v>29</v>
      </c>
      <c r="I56" s="158">
        <f t="shared" si="0"/>
        <v>0.62352941176470589</v>
      </c>
      <c r="L56" s="157" t="s">
        <v>72</v>
      </c>
      <c r="M56" s="157">
        <v>85</v>
      </c>
      <c r="N56" s="157">
        <v>53</v>
      </c>
      <c r="O56" s="157">
        <v>3</v>
      </c>
      <c r="P56" s="157">
        <v>29</v>
      </c>
      <c r="Q56" s="158">
        <f t="shared" si="1"/>
        <v>0.62352941176470589</v>
      </c>
      <c r="R56" s="162">
        <f t="shared" si="2"/>
        <v>0</v>
      </c>
      <c r="T56" s="157" t="s">
        <v>72</v>
      </c>
      <c r="U56" s="157">
        <v>85</v>
      </c>
      <c r="V56" s="157">
        <v>54</v>
      </c>
      <c r="W56" s="157">
        <v>2</v>
      </c>
      <c r="X56" s="157">
        <v>29</v>
      </c>
      <c r="Y56" s="158">
        <v>0.64</v>
      </c>
      <c r="AA56" s="157" t="s">
        <v>72</v>
      </c>
      <c r="AB56" s="157">
        <v>85</v>
      </c>
      <c r="AC56" s="157">
        <v>52</v>
      </c>
      <c r="AD56" s="157">
        <v>3</v>
      </c>
      <c r="AE56" s="157">
        <v>30</v>
      </c>
      <c r="AF56" s="158">
        <v>0.61</v>
      </c>
      <c r="AH56" s="157" t="s">
        <v>72</v>
      </c>
      <c r="AI56" s="157">
        <v>85</v>
      </c>
      <c r="AJ56" s="157">
        <v>54</v>
      </c>
      <c r="AK56" s="157">
        <v>2</v>
      </c>
      <c r="AL56" s="157">
        <v>29</v>
      </c>
      <c r="AM56" s="158">
        <v>0.64</v>
      </c>
    </row>
    <row r="57" spans="4:39">
      <c r="D57" s="157" t="s">
        <v>73</v>
      </c>
      <c r="E57" s="157">
        <v>291</v>
      </c>
      <c r="F57" s="157">
        <v>268</v>
      </c>
      <c r="G57" s="157">
        <v>17</v>
      </c>
      <c r="H57" s="157">
        <v>6</v>
      </c>
      <c r="I57" s="158">
        <f t="shared" si="0"/>
        <v>0.92096219931271472</v>
      </c>
      <c r="L57" s="157" t="s">
        <v>73</v>
      </c>
      <c r="M57" s="157">
        <v>291</v>
      </c>
      <c r="N57" s="157">
        <v>268</v>
      </c>
      <c r="O57" s="157">
        <v>17</v>
      </c>
      <c r="P57" s="157">
        <v>6</v>
      </c>
      <c r="Q57" s="158">
        <f t="shared" si="1"/>
        <v>0.92096219931271472</v>
      </c>
      <c r="R57" s="162">
        <f t="shared" si="2"/>
        <v>0</v>
      </c>
      <c r="T57" s="157" t="s">
        <v>73</v>
      </c>
      <c r="U57" s="157">
        <v>291</v>
      </c>
      <c r="V57" s="157">
        <v>268</v>
      </c>
      <c r="W57" s="157">
        <v>17</v>
      </c>
      <c r="X57" s="157">
        <v>6</v>
      </c>
      <c r="Y57" s="158">
        <v>0.92</v>
      </c>
      <c r="AA57" s="157" t="s">
        <v>73</v>
      </c>
      <c r="AB57" s="157">
        <v>291</v>
      </c>
      <c r="AC57" s="157">
        <v>268</v>
      </c>
      <c r="AD57" s="157">
        <v>17</v>
      </c>
      <c r="AE57" s="157">
        <v>6</v>
      </c>
      <c r="AF57" s="158">
        <v>0.92</v>
      </c>
      <c r="AH57" s="157" t="s">
        <v>73</v>
      </c>
      <c r="AI57" s="157">
        <v>291</v>
      </c>
      <c r="AJ57" s="157">
        <v>268</v>
      </c>
      <c r="AK57" s="157">
        <v>17</v>
      </c>
      <c r="AL57" s="157">
        <v>6</v>
      </c>
      <c r="AM57" s="158">
        <v>0.92</v>
      </c>
    </row>
    <row r="58" spans="4:39">
      <c r="D58" s="157" t="s">
        <v>264</v>
      </c>
      <c r="E58" s="157">
        <v>7</v>
      </c>
      <c r="F58" s="157">
        <v>6</v>
      </c>
      <c r="G58" s="157">
        <v>1</v>
      </c>
      <c r="H58" s="157">
        <v>0</v>
      </c>
      <c r="I58" s="158">
        <f t="shared" si="0"/>
        <v>0.8571428571428571</v>
      </c>
      <c r="L58" s="157" t="s">
        <v>264</v>
      </c>
      <c r="M58" s="157">
        <v>7</v>
      </c>
      <c r="N58" s="157">
        <v>6</v>
      </c>
      <c r="O58" s="157">
        <v>1</v>
      </c>
      <c r="P58" s="157">
        <v>0</v>
      </c>
      <c r="Q58" s="158">
        <f t="shared" si="1"/>
        <v>0.8571428571428571</v>
      </c>
      <c r="R58" s="162">
        <f t="shared" si="2"/>
        <v>0</v>
      </c>
      <c r="T58" s="157" t="s">
        <v>264</v>
      </c>
      <c r="U58" s="157">
        <v>7</v>
      </c>
      <c r="V58" s="157">
        <v>6</v>
      </c>
      <c r="W58" s="157">
        <v>1</v>
      </c>
      <c r="X58" s="157">
        <v>0</v>
      </c>
      <c r="Y58" s="158">
        <v>0.86</v>
      </c>
      <c r="AA58" s="157" t="s">
        <v>264</v>
      </c>
      <c r="AB58" s="157">
        <v>7</v>
      </c>
      <c r="AC58" s="157">
        <v>6</v>
      </c>
      <c r="AD58" s="157">
        <v>1</v>
      </c>
      <c r="AE58" s="157">
        <v>0</v>
      </c>
      <c r="AF58" s="158">
        <v>0.86</v>
      </c>
      <c r="AH58" s="157" t="s">
        <v>264</v>
      </c>
      <c r="AI58" s="157">
        <v>7</v>
      </c>
      <c r="AJ58" s="157">
        <v>6</v>
      </c>
      <c r="AK58" s="157">
        <v>1</v>
      </c>
      <c r="AL58" s="157">
        <v>0</v>
      </c>
      <c r="AM58" s="158">
        <v>0.86</v>
      </c>
    </row>
    <row r="59" spans="4:39">
      <c r="D59" s="157" t="s">
        <v>270</v>
      </c>
      <c r="E59" s="157">
        <v>144</v>
      </c>
      <c r="F59" s="157">
        <v>134</v>
      </c>
      <c r="G59" s="157">
        <v>8</v>
      </c>
      <c r="H59" s="157">
        <v>2</v>
      </c>
      <c r="I59" s="158">
        <f t="shared" si="0"/>
        <v>0.93055555555555558</v>
      </c>
      <c r="L59" s="157" t="s">
        <v>270</v>
      </c>
      <c r="M59" s="157">
        <v>144</v>
      </c>
      <c r="N59" s="157">
        <v>134</v>
      </c>
      <c r="O59" s="157">
        <v>8</v>
      </c>
      <c r="P59" s="157">
        <v>2</v>
      </c>
      <c r="Q59" s="158">
        <f t="shared" si="1"/>
        <v>0.93055555555555558</v>
      </c>
      <c r="R59" s="162">
        <f t="shared" si="2"/>
        <v>0</v>
      </c>
      <c r="T59" s="157" t="s">
        <v>270</v>
      </c>
      <c r="U59" s="157">
        <v>144</v>
      </c>
      <c r="V59" s="157">
        <v>134</v>
      </c>
      <c r="W59" s="157">
        <v>8</v>
      </c>
      <c r="X59" s="157">
        <v>2</v>
      </c>
      <c r="Y59" s="158">
        <v>0.93</v>
      </c>
      <c r="AA59" s="157" t="s">
        <v>270</v>
      </c>
      <c r="AB59" s="157">
        <v>144</v>
      </c>
      <c r="AC59" s="157">
        <v>134</v>
      </c>
      <c r="AD59" s="157">
        <v>8</v>
      </c>
      <c r="AE59" s="157">
        <v>2</v>
      </c>
      <c r="AF59" s="158">
        <v>0.93</v>
      </c>
      <c r="AH59" s="157" t="s">
        <v>270</v>
      </c>
      <c r="AI59" s="157">
        <v>144</v>
      </c>
      <c r="AJ59" s="157">
        <v>131</v>
      </c>
      <c r="AK59" s="157">
        <v>8</v>
      </c>
      <c r="AL59" s="157">
        <v>5</v>
      </c>
      <c r="AM59" s="158">
        <v>0.91</v>
      </c>
    </row>
    <row r="60" spans="4:39">
      <c r="D60" s="157" t="s">
        <v>265</v>
      </c>
      <c r="E60" s="157">
        <v>68</v>
      </c>
      <c r="F60" s="157">
        <v>68</v>
      </c>
      <c r="G60" s="157">
        <v>0</v>
      </c>
      <c r="H60" s="157">
        <v>0</v>
      </c>
      <c r="I60" s="158">
        <f t="shared" si="0"/>
        <v>1</v>
      </c>
      <c r="L60" s="157" t="s">
        <v>265</v>
      </c>
      <c r="M60" s="157">
        <v>68</v>
      </c>
      <c r="N60" s="157">
        <v>68</v>
      </c>
      <c r="O60" s="157">
        <v>0</v>
      </c>
      <c r="P60" s="157">
        <v>0</v>
      </c>
      <c r="Q60" s="158">
        <f t="shared" si="1"/>
        <v>1</v>
      </c>
      <c r="R60" s="162">
        <f t="shared" si="2"/>
        <v>0</v>
      </c>
      <c r="T60" s="157" t="s">
        <v>265</v>
      </c>
      <c r="U60" s="157">
        <v>68</v>
      </c>
      <c r="V60" s="157">
        <v>68</v>
      </c>
      <c r="W60" s="157">
        <v>0</v>
      </c>
      <c r="X60" s="157">
        <v>0</v>
      </c>
      <c r="Y60" s="158">
        <v>1</v>
      </c>
      <c r="AA60" s="157" t="s">
        <v>265</v>
      </c>
      <c r="AB60" s="157">
        <v>68</v>
      </c>
      <c r="AC60" s="157">
        <v>68</v>
      </c>
      <c r="AD60" s="157">
        <v>0</v>
      </c>
      <c r="AE60" s="157">
        <v>0</v>
      </c>
      <c r="AF60" s="158">
        <v>1</v>
      </c>
      <c r="AH60" s="157" t="s">
        <v>265</v>
      </c>
      <c r="AI60" s="157">
        <v>68</v>
      </c>
      <c r="AJ60" s="157">
        <v>68</v>
      </c>
      <c r="AK60" s="157">
        <v>0</v>
      </c>
      <c r="AL60" s="157">
        <v>0</v>
      </c>
      <c r="AM60" s="158">
        <v>1</v>
      </c>
    </row>
    <row r="61" spans="4:39">
      <c r="D61" s="157" t="s">
        <v>180</v>
      </c>
      <c r="E61" s="157">
        <v>3</v>
      </c>
      <c r="F61" s="157">
        <v>3</v>
      </c>
      <c r="G61" s="157">
        <v>0</v>
      </c>
      <c r="H61" s="157">
        <v>0</v>
      </c>
      <c r="I61" s="158">
        <f t="shared" si="0"/>
        <v>1</v>
      </c>
      <c r="L61" s="157" t="s">
        <v>180</v>
      </c>
      <c r="M61" s="157">
        <v>3</v>
      </c>
      <c r="N61" s="157">
        <v>3</v>
      </c>
      <c r="O61" s="157">
        <v>0</v>
      </c>
      <c r="P61" s="157">
        <v>0</v>
      </c>
      <c r="Q61" s="158">
        <f t="shared" si="1"/>
        <v>1</v>
      </c>
      <c r="R61" s="162">
        <f t="shared" si="2"/>
        <v>0</v>
      </c>
      <c r="T61" s="157" t="s">
        <v>180</v>
      </c>
      <c r="U61" s="157">
        <v>3</v>
      </c>
      <c r="V61" s="157">
        <v>3</v>
      </c>
      <c r="W61" s="157">
        <v>0</v>
      </c>
      <c r="X61" s="157">
        <v>0</v>
      </c>
      <c r="Y61" s="158">
        <v>1</v>
      </c>
      <c r="AA61" s="157" t="s">
        <v>180</v>
      </c>
      <c r="AB61" s="157">
        <v>3</v>
      </c>
      <c r="AC61" s="157">
        <v>3</v>
      </c>
      <c r="AD61" s="157">
        <v>0</v>
      </c>
      <c r="AE61" s="157">
        <v>0</v>
      </c>
      <c r="AF61" s="158">
        <v>1</v>
      </c>
      <c r="AH61" s="157" t="s">
        <v>180</v>
      </c>
      <c r="AI61" s="157">
        <v>3</v>
      </c>
      <c r="AJ61" s="157">
        <v>3</v>
      </c>
      <c r="AK61" s="157">
        <v>0</v>
      </c>
      <c r="AL61" s="157">
        <v>0</v>
      </c>
      <c r="AM61" s="158">
        <v>1</v>
      </c>
    </row>
    <row r="62" spans="4:39">
      <c r="D62" s="157" t="s">
        <v>77</v>
      </c>
      <c r="E62" s="157">
        <v>7</v>
      </c>
      <c r="F62" s="157">
        <v>6</v>
      </c>
      <c r="G62" s="157">
        <v>1</v>
      </c>
      <c r="H62" s="157">
        <v>0</v>
      </c>
      <c r="I62" s="158">
        <f t="shared" si="0"/>
        <v>0.8571428571428571</v>
      </c>
      <c r="L62" s="157" t="s">
        <v>77</v>
      </c>
      <c r="M62" s="157">
        <v>7</v>
      </c>
      <c r="N62" s="157">
        <v>6</v>
      </c>
      <c r="O62" s="157">
        <v>1</v>
      </c>
      <c r="P62" s="157">
        <v>0</v>
      </c>
      <c r="Q62" s="158">
        <f t="shared" si="1"/>
        <v>0.8571428571428571</v>
      </c>
      <c r="R62" s="162">
        <f t="shared" si="2"/>
        <v>0</v>
      </c>
      <c r="T62" s="157" t="s">
        <v>77</v>
      </c>
      <c r="U62" s="157">
        <v>7</v>
      </c>
      <c r="V62" s="157">
        <v>6</v>
      </c>
      <c r="W62" s="157">
        <v>1</v>
      </c>
      <c r="X62" s="157">
        <v>0</v>
      </c>
      <c r="Y62" s="158">
        <v>0.86</v>
      </c>
      <c r="AA62" s="157" t="s">
        <v>77</v>
      </c>
      <c r="AB62" s="157">
        <v>7</v>
      </c>
      <c r="AC62" s="157">
        <v>6</v>
      </c>
      <c r="AD62" s="157">
        <v>1</v>
      </c>
      <c r="AE62" s="157">
        <v>0</v>
      </c>
      <c r="AF62" s="158">
        <v>0.86</v>
      </c>
      <c r="AH62" s="157" t="s">
        <v>77</v>
      </c>
      <c r="AI62" s="157">
        <v>7</v>
      </c>
      <c r="AJ62" s="157">
        <v>6</v>
      </c>
      <c r="AK62" s="157">
        <v>1</v>
      </c>
      <c r="AL62" s="157">
        <v>0</v>
      </c>
      <c r="AM62" s="158">
        <v>0.86</v>
      </c>
    </row>
    <row r="63" spans="4:39">
      <c r="D63" s="157" t="s">
        <v>78</v>
      </c>
      <c r="E63" s="157">
        <v>32</v>
      </c>
      <c r="F63" s="157">
        <v>31</v>
      </c>
      <c r="G63" s="157">
        <v>1</v>
      </c>
      <c r="H63" s="157">
        <v>0</v>
      </c>
      <c r="I63" s="158">
        <f t="shared" si="0"/>
        <v>0.96875</v>
      </c>
      <c r="L63" s="157" t="s">
        <v>78</v>
      </c>
      <c r="M63" s="157">
        <v>32</v>
      </c>
      <c r="N63" s="157">
        <v>31</v>
      </c>
      <c r="O63" s="157">
        <v>1</v>
      </c>
      <c r="P63" s="157">
        <v>0</v>
      </c>
      <c r="Q63" s="158">
        <f t="shared" si="1"/>
        <v>0.96875</v>
      </c>
      <c r="R63" s="162">
        <f t="shared" si="2"/>
        <v>0</v>
      </c>
      <c r="T63" s="157" t="s">
        <v>78</v>
      </c>
      <c r="U63" s="157">
        <v>32</v>
      </c>
      <c r="V63" s="157">
        <v>31</v>
      </c>
      <c r="W63" s="157">
        <v>1</v>
      </c>
      <c r="X63" s="157">
        <v>0</v>
      </c>
      <c r="Y63" s="158">
        <v>0.97</v>
      </c>
      <c r="AA63" s="157" t="s">
        <v>78</v>
      </c>
      <c r="AB63" s="157">
        <v>32</v>
      </c>
      <c r="AC63" s="157">
        <v>31</v>
      </c>
      <c r="AD63" s="157">
        <v>1</v>
      </c>
      <c r="AE63" s="157">
        <v>0</v>
      </c>
      <c r="AF63" s="158">
        <v>0.97</v>
      </c>
      <c r="AH63" s="157" t="s">
        <v>78</v>
      </c>
      <c r="AI63" s="157">
        <v>32</v>
      </c>
      <c r="AJ63" s="157">
        <v>31</v>
      </c>
      <c r="AK63" s="157">
        <v>1</v>
      </c>
      <c r="AL63" s="157">
        <v>0</v>
      </c>
      <c r="AM63" s="158">
        <v>0.97</v>
      </c>
    </row>
    <row r="64" spans="4:39">
      <c r="D64" s="157" t="s">
        <v>266</v>
      </c>
      <c r="E64" s="157">
        <v>160</v>
      </c>
      <c r="F64" s="157">
        <v>32</v>
      </c>
      <c r="G64" s="157">
        <v>48</v>
      </c>
      <c r="H64" s="157">
        <v>80</v>
      </c>
      <c r="I64" s="158">
        <f t="shared" si="0"/>
        <v>0.2</v>
      </c>
      <c r="L64" s="157" t="s">
        <v>266</v>
      </c>
      <c r="M64" s="157">
        <v>160</v>
      </c>
      <c r="N64" s="157">
        <v>32</v>
      </c>
      <c r="O64" s="157">
        <v>49</v>
      </c>
      <c r="P64" s="157">
        <v>79</v>
      </c>
      <c r="Q64" s="158">
        <f t="shared" si="1"/>
        <v>0.2</v>
      </c>
      <c r="R64" s="162">
        <f t="shared" si="2"/>
        <v>0</v>
      </c>
      <c r="T64" s="157" t="s">
        <v>266</v>
      </c>
      <c r="U64" s="157">
        <v>160</v>
      </c>
      <c r="V64" s="157">
        <v>32</v>
      </c>
      <c r="W64" s="157">
        <v>49</v>
      </c>
      <c r="X64" s="157">
        <v>79</v>
      </c>
      <c r="Y64" s="158">
        <v>0.2</v>
      </c>
      <c r="AA64" s="157" t="s">
        <v>266</v>
      </c>
      <c r="AB64" s="157">
        <v>160</v>
      </c>
      <c r="AC64" s="157">
        <v>32</v>
      </c>
      <c r="AD64" s="157">
        <v>49</v>
      </c>
      <c r="AE64" s="157">
        <v>79</v>
      </c>
      <c r="AF64" s="158">
        <v>0.2</v>
      </c>
      <c r="AH64" s="157" t="s">
        <v>266</v>
      </c>
      <c r="AI64" s="157">
        <v>160</v>
      </c>
      <c r="AJ64" s="157">
        <v>32</v>
      </c>
      <c r="AK64" s="157">
        <v>49</v>
      </c>
      <c r="AL64" s="157">
        <v>79</v>
      </c>
      <c r="AM64" s="158">
        <v>0.2</v>
      </c>
    </row>
    <row r="65" spans="4:39">
      <c r="D65" s="157" t="s">
        <v>106</v>
      </c>
      <c r="E65" s="157">
        <v>52</v>
      </c>
      <c r="F65" s="157">
        <v>52</v>
      </c>
      <c r="G65" s="157">
        <v>0</v>
      </c>
      <c r="H65" s="157">
        <v>0</v>
      </c>
      <c r="I65" s="158">
        <f t="shared" si="0"/>
        <v>1</v>
      </c>
      <c r="L65" s="157" t="s">
        <v>106</v>
      </c>
      <c r="M65" s="157">
        <v>52</v>
      </c>
      <c r="N65" s="157">
        <v>52</v>
      </c>
      <c r="O65" s="157">
        <v>0</v>
      </c>
      <c r="P65" s="157">
        <v>0</v>
      </c>
      <c r="Q65" s="158">
        <f t="shared" si="1"/>
        <v>1</v>
      </c>
      <c r="R65" s="162">
        <f t="shared" si="2"/>
        <v>0</v>
      </c>
      <c r="T65" s="157" t="s">
        <v>106</v>
      </c>
      <c r="U65" s="157">
        <v>52</v>
      </c>
      <c r="V65" s="157">
        <v>52</v>
      </c>
      <c r="W65" s="157">
        <v>0</v>
      </c>
      <c r="X65" s="157">
        <v>0</v>
      </c>
      <c r="Y65" s="158">
        <v>1</v>
      </c>
      <c r="AA65" s="157" t="s">
        <v>106</v>
      </c>
      <c r="AB65" s="157">
        <v>52</v>
      </c>
      <c r="AC65" s="157">
        <v>52</v>
      </c>
      <c r="AD65" s="157">
        <v>0</v>
      </c>
      <c r="AE65" s="157">
        <v>0</v>
      </c>
      <c r="AF65" s="158">
        <v>1</v>
      </c>
      <c r="AH65" s="157" t="s">
        <v>106</v>
      </c>
      <c r="AI65" s="157">
        <v>52</v>
      </c>
      <c r="AJ65" s="157">
        <v>52</v>
      </c>
      <c r="AK65" s="157">
        <v>0</v>
      </c>
      <c r="AL65" s="157">
        <v>0</v>
      </c>
      <c r="AM65" s="158">
        <v>1</v>
      </c>
    </row>
    <row r="66" spans="4:39">
      <c r="D66" s="157" t="s">
        <v>80</v>
      </c>
      <c r="E66" s="157">
        <v>20</v>
      </c>
      <c r="F66" s="157">
        <v>20</v>
      </c>
      <c r="G66" s="157">
        <v>0</v>
      </c>
      <c r="H66" s="157">
        <v>0</v>
      </c>
      <c r="I66" s="158">
        <f t="shared" si="0"/>
        <v>1</v>
      </c>
      <c r="L66" s="157" t="s">
        <v>80</v>
      </c>
      <c r="M66" s="157">
        <v>20</v>
      </c>
      <c r="N66" s="157">
        <v>20</v>
      </c>
      <c r="O66" s="157">
        <v>0</v>
      </c>
      <c r="P66" s="157">
        <v>0</v>
      </c>
      <c r="Q66" s="158">
        <f t="shared" si="1"/>
        <v>1</v>
      </c>
      <c r="R66" s="162">
        <f t="shared" si="2"/>
        <v>0</v>
      </c>
      <c r="T66" s="157" t="s">
        <v>80</v>
      </c>
      <c r="U66" s="157">
        <v>20</v>
      </c>
      <c r="V66" s="157">
        <v>20</v>
      </c>
      <c r="W66" s="157">
        <v>0</v>
      </c>
      <c r="X66" s="157">
        <v>0</v>
      </c>
      <c r="Y66" s="158">
        <v>1</v>
      </c>
      <c r="AA66" s="157" t="s">
        <v>80</v>
      </c>
      <c r="AB66" s="157">
        <v>20</v>
      </c>
      <c r="AC66" s="157">
        <v>20</v>
      </c>
      <c r="AD66" s="157">
        <v>0</v>
      </c>
      <c r="AE66" s="157">
        <v>0</v>
      </c>
      <c r="AF66" s="158">
        <v>1</v>
      </c>
      <c r="AH66" s="157" t="s">
        <v>80</v>
      </c>
      <c r="AI66" s="157">
        <v>20</v>
      </c>
      <c r="AJ66" s="157">
        <v>20</v>
      </c>
      <c r="AK66" s="157">
        <v>0</v>
      </c>
      <c r="AL66" s="157">
        <v>0</v>
      </c>
      <c r="AM66" s="158">
        <v>1</v>
      </c>
    </row>
    <row r="67" spans="4:39">
      <c r="D67" s="157" t="s">
        <v>85</v>
      </c>
      <c r="E67" s="157">
        <v>3</v>
      </c>
      <c r="F67" s="157">
        <v>3</v>
      </c>
      <c r="G67" s="157">
        <v>0</v>
      </c>
      <c r="H67" s="157">
        <v>0</v>
      </c>
      <c r="I67" s="158">
        <f t="shared" si="0"/>
        <v>1</v>
      </c>
      <c r="L67" s="157" t="s">
        <v>85</v>
      </c>
      <c r="M67" s="157">
        <v>3</v>
      </c>
      <c r="N67" s="157">
        <v>3</v>
      </c>
      <c r="O67" s="157">
        <v>0</v>
      </c>
      <c r="P67" s="157">
        <v>0</v>
      </c>
      <c r="Q67" s="158">
        <f t="shared" si="1"/>
        <v>1</v>
      </c>
      <c r="R67" s="162">
        <f t="shared" si="2"/>
        <v>0</v>
      </c>
      <c r="T67" s="157" t="s">
        <v>85</v>
      </c>
      <c r="U67" s="157">
        <v>3</v>
      </c>
      <c r="V67" s="157">
        <v>3</v>
      </c>
      <c r="W67" s="157">
        <v>0</v>
      </c>
      <c r="X67" s="157">
        <v>0</v>
      </c>
      <c r="Y67" s="158">
        <v>1</v>
      </c>
      <c r="AA67" s="157" t="s">
        <v>85</v>
      </c>
      <c r="AB67" s="157">
        <v>3</v>
      </c>
      <c r="AC67" s="157">
        <v>3</v>
      </c>
      <c r="AD67" s="157">
        <v>0</v>
      </c>
      <c r="AE67" s="157">
        <v>0</v>
      </c>
      <c r="AF67" s="158">
        <v>1</v>
      </c>
      <c r="AH67" s="157" t="s">
        <v>85</v>
      </c>
      <c r="AI67" s="157">
        <v>3</v>
      </c>
      <c r="AJ67" s="157">
        <v>3</v>
      </c>
      <c r="AK67" s="157">
        <v>0</v>
      </c>
      <c r="AL67" s="157">
        <v>0</v>
      </c>
      <c r="AM67" s="158">
        <v>1</v>
      </c>
    </row>
    <row r="68" spans="4:39">
      <c r="D68" s="157" t="s">
        <v>108</v>
      </c>
      <c r="E68" s="157">
        <v>4</v>
      </c>
      <c r="F68" s="157">
        <v>4</v>
      </c>
      <c r="G68" s="157">
        <v>0</v>
      </c>
      <c r="H68" s="157">
        <v>0</v>
      </c>
      <c r="I68" s="158">
        <f t="shared" ref="I68:I74" si="3">F68/E68</f>
        <v>1</v>
      </c>
      <c r="L68" s="157" t="s">
        <v>108</v>
      </c>
      <c r="M68" s="157">
        <v>4</v>
      </c>
      <c r="N68" s="157">
        <v>4</v>
      </c>
      <c r="O68" s="157">
        <v>0</v>
      </c>
      <c r="P68" s="157">
        <v>0</v>
      </c>
      <c r="Q68" s="158">
        <f t="shared" ref="Q68:Q73" si="4">N68/M68</f>
        <v>1</v>
      </c>
      <c r="R68" s="162">
        <f t="shared" ref="R68:R73" si="5">Q68-I68</f>
        <v>0</v>
      </c>
      <c r="T68" s="157" t="s">
        <v>108</v>
      </c>
      <c r="U68" s="157">
        <v>4</v>
      </c>
      <c r="V68" s="157">
        <v>4</v>
      </c>
      <c r="W68" s="157">
        <v>0</v>
      </c>
      <c r="X68" s="157">
        <v>0</v>
      </c>
      <c r="Y68" s="158">
        <v>1</v>
      </c>
      <c r="AA68" s="157" t="s">
        <v>108</v>
      </c>
      <c r="AB68" s="157">
        <v>4</v>
      </c>
      <c r="AC68" s="157">
        <v>4</v>
      </c>
      <c r="AD68" s="157">
        <v>0</v>
      </c>
      <c r="AE68" s="157">
        <v>0</v>
      </c>
      <c r="AF68" s="158">
        <v>1</v>
      </c>
      <c r="AH68" s="157" t="s">
        <v>108</v>
      </c>
      <c r="AI68" s="157">
        <v>4</v>
      </c>
      <c r="AJ68" s="157">
        <v>4</v>
      </c>
      <c r="AK68" s="157">
        <v>0</v>
      </c>
      <c r="AL68" s="157">
        <v>0</v>
      </c>
      <c r="AM68" s="158">
        <v>1</v>
      </c>
    </row>
    <row r="69" spans="4:39">
      <c r="D69" s="157" t="s">
        <v>267</v>
      </c>
      <c r="E69" s="157">
        <v>92</v>
      </c>
      <c r="F69" s="157">
        <v>76</v>
      </c>
      <c r="G69" s="157">
        <v>10</v>
      </c>
      <c r="H69" s="157">
        <v>6</v>
      </c>
      <c r="I69" s="158">
        <f t="shared" si="3"/>
        <v>0.82608695652173914</v>
      </c>
      <c r="L69" s="157" t="s">
        <v>267</v>
      </c>
      <c r="M69" s="157">
        <v>92</v>
      </c>
      <c r="N69" s="157">
        <v>76</v>
      </c>
      <c r="O69" s="157">
        <v>10</v>
      </c>
      <c r="P69" s="157">
        <v>6</v>
      </c>
      <c r="Q69" s="158">
        <f t="shared" si="4"/>
        <v>0.82608695652173914</v>
      </c>
      <c r="R69" s="162">
        <f t="shared" si="5"/>
        <v>0</v>
      </c>
      <c r="T69" s="157" t="s">
        <v>267</v>
      </c>
      <c r="U69" s="157">
        <v>92</v>
      </c>
      <c r="V69" s="157">
        <v>76</v>
      </c>
      <c r="W69" s="157">
        <v>10</v>
      </c>
      <c r="X69" s="157">
        <v>6</v>
      </c>
      <c r="Y69" s="158">
        <v>0.83</v>
      </c>
      <c r="AA69" s="157" t="s">
        <v>267</v>
      </c>
      <c r="AB69" s="157">
        <v>92</v>
      </c>
      <c r="AC69" s="157">
        <v>76</v>
      </c>
      <c r="AD69" s="157">
        <v>10</v>
      </c>
      <c r="AE69" s="157">
        <v>6</v>
      </c>
      <c r="AF69" s="158">
        <v>0.83</v>
      </c>
      <c r="AH69" s="157" t="s">
        <v>267</v>
      </c>
      <c r="AI69" s="157">
        <v>92</v>
      </c>
      <c r="AJ69" s="157">
        <v>76</v>
      </c>
      <c r="AK69" s="157">
        <v>10</v>
      </c>
      <c r="AL69" s="157">
        <v>6</v>
      </c>
      <c r="AM69" s="158">
        <v>0.83</v>
      </c>
    </row>
    <row r="70" spans="4:39">
      <c r="D70" s="157" t="s">
        <v>82</v>
      </c>
      <c r="E70" s="157">
        <v>71</v>
      </c>
      <c r="F70" s="157">
        <v>46</v>
      </c>
      <c r="G70" s="157">
        <v>7</v>
      </c>
      <c r="H70" s="157">
        <v>18</v>
      </c>
      <c r="I70" s="158">
        <f t="shared" si="3"/>
        <v>0.647887323943662</v>
      </c>
      <c r="L70" s="157" t="s">
        <v>82</v>
      </c>
      <c r="M70" s="157">
        <v>71</v>
      </c>
      <c r="N70" s="157">
        <v>45</v>
      </c>
      <c r="O70" s="159">
        <v>8</v>
      </c>
      <c r="P70" s="157">
        <v>18</v>
      </c>
      <c r="Q70" s="158">
        <f t="shared" si="4"/>
        <v>0.63380281690140849</v>
      </c>
      <c r="R70" s="162">
        <f t="shared" si="5"/>
        <v>-1.4084507042253502E-2</v>
      </c>
      <c r="T70" s="157" t="s">
        <v>82</v>
      </c>
      <c r="U70" s="157">
        <v>71</v>
      </c>
      <c r="V70" s="157">
        <v>45</v>
      </c>
      <c r="W70" s="157">
        <v>8</v>
      </c>
      <c r="X70" s="157">
        <v>18</v>
      </c>
      <c r="Y70" s="158">
        <v>0.63</v>
      </c>
      <c r="AA70" s="157" t="s">
        <v>82</v>
      </c>
      <c r="AB70" s="157">
        <v>71</v>
      </c>
      <c r="AC70" s="157">
        <v>46</v>
      </c>
      <c r="AD70" s="157">
        <v>7</v>
      </c>
      <c r="AE70" s="157">
        <v>18</v>
      </c>
      <c r="AF70" s="158">
        <v>0.65</v>
      </c>
      <c r="AH70" s="157" t="s">
        <v>82</v>
      </c>
      <c r="AI70" s="157">
        <v>71</v>
      </c>
      <c r="AJ70" s="157">
        <v>46</v>
      </c>
      <c r="AK70" s="157">
        <v>7</v>
      </c>
      <c r="AL70" s="157">
        <v>18</v>
      </c>
      <c r="AM70" s="158">
        <v>0.65</v>
      </c>
    </row>
    <row r="71" spans="4:39">
      <c r="D71" s="157" t="s">
        <v>86</v>
      </c>
      <c r="E71" s="157">
        <v>1497</v>
      </c>
      <c r="F71" s="157">
        <v>1369</v>
      </c>
      <c r="G71" s="157">
        <v>128</v>
      </c>
      <c r="H71" s="157">
        <v>0</v>
      </c>
      <c r="I71" s="158">
        <f t="shared" si="3"/>
        <v>0.91449565798263188</v>
      </c>
      <c r="L71" s="157" t="s">
        <v>86</v>
      </c>
      <c r="M71" s="157">
        <v>1497</v>
      </c>
      <c r="N71" s="157">
        <v>1369</v>
      </c>
      <c r="O71" s="157">
        <v>128</v>
      </c>
      <c r="P71" s="157">
        <v>0</v>
      </c>
      <c r="Q71" s="158">
        <f t="shared" si="4"/>
        <v>0.91449565798263188</v>
      </c>
      <c r="R71" s="162">
        <f t="shared" si="5"/>
        <v>0</v>
      </c>
      <c r="T71" s="157" t="s">
        <v>86</v>
      </c>
      <c r="U71" s="157">
        <v>1497</v>
      </c>
      <c r="V71" s="157">
        <v>1369</v>
      </c>
      <c r="W71" s="157">
        <v>128</v>
      </c>
      <c r="X71" s="157">
        <v>0</v>
      </c>
      <c r="Y71" s="158">
        <v>0.91</v>
      </c>
      <c r="AA71" s="157" t="s">
        <v>86</v>
      </c>
      <c r="AB71" s="157">
        <v>1497</v>
      </c>
      <c r="AC71" s="157">
        <v>1369</v>
      </c>
      <c r="AD71" s="157">
        <v>128</v>
      </c>
      <c r="AE71" s="157">
        <v>0</v>
      </c>
      <c r="AF71" s="158">
        <v>0.91</v>
      </c>
      <c r="AH71" s="157" t="s">
        <v>86</v>
      </c>
      <c r="AI71" s="157">
        <v>1649</v>
      </c>
      <c r="AJ71" s="157">
        <v>1361</v>
      </c>
      <c r="AK71" s="157">
        <v>137</v>
      </c>
      <c r="AL71" s="157">
        <v>151</v>
      </c>
      <c r="AM71" s="158">
        <v>0.83</v>
      </c>
    </row>
    <row r="72" spans="4:39">
      <c r="D72" s="157" t="s">
        <v>83</v>
      </c>
      <c r="E72" s="157">
        <v>22</v>
      </c>
      <c r="F72" s="157">
        <v>21</v>
      </c>
      <c r="G72" s="157">
        <v>1</v>
      </c>
      <c r="H72" s="157">
        <v>0</v>
      </c>
      <c r="I72" s="158">
        <f t="shared" si="3"/>
        <v>0.95454545454545459</v>
      </c>
      <c r="L72" s="157" t="s">
        <v>83</v>
      </c>
      <c r="M72" s="157">
        <v>22</v>
      </c>
      <c r="N72" s="157">
        <v>21</v>
      </c>
      <c r="O72" s="157">
        <v>1</v>
      </c>
      <c r="P72" s="157">
        <v>0</v>
      </c>
      <c r="Q72" s="158">
        <f t="shared" si="4"/>
        <v>0.95454545454545459</v>
      </c>
      <c r="R72" s="162">
        <f t="shared" si="5"/>
        <v>0</v>
      </c>
      <c r="T72" s="157" t="s">
        <v>83</v>
      </c>
      <c r="U72" s="157">
        <v>22</v>
      </c>
      <c r="V72" s="157">
        <v>21</v>
      </c>
      <c r="W72" s="157">
        <v>1</v>
      </c>
      <c r="X72" s="157">
        <v>0</v>
      </c>
      <c r="Y72" s="158">
        <v>0.95</v>
      </c>
      <c r="AA72" s="157" t="s">
        <v>83</v>
      </c>
      <c r="AB72" s="157">
        <v>22</v>
      </c>
      <c r="AC72" s="157">
        <v>21</v>
      </c>
      <c r="AD72" s="157">
        <v>1</v>
      </c>
      <c r="AE72" s="157">
        <v>0</v>
      </c>
      <c r="AF72" s="158">
        <v>0.95</v>
      </c>
      <c r="AH72" s="157" t="s">
        <v>83</v>
      </c>
      <c r="AI72" s="157">
        <v>22</v>
      </c>
      <c r="AJ72" s="157">
        <v>21</v>
      </c>
      <c r="AK72" s="157">
        <v>1</v>
      </c>
      <c r="AL72" s="157">
        <v>0</v>
      </c>
      <c r="AM72" s="158">
        <v>0.95</v>
      </c>
    </row>
    <row r="73" spans="4:39">
      <c r="D73" s="157" t="s">
        <v>84</v>
      </c>
      <c r="E73" s="157">
        <v>134</v>
      </c>
      <c r="F73" s="157">
        <v>110</v>
      </c>
      <c r="G73" s="157">
        <v>13</v>
      </c>
      <c r="H73" s="157">
        <v>11</v>
      </c>
      <c r="I73" s="158">
        <f t="shared" si="3"/>
        <v>0.82089552238805974</v>
      </c>
      <c r="L73" s="157" t="s">
        <v>84</v>
      </c>
      <c r="M73" s="157">
        <v>134</v>
      </c>
      <c r="N73" s="157">
        <v>111</v>
      </c>
      <c r="O73" s="157">
        <v>13</v>
      </c>
      <c r="P73" s="159">
        <v>10</v>
      </c>
      <c r="Q73" s="158">
        <f t="shared" si="4"/>
        <v>0.82835820895522383</v>
      </c>
      <c r="R73" s="162">
        <f t="shared" si="5"/>
        <v>7.4626865671640896E-3</v>
      </c>
      <c r="T73" s="157" t="s">
        <v>84</v>
      </c>
      <c r="U73" s="157">
        <v>134</v>
      </c>
      <c r="V73" s="157">
        <v>111</v>
      </c>
      <c r="W73" s="157">
        <v>13</v>
      </c>
      <c r="X73" s="157">
        <v>10</v>
      </c>
      <c r="Y73" s="158">
        <v>0.83</v>
      </c>
      <c r="AA73" s="157" t="s">
        <v>84</v>
      </c>
      <c r="AB73" s="157">
        <v>134</v>
      </c>
      <c r="AC73" s="157">
        <v>110</v>
      </c>
      <c r="AD73" s="157">
        <v>13</v>
      </c>
      <c r="AE73" s="157">
        <v>11</v>
      </c>
      <c r="AF73" s="158">
        <v>0.82</v>
      </c>
      <c r="AH73" s="157" t="s">
        <v>84</v>
      </c>
      <c r="AI73" s="157">
        <v>134</v>
      </c>
      <c r="AJ73" s="157">
        <v>111</v>
      </c>
      <c r="AK73" s="157">
        <v>13</v>
      </c>
      <c r="AL73" s="157">
        <v>10</v>
      </c>
      <c r="AM73" s="158">
        <v>0.83</v>
      </c>
    </row>
    <row r="74" spans="4:39">
      <c r="E74">
        <f>SUM(E3:E73)</f>
        <v>11064</v>
      </c>
      <c r="F74">
        <f>SUM(F3:F73)</f>
        <v>9578</v>
      </c>
      <c r="I74" s="158">
        <f t="shared" si="3"/>
        <v>0.86569052783803324</v>
      </c>
      <c r="M74">
        <f>SUM(M3:M73)</f>
        <v>11064</v>
      </c>
      <c r="N74">
        <f>SUM(N3:N73)</f>
        <v>9968</v>
      </c>
      <c r="Q74" s="158">
        <f>N74/M74</f>
        <v>0.90093998553868404</v>
      </c>
      <c r="AB74">
        <f>AB4+AB8+AB9+AB11+AB12+AB14+AB17+AB21+AB22+AB31+AB42+AB43+AB55</f>
        <v>3336</v>
      </c>
    </row>
  </sheetData>
  <conditionalFormatting sqref="E4">
    <cfRule type="cellIs" dxfId="1" priority="3" operator="equal">
      <formula>799</formula>
    </cfRule>
    <cfRule type="uniqueValues" priority="4"/>
  </conditionalFormatting>
  <conditionalFormatting sqref="M4">
    <cfRule type="cellIs" dxfId="0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5</vt:i4>
      </vt:variant>
    </vt:vector>
  </HeadingPairs>
  <TitlesOfParts>
    <vt:vector size="17" baseType="lpstr">
      <vt:lpstr>IVI</vt:lpstr>
      <vt:lpstr>Acer Aspire 5349 ZRL</vt:lpstr>
      <vt:lpstr>Intel NUC i5</vt:lpstr>
      <vt:lpstr>ASUS MeMO Pad 8 K011</vt:lpstr>
      <vt:lpstr>ZTE Geek V975</vt:lpstr>
      <vt:lpstr>Toshiba Excite Go AT7-C8</vt:lpstr>
      <vt:lpstr>Google Nexus 7</vt:lpstr>
      <vt:lpstr>Google Nexus 4</vt:lpstr>
      <vt:lpstr>beta Google Nexus 5</vt:lpstr>
      <vt:lpstr>beta ASUS MeMO Pad 8 K011 </vt:lpstr>
      <vt:lpstr>share mode ASUS MeMO Pad 8 K011</vt:lpstr>
      <vt:lpstr>share mode Google Nexus 4</vt:lpstr>
      <vt:lpstr>'ASUS MeMO Pad 8 K011'!report_details_20_2</vt:lpstr>
      <vt:lpstr>'Google Nexus 4'!report_details_20_2</vt:lpstr>
      <vt:lpstr>'Google Nexus 7'!report_details_20_2</vt:lpstr>
      <vt:lpstr>'Toshiba Excite Go AT7-C8'!report_details_20_2</vt:lpstr>
      <vt:lpstr>'ZTE Geek V975'!report_details_20_2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2015-02-12T05:43:10Z</dcterms:modified>
</cp:coreProperties>
</file>